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3.xml" ContentType="application/vnd.openxmlformats-officedocument.spreadsheetml.comments+xml"/>
  <Override PartName="/xl/drawings/drawing30.xml" ContentType="application/vnd.openxmlformats-officedocument.drawing+xml"/>
  <Override PartName="/xl/comments4.xml" ContentType="application/vnd.openxmlformats-officedocument.spreadsheetml.comments+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4.xml" ContentType="application/vnd.openxmlformats-officedocument.drawing+xml"/>
  <Override PartName="/xl/tables/table1.xml" ContentType="application/vnd.openxmlformats-officedocument.spreadsheetml.table+xml"/>
  <Override PartName="/xl/charts/chart8.xml" ContentType="application/vnd.openxmlformats-officedocument.drawingml.chart+xml"/>
  <Override PartName="/xl/drawings/drawing35.xml" ContentType="application/vnd.openxmlformats-officedocument.drawingml.chartshapes+xml"/>
  <Override PartName="/xl/charts/chart9.xml" ContentType="application/vnd.openxmlformats-officedocument.drawingml.chart+xml"/>
  <Override PartName="/xl/drawings/drawing36.xml" ContentType="application/vnd.openxmlformats-officedocument.drawingml.chartshapes+xml"/>
  <Override PartName="/xl/charts/chart10.xml" ContentType="application/vnd.openxmlformats-officedocument.drawingml.chart+xml"/>
  <Override PartName="/xl/drawings/drawing37.xml" ContentType="application/vnd.openxmlformats-officedocument.drawingml.chartshapes+xml"/>
  <Override PartName="/xl/charts/chart11.xml" ContentType="application/vnd.openxmlformats-officedocument.drawingml.chart+xml"/>
  <Override PartName="/xl/drawings/drawing38.xml" ContentType="application/vnd.openxmlformats-officedocument.drawingml.chartshapes+xml"/>
  <Override PartName="/xl/charts/chart12.xml" ContentType="application/vnd.openxmlformats-officedocument.drawingml.chart+xml"/>
  <Override PartName="/xl/drawings/drawing39.xml" ContentType="application/vnd.openxmlformats-officedocument.drawingml.chartshapes+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0.xml" ContentType="application/vnd.openxmlformats-officedocument.drawingml.chartshapes+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1.xml" ContentType="application/vnd.openxmlformats-officedocument.drawingml.chartshapes+xml"/>
  <Override PartName="/xl/charts/chart1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2.xml" ContentType="application/vnd.openxmlformats-officedocument.drawingml.chartshapes+xml"/>
  <Override PartName="/xl/drawings/drawing43.xml" ContentType="application/vnd.openxmlformats-officedocument.drawing+xml"/>
  <Override PartName="/xl/comments5.xml" ContentType="application/vnd.openxmlformats-officedocument.spreadsheetml.comments+xml"/>
  <Override PartName="/xl/drawings/drawing44.xml" ContentType="application/vnd.openxmlformats-officedocument.drawing+xml"/>
  <Override PartName="/xl/drawings/drawing45.xml" ContentType="application/vnd.openxmlformats-officedocument.drawing+xml"/>
  <Override PartName="/xl/comments6.xml" ContentType="application/vnd.openxmlformats-officedocument.spreadsheetml.comments+xml"/>
  <Override PartName="/xl/drawings/drawing46.xml" ContentType="application/vnd.openxmlformats-officedocument.drawing+xml"/>
  <Override PartName="/xl/comments7.xml" ContentType="application/vnd.openxmlformats-officedocument.spreadsheetml.comments+xml"/>
  <Override PartName="/xl/drawings/drawing47.xml" ContentType="application/vnd.openxmlformats-officedocument.drawing+xml"/>
  <Override PartName="/xl/drawings/drawing48.xml" ContentType="application/vnd.openxmlformats-officedocument.drawing+xml"/>
  <Override PartName="/xl/comments8.xml" ContentType="application/vnd.openxmlformats-officedocument.spreadsheetml.comments+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omments9.xml" ContentType="application/vnd.openxmlformats-officedocument.spreadsheetml.comments+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Izyan\OneDrive\Project - Gi-Ret\Gi-Ret-PSY-Cloud\"/>
    </mc:Choice>
  </mc:AlternateContent>
  <bookViews>
    <workbookView xWindow="-120" yWindow="-120" windowWidth="29040" windowHeight="17640" tabRatio="824" activeTab="29"/>
  </bookViews>
  <sheets>
    <sheet name="Dashboard" sheetId="33" r:id="rId1"/>
    <sheet name="Tadika" sheetId="1" r:id="rId2"/>
    <sheet name="helperTadika" sheetId="6" state="hidden" r:id="rId3"/>
    <sheet name="Tdka PG201 SMKP" sheetId="9" state="hidden" r:id="rId4"/>
    <sheet name="Tdka PGPS 2 201" sheetId="48" state="hidden" r:id="rId5"/>
    <sheet name="Tdka PG201A" sheetId="10" state="hidden" r:id="rId6"/>
    <sheet name="Tdka CRA" sheetId="11" state="hidden" r:id="rId7"/>
    <sheet name="Tdka CPPC 1" sheetId="12" state="hidden" r:id="rId8"/>
    <sheet name="Tdka CPPC 2" sheetId="13" state="hidden" r:id="rId9"/>
    <sheet name="helperSekolah" sheetId="7" state="hidden" r:id="rId10"/>
    <sheet name="Pra PG201 SMKP" sheetId="14" state="hidden" r:id="rId11"/>
    <sheet name="Pra PG201A" sheetId="15" state="hidden" r:id="rId12"/>
    <sheet name="PG201 SMKP" sheetId="16" state="hidden" r:id="rId13"/>
    <sheet name="PG201A" sheetId="17" state="hidden" r:id="rId14"/>
    <sheet name="MMI 1" sheetId="18" state="hidden" r:id="rId15"/>
    <sheet name="DMFX" sheetId="21" state="hidden" r:id="rId16"/>
    <sheet name="PPIM 03" sheetId="19" state="hidden" r:id="rId17"/>
    <sheet name="PPIM 05" sheetId="20" state="hidden" r:id="rId18"/>
    <sheet name="CPPC 1" sheetId="24" state="hidden" r:id="rId19"/>
    <sheet name="CPPC 2" sheetId="25" state="hidden" r:id="rId20"/>
    <sheet name="B,T,#,D" sheetId="22" state="hidden" r:id="rId21"/>
    <sheet name="CRA" sheetId="26" state="hidden" r:id="rId22"/>
    <sheet name="GIS" sheetId="23" state="hidden" r:id="rId23"/>
    <sheet name="TOD" sheetId="52" state="hidden" r:id="rId24"/>
    <sheet name="FV1" sheetId="27" state="hidden" r:id="rId25"/>
    <sheet name="SR FS" sheetId="28" state="hidden" r:id="rId26"/>
    <sheet name="SR Appendix 2" sheetId="29" state="hidden" r:id="rId27"/>
    <sheet name="YA C01 SM" sheetId="30" state="hidden" r:id="rId28"/>
    <sheet name="pvtSekolah" sheetId="34" state="hidden" r:id="rId29"/>
    <sheet name="Sekolah" sheetId="2" r:id="rId30"/>
    <sheet name="Ya" sheetId="3" r:id="rId31"/>
    <sheet name="PERSiS-1" sheetId="51" state="hidden" r:id="rId32"/>
    <sheet name="Pra PGPS 2 201" sheetId="50" state="hidden" r:id="rId33"/>
    <sheet name="PG201 KKI" sheetId="46" state="hidden" r:id="rId34"/>
    <sheet name="PGS203" sheetId="44" state="hidden" r:id="rId35"/>
    <sheet name="PG201-PPKPS" sheetId="43" state="hidden" r:id="rId36"/>
    <sheet name="helperYa" sheetId="8" state="hidden" r:id="rId37"/>
    <sheet name="PPIM03-2020" sheetId="39" state="hidden" r:id="rId38"/>
    <sheet name="PPIM04-2020" sheetId="47" state="hidden" r:id="rId39"/>
    <sheet name="PPIM05-2020" sheetId="40" state="hidden" r:id="rId40"/>
    <sheet name="BEGIN" sheetId="41" state="hidden" r:id="rId41"/>
    <sheet name="beginFilter" sheetId="42" state="hidden" r:id="rId42"/>
    <sheet name="YA C01" sheetId="31" state="hidden" r:id="rId43"/>
    <sheet name="YA CRA" sheetId="32" state="hidden" r:id="rId44"/>
    <sheet name="comboBox" sheetId="4" state="hidden" r:id="rId45"/>
    <sheet name="pbSenarai" sheetId="35" state="hidden" r:id="rId46"/>
    <sheet name="tadikaSenarai" sheetId="36" state="hidden" r:id="rId47"/>
    <sheet name="sekolahSenarai" sheetId="37" state="hidden" r:id="rId48"/>
    <sheet name="yaSenarai" sheetId="38" state="hidden" r:id="rId49"/>
    <sheet name="kpSenarai" sheetId="5" state="hidden" r:id="rId50"/>
  </sheets>
  <functionGroups builtInGroupCount="18"/>
  <externalReferences>
    <externalReference r:id="rId51"/>
    <externalReference r:id="rId52"/>
  </externalReferences>
  <definedNames>
    <definedName name="_xlnm._FilterDatabase" localSheetId="9" hidden="1">helperSekolah!$AS$8:$EV$8</definedName>
    <definedName name="_xlnm._FilterDatabase" localSheetId="2" hidden="1">helperTadika!$A$8:$DX$988</definedName>
    <definedName name="_xlnm._FilterDatabase" localSheetId="36" hidden="1">helperYa!$A$4:$EV$48755</definedName>
    <definedName name="_xlnm._FilterDatabase" localSheetId="49" hidden="1">kpSenarai!$J:$J</definedName>
    <definedName name="_xlnm._FilterDatabase" localSheetId="45" hidden="1">pbSenarai!$H:$H</definedName>
    <definedName name="_xlnm._FilterDatabase" localSheetId="29" hidden="1">Sekolah!$A$19:$EV$19</definedName>
    <definedName name="_xlnm._FilterDatabase" localSheetId="47" hidden="1">sekolahSenarai!$L:$L</definedName>
    <definedName name="_xlnm._FilterDatabase" localSheetId="1" hidden="1">Tadika!$A$19:$DU$19</definedName>
    <definedName name="_xlnm._FilterDatabase" localSheetId="46" hidden="1">tadikaSenarai!$B:$B</definedName>
    <definedName name="_xlnm._FilterDatabase" localSheetId="30" hidden="1">Ya!$A$14:$BH$14</definedName>
    <definedName name="_xlnm._FilterDatabase" localSheetId="48" hidden="1">yaSenarai!$T:$T</definedName>
    <definedName name="Bangsa">comboBox!$G$8:$G$14</definedName>
    <definedName name="Bpe">comboBox!$M$8:$M$13</definedName>
    <definedName name="Darjah">comboBox!$U$8:$U$14</definedName>
    <definedName name="_xlnm.Extract" localSheetId="49">kpSenarai!$L$1</definedName>
    <definedName name="_xlnm.Extract" localSheetId="45">pbSenarai!$J$1</definedName>
    <definedName name="_xlnm.Extract" localSheetId="29">Sekolah!$D$1</definedName>
    <definedName name="_xlnm.Extract" localSheetId="47">sekolahSenarai!$N$1</definedName>
    <definedName name="_xlnm.Extract" localSheetId="1">Tadika!$D$1</definedName>
    <definedName name="_xlnm.Extract" localSheetId="46">tadikaSenarai!$D$1</definedName>
    <definedName name="_xlnm.Extract" localSheetId="30">Ya!$D$1</definedName>
    <definedName name="_xlnm.Extract" localSheetId="48">yaSenarai!$V$1</definedName>
    <definedName name="fluorideList">comboBox!$AJ$8:$AJ$9</definedName>
    <definedName name="Gis">comboBox!$E$8:$E$12</definedName>
    <definedName name="Jantina">[1]Data!$M$1:$M$2</definedName>
    <definedName name="jenisInstitusi">comboBox!$O$8:$O$11</definedName>
    <definedName name="JenisRokok">comboBox!$AA$8:$AA$12</definedName>
    <definedName name="JenisSekolah">comboBox!$Y$8:$Y$9</definedName>
    <definedName name="jenisTadika">comboBox!$S$8:$S$9</definedName>
    <definedName name="kebersihanMulut">comboBox!$D$8:$D$11</definedName>
    <definedName name="Keturunan">[1]Data!$L$1:$L$6</definedName>
    <definedName name="KM">[1]Data!$N$1:$N$3</definedName>
    <definedName name="kpList">comboBox!$AP:$AP</definedName>
    <definedName name="KpListNew">INDIRECT(kpSenarai!$Q$2):INDEX(kpSenarai!$L:$L,COUNTA(kpSenarai!$L:$L))</definedName>
    <definedName name="kpListSekolah3">OFFSET(helperSekolah!$ES$8,0,0,COUNTA(helperSekolah!$ES:$ES))</definedName>
    <definedName name="kpListTadika3">OFFSET(helperTadika!$DQ$8,0,0,COUNTA(helperTadika!$DQ:$DQ))</definedName>
    <definedName name="kpListYa3">OFFSET(helperYa!$BE$4,0,0,COUNTA(helperYa!$BE:$BE))</definedName>
    <definedName name="listSrSm">OFFSET(helperSekolah!$EO$8,0,0,COUNTA(helperSekolah!$EO:$EO),5)</definedName>
    <definedName name="Negeri">[2]Data!$L$8:$Z$8</definedName>
    <definedName name="PbListNew">INDIRECT(pbSenarai!$Q$2):INDEX(pbSenarai!$J:$J,COUNTA(pbSenarai!$J:$J))</definedName>
    <definedName name="sekolahList">INDIRECT(sekolahSenarai!$X$2):INDEX(sekolahSenarai!$N:$N,COUNTA(sekolahSenarai!$N:$N))</definedName>
    <definedName name="SekolahListNew">OFFSET(Sekolah!$ER$19,0,0,COUNTA(Sekolah!$ER:$ER))</definedName>
    <definedName name="senaraiInstYa">OFFSET(helperYa!$BF$4,0,0,COUNTA(helperYa!$BF:$BF))</definedName>
    <definedName name="SenaraiKP">kpSenarai!$B:$B</definedName>
    <definedName name="SenaraiPB">pbSenarai!$B:$B</definedName>
    <definedName name="SenaraiSekolah">sekolahSenarai!$B:$B</definedName>
    <definedName name="senaraiTadika">tadikaSenarai!$B:$B</definedName>
    <definedName name="StatusLepas6Bulan">comboBox!$AC$8:$AC$10</definedName>
    <definedName name="statusRokok">comboBox!$J$8:$J$12</definedName>
    <definedName name="TadikaListNew">INDIRECT(tadikaSenarai!$Q$1):INDEX(tadikaSenarai!$D:$D,COUNTA(tadikaSenarai!$D:$D))</definedName>
    <definedName name="Tingkatan">comboBox!$W$8:$W$15</definedName>
    <definedName name="umurTadika">comboBox!$AL$8:$AL$16</definedName>
    <definedName name="YaListNew">INDIRECT(yaSenarai!$Q$2):INDEX(yaSenarai!$D:$D,COUNTA(yaSenarai!$D:$D))</definedName>
    <definedName name="YaSenarai">yaSenarai!$B:$B</definedName>
  </definedNames>
  <calcPr calcId="162913"/>
  <pivotCaches>
    <pivotCache cacheId="0" r:id="rId53"/>
    <pivotCache cacheId="1" r:id="rId54"/>
    <pivotCache cacheId="2" r:id="rId55"/>
    <pivotCache cacheId="3" r:id="rId5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 i="38" l="1"/>
  <c r="X3" i="38"/>
  <c r="BW2" i="37"/>
  <c r="BQ2" i="37"/>
  <c r="BK2" i="37"/>
  <c r="BE2" i="37"/>
  <c r="AY2" i="37"/>
  <c r="AS2" i="37"/>
  <c r="AT2" i="36"/>
  <c r="AA5" i="34"/>
  <c r="BZ7" i="34"/>
  <c r="AA6" i="34"/>
  <c r="CA8" i="34"/>
  <c r="Q5" i="34"/>
  <c r="CA6" i="34"/>
  <c r="E19" i="51" l="1"/>
  <c r="E14" i="51"/>
  <c r="CB10" i="34" l="1"/>
  <c r="CV2" i="36"/>
  <c r="CP2" i="36"/>
  <c r="CJ2" i="36"/>
  <c r="CD2" i="36"/>
  <c r="BX2" i="36"/>
  <c r="BR2" i="36"/>
  <c r="BL2" i="36"/>
  <c r="BF2" i="36"/>
  <c r="AZ2" i="36"/>
  <c r="AM2" i="36"/>
  <c r="AF2" i="36"/>
  <c r="BL46" i="43"/>
  <c r="B42" i="43"/>
  <c r="BL43" i="43"/>
  <c r="V3" i="37"/>
  <c r="W3" i="37"/>
  <c r="T3" i="37"/>
  <c r="O3" i="5"/>
  <c r="N3" i="5"/>
  <c r="K3" i="38"/>
  <c r="AB3" i="38" s="1"/>
  <c r="J3" i="38"/>
  <c r="AA3" i="38" s="1"/>
  <c r="M2" i="36"/>
  <c r="L2" i="36"/>
  <c r="Q3" i="37"/>
  <c r="P3" i="37"/>
  <c r="S3" i="37"/>
  <c r="A16" i="31"/>
  <c r="A10" i="27"/>
  <c r="BB5" i="34"/>
  <c r="BJ5" i="34"/>
  <c r="AJ4" i="34"/>
  <c r="AS5" i="34"/>
  <c r="BB6" i="34"/>
  <c r="CA4" i="34"/>
  <c r="AS7" i="34"/>
  <c r="AJ6" i="34"/>
  <c r="Q7" i="34"/>
  <c r="BZ4" i="34"/>
  <c r="BZ6" i="34"/>
  <c r="AS6" i="34"/>
  <c r="BB4" i="34"/>
  <c r="G4" i="34"/>
  <c r="G6" i="34"/>
  <c r="BZ8" i="34"/>
  <c r="CA5" i="34"/>
  <c r="CA9" i="34"/>
  <c r="BZ9" i="34"/>
  <c r="BZ5" i="34"/>
  <c r="G5" i="34"/>
  <c r="AA7" i="34"/>
  <c r="AJ5" i="34"/>
  <c r="BJ6" i="34"/>
  <c r="Q6" i="34"/>
  <c r="AS8" i="34"/>
  <c r="BJ4" i="34"/>
  <c r="CA7" i="34"/>
  <c r="Q4" i="34" l="1"/>
  <c r="AK3" i="37"/>
  <c r="CB8" i="34"/>
  <c r="CB6" i="34"/>
  <c r="CB9" i="34"/>
  <c r="CB4" i="34"/>
  <c r="CB7" i="34"/>
  <c r="CB5" i="34"/>
  <c r="AJ3" i="34"/>
  <c r="BB3" i="34"/>
  <c r="AS4" i="34"/>
  <c r="G3" i="34"/>
  <c r="BJ3" i="34"/>
  <c r="AA4" i="34"/>
  <c r="CB11" i="34" l="1"/>
  <c r="CB12" i="34" s="1"/>
</calcChain>
</file>

<file path=xl/comments1.xml><?xml version="1.0" encoding="utf-8"?>
<comments xmlns="http://schemas.openxmlformats.org/spreadsheetml/2006/main">
  <authors>
    <author>sdoCH</author>
  </authors>
  <commentList>
    <comment ref="A18" authorId="0" shapeId="0">
      <text>
        <r>
          <rPr>
            <b/>
            <sz val="9"/>
            <color indexed="81"/>
            <rFont val="Tahoma"/>
            <charset val="1"/>
          </rPr>
          <t>sdoCH:</t>
        </r>
        <r>
          <rPr>
            <sz val="9"/>
            <color indexed="81"/>
            <rFont val="Tahoma"/>
            <charset val="1"/>
          </rPr>
          <t xml:space="preserve">
Termasuk 4 tahun dan kebawah</t>
        </r>
      </text>
    </comment>
  </commentList>
</comments>
</file>

<file path=xl/comments2.xml><?xml version="1.0" encoding="utf-8"?>
<comments xmlns="http://schemas.openxmlformats.org/spreadsheetml/2006/main">
  <authors>
    <author>User</author>
  </authors>
  <commentList>
    <comment ref="A30" authorId="0" shapeId="0">
      <text>
        <r>
          <rPr>
            <b/>
            <sz val="9"/>
            <color indexed="81"/>
            <rFont val="Tahoma"/>
            <charset val="1"/>
          </rPr>
          <t>User:</t>
        </r>
        <r>
          <rPr>
            <sz val="9"/>
            <color indexed="81"/>
            <rFont val="Tahoma"/>
            <charset val="1"/>
          </rPr>
          <t xml:space="preserve">
Ruangan ini diisi secara manual</t>
        </r>
      </text>
    </comment>
  </commentList>
</comments>
</file>

<file path=xl/comments3.xml><?xml version="1.0" encoding="utf-8"?>
<comments xmlns="http://schemas.openxmlformats.org/spreadsheetml/2006/main">
  <authors>
    <author>sdoCH</author>
  </authors>
  <commentList>
    <comment ref="M25" authorId="0" shapeId="0">
      <text>
        <r>
          <rPr>
            <b/>
            <sz val="9"/>
            <color indexed="81"/>
            <rFont val="Tahoma"/>
            <charset val="1"/>
          </rPr>
          <t>Data pada semua ruangan ini diisi secara manual</t>
        </r>
      </text>
    </comment>
  </commentList>
</comments>
</file>

<file path=xl/comments4.xml><?xml version="1.0" encoding="utf-8"?>
<comments xmlns="http://schemas.openxmlformats.org/spreadsheetml/2006/main">
  <authors>
    <author>User</author>
  </authors>
  <commentList>
    <comment ref="K7" authorId="0" shapeId="0">
      <text>
        <r>
          <rPr>
            <b/>
            <sz val="9"/>
            <color indexed="81"/>
            <rFont val="Tahoma"/>
            <family val="2"/>
          </rPr>
          <t>sdoCH:</t>
        </r>
        <r>
          <rPr>
            <sz val="9"/>
            <color indexed="81"/>
            <rFont val="Tahoma"/>
            <family val="2"/>
          </rPr>
          <t xml:space="preserve">
water fluoridation status</t>
        </r>
      </text>
    </comment>
    <comment ref="K10" authorId="0" shapeId="0">
      <text>
        <r>
          <rPr>
            <b/>
            <sz val="9"/>
            <color indexed="81"/>
            <rFont val="Tahoma"/>
            <family val="2"/>
          </rPr>
          <t>sdoCH:</t>
        </r>
        <r>
          <rPr>
            <sz val="9"/>
            <color indexed="81"/>
            <rFont val="Tahoma"/>
            <family val="2"/>
          </rPr>
          <t xml:space="preserve">
Ruangan ini diisi secara manual
Isi 0 atau 1</t>
        </r>
      </text>
    </comment>
    <comment ref="L10" authorId="0" shapeId="0">
      <text>
        <r>
          <rPr>
            <b/>
            <sz val="9"/>
            <color indexed="81"/>
            <rFont val="Tahoma"/>
            <family val="2"/>
          </rPr>
          <t>sdoCH:</t>
        </r>
        <r>
          <rPr>
            <sz val="9"/>
            <color indexed="81"/>
            <rFont val="Tahoma"/>
            <family val="2"/>
          </rPr>
          <t xml:space="preserve">
Ruangan ini diisi secara manual
Isi 0 atau 1</t>
        </r>
      </text>
    </comment>
    <comment ref="O10" authorId="0" shapeId="0">
      <text>
        <r>
          <rPr>
            <b/>
            <sz val="9"/>
            <color indexed="81"/>
            <rFont val="Tahoma"/>
            <family val="2"/>
          </rPr>
          <t xml:space="preserve">sdoCH:
</t>
        </r>
        <r>
          <rPr>
            <sz val="9"/>
            <color indexed="81"/>
            <rFont val="Tahoma"/>
            <family val="2"/>
          </rPr>
          <t>Ruangan ini diisi secara manual</t>
        </r>
      </text>
    </comment>
    <comment ref="P10" authorId="0" shapeId="0">
      <text>
        <r>
          <rPr>
            <b/>
            <sz val="9"/>
            <color indexed="81"/>
            <rFont val="Tahoma"/>
            <family val="2"/>
          </rPr>
          <t xml:space="preserve">sdoCH:
</t>
        </r>
        <r>
          <rPr>
            <sz val="9"/>
            <color indexed="81"/>
            <rFont val="Tahoma"/>
            <family val="2"/>
          </rPr>
          <t>Ruangan ini diisi secara manual</t>
        </r>
      </text>
    </comment>
  </commentList>
</comments>
</file>

<file path=xl/comments5.xml><?xml version="1.0" encoding="utf-8"?>
<comments xmlns="http://schemas.openxmlformats.org/spreadsheetml/2006/main">
  <authors>
    <author>akmal kasman</author>
  </authors>
  <commentList>
    <comment ref="AD13" authorId="0" shapeId="0">
      <text>
        <r>
          <rPr>
            <sz val="9"/>
            <color indexed="81"/>
            <rFont val="Tahoma"/>
            <family val="2"/>
          </rPr>
          <t xml:space="preserve">Indikator:
</t>
        </r>
        <r>
          <rPr>
            <sz val="10"/>
            <color indexed="81"/>
            <rFont val="Calibri"/>
            <family val="2"/>
            <scheme val="minor"/>
          </rPr>
          <t>M: Melayu
C: Cina
I: India
SS: Sabah &amp; Sarawak
OA: Orang Asli Semenanjung
LL: Lain-lain</t>
        </r>
      </text>
    </comment>
  </commentList>
</comments>
</file>

<file path=xl/comments6.xml><?xml version="1.0" encoding="utf-8"?>
<comments xmlns="http://schemas.openxmlformats.org/spreadsheetml/2006/main">
  <authors>
    <author>sdoCH</author>
  </authors>
  <commentList>
    <comment ref="E11" authorId="0" shapeId="0">
      <text>
        <r>
          <rPr>
            <sz val="9"/>
            <color indexed="81"/>
            <rFont val="Tahoma"/>
            <charset val="1"/>
          </rPr>
          <t>Ruangan ini diisi secara manual</t>
        </r>
      </text>
    </comment>
    <comment ref="E12" authorId="0" shapeId="0">
      <text>
        <r>
          <rPr>
            <sz val="9"/>
            <color indexed="81"/>
            <rFont val="Tahoma"/>
            <charset val="1"/>
          </rPr>
          <t>Ruangan ini diisi secara manual</t>
        </r>
      </text>
    </comment>
    <comment ref="E13" authorId="0" shapeId="0">
      <text>
        <r>
          <rPr>
            <sz val="9"/>
            <color indexed="81"/>
            <rFont val="Tahoma"/>
            <family val="2"/>
          </rPr>
          <t>Ruangan ini diisi secara manual</t>
        </r>
      </text>
    </comment>
    <comment ref="E16" authorId="0" shapeId="0">
      <text>
        <r>
          <rPr>
            <sz val="9"/>
            <color indexed="81"/>
            <rFont val="Tahoma"/>
            <charset val="1"/>
          </rPr>
          <t>Ruangan ini diisi secara manual</t>
        </r>
      </text>
    </comment>
    <comment ref="E17" authorId="0" shapeId="0">
      <text>
        <r>
          <rPr>
            <sz val="9"/>
            <color indexed="81"/>
            <rFont val="Tahoma"/>
            <charset val="1"/>
          </rPr>
          <t>Ruangan ini diisi secara manual</t>
        </r>
      </text>
    </comment>
    <comment ref="E18" authorId="0" shapeId="0">
      <text>
        <r>
          <rPr>
            <sz val="9"/>
            <color indexed="81"/>
            <rFont val="Tahoma"/>
            <family val="2"/>
          </rPr>
          <t>Ruangan ini diisi secara manual</t>
        </r>
      </text>
    </comment>
  </commentList>
</comments>
</file>

<file path=xl/comments7.xml><?xml version="1.0" encoding="utf-8"?>
<comments xmlns="http://schemas.openxmlformats.org/spreadsheetml/2006/main">
  <authors>
    <author>User</author>
  </authors>
  <commentList>
    <comment ref="A30" authorId="0" shapeId="0">
      <text>
        <r>
          <rPr>
            <b/>
            <sz val="9"/>
            <color indexed="81"/>
            <rFont val="Tahoma"/>
            <charset val="1"/>
          </rPr>
          <t>User:</t>
        </r>
        <r>
          <rPr>
            <sz val="9"/>
            <color indexed="81"/>
            <rFont val="Tahoma"/>
            <charset val="1"/>
          </rPr>
          <t xml:space="preserve">
Ruangan ini diisi secara manual</t>
        </r>
      </text>
    </comment>
  </commentList>
</comments>
</file>

<file path=xl/comments8.xml><?xml version="1.0" encoding="utf-8"?>
<comments xmlns="http://schemas.openxmlformats.org/spreadsheetml/2006/main">
  <authors>
    <author>Nur Syafiqah Munir</author>
  </authors>
  <commentList>
    <comment ref="P11" authorId="0" shapeId="0">
      <text>
        <r>
          <rPr>
            <b/>
            <sz val="9"/>
            <color indexed="81"/>
            <rFont val="Tahoma"/>
            <family val="2"/>
          </rPr>
          <t>Nur Syafiqah Munir:</t>
        </r>
        <r>
          <rPr>
            <sz val="9"/>
            <color indexed="81"/>
            <rFont val="Tahoma"/>
            <family val="2"/>
          </rPr>
          <t xml:space="preserve">
dfx=0 &amp; DMFX=0</t>
        </r>
      </text>
    </comment>
    <comment ref="W11" authorId="0" shapeId="0">
      <text>
        <r>
          <rPr>
            <b/>
            <sz val="9"/>
            <color indexed="81"/>
            <rFont val="Tahoma"/>
            <family val="2"/>
          </rPr>
          <t>Nur Syafiqah Munir:</t>
        </r>
        <r>
          <rPr>
            <sz val="9"/>
            <color indexed="81"/>
            <rFont val="Tahoma"/>
            <family val="2"/>
          </rPr>
          <t xml:space="preserve">
Condition: BK AND E=yes</t>
        </r>
      </text>
    </comment>
    <comment ref="Z12" authorId="0" shapeId="0">
      <text>
        <r>
          <rPr>
            <b/>
            <sz val="9"/>
            <color indexed="81"/>
            <rFont val="Tahoma"/>
            <family val="2"/>
          </rPr>
          <t>Nur Syafiqah Munir:</t>
        </r>
        <r>
          <rPr>
            <sz val="9"/>
            <color indexed="81"/>
            <rFont val="Tahoma"/>
            <family val="2"/>
          </rPr>
          <t xml:space="preserve">
skor 0 same as Mulut Bebas Gingivitis (MBG)</t>
        </r>
      </text>
    </comment>
    <comment ref="B16" authorId="0" shapeId="0">
      <text>
        <r>
          <rPr>
            <b/>
            <sz val="9"/>
            <color indexed="81"/>
            <rFont val="Tahoma"/>
            <family val="2"/>
          </rPr>
          <t>Nur Syafiqah Munir:</t>
        </r>
        <r>
          <rPr>
            <sz val="9"/>
            <color indexed="81"/>
            <rFont val="Tahoma"/>
            <family val="2"/>
          </rPr>
          <t xml:space="preserve">
school type</t>
        </r>
      </text>
    </comment>
    <comment ref="A20" authorId="0" shapeId="0">
      <text>
        <r>
          <rPr>
            <b/>
            <sz val="9"/>
            <color indexed="81"/>
            <rFont val="Tahoma"/>
            <family val="2"/>
          </rPr>
          <t>Nur Syafiqah Munir:</t>
        </r>
        <r>
          <rPr>
            <sz val="9"/>
            <color indexed="81"/>
            <rFont val="Tahoma"/>
            <family val="2"/>
          </rPr>
          <t xml:space="preserve">
sek rendah &amp; sek men semua kerajaan</t>
        </r>
      </text>
    </comment>
  </commentList>
</comments>
</file>

<file path=xl/comments9.xml><?xml version="1.0" encoding="utf-8"?>
<comments xmlns="http://schemas.openxmlformats.org/spreadsheetml/2006/main">
  <authors>
    <author>sdoCH</author>
  </authors>
  <commentList>
    <comment ref="F32" authorId="0" shapeId="0">
      <text>
        <r>
          <rPr>
            <sz val="9"/>
            <color indexed="81"/>
            <rFont val="Tahoma"/>
            <family val="2"/>
          </rPr>
          <t xml:space="preserve">Data pada semua ruangan ini diisi secara manual
</t>
        </r>
      </text>
    </comment>
  </commentList>
</comments>
</file>

<file path=xl/sharedStrings.xml><?xml version="1.0" encoding="utf-8"?>
<sst xmlns="http://schemas.openxmlformats.org/spreadsheetml/2006/main" count="5818" uniqueCount="1277">
  <si>
    <t>W</t>
  </si>
  <si>
    <t>KEMENTERIAN KESIHATAN MALAYSIA</t>
  </si>
  <si>
    <t>PG 307A</t>
  </si>
  <si>
    <t>SISTEM PENGURUSAN MAKLUMAT KESIHATAN</t>
  </si>
  <si>
    <t>(Pin. 1/13)</t>
  </si>
  <si>
    <t>PENDAFTARAN, KENYATAAN PERMULAAN DAN AKHIR RAWATAN PERGIGIAN INCREMENTAL</t>
  </si>
  <si>
    <t>KLINIK:</t>
  </si>
  <si>
    <t>Tarikh/Tempat Pemeriksaan:</t>
  </si>
  <si>
    <t>Tarikh Mula Rawatan:</t>
  </si>
  <si>
    <t>TADIKA:</t>
  </si>
  <si>
    <t>Bil. Hari Perlu Untuk Projek:</t>
  </si>
  <si>
    <t>Tarikh Selesai Rawatan:</t>
  </si>
  <si>
    <t>PRA SEKOLAH/KERAJAAN/ SWASTA:</t>
  </si>
  <si>
    <t>Nama Pegawai/Juruterapi:</t>
  </si>
  <si>
    <t>JENIS PERKHIDMATAN PERGIGIAN:</t>
  </si>
  <si>
    <t>PASUKAN PERGIGIAN BERGERAK</t>
  </si>
  <si>
    <t>UMUR:</t>
  </si>
  <si>
    <t>KOTAK</t>
  </si>
  <si>
    <t>PENDAFTARAN</t>
  </si>
  <si>
    <t>PENYATA AKHIR</t>
  </si>
  <si>
    <t>Status Merokok</t>
  </si>
  <si>
    <t>Intvnsi &gt;=3</t>
  </si>
  <si>
    <t>Intvnsi &lt;3</t>
  </si>
  <si>
    <t>Nombor siri</t>
  </si>
  <si>
    <t>Kelas</t>
  </si>
  <si>
    <t>Nama</t>
  </si>
  <si>
    <t>Enrolmen</t>
  </si>
  <si>
    <t>Kedatangan</t>
  </si>
  <si>
    <t xml:space="preserve">Cleft Lip/Cleft Palate </t>
  </si>
  <si>
    <t>Trauma</t>
  </si>
  <si>
    <t>Status Dentur</t>
  </si>
  <si>
    <t>Status Gigi Desidus</t>
  </si>
  <si>
    <t>Status Gigi Kekal</t>
  </si>
  <si>
    <t>Mulut Bebas Karies (MBK)</t>
  </si>
  <si>
    <t>E ≥ 1 (ada karies awal)</t>
  </si>
  <si>
    <t>Mulut Bebas Gingivitis (MBG)</t>
  </si>
  <si>
    <t>Tidak Perlu Rawatan (SMKP)</t>
  </si>
  <si>
    <t>Tidak Perlu Rawatan (ICDAS)</t>
  </si>
  <si>
    <t>Caries Risk Assessment</t>
  </si>
  <si>
    <t>Fissure Sealant</t>
  </si>
  <si>
    <t>Perlu Dibuat</t>
  </si>
  <si>
    <t>Telah Dibuat</t>
  </si>
  <si>
    <t>Abses</t>
  </si>
  <si>
    <t>Pulpotomi</t>
  </si>
  <si>
    <t>Kes Selesai ICDAS</t>
  </si>
  <si>
    <t>Kes Selesai</t>
  </si>
  <si>
    <t>Rujuk</t>
  </si>
  <si>
    <t>Jumlah intervensi lanjutan yang disertai</t>
  </si>
  <si>
    <t>Perokok dirujuk kepada guru kaunseling</t>
  </si>
  <si>
    <t>Perokok Semasa</t>
  </si>
  <si>
    <t>Bekas</t>
  </si>
  <si>
    <t>Pasif</t>
  </si>
  <si>
    <t>Bukan</t>
  </si>
  <si>
    <t>Baru</t>
  </si>
  <si>
    <t>Ulangan</t>
  </si>
  <si>
    <t>Enggan</t>
  </si>
  <si>
    <t>Tidak Hadir</t>
  </si>
  <si>
    <t>Tooth Surface Loss (TSL)</t>
  </si>
  <si>
    <t>Tisu Lembut</t>
  </si>
  <si>
    <t>Tisu Keras</t>
  </si>
  <si>
    <t>Kecederaan Gigi Anterior</t>
  </si>
  <si>
    <t>Karies</t>
  </si>
  <si>
    <t>Telah Dicabut</t>
  </si>
  <si>
    <t>Telah  Ditampal</t>
  </si>
  <si>
    <t>Perlu Dicabut</t>
  </si>
  <si>
    <t>Jumlah dfx</t>
  </si>
  <si>
    <t>dfx = 0</t>
  </si>
  <si>
    <t>Karies Awal</t>
  </si>
  <si>
    <t>Telah Ditampal</t>
  </si>
  <si>
    <t>Jumlah DMFX</t>
  </si>
  <si>
    <t>Appendix 3</t>
  </si>
  <si>
    <t>DMFX &lt;= 3</t>
  </si>
  <si>
    <t>X+M = 0</t>
  </si>
  <si>
    <t>Bebas Karies (BK) DMFX = 0</t>
  </si>
  <si>
    <t>Bebas Karies (BK) tetapi E ≥ 1</t>
  </si>
  <si>
    <t>Bil FS Dibuat Pada Tahun Lepas</t>
  </si>
  <si>
    <t>Bil FS Intact Bagi Tahun Semasa</t>
  </si>
  <si>
    <t>Fisur Sealan</t>
  </si>
  <si>
    <t xml:space="preserve"> Sapuan Varnish Fluorida </t>
  </si>
  <si>
    <t>Restorasi Pencegahan 
(PRR Jenis 1)</t>
  </si>
  <si>
    <t>SMKP</t>
  </si>
  <si>
    <t>Tampalan</t>
  </si>
  <si>
    <t>Jumlah Tampalan</t>
  </si>
  <si>
    <t>Cabutan</t>
  </si>
  <si>
    <t>Penskaleran</t>
  </si>
  <si>
    <t>Lelaki</t>
  </si>
  <si>
    <t>Perempuan</t>
  </si>
  <si>
    <t>Berhenti</t>
  </si>
  <si>
    <t>Tidak Berhenti</t>
  </si>
  <si>
    <t>Ada</t>
  </si>
  <si>
    <t>Perlu</t>
  </si>
  <si>
    <t>D+F</t>
  </si>
  <si>
    <t>Jumlah Faktor Risiko Karies</t>
  </si>
  <si>
    <t>Risiko Karies</t>
  </si>
  <si>
    <t>MURID:  Perlu dibuat Fisur Sealan/PRR Type 1 sahaja atau kedua-duanya</t>
  </si>
  <si>
    <t>Anterior</t>
  </si>
  <si>
    <t>Posterior</t>
  </si>
  <si>
    <t>MURID:  Telah dibuat Fisur Sealan/PRR Type 1 sahaja atau kedua-duanya</t>
  </si>
  <si>
    <t>Gigi Desidus</t>
  </si>
  <si>
    <t>Gigi Kekal</t>
  </si>
  <si>
    <t>Melayu</t>
  </si>
  <si>
    <t>Cina</t>
  </si>
  <si>
    <t>India</t>
  </si>
  <si>
    <t>Lain-lain</t>
  </si>
  <si>
    <t>Bil Gigi 'Caries Experience"</t>
  </si>
  <si>
    <t>Class I dan II</t>
  </si>
  <si>
    <t>Class I Sahaja</t>
  </si>
  <si>
    <t>Rendah</t>
  </si>
  <si>
    <t>Sederhana</t>
  </si>
  <si>
    <t>Tinggi</t>
  </si>
  <si>
    <t>Murid</t>
  </si>
  <si>
    <t>Gigi Perlu FS</t>
  </si>
  <si>
    <t>Bil. Gigi `failed' FS</t>
  </si>
  <si>
    <t>Gigi</t>
  </si>
  <si>
    <t>Sewarna</t>
  </si>
  <si>
    <t>Amalgam</t>
  </si>
  <si>
    <t>B</t>
  </si>
  <si>
    <t>S</t>
  </si>
  <si>
    <t>d</t>
  </si>
  <si>
    <t>m</t>
  </si>
  <si>
    <t>f</t>
  </si>
  <si>
    <t>x</t>
  </si>
  <si>
    <t>E</t>
  </si>
  <si>
    <t>D</t>
  </si>
  <si>
    <t>M</t>
  </si>
  <si>
    <t>F</t>
  </si>
  <si>
    <t>X</t>
  </si>
  <si>
    <t>Resin</t>
  </si>
  <si>
    <t>GIC</t>
  </si>
  <si>
    <t>GD</t>
  </si>
  <si>
    <t>GK</t>
  </si>
  <si>
    <t>A</t>
  </si>
  <si>
    <t>SEKOLAH:</t>
  </si>
  <si>
    <t>KERAJAAN/ SWASTA:</t>
  </si>
  <si>
    <t>TAHUN/TINGKATAN:</t>
  </si>
  <si>
    <t>Appendik 5</t>
  </si>
  <si>
    <t>RETEN HARIAN BAGI RAWATAN PERGIGIAN DEWASA MUDA</t>
  </si>
  <si>
    <t>DM C00/2018</t>
  </si>
  <si>
    <t>Negeri:</t>
  </si>
  <si>
    <t>Daerah:</t>
  </si>
  <si>
    <t>Klinik:</t>
  </si>
  <si>
    <t>Jenis Institusi:</t>
  </si>
  <si>
    <t>Nama Institusi:</t>
  </si>
  <si>
    <t>Bil Enrolmen</t>
  </si>
  <si>
    <t>Jantina</t>
  </si>
  <si>
    <t>Kecederaan Mulut</t>
  </si>
  <si>
    <t>Status Kesihatan Mulut</t>
  </si>
  <si>
    <t>Rawatan Pergigian (Gigi Kekal Sahaja)</t>
  </si>
  <si>
    <t>Skor Plak</t>
  </si>
  <si>
    <t>Skor GIS</t>
  </si>
  <si>
    <t>Skor BPE</t>
  </si>
  <si>
    <t>Status DMFX</t>
  </si>
  <si>
    <t>Tidak Perlu Rawatan</t>
  </si>
  <si>
    <t>Tampalan Anterior Sewarna</t>
  </si>
  <si>
    <t>Tampalan Posterior Sewarna</t>
  </si>
  <si>
    <t>Tampalan Amalgam</t>
  </si>
  <si>
    <t>Jumlah Cabutan</t>
  </si>
  <si>
    <t>Penskeleran</t>
  </si>
  <si>
    <t>15-19</t>
  </si>
  <si>
    <t>20-24</t>
  </si>
  <si>
    <t>25-29</t>
  </si>
  <si>
    <t>C</t>
  </si>
  <si>
    <t>BK (DMFX = 0)</t>
  </si>
  <si>
    <t>Bil Faktor Risiko</t>
  </si>
  <si>
    <t>Catatan</t>
  </si>
  <si>
    <t>Tampalan Sementara</t>
  </si>
  <si>
    <t>Gigi Telah Dibuat FS</t>
  </si>
  <si>
    <t xml:space="preserve">Nama </t>
  </si>
  <si>
    <t xml:space="preserve">Kebersihan Mulut </t>
  </si>
  <si>
    <t xml:space="preserve">GIS Skor </t>
  </si>
  <si>
    <t>Catatan Semakan</t>
  </si>
  <si>
    <t xml:space="preserve">PEMERIKSAAN AWAL </t>
  </si>
  <si>
    <t>Jantina (L/P)</t>
  </si>
  <si>
    <t xml:space="preserve">Umur </t>
  </si>
  <si>
    <t>Keturunan (M/C/I/LL)</t>
  </si>
  <si>
    <t>Kebersihan Mulut (A/C/E)</t>
  </si>
  <si>
    <t>GIS Skor (0/1/2/3)</t>
  </si>
  <si>
    <t>Rawatan Endodontik</t>
  </si>
  <si>
    <r>
      <t xml:space="preserve">dfx </t>
    </r>
    <r>
      <rPr>
        <sz val="11"/>
        <rFont val="Calibri"/>
        <family val="2"/>
      </rPr>
      <t>≤</t>
    </r>
    <r>
      <rPr>
        <sz val="8.8000000000000007"/>
        <rFont val="Calibri"/>
        <family val="2"/>
      </rPr>
      <t xml:space="preserve"> 2</t>
    </r>
  </si>
  <si>
    <r>
      <t xml:space="preserve">DMFX </t>
    </r>
    <r>
      <rPr>
        <sz val="11"/>
        <rFont val="Calibri"/>
        <family val="2"/>
      </rPr>
      <t>≤</t>
    </r>
    <r>
      <rPr>
        <sz val="11"/>
        <rFont val="Calibri"/>
        <family val="2"/>
      </rPr>
      <t xml:space="preserve"> 1 (SR)
DMFX </t>
    </r>
    <r>
      <rPr>
        <sz val="11"/>
        <rFont val="Calibri"/>
        <family val="2"/>
      </rPr>
      <t>≤</t>
    </r>
    <r>
      <rPr>
        <sz val="8.8000000000000007"/>
        <rFont val="Calibri"/>
        <family val="2"/>
      </rPr>
      <t xml:space="preserve"> 2 (SM)</t>
    </r>
  </si>
  <si>
    <t>Menengah</t>
  </si>
  <si>
    <t>nama Sekolah</t>
  </si>
  <si>
    <t>Nama Operator (Charting)</t>
  </si>
  <si>
    <t>nama Kp</t>
  </si>
  <si>
    <t>darjah</t>
  </si>
  <si>
    <t>tingkatan</t>
  </si>
  <si>
    <t>Nama Operator</t>
  </si>
  <si>
    <t>Kp</t>
  </si>
  <si>
    <t>Nama Institusi</t>
  </si>
  <si>
    <t>Jenis Institusi</t>
  </si>
  <si>
    <t>Umur</t>
  </si>
  <si>
    <t>L</t>
  </si>
  <si>
    <t>umur</t>
  </si>
  <si>
    <t>Klinik Pergigian</t>
  </si>
  <si>
    <t>Nama Tadika</t>
  </si>
  <si>
    <t>Jenis tadika</t>
  </si>
  <si>
    <t>Operator</t>
  </si>
  <si>
    <t>Pasukan pergigian</t>
  </si>
  <si>
    <t>PG 201</t>
  </si>
  <si>
    <t>SISTEM  PENGURUSAN MAKLUMAT KESIHATAN</t>
  </si>
  <si>
    <t>KENYATAAN PERMULAAN DAN AKHIR RAWATAN PERGIGIAN INCREMENTAL MURID PRA SEKOLAH/SEKOLAH RENDAH/MENENGAH/KANAK-KANAK ISTIMEWA</t>
  </si>
  <si>
    <t>Klinik :</t>
  </si>
  <si>
    <t>Tarikh &amp; Tempat Pemeriksaan :</t>
  </si>
  <si>
    <t>Tarikh Mula Rawatan :</t>
  </si>
  <si>
    <t xml:space="preserve">Sekolah : </t>
  </si>
  <si>
    <t xml:space="preserve"> Bil Hari Perlu Untuk Projek : </t>
  </si>
  <si>
    <t>Tarikh Selesai Rawatan :</t>
  </si>
  <si>
    <t>Jenis Perkhidmatan Pergigian :</t>
  </si>
  <si>
    <t>Nama Pegawai / Jururawat Bertugas :</t>
  </si>
  <si>
    <t>Tadika</t>
  </si>
  <si>
    <t>KEDATANGAN</t>
  </si>
  <si>
    <t>STATUS GIGI DESIDUS</t>
  </si>
  <si>
    <t>STATUS GIGI KEKAL</t>
  </si>
  <si>
    <t>STATUS KESIHATAN MULUT</t>
  </si>
  <si>
    <t>Cleft Lip/Cleft Palate</t>
  </si>
  <si>
    <t>PERLU DI BUAT</t>
  </si>
  <si>
    <t>TELAH DI BUAT</t>
  </si>
  <si>
    <t>GIS SKOR</t>
  </si>
  <si>
    <t>Kebersihan Mulut</t>
  </si>
  <si>
    <t xml:space="preserve">DMFX &lt; = 3 </t>
  </si>
  <si>
    <t>X + M = 0</t>
  </si>
  <si>
    <t>dfx=0</t>
  </si>
  <si>
    <t>Tidak Perlu Rawatan (TPR)</t>
  </si>
  <si>
    <t>Kecedaraan gigi anterior</t>
  </si>
  <si>
    <t>Baru / Semula</t>
  </si>
  <si>
    <t>SEALAN FISUR</t>
  </si>
  <si>
    <t>TAMPALAN</t>
  </si>
  <si>
    <t>Baru  Semula  B/S</t>
  </si>
  <si>
    <t>CABUTAN</t>
  </si>
  <si>
    <t>Kes selesai</t>
  </si>
  <si>
    <t>0</t>
  </si>
  <si>
    <t>R</t>
  </si>
  <si>
    <t>Gigi perlu FS</t>
  </si>
  <si>
    <t>Bilangan Gigi 'Failed' FS</t>
  </si>
  <si>
    <t>5 Tahun</t>
  </si>
  <si>
    <t>6 Tahun</t>
  </si>
  <si>
    <t>JUMLAH</t>
  </si>
  <si>
    <t>JUMLAH 
BARU &amp; ULANGAN</t>
  </si>
  <si>
    <t>%</t>
  </si>
  <si>
    <t>Jum             B &amp; S</t>
  </si>
  <si>
    <t>Jumlah</t>
  </si>
  <si>
    <t>% Kes selesai :</t>
  </si>
  <si>
    <t>* Untuk Cabutan rujuk ruang 8 dan 13</t>
  </si>
  <si>
    <t>=</t>
  </si>
  <si>
    <t>Jumlah Kes Selesai (Ruangan 49)</t>
  </si>
  <si>
    <t>x 100 %</t>
  </si>
  <si>
    <t>* CL/P: Cleft Clip / Cleft Palate</t>
  </si>
  <si>
    <t>Disediakan Oleh :</t>
  </si>
  <si>
    <t>Disahkan Oleh :</t>
  </si>
  <si>
    <t>Jumlah Ked Baru (Ruangan 5)</t>
  </si>
  <si>
    <t>% Murid Sekolah Diliputi :</t>
  </si>
  <si>
    <t>I</t>
  </si>
  <si>
    <t>II</t>
  </si>
  <si>
    <t>LL</t>
  </si>
  <si>
    <t>Enrolmen (Ruangan 4)</t>
  </si>
  <si>
    <t>………………………………………………………………….</t>
  </si>
  <si>
    <t>Total  D</t>
  </si>
  <si>
    <t>Total  F</t>
  </si>
  <si>
    <t>( Nama &amp; Jawatan )</t>
  </si>
  <si>
    <t>PG 201A</t>
  </si>
  <si>
    <t>Baru/ Semula (B/S)</t>
  </si>
  <si>
    <t>Karies Awal ( E )</t>
  </si>
  <si>
    <t>E≥1 (ada karies awal)</t>
  </si>
  <si>
    <t>Bebas Karies (BK) tetapi E≥1</t>
  </si>
  <si>
    <t xml:space="preserve">TPR ICDAS </t>
  </si>
  <si>
    <t>SAPUAN VARNISH FLUORIDA</t>
  </si>
  <si>
    <t>RESTORASI PENCEGAHAN (PRR JENIS 1)</t>
  </si>
  <si>
    <t>RESTORASI PENCEGAHAN  (PRR JENIS 1)</t>
  </si>
  <si>
    <t>Kes selesai ICDAS</t>
  </si>
  <si>
    <t xml:space="preserve">Ada </t>
  </si>
  <si>
    <t xml:space="preserve">Perlu </t>
  </si>
  <si>
    <t>* Untuk Cabutan rujuk ruang 10 dan 16</t>
  </si>
  <si>
    <t xml:space="preserve">Jumlah Kes Selesai (Ruangan 60)    </t>
  </si>
  <si>
    <t xml:space="preserve">Jumlah Kedatangan Baru (Ruangan 5) </t>
  </si>
  <si>
    <t>CATATAN:</t>
  </si>
  <si>
    <t>Dj/Tkt .1</t>
  </si>
  <si>
    <t>Dj/Tkt .4</t>
  </si>
  <si>
    <t xml:space="preserve"> Jumlah Kes Selesai (Ruangan 60)</t>
  </si>
  <si>
    <t>Dj/Tkt .2</t>
  </si>
  <si>
    <t>Dj/Tkt .5</t>
  </si>
  <si>
    <t xml:space="preserve">Enrolmen (Ruangan 4) </t>
  </si>
  <si>
    <t>Dj/Tkt .3</t>
  </si>
  <si>
    <t>Dj/Tkt.6 /PA</t>
  </si>
  <si>
    <t>LAPORAN PENILAIAN RISIKO KARIES (CRA)</t>
  </si>
  <si>
    <t>TAHUN:</t>
  </si>
  <si>
    <t>KP / DAERAH / NEGERI:</t>
  </si>
  <si>
    <t>Bil</t>
  </si>
  <si>
    <t>Enrolment</t>
  </si>
  <si>
    <t>Pesakit Baru</t>
  </si>
  <si>
    <t>PETUNJUK FAKTOR RISIKO</t>
  </si>
  <si>
    <t>RENDAH</t>
  </si>
  <si>
    <t>SEDERHANA</t>
  </si>
  <si>
    <t>TINGGI</t>
  </si>
  <si>
    <t>Peratus</t>
  </si>
  <si>
    <t>CPPC 1/20</t>
  </si>
  <si>
    <t>CPPC Treatment Need and Treatment Rendered by Year of Preschool/ School Children</t>
  </si>
  <si>
    <t>Year Evaluation:</t>
  </si>
  <si>
    <t>No.</t>
  </si>
  <si>
    <t>Indicator</t>
  </si>
  <si>
    <t>Numerator / Denominator</t>
  </si>
  <si>
    <t>Formula</t>
  </si>
  <si>
    <t xml:space="preserve">Pre School </t>
  </si>
  <si>
    <t>Total</t>
  </si>
  <si>
    <t>5 yrs-old</t>
  </si>
  <si>
    <t>6 yrs-old</t>
  </si>
  <si>
    <t>No. of New Attendance</t>
  </si>
  <si>
    <t>a</t>
  </si>
  <si>
    <t>Fissure Sealant Treatment Need</t>
  </si>
  <si>
    <t>No. of Subjects</t>
  </si>
  <si>
    <t>b</t>
  </si>
  <si>
    <t>% subjects</t>
  </si>
  <si>
    <t>b/a x 100</t>
  </si>
  <si>
    <t>No. of Teeth</t>
  </si>
  <si>
    <t>c</t>
  </si>
  <si>
    <t>Fissure Sealant Rendered</t>
  </si>
  <si>
    <t>No. of subjects</t>
  </si>
  <si>
    <t xml:space="preserve"> d </t>
  </si>
  <si>
    <t xml:space="preserve">% subjects </t>
  </si>
  <si>
    <t xml:space="preserve">d/b x 100 </t>
  </si>
  <si>
    <t xml:space="preserve">No. of teeth </t>
  </si>
  <si>
    <t>e</t>
  </si>
  <si>
    <t xml:space="preserve">% teeth </t>
  </si>
  <si>
    <t>e/c x100</t>
  </si>
  <si>
    <t>PRR (Type 1) Treatment Need</t>
  </si>
  <si>
    <t>f/a x 100</t>
  </si>
  <si>
    <t>g</t>
  </si>
  <si>
    <t>PRR (Type 1) Rendered</t>
  </si>
  <si>
    <t>h</t>
  </si>
  <si>
    <t>h/f x 100</t>
  </si>
  <si>
    <t>i</t>
  </si>
  <si>
    <t>i/g x 100</t>
  </si>
  <si>
    <t>Fluoride Varnish Treatment Need</t>
  </si>
  <si>
    <t>j</t>
  </si>
  <si>
    <t>j/a x 100</t>
  </si>
  <si>
    <t>k</t>
  </si>
  <si>
    <t>Fluoride Varnish Rendered</t>
  </si>
  <si>
    <t>l</t>
  </si>
  <si>
    <t>l/j x 100</t>
  </si>
  <si>
    <t>m/k x 100</t>
  </si>
  <si>
    <t xml:space="preserve">Caries free status (BK) </t>
  </si>
  <si>
    <t xml:space="preserve">No. of caries-free subjects </t>
  </si>
  <si>
    <t>n</t>
  </si>
  <si>
    <t>% of caries-free subject</t>
  </si>
  <si>
    <t>n/a x 100</t>
  </si>
  <si>
    <t>DMFT status</t>
  </si>
  <si>
    <t>Total of DMFT</t>
  </si>
  <si>
    <t>o</t>
  </si>
  <si>
    <t>Mean DMFT</t>
  </si>
  <si>
    <t>o/a x 100</t>
  </si>
  <si>
    <t>CPPC 2/20</t>
  </si>
  <si>
    <t>Trend data of decayed teeth with occlusal caries in Preschoolchildren/Schoolchildren</t>
  </si>
  <si>
    <t>Year of Evaluation:</t>
  </si>
  <si>
    <t xml:space="preserve">YEAR   </t>
  </si>
  <si>
    <t>No. of Teeth carious experience (D+F)
(include all teeth)</t>
  </si>
  <si>
    <t>No. of Teeth with occlusal caries experience (D+F)</t>
  </si>
  <si>
    <t>All types (Class I + II)</t>
  </si>
  <si>
    <t>Class I only</t>
  </si>
  <si>
    <t>2/1 X 100</t>
  </si>
  <si>
    <t>3/1 X 100</t>
  </si>
  <si>
    <t>TOTAL</t>
  </si>
  <si>
    <t>Darjah</t>
  </si>
  <si>
    <t>Pra 5 Tahun</t>
  </si>
  <si>
    <t>Pra 6 Tahun</t>
  </si>
  <si>
    <t>Darjah / Tingkatan</t>
  </si>
  <si>
    <t>6 / Peralihan</t>
  </si>
  <si>
    <t>KKI</t>
  </si>
  <si>
    <t>PERLU DIBUAT</t>
  </si>
  <si>
    <t>TELAH DIBUAT</t>
  </si>
  <si>
    <t>* Untuk Cabutan rujuk ruang 10 dan 15</t>
  </si>
  <si>
    <t>BORANG MMI/1</t>
  </si>
  <si>
    <t>Laporan Rawatan Pencegahan Klinikal Perlaksanaan MMI</t>
  </si>
  <si>
    <t>(PERINGKAT NEGERI)</t>
  </si>
  <si>
    <t xml:space="preserve">Jumlah SR seluruh negeri: </t>
  </si>
  <si>
    <t>Tahun:</t>
  </si>
  <si>
    <t>Jumlah enrolmen SR seluruh negeri:</t>
  </si>
  <si>
    <t>Sekolah:</t>
  </si>
  <si>
    <t>Jumlah SR yang terlibat MMI:</t>
  </si>
  <si>
    <t>Kedatangan baru 
(PG 201A kol 5)</t>
  </si>
  <si>
    <t>Bil gigi kekal D 
(PG 201A kol 13)</t>
  </si>
  <si>
    <t>Mean D (c/b)</t>
  </si>
  <si>
    <t>Bil murid dengan E ≥ 1 
(PG 201A kol 20)</t>
  </si>
  <si>
    <t>Prevalen lesi karies awal 
(e/b)</t>
  </si>
  <si>
    <t>Bil murid bebas karies (BK) tetapi E ≥ 1 
(PG 201A kol 23)</t>
  </si>
  <si>
    <t xml:space="preserve">% murid bebas karies (BK) tetapi E ≥ 1 (g/b)        </t>
  </si>
  <si>
    <t>Perlu dibuat</t>
  </si>
  <si>
    <t>Telah dibuat</t>
  </si>
  <si>
    <t>% Murid telah buat rawatan FS (q/j)</t>
  </si>
  <si>
    <t>% Murid telah buat rawatan FV (s/l)</t>
  </si>
  <si>
    <t>% Murid telah buat rawatan PRR Jenis 1 (u/n)</t>
  </si>
  <si>
    <t>% Gigi telah buat rawatan FS (r/k)</t>
  </si>
  <si>
    <t>% Gigi telah buat rawatan FV (t/m)</t>
  </si>
  <si>
    <t>% Gigi telah buat rawatan PRR Jenis 1 (v/o)</t>
  </si>
  <si>
    <t>Baru/Semula (B/S)</t>
  </si>
  <si>
    <t>Fisur selant</t>
  </si>
  <si>
    <t>Sapuan fluorida</t>
  </si>
  <si>
    <t>Restorasi Pencegahan  (PRR Jenis 1)</t>
  </si>
  <si>
    <t>Murid 
(PG 201A kol 30)</t>
  </si>
  <si>
    <t>Gigi perlu FS 
(PG 201A kol 31)</t>
  </si>
  <si>
    <t>Murid 
(PG 201A kol 33)</t>
  </si>
  <si>
    <t>Gigi
(PG 201A kol 34)</t>
  </si>
  <si>
    <t>Murid 
(PG 201A kol 35)</t>
  </si>
  <si>
    <t>Gigi 
(PG 201A kol 36)</t>
  </si>
  <si>
    <t>Murid 
(PG 201A kol 44)</t>
  </si>
  <si>
    <t>Gigi 
(PG 201A kol 45)</t>
  </si>
  <si>
    <t>Murid 
(PG 201A kol 46)</t>
  </si>
  <si>
    <t>Gigi 
(PG 201A kol 47)</t>
  </si>
  <si>
    <t>Murid 
(PG 201A kol 48)</t>
  </si>
  <si>
    <t>Gigi 
(PG 201A kol 49)</t>
  </si>
  <si>
    <t>p</t>
  </si>
  <si>
    <t>q</t>
  </si>
  <si>
    <t>r</t>
  </si>
  <si>
    <t>s</t>
  </si>
  <si>
    <t>t</t>
  </si>
  <si>
    <t>u</t>
  </si>
  <si>
    <t>v</t>
  </si>
  <si>
    <t>w</t>
  </si>
  <si>
    <t>y</t>
  </si>
  <si>
    <t>z</t>
  </si>
  <si>
    <t>aa</t>
  </si>
  <si>
    <t>ab</t>
  </si>
  <si>
    <t>Kemaskini format: 27 Jun 2018</t>
  </si>
  <si>
    <t>BIL PESAKIT  ENGGAN / TIADA KEBENARAN</t>
  </si>
  <si>
    <t>BIL PESAKIT TIDAK HADIR</t>
  </si>
  <si>
    <t xml:space="preserve"> Apendiks l</t>
  </si>
  <si>
    <t>Borang PPIM 03-2016</t>
  </si>
  <si>
    <t>Pindaan 1/2018</t>
  </si>
  <si>
    <t>REKOD SARINGAN DAN INTERVENSI MEROKOK MELALUI PERKHIDMATAN PERGIGIAN SEKOLAH RENDAH / MENENGAH</t>
  </si>
  <si>
    <t>DAERAH:</t>
  </si>
  <si>
    <t>DARJAH / TINGKATAN</t>
  </si>
  <si>
    <t>BIL ENROLMENT</t>
  </si>
  <si>
    <t>KES BARU</t>
  </si>
  <si>
    <t>PEROKOK SEMASA</t>
  </si>
  <si>
    <t>BIL RUJUKAN INTERVENSI LANJUTAN</t>
  </si>
  <si>
    <t>BEKAS PEROKOK</t>
  </si>
  <si>
    <t>PEROKOK PASIF</t>
  </si>
  <si>
    <t>BUKAN PEROKOK</t>
  </si>
  <si>
    <t>BIL</t>
  </si>
  <si>
    <t>LELAKI</t>
  </si>
  <si>
    <t>PEREMPUAN</t>
  </si>
  <si>
    <t xml:space="preserve">JUMLAH </t>
  </si>
  <si>
    <t>PENERANGAN</t>
  </si>
  <si>
    <t>COLUMN 7, 20 , 24 dan 28 : BILANGAN / KES BARU X 100</t>
  </si>
  <si>
    <t>BIL. SEKOLAH YANG DISARING</t>
  </si>
  <si>
    <t>BIL.SEKOLAH DAERAH/NEGERI</t>
  </si>
  <si>
    <t>Apendiks K</t>
  </si>
  <si>
    <t>REKOD INTERVENSI LANJUTAN</t>
  </si>
  <si>
    <t>PROGRAM PENCEGAHAN DAN INTERVENSI MEROKOK MELALUI PERKHIDMATAN PERGIGIAN SEKOLAH RENDAH /MENENGAH</t>
  </si>
  <si>
    <t>Bilangan Perokok Semasa</t>
  </si>
  <si>
    <t>Bilangan Perokok Yang Menyertai Intervensi Lanjutan</t>
  </si>
  <si>
    <t>Bilangan Perokok Yang Menyertai Intervensi Lanjutan  ≥ 3 Kali</t>
  </si>
  <si>
    <t>Bilangan Perokok Yang Menyertai Intervensi Lanjutan  &lt; 3 Kali</t>
  </si>
  <si>
    <t>Bilangan Perokok Dirujuk Kepada Guru Kaunseling</t>
  </si>
  <si>
    <t xml:space="preserve">KPI </t>
  </si>
  <si>
    <t>Mengambil Tindakan Untuk Berhenti</t>
  </si>
  <si>
    <t>Tidak Mengambil Tindakan Berhenti</t>
  </si>
  <si>
    <t>JUMLAH DMFX BAGI SEKOLAH RENDAH / MENENGAH</t>
  </si>
  <si>
    <t>TAHUN / TINGKATAN</t>
  </si>
  <si>
    <t>ENR</t>
  </si>
  <si>
    <t>PESAKIT BARU</t>
  </si>
  <si>
    <t>JUMLAH DMFX</t>
  </si>
  <si>
    <t>MEAN DMFT</t>
  </si>
  <si>
    <t>D/100</t>
  </si>
  <si>
    <t>Mean D</t>
  </si>
  <si>
    <r>
      <t xml:space="preserve">DMFX </t>
    </r>
    <r>
      <rPr>
        <sz val="11"/>
        <rFont val="Calibri"/>
        <family val="2"/>
      </rPr>
      <t>≤ 3</t>
    </r>
  </si>
  <si>
    <r>
      <t xml:space="preserve">DMFX </t>
    </r>
    <r>
      <rPr>
        <sz val="11"/>
        <rFont val="Calibri"/>
        <family val="2"/>
      </rPr>
      <t>≤ 1 (SR)
DMFX ≤ 2 (SM)</t>
    </r>
  </si>
  <si>
    <r>
      <t xml:space="preserve">dfx </t>
    </r>
    <r>
      <rPr>
        <sz val="11"/>
        <rFont val="Calibri"/>
        <family val="2"/>
      </rPr>
      <t>≤ 2</t>
    </r>
  </si>
  <si>
    <t>6 / PERALIHAN</t>
  </si>
  <si>
    <t xml:space="preserve"> Kementerian Kesihatan Malaysia     </t>
  </si>
  <si>
    <t xml:space="preserve"> Laporan Bulanan / Jan-Mac / Jan - Jun / Jan - Sept / Jan -Dis untuk Daerah / Negeri bagi BPE, Denture, TSL &amp; Trauma</t>
  </si>
  <si>
    <t>1. Negeri :</t>
  </si>
  <si>
    <t>2. Daerah :</t>
  </si>
  <si>
    <t>3. Klinik :</t>
  </si>
  <si>
    <t>Kes Dirujuk</t>
  </si>
  <si>
    <t>Tingkatan 6</t>
  </si>
  <si>
    <t>Jumlah Besar</t>
  </si>
  <si>
    <t>GINGIVAL INDEX FOR SCHOOL CHILDREN (GIS) DATA COLLECTION REPORT (CLINIC/DISTRICT LEVEL )</t>
  </si>
  <si>
    <t>DISTRICT:</t>
  </si>
  <si>
    <t>CLINIC:</t>
  </si>
  <si>
    <t>MONTH/ YEAR:</t>
  </si>
  <si>
    <t xml:space="preserve">SCHOOL: </t>
  </si>
  <si>
    <t>NO.</t>
  </si>
  <si>
    <t>YEAR / FORM</t>
  </si>
  <si>
    <t>ENROLMENT</t>
  </si>
  <si>
    <t>NEW ATTENDANCES</t>
  </si>
  <si>
    <t>NUMBER OF STUDENTS WITH GIS SCORE</t>
  </si>
  <si>
    <t>0  (MBG)</t>
  </si>
  <si>
    <t>Preschool 5 years old</t>
  </si>
  <si>
    <t>Preschool 6 years old</t>
  </si>
  <si>
    <t>Class (Standard/Form)</t>
  </si>
  <si>
    <t>Peralihan</t>
  </si>
  <si>
    <t>Year / Form</t>
  </si>
  <si>
    <t>Tahun / Tingkatan</t>
  </si>
  <si>
    <t>FV 1</t>
  </si>
  <si>
    <t xml:space="preserve">FLUORIDE VARNISH PROGRAMME FOR TODDLERS </t>
  </si>
  <si>
    <t xml:space="preserve">LISTING OF SCHOOLS BY ORAL HEALTH STATUS OF 6-YEAR-OLDS </t>
  </si>
  <si>
    <t>Dental Clinic:</t>
  </si>
  <si>
    <t>Year:</t>
  </si>
  <si>
    <t>No</t>
  </si>
  <si>
    <t>Name of Primary School</t>
  </si>
  <si>
    <t>6-year-olds (Information to be obtained from PG201)</t>
  </si>
  <si>
    <t>Caries Prevalence &gt;70%</t>
  </si>
  <si>
    <t>Fluoridation status</t>
  </si>
  <si>
    <t>High-risk status (if fulfill any of the criteria g,i,l)</t>
  </si>
  <si>
    <r>
      <t xml:space="preserve">Name of </t>
    </r>
    <r>
      <rPr>
        <i/>
        <sz val="11"/>
        <rFont val="Calibri"/>
        <family val="2"/>
        <scheme val="minor"/>
      </rPr>
      <t>Taska</t>
    </r>
    <r>
      <rPr>
        <sz val="11"/>
        <rFont val="Calibri"/>
        <family val="2"/>
        <scheme val="minor"/>
      </rPr>
      <t xml:space="preserve"> Near the School</t>
    </r>
  </si>
  <si>
    <t>Name of Health Clinic Serving the School</t>
  </si>
  <si>
    <t>No of Patients (New Attendance)</t>
  </si>
  <si>
    <t>Caries Free Mouth (CFM) %</t>
  </si>
  <si>
    <t>Caries Prevalence = (100 - d)</t>
  </si>
  <si>
    <t>Mean dfx</t>
  </si>
  <si>
    <t>Yes</t>
  </si>
  <si>
    <t>Notes:</t>
  </si>
  <si>
    <t>1) Number of schools with high-risk status (total m) :</t>
  </si>
  <si>
    <r>
      <t xml:space="preserve">2) Number of high-risk </t>
    </r>
    <r>
      <rPr>
        <i/>
        <sz val="11"/>
        <rFont val="Calibri"/>
        <family val="2"/>
        <scheme val="minor"/>
      </rPr>
      <t>Taska</t>
    </r>
    <r>
      <rPr>
        <sz val="11"/>
        <rFont val="Calibri"/>
        <family val="2"/>
        <scheme val="minor"/>
      </rPr>
      <t xml:space="preserve"> selected (total o) :</t>
    </r>
  </si>
  <si>
    <t>Tahun / Tingkatan Pada Tahun Semasa</t>
  </si>
  <si>
    <t>Tahun 1</t>
  </si>
  <si>
    <t>Tahun 2</t>
  </si>
  <si>
    <t>Tahun 3</t>
  </si>
  <si>
    <t>Tahun 4</t>
  </si>
  <si>
    <t>Tahun 5</t>
  </si>
  <si>
    <t>Tahun 6</t>
  </si>
  <si>
    <t>Appendix 2</t>
  </si>
  <si>
    <t>Table 1 : Fissure Sealant Treatment Need and Treatment Rendered by Year of School Children</t>
  </si>
  <si>
    <t xml:space="preserve">STATE : </t>
  </si>
  <si>
    <t>SCHOOL:</t>
  </si>
  <si>
    <t>( Information to be extracted from HMIS PG 201)</t>
  </si>
  <si>
    <t>Calendar Year</t>
  </si>
  <si>
    <t>Class (Standard)</t>
  </si>
  <si>
    <t>No. Examined</t>
  </si>
  <si>
    <t>FS Treatment Need</t>
  </si>
  <si>
    <t>FS Rendered</t>
  </si>
  <si>
    <t>No of Subject</t>
  </si>
  <si>
    <t>No of Teeth</t>
  </si>
  <si>
    <t>% Subjects</t>
  </si>
  <si>
    <t>No of Subjects</t>
  </si>
  <si>
    <t>2/1x100</t>
  </si>
  <si>
    <t>4/2 x 100</t>
  </si>
  <si>
    <t>5/3 x 100</t>
  </si>
  <si>
    <t>Year 1</t>
  </si>
  <si>
    <t>Year 2</t>
  </si>
  <si>
    <t>Year 3</t>
  </si>
  <si>
    <t>Year 4</t>
  </si>
  <si>
    <t>Year 5</t>
  </si>
  <si>
    <t>Year 6</t>
  </si>
  <si>
    <t>DM C01/2018</t>
  </si>
  <si>
    <t xml:space="preserve">                                                                                                                                                Kementerian Kesihatan Malaysia     </t>
  </si>
  <si>
    <t xml:space="preserve">                                                                               Laporan Bulanan / Jan-Mac / Jan - Jun / Jan - Sept / Jan -Dis untuk Daerah / Negeri bagi Rawatan Pergigian Dewasa Muda</t>
  </si>
  <si>
    <t>Sekolah</t>
  </si>
  <si>
    <t xml:space="preserve">Baru / Ulangan </t>
  </si>
  <si>
    <t xml:space="preserve">Jumlah </t>
  </si>
  <si>
    <t xml:space="preserve">Status Kesihatan Mulut </t>
  </si>
  <si>
    <t>CRA</t>
  </si>
  <si>
    <t>Kecederaan 
Mulut</t>
  </si>
  <si>
    <t>Status 
Dentur</t>
  </si>
  <si>
    <t>Rawatan Pergigian</t>
  </si>
  <si>
    <t xml:space="preserve">Promosi </t>
  </si>
  <si>
    <t>TPR</t>
  </si>
  <si>
    <t>Tampalan Anterior 
Sewarna GK</t>
  </si>
  <si>
    <t>Tampalan Posterior 
Sewarna GK</t>
  </si>
  <si>
    <t>Tampalan Posterior 
Amalgam GK</t>
  </si>
  <si>
    <t xml:space="preserve"> Jumlah Tampalan</t>
  </si>
  <si>
    <t>Cabutan  Gigi Kekal</t>
  </si>
  <si>
    <t xml:space="preserve">Aktiviti </t>
  </si>
  <si>
    <t xml:space="preserve">Bilangan Diadakan </t>
  </si>
  <si>
    <t xml:space="preserve">Peserta </t>
  </si>
  <si>
    <t>Mean DMFX</t>
  </si>
  <si>
    <t xml:space="preserve">BK (DMFX=0) </t>
  </si>
  <si>
    <t>% DMFX=0</t>
  </si>
  <si>
    <t>Jumlah TPR</t>
  </si>
  <si>
    <t>% TPR</t>
  </si>
  <si>
    <t>MBG = 0</t>
  </si>
  <si>
    <t>34a</t>
  </si>
  <si>
    <t>Tingkatan 3</t>
  </si>
  <si>
    <t xml:space="preserve">Ceramah </t>
  </si>
  <si>
    <t>U</t>
  </si>
  <si>
    <t xml:space="preserve">Pameran </t>
  </si>
  <si>
    <t>Tingkatan 4</t>
  </si>
  <si>
    <t>Tingkatan 5</t>
  </si>
  <si>
    <t xml:space="preserve">Maklumat Asas </t>
  </si>
  <si>
    <t xml:space="preserve">Bil </t>
  </si>
  <si>
    <t>Jenis Institusi / Pengajian Tinggi / Sekolah</t>
  </si>
  <si>
    <t xml:space="preserve">Bil Sedia Ada </t>
  </si>
  <si>
    <t xml:space="preserve">Bilangan Dilawat </t>
  </si>
  <si>
    <t xml:space="preserve">Enrolmen yang Dilawat </t>
  </si>
  <si>
    <t xml:space="preserve">Bil 
Diperiksa </t>
  </si>
  <si>
    <t>Jumlah Borang Soal Selidik yang Diedar</t>
  </si>
  <si>
    <t>Jumlah Borang Soal Selidik yang Dikutip</t>
  </si>
  <si>
    <t xml:space="preserve">Sekolah </t>
  </si>
  <si>
    <t>Tarikh Kemaskini: 11 April 2019</t>
  </si>
  <si>
    <t>5=</t>
  </si>
  <si>
    <t>Pra Sekolah</t>
  </si>
  <si>
    <t>Ada Cleft Lip</t>
  </si>
  <si>
    <t>Rujuk Cleft Lip</t>
  </si>
  <si>
    <t>B Perlu Dentur</t>
  </si>
  <si>
    <t>S Perlu Dentur</t>
  </si>
  <si>
    <t>B Ada Dentur</t>
  </si>
  <si>
    <t>S Ada Dentur</t>
  </si>
  <si>
    <t>d Karies desidus</t>
  </si>
  <si>
    <t>m Telah Dicabut desidus</t>
  </si>
  <si>
    <t>f Telah  Ditampal desidus</t>
  </si>
  <si>
    <t>x Perlu Dicabut desidus</t>
  </si>
  <si>
    <t>Jumlah dfx desidus</t>
  </si>
  <si>
    <t>dfx = 0 desidus</t>
  </si>
  <si>
    <r>
      <t>dfx ≤</t>
    </r>
    <r>
      <rPr>
        <sz val="8.8000000000000007"/>
        <rFont val="Calibri"/>
        <family val="2"/>
      </rPr>
      <t xml:space="preserve"> 2 desidus</t>
    </r>
  </si>
  <si>
    <t>E Karies Awal kekal</t>
  </si>
  <si>
    <t>D Karies kekal</t>
  </si>
  <si>
    <t>M Telah Dicabut kekal</t>
  </si>
  <si>
    <t>F Telah Ditampal kekal</t>
  </si>
  <si>
    <t>X Perlu Dicabut kekal</t>
  </si>
  <si>
    <t>Jumlah DMFX kekal</t>
  </si>
  <si>
    <t>DMFX &lt;= 3 kekal</t>
  </si>
  <si>
    <t>X+M = 0 kekal</t>
  </si>
  <si>
    <t>Resin Bil FS Intact Bagi Tahun Semasa</t>
  </si>
  <si>
    <t>GIC Bil FS Intact Bagi Tahun Semasa</t>
  </si>
  <si>
    <t>S GD  Sewarna Anterior tampalan perlu</t>
  </si>
  <si>
    <t>B GD  Sewarna Anterior tampalan perlu</t>
  </si>
  <si>
    <t>S GK Sewarna Anterior tampalan perlu</t>
  </si>
  <si>
    <t>B GK Sewarna Anterior tampalan perlu</t>
  </si>
  <si>
    <t>B Murid Fisur Sealan perlu</t>
  </si>
  <si>
    <t xml:space="preserve">S Murid Fisur Sealan  perlu </t>
  </si>
  <si>
    <t xml:space="preserve">B Gigi Fisur Sealan Perlu </t>
  </si>
  <si>
    <t xml:space="preserve">S Gigi Fisur Sealan Perlu </t>
  </si>
  <si>
    <t xml:space="preserve">B MuridVarnish Fluorida  perlu </t>
  </si>
  <si>
    <t xml:space="preserve">S Murid Varnish Fluorida perlu </t>
  </si>
  <si>
    <t xml:space="preserve">B Gigi Varnish Fluorida perlu </t>
  </si>
  <si>
    <t xml:space="preserve">S Gigi Varnish Fluorida perlu </t>
  </si>
  <si>
    <t xml:space="preserve">B Murid Restorasi Pencegahan  (PRR Jenis 1)  perlu </t>
  </si>
  <si>
    <t xml:space="preserve">S Murid Restorasi Pencegahan  (PRR Jenis 1) perlu </t>
  </si>
  <si>
    <t xml:space="preserve">B Gigi Restorasi Pencegahan  (PRR Jenis 1) perlu </t>
  </si>
  <si>
    <t xml:space="preserve">S Gigi Restorasi Pencegahan  (PRR Jenis 1)  perlu </t>
  </si>
  <si>
    <t xml:space="preserve">MURID:  Perlu dibuat Fisur Sealan/PRR Type 1 sahaja atau kedua-duanya SMKP  perlu </t>
  </si>
  <si>
    <t>S GD Sewarna Posterior tampalan perlu</t>
  </si>
  <si>
    <t>B GD Sewarna Posterior tampalan perlu</t>
  </si>
  <si>
    <t>S GK Sewarna Posterior tampalan perlu</t>
  </si>
  <si>
    <t>B GK Sewarna Posterior tampalan perlu</t>
  </si>
  <si>
    <t>S GD Amalgam Posterior tampalan perlu</t>
  </si>
  <si>
    <t>B GD Amalgam Posterior tampalan perlu</t>
  </si>
  <si>
    <t>S GK Amalgam Posterior tampalan perlu</t>
  </si>
  <si>
    <t>B GK Amalgam Posterior tampalan perlu</t>
  </si>
  <si>
    <t>S Gigi Telah Dibuat FS telah</t>
  </si>
  <si>
    <t>B Gigi Telah Dibuat FS telah</t>
  </si>
  <si>
    <t>S Murid Fisur Sealan telah</t>
  </si>
  <si>
    <t>B Murid Fisur Sealan telah</t>
  </si>
  <si>
    <t>S Murid  Sapuan Varnish Fluorida telah</t>
  </si>
  <si>
    <t>B Murid  Sapuan Varnish Fluorida telah</t>
  </si>
  <si>
    <t>S Gigi  Sapuan Varnish Fluorida telah</t>
  </si>
  <si>
    <t>B Gigi  Sapuan Varnish Fluorida telah</t>
  </si>
  <si>
    <t>S Murid Restorasi Pencegahan (PRR Jenis 1)  telah</t>
  </si>
  <si>
    <t>B Murid Restorasi Pencegahan (PRR Jenis 1)  telah</t>
  </si>
  <si>
    <t>S Gigi Restorasi Pencegahan (PRR Jenis 1)  telah</t>
  </si>
  <si>
    <t>B Gigi Restorasi Pencegahan (PRR Jenis 1)  telah</t>
  </si>
  <si>
    <t>MURID:  Telah dibuat Fisur Sealan/PRR Type 1 sahaja atau kedua-duanya SMKP</t>
  </si>
  <si>
    <t>S GK Sewarna Anterior telah</t>
  </si>
  <si>
    <t>B GK Sewarna Anterior  telah</t>
  </si>
  <si>
    <t>S GD Sewarna Anterior  telah</t>
  </si>
  <si>
    <t>B GD Sewarna Anterior  telah</t>
  </si>
  <si>
    <t>S GD Sewarna Posterior telah</t>
  </si>
  <si>
    <t>B GD Sewarna Posterior telah</t>
  </si>
  <si>
    <t>S GK Sewarna Posterior telah</t>
  </si>
  <si>
    <t>B GK Sewarna Posterior telah</t>
  </si>
  <si>
    <t>S GD Amalgam Posterior telah</t>
  </si>
  <si>
    <t>B GD Amalgam Posterior telah</t>
  </si>
  <si>
    <t>S GK Amalgam Posterior telah</t>
  </si>
  <si>
    <t>B GK Amalgam Posterior telah</t>
  </si>
  <si>
    <t>S Jumlah Tampalan</t>
  </si>
  <si>
    <t>B Jumlah Tampalan</t>
  </si>
  <si>
    <t>Cabutan Gigi Desidus</t>
  </si>
  <si>
    <t>Cabutan Gigi Kekal</t>
  </si>
  <si>
    <t>Lain-lain Perempuan Perokok Semasa</t>
  </si>
  <si>
    <t>India Perempuan Perokok Semasa</t>
  </si>
  <si>
    <t>Cina Perempuan Perokok Semasa</t>
  </si>
  <si>
    <t>Melayu Perempuan Perokok Semasa</t>
  </si>
  <si>
    <t>Lain-lain Lelaki Perokok Semasa</t>
  </si>
  <si>
    <t>India Lelaki Perokok Semasa</t>
  </si>
  <si>
    <t>Cina Lelaki Perokok Semasa</t>
  </si>
  <si>
    <t>Melayu Lelaki Perokok Semasa</t>
  </si>
  <si>
    <t>Perempuan Bekas</t>
  </si>
  <si>
    <t>Lelaki Bekas</t>
  </si>
  <si>
    <t>Perempuan Pasif</t>
  </si>
  <si>
    <t>Lelaki Pasif</t>
  </si>
  <si>
    <t>Perempuan Bukan</t>
  </si>
  <si>
    <t>Lelaki Bukan</t>
  </si>
  <si>
    <t>Tidak Berhenti Intvnsi &gt;=3</t>
  </si>
  <si>
    <t>Berhenti Intvnsi &gt;=3</t>
  </si>
  <si>
    <t>Tidak Berhenti Intvnsi &lt;3</t>
  </si>
  <si>
    <t>Berhenti Intvnsi &lt;3</t>
  </si>
  <si>
    <t>Row Labels</t>
  </si>
  <si>
    <t>(blank)</t>
  </si>
  <si>
    <t>Grand Total</t>
  </si>
  <si>
    <t>Rendah cra</t>
  </si>
  <si>
    <t>Sederhana cra</t>
  </si>
  <si>
    <t>Tinggi cra</t>
  </si>
  <si>
    <t>Kedatangan Baru</t>
  </si>
  <si>
    <t>% Maintaining Orally-Fit</t>
  </si>
  <si>
    <t xml:space="preserve">Sasaran </t>
  </si>
  <si>
    <t xml:space="preserve"> Bebas Karies (BK) DMFX = 0</t>
  </si>
  <si>
    <t>% Sasaran</t>
  </si>
  <si>
    <t xml:space="preserve"> Kedatangan Baru</t>
  </si>
  <si>
    <t>Pasukan Bergerak</t>
  </si>
  <si>
    <t>pasukan bergerak</t>
  </si>
  <si>
    <t>(All)</t>
  </si>
  <si>
    <t>Bebas Karies (BK) 16 tahun</t>
  </si>
  <si>
    <t>Kedatangan Baru 16 Tahun</t>
  </si>
  <si>
    <t>Sasaran BK 16 Tahun</t>
  </si>
  <si>
    <t>TPR SM</t>
  </si>
  <si>
    <t>Kedatangan Baru SM</t>
  </si>
  <si>
    <t>Peratus Maintaining orally-fit SM</t>
  </si>
  <si>
    <t xml:space="preserve">sasaran maintaing orally-fit SM </t>
  </si>
  <si>
    <t>KPI</t>
  </si>
  <si>
    <t>Sasaran</t>
  </si>
  <si>
    <t>Pencapaian</t>
  </si>
  <si>
    <t>Column1</t>
  </si>
  <si>
    <t>Column2</t>
  </si>
  <si>
    <t>Institusi:</t>
  </si>
  <si>
    <t>Nama Kp</t>
  </si>
  <si>
    <t>Nama Pb</t>
  </si>
  <si>
    <t>ubi</t>
  </si>
  <si>
    <t>Total Data</t>
  </si>
  <si>
    <t>Ya</t>
  </si>
  <si>
    <t>nenas</t>
  </si>
  <si>
    <t>limau</t>
  </si>
  <si>
    <t>nona</t>
  </si>
  <si>
    <t>ciku</t>
  </si>
  <si>
    <t>oren</t>
  </si>
  <si>
    <t>epal</t>
  </si>
  <si>
    <t>durian</t>
  </si>
  <si>
    <t>total all data</t>
  </si>
  <si>
    <t>power</t>
  </si>
  <si>
    <t>Sekolah RENDAH</t>
  </si>
  <si>
    <t>Sekolah MENENGAH</t>
  </si>
  <si>
    <t>Senarai Sekolah</t>
  </si>
  <si>
    <t>jumlah tadika</t>
  </si>
  <si>
    <t>Nama Institusi YA</t>
  </si>
  <si>
    <t>Nama Kp All</t>
  </si>
  <si>
    <t>Nama Pb All</t>
  </si>
  <si>
    <t>BPE Skor (0/1/2/3/4)</t>
  </si>
  <si>
    <t>SEK MEN SAINS JELI</t>
  </si>
  <si>
    <t>JELI</t>
  </si>
  <si>
    <t xml:space="preserve">Tadika : </t>
  </si>
  <si>
    <t>Clinic:</t>
  </si>
  <si>
    <t>Tadika:</t>
  </si>
  <si>
    <t xml:space="preserve">School: </t>
  </si>
  <si>
    <t>kpSenarai!$L$2</t>
  </si>
  <si>
    <t>pbSenarai!$J$2</t>
  </si>
  <si>
    <t>tadikaSenarai!$D$2</t>
  </si>
  <si>
    <t>sekolahSenarai!$N$2</t>
  </si>
  <si>
    <t>yaSenarai!$D$2</t>
  </si>
  <si>
    <t>Total Sekolah</t>
  </si>
  <si>
    <t xml:space="preserve">Klinik: </t>
  </si>
  <si>
    <t>INSTITUSI:</t>
  </si>
  <si>
    <t>KP:</t>
  </si>
  <si>
    <t>P</t>
  </si>
  <si>
    <t>Status berhenti merokok selepas 6 bulan 
(Berhenti/Tidak berhenti)</t>
  </si>
  <si>
    <t>Menjalankan BEGIN</t>
  </si>
  <si>
    <t>Menjalankan 
BEGIN</t>
  </si>
  <si>
    <t>Borang PPIM 03-2020</t>
  </si>
  <si>
    <t>REKOD SARINGAN PROGRAM KOTAK DI SEKOLAH RENDAH / MENENGAH</t>
  </si>
  <si>
    <t xml:space="preserve"> TAHUN  /   TINGKATAN</t>
  </si>
  <si>
    <t>PEREMBPUAN</t>
  </si>
  <si>
    <t>JENIS ROKOK</t>
  </si>
  <si>
    <t>BIL. DIRUJUK UNTUK INTERVENSI</t>
  </si>
  <si>
    <t>ROKOK BIASA (R)</t>
  </si>
  <si>
    <t>ROKOK ELEKTRONIK (e)</t>
  </si>
  <si>
    <t>SHISHA (S)</t>
  </si>
  <si>
    <t>LAIN-LAIN (L)</t>
  </si>
  <si>
    <t>6 (SR)</t>
  </si>
  <si>
    <t xml:space="preserve"> PERALIHAN</t>
  </si>
  <si>
    <t>KKI (SR &amp; SM)</t>
  </si>
  <si>
    <t xml:space="preserve">PENERANGAN: Column 7, 18,  21 dan 26 : Bilangan / Kes Baru X 100. M=Melayu, C=Cina, I=India, L=Bumiputra lain </t>
  </si>
  <si>
    <t>BIL. SEKOLAH YANG DI SARING</t>
  </si>
  <si>
    <t xml:space="preserve">BIL. LATIHAN (PGM.KOTAK) DIADAKAN </t>
  </si>
  <si>
    <t>BIL.SEKOLAH DAERAH/ NEGERI</t>
  </si>
  <si>
    <t xml:space="preserve">BIL. ANGGOTA DILATIH </t>
  </si>
  <si>
    <t>Borang PPIM 05-2020</t>
  </si>
  <si>
    <t>REKOD INTERVENSI PROGRAM KOTAK DI SEKOLAH RENDAH /MENENGAH</t>
  </si>
  <si>
    <t>TAHUN  /   TINGKATAN</t>
  </si>
  <si>
    <t>BILANGAN PEROKOK SEMASA</t>
  </si>
  <si>
    <t xml:space="preserve">BILANGAN PEROKOK YANG MENYERTAI INTERVENSI </t>
  </si>
  <si>
    <r>
      <t xml:space="preserve">BILANGAN PEROKOK YANG MENYERTAI INTERVENSI  </t>
    </r>
    <r>
      <rPr>
        <b/>
        <sz val="11"/>
        <color indexed="8"/>
        <rFont val="Calibri"/>
        <family val="2"/>
      </rPr>
      <t>≥ 3 KALI</t>
    </r>
  </si>
  <si>
    <t>BILANGAN PEROKOK YANG MENYERTAI INTERVENSI &lt; 3 KALI</t>
  </si>
  <si>
    <t>BILANGAN PEROKOK DIRUJUK KEPADA GURU KAUNSELING</t>
  </si>
  <si>
    <t xml:space="preserve">STATUS BERHENTI MEROKOK (SELEPAS 6 BULAN) </t>
  </si>
  <si>
    <r>
      <t xml:space="preserve">ADA </t>
    </r>
    <r>
      <rPr>
        <b/>
        <i/>
        <sz val="11"/>
        <color indexed="8"/>
        <rFont val="Calibri"/>
        <family val="2"/>
      </rPr>
      <t>QUIT DATE</t>
    </r>
  </si>
  <si>
    <r>
      <t xml:space="preserve">TIADA </t>
    </r>
    <r>
      <rPr>
        <b/>
        <i/>
        <sz val="11"/>
        <color indexed="8"/>
        <rFont val="Calibri"/>
        <family val="2"/>
      </rPr>
      <t>QUIT DATE</t>
    </r>
  </si>
  <si>
    <t>BERHENTI</t>
  </si>
  <si>
    <t>TIDAK BERHENTI</t>
  </si>
  <si>
    <t>PERALIHAN (SM)</t>
  </si>
  <si>
    <t>SR: SEKOLAH RENDAH, SM: SEKOLAH MENENGAH</t>
  </si>
  <si>
    <t>BEGIN 01/2020</t>
  </si>
  <si>
    <t>Program Kesihatan Pergigian Kementerian Kesihatan Malaysia</t>
  </si>
  <si>
    <t>LAPORAN AKTIVITI LATIHAN MEMBERUS GIGI BERKESAN (BEGIN) DI TASKA, PRA-SEKOLAH DAN SEKOLAH RENDAH</t>
  </si>
  <si>
    <t>Tahun / Bulan</t>
  </si>
  <si>
    <t>:</t>
  </si>
  <si>
    <t>Negeri / Daerah / Klinik</t>
  </si>
  <si>
    <t>Bil.</t>
  </si>
  <si>
    <t>Nama Fasiliti</t>
  </si>
  <si>
    <t>Jumlah Fasiliti</t>
  </si>
  <si>
    <t>Jumlah Fasiliti Melaksanakan Aktiviti BEGIN</t>
  </si>
  <si>
    <t>Peratus Fasiliti Melaksanakan Aktiviti BEGIN</t>
  </si>
  <si>
    <t xml:space="preserve">Jumlah Kanak-Kanak/Murid Dengan Tahap Risiko Karies Gigi dan Penyakit Gusi </t>
  </si>
  <si>
    <t>Jumlah Kanak-Kanak/Murid Risiko Tinggi Menjalani Aktiviti BEGIN</t>
  </si>
  <si>
    <t>Peratus Kanak-Kanak/Murid Risiko Tinggi Menjalani Aktiviti BEGIN</t>
  </si>
  <si>
    <t>Risiko Rendah</t>
  </si>
  <si>
    <t>Risiko Sederhana</t>
  </si>
  <si>
    <t>Risiko Tinggi</t>
  </si>
  <si>
    <t>TASKA</t>
  </si>
  <si>
    <t>Pra-Sekolah/TADIKA</t>
  </si>
  <si>
    <t xml:space="preserve">Info Tambahan: </t>
  </si>
  <si>
    <t xml:space="preserve">Bilangan sesi kesedaran dan latihan: </t>
  </si>
  <si>
    <t xml:space="preserve">Bilangan peserta yang hadir: </t>
  </si>
  <si>
    <t>Disediakan Oleh:</t>
  </si>
  <si>
    <t xml:space="preserve">Nama            </t>
  </si>
  <si>
    <t xml:space="preserve">Jawatan        </t>
  </si>
  <si>
    <t xml:space="preserve">Tarikh           </t>
  </si>
  <si>
    <t>JENIS ROKOK(ROKOK BIASA/ELEKTRONIK/SHISHA/LAIN-LAIN)</t>
  </si>
  <si>
    <t xml:space="preserve">ADA QUIT DATE </t>
  </si>
  <si>
    <t xml:space="preserve">TIADA QUIT DATE </t>
  </si>
  <si>
    <t>ROKOK BIASA</t>
  </si>
  <si>
    <t>ELEKTRONIK</t>
  </si>
  <si>
    <t>SHISHA</t>
  </si>
  <si>
    <t>LAIN-LAIN</t>
  </si>
  <si>
    <t>MENJALANKAN BEGIN</t>
  </si>
  <si>
    <t>MELAYU</t>
  </si>
  <si>
    <t>TIADA KESALAHAN PADA HURUF BESAR INI HARAP HARUM</t>
  </si>
  <si>
    <t>JP MAIMUNAH OMAR</t>
  </si>
  <si>
    <t>SEKOLAH KEBANGSAAN BUKIT BERUNTUNG TIGA BELAS</t>
  </si>
  <si>
    <t>KLINIK PERGIGIAN AYAM HUTAN MELINTANG</t>
  </si>
  <si>
    <t>PASUKAN BERGERAK BERGETAR</t>
  </si>
  <si>
    <t>TEMBIKAI MERAH</t>
  </si>
  <si>
    <t>GIGI SIHAT TIDAK SEMESTINYA KUAT</t>
  </si>
  <si>
    <t>KP GIGI OREN</t>
  </si>
  <si>
    <t>PERMATA PANTAI UTARA</t>
  </si>
  <si>
    <t>KERAJAAN</t>
  </si>
  <si>
    <t>JP NOR ZARIHAN HUSHAIMI</t>
  </si>
  <si>
    <t>PASUKAN GEMBIRA SIHAT</t>
  </si>
  <si>
    <t>UBAI HIHIHI</t>
  </si>
  <si>
    <t>KOLEJ KOMUNITI KERAJAAN</t>
  </si>
  <si>
    <t>KURUNG OREN HITAM</t>
  </si>
  <si>
    <t>INDIA</t>
  </si>
  <si>
    <t>GIGI DESIDUS</t>
  </si>
  <si>
    <t>PEMERIKSAAN (ENGGAN/ TIDAK HADIR)</t>
  </si>
  <si>
    <t>TIDAK BERHENTI MEROKOK</t>
  </si>
  <si>
    <t>CINA</t>
  </si>
  <si>
    <t>BERHENTI MEROKOK</t>
  </si>
  <si>
    <t>ORANG ASLI SEMENANJUNG</t>
  </si>
  <si>
    <t>SABAH &amp; SARAWAK</t>
  </si>
  <si>
    <t>PKP.2020/PG201-PPKPS</t>
  </si>
  <si>
    <t>KENYATAAN PERMULAAN DAN AKHIR RAWATAN PERGIGIAN PROGRAM PEMASYARAKATAN KLINIK PERGIGIAN SEKOLAH</t>
  </si>
  <si>
    <t xml:space="preserve">BULAN : </t>
  </si>
  <si>
    <t>TAHUN :</t>
  </si>
  <si>
    <t>KLINIK :</t>
  </si>
  <si>
    <t>TARIKH/TEMPAT PEMERIKSAAN :</t>
  </si>
  <si>
    <t>TARIKH MULA RAWATAN :</t>
  </si>
  <si>
    <t xml:space="preserve">SEKOLAH : </t>
  </si>
  <si>
    <t xml:space="preserve"> BIL. HARI PERLU UNTUK PROJEK : </t>
  </si>
  <si>
    <t>TARIKH SELESAI RAWATAN :</t>
  </si>
  <si>
    <t>JENIS PERKHIDMATAN SEKOLAH :</t>
  </si>
  <si>
    <t>NAMA PEGAWAI/JURURAWAT BERTUGAS :</t>
  </si>
  <si>
    <t>KATEGORI UMUR PESAKIT</t>
  </si>
  <si>
    <t xml:space="preserve">KEDATANGAN </t>
  </si>
  <si>
    <t>STATUS GIGI DESIDUOUS</t>
  </si>
  <si>
    <t>PEMERIKSAAN AWAL</t>
  </si>
  <si>
    <t>Status Denture</t>
  </si>
  <si>
    <t>Pesakit Dirujuk ke PP</t>
  </si>
  <si>
    <t>Maklumat Ahli Keluarga (1 kali claim untuk 1 keluarga)</t>
  </si>
  <si>
    <t>Bil. Toddler yang Selesai 4 kali Sapuan FV dalam tempoh 2 tahun</t>
  </si>
  <si>
    <t>Bil. Toddler Yang Mengekalkan Status MBK selepas 4 kali Sapuan FV</t>
  </si>
  <si>
    <t xml:space="preserve">Sedia Ada </t>
  </si>
  <si>
    <t>Bilangan Faktor Risiko Karies</t>
  </si>
  <si>
    <t>Bil. Gigi 'failed' FS</t>
  </si>
  <si>
    <t>Telah di Tampal</t>
  </si>
  <si>
    <t>Perlu Di cabut</t>
  </si>
  <si>
    <t>Telah di cabut</t>
  </si>
  <si>
    <t xml:space="preserve">TPR       ICDAS </t>
  </si>
  <si>
    <r>
      <t xml:space="preserve">Bil. Ahli Keluarga      </t>
    </r>
    <r>
      <rPr>
        <sz val="12"/>
        <rFont val="Calibri"/>
        <family val="2"/>
      </rPr>
      <t xml:space="preserve">≤ </t>
    </r>
    <r>
      <rPr>
        <sz val="12"/>
        <rFont val="Arial"/>
        <family val="2"/>
      </rPr>
      <t>17 Tahun</t>
    </r>
  </si>
  <si>
    <r>
      <t xml:space="preserve">Bil. Ahli Keluarga     </t>
    </r>
    <r>
      <rPr>
        <sz val="12"/>
        <rFont val="Calibri"/>
        <family val="2"/>
      </rPr>
      <t xml:space="preserve">&gt; </t>
    </r>
    <r>
      <rPr>
        <sz val="12"/>
        <rFont val="Arial"/>
        <family val="2"/>
      </rPr>
      <t>17 Tahun</t>
    </r>
  </si>
  <si>
    <t>Bayi ≤ 1 tahun</t>
  </si>
  <si>
    <t>Kanak-Kanak              (7-12 Tahun)</t>
  </si>
  <si>
    <t>Keperluan Khas (OKU)</t>
  </si>
  <si>
    <t>JUM</t>
  </si>
  <si>
    <t>JUMLAH BARU DAN ULANGAN</t>
  </si>
  <si>
    <t>% Kes selesai  :</t>
  </si>
  <si>
    <t xml:space="preserve">     *  Untuk Cabutan rujuk ruang 10 dan 15</t>
  </si>
  <si>
    <t xml:space="preserve">   = Jumlah Kes Selesai ( Ruangan 60 )    </t>
  </si>
  <si>
    <t xml:space="preserve">        *   CL/P :  Cleft Clip / Cleft Palate</t>
  </si>
  <si>
    <t xml:space="preserve">    Jumlah Kedatangan Baru ( Ruangan 5 ) </t>
  </si>
  <si>
    <t>= Jumlah Kes Selesai ( Ruangan 60 )</t>
  </si>
  <si>
    <t xml:space="preserve">     Enrolmen (  Ruangan 4 ) </t>
  </si>
  <si>
    <t>PERMASYARAKATAN</t>
  </si>
  <si>
    <t>NAMA PENUH BAPA</t>
  </si>
  <si>
    <t>JUMLAH AHLI KELUARGA ≤ 17 TAHUN</t>
  </si>
  <si>
    <t>JUMLAH AHLI KELUARGA ≥ 18 TAHUN</t>
  </si>
  <si>
    <t>SELESAI 4X SAPUAN DALAM TEMPOH 2 TAHUN</t>
  </si>
  <si>
    <t>KEKAL MBK SELEPAS 4X SAPUAN</t>
  </si>
  <si>
    <t>Umur (Bulan) - bayi dibawah 1 tahun sahaja</t>
  </si>
  <si>
    <t xml:space="preserve">Sekolah Masyarakat Rujuk ke PP </t>
  </si>
  <si>
    <t>Toddler 
(1-4 Tahun)</t>
  </si>
  <si>
    <t>Kanak-Kanak         
(5-6 Tahun)</t>
  </si>
  <si>
    <t>Remaja    
 (13-17 Tahun)</t>
  </si>
  <si>
    <t>Taska</t>
  </si>
  <si>
    <t>Nama Taska</t>
  </si>
  <si>
    <t>jumlah taska</t>
  </si>
  <si>
    <t>Nama Taska Begin</t>
  </si>
  <si>
    <t>Nama Pra Sekolah</t>
  </si>
  <si>
    <t>jumlah tadika begin</t>
  </si>
  <si>
    <t>jumlah prasekolah</t>
  </si>
  <si>
    <t>jumlah pra begin</t>
  </si>
  <si>
    <t>Jumlah sek ren</t>
  </si>
  <si>
    <t>jumlah kki</t>
  </si>
  <si>
    <t>jumlahSek ren begin</t>
  </si>
  <si>
    <t>jumlah kki begin</t>
  </si>
  <si>
    <t>jumlah taska begin</t>
  </si>
  <si>
    <t>Nama Tadika Begin</t>
  </si>
  <si>
    <t>Nama Pra Begin</t>
  </si>
  <si>
    <t>Nama Sek Ren</t>
  </si>
  <si>
    <t>Nama Sek Kki</t>
  </si>
  <si>
    <t>Nama Sek Ren Begin</t>
  </si>
  <si>
    <t>Nama Sek Kki begin</t>
  </si>
  <si>
    <t>PGS203</t>
  </si>
  <si>
    <t>SISTEM MAKLUMAT KESIHATAN</t>
  </si>
  <si>
    <t>LAPORAN BULANAN BAGI RAWATAN PERGIGIAN MURID PRA SEKOLAH / TADIKA, SEKOLAH RENDAH/ PENDIDIKAN KHAS, SEKOLAH MENENGAH/ PENDIDIKAN KHAS</t>
  </si>
  <si>
    <t>BAGI BULAN……………..TAHUN…………….</t>
  </si>
  <si>
    <t>FASILITI:</t>
  </si>
  <si>
    <t>NEGERI:</t>
  </si>
  <si>
    <t>TAHUN PERSEKOLAHAN</t>
  </si>
  <si>
    <t>JENIS PERKHIDMATAN PERGIGIAN</t>
  </si>
  <si>
    <t>KEDATANGAN TAHUN SEMASA</t>
  </si>
  <si>
    <t>STATUS KESIHATAN MULUT (PEMERIKSAAN AWAL)</t>
  </si>
  <si>
    <t>SKOR</t>
  </si>
  <si>
    <t>JENIS RAWATAN DIBERI</t>
  </si>
  <si>
    <t>KES SELESAI</t>
  </si>
  <si>
    <t>% KES SELESAI</t>
  </si>
  <si>
    <t>BARU</t>
  </si>
  <si>
    <t>ULANGAN</t>
  </si>
  <si>
    <t>SAPUAN VARNISH FLUORIDE (MURID)</t>
  </si>
  <si>
    <t>SAPUAN  FLUORIDE (MURID)</t>
  </si>
  <si>
    <t>PENSKALERAN</t>
  </si>
  <si>
    <t>dfx</t>
  </si>
  <si>
    <t>DMFX</t>
  </si>
  <si>
    <t xml:space="preserve"> dfx = 0</t>
  </si>
  <si>
    <t xml:space="preserve"> BK (DMFX=0)</t>
  </si>
  <si>
    <r>
      <t xml:space="preserve">DMFX </t>
    </r>
    <r>
      <rPr>
        <b/>
        <sz val="10"/>
        <rFont val="Calibri"/>
        <family val="2"/>
      </rPr>
      <t>≤ 1</t>
    </r>
  </si>
  <si>
    <r>
      <t xml:space="preserve">DMFX </t>
    </r>
    <r>
      <rPr>
        <b/>
        <sz val="10"/>
        <rFont val="Calibri"/>
        <family val="2"/>
      </rPr>
      <t>≤ 2</t>
    </r>
    <r>
      <rPr>
        <sz val="11"/>
        <color theme="1"/>
        <rFont val="Calibri"/>
        <family val="2"/>
        <scheme val="minor"/>
      </rPr>
      <t/>
    </r>
  </si>
  <si>
    <t>E ≥ 1 (ADA KARIES AWAL)</t>
  </si>
  <si>
    <t>BIL MURID BEBAS KARIES (BK) TETAPI E ≥ 1</t>
  </si>
  <si>
    <t>KECEDERAAN GIGI ANTERIOR</t>
  </si>
  <si>
    <t>ANTERIOR</t>
  </si>
  <si>
    <t>POSTERIOR</t>
  </si>
  <si>
    <t>JUMLAH TAMPALAN</t>
  </si>
  <si>
    <t>GIGI KEKAL</t>
  </si>
  <si>
    <t xml:space="preserve">  d</t>
  </si>
  <si>
    <t xml:space="preserve">  f</t>
  </si>
  <si>
    <t xml:space="preserve">  x</t>
  </si>
  <si>
    <t>JUMLAH dfx</t>
  </si>
  <si>
    <t>PURATA dfx</t>
  </si>
  <si>
    <t xml:space="preserve">  D</t>
  </si>
  <si>
    <t xml:space="preserve">  M</t>
  </si>
  <si>
    <t xml:space="preserve">  F</t>
  </si>
  <si>
    <t xml:space="preserve">  X</t>
  </si>
  <si>
    <t>PURATA DMFX</t>
  </si>
  <si>
    <t>SEWARNA</t>
  </si>
  <si>
    <t>AMALGAM</t>
  </si>
  <si>
    <t>MURID</t>
  </si>
  <si>
    <t>GIGI</t>
  </si>
  <si>
    <t xml:space="preserve"> GD</t>
  </si>
  <si>
    <t xml:space="preserve"> GK</t>
  </si>
  <si>
    <t>PRA-SEKOLAH/ TADIKA</t>
  </si>
  <si>
    <t>SWASTA</t>
  </si>
  <si>
    <t>MURID PENDIDIKAN KHAS</t>
  </si>
  <si>
    <t>JUMLAH BESAR</t>
  </si>
  <si>
    <t xml:space="preserve">TAHUN 1 </t>
  </si>
  <si>
    <t>KLINIK/ PUSAT PERGIGIAN SEKOLAH</t>
  </si>
  <si>
    <t>PASUKAN/ KLINIK PERGIGIAN BERGERAK</t>
  </si>
  <si>
    <t>TAHUN 6</t>
  </si>
  <si>
    <t>PENDIDIKAN KHAS RENDAH</t>
  </si>
  <si>
    <t>SEMUA MURID SEKOLAH RENDAH</t>
  </si>
  <si>
    <t>TINGKATAN 4</t>
  </si>
  <si>
    <t>PENDIDIKAN KHAS MENENGAH</t>
  </si>
  <si>
    <t>SEMUA MURID SEKOLAH MENENGAH</t>
  </si>
  <si>
    <t xml:space="preserve"> MBK (dfx=0, 
DMFX=0)</t>
  </si>
  <si>
    <r>
      <t>DMFX ≤ 1 (SR)
DMFX ≤</t>
    </r>
    <r>
      <rPr>
        <sz val="8.8000000000000007"/>
        <rFont val="Calibri"/>
        <family val="2"/>
      </rPr>
      <t xml:space="preserve"> 2 (SM)</t>
    </r>
  </si>
  <si>
    <t>Klinik/ Pusat Pergigian Sekolah (Statik)</t>
  </si>
  <si>
    <t>Pasukan/ Klinik Pergigian Bergerak</t>
  </si>
  <si>
    <t>PERALIHAN</t>
  </si>
  <si>
    <t xml:space="preserve"> Peralihan</t>
  </si>
  <si>
    <t>KOLEJ VOKASIONAL KERAJAAN</t>
  </si>
  <si>
    <t>INSTITUT PENDIDIKAN GURU KERAJAAN</t>
  </si>
  <si>
    <t>INSTITUT PENGAJIAN TINGGI AWAM</t>
  </si>
  <si>
    <t>MENENGAH</t>
  </si>
  <si>
    <t>SEKOLAH MENENGAH</t>
  </si>
  <si>
    <t>Nama Sekolah RENDAH</t>
  </si>
  <si>
    <t>Nama Sekolah MENENGAH</t>
  </si>
  <si>
    <t>HALIM</t>
  </si>
  <si>
    <t>KP MANJUNG</t>
  </si>
  <si>
    <t>KOLEJ KOMUNITI TANJUNG KARANG</t>
  </si>
  <si>
    <t>Ceramah</t>
  </si>
  <si>
    <t>Pameran</t>
  </si>
  <si>
    <t>HIZAI HAKIM</t>
  </si>
  <si>
    <t>Institusi</t>
  </si>
  <si>
    <t>Sekolah Rendah Tahun 2-6</t>
  </si>
  <si>
    <t>Sekolah Rendah Tahun 1( termasuk KKI)</t>
  </si>
  <si>
    <t>Jumlah Kanak-Kanak/Murid  Menjalani Aktiviti BEGIN</t>
  </si>
  <si>
    <t>Peratus Kanak-Kanak/Murid  Menjalani Aktiviti BEGIN</t>
  </si>
  <si>
    <t>jumlah SR X 1</t>
  </si>
  <si>
    <t>jumlah SR X 1 begin</t>
  </si>
  <si>
    <t>Nama SR X 1</t>
  </si>
  <si>
    <t>Nama SR X 1 Begin</t>
  </si>
  <si>
    <t>PG 201 KKI</t>
  </si>
  <si>
    <t>KKI
(Lain-lain)</t>
  </si>
  <si>
    <t>DAFTAR INTERVENSI LANJUTAN DI SEKOLAH</t>
  </si>
  <si>
    <r>
      <t>PROGRAM SARINGAN DAN INTERVENSI MEROKOK MELALUI PERKHIDMATAN PERGIGIAN SEKOLAH</t>
    </r>
    <r>
      <rPr>
        <sz val="11"/>
        <rFont val="Calibri"/>
        <family val="2"/>
      </rPr>
      <t xml:space="preserve"> RENDAH / MENENGAH</t>
    </r>
  </si>
  <si>
    <t>NAMA SEKOLAH :</t>
  </si>
  <si>
    <t>NAMA PEGAWAI PERGIGIAN :</t>
  </si>
  <si>
    <t>NAMA MURID</t>
  </si>
  <si>
    <t>KELAS</t>
  </si>
  <si>
    <t>TARIKH KEHADIRAN</t>
  </si>
  <si>
    <t>SESI 1</t>
  </si>
  <si>
    <t>SESI 2</t>
  </si>
  <si>
    <t>SESI 3</t>
  </si>
  <si>
    <t>TARIKH BERHENTI MEROKOK</t>
  </si>
  <si>
    <t>Borang PPIM 04-2020 (SULIT)</t>
  </si>
  <si>
    <t>SESI LANJUTAN
(JIKA PERLU)</t>
  </si>
  <si>
    <t>STATUS SELEPAS INTERVENSI</t>
  </si>
  <si>
    <t>ADA QUIT DATE</t>
  </si>
  <si>
    <t>TIADA QUIT DATE</t>
  </si>
  <si>
    <t>RUJUK KEPADA GURU
KAUNSELING</t>
  </si>
  <si>
    <t>STATUS BERHENTI MEROKOK
(SELEPAS 6 BULAN)</t>
  </si>
  <si>
    <t>NAMA KP :</t>
  </si>
  <si>
    <t>Tarikh Kehadiran Intervensi Merokok
Sesi 1</t>
  </si>
  <si>
    <t>Sesi 2</t>
  </si>
  <si>
    <t>Sesi 3</t>
  </si>
  <si>
    <t>Sesi lanjutan</t>
  </si>
  <si>
    <t>Tarikh Berhenti Merokok</t>
  </si>
  <si>
    <t>PGPS 2 / 201 (Pind. 1 / 2020)</t>
  </si>
  <si>
    <t>KENYATAAN PERMULAAN DAN AKHIR RAWATAN PERGIGIAN INCREMENTAL MURID PRASEKOLAH / TADIKA KERAJAAN DAN SWASTA</t>
  </si>
  <si>
    <t>TAHUN …...........................</t>
  </si>
  <si>
    <t xml:space="preserve">Prasekolah/Tadika : </t>
  </si>
  <si>
    <t>Kerajaan/Swasta :</t>
  </si>
  <si>
    <t>Cleft Lip / Cleft Palate</t>
  </si>
  <si>
    <t>Sealan Fisur</t>
  </si>
  <si>
    <t>Sapuan Varnish Fluorida</t>
  </si>
  <si>
    <r>
      <t xml:space="preserve">PRR Type </t>
    </r>
    <r>
      <rPr>
        <sz val="11"/>
        <rFont val="Times New Roman"/>
        <family val="1"/>
      </rPr>
      <t>I</t>
    </r>
  </si>
  <si>
    <t>5 tahun</t>
  </si>
  <si>
    <t>6 tahun</t>
  </si>
  <si>
    <t>Jumlah
Baru &amp; Ulangan</t>
  </si>
  <si>
    <t>Jumlah cabutan</t>
  </si>
  <si>
    <t>Jumlah Kes Selesai (Ruangan 56)</t>
  </si>
  <si>
    <t>nextSekolah</t>
  </si>
  <si>
    <t>nextTadika</t>
  </si>
  <si>
    <t>nextYA</t>
  </si>
  <si>
    <t>Nama Pegawai / Juruterapi Bertugas :</t>
  </si>
  <si>
    <t>Aktiviti Promosi Kesihatan 
Pergigian</t>
  </si>
  <si>
    <t>Ceramah / DHE</t>
  </si>
  <si>
    <t>Role Play</t>
  </si>
  <si>
    <t>LMG</t>
  </si>
  <si>
    <t>Bil diadakan</t>
  </si>
  <si>
    <t>Bil Peserta</t>
  </si>
  <si>
    <t>Mean dft&gt;3</t>
  </si>
  <si>
    <t>3) Sila isi ruangan Fluoridation Satus pada cell K10 atau L10 dahulu sebelum Generate Reten</t>
  </si>
  <si>
    <r>
      <t xml:space="preserve">DMFX </t>
    </r>
    <r>
      <rPr>
        <sz val="11"/>
        <rFont val="Calibri"/>
        <family val="2"/>
      </rPr>
      <t>≤ 1
SR</t>
    </r>
  </si>
  <si>
    <r>
      <t xml:space="preserve">DMFX </t>
    </r>
    <r>
      <rPr>
        <sz val="11"/>
        <rFont val="Calibri"/>
        <family val="2"/>
      </rPr>
      <t>≤ 2
SM</t>
    </r>
  </si>
  <si>
    <t>10. Perokok semasa SR mempunyai quit date selepas intervensi (Bil Perokok semasa SR mempunyai quit date selepas intervensi/ Jum. Perokok semasa SR diberi intervensi)</t>
  </si>
  <si>
    <t xml:space="preserve">ADA QUIT DATE  </t>
  </si>
  <si>
    <t xml:space="preserve">Sasaran    </t>
  </si>
  <si>
    <t xml:space="preserve">4.Peratus  murid sekolah rendah dengan status maintaining orally-fit (kedatangan baru)
</t>
  </si>
  <si>
    <t>6.Peratus murid 6 tahun bebas karies gigi</t>
  </si>
  <si>
    <t>7. Peratus murid 12 tahun bebas karies gigi</t>
  </si>
  <si>
    <t xml:space="preserve">5. Peratus  murid sekolah  menengah dengan status maintaining orally-fit (kedatangan baru) </t>
  </si>
  <si>
    <t xml:space="preserve">8. Peratus murid 16 tahun bebas karies gigi </t>
  </si>
  <si>
    <t xml:space="preserve">% Retensi FS dalam tempoh 3 tahun    </t>
  </si>
  <si>
    <t xml:space="preserve">Sasaran   </t>
  </si>
  <si>
    <t>Jumlah perokok semasa menjalani intervensi</t>
  </si>
  <si>
    <t xml:space="preserve">% SR Ada Quit Date Selepas Intervensi   </t>
  </si>
  <si>
    <t>9. Retensi FS dalam tempoh 3 tahun</t>
  </si>
  <si>
    <t xml:space="preserve">% BK 12 tahun     </t>
  </si>
  <si>
    <t>Class I</t>
  </si>
  <si>
    <t>Class II</t>
  </si>
  <si>
    <t>D class I</t>
  </si>
  <si>
    <t>D class II</t>
  </si>
  <si>
    <t>F class II</t>
  </si>
  <si>
    <t>F class I</t>
  </si>
  <si>
    <t>FS Tahun Lepas GIC</t>
  </si>
  <si>
    <t>FS Tahun Lepas Resin</t>
  </si>
  <si>
    <t>FS Tahun Lepas Lain-lain</t>
  </si>
  <si>
    <t>FS Tahun Lepas Intact Lain-lain</t>
  </si>
  <si>
    <t>FS Tahun Lepas Lain-Lain</t>
  </si>
  <si>
    <t>Peratus Retensi Selan Fisur Pada Gigi Yang Telah diberi Rawatan Selan Fisur (FS)</t>
  </si>
  <si>
    <t>Tahun Pemeriksaan :</t>
  </si>
  <si>
    <t>% Retensi</t>
  </si>
  <si>
    <t>Lain-Lain</t>
  </si>
  <si>
    <t>d (a+b+c)</t>
  </si>
  <si>
    <t>h (e+f+g)</t>
  </si>
  <si>
    <t>i (h/d)</t>
  </si>
  <si>
    <t>Jumlah Gigi Kekal Posterior Yang Diberi Rawatan FS Dalam Tempoh 12 Bulan Mengikut Bahan</t>
  </si>
  <si>
    <r>
      <t xml:space="preserve">Bil FS </t>
    </r>
    <r>
      <rPr>
        <b/>
        <i/>
        <sz val="11"/>
        <color theme="1"/>
        <rFont val="Calibri"/>
        <family val="2"/>
      </rPr>
      <t xml:space="preserve">Intact </t>
    </r>
    <r>
      <rPr>
        <b/>
        <sz val="11"/>
        <color theme="1"/>
        <rFont val="Calibri"/>
        <family val="2"/>
      </rPr>
      <t>Dalam Tempoh 12 bulan Selepas Rawatan</t>
    </r>
    <r>
      <rPr>
        <b/>
        <i/>
        <sz val="11"/>
        <color theme="1"/>
        <rFont val="Calibri"/>
        <family val="2"/>
      </rPr>
      <t xml:space="preserve"> </t>
    </r>
    <r>
      <rPr>
        <b/>
        <sz val="11"/>
        <color theme="1"/>
        <rFont val="Calibri"/>
        <family val="2"/>
      </rPr>
      <t>FS Diberi Mengikut Bahan</t>
    </r>
  </si>
  <si>
    <t>2-tinggi</t>
  </si>
  <si>
    <t>Risiko Sekolah
1 - Rendah
2 - Tinggi</t>
  </si>
  <si>
    <t>PERSiS-1/2021</t>
  </si>
  <si>
    <t>LAPORAN PENILAIAN RISIKO SEKOLAH (PERSiS)</t>
  </si>
  <si>
    <t>Bulan:</t>
  </si>
  <si>
    <t>Januari-Mac / Januari-Jun / Januari- September / Januari-Disember</t>
  </si>
  <si>
    <t>Jenis Sekolah</t>
  </si>
  <si>
    <t>Jumlah Sekolah Dilawati</t>
  </si>
  <si>
    <t>Jumlah Sekolah Di Negeri / Daerah / KP</t>
  </si>
  <si>
    <t xml:space="preserve">Kedatangan </t>
  </si>
  <si>
    <t>Bilangan Murid</t>
  </si>
  <si>
    <r>
      <t xml:space="preserve">Mean DMFT
</t>
    </r>
    <r>
      <rPr>
        <sz val="9"/>
        <color theme="1"/>
        <rFont val="Calibri"/>
        <family val="2"/>
        <scheme val="minor"/>
      </rPr>
      <t>(kol 13 / kol 6)</t>
    </r>
  </si>
  <si>
    <r>
      <rPr>
        <b/>
        <sz val="11"/>
        <color indexed="8"/>
        <rFont val="Calibri"/>
        <family val="2"/>
      </rPr>
      <t xml:space="preserve">Mencapai status </t>
    </r>
    <r>
      <rPr>
        <b/>
        <i/>
        <sz val="11"/>
        <color indexed="8"/>
        <rFont val="Calibri"/>
        <family val="2"/>
      </rPr>
      <t xml:space="preserve">orally-fit </t>
    </r>
    <r>
      <rPr>
        <b/>
        <sz val="11"/>
        <color indexed="8"/>
        <rFont val="Calibri"/>
        <family val="2"/>
      </rPr>
      <t>(Kes Selesai)</t>
    </r>
  </si>
  <si>
    <r>
      <rPr>
        <b/>
        <sz val="11"/>
        <color indexed="8"/>
        <rFont val="Calibri"/>
        <family val="2"/>
      </rPr>
      <t xml:space="preserve">Mengekalkan status </t>
    </r>
    <r>
      <rPr>
        <b/>
        <i/>
        <sz val="11"/>
        <color indexed="8"/>
        <rFont val="Calibri"/>
        <family val="2"/>
      </rPr>
      <t xml:space="preserve">orally-fit </t>
    </r>
    <r>
      <rPr>
        <b/>
        <sz val="11"/>
        <color indexed="8"/>
        <rFont val="Calibri"/>
        <family val="2"/>
      </rPr>
      <t>(TPR)</t>
    </r>
  </si>
  <si>
    <t>Bebas Karies (BK)</t>
  </si>
  <si>
    <t>SEKOLAH RENDAH</t>
  </si>
  <si>
    <t>Sekolah Berisiko Rendah</t>
  </si>
  <si>
    <t>Darjah 1, 3 &amp; 5</t>
  </si>
  <si>
    <t>Semua darjah</t>
  </si>
  <si>
    <t>Sekolah Berisiko Tinggi</t>
  </si>
  <si>
    <t>JUMLAH (semua darjah)</t>
  </si>
  <si>
    <t>Tingkatan 1, 2, 4 &amp; Peralihan</t>
  </si>
  <si>
    <t>Semua tingkatan</t>
  </si>
  <si>
    <t>JUMLAH (semua tingkatan)</t>
  </si>
  <si>
    <t>* Reten ini dihasilkan setelah reten sekolah (PG 201) telah ditutup</t>
  </si>
  <si>
    <t>Nama SR Low Risk 1,3,5</t>
  </si>
  <si>
    <t>Total SR Low Risk 1,3,5</t>
  </si>
  <si>
    <t>Total SR Low Risk All</t>
  </si>
  <si>
    <t>Nama SR Low Risk All</t>
  </si>
  <si>
    <t>Nama SR High Risk All</t>
  </si>
  <si>
    <t>Nama SM Low Risk Peralihan,1,2,4</t>
  </si>
  <si>
    <t>Nama SM Low Risk All</t>
  </si>
  <si>
    <t>Total SM Low Risk Peralihan,1,2,4</t>
  </si>
  <si>
    <t>Total SR High Risk All</t>
  </si>
  <si>
    <t>Total SM Low Risk All</t>
  </si>
  <si>
    <t>Nama SM High Risk All</t>
  </si>
  <si>
    <t>Total SM High Risk All</t>
  </si>
  <si>
    <t>sm form 6</t>
  </si>
  <si>
    <t>TOTAL FASILITI YA</t>
  </si>
  <si>
    <t>TOTAL STUDENTS YA</t>
  </si>
  <si>
    <t>Nama SM Form 6</t>
  </si>
  <si>
    <t>MBK (dfx = 0 &amp; DMFX = 0)</t>
  </si>
  <si>
    <t>6. Murid 6 tahun MBK
(MBK Tahun 1/ KB Tahun 1)</t>
  </si>
  <si>
    <t>7. Murid 12 tahun BK
(BK Tahun 6/ KB Tahun 6)</t>
  </si>
  <si>
    <t>8. Murid 16 tahun BK
(BK Ting.4/ KB Ting.4)</t>
  </si>
  <si>
    <t xml:space="preserve"> Sasaran BK 12 tahun</t>
  </si>
  <si>
    <t>PEMERIKSAAN (ENGGAN/ TIDAK HADIR)
1-Ada Charting, 2-Tiada Charting</t>
  </si>
  <si>
    <t>% MBK 6 tahun</t>
  </si>
  <si>
    <t xml:space="preserve"> % 16 tahun BK</t>
  </si>
  <si>
    <t>10. Murid SR dengan quit date selepas intervensi
(Perokok semasa SR dengan quit date selepas intervensi/ Jum. Perokok semasa SR diberi intervensi)</t>
  </si>
  <si>
    <t>4. Murid SR maintaining orally-fit 
(tpr/KB)</t>
  </si>
  <si>
    <t>5. Murid SM maintaining orally-fit 
(tpr/KB)</t>
  </si>
  <si>
    <t>SD</t>
  </si>
  <si>
    <t xml:space="preserve">Kementerian Kesihatan Malaysia     </t>
  </si>
  <si>
    <t xml:space="preserve">Program Kesihatan Pergigian       </t>
  </si>
  <si>
    <t>Laporan Bulanan Hasil Kerja Pegawai Pergigian dan Jururawat Pergigian Klinik/ Daerah/ Negeri bagi Toddler</t>
  </si>
  <si>
    <t>1. DAERAH / NEGERI</t>
  </si>
  <si>
    <t>2. KLINIK</t>
  </si>
  <si>
    <t>Kategori Pesakit</t>
  </si>
  <si>
    <t>Status Gigi Susu</t>
  </si>
  <si>
    <t>Jenis Rawatan Diberi</t>
  </si>
  <si>
    <t>Aktiviti Promosi</t>
  </si>
  <si>
    <t>Status dmfx</t>
  </si>
  <si>
    <t>Tisu lembut</t>
  </si>
  <si>
    <t>Tisu keras</t>
  </si>
  <si>
    <t>Baru, Semula / Ulangan (B, S / U)</t>
  </si>
  <si>
    <t>Sapuan Fluorida</t>
  </si>
  <si>
    <t>Ceramah (Peserta)</t>
  </si>
  <si>
    <t>Jumlah dmfx</t>
  </si>
  <si>
    <t>Mean dmfx</t>
  </si>
  <si>
    <t>dmfx=0</t>
  </si>
  <si>
    <t>Bil. Toddler Perlu Sapuan Pertama</t>
  </si>
  <si>
    <t>Bil. Toddler yang Dibuat Sapuan</t>
  </si>
  <si>
    <t>Toddler</t>
  </si>
  <si>
    <t>Dewasa</t>
  </si>
  <si>
    <t xml:space="preserve">B </t>
  </si>
  <si>
    <t>S / U</t>
  </si>
  <si>
    <t>Swasta</t>
  </si>
  <si>
    <t>18 Bulan (1.5 Tahun)</t>
  </si>
  <si>
    <t>Taska (Semua)</t>
  </si>
  <si>
    <t>36 Bulan (3 Tahun)</t>
  </si>
  <si>
    <t>Tadika (Toddler)</t>
  </si>
  <si>
    <t>48 Bulan (4 Tahun)</t>
  </si>
  <si>
    <t>Ceramah Toddler</t>
  </si>
  <si>
    <t>Ceramah Penjaga</t>
  </si>
  <si>
    <t>FS Tahun Lepas Intact  Lain-lain</t>
  </si>
  <si>
    <t>4. BIL. PP / JP</t>
  </si>
  <si>
    <t>5.TAHUN</t>
  </si>
  <si>
    <t>6. BULAN</t>
  </si>
  <si>
    <t>3. TASKA / TADIKA</t>
  </si>
  <si>
    <t>Taska / Tadika &lt; 5 Tahun</t>
  </si>
  <si>
    <t>Jenis</t>
  </si>
  <si>
    <t>Bil. Sedia ada (Kerajaan)</t>
  </si>
  <si>
    <t>Bil. Sedia ada (Swasta)</t>
  </si>
  <si>
    <t>Bil. Dilawati</t>
  </si>
  <si>
    <t>Kerajaan</t>
  </si>
  <si>
    <t xml:space="preserve">TOD </t>
  </si>
  <si>
    <t>(Multiple Items)</t>
  </si>
  <si>
    <t>LIT LIT</t>
  </si>
  <si>
    <t>HUSIN</t>
  </si>
  <si>
    <t>SK PERADONG</t>
  </si>
  <si>
    <t>DHIYAA HUMAIRAA</t>
  </si>
  <si>
    <t>KP SIKAMAT</t>
  </si>
  <si>
    <t>TADIKA SWASTA AN-NUR BLOK C</t>
  </si>
  <si>
    <t>JP TIRA</t>
  </si>
  <si>
    <t>PBSR</t>
  </si>
  <si>
    <t>AASYIQ ADDIN</t>
  </si>
  <si>
    <t>KASYFEE NUR ILMAN</t>
  </si>
  <si>
    <t>ZAYYAN ZIQRY</t>
  </si>
  <si>
    <t>NUR INSYIRAH AL-ABRAR</t>
  </si>
  <si>
    <t>TADIKA ISLAM PASTI AL-BADAR</t>
  </si>
  <si>
    <t>AIRA RAFIA</t>
  </si>
  <si>
    <t>NUR DANISHA ALIA</t>
  </si>
  <si>
    <t>SARAH HANAA</t>
  </si>
  <si>
    <t>QASEH ARISSA</t>
  </si>
  <si>
    <t>SYIFAA' HUSNA</t>
  </si>
  <si>
    <t>NUR MARISSA</t>
  </si>
  <si>
    <t>ALEYA ALEESYA</t>
  </si>
  <si>
    <t>MIZAN NUR JANNAH</t>
  </si>
  <si>
    <t>QAIREEN ARMIA</t>
  </si>
  <si>
    <t>NUHA ZAHIRA</t>
  </si>
  <si>
    <t>SITI MARYAM MARISSA</t>
  </si>
  <si>
    <t>NUR ATHIRAH KHADIJAH</t>
  </si>
  <si>
    <t>M. MUIZ</t>
  </si>
  <si>
    <t>M. HANIF IRFAN</t>
  </si>
  <si>
    <t>FAIQ HAZIQ</t>
  </si>
  <si>
    <t>NURAMANDA ZAHIRA</t>
  </si>
  <si>
    <t>TADIKA KEMAS BLOK C AMPANGAN</t>
  </si>
  <si>
    <t>M. RAYYAN ASYRAF</t>
  </si>
  <si>
    <t>NURALEESA ZAHRA</t>
  </si>
  <si>
    <t>NUR DHIA SAFIYAH</t>
  </si>
  <si>
    <t>ZUHAIROTUN NADHIRA RAMADHAN</t>
  </si>
  <si>
    <t>MAZHA AULIA</t>
  </si>
  <si>
    <t>M. ADAM RIZKI</t>
  </si>
  <si>
    <t>AINA MARISSA</t>
  </si>
  <si>
    <t>RAZIN</t>
  </si>
  <si>
    <t>ISAFIANITA DEWI</t>
  </si>
  <si>
    <t>KAZI SHAHRUL ISLAM</t>
  </si>
  <si>
    <t>MUFIDA SALSABILA</t>
  </si>
  <si>
    <t>M. AQIL WAFIQ</t>
  </si>
  <si>
    <t>DHIA DAMIA SYAZA</t>
  </si>
  <si>
    <t>ILMA NURFAIZAH</t>
  </si>
  <si>
    <t>UMAR SYAMIL</t>
  </si>
  <si>
    <t>TADIKA KEMAS BATU 8 KG PANTAI</t>
  </si>
  <si>
    <t>NUR IMAAN FARRAR</t>
  </si>
  <si>
    <t>JUWITA NUR ARISSA</t>
  </si>
  <si>
    <t>M. ADAM MIKAEL</t>
  </si>
  <si>
    <t>M. AHNAF WAFIY</t>
  </si>
  <si>
    <t>NUR FARAH ANISAH</t>
  </si>
  <si>
    <t>MUHAMMAD ZIKRI</t>
  </si>
  <si>
    <t>M. FAEEQ SUFYAN</t>
  </si>
  <si>
    <t>ARYQA LING</t>
  </si>
  <si>
    <t>ANISSA QISRINA</t>
  </si>
  <si>
    <t>AHMAD FIRAS MIKAEL</t>
  </si>
  <si>
    <t>SYIFA AZZAHRA</t>
  </si>
  <si>
    <t>PUTERI NAURA</t>
  </si>
  <si>
    <t>TADIKA KEMAS KG SEKOLAH</t>
  </si>
  <si>
    <t>SUZEN NURSOFEA</t>
  </si>
  <si>
    <t>NUHA HAYFA</t>
  </si>
  <si>
    <t>NUR AFRINA DANIELA</t>
  </si>
  <si>
    <t>ILHAM AFFAN</t>
  </si>
  <si>
    <t>M. AHNAFUL HIBATULLAH</t>
  </si>
  <si>
    <t>AINUHA NUR SOFEA</t>
  </si>
  <si>
    <t>A'ZZARRA</t>
  </si>
  <si>
    <t>ELIS AZRI</t>
  </si>
  <si>
    <t>NUR HANA DAMIA</t>
  </si>
  <si>
    <t>NUR AUNI NASUHA</t>
  </si>
  <si>
    <t>AMMAR FAKHRULLAH</t>
  </si>
  <si>
    <t>TADIKA KEMAS SYAHBANDAR</t>
  </si>
  <si>
    <t>HARRAZ ISKANDAR</t>
  </si>
  <si>
    <t>M. SIRAJ AIRISH</t>
  </si>
  <si>
    <t>NUR NAYLI ADILLA</t>
  </si>
  <si>
    <t>LILY NUR ADELIA</t>
  </si>
  <si>
    <t>M. FAREEQ</t>
  </si>
  <si>
    <t>QAWIEY</t>
  </si>
  <si>
    <t>ARIF RIZQI</t>
  </si>
  <si>
    <t>AMJAD</t>
  </si>
  <si>
    <t>ETHU RAUHILLAH</t>
  </si>
  <si>
    <t>NUR AIMI YUNA</t>
  </si>
  <si>
    <t>IMAN SHAQILLA</t>
  </si>
  <si>
    <t>ZALIA NURQAIRINA</t>
  </si>
  <si>
    <t>M. NAUFAL AIMAN</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</si>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</sst>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mmmm/yyyy"/>
    <numFmt numFmtId="165" formatCode="0.0%"/>
    <numFmt numFmtId="166" formatCode="0.0"/>
    <numFmt numFmtId="167" formatCode="0.00;[Red]0.00"/>
    <numFmt numFmtId="168" formatCode="0;[Red]0"/>
  </numFmts>
  <fonts count="132">
    <font>
      <sz val="11"/>
      <color theme="1"/>
      <name val="Calibri"/>
      <family val="2"/>
      <scheme val="minor"/>
    </font>
    <font>
      <sz val="11"/>
      <color rgb="FFFF0000"/>
      <name val="Calibri"/>
      <family val="2"/>
      <scheme val="minor"/>
    </font>
    <font>
      <b/>
      <sz val="11"/>
      <color theme="1"/>
      <name val="Calibri"/>
      <family val="2"/>
      <scheme val="minor"/>
    </font>
    <font>
      <sz val="11"/>
      <color theme="1"/>
      <name val="Tahoma"/>
      <family val="2"/>
    </font>
    <font>
      <sz val="11"/>
      <name val="Calibri"/>
      <family val="2"/>
      <scheme val="minor"/>
    </font>
    <font>
      <sz val="10"/>
      <name val="Calibri"/>
      <family val="2"/>
      <scheme val="minor"/>
    </font>
    <font>
      <sz val="8"/>
      <name val="Calibri"/>
      <family val="2"/>
      <scheme val="minor"/>
    </font>
    <font>
      <sz val="8"/>
      <color theme="1"/>
      <name val="Calibri"/>
      <family val="2"/>
      <scheme val="minor"/>
    </font>
    <font>
      <i/>
      <sz val="11"/>
      <color theme="1"/>
      <name val="Calibri"/>
      <family val="2"/>
      <scheme val="minor"/>
    </font>
    <font>
      <sz val="9"/>
      <color theme="1"/>
      <name val="Calibri"/>
      <family val="2"/>
      <scheme val="minor"/>
    </font>
    <font>
      <sz val="10"/>
      <color theme="1"/>
      <name val="Calibri"/>
      <family val="2"/>
      <scheme val="minor"/>
    </font>
    <font>
      <sz val="11"/>
      <color rgb="FF000000"/>
      <name val="Tahoma"/>
      <family val="2"/>
    </font>
    <font>
      <sz val="11"/>
      <name val="Calibri"/>
      <family val="2"/>
    </font>
    <font>
      <sz val="11"/>
      <color theme="1"/>
      <name val="Calibri"/>
      <family val="2"/>
    </font>
    <font>
      <b/>
      <sz val="11"/>
      <color rgb="FF000000"/>
      <name val="Calibri"/>
      <family val="2"/>
    </font>
    <font>
      <sz val="10"/>
      <name val="Calibri"/>
      <family val="2"/>
    </font>
    <font>
      <sz val="8"/>
      <name val="Calibri"/>
      <family val="2"/>
    </font>
    <font>
      <sz val="8.8000000000000007"/>
      <name val="Calibri"/>
      <family val="2"/>
    </font>
    <font>
      <sz val="8"/>
      <color rgb="FF000000"/>
      <name val="Calibri"/>
      <family val="2"/>
    </font>
    <font>
      <sz val="9"/>
      <color indexed="81"/>
      <name val="Tahoma"/>
      <family val="2"/>
    </font>
    <font>
      <sz val="10"/>
      <color indexed="81"/>
      <name val="Calibri"/>
      <family val="2"/>
      <scheme val="minor"/>
    </font>
    <font>
      <sz val="11"/>
      <color theme="1"/>
      <name val="Calibri"/>
      <family val="2"/>
      <scheme val="minor"/>
    </font>
    <font>
      <sz val="10"/>
      <color rgb="FF000000"/>
      <name val="Arial"/>
      <family val="2"/>
    </font>
    <font>
      <b/>
      <sz val="11"/>
      <name val="Calibri"/>
      <family val="2"/>
      <scheme val="minor"/>
    </font>
    <font>
      <sz val="7"/>
      <name val="Calibri"/>
      <family val="2"/>
      <scheme val="minor"/>
    </font>
    <font>
      <i/>
      <sz val="11"/>
      <name val="Calibri"/>
      <family val="2"/>
      <scheme val="minor"/>
    </font>
    <font>
      <b/>
      <sz val="11"/>
      <color rgb="FF000000"/>
      <name val="Calibri"/>
      <family val="2"/>
      <scheme val="minor"/>
    </font>
    <font>
      <b/>
      <sz val="11"/>
      <color rgb="FFFF0000"/>
      <name val="Calibri"/>
      <family val="2"/>
      <scheme val="minor"/>
    </font>
    <font>
      <sz val="10"/>
      <name val="Arial"/>
      <family val="2"/>
    </font>
    <font>
      <sz val="10"/>
      <color theme="1"/>
      <name val="Arial"/>
      <family val="2"/>
    </font>
    <font>
      <b/>
      <sz val="14"/>
      <color theme="1"/>
      <name val="Arial"/>
      <family val="2"/>
    </font>
    <font>
      <b/>
      <sz val="14"/>
      <color rgb="FF0070C0"/>
      <name val="Arial"/>
      <family val="2"/>
    </font>
    <font>
      <b/>
      <u/>
      <sz val="14"/>
      <color theme="1"/>
      <name val="Calibri"/>
      <family val="2"/>
    </font>
    <font>
      <sz val="12"/>
      <color theme="1"/>
      <name val="Calibri"/>
      <family val="2"/>
    </font>
    <font>
      <b/>
      <u/>
      <sz val="12"/>
      <color theme="1"/>
      <name val="Calibri"/>
      <family val="2"/>
    </font>
    <font>
      <sz val="12"/>
      <color rgb="FF000000"/>
      <name val="Calibri"/>
      <family val="2"/>
    </font>
    <font>
      <b/>
      <sz val="12"/>
      <color theme="1"/>
      <name val="Calibri"/>
      <family val="2"/>
    </font>
    <font>
      <sz val="9"/>
      <color theme="1"/>
      <name val="Arial Narrow"/>
      <family val="2"/>
    </font>
    <font>
      <sz val="12"/>
      <color theme="1"/>
      <name val="Arial Narrow"/>
      <family val="2"/>
    </font>
    <font>
      <i/>
      <sz val="8"/>
      <color theme="1"/>
      <name val="Arial"/>
      <family val="2"/>
    </font>
    <font>
      <sz val="10"/>
      <color rgb="FFFF0000"/>
      <name val="Arial"/>
      <family val="2"/>
    </font>
    <font>
      <b/>
      <sz val="11"/>
      <name val="Calibri"/>
      <family val="2"/>
    </font>
    <font>
      <b/>
      <sz val="11"/>
      <color rgb="FFFF0000"/>
      <name val="Calibri"/>
      <family val="2"/>
    </font>
    <font>
      <sz val="10"/>
      <color rgb="FF548135"/>
      <name val="Arial"/>
      <family val="2"/>
    </font>
    <font>
      <b/>
      <sz val="12"/>
      <name val="Calibri"/>
      <family val="2"/>
      <scheme val="minor"/>
    </font>
    <font>
      <sz val="11"/>
      <color rgb="FF000000"/>
      <name val="Calibri"/>
      <family val="2"/>
      <scheme val="minor"/>
    </font>
    <font>
      <b/>
      <sz val="10"/>
      <name val="Calibri"/>
      <family val="2"/>
      <scheme val="minor"/>
    </font>
    <font>
      <i/>
      <sz val="11"/>
      <name val="Calibri"/>
      <family val="2"/>
    </font>
    <font>
      <b/>
      <sz val="9"/>
      <color theme="1"/>
      <name val="Arial"/>
      <family val="2"/>
    </font>
    <font>
      <b/>
      <sz val="9"/>
      <name val="Arial"/>
      <family val="2"/>
    </font>
    <font>
      <b/>
      <sz val="11"/>
      <color theme="1"/>
      <name val="Arial"/>
      <family val="2"/>
    </font>
    <font>
      <b/>
      <sz val="12"/>
      <color theme="1"/>
      <name val="Arial"/>
      <family val="2"/>
    </font>
    <font>
      <sz val="11"/>
      <color theme="1"/>
      <name val="Arial"/>
      <family val="2"/>
    </font>
    <font>
      <sz val="9"/>
      <color theme="1"/>
      <name val="Arial"/>
      <family val="2"/>
    </font>
    <font>
      <sz val="12"/>
      <color theme="1"/>
      <name val="Arial"/>
      <family val="2"/>
    </font>
    <font>
      <b/>
      <sz val="8"/>
      <name val="Arial"/>
      <family val="2"/>
    </font>
    <font>
      <sz val="8"/>
      <name val="Arial"/>
      <family val="2"/>
    </font>
    <font>
      <b/>
      <sz val="12"/>
      <name val="Arial"/>
      <family val="2"/>
    </font>
    <font>
      <b/>
      <sz val="11"/>
      <name val="Arial"/>
      <family val="2"/>
    </font>
    <font>
      <b/>
      <sz val="10"/>
      <name val="Arial"/>
      <family val="2"/>
    </font>
    <font>
      <sz val="11"/>
      <name val="Arial"/>
      <family val="2"/>
    </font>
    <font>
      <sz val="11"/>
      <color rgb="FF000000"/>
      <name val="Arial"/>
      <family val="2"/>
    </font>
    <font>
      <b/>
      <sz val="11"/>
      <color indexed="8"/>
      <name val="Calibri"/>
      <family val="2"/>
    </font>
    <font>
      <b/>
      <i/>
      <sz val="11"/>
      <color indexed="8"/>
      <name val="Calibri"/>
      <family val="2"/>
    </font>
    <font>
      <sz val="8"/>
      <color rgb="FF000000"/>
      <name val="Arial"/>
      <family val="2"/>
    </font>
    <font>
      <sz val="11"/>
      <color theme="1"/>
      <name val="Calibri"/>
      <charset val="134"/>
      <scheme val="minor"/>
    </font>
    <font>
      <sz val="11"/>
      <color theme="1"/>
      <name val="Arial"/>
      <charset val="134"/>
    </font>
    <font>
      <b/>
      <sz val="11"/>
      <color theme="1"/>
      <name val="Arial"/>
      <charset val="134"/>
    </font>
    <font>
      <b/>
      <sz val="11"/>
      <name val="Arial"/>
      <charset val="134"/>
    </font>
    <font>
      <b/>
      <sz val="11"/>
      <color rgb="FF0070C0"/>
      <name val="Arial"/>
      <charset val="134"/>
    </font>
    <font>
      <sz val="10"/>
      <color theme="1"/>
      <name val="Arial"/>
      <charset val="134"/>
    </font>
    <font>
      <sz val="11"/>
      <name val="Arial"/>
      <charset val="134"/>
    </font>
    <font>
      <sz val="8"/>
      <color theme="1"/>
      <name val="Arial"/>
      <family val="2"/>
    </font>
    <font>
      <sz val="12"/>
      <color rgb="FF212121"/>
      <name val="Times New Roman"/>
      <family val="1"/>
    </font>
    <font>
      <b/>
      <sz val="10"/>
      <color theme="1"/>
      <name val="Arial"/>
      <family val="2"/>
    </font>
    <font>
      <sz val="8"/>
      <color theme="1"/>
      <name val="Tahoma"/>
      <family val="2"/>
    </font>
    <font>
      <sz val="10"/>
      <color theme="1"/>
      <name val="Tahoma"/>
      <family val="2"/>
    </font>
    <font>
      <b/>
      <sz val="11"/>
      <color theme="1"/>
      <name val="Tahoma"/>
      <family val="2"/>
    </font>
    <font>
      <sz val="9"/>
      <color theme="1"/>
      <name val="Tahoma"/>
      <family val="2"/>
    </font>
    <font>
      <b/>
      <sz val="9"/>
      <color theme="1"/>
      <name val="Tahoma"/>
      <family val="2"/>
    </font>
    <font>
      <b/>
      <sz val="8"/>
      <color theme="1"/>
      <name val="Tahoma"/>
      <family val="2"/>
    </font>
    <font>
      <b/>
      <sz val="12"/>
      <color theme="1"/>
      <name val="Tahoma"/>
      <family val="2"/>
    </font>
    <font>
      <b/>
      <sz val="11"/>
      <color theme="1"/>
      <name val="Calibri"/>
      <family val="2"/>
    </font>
    <font>
      <b/>
      <sz val="11"/>
      <color rgb="FFC00000"/>
      <name val="Arial"/>
      <family val="2"/>
    </font>
    <font>
      <b/>
      <sz val="10"/>
      <color theme="1"/>
      <name val="Calibri"/>
      <family val="2"/>
    </font>
    <font>
      <b/>
      <sz val="14"/>
      <color theme="1"/>
      <name val="Calibri"/>
      <family val="2"/>
    </font>
    <font>
      <sz val="12"/>
      <name val="Arial"/>
      <family val="2"/>
    </font>
    <font>
      <sz val="12"/>
      <name val="Calibri"/>
      <family val="2"/>
    </font>
    <font>
      <sz val="14"/>
      <color theme="1"/>
      <name val="Arial"/>
      <family val="2"/>
    </font>
    <font>
      <b/>
      <sz val="14"/>
      <color rgb="FFFF0000"/>
      <name val="Arial"/>
      <family val="2"/>
    </font>
    <font>
      <sz val="9"/>
      <color theme="1"/>
      <name val="Cg omega"/>
    </font>
    <font>
      <sz val="14"/>
      <name val="Arial"/>
      <family val="2"/>
    </font>
    <font>
      <sz val="14"/>
      <color rgb="FFFF0000"/>
      <name val="Arial"/>
      <family val="2"/>
    </font>
    <font>
      <sz val="11"/>
      <color rgb="FFFF0000"/>
      <name val="Arial"/>
      <family val="2"/>
    </font>
    <font>
      <sz val="10"/>
      <color theme="1"/>
      <name val="Arial Narrow"/>
      <family val="2"/>
    </font>
    <font>
      <sz val="9"/>
      <color rgb="FFFF0000"/>
      <name val="Arial"/>
      <family val="2"/>
    </font>
    <font>
      <sz val="8"/>
      <color indexed="12"/>
      <name val="Arial"/>
      <family val="2"/>
    </font>
    <font>
      <b/>
      <sz val="14"/>
      <name val="Arial"/>
      <family val="2"/>
    </font>
    <font>
      <b/>
      <sz val="12"/>
      <color rgb="FFFF0000"/>
      <name val="Arial"/>
      <family val="2"/>
    </font>
    <font>
      <b/>
      <sz val="16"/>
      <name val="Arial"/>
      <family val="2"/>
    </font>
    <font>
      <sz val="9"/>
      <name val="Arial"/>
      <family val="2"/>
    </font>
    <font>
      <i/>
      <sz val="10"/>
      <color indexed="12"/>
      <name val="Arial"/>
      <family val="2"/>
    </font>
    <font>
      <sz val="14"/>
      <color rgb="FFFF0000"/>
      <name val="Tahoma"/>
      <family val="2"/>
    </font>
    <font>
      <b/>
      <sz val="10"/>
      <name val="Calibri"/>
      <family val="2"/>
    </font>
    <font>
      <b/>
      <sz val="6"/>
      <color theme="1"/>
      <name val="Arial"/>
      <family val="2"/>
    </font>
    <font>
      <b/>
      <sz val="6"/>
      <name val="Arial"/>
      <family val="2"/>
    </font>
    <font>
      <b/>
      <sz val="9"/>
      <color indexed="81"/>
      <name val="Tahoma"/>
      <family val="2"/>
    </font>
    <font>
      <sz val="11"/>
      <color theme="0"/>
      <name val="Arial"/>
      <family val="2"/>
    </font>
    <font>
      <b/>
      <sz val="12"/>
      <color theme="1"/>
      <name val="Calibri"/>
      <family val="2"/>
      <scheme val="minor"/>
    </font>
    <font>
      <sz val="9"/>
      <color indexed="81"/>
      <name val="Tahoma"/>
      <charset val="1"/>
    </font>
    <font>
      <b/>
      <sz val="9"/>
      <color indexed="81"/>
      <name val="Tahoma"/>
      <charset val="1"/>
    </font>
    <font>
      <sz val="11"/>
      <name val="Times New Roman"/>
      <family val="1"/>
    </font>
    <font>
      <sz val="11"/>
      <color rgb="FFC00000"/>
      <name val="Calibri"/>
      <family val="2"/>
      <scheme val="minor"/>
    </font>
    <font>
      <sz val="11"/>
      <color theme="1"/>
      <name val="Calibri"/>
      <scheme val="minor"/>
    </font>
    <font>
      <sz val="14"/>
      <color theme="1"/>
      <name val="Calibri"/>
      <family val="2"/>
    </font>
    <font>
      <sz val="11"/>
      <color theme="1"/>
      <name val="Calibri"/>
    </font>
    <font>
      <b/>
      <i/>
      <sz val="11"/>
      <color theme="1"/>
      <name val="Calibri"/>
      <family val="2"/>
    </font>
    <font>
      <b/>
      <sz val="20"/>
      <color theme="1"/>
      <name val="Calibri"/>
      <family val="2"/>
      <scheme val="minor"/>
    </font>
    <font>
      <b/>
      <sz val="22"/>
      <color theme="1"/>
      <name val="Calibri"/>
      <family val="2"/>
      <scheme val="minor"/>
    </font>
    <font>
      <u/>
      <sz val="11"/>
      <color theme="1"/>
      <name val="Calibri"/>
      <family val="2"/>
      <scheme val="minor"/>
    </font>
    <font>
      <sz val="11"/>
      <color rgb="FF9C5700"/>
      <name val="Calibri"/>
      <family val="2"/>
      <scheme val="minor"/>
    </font>
    <font>
      <sz val="10"/>
      <name val="Times New Roman"/>
      <family val="1"/>
    </font>
    <font>
      <b/>
      <sz val="10"/>
      <name val="Times New Roman"/>
      <family val="1"/>
    </font>
    <font>
      <b/>
      <sz val="10"/>
      <color rgb="FFFF0000"/>
      <name val="Arial"/>
      <family val="2"/>
    </font>
    <font>
      <sz val="10"/>
      <color indexed="10"/>
      <name val="Arial"/>
      <family val="2"/>
    </font>
    <font>
      <sz val="10"/>
      <color indexed="8"/>
      <name val="Arial"/>
      <family val="2"/>
    </font>
    <font>
      <sz val="11"/>
      <color indexed="8"/>
      <name val="Calibri"/>
      <family val="2"/>
    </font>
    <font>
      <sz val="8"/>
      <color theme="1" tint="0.14999847407452621"/>
      <name val="Arial"/>
      <family val="2"/>
    </font>
    <font>
      <sz val="8"/>
      <color indexed="8"/>
      <name val="Arial"/>
      <family val="2"/>
    </font>
    <font>
      <sz val="10"/>
      <color theme="1" tint="0.14999847407452621"/>
      <name val="Arial"/>
      <family val="2"/>
    </font>
    <font>
      <sz val="12"/>
      <color rgb="FF9C6500"/>
      <name val="Calibri"/>
      <family val="2"/>
      <scheme val="minor"/>
    </font>
    <font>
      <i/>
      <sz val="9"/>
      <name val="Arial"/>
      <family val="2"/>
    </font>
  </fonts>
  <fills count="47">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0"/>
        <bgColor indexed="64"/>
      </patternFill>
    </fill>
    <fill>
      <patternFill patternType="solid">
        <fgColor rgb="FFFF8181"/>
        <bgColor rgb="FF000000"/>
      </patternFill>
    </fill>
    <fill>
      <patternFill patternType="solid">
        <fgColor theme="7" tint="0.59999389629810485"/>
        <bgColor rgb="FF000000"/>
      </patternFill>
    </fill>
    <fill>
      <patternFill patternType="solid">
        <fgColor theme="0"/>
        <bgColor rgb="FF000000"/>
      </patternFill>
    </fill>
    <fill>
      <patternFill patternType="solid">
        <fgColor theme="0" tint="-0.34998626667073579"/>
        <bgColor indexed="64"/>
      </patternFill>
    </fill>
    <fill>
      <patternFill patternType="solid">
        <fgColor theme="2"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rgb="FF000000"/>
      </patternFill>
    </fill>
    <fill>
      <patternFill patternType="solid">
        <fgColor theme="5" tint="0.39997558519241921"/>
        <bgColor indexed="64"/>
      </patternFill>
    </fill>
    <fill>
      <patternFill patternType="solid">
        <fgColor rgb="FFFFFF00"/>
        <bgColor indexed="64"/>
      </patternFill>
    </fill>
    <fill>
      <patternFill patternType="solid">
        <fgColor theme="0"/>
        <bgColor theme="0"/>
      </patternFill>
    </fill>
    <fill>
      <patternFill patternType="solid">
        <fgColor theme="7" tint="0.59999389629810485"/>
        <bgColor rgb="FFFFFF00"/>
      </patternFill>
    </fill>
    <fill>
      <patternFill patternType="solid">
        <fgColor rgb="FFFFFF00"/>
        <bgColor rgb="FFFFFF00"/>
      </patternFill>
    </fill>
    <fill>
      <patternFill patternType="solid">
        <fgColor rgb="FFD8D8D8"/>
        <bgColor rgb="FFD8D8D8"/>
      </patternFill>
    </fill>
    <fill>
      <patternFill patternType="solid">
        <fgColor theme="0" tint="-0.14999847407452621"/>
        <bgColor theme="0"/>
      </patternFill>
    </fill>
    <fill>
      <patternFill patternType="solid">
        <fgColor rgb="FFD0CECE"/>
        <bgColor rgb="FFD0CECE"/>
      </patternFill>
    </fill>
    <fill>
      <patternFill patternType="solid">
        <fgColor rgb="FFFFFFFF"/>
        <bgColor rgb="FFFFFFFF"/>
      </patternFill>
    </fill>
    <fill>
      <patternFill patternType="solid">
        <fgColor theme="0"/>
        <bgColor rgb="FFD8D8D8"/>
      </patternFill>
    </fill>
    <fill>
      <patternFill patternType="solid">
        <fgColor theme="0"/>
        <bgColor rgb="FFD0CECE"/>
      </patternFill>
    </fill>
    <fill>
      <patternFill patternType="solid">
        <fgColor theme="0" tint="-0.249977111117893"/>
        <bgColor rgb="FFD0CECE"/>
      </patternFill>
    </fill>
    <fill>
      <patternFill patternType="solid">
        <fgColor theme="5" tint="0.79998168889431442"/>
        <bgColor theme="0"/>
      </patternFill>
    </fill>
    <fill>
      <patternFill patternType="solid">
        <fgColor theme="5" tint="0.79998168889431442"/>
        <bgColor rgb="FFD0CECE"/>
      </patternFill>
    </fill>
    <fill>
      <patternFill patternType="solid">
        <fgColor theme="5"/>
        <bgColor indexed="64"/>
      </patternFill>
    </fill>
    <fill>
      <patternFill patternType="solid">
        <fgColor theme="5"/>
        <bgColor rgb="FF000000"/>
      </patternFill>
    </fill>
    <fill>
      <patternFill patternType="solid">
        <fgColor indexed="9"/>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39997558519241921"/>
        <bgColor rgb="FF000000"/>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8" tint="0.39997558519241921"/>
        <bgColor rgb="FF000000"/>
      </patternFill>
    </fill>
    <fill>
      <patternFill patternType="solid">
        <fgColor theme="2"/>
        <bgColor indexed="64"/>
      </patternFill>
    </fill>
    <fill>
      <patternFill patternType="solid">
        <fgColor rgb="FFFF8181"/>
        <bgColor indexed="64"/>
      </patternFill>
    </fill>
    <fill>
      <patternFill patternType="solid">
        <fgColor rgb="FFFFFFFF"/>
        <bgColor indexed="64"/>
      </patternFill>
    </fill>
    <fill>
      <patternFill patternType="solid">
        <fgColor rgb="FFFFFFFF"/>
        <bgColor rgb="FF000000"/>
      </patternFill>
    </fill>
    <fill>
      <patternFill patternType="solid">
        <fgColor theme="1" tint="0.499984740745262"/>
        <bgColor indexed="64"/>
      </patternFill>
    </fill>
    <fill>
      <patternFill patternType="solid">
        <fgColor theme="9" tint="0.79998168889431442"/>
        <bgColor indexed="64"/>
      </patternFill>
    </fill>
    <fill>
      <patternFill patternType="solid">
        <fgColor rgb="FFFFEB9C"/>
      </patternFill>
    </fill>
    <fill>
      <patternFill patternType="solid">
        <fgColor theme="6" tint="0.79998168889431442"/>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rgb="FF000000"/>
      </right>
      <top style="thin">
        <color indexed="64"/>
      </top>
      <bottom/>
      <diagonal/>
    </border>
    <border>
      <left style="thin">
        <color rgb="FF000000"/>
      </left>
      <right style="thin">
        <color rgb="FF000000"/>
      </right>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rgb="FF000000"/>
      </top>
      <bottom/>
      <diagonal/>
    </border>
    <border>
      <left style="thin">
        <color indexed="64"/>
      </left>
      <right style="thin">
        <color rgb="FF000000"/>
      </right>
      <top style="thin">
        <color rgb="FF000000"/>
      </top>
      <bottom/>
      <diagonal/>
    </border>
    <border>
      <left style="thin">
        <color indexed="64"/>
      </left>
      <right/>
      <top/>
      <bottom style="thin">
        <color rgb="FF000000"/>
      </bottom>
      <diagonal/>
    </border>
    <border>
      <left style="thin">
        <color indexed="64"/>
      </left>
      <right style="thin">
        <color rgb="FF000000"/>
      </right>
      <top/>
      <bottom style="thin">
        <color rgb="FF000000"/>
      </bottom>
      <diagonal/>
    </border>
    <border>
      <left style="thin">
        <color rgb="FF000000"/>
      </left>
      <right style="thin">
        <color indexed="64"/>
      </right>
      <top style="thin">
        <color rgb="FF000000"/>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indexed="64"/>
      </top>
      <bottom/>
      <diagonal/>
    </border>
    <border>
      <left style="medium">
        <color indexed="64"/>
      </left>
      <right/>
      <top/>
      <bottom/>
      <diagonal/>
    </border>
    <border>
      <left/>
      <right style="medium">
        <color indexed="64"/>
      </right>
      <top/>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medium">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indexed="64"/>
      </left>
      <right/>
      <top style="thin">
        <color indexed="64"/>
      </top>
      <bottom style="thin">
        <color auto="1"/>
      </bottom>
      <diagonal/>
    </border>
    <border>
      <left style="thin">
        <color auto="1"/>
      </left>
      <right style="thin">
        <color auto="1"/>
      </right>
      <top style="thin">
        <color auto="1"/>
      </top>
      <bottom style="thin">
        <color auto="1"/>
      </bottom>
      <diagonal/>
    </border>
    <border>
      <left style="thin">
        <color rgb="FF000000"/>
      </left>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8"/>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0">
    <xf numFmtId="0" fontId="0" fillId="0" borderId="0"/>
    <xf numFmtId="9" fontId="21" fillId="0" borderId="0" applyFont="0" applyFill="0" applyBorder="0" applyAlignment="0" applyProtection="0"/>
    <xf numFmtId="0" fontId="22" fillId="0" borderId="0"/>
    <xf numFmtId="0" fontId="22" fillId="0" borderId="0"/>
    <xf numFmtId="0" fontId="28" fillId="0" borderId="0"/>
    <xf numFmtId="0" fontId="65" fillId="0" borderId="0"/>
    <xf numFmtId="0" fontId="28" fillId="0" borderId="0"/>
    <xf numFmtId="0" fontId="28" fillId="0" borderId="0"/>
    <xf numFmtId="0" fontId="120" fillId="45" borderId="0" applyNumberFormat="0" applyBorder="0" applyAlignment="0" applyProtection="0"/>
    <xf numFmtId="0" fontId="21" fillId="0" borderId="0"/>
  </cellStyleXfs>
  <cellXfs count="2250">
    <xf numFmtId="0" fontId="0" fillId="0" borderId="0" xfId="0"/>
    <xf numFmtId="0" fontId="4" fillId="4" borderId="1" xfId="0" applyFont="1" applyFill="1" applyBorder="1" applyAlignment="1">
      <alignment horizontal="center" vertical="center"/>
    </xf>
    <xf numFmtId="0" fontId="0" fillId="0" borderId="1" xfId="0" applyBorder="1" applyProtection="1">
      <protection locked="0"/>
    </xf>
    <xf numFmtId="0" fontId="0" fillId="0" borderId="0" xfId="0" applyAlignment="1">
      <alignment horizontal="left"/>
    </xf>
    <xf numFmtId="0" fontId="0" fillId="0" borderId="0" xfId="0"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textRotation="90" wrapText="1"/>
    </xf>
    <xf numFmtId="0" fontId="0" fillId="0" borderId="1" xfId="0" applyBorder="1" applyAlignment="1">
      <alignment horizontal="center" wrapText="1"/>
    </xf>
    <xf numFmtId="0" fontId="3" fillId="0" borderId="1" xfId="0" applyFont="1" applyBorder="1"/>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0" fillId="0" borderId="1" xfId="0" applyBorder="1" applyAlignment="1">
      <alignment horizontal="center" textRotation="90" wrapText="1"/>
    </xf>
    <xf numFmtId="0" fontId="0" fillId="0" borderId="1" xfId="0" applyBorder="1" applyAlignment="1">
      <alignment horizontal="center" vertical="center" wrapText="1"/>
    </xf>
    <xf numFmtId="0" fontId="0" fillId="0" borderId="12" xfId="0" applyBorder="1" applyAlignment="1">
      <alignment horizontal="center" textRotation="90" wrapText="1"/>
    </xf>
    <xf numFmtId="0" fontId="4" fillId="0" borderId="0" xfId="2" applyFont="1" applyAlignment="1" applyProtection="1">
      <alignment vertical="center"/>
      <protection locked="0"/>
    </xf>
    <xf numFmtId="0" fontId="4" fillId="0" borderId="0" xfId="2" applyFont="1" applyAlignment="1" applyProtection="1">
      <alignment horizontal="center" vertical="center"/>
      <protection locked="0"/>
    </xf>
    <xf numFmtId="0" fontId="4" fillId="0" borderId="0" xfId="2" applyFont="1" applyAlignment="1" applyProtection="1">
      <alignment horizontal="left" vertical="center"/>
      <protection locked="0"/>
    </xf>
    <xf numFmtId="0" fontId="4" fillId="0" borderId="0" xfId="2" applyFont="1" applyAlignment="1" applyProtection="1">
      <alignment horizontal="center"/>
      <protection locked="0"/>
    </xf>
    <xf numFmtId="0" fontId="23" fillId="0" borderId="0" xfId="2" applyFont="1" applyAlignment="1" applyProtection="1">
      <alignment vertical="center"/>
      <protection locked="0"/>
    </xf>
    <xf numFmtId="0" fontId="4" fillId="0" borderId="0" xfId="2" applyFont="1" applyAlignment="1">
      <alignment vertical="center"/>
    </xf>
    <xf numFmtId="0" fontId="4" fillId="0" borderId="0" xfId="2" applyFont="1" applyProtection="1">
      <protection locked="0"/>
    </xf>
    <xf numFmtId="0" fontId="4" fillId="0" borderId="1" xfId="2" applyFont="1" applyBorder="1" applyAlignment="1" applyProtection="1">
      <alignment horizontal="center" vertical="center" wrapText="1"/>
      <protection locked="0"/>
    </xf>
    <xf numFmtId="0" fontId="4" fillId="0" borderId="27"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wrapText="1"/>
      <protection locked="0"/>
    </xf>
    <xf numFmtId="0" fontId="4" fillId="0" borderId="28" xfId="2" applyFont="1" applyBorder="1" applyAlignment="1" applyProtection="1">
      <alignment horizontal="center" vertical="center" wrapText="1"/>
      <protection locked="0"/>
    </xf>
    <xf numFmtId="0" fontId="4" fillId="0" borderId="30"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protection locked="0"/>
    </xf>
    <xf numFmtId="0" fontId="4" fillId="0" borderId="28" xfId="2" applyFont="1" applyBorder="1" applyAlignment="1" applyProtection="1">
      <alignment horizontal="center" vertical="center"/>
      <protection locked="0"/>
    </xf>
    <xf numFmtId="0" fontId="4" fillId="0" borderId="27" xfId="2" applyFont="1" applyBorder="1" applyAlignment="1" applyProtection="1">
      <alignment horizontal="center" vertical="center"/>
      <protection locked="0"/>
    </xf>
    <xf numFmtId="0" fontId="4" fillId="0" borderId="22" xfId="2" applyFont="1" applyBorder="1" applyAlignment="1" applyProtection="1">
      <alignment horizontal="center" vertical="center"/>
      <protection locked="0"/>
    </xf>
    <xf numFmtId="0" fontId="4" fillId="0" borderId="1" xfId="2" applyFont="1" applyBorder="1" applyAlignment="1" applyProtection="1">
      <alignment horizontal="center" vertical="center"/>
      <protection locked="0"/>
    </xf>
    <xf numFmtId="0" fontId="4" fillId="0" borderId="25" xfId="2" applyFont="1" applyBorder="1" applyAlignment="1">
      <alignment horizontal="center" vertical="center"/>
    </xf>
    <xf numFmtId="0" fontId="4" fillId="0" borderId="29" xfId="2" applyFont="1" applyBorder="1" applyAlignment="1">
      <alignment horizontal="center" vertical="center" shrinkToFit="1"/>
    </xf>
    <xf numFmtId="0" fontId="4" fillId="0" borderId="30" xfId="2" applyFont="1" applyBorder="1" applyAlignment="1">
      <alignment horizontal="center" vertical="center"/>
    </xf>
    <xf numFmtId="0" fontId="4" fillId="9" borderId="18" xfId="2" applyFont="1" applyFill="1" applyBorder="1" applyAlignment="1">
      <alignment horizontal="center" vertical="center" shrinkToFit="1"/>
    </xf>
    <xf numFmtId="0" fontId="4" fillId="0" borderId="30" xfId="2" applyFont="1" applyBorder="1" applyAlignment="1">
      <alignment horizontal="center" vertical="center" shrinkToFit="1"/>
    </xf>
    <xf numFmtId="0" fontId="4" fillId="2" borderId="30" xfId="2" applyFont="1" applyFill="1" applyBorder="1" applyAlignment="1">
      <alignment horizontal="center" vertical="center" shrinkToFit="1"/>
    </xf>
    <xf numFmtId="0" fontId="4" fillId="2" borderId="24" xfId="2" applyFont="1" applyFill="1" applyBorder="1" applyAlignment="1">
      <alignment horizontal="center" vertical="center" shrinkToFit="1"/>
    </xf>
    <xf numFmtId="0" fontId="4" fillId="0" borderId="24" xfId="2" applyFont="1" applyBorder="1" applyAlignment="1">
      <alignment horizontal="center" vertical="center"/>
    </xf>
    <xf numFmtId="0" fontId="4" fillId="9" borderId="21" xfId="2" applyFont="1" applyFill="1" applyBorder="1" applyAlignment="1">
      <alignment horizontal="center" vertical="center" shrinkToFit="1"/>
    </xf>
    <xf numFmtId="0" fontId="4" fillId="2" borderId="25" xfId="2" applyFont="1" applyFill="1" applyBorder="1" applyAlignment="1">
      <alignment horizontal="center" vertical="center" shrinkToFit="1"/>
    </xf>
    <xf numFmtId="0" fontId="4" fillId="0" borderId="24" xfId="2" applyFont="1" applyBorder="1" applyAlignment="1">
      <alignment horizontal="center" vertical="center" shrinkToFit="1"/>
    </xf>
    <xf numFmtId="165" fontId="4" fillId="2" borderId="1" xfId="1" applyNumberFormat="1" applyFont="1" applyFill="1" applyBorder="1" applyAlignment="1">
      <alignment horizontal="center" vertical="center" shrinkToFit="1"/>
    </xf>
    <xf numFmtId="166" fontId="4" fillId="0" borderId="0" xfId="2" applyNumberFormat="1" applyFont="1" applyAlignment="1" applyProtection="1">
      <alignment horizontal="center" vertical="center"/>
      <protection locked="0"/>
    </xf>
    <xf numFmtId="0" fontId="4" fillId="0" borderId="26" xfId="2" applyFont="1" applyBorder="1" applyAlignment="1" applyProtection="1">
      <alignment vertical="center"/>
      <protection locked="0"/>
    </xf>
    <xf numFmtId="0" fontId="4" fillId="0" borderId="30" xfId="2" applyFont="1" applyBorder="1" applyAlignment="1" applyProtection="1">
      <alignment vertical="center"/>
      <protection locked="0"/>
    </xf>
    <xf numFmtId="0" fontId="4" fillId="0" borderId="30" xfId="2" applyFont="1" applyBorder="1" applyAlignment="1" applyProtection="1">
      <alignment horizontal="center" vertical="center"/>
      <protection locked="0"/>
    </xf>
    <xf numFmtId="0" fontId="4" fillId="0" borderId="30" xfId="2" applyFont="1" applyBorder="1" applyAlignment="1" applyProtection="1">
      <alignment shrinkToFit="1"/>
      <protection locked="0"/>
    </xf>
    <xf numFmtId="49" fontId="4" fillId="0" borderId="0" xfId="2" applyNumberFormat="1" applyFont="1" applyAlignment="1" applyProtection="1">
      <alignment horizontal="left" vertical="center"/>
      <protection locked="0"/>
    </xf>
    <xf numFmtId="0" fontId="23" fillId="0" borderId="0" xfId="2" applyFont="1" applyProtection="1">
      <protection locked="0"/>
    </xf>
    <xf numFmtId="0" fontId="4" fillId="0" borderId="0" xfId="2" applyFont="1" applyAlignment="1" applyProtection="1">
      <alignment wrapText="1"/>
      <protection locked="0"/>
    </xf>
    <xf numFmtId="0" fontId="4" fillId="0" borderId="23" xfId="2" applyFont="1" applyBorder="1" applyAlignment="1" applyProtection="1">
      <alignment horizontal="center" vertical="center"/>
      <protection locked="0"/>
    </xf>
    <xf numFmtId="0" fontId="4" fillId="0" borderId="25" xfId="2" applyFont="1" applyBorder="1" applyAlignment="1" applyProtection="1">
      <alignment horizontal="center" vertical="center"/>
      <protection locked="0"/>
    </xf>
    <xf numFmtId="0" fontId="4" fillId="0" borderId="0" xfId="2" applyFont="1" applyAlignment="1" applyProtection="1">
      <alignment horizontal="right" vertical="center"/>
      <protection locked="0"/>
    </xf>
    <xf numFmtId="0" fontId="4" fillId="3" borderId="18" xfId="2" applyFont="1" applyFill="1" applyBorder="1" applyAlignment="1">
      <alignment horizontal="center" vertical="center" shrinkToFit="1"/>
    </xf>
    <xf numFmtId="0" fontId="4" fillId="0" borderId="18" xfId="2" applyFont="1" applyBorder="1" applyAlignment="1">
      <alignment horizontal="center" vertical="center" shrinkToFit="1"/>
    </xf>
    <xf numFmtId="0" fontId="4" fillId="3" borderId="27" xfId="2" applyFont="1" applyFill="1" applyBorder="1" applyAlignment="1">
      <alignment horizontal="center" vertical="center" shrinkToFit="1"/>
    </xf>
    <xf numFmtId="0" fontId="4" fillId="0" borderId="27" xfId="2" applyFont="1" applyBorder="1" applyAlignment="1">
      <alignment horizontal="center" vertical="center" shrinkToFit="1"/>
    </xf>
    <xf numFmtId="0" fontId="4" fillId="3" borderId="29" xfId="2" applyFont="1" applyFill="1" applyBorder="1" applyAlignment="1">
      <alignment horizontal="center" vertical="center" shrinkToFit="1"/>
    </xf>
    <xf numFmtId="0" fontId="4" fillId="3" borderId="21" xfId="2" applyFont="1" applyFill="1" applyBorder="1" applyAlignment="1">
      <alignment horizontal="center" vertical="center" shrinkToFit="1"/>
    </xf>
    <xf numFmtId="0" fontId="4" fillId="3" borderId="25" xfId="2" applyFont="1" applyFill="1" applyBorder="1" applyAlignment="1">
      <alignment horizontal="center" vertical="center" shrinkToFit="1"/>
    </xf>
    <xf numFmtId="0" fontId="4" fillId="2" borderId="29" xfId="2" applyFont="1" applyFill="1" applyBorder="1" applyAlignment="1">
      <alignment horizontal="center" vertical="center" shrinkToFit="1"/>
    </xf>
    <xf numFmtId="0" fontId="4" fillId="0" borderId="20" xfId="2" applyFont="1" applyBorder="1" applyAlignment="1" applyProtection="1">
      <alignment vertical="center"/>
      <protection locked="0"/>
    </xf>
    <xf numFmtId="0" fontId="23" fillId="0" borderId="0" xfId="2" applyFont="1" applyAlignment="1">
      <alignment vertical="center"/>
    </xf>
    <xf numFmtId="0" fontId="4" fillId="0" borderId="1" xfId="2" applyFont="1" applyBorder="1" applyAlignment="1">
      <alignment horizontal="center" vertical="center"/>
    </xf>
    <xf numFmtId="165" fontId="4" fillId="0" borderId="1" xfId="1" applyNumberFormat="1" applyFont="1" applyFill="1" applyBorder="1" applyAlignment="1">
      <alignment horizontal="center" vertical="center"/>
    </xf>
    <xf numFmtId="165" fontId="4" fillId="0" borderId="1" xfId="1" applyNumberFormat="1" applyFont="1" applyBorder="1" applyAlignment="1">
      <alignment horizontal="center" vertical="center"/>
    </xf>
    <xf numFmtId="0" fontId="0" fillId="0" borderId="0" xfId="0" applyProtection="1">
      <protection locked="0"/>
    </xf>
    <xf numFmtId="0" fontId="26" fillId="0" borderId="0" xfId="0" applyFont="1" applyAlignment="1" applyProtection="1">
      <alignment horizontal="right" vertical="center"/>
      <protection locked="0"/>
    </xf>
    <xf numFmtId="0" fontId="26" fillId="0" borderId="0" xfId="0" applyFont="1" applyAlignment="1" applyProtection="1">
      <alignment horizontal="left" vertical="top"/>
      <protection locked="0"/>
    </xf>
    <xf numFmtId="0" fontId="0" fillId="0" borderId="0" xfId="0" applyAlignment="1" applyProtection="1">
      <alignment vertical="center"/>
      <protection locked="0"/>
    </xf>
    <xf numFmtId="0" fontId="2" fillId="0" borderId="0" xfId="0" applyFont="1" applyProtection="1">
      <protection locked="0"/>
    </xf>
    <xf numFmtId="0" fontId="2" fillId="0" borderId="0" xfId="0" applyFont="1" applyAlignment="1" applyProtection="1">
      <alignment horizontal="left"/>
      <protection locked="0"/>
    </xf>
    <xf numFmtId="0" fontId="23" fillId="10" borderId="1" xfId="0" applyFont="1" applyFill="1"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0" fillId="5" borderId="1" xfId="0" applyFill="1" applyBorder="1" applyAlignment="1" applyProtection="1">
      <alignment horizontal="center" vertical="center"/>
      <protection locked="0"/>
    </xf>
    <xf numFmtId="0" fontId="27" fillId="2" borderId="1" xfId="0" applyFont="1" applyFill="1" applyBorder="1" applyAlignment="1">
      <alignment horizontal="center" vertical="center"/>
    </xf>
    <xf numFmtId="0" fontId="0" fillId="0" borderId="1" xfId="0" applyBorder="1" applyAlignment="1" applyProtection="1">
      <alignment horizontal="center" vertical="center"/>
      <protection locked="0"/>
    </xf>
    <xf numFmtId="167" fontId="0" fillId="2" borderId="1" xfId="0" applyNumberFormat="1" applyFill="1" applyBorder="1" applyAlignment="1">
      <alignment horizontal="center" vertical="center"/>
    </xf>
    <xf numFmtId="167" fontId="27" fillId="2" borderId="1" xfId="0" applyNumberFormat="1" applyFont="1" applyFill="1" applyBorder="1" applyAlignment="1">
      <alignment horizontal="center" vertical="center"/>
    </xf>
    <xf numFmtId="168" fontId="0" fillId="5" borderId="1" xfId="0" applyNumberFormat="1" applyFill="1" applyBorder="1" applyAlignment="1">
      <alignment horizontal="center" vertical="center"/>
    </xf>
    <xf numFmtId="168" fontId="27" fillId="2" borderId="1" xfId="0" applyNumberFormat="1" applyFont="1" applyFill="1" applyBorder="1" applyAlignment="1">
      <alignment horizontal="center" vertical="center"/>
    </xf>
    <xf numFmtId="1" fontId="27" fillId="2" borderId="1" xfId="0" applyNumberFormat="1" applyFont="1" applyFill="1" applyBorder="1" applyAlignment="1">
      <alignment horizontal="center" vertical="center"/>
    </xf>
    <xf numFmtId="0" fontId="23" fillId="0" borderId="0" xfId="2" applyFont="1" applyAlignment="1" applyProtection="1">
      <alignment horizontal="right" vertical="center"/>
      <protection locked="0"/>
    </xf>
    <xf numFmtId="0" fontId="28" fillId="0" borderId="0" xfId="2" applyFont="1" applyProtection="1">
      <protection locked="0"/>
    </xf>
    <xf numFmtId="0" fontId="28" fillId="0" borderId="0" xfId="2" applyFont="1" applyAlignment="1" applyProtection="1">
      <alignment vertical="center"/>
      <protection locked="0"/>
    </xf>
    <xf numFmtId="0" fontId="23" fillId="0" borderId="0" xfId="2" applyFont="1" applyAlignment="1" applyProtection="1">
      <alignment horizontal="left"/>
      <protection locked="0"/>
    </xf>
    <xf numFmtId="0" fontId="4" fillId="0" borderId="26" xfId="2" applyFont="1" applyBorder="1" applyProtection="1">
      <protection locked="0"/>
    </xf>
    <xf numFmtId="0" fontId="4" fillId="11" borderId="30" xfId="2" applyFont="1" applyFill="1" applyBorder="1" applyAlignment="1">
      <alignment horizontal="center" vertical="center" wrapText="1"/>
    </xf>
    <xf numFmtId="0" fontId="4" fillId="11" borderId="30" xfId="2" applyFont="1" applyFill="1" applyBorder="1" applyAlignment="1">
      <alignment horizontal="center" vertical="center"/>
    </xf>
    <xf numFmtId="0" fontId="4" fillId="0" borderId="1" xfId="2" applyFont="1" applyBorder="1" applyAlignment="1">
      <alignment horizontal="center" vertical="center" wrapText="1"/>
    </xf>
    <xf numFmtId="0" fontId="4" fillId="0" borderId="18" xfId="2" applyFont="1" applyBorder="1" applyAlignment="1">
      <alignment horizontal="center" vertical="center"/>
    </xf>
    <xf numFmtId="165" fontId="4" fillId="0" borderId="30" xfId="1" applyNumberFormat="1" applyFont="1" applyBorder="1" applyAlignment="1">
      <alignment horizontal="center" vertical="center"/>
    </xf>
    <xf numFmtId="0" fontId="4" fillId="9" borderId="6" xfId="2" applyFont="1" applyFill="1" applyBorder="1" applyAlignment="1" applyProtection="1">
      <alignment vertical="center"/>
      <protection locked="0"/>
    </xf>
    <xf numFmtId="0" fontId="4" fillId="9" borderId="7" xfId="2" applyFont="1" applyFill="1" applyBorder="1" applyAlignment="1" applyProtection="1">
      <alignment vertical="center"/>
      <protection locked="0"/>
    </xf>
    <xf numFmtId="0" fontId="4" fillId="9" borderId="8" xfId="2" applyFont="1" applyFill="1" applyBorder="1" applyAlignment="1" applyProtection="1">
      <alignment vertical="center"/>
      <protection locked="0"/>
    </xf>
    <xf numFmtId="0" fontId="4" fillId="9" borderId="9" xfId="2" applyFont="1" applyFill="1" applyBorder="1" applyAlignment="1" applyProtection="1">
      <alignment vertical="center"/>
      <protection locked="0"/>
    </xf>
    <xf numFmtId="0" fontId="4" fillId="9" borderId="10" xfId="2" applyFont="1" applyFill="1" applyBorder="1" applyAlignment="1" applyProtection="1">
      <alignment vertical="center"/>
      <protection locked="0"/>
    </xf>
    <xf numFmtId="0" fontId="4" fillId="9" borderId="11" xfId="2" applyFont="1" applyFill="1" applyBorder="1" applyAlignment="1" applyProtection="1">
      <alignment vertical="center"/>
      <protection locked="0"/>
    </xf>
    <xf numFmtId="0" fontId="4" fillId="0" borderId="29" xfId="2" applyFont="1" applyBorder="1" applyAlignment="1">
      <alignment horizontal="center" vertical="center"/>
    </xf>
    <xf numFmtId="0" fontId="4" fillId="2" borderId="1" xfId="2" applyFont="1" applyFill="1" applyBorder="1" applyAlignment="1">
      <alignment horizontal="center" vertical="center" shrinkToFit="1"/>
    </xf>
    <xf numFmtId="0" fontId="4" fillId="2" borderId="33" xfId="2" applyFont="1" applyFill="1" applyBorder="1" applyAlignment="1">
      <alignment horizontal="center" vertical="center" shrinkToFit="1"/>
    </xf>
    <xf numFmtId="0" fontId="29" fillId="0" borderId="0" xfId="3" applyFont="1" applyAlignment="1" applyProtection="1">
      <alignment vertical="center"/>
      <protection locked="0"/>
    </xf>
    <xf numFmtId="0" fontId="30" fillId="0" borderId="0" xfId="3" applyFont="1" applyAlignment="1" applyProtection="1">
      <alignment vertical="center"/>
      <protection locked="0"/>
    </xf>
    <xf numFmtId="0" fontId="29" fillId="0" borderId="0" xfId="3" applyFont="1" applyProtection="1">
      <protection locked="0"/>
    </xf>
    <xf numFmtId="0" fontId="22" fillId="0" borderId="0" xfId="3" applyProtection="1">
      <protection locked="0"/>
    </xf>
    <xf numFmtId="0" fontId="22" fillId="0" borderId="0" xfId="3" applyAlignment="1" applyProtection="1">
      <alignment vertical="center"/>
      <protection locked="0"/>
    </xf>
    <xf numFmtId="0" fontId="31" fillId="0" borderId="0" xfId="3" applyFont="1" applyAlignment="1" applyProtection="1">
      <alignment horizontal="right" vertical="center"/>
      <protection locked="0"/>
    </xf>
    <xf numFmtId="0" fontId="30" fillId="0" borderId="0" xfId="3" applyFont="1" applyAlignment="1" applyProtection="1">
      <alignment horizontal="right" vertical="center"/>
      <protection locked="0"/>
    </xf>
    <xf numFmtId="0" fontId="30" fillId="0" borderId="0" xfId="3" applyFont="1" applyProtection="1">
      <protection locked="0"/>
    </xf>
    <xf numFmtId="0" fontId="33" fillId="0" borderId="0" xfId="3" applyFont="1" applyAlignment="1" applyProtection="1">
      <alignment horizontal="left" vertical="center"/>
      <protection locked="0"/>
    </xf>
    <xf numFmtId="0" fontId="34" fillId="0" borderId="0" xfId="3" applyFont="1" applyAlignment="1" applyProtection="1">
      <alignment horizontal="center" vertical="center"/>
      <protection locked="0"/>
    </xf>
    <xf numFmtId="0" fontId="33" fillId="0" borderId="0" xfId="3" applyFont="1" applyAlignment="1" applyProtection="1">
      <alignment vertical="center"/>
      <protection locked="0"/>
    </xf>
    <xf numFmtId="0" fontId="33" fillId="0" borderId="0" xfId="3" applyFont="1" applyProtection="1">
      <protection locked="0"/>
    </xf>
    <xf numFmtId="0" fontId="35" fillId="0" borderId="0" xfId="3" applyFont="1" applyAlignment="1" applyProtection="1">
      <alignment vertical="center"/>
      <protection locked="0"/>
    </xf>
    <xf numFmtId="0" fontId="33" fillId="0" borderId="5" xfId="3" applyFont="1" applyBorder="1" applyAlignment="1" applyProtection="1">
      <alignment horizontal="center" vertical="center"/>
      <protection locked="0"/>
    </xf>
    <xf numFmtId="0" fontId="36" fillId="0" borderId="0" xfId="3" applyFont="1" applyAlignment="1" applyProtection="1">
      <alignment horizontal="center" vertical="center"/>
      <protection locked="0"/>
    </xf>
    <xf numFmtId="0" fontId="33" fillId="0" borderId="1" xfId="3" applyFont="1" applyBorder="1" applyAlignment="1" applyProtection="1">
      <alignment horizontal="center" vertical="center"/>
      <protection locked="0"/>
    </xf>
    <xf numFmtId="0" fontId="37" fillId="0" borderId="0" xfId="3" applyFont="1" applyAlignment="1" applyProtection="1">
      <alignment vertical="center"/>
      <protection locked="0"/>
    </xf>
    <xf numFmtId="0" fontId="4" fillId="11" borderId="1" xfId="3" applyFont="1" applyFill="1" applyBorder="1" applyAlignment="1" applyProtection="1">
      <alignment horizontal="center" textRotation="90" wrapText="1"/>
      <protection locked="0"/>
    </xf>
    <xf numFmtId="0" fontId="37" fillId="0" borderId="0" xfId="3" applyFont="1" applyAlignment="1" applyProtection="1">
      <alignment horizontal="center"/>
      <protection locked="0"/>
    </xf>
    <xf numFmtId="0" fontId="22" fillId="0" borderId="0" xfId="3" applyAlignment="1" applyProtection="1">
      <alignment horizontal="center"/>
      <protection locked="0"/>
    </xf>
    <xf numFmtId="0" fontId="4" fillId="11" borderId="1" xfId="3" applyFont="1" applyFill="1" applyBorder="1" applyAlignment="1" applyProtection="1">
      <alignment horizontal="center" vertical="center" wrapText="1"/>
      <protection locked="0"/>
    </xf>
    <xf numFmtId="0" fontId="38" fillId="0" borderId="0" xfId="3" applyFont="1" applyAlignment="1" applyProtection="1">
      <alignment vertical="center"/>
      <protection locked="0"/>
    </xf>
    <xf numFmtId="0" fontId="4" fillId="0" borderId="1" xfId="3" applyFont="1" applyBorder="1" applyAlignment="1">
      <alignment horizontal="center" vertical="center" wrapText="1"/>
    </xf>
    <xf numFmtId="0" fontId="4" fillId="0" borderId="1" xfId="3" applyFont="1" applyBorder="1" applyAlignment="1">
      <alignment horizontal="center" vertical="center" shrinkToFit="1"/>
    </xf>
    <xf numFmtId="0" fontId="4" fillId="9" borderId="1" xfId="3" applyFont="1" applyFill="1" applyBorder="1" applyAlignment="1">
      <alignment horizontal="center" vertical="center" shrinkToFit="1"/>
    </xf>
    <xf numFmtId="0" fontId="39" fillId="0" borderId="0" xfId="3" applyFont="1" applyAlignment="1" applyProtection="1">
      <alignment vertical="center"/>
      <protection locked="0"/>
    </xf>
    <xf numFmtId="0" fontId="40" fillId="0" borderId="0" xfId="3" applyFont="1" applyAlignment="1" applyProtection="1">
      <alignment vertical="center"/>
      <protection locked="0"/>
    </xf>
    <xf numFmtId="0" fontId="41" fillId="0" borderId="0" xfId="3" applyFont="1" applyAlignment="1" applyProtection="1">
      <alignment vertical="center"/>
      <protection locked="0"/>
    </xf>
    <xf numFmtId="0" fontId="42" fillId="0" borderId="0" xfId="3" applyFont="1" applyAlignment="1" applyProtection="1">
      <alignment vertical="center"/>
      <protection locked="0"/>
    </xf>
    <xf numFmtId="0" fontId="29" fillId="0" borderId="30" xfId="3" applyFont="1" applyBorder="1" applyAlignment="1">
      <alignment horizontal="center" vertical="center"/>
    </xf>
    <xf numFmtId="0" fontId="43" fillId="0" borderId="0" xfId="3" applyFont="1" applyAlignment="1" applyProtection="1">
      <alignment vertical="center"/>
      <protection locked="0"/>
    </xf>
    <xf numFmtId="0" fontId="29" fillId="0" borderId="34" xfId="3" applyFont="1" applyBorder="1" applyAlignment="1">
      <alignment horizontal="center" vertical="center"/>
    </xf>
    <xf numFmtId="0" fontId="29" fillId="0" borderId="0" xfId="3" applyFont="1" applyAlignment="1">
      <alignment horizontal="center" vertical="center"/>
    </xf>
    <xf numFmtId="0" fontId="23" fillId="0" borderId="0" xfId="2" applyFont="1" applyAlignment="1" applyProtection="1">
      <alignment vertical="center" wrapText="1"/>
      <protection locked="0"/>
    </xf>
    <xf numFmtId="0" fontId="4" fillId="0" borderId="0" xfId="2" applyFont="1" applyAlignment="1" applyProtection="1">
      <alignment horizontal="left" vertical="center" wrapText="1"/>
      <protection locked="0"/>
    </xf>
    <xf numFmtId="0" fontId="23" fillId="0" borderId="0" xfId="2" applyFont="1" applyAlignment="1" applyProtection="1">
      <alignment horizontal="left" vertical="center" wrapText="1"/>
      <protection locked="0"/>
    </xf>
    <xf numFmtId="0" fontId="4" fillId="0" borderId="26" xfId="2" applyFont="1" applyBorder="1" applyAlignment="1" applyProtection="1">
      <alignment horizontal="center" vertical="center" wrapText="1"/>
      <protection locked="0"/>
    </xf>
    <xf numFmtId="0" fontId="4" fillId="0" borderId="0" xfId="2" applyFont="1" applyAlignment="1" applyProtection="1">
      <alignment horizontal="center" vertical="center" wrapText="1"/>
      <protection locked="0"/>
    </xf>
    <xf numFmtId="0" fontId="4" fillId="0" borderId="30" xfId="2" applyFont="1" applyBorder="1" applyAlignment="1" applyProtection="1">
      <alignment horizontal="center" textRotation="90"/>
      <protection locked="0"/>
    </xf>
    <xf numFmtId="0" fontId="4" fillId="0" borderId="30" xfId="2" applyFont="1" applyBorder="1" applyAlignment="1" applyProtection="1">
      <alignment horizontal="center"/>
      <protection locked="0"/>
    </xf>
    <xf numFmtId="0" fontId="4" fillId="0" borderId="35" xfId="2" applyFont="1" applyBorder="1" applyAlignment="1" applyProtection="1">
      <alignment horizontal="center" vertical="center"/>
      <protection locked="0"/>
    </xf>
    <xf numFmtId="165" fontId="4" fillId="2" borderId="30" xfId="1" applyNumberFormat="1" applyFont="1" applyFill="1" applyBorder="1" applyAlignment="1">
      <alignment horizontal="center" vertical="center" shrinkToFit="1"/>
    </xf>
    <xf numFmtId="0" fontId="4" fillId="0" borderId="26" xfId="2" applyFont="1" applyBorder="1" applyAlignment="1" applyProtection="1">
      <alignment horizontal="center" vertical="center"/>
      <protection locked="0"/>
    </xf>
    <xf numFmtId="0" fontId="4" fillId="0" borderId="17" xfId="2" applyFont="1" applyBorder="1" applyAlignment="1" applyProtection="1">
      <alignment horizontal="center" vertical="center"/>
      <protection locked="0"/>
    </xf>
    <xf numFmtId="0" fontId="23" fillId="0" borderId="0" xfId="2" applyFont="1" applyAlignment="1" applyProtection="1">
      <alignment vertical="center" textRotation="90"/>
      <protection locked="0"/>
    </xf>
    <xf numFmtId="0" fontId="4" fillId="0" borderId="0" xfId="2" applyFont="1" applyAlignment="1" applyProtection="1">
      <alignment textRotation="90"/>
      <protection locked="0"/>
    </xf>
    <xf numFmtId="0" fontId="23" fillId="0" borderId="0" xfId="2" applyFont="1" applyAlignment="1" applyProtection="1">
      <alignment wrapText="1"/>
      <protection locked="0"/>
    </xf>
    <xf numFmtId="0" fontId="23" fillId="0" borderId="0" xfId="2" applyFont="1" applyAlignment="1" applyProtection="1">
      <alignment horizontal="left" wrapText="1"/>
      <protection locked="0"/>
    </xf>
    <xf numFmtId="0" fontId="4" fillId="2" borderId="1" xfId="2" applyFont="1" applyFill="1" applyBorder="1" applyAlignment="1">
      <alignment horizontal="center" vertical="center"/>
    </xf>
    <xf numFmtId="165" fontId="4" fillId="2" borderId="1" xfId="1" applyNumberFormat="1" applyFont="1" applyFill="1" applyBorder="1" applyAlignment="1">
      <alignment horizontal="center" vertical="center"/>
    </xf>
    <xf numFmtId="0" fontId="4" fillId="0" borderId="0" xfId="2" applyFont="1" applyAlignment="1" applyProtection="1">
      <alignment vertical="center" textRotation="90"/>
      <protection locked="0"/>
    </xf>
    <xf numFmtId="0" fontId="4" fillId="0" borderId="30" xfId="2" applyFont="1" applyBorder="1" applyAlignment="1">
      <alignment horizontal="center" vertical="center" wrapText="1"/>
    </xf>
    <xf numFmtId="2" fontId="4" fillId="0" borderId="30" xfId="1" applyNumberFormat="1" applyFont="1" applyBorder="1" applyAlignment="1" applyProtection="1">
      <alignment horizontal="center" vertical="center" wrapText="1"/>
    </xf>
    <xf numFmtId="166" fontId="4" fillId="0" borderId="30" xfId="1" applyNumberFormat="1" applyFont="1" applyBorder="1" applyAlignment="1" applyProtection="1">
      <alignment horizontal="center" vertical="center"/>
    </xf>
    <xf numFmtId="2" fontId="4" fillId="0" borderId="30" xfId="2" applyNumberFormat="1" applyFont="1" applyBorder="1" applyAlignment="1">
      <alignment horizontal="center" vertical="center"/>
    </xf>
    <xf numFmtId="0" fontId="4" fillId="3" borderId="30" xfId="2" applyFont="1" applyFill="1" applyBorder="1" applyAlignment="1">
      <alignment horizontal="center" vertical="center" wrapText="1"/>
    </xf>
    <xf numFmtId="0" fontId="25" fillId="0" borderId="0" xfId="2" applyFont="1" applyAlignment="1" applyProtection="1">
      <alignment horizontal="left" vertical="center"/>
      <protection locked="0"/>
    </xf>
    <xf numFmtId="0" fontId="23" fillId="0" borderId="0" xfId="2" applyFont="1" applyAlignment="1" applyProtection="1">
      <alignment horizontal="left" vertical="center"/>
      <protection locked="0"/>
    </xf>
    <xf numFmtId="0" fontId="4" fillId="0" borderId="0" xfId="2" applyFont="1" applyAlignment="1" applyProtection="1">
      <alignment vertical="center" wrapText="1"/>
      <protection locked="0"/>
    </xf>
    <xf numFmtId="0" fontId="4" fillId="0" borderId="29" xfId="2" applyFont="1" applyBorder="1" applyAlignment="1" applyProtection="1">
      <alignment horizontal="center"/>
      <protection locked="0"/>
    </xf>
    <xf numFmtId="0" fontId="4" fillId="0" borderId="29" xfId="2" applyFont="1" applyBorder="1" applyAlignment="1" applyProtection="1">
      <alignment horizontal="center" wrapText="1"/>
      <protection locked="0"/>
    </xf>
    <xf numFmtId="0" fontId="4" fillId="0" borderId="16" xfId="2" applyFont="1" applyBorder="1" applyAlignment="1" applyProtection="1">
      <alignment horizontal="center" vertical="center"/>
      <protection locked="0"/>
    </xf>
    <xf numFmtId="0" fontId="4" fillId="0" borderId="24" xfId="2" applyFont="1" applyBorder="1" applyAlignment="1" applyProtection="1">
      <alignment horizontal="center" vertical="center"/>
      <protection locked="0"/>
    </xf>
    <xf numFmtId="0" fontId="4" fillId="0" borderId="19" xfId="2" applyFont="1" applyBorder="1" applyAlignment="1" applyProtection="1">
      <alignment horizontal="center" vertical="center"/>
      <protection locked="0"/>
    </xf>
    <xf numFmtId="0" fontId="4" fillId="0" borderId="28" xfId="2" applyFont="1" applyBorder="1" applyAlignment="1">
      <alignment horizontal="center" vertical="center" shrinkToFit="1"/>
    </xf>
    <xf numFmtId="0" fontId="4" fillId="0" borderId="16" xfId="2" applyFont="1" applyBorder="1" applyAlignment="1">
      <alignment horizontal="center" vertical="center" shrinkToFit="1"/>
    </xf>
    <xf numFmtId="0" fontId="4" fillId="2" borderId="16" xfId="2" applyFont="1" applyFill="1" applyBorder="1" applyAlignment="1">
      <alignment horizontal="center" vertical="center" shrinkToFit="1"/>
    </xf>
    <xf numFmtId="0" fontId="21" fillId="0" borderId="0" xfId="2" applyFont="1" applyProtection="1">
      <protection locked="0"/>
    </xf>
    <xf numFmtId="0" fontId="45" fillId="0" borderId="0" xfId="2" applyFont="1" applyAlignment="1" applyProtection="1">
      <alignment vertical="center"/>
      <protection locked="0"/>
    </xf>
    <xf numFmtId="0" fontId="2" fillId="0" borderId="0" xfId="2" applyFont="1" applyProtection="1">
      <protection locked="0"/>
    </xf>
    <xf numFmtId="0" fontId="0" fillId="0" borderId="0" xfId="2" applyFont="1" applyAlignment="1" applyProtection="1">
      <alignment vertical="center"/>
      <protection locked="0"/>
    </xf>
    <xf numFmtId="0" fontId="2" fillId="11" borderId="30" xfId="2" applyFont="1" applyFill="1" applyBorder="1" applyAlignment="1" applyProtection="1">
      <alignment horizontal="center" vertical="center"/>
      <protection locked="0"/>
    </xf>
    <xf numFmtId="0" fontId="21" fillId="0" borderId="29" xfId="2" applyFont="1" applyBorder="1" applyAlignment="1" applyProtection="1">
      <alignment horizontal="center" vertical="center"/>
      <protection locked="0"/>
    </xf>
    <xf numFmtId="0" fontId="21" fillId="0" borderId="28" xfId="2" applyFont="1" applyBorder="1" applyAlignment="1">
      <alignment horizontal="center" vertical="center"/>
    </xf>
    <xf numFmtId="0" fontId="21" fillId="0" borderId="16" xfId="2" applyFont="1" applyBorder="1" applyAlignment="1">
      <alignment horizontal="center" vertical="center"/>
    </xf>
    <xf numFmtId="0" fontId="23" fillId="0" borderId="24" xfId="2" applyFont="1" applyBorder="1" applyProtection="1">
      <protection locked="0"/>
    </xf>
    <xf numFmtId="0" fontId="23" fillId="0" borderId="16" xfId="2" applyFont="1" applyBorder="1" applyAlignment="1" applyProtection="1">
      <alignment horizontal="center" vertical="center"/>
      <protection locked="0"/>
    </xf>
    <xf numFmtId="0" fontId="23" fillId="0" borderId="24" xfId="2" applyFont="1" applyBorder="1" applyAlignment="1" applyProtection="1">
      <alignment horizontal="center" vertical="center"/>
      <protection locked="0"/>
    </xf>
    <xf numFmtId="0" fontId="21" fillId="0" borderId="20" xfId="2" applyFont="1" applyBorder="1" applyProtection="1">
      <protection locked="0"/>
    </xf>
    <xf numFmtId="0" fontId="2" fillId="10" borderId="1" xfId="0" applyFont="1" applyFill="1" applyBorder="1" applyAlignment="1" applyProtection="1">
      <alignment horizontal="center" vertical="center" wrapText="1"/>
      <protection locked="0"/>
    </xf>
    <xf numFmtId="0" fontId="4" fillId="11" borderId="24" xfId="2" applyFont="1" applyFill="1" applyBorder="1" applyAlignment="1">
      <alignment horizontal="center" vertical="center"/>
    </xf>
    <xf numFmtId="0" fontId="4" fillId="11" borderId="24" xfId="2" applyFont="1" applyFill="1" applyBorder="1" applyAlignment="1">
      <alignment horizontal="center" vertical="center" wrapText="1"/>
    </xf>
    <xf numFmtId="0" fontId="4" fillId="0" borderId="5" xfId="2" applyFont="1" applyBorder="1" applyAlignment="1">
      <alignment horizontal="center" vertical="center" wrapText="1"/>
    </xf>
    <xf numFmtId="0" fontId="4" fillId="0" borderId="27" xfId="2" applyFont="1" applyBorder="1" applyAlignment="1">
      <alignment horizontal="center" vertical="center"/>
    </xf>
    <xf numFmtId="165" fontId="4" fillId="0" borderId="29" xfId="1" applyNumberFormat="1" applyFont="1" applyBorder="1" applyAlignment="1">
      <alignment horizontal="center" vertical="center"/>
    </xf>
    <xf numFmtId="0" fontId="23" fillId="2" borderId="1" xfId="2" applyFont="1" applyFill="1" applyBorder="1" applyAlignment="1">
      <alignment horizontal="center" vertical="center"/>
    </xf>
    <xf numFmtId="0" fontId="4" fillId="0" borderId="5" xfId="2" applyFont="1" applyBorder="1" applyAlignment="1">
      <alignment horizontal="center" vertical="center"/>
    </xf>
    <xf numFmtId="165" fontId="23" fillId="2" borderId="1" xfId="1" applyNumberFormat="1" applyFont="1" applyFill="1" applyBorder="1" applyAlignment="1">
      <alignment horizontal="center" vertical="center"/>
    </xf>
    <xf numFmtId="0" fontId="23" fillId="0" borderId="30" xfId="2" applyFont="1" applyBorder="1" applyAlignment="1" applyProtection="1">
      <alignment horizontal="center"/>
      <protection locked="0"/>
    </xf>
    <xf numFmtId="0" fontId="5" fillId="0" borderId="0" xfId="2" applyFont="1" applyAlignment="1" applyProtection="1">
      <alignment vertical="center"/>
      <protection locked="0"/>
    </xf>
    <xf numFmtId="0" fontId="4" fillId="0" borderId="0" xfId="2" applyFont="1" applyAlignment="1" applyProtection="1">
      <alignment horizontal="left"/>
      <protection locked="0"/>
    </xf>
    <xf numFmtId="0" fontId="5" fillId="0" borderId="0" xfId="2" applyFont="1" applyAlignment="1" applyProtection="1">
      <alignment horizontal="center" vertical="center"/>
      <protection locked="0"/>
    </xf>
    <xf numFmtId="0" fontId="4" fillId="0" borderId="0" xfId="2" applyFont="1" applyAlignment="1" applyProtection="1">
      <alignment horizontal="right"/>
      <protection locked="0"/>
    </xf>
    <xf numFmtId="0" fontId="12" fillId="0" borderId="0" xfId="2" applyFont="1" applyProtection="1">
      <protection locked="0"/>
    </xf>
    <xf numFmtId="0" fontId="12" fillId="0" borderId="0" xfId="2" applyFont="1" applyAlignment="1" applyProtection="1">
      <alignment vertical="center"/>
      <protection locked="0"/>
    </xf>
    <xf numFmtId="0" fontId="12" fillId="0" borderId="0" xfId="2" applyFont="1" applyAlignment="1" applyProtection="1">
      <alignment horizontal="right"/>
      <protection locked="0"/>
    </xf>
    <xf numFmtId="0" fontId="41" fillId="0" borderId="0" xfId="2" applyFont="1" applyAlignment="1" applyProtection="1">
      <alignment horizontal="left"/>
      <protection locked="0"/>
    </xf>
    <xf numFmtId="0" fontId="41" fillId="0" borderId="0" xfId="2" applyFont="1" applyAlignment="1" applyProtection="1">
      <alignment vertical="center"/>
      <protection locked="0"/>
    </xf>
    <xf numFmtId="0" fontId="41" fillId="0" borderId="0" xfId="2" applyFont="1" applyProtection="1">
      <protection locked="0"/>
    </xf>
    <xf numFmtId="0" fontId="41" fillId="0" borderId="0" xfId="2" applyFont="1"/>
    <xf numFmtId="0" fontId="41" fillId="0" borderId="0" xfId="2" applyFont="1" applyAlignment="1" applyProtection="1">
      <alignment horizontal="right"/>
      <protection locked="0"/>
    </xf>
    <xf numFmtId="0" fontId="12" fillId="0" borderId="0" xfId="2" applyFont="1" applyAlignment="1" applyProtection="1">
      <alignment horizontal="center"/>
      <protection locked="0"/>
    </xf>
    <xf numFmtId="0" fontId="47" fillId="0" borderId="0" xfId="2" applyFont="1" applyProtection="1">
      <protection locked="0"/>
    </xf>
    <xf numFmtId="0" fontId="41" fillId="11" borderId="1" xfId="2" applyFont="1" applyFill="1" applyBorder="1" applyAlignment="1" applyProtection="1">
      <alignment horizontal="center" vertical="center" wrapText="1"/>
      <protection locked="0"/>
    </xf>
    <xf numFmtId="0" fontId="12" fillId="0" borderId="1" xfId="2" applyFont="1" applyBorder="1" applyAlignment="1" applyProtection="1">
      <alignment horizontal="center" vertical="center"/>
      <protection locked="0"/>
    </xf>
    <xf numFmtId="0" fontId="12" fillId="0" borderId="1" xfId="2" applyFont="1" applyBorder="1" applyAlignment="1">
      <alignment horizontal="center" vertical="center"/>
    </xf>
    <xf numFmtId="165" fontId="12" fillId="0" borderId="1" xfId="1" applyNumberFormat="1" applyFont="1" applyBorder="1" applyAlignment="1">
      <alignment horizontal="center" vertical="center"/>
    </xf>
    <xf numFmtId="0" fontId="41" fillId="0" borderId="1" xfId="2" applyFont="1" applyBorder="1" applyAlignment="1" applyProtection="1">
      <alignment horizontal="center" vertical="center"/>
      <protection locked="0"/>
    </xf>
    <xf numFmtId="0" fontId="41" fillId="0" borderId="1" xfId="2" applyFont="1" applyBorder="1" applyAlignment="1">
      <alignment horizontal="center" vertical="center"/>
    </xf>
    <xf numFmtId="165" fontId="41" fillId="0" borderId="1" xfId="1" applyNumberFormat="1" applyFont="1" applyBorder="1" applyAlignment="1">
      <alignment horizontal="center" vertical="center"/>
    </xf>
    <xf numFmtId="0" fontId="21" fillId="0" borderId="0" xfId="3" applyFont="1" applyProtection="1">
      <protection locked="0"/>
    </xf>
    <xf numFmtId="3" fontId="21" fillId="0" borderId="0" xfId="3" applyNumberFormat="1" applyFont="1" applyAlignment="1" applyProtection="1">
      <alignment horizontal="center" vertical="center"/>
      <protection locked="0"/>
    </xf>
    <xf numFmtId="0" fontId="21" fillId="0" borderId="0" xfId="3" applyFont="1" applyAlignment="1" applyProtection="1">
      <alignment horizontal="center" vertical="center"/>
      <protection locked="0"/>
    </xf>
    <xf numFmtId="0" fontId="21" fillId="0" borderId="0" xfId="3" applyFont="1" applyAlignment="1" applyProtection="1">
      <alignment horizontal="left" vertical="center"/>
      <protection locked="0"/>
    </xf>
    <xf numFmtId="0" fontId="4" fillId="0" borderId="0" xfId="0" applyFont="1" applyAlignment="1">
      <alignment vertical="center"/>
    </xf>
    <xf numFmtId="3" fontId="2" fillId="0" borderId="0" xfId="3" applyNumberFormat="1" applyFont="1" applyAlignment="1" applyProtection="1">
      <alignment horizontal="center" vertical="center"/>
      <protection locked="0"/>
    </xf>
    <xf numFmtId="0" fontId="2" fillId="0" borderId="0" xfId="3" applyFont="1" applyAlignment="1" applyProtection="1">
      <alignment vertical="center"/>
      <protection locked="0"/>
    </xf>
    <xf numFmtId="3" fontId="21" fillId="0" borderId="0" xfId="3" applyNumberFormat="1" applyFont="1" applyAlignment="1" applyProtection="1">
      <alignment horizontal="left" vertical="center"/>
      <protection locked="0"/>
    </xf>
    <xf numFmtId="0" fontId="8" fillId="0" borderId="0" xfId="3" applyFont="1" applyAlignment="1" applyProtection="1">
      <alignment horizontal="left" vertical="center"/>
      <protection locked="0"/>
    </xf>
    <xf numFmtId="0" fontId="2" fillId="0" borderId="0" xfId="3" applyFont="1" applyAlignment="1" applyProtection="1">
      <alignment horizontal="center" vertical="center"/>
      <protection locked="0"/>
    </xf>
    <xf numFmtId="0" fontId="23" fillId="0" borderId="0" xfId="3" applyFont="1" applyAlignment="1" applyProtection="1">
      <alignment vertical="center"/>
      <protection locked="0"/>
    </xf>
    <xf numFmtId="0" fontId="21" fillId="0" borderId="0" xfId="3" applyFont="1" applyAlignment="1" applyProtection="1">
      <alignment wrapText="1"/>
      <protection locked="0"/>
    </xf>
    <xf numFmtId="0" fontId="2" fillId="0" borderId="0" xfId="3" applyFont="1" applyAlignment="1" applyProtection="1">
      <alignment horizontal="left" vertical="center"/>
      <protection locked="0"/>
    </xf>
    <xf numFmtId="0" fontId="23" fillId="0" borderId="0" xfId="3" applyFont="1" applyAlignment="1">
      <alignment vertical="center"/>
    </xf>
    <xf numFmtId="0" fontId="23" fillId="0" borderId="0" xfId="3" applyFont="1" applyAlignment="1" applyProtection="1">
      <alignment horizontal="left" vertical="center"/>
      <protection locked="0"/>
    </xf>
    <xf numFmtId="0" fontId="21" fillId="0" borderId="0" xfId="3" applyFont="1" applyAlignment="1" applyProtection="1">
      <alignment vertical="center" wrapText="1"/>
      <protection locked="0"/>
    </xf>
    <xf numFmtId="0" fontId="21" fillId="0" borderId="0" xfId="3" applyFont="1" applyAlignment="1" applyProtection="1">
      <alignment vertical="center"/>
      <protection locked="0"/>
    </xf>
    <xf numFmtId="0" fontId="21" fillId="0" borderId="22" xfId="3" applyFont="1" applyBorder="1" applyAlignment="1" applyProtection="1">
      <alignment horizontal="center" textRotation="90"/>
      <protection locked="0"/>
    </xf>
    <xf numFmtId="0" fontId="21" fillId="0" borderId="24" xfId="3" applyFont="1" applyBorder="1" applyAlignment="1" applyProtection="1">
      <alignment horizontal="center" wrapText="1"/>
      <protection locked="0"/>
    </xf>
    <xf numFmtId="0" fontId="21" fillId="0" borderId="24" xfId="3" applyFont="1" applyBorder="1" applyAlignment="1" applyProtection="1">
      <alignment horizontal="center" textRotation="90" wrapText="1"/>
      <protection locked="0"/>
    </xf>
    <xf numFmtId="0" fontId="21" fillId="0" borderId="24" xfId="3" applyFont="1" applyBorder="1" applyAlignment="1" applyProtection="1">
      <alignment horizontal="center" textRotation="90"/>
      <protection locked="0"/>
    </xf>
    <xf numFmtId="0" fontId="21" fillId="0" borderId="40" xfId="3" applyFont="1" applyBorder="1" applyAlignment="1" applyProtection="1">
      <alignment horizontal="center" wrapText="1"/>
      <protection locked="0"/>
    </xf>
    <xf numFmtId="0" fontId="4" fillId="0" borderId="12" xfId="3" applyFont="1" applyBorder="1" applyAlignment="1" applyProtection="1">
      <alignment horizontal="center" textRotation="90"/>
      <protection locked="0"/>
    </xf>
    <xf numFmtId="0" fontId="8" fillId="0" borderId="24" xfId="3" applyFont="1" applyBorder="1" applyAlignment="1" applyProtection="1">
      <alignment horizontal="center" textRotation="90" wrapText="1"/>
      <protection locked="0"/>
    </xf>
    <xf numFmtId="0" fontId="21" fillId="0" borderId="24" xfId="3" applyFont="1" applyBorder="1" applyAlignment="1" applyProtection="1">
      <alignment textRotation="90" wrapText="1"/>
      <protection locked="0"/>
    </xf>
    <xf numFmtId="0" fontId="21" fillId="0" borderId="30" xfId="3" applyFont="1" applyBorder="1" applyAlignment="1" applyProtection="1">
      <alignment horizontal="center" vertical="center"/>
      <protection locked="0"/>
    </xf>
    <xf numFmtId="0" fontId="21" fillId="0" borderId="16" xfId="3" applyFont="1" applyBorder="1" applyAlignment="1" applyProtection="1">
      <alignment horizontal="center" vertical="center"/>
      <protection locked="0"/>
    </xf>
    <xf numFmtId="0" fontId="21" fillId="0" borderId="29" xfId="3" applyFont="1" applyBorder="1" applyAlignment="1" applyProtection="1">
      <alignment horizontal="center" vertical="center"/>
      <protection locked="0"/>
    </xf>
    <xf numFmtId="0" fontId="21" fillId="0" borderId="25" xfId="3" applyFont="1" applyBorder="1" applyAlignment="1" applyProtection="1">
      <alignment horizontal="center" vertical="center"/>
      <protection locked="0"/>
    </xf>
    <xf numFmtId="0" fontId="21" fillId="0" borderId="22" xfId="3" applyFont="1" applyBorder="1" applyAlignment="1" applyProtection="1">
      <alignment horizontal="center" vertical="center"/>
      <protection locked="0"/>
    </xf>
    <xf numFmtId="0" fontId="21" fillId="0" borderId="24" xfId="3" applyFont="1" applyBorder="1" applyAlignment="1" applyProtection="1">
      <alignment horizontal="center" vertical="center"/>
      <protection locked="0"/>
    </xf>
    <xf numFmtId="0" fontId="21" fillId="0" borderId="19" xfId="3" applyFont="1" applyBorder="1" applyAlignment="1" applyProtection="1">
      <alignment horizontal="center" vertical="center"/>
      <protection locked="0"/>
    </xf>
    <xf numFmtId="0" fontId="21" fillId="0" borderId="18" xfId="3" applyFont="1" applyBorder="1" applyAlignment="1" applyProtection="1">
      <alignment horizontal="center" vertical="center"/>
      <protection locked="0"/>
    </xf>
    <xf numFmtId="0" fontId="21" fillId="0" borderId="30" xfId="3" applyFont="1" applyBorder="1" applyAlignment="1" applyProtection="1">
      <alignment horizontal="center" vertical="center" wrapText="1"/>
      <protection locked="0"/>
    </xf>
    <xf numFmtId="0" fontId="21" fillId="0" borderId="16" xfId="3" applyFont="1" applyBorder="1" applyAlignment="1">
      <alignment horizontal="center" vertical="center" shrinkToFit="1"/>
    </xf>
    <xf numFmtId="0" fontId="21" fillId="3" borderId="6" xfId="3" applyFont="1" applyFill="1" applyBorder="1" applyAlignment="1">
      <alignment horizontal="center" vertical="center" shrinkToFit="1"/>
    </xf>
    <xf numFmtId="0" fontId="21" fillId="3" borderId="8" xfId="3" applyFont="1" applyFill="1" applyBorder="1" applyAlignment="1">
      <alignment horizontal="center" vertical="center" shrinkToFit="1"/>
    </xf>
    <xf numFmtId="0" fontId="21" fillId="2" borderId="18" xfId="3" applyFont="1" applyFill="1" applyBorder="1" applyAlignment="1">
      <alignment horizontal="center" vertical="center" shrinkToFit="1"/>
    </xf>
    <xf numFmtId="0" fontId="21" fillId="0" borderId="30" xfId="3" applyFont="1" applyBorder="1" applyAlignment="1">
      <alignment horizontal="center" vertical="center"/>
    </xf>
    <xf numFmtId="0" fontId="21" fillId="0" borderId="30" xfId="3" applyFont="1" applyBorder="1" applyAlignment="1">
      <alignment horizontal="center" vertical="center" shrinkToFit="1"/>
    </xf>
    <xf numFmtId="0" fontId="21" fillId="2" borderId="30" xfId="3" applyFont="1" applyFill="1" applyBorder="1" applyAlignment="1">
      <alignment horizontal="center" vertical="center" shrinkToFit="1"/>
    </xf>
    <xf numFmtId="0" fontId="21" fillId="0" borderId="22" xfId="3" applyFont="1" applyBorder="1" applyAlignment="1" applyProtection="1">
      <alignment horizontal="center" vertical="center" wrapText="1"/>
      <protection locked="0"/>
    </xf>
    <xf numFmtId="0" fontId="21" fillId="0" borderId="18" xfId="3" applyFont="1" applyBorder="1" applyAlignment="1" applyProtection="1">
      <alignment horizontal="center" vertical="center" wrapText="1"/>
      <protection locked="0"/>
    </xf>
    <xf numFmtId="0" fontId="21" fillId="0" borderId="30" xfId="3" applyFont="1" applyBorder="1" applyAlignment="1" applyProtection="1">
      <alignment horizontal="center" vertical="center" shrinkToFit="1"/>
      <protection locked="0"/>
    </xf>
    <xf numFmtId="0" fontId="21" fillId="3" borderId="14" xfId="3" applyFont="1" applyFill="1" applyBorder="1" applyAlignment="1">
      <alignment horizontal="center" vertical="center" shrinkToFit="1"/>
    </xf>
    <xf numFmtId="0" fontId="21" fillId="3" borderId="15" xfId="3" applyFont="1" applyFill="1" applyBorder="1" applyAlignment="1">
      <alignment horizontal="center" vertical="center" shrinkToFit="1"/>
    </xf>
    <xf numFmtId="0" fontId="21" fillId="3" borderId="9" xfId="3" applyFont="1" applyFill="1" applyBorder="1" applyAlignment="1">
      <alignment horizontal="center" vertical="center" shrinkToFit="1"/>
    </xf>
    <xf numFmtId="0" fontId="21" fillId="3" borderId="11" xfId="3" applyFont="1" applyFill="1" applyBorder="1" applyAlignment="1">
      <alignment horizontal="center" vertical="center" shrinkToFit="1"/>
    </xf>
    <xf numFmtId="0" fontId="21" fillId="0" borderId="29" xfId="3" applyFont="1" applyBorder="1" applyAlignment="1">
      <alignment horizontal="center" vertical="center" shrinkToFit="1"/>
    </xf>
    <xf numFmtId="0" fontId="21" fillId="3" borderId="32" xfId="3" applyFont="1" applyFill="1" applyBorder="1" applyAlignment="1">
      <alignment vertical="center" shrinkToFit="1"/>
    </xf>
    <xf numFmtId="0" fontId="21" fillId="3" borderId="29" xfId="3" applyFont="1" applyFill="1" applyBorder="1" applyAlignment="1">
      <alignment vertical="center" shrinkToFit="1"/>
    </xf>
    <xf numFmtId="0" fontId="4" fillId="0" borderId="30" xfId="3" applyFont="1" applyBorder="1" applyAlignment="1" applyProtection="1">
      <alignment horizontal="center" vertical="center" wrapText="1"/>
      <protection locked="0"/>
    </xf>
    <xf numFmtId="0" fontId="4" fillId="2" borderId="30" xfId="3" applyFont="1" applyFill="1" applyBorder="1" applyAlignment="1">
      <alignment horizontal="center" vertical="center" shrinkToFit="1"/>
    </xf>
    <xf numFmtId="0" fontId="4" fillId="0" borderId="30" xfId="3" applyFont="1" applyBorder="1" applyAlignment="1">
      <alignment horizontal="center" vertical="center"/>
    </xf>
    <xf numFmtId="0" fontId="4" fillId="0" borderId="22" xfId="3" applyFont="1" applyBorder="1" applyAlignment="1" applyProtection="1">
      <alignment horizontal="center" vertical="center" wrapText="1"/>
      <protection locked="0"/>
    </xf>
    <xf numFmtId="0" fontId="4" fillId="0" borderId="18" xfId="3" applyFont="1" applyBorder="1" applyAlignment="1" applyProtection="1">
      <alignment horizontal="center" vertical="center" wrapText="1"/>
      <protection locked="0"/>
    </xf>
    <xf numFmtId="0" fontId="21" fillId="0" borderId="30" xfId="3" applyFont="1" applyBorder="1" applyAlignment="1" applyProtection="1">
      <alignment vertical="center"/>
      <protection locked="0"/>
    </xf>
    <xf numFmtId="0" fontId="4" fillId="0" borderId="0" xfId="3" applyFont="1" applyAlignment="1" applyProtection="1">
      <alignment vertical="center"/>
      <protection locked="0"/>
    </xf>
    <xf numFmtId="0" fontId="21" fillId="0" borderId="0" xfId="3" applyFont="1" applyAlignment="1" applyProtection="1">
      <alignment textRotation="90" wrapText="1"/>
      <protection locked="0"/>
    </xf>
    <xf numFmtId="0" fontId="12" fillId="6" borderId="1" xfId="0" applyFont="1" applyFill="1" applyBorder="1" applyAlignment="1">
      <alignment horizontal="center" vertical="center"/>
    </xf>
    <xf numFmtId="0" fontId="0" fillId="0" borderId="0" xfId="0" pivotButton="1"/>
    <xf numFmtId="0" fontId="0" fillId="0" borderId="0" xfId="0" applyNumberFormat="1"/>
    <xf numFmtId="10" fontId="0" fillId="0" borderId="0" xfId="1" applyNumberFormat="1" applyFont="1"/>
    <xf numFmtId="10" fontId="0" fillId="0" borderId="0" xfId="0" applyNumberFormat="1"/>
    <xf numFmtId="9" fontId="0" fillId="0" borderId="0" xfId="0" applyNumberFormat="1"/>
    <xf numFmtId="0" fontId="4" fillId="0" borderId="0" xfId="0" applyFont="1"/>
    <xf numFmtId="0" fontId="0" fillId="0" borderId="0" xfId="1" applyNumberFormat="1" applyFont="1"/>
    <xf numFmtId="3" fontId="2" fillId="0" borderId="0" xfId="3" applyNumberFormat="1" applyFont="1" applyAlignment="1" applyProtection="1">
      <alignment horizontal="center" vertical="center"/>
      <protection locked="0"/>
    </xf>
    <xf numFmtId="0" fontId="2" fillId="0" borderId="0" xfId="3" applyFont="1" applyAlignment="1" applyProtection="1">
      <alignment horizontal="center" vertical="center"/>
      <protection locked="0"/>
    </xf>
    <xf numFmtId="0" fontId="21" fillId="0" borderId="24" xfId="3" applyFont="1" applyBorder="1" applyAlignment="1" applyProtection="1">
      <alignment horizontal="center" textRotation="90" wrapText="1"/>
      <protection locked="0"/>
    </xf>
    <xf numFmtId="0" fontId="21" fillId="0" borderId="24" xfId="3" applyFont="1" applyBorder="1" applyAlignment="1" applyProtection="1">
      <alignment horizontal="center" textRotation="90"/>
      <protection locked="0"/>
    </xf>
    <xf numFmtId="0" fontId="21" fillId="0" borderId="16" xfId="3" applyFont="1" applyBorder="1" applyAlignment="1" applyProtection="1">
      <alignment horizontal="center" vertical="center"/>
      <protection locked="0"/>
    </xf>
    <xf numFmtId="0" fontId="21" fillId="0" borderId="24" xfId="3" applyFont="1" applyBorder="1" applyAlignment="1" applyProtection="1">
      <alignment horizontal="center" vertical="center"/>
      <protection locked="0"/>
    </xf>
    <xf numFmtId="0" fontId="8" fillId="0" borderId="0" xfId="3" applyFont="1" applyAlignment="1" applyProtection="1">
      <alignment horizontal="left" vertical="center"/>
      <protection locked="0"/>
    </xf>
    <xf numFmtId="0" fontId="21" fillId="0" borderId="24" xfId="3" quotePrefix="1" applyFont="1" applyBorder="1" applyAlignment="1" applyProtection="1">
      <alignment horizontal="center" wrapText="1"/>
      <protection locked="0"/>
    </xf>
    <xf numFmtId="0" fontId="4" fillId="0" borderId="45" xfId="3" applyFont="1" applyBorder="1" applyAlignment="1" applyProtection="1">
      <alignment horizontal="center" textRotation="90"/>
      <protection locked="0"/>
    </xf>
    <xf numFmtId="0" fontId="21" fillId="0" borderId="22" xfId="3" applyFont="1" applyBorder="1" applyAlignment="1" applyProtection="1">
      <alignment horizontal="center" vertical="center" shrinkToFit="1"/>
      <protection locked="0"/>
    </xf>
    <xf numFmtId="0" fontId="21" fillId="0" borderId="18" xfId="3" applyFont="1" applyBorder="1" applyAlignment="1" applyProtection="1">
      <alignment horizontal="center" vertical="center" shrinkToFit="1"/>
      <protection locked="0"/>
    </xf>
    <xf numFmtId="0" fontId="4" fillId="0" borderId="43" xfId="2" applyFont="1" applyBorder="1" applyAlignment="1">
      <alignment horizontal="center" vertical="center"/>
    </xf>
    <xf numFmtId="165" fontId="4" fillId="0" borderId="43" xfId="1" applyNumberFormat="1" applyFont="1" applyBorder="1" applyAlignment="1">
      <alignment horizontal="center" vertical="center"/>
    </xf>
    <xf numFmtId="0" fontId="4" fillId="0" borderId="1" xfId="0" applyFont="1" applyBorder="1" applyAlignment="1">
      <alignment horizontal="center" vertical="center"/>
    </xf>
    <xf numFmtId="0" fontId="0" fillId="0" borderId="0" xfId="0" applyProtection="1"/>
    <xf numFmtId="0" fontId="4" fillId="0" borderId="1" xfId="2" applyFont="1" applyBorder="1" applyAlignment="1" applyProtection="1">
      <alignment horizontal="center" vertical="center" wrapText="1"/>
    </xf>
    <xf numFmtId="0" fontId="4" fillId="0" borderId="27" xfId="2" applyFont="1" applyBorder="1" applyAlignment="1" applyProtection="1">
      <alignment horizontal="center" vertical="center" wrapText="1"/>
    </xf>
    <xf numFmtId="0" fontId="4" fillId="0" borderId="29" xfId="2" applyFont="1" applyBorder="1" applyAlignment="1" applyProtection="1">
      <alignment horizontal="center" vertical="center" wrapText="1"/>
    </xf>
    <xf numFmtId="0" fontId="4" fillId="0" borderId="28" xfId="2" applyFont="1" applyBorder="1" applyAlignment="1" applyProtection="1">
      <alignment horizontal="center" vertical="center" wrapText="1"/>
    </xf>
    <xf numFmtId="0" fontId="4" fillId="0" borderId="30" xfId="2" applyFont="1" applyBorder="1" applyAlignment="1" applyProtection="1">
      <alignment horizontal="center" vertical="center" wrapText="1"/>
    </xf>
    <xf numFmtId="0" fontId="4" fillId="0" borderId="29" xfId="2" applyFont="1" applyBorder="1" applyAlignment="1" applyProtection="1">
      <alignment horizontal="center" vertical="center"/>
    </xf>
    <xf numFmtId="0" fontId="4" fillId="0" borderId="22" xfId="2" applyFont="1" applyBorder="1" applyAlignment="1" applyProtection="1">
      <alignment horizontal="center" vertical="center"/>
    </xf>
    <xf numFmtId="0" fontId="4" fillId="0" borderId="1" xfId="2" applyFont="1" applyBorder="1" applyAlignment="1" applyProtection="1">
      <alignment horizontal="center" vertical="center"/>
    </xf>
    <xf numFmtId="0" fontId="4" fillId="0" borderId="25" xfId="2" applyFont="1" applyBorder="1" applyAlignment="1" applyProtection="1">
      <alignment horizontal="center" vertical="center"/>
    </xf>
    <xf numFmtId="0" fontId="4" fillId="0" borderId="29" xfId="2" applyFont="1" applyBorder="1" applyAlignment="1" applyProtection="1">
      <alignment horizontal="center" vertical="center" shrinkToFit="1"/>
    </xf>
    <xf numFmtId="0" fontId="4" fillId="0" borderId="30" xfId="2" applyFont="1" applyBorder="1" applyAlignment="1" applyProtection="1">
      <alignment horizontal="center" vertical="center"/>
    </xf>
    <xf numFmtId="0" fontId="4" fillId="9" borderId="18" xfId="2" applyFont="1" applyFill="1" applyBorder="1" applyAlignment="1" applyProtection="1">
      <alignment horizontal="center" vertical="center" shrinkToFit="1"/>
    </xf>
    <xf numFmtId="0" fontId="4" fillId="0" borderId="30" xfId="2" applyFont="1" applyBorder="1" applyAlignment="1" applyProtection="1">
      <alignment horizontal="center" vertical="center" shrinkToFit="1"/>
    </xf>
    <xf numFmtId="0" fontId="4" fillId="2" borderId="30" xfId="2" applyFont="1" applyFill="1" applyBorder="1" applyAlignment="1" applyProtection="1">
      <alignment horizontal="center" vertical="center" shrinkToFit="1"/>
    </xf>
    <xf numFmtId="0" fontId="4" fillId="2" borderId="24" xfId="2" applyFont="1" applyFill="1" applyBorder="1" applyAlignment="1" applyProtection="1">
      <alignment horizontal="center" vertical="center" shrinkToFit="1"/>
    </xf>
    <xf numFmtId="0" fontId="4" fillId="0" borderId="24" xfId="2" applyFont="1" applyBorder="1" applyAlignment="1" applyProtection="1">
      <alignment horizontal="center" vertical="center"/>
    </xf>
    <xf numFmtId="0" fontId="4" fillId="9" borderId="21" xfId="2" applyFont="1" applyFill="1" applyBorder="1" applyAlignment="1" applyProtection="1">
      <alignment horizontal="center" vertical="center" shrinkToFit="1"/>
    </xf>
    <xf numFmtId="0" fontId="4" fillId="2" borderId="25" xfId="2" applyFont="1" applyFill="1" applyBorder="1" applyAlignment="1" applyProtection="1">
      <alignment horizontal="center" vertical="center" shrinkToFit="1"/>
    </xf>
    <xf numFmtId="0" fontId="4" fillId="0" borderId="24" xfId="2" applyFont="1" applyBorder="1" applyAlignment="1" applyProtection="1">
      <alignment horizontal="center" vertical="center" shrinkToFit="1"/>
    </xf>
    <xf numFmtId="165" fontId="4" fillId="2" borderId="1" xfId="1" applyNumberFormat="1" applyFont="1" applyFill="1" applyBorder="1" applyAlignment="1" applyProtection="1">
      <alignment horizontal="center" vertical="center" shrinkToFit="1"/>
    </xf>
    <xf numFmtId="0" fontId="4" fillId="0" borderId="0" xfId="2" applyFont="1" applyAlignment="1" applyProtection="1">
      <alignment horizontal="center" vertical="center"/>
    </xf>
    <xf numFmtId="0" fontId="4" fillId="0" borderId="0" xfId="2" applyFont="1" applyAlignment="1" applyProtection="1">
      <alignment vertical="center"/>
    </xf>
    <xf numFmtId="166" fontId="4" fillId="0" borderId="0" xfId="2" applyNumberFormat="1" applyFont="1" applyAlignment="1" applyProtection="1">
      <alignment horizontal="center" vertical="center"/>
    </xf>
    <xf numFmtId="0" fontId="4" fillId="0" borderId="26" xfId="2" applyFont="1" applyBorder="1" applyAlignment="1" applyProtection="1">
      <alignment vertical="center"/>
    </xf>
    <xf numFmtId="0" fontId="4" fillId="0" borderId="30" xfId="2" applyFont="1" applyBorder="1" applyAlignment="1" applyProtection="1">
      <alignment vertical="center"/>
    </xf>
    <xf numFmtId="0" fontId="4" fillId="0" borderId="30" xfId="2" applyFont="1" applyBorder="1" applyAlignment="1" applyProtection="1">
      <alignment shrinkToFit="1"/>
    </xf>
    <xf numFmtId="0" fontId="4" fillId="0" borderId="0" xfId="2" applyFont="1" applyAlignment="1" applyProtection="1">
      <alignment horizontal="left" vertical="center"/>
    </xf>
    <xf numFmtId="49" fontId="4" fillId="0" borderId="0" xfId="2" applyNumberFormat="1" applyFont="1" applyAlignment="1" applyProtection="1">
      <alignment horizontal="left" vertical="center"/>
    </xf>
    <xf numFmtId="0" fontId="0" fillId="0" borderId="0" xfId="0" applyBorder="1" applyAlignment="1"/>
    <xf numFmtId="0" fontId="0" fillId="0" borderId="43" xfId="0" applyBorder="1" applyProtection="1">
      <protection locked="0"/>
    </xf>
    <xf numFmtId="0" fontId="0" fillId="0" borderId="0" xfId="0" applyBorder="1" applyAlignment="1" applyProtection="1">
      <protection locked="0"/>
    </xf>
    <xf numFmtId="0" fontId="0" fillId="0" borderId="0" xfId="0" applyBorder="1" applyAlignment="1" applyProtection="1">
      <alignment horizontal="left" vertical="center" indent="1"/>
      <protection locked="0"/>
    </xf>
    <xf numFmtId="0" fontId="0" fillId="0" borderId="43" xfId="0" applyBorder="1" applyAlignment="1" applyProtection="1">
      <protection locked="0"/>
    </xf>
    <xf numFmtId="0" fontId="4" fillId="0" borderId="0" xfId="2" applyFont="1" applyBorder="1" applyAlignment="1" applyProtection="1">
      <alignment horizontal="right" vertical="top"/>
      <protection locked="0"/>
    </xf>
    <xf numFmtId="0" fontId="4" fillId="0" borderId="0" xfId="2" applyFont="1" applyBorder="1" applyAlignment="1" applyProtection="1">
      <alignment vertical="top"/>
      <protection locked="0"/>
    </xf>
    <xf numFmtId="165" fontId="4" fillId="0" borderId="30" xfId="1" applyNumberFormat="1" applyFont="1" applyFill="1" applyBorder="1" applyAlignment="1" applyProtection="1">
      <alignment horizontal="center" vertical="center" shrinkToFit="1"/>
    </xf>
    <xf numFmtId="165" fontId="4" fillId="0" borderId="30" xfId="1" applyNumberFormat="1" applyFont="1" applyBorder="1" applyAlignment="1" applyProtection="1">
      <alignment horizontal="center" vertical="center" shrinkToFit="1"/>
    </xf>
    <xf numFmtId="2" fontId="4" fillId="0" borderId="30" xfId="2" applyNumberFormat="1" applyFont="1" applyBorder="1" applyAlignment="1" applyProtection="1">
      <alignment horizontal="center" vertical="center" shrinkToFit="1"/>
    </xf>
    <xf numFmtId="0" fontId="12" fillId="6" borderId="1" xfId="0" applyFont="1" applyFill="1" applyBorder="1" applyAlignment="1">
      <alignment horizontal="center" vertical="center"/>
    </xf>
    <xf numFmtId="0" fontId="4" fillId="0" borderId="5" xfId="2" applyFont="1" applyBorder="1" applyAlignment="1" applyProtection="1">
      <alignment horizontal="left" vertical="center" indent="1"/>
      <protection locked="0"/>
    </xf>
    <xf numFmtId="0" fontId="2" fillId="0" borderId="0" xfId="0" applyFont="1" applyAlignment="1" applyProtection="1">
      <protection locked="0"/>
    </xf>
    <xf numFmtId="0" fontId="0" fillId="0" borderId="10" xfId="0" applyBorder="1" applyProtection="1">
      <protection locked="0"/>
    </xf>
    <xf numFmtId="0" fontId="2" fillId="0" borderId="0" xfId="0" applyFont="1" applyAlignment="1" applyProtection="1"/>
    <xf numFmtId="0" fontId="2" fillId="0" borderId="0" xfId="0" applyFont="1" applyAlignment="1" applyProtection="1">
      <alignment horizontal="right" vertical="center"/>
    </xf>
    <xf numFmtId="0" fontId="3" fillId="0" borderId="0" xfId="0" applyFont="1" applyProtection="1"/>
    <xf numFmtId="0" fontId="0" fillId="0" borderId="0" xfId="0" applyAlignment="1" applyProtection="1">
      <alignment horizontal="right" vertical="center"/>
    </xf>
    <xf numFmtId="0" fontId="0" fillId="0" borderId="0" xfId="0" applyFill="1" applyProtection="1"/>
    <xf numFmtId="0" fontId="0" fillId="0" borderId="0" xfId="0" applyAlignment="1" applyProtection="1">
      <alignment horizontal="right"/>
    </xf>
    <xf numFmtId="0" fontId="0" fillId="0" borderId="10" xfId="0" applyBorder="1" applyProtection="1"/>
    <xf numFmtId="0" fontId="0" fillId="0" borderId="10" xfId="0" applyFill="1" applyBorder="1" applyProtection="1"/>
    <xf numFmtId="0" fontId="3" fillId="0" borderId="1" xfId="0" applyFont="1" applyBorder="1" applyProtection="1"/>
    <xf numFmtId="0" fontId="4" fillId="4" borderId="1" xfId="0" applyFont="1" applyFill="1" applyBorder="1" applyAlignment="1" applyProtection="1">
      <alignment horizontal="center" vertical="center"/>
    </xf>
    <xf numFmtId="0" fontId="3" fillId="0" borderId="0" xfId="0" applyFont="1" applyProtection="1">
      <protection locked="0"/>
    </xf>
    <xf numFmtId="0" fontId="11" fillId="0" borderId="0" xfId="0" applyFont="1" applyAlignment="1" applyProtection="1">
      <alignment horizontal="center" vertical="center" shrinkToFit="1"/>
    </xf>
    <xf numFmtId="0" fontId="11" fillId="0" borderId="0" xfId="0" applyFont="1" applyProtection="1"/>
    <xf numFmtId="0" fontId="13" fillId="0" borderId="0" xfId="0" applyFont="1" applyProtection="1"/>
    <xf numFmtId="0" fontId="14" fillId="0" borderId="0" xfId="0" applyFont="1" applyAlignment="1" applyProtection="1">
      <alignment horizontal="right" vertical="center"/>
    </xf>
    <xf numFmtId="1" fontId="11" fillId="0" borderId="0" xfId="0" applyNumberFormat="1" applyFont="1" applyProtection="1"/>
    <xf numFmtId="0" fontId="13" fillId="0" borderId="0" xfId="0" applyFont="1" applyAlignment="1" applyProtection="1">
      <alignment horizontal="right" vertical="center"/>
    </xf>
    <xf numFmtId="49" fontId="13" fillId="0" borderId="0" xfId="0" applyNumberFormat="1" applyFont="1" applyAlignment="1" applyProtection="1">
      <alignment textRotation="90"/>
    </xf>
    <xf numFmtId="0" fontId="13" fillId="0" borderId="10" xfId="0" applyFont="1" applyBorder="1" applyProtection="1"/>
    <xf numFmtId="0" fontId="12" fillId="8" borderId="1" xfId="0" applyFont="1" applyFill="1" applyBorder="1" applyAlignment="1" applyProtection="1">
      <alignment horizontal="center" vertical="center"/>
    </xf>
    <xf numFmtId="0" fontId="12" fillId="7" borderId="1" xfId="0" applyFont="1" applyFill="1" applyBorder="1" applyAlignment="1" applyProtection="1">
      <alignment horizontal="center" vertical="center"/>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
    </xf>
    <xf numFmtId="0" fontId="0" fillId="0" borderId="1" xfId="0" applyBorder="1" applyAlignment="1" applyProtection="1">
      <alignment horizontal="left" vertical="center" indent="1"/>
    </xf>
    <xf numFmtId="0" fontId="0" fillId="0" borderId="0" xfId="0" quotePrefix="1" applyProtection="1"/>
    <xf numFmtId="0" fontId="0" fillId="0" borderId="0" xfId="0" applyAlignment="1" applyProtection="1">
      <alignment horizontal="center" vertical="center" textRotation="90" wrapText="1"/>
    </xf>
    <xf numFmtId="0" fontId="0" fillId="0" borderId="0" xfId="0" applyAlignment="1" applyProtection="1">
      <alignment textRotation="90" wrapText="1"/>
    </xf>
    <xf numFmtId="0" fontId="0" fillId="0" borderId="0" xfId="0" applyAlignment="1" applyProtection="1">
      <alignment horizontal="center" vertical="center"/>
    </xf>
    <xf numFmtId="0" fontId="0" fillId="0" borderId="1" xfId="0" applyBorder="1" applyAlignment="1" applyProtection="1">
      <alignment horizontal="center" wrapText="1"/>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5" borderId="58" xfId="0" applyFill="1" applyBorder="1" applyAlignment="1" applyProtection="1">
      <alignment horizontal="center" textRotation="90" wrapText="1"/>
    </xf>
    <xf numFmtId="0" fontId="0" fillId="5" borderId="0" xfId="0" applyFill="1" applyAlignment="1" applyProtection="1">
      <alignment horizontal="center" vertical="center" textRotation="90" wrapText="1"/>
    </xf>
    <xf numFmtId="0" fontId="0" fillId="5" borderId="58" xfId="0" applyFill="1" applyBorder="1" applyAlignment="1" applyProtection="1">
      <alignment textRotation="90" wrapText="1"/>
    </xf>
    <xf numFmtId="0" fontId="0" fillId="5" borderId="61" xfId="0" applyFill="1" applyBorder="1" applyAlignment="1" applyProtection="1">
      <alignment horizontal="center" vertical="center" textRotation="90" wrapText="1"/>
    </xf>
    <xf numFmtId="0" fontId="0" fillId="5" borderId="1" xfId="0" applyFill="1" applyBorder="1" applyAlignment="1" applyProtection="1">
      <alignment horizontal="center" vertical="center" textRotation="90" wrapText="1"/>
    </xf>
    <xf numFmtId="0" fontId="0" fillId="5" borderId="1" xfId="0" applyFill="1" applyBorder="1" applyAlignment="1" applyProtection="1">
      <alignment horizontal="center" textRotation="90" wrapText="1"/>
    </xf>
    <xf numFmtId="0" fontId="0" fillId="5" borderId="12" xfId="0" applyFill="1" applyBorder="1" applyAlignment="1" applyProtection="1">
      <alignment horizontal="center" textRotation="90" wrapText="1"/>
    </xf>
    <xf numFmtId="0" fontId="0" fillId="5" borderId="49" xfId="0" applyFill="1" applyBorder="1" applyAlignment="1" applyProtection="1">
      <alignment textRotation="90" wrapText="1"/>
    </xf>
    <xf numFmtId="0" fontId="0" fillId="5" borderId="5" xfId="0" applyFill="1" applyBorder="1" applyAlignment="1" applyProtection="1">
      <alignment textRotation="90" wrapText="1"/>
    </xf>
    <xf numFmtId="0" fontId="10" fillId="5" borderId="1" xfId="0" applyFont="1" applyFill="1" applyBorder="1" applyAlignment="1" applyProtection="1">
      <alignment horizontal="center" textRotation="90" wrapText="1"/>
    </xf>
    <xf numFmtId="0" fontId="66" fillId="0" borderId="0" xfId="5" applyFont="1" applyAlignment="1">
      <alignment vertical="top"/>
    </xf>
    <xf numFmtId="0" fontId="66" fillId="0" borderId="0" xfId="5" applyFont="1" applyAlignment="1">
      <alignment horizontal="center" vertical="top"/>
    </xf>
    <xf numFmtId="0" fontId="66" fillId="0" borderId="0" xfId="5" applyFont="1" applyAlignment="1">
      <alignment horizontal="right" vertical="center"/>
    </xf>
    <xf numFmtId="0" fontId="65" fillId="0" borderId="0" xfId="5"/>
    <xf numFmtId="0" fontId="67" fillId="0" borderId="0" xfId="5" applyFont="1" applyAlignment="1">
      <alignment vertical="top"/>
    </xf>
    <xf numFmtId="0" fontId="68" fillId="0" borderId="0" xfId="5" applyFont="1" applyAlignment="1">
      <alignment horizontal="right"/>
    </xf>
    <xf numFmtId="0" fontId="66" fillId="0" borderId="0" xfId="5" applyFont="1" applyAlignment="1">
      <alignment horizontal="right" vertical="top"/>
    </xf>
    <xf numFmtId="0" fontId="69" fillId="0" borderId="0" xfId="5" applyFont="1" applyAlignment="1">
      <alignment vertical="top"/>
    </xf>
    <xf numFmtId="0" fontId="67" fillId="0" borderId="0" xfId="5" applyFont="1" applyAlignment="1">
      <alignment horizontal="right"/>
    </xf>
    <xf numFmtId="0" fontId="66" fillId="0" borderId="63" xfId="5" applyFont="1" applyBorder="1" applyAlignment="1">
      <alignment horizontal="center" vertical="center" wrapText="1"/>
    </xf>
    <xf numFmtId="0" fontId="66" fillId="0" borderId="63" xfId="5" applyFont="1" applyBorder="1" applyAlignment="1">
      <alignment horizontal="center" vertical="center"/>
    </xf>
    <xf numFmtId="0" fontId="66" fillId="0" borderId="63" xfId="5" applyFont="1" applyBorder="1" applyAlignment="1">
      <alignment vertical="center"/>
    </xf>
    <xf numFmtId="0" fontId="66" fillId="0" borderId="63" xfId="5" applyFont="1" applyBorder="1" applyAlignment="1">
      <alignment horizontal="center" vertical="top"/>
    </xf>
    <xf numFmtId="0" fontId="67" fillId="0" borderId="63" xfId="5" applyFont="1" applyBorder="1" applyAlignment="1">
      <alignment horizontal="center" vertical="center"/>
    </xf>
    <xf numFmtId="0" fontId="65" fillId="0" borderId="0" xfId="5" applyAlignment="1">
      <alignment vertical="top"/>
    </xf>
    <xf numFmtId="0" fontId="70" fillId="0" borderId="0" xfId="5" applyFont="1" applyAlignment="1">
      <alignment horizontal="center" vertical="center"/>
    </xf>
    <xf numFmtId="0" fontId="70" fillId="0" borderId="0" xfId="5" applyFont="1" applyAlignment="1">
      <alignment horizontal="left" vertical="center"/>
    </xf>
    <xf numFmtId="0" fontId="70" fillId="0" borderId="0" xfId="5" applyFont="1" applyAlignment="1">
      <alignment vertical="center"/>
    </xf>
    <xf numFmtId="0" fontId="66" fillId="0" borderId="0" xfId="5" applyFont="1" applyAlignment="1">
      <alignment horizontal="left" vertical="center"/>
    </xf>
    <xf numFmtId="0" fontId="71" fillId="0" borderId="0" xfId="5" applyFont="1" applyAlignment="1">
      <alignment vertical="center"/>
    </xf>
    <xf numFmtId="0" fontId="71" fillId="0" borderId="0" xfId="5" applyFont="1"/>
    <xf numFmtId="0" fontId="4" fillId="0" borderId="0" xfId="2" applyFont="1" applyAlignment="1" applyProtection="1">
      <alignment horizontal="left" vertical="center"/>
      <protection locked="0"/>
    </xf>
    <xf numFmtId="0" fontId="23" fillId="0" borderId="0" xfId="2" applyFont="1" applyAlignment="1" applyProtection="1">
      <alignment vertical="center"/>
      <protection locked="0"/>
    </xf>
    <xf numFmtId="0" fontId="4" fillId="0" borderId="0" xfId="2" applyFont="1" applyAlignment="1" applyProtection="1">
      <alignment vertical="center"/>
      <protection locked="0"/>
    </xf>
    <xf numFmtId="0" fontId="4" fillId="0" borderId="0" xfId="2" applyFont="1" applyAlignment="1" applyProtection="1">
      <alignment horizontal="center" vertical="center"/>
      <protection locked="0"/>
    </xf>
    <xf numFmtId="0" fontId="4" fillId="0" borderId="0" xfId="2" applyFont="1" applyAlignment="1" applyProtection="1">
      <alignment horizontal="center" vertical="center"/>
      <protection locked="0"/>
    </xf>
    <xf numFmtId="0" fontId="4" fillId="0" borderId="0" xfId="2" applyFont="1" applyAlignment="1" applyProtection="1">
      <alignment vertical="center"/>
      <protection locked="0"/>
    </xf>
    <xf numFmtId="0" fontId="23" fillId="0" borderId="0" xfId="2" applyFont="1" applyAlignment="1" applyProtection="1">
      <alignment vertical="center"/>
      <protection locked="0"/>
    </xf>
    <xf numFmtId="0" fontId="56" fillId="0" borderId="63" xfId="0" applyFont="1" applyBorder="1" applyAlignment="1" applyProtection="1">
      <alignment horizontal="center" vertical="center"/>
    </xf>
    <xf numFmtId="0" fontId="0" fillId="0" borderId="0" xfId="0" applyAlignment="1" applyProtection="1">
      <alignment horizontal="right"/>
      <protection locked="0"/>
    </xf>
    <xf numFmtId="0" fontId="48" fillId="0" borderId="0" xfId="0" applyFont="1" applyAlignment="1" applyProtection="1">
      <alignment horizontal="center" vertical="center" wrapText="1"/>
      <protection locked="0"/>
    </xf>
    <xf numFmtId="0" fontId="48" fillId="0" borderId="0" xfId="0" applyFont="1" applyAlignment="1" applyProtection="1">
      <alignment wrapText="1"/>
      <protection locked="0"/>
    </xf>
    <xf numFmtId="0" fontId="48" fillId="0" borderId="0" xfId="0" applyFont="1" applyAlignment="1" applyProtection="1">
      <alignment horizontal="left" wrapText="1"/>
      <protection locked="0"/>
    </xf>
    <xf numFmtId="0" fontId="48" fillId="0" borderId="0" xfId="0" applyFont="1" applyAlignment="1" applyProtection="1">
      <alignment horizontal="left" vertical="top" wrapText="1"/>
      <protection locked="0"/>
    </xf>
    <xf numFmtId="0" fontId="50" fillId="0" borderId="0" xfId="0" applyFont="1" applyProtection="1">
      <protection locked="0"/>
    </xf>
    <xf numFmtId="0" fontId="50" fillId="0" borderId="0" xfId="0" applyFont="1" applyAlignment="1" applyProtection="1">
      <alignment horizontal="center" vertical="top"/>
      <protection locked="0"/>
    </xf>
    <xf numFmtId="0" fontId="51" fillId="0" borderId="0" xfId="0" applyFont="1" applyAlignment="1" applyProtection="1">
      <alignment vertical="top"/>
      <protection locked="0"/>
    </xf>
    <xf numFmtId="0" fontId="52" fillId="0" borderId="0" xfId="0" applyFont="1" applyProtection="1">
      <protection locked="0"/>
    </xf>
    <xf numFmtId="0" fontId="53" fillId="0" borderId="10" xfId="0" applyFont="1" applyBorder="1" applyAlignment="1" applyProtection="1">
      <alignment horizontal="center" vertical="top" wrapText="1"/>
      <protection locked="0"/>
    </xf>
    <xf numFmtId="0" fontId="53" fillId="0" borderId="0" xfId="0" applyFont="1" applyAlignment="1" applyProtection="1">
      <alignment horizontal="center" vertical="top" wrapText="1"/>
      <protection locked="0"/>
    </xf>
    <xf numFmtId="0" fontId="54" fillId="0" borderId="0" xfId="0" applyFont="1" applyAlignment="1" applyProtection="1">
      <alignment vertical="top"/>
      <protection locked="0"/>
    </xf>
    <xf numFmtId="0" fontId="56" fillId="0" borderId="67" xfId="0" applyFont="1" applyBorder="1" applyAlignment="1" applyProtection="1">
      <alignment horizontal="center" vertical="top" wrapText="1"/>
      <protection locked="0"/>
    </xf>
    <xf numFmtId="0" fontId="56" fillId="0" borderId="63" xfId="0" applyFont="1" applyBorder="1" applyAlignment="1" applyProtection="1">
      <alignment horizontal="center" textRotation="90"/>
      <protection locked="0"/>
    </xf>
    <xf numFmtId="0" fontId="55" fillId="0" borderId="63" xfId="0" applyFont="1" applyBorder="1" applyAlignment="1" applyProtection="1">
      <alignment textRotation="90"/>
      <protection locked="0"/>
    </xf>
    <xf numFmtId="0" fontId="55" fillId="0" borderId="63" xfId="0" applyFont="1" applyBorder="1" applyAlignment="1" applyProtection="1">
      <alignment horizontal="center"/>
      <protection locked="0"/>
    </xf>
    <xf numFmtId="0" fontId="55" fillId="0" borderId="63" xfId="0" applyFont="1" applyBorder="1" applyAlignment="1" applyProtection="1">
      <alignment horizontal="center" textRotation="90" wrapText="1"/>
      <protection locked="0"/>
    </xf>
    <xf numFmtId="0" fontId="56" fillId="0" borderId="63" xfId="0" applyFont="1" applyBorder="1" applyProtection="1">
      <protection locked="0"/>
    </xf>
    <xf numFmtId="0" fontId="56" fillId="0" borderId="5" xfId="0" applyFont="1" applyBorder="1" applyAlignment="1" applyProtection="1">
      <alignment horizontal="center" wrapText="1"/>
      <protection locked="0"/>
    </xf>
    <xf numFmtId="0" fontId="56" fillId="0" borderId="5" xfId="0" applyFont="1" applyBorder="1" applyAlignment="1" applyProtection="1">
      <alignment horizontal="center"/>
      <protection locked="0"/>
    </xf>
    <xf numFmtId="0" fontId="4" fillId="0" borderId="0" xfId="0" applyFont="1" applyProtection="1">
      <protection locked="0"/>
    </xf>
    <xf numFmtId="0" fontId="59" fillId="0" borderId="63" xfId="0" applyFont="1" applyBorder="1" applyAlignment="1" applyProtection="1">
      <alignment horizontal="center" vertical="center"/>
      <protection locked="0"/>
    </xf>
    <xf numFmtId="0" fontId="56" fillId="0" borderId="63" xfId="0" applyFont="1" applyBorder="1" applyAlignment="1" applyProtection="1">
      <alignment vertical="center"/>
      <protection locked="0"/>
    </xf>
    <xf numFmtId="0" fontId="60" fillId="0" borderId="0" xfId="0" applyFont="1" applyProtection="1">
      <protection locked="0"/>
    </xf>
    <xf numFmtId="0" fontId="61" fillId="0" borderId="0" xfId="0" applyFont="1" applyAlignment="1" applyProtection="1">
      <alignment vertical="center"/>
      <protection locked="0"/>
    </xf>
    <xf numFmtId="0" fontId="58" fillId="0" borderId="10" xfId="0" applyFont="1" applyBorder="1" applyAlignment="1" applyProtection="1">
      <alignment horizontal="center" vertical="top"/>
      <protection locked="0"/>
    </xf>
    <xf numFmtId="0" fontId="2" fillId="0" borderId="10" xfId="0" applyFont="1" applyBorder="1" applyProtection="1">
      <protection locked="0"/>
    </xf>
    <xf numFmtId="0" fontId="58" fillId="0" borderId="66" xfId="0" applyFont="1" applyBorder="1" applyAlignment="1" applyProtection="1">
      <alignment horizontal="center" vertical="top"/>
      <protection locked="0"/>
    </xf>
    <xf numFmtId="0" fontId="2" fillId="0" borderId="66" xfId="0" applyFont="1" applyBorder="1" applyProtection="1">
      <protection locked="0"/>
    </xf>
    <xf numFmtId="0" fontId="26" fillId="0" borderId="75" xfId="0" applyFont="1" applyBorder="1" applyAlignment="1" applyProtection="1">
      <alignment horizontal="center" vertical="center" wrapText="1"/>
      <protection locked="0"/>
    </xf>
    <xf numFmtId="0" fontId="23" fillId="0" borderId="73" xfId="0" applyFont="1" applyBorder="1" applyAlignment="1" applyProtection="1">
      <alignment horizontal="center" vertical="center" textRotation="90" wrapText="1"/>
      <protection locked="0"/>
    </xf>
    <xf numFmtId="0" fontId="64" fillId="0" borderId="74" xfId="0" applyFont="1" applyBorder="1" applyAlignment="1" applyProtection="1">
      <alignment horizontal="center" vertical="center" wrapText="1"/>
      <protection locked="0"/>
    </xf>
    <xf numFmtId="0" fontId="45" fillId="0" borderId="75" xfId="0" applyFont="1" applyBorder="1" applyAlignment="1" applyProtection="1">
      <alignment horizontal="center" vertical="center" wrapText="1"/>
      <protection locked="0"/>
    </xf>
    <xf numFmtId="0" fontId="45" fillId="0" borderId="69" xfId="0" applyFont="1" applyBorder="1" applyAlignment="1" applyProtection="1">
      <alignment horizontal="center" vertical="center" wrapText="1"/>
      <protection locked="0"/>
    </xf>
    <xf numFmtId="0" fontId="0" fillId="0" borderId="73" xfId="0" applyBorder="1" applyProtection="1">
      <protection locked="0"/>
    </xf>
    <xf numFmtId="0" fontId="45" fillId="0" borderId="74" xfId="0" applyFont="1" applyBorder="1" applyAlignment="1" applyProtection="1">
      <alignment horizontal="center" vertical="center"/>
      <protection locked="0"/>
    </xf>
    <xf numFmtId="0" fontId="26" fillId="0" borderId="74" xfId="0" applyFont="1" applyBorder="1" applyAlignment="1" applyProtection="1">
      <alignment horizontal="center" vertical="center"/>
      <protection locked="0"/>
    </xf>
    <xf numFmtId="0" fontId="45" fillId="0" borderId="75" xfId="0" applyFont="1" applyBorder="1" applyAlignment="1" applyProtection="1">
      <alignment horizontal="center" vertical="center"/>
    </xf>
    <xf numFmtId="0" fontId="45" fillId="0" borderId="69" xfId="0" applyFont="1" applyBorder="1" applyAlignment="1" applyProtection="1">
      <alignment horizontal="center" vertical="center"/>
    </xf>
    <xf numFmtId="0" fontId="0" fillId="0" borderId="73" xfId="0" applyBorder="1" applyProtection="1"/>
    <xf numFmtId="0" fontId="26" fillId="0" borderId="75" xfId="0" applyFont="1" applyBorder="1" applyAlignment="1" applyProtection="1">
      <alignment horizontal="center" vertical="center"/>
    </xf>
    <xf numFmtId="0" fontId="4" fillId="0" borderId="0" xfId="2" applyFont="1" applyAlignment="1" applyProtection="1">
      <alignment vertical="center"/>
      <protection locked="0"/>
    </xf>
    <xf numFmtId="0" fontId="0" fillId="0" borderId="63" xfId="0" applyBorder="1" applyProtection="1">
      <protection locked="0"/>
    </xf>
    <xf numFmtId="0" fontId="0" fillId="0" borderId="63" xfId="0" applyBorder="1" applyAlignment="1" applyProtection="1">
      <alignment horizontal="center" vertical="center"/>
      <protection locked="0"/>
    </xf>
    <xf numFmtId="0" fontId="4" fillId="0" borderId="18" xfId="2" applyFont="1" applyBorder="1" applyAlignment="1" applyProtection="1">
      <alignment vertical="center"/>
      <protection locked="0"/>
    </xf>
    <xf numFmtId="0" fontId="4" fillId="0" borderId="17" xfId="2" applyFont="1" applyBorder="1" applyAlignment="1" applyProtection="1">
      <alignment vertical="center"/>
      <protection locked="0"/>
    </xf>
    <xf numFmtId="0" fontId="4" fillId="0" borderId="29" xfId="2" applyFont="1" applyBorder="1" applyAlignment="1">
      <alignment horizontal="center" vertical="center"/>
    </xf>
    <xf numFmtId="0" fontId="4" fillId="0" borderId="1" xfId="2" applyFont="1" applyBorder="1" applyAlignment="1">
      <alignment horizontal="center" vertical="center"/>
    </xf>
    <xf numFmtId="0" fontId="4" fillId="0" borderId="2" xfId="2" applyFont="1" applyBorder="1" applyAlignment="1" applyProtection="1">
      <alignment vertical="center"/>
      <protection locked="0"/>
    </xf>
    <xf numFmtId="0" fontId="4" fillId="0" borderId="4" xfId="2" applyFont="1" applyBorder="1" applyAlignment="1" applyProtection="1">
      <alignment vertical="center"/>
      <protection locked="0"/>
    </xf>
    <xf numFmtId="0" fontId="12" fillId="0" borderId="2" xfId="2" applyFont="1" applyBorder="1" applyAlignment="1" applyProtection="1">
      <protection locked="0"/>
    </xf>
    <xf numFmtId="0" fontId="12" fillId="0" borderId="3" xfId="2" applyFont="1" applyBorder="1" applyAlignment="1" applyProtection="1">
      <protection locked="0"/>
    </xf>
    <xf numFmtId="0" fontId="12" fillId="0" borderId="4" xfId="2" applyFont="1" applyBorder="1" applyAlignment="1" applyProtection="1">
      <protection locked="0"/>
    </xf>
    <xf numFmtId="0" fontId="4" fillId="0" borderId="51" xfId="2" applyFont="1" applyBorder="1" applyAlignment="1" applyProtection="1">
      <alignment vertical="top"/>
      <protection locked="0"/>
    </xf>
    <xf numFmtId="0" fontId="4" fillId="0" borderId="53" xfId="2" applyFont="1" applyBorder="1" applyAlignment="1" applyProtection="1">
      <alignment vertical="top"/>
      <protection locked="0"/>
    </xf>
    <xf numFmtId="0" fontId="4" fillId="0" borderId="52" xfId="2" applyFont="1" applyBorder="1" applyAlignment="1" applyProtection="1">
      <alignment vertical="top"/>
      <protection locked="0"/>
    </xf>
    <xf numFmtId="0" fontId="4" fillId="0" borderId="43" xfId="2" applyFont="1" applyBorder="1" applyAlignment="1" applyProtection="1">
      <alignment vertical="top"/>
      <protection locked="0"/>
    </xf>
    <xf numFmtId="0" fontId="4" fillId="0" borderId="16" xfId="2" applyFont="1" applyBorder="1" applyAlignment="1" applyProtection="1">
      <alignment vertical="center"/>
      <protection locked="0"/>
    </xf>
    <xf numFmtId="0" fontId="4" fillId="0" borderId="31" xfId="2" applyFont="1" applyBorder="1" applyAlignment="1" applyProtection="1">
      <alignment vertical="center"/>
      <protection locked="0"/>
    </xf>
    <xf numFmtId="49" fontId="4" fillId="0" borderId="16" xfId="2" applyNumberFormat="1" applyFont="1" applyBorder="1" applyAlignment="1" applyProtection="1">
      <alignment vertical="center"/>
      <protection locked="0"/>
    </xf>
    <xf numFmtId="49" fontId="4" fillId="0" borderId="17" xfId="2" applyNumberFormat="1" applyFont="1" applyBorder="1" applyAlignment="1" applyProtection="1">
      <alignment vertical="center"/>
      <protection locked="0"/>
    </xf>
    <xf numFmtId="49" fontId="4" fillId="0" borderId="31" xfId="2" applyNumberFormat="1" applyFont="1" applyBorder="1" applyAlignment="1" applyProtection="1">
      <alignment vertical="center"/>
      <protection locked="0"/>
    </xf>
    <xf numFmtId="0" fontId="35" fillId="0" borderId="2" xfId="3" applyFont="1" applyBorder="1" applyAlignment="1" applyProtection="1">
      <alignment vertical="center"/>
      <protection locked="0"/>
    </xf>
    <xf numFmtId="0" fontId="35" fillId="0" borderId="3" xfId="3" applyFont="1" applyBorder="1" applyAlignment="1" applyProtection="1">
      <alignment vertical="center"/>
      <protection locked="0"/>
    </xf>
    <xf numFmtId="0" fontId="35" fillId="0" borderId="4" xfId="3" applyFont="1" applyBorder="1" applyAlignment="1" applyProtection="1">
      <alignment vertical="center"/>
      <protection locked="0"/>
    </xf>
    <xf numFmtId="0" fontId="33" fillId="0" borderId="2" xfId="3" applyFont="1" applyBorder="1" applyAlignment="1" applyProtection="1">
      <alignment vertical="center"/>
      <protection locked="0"/>
    </xf>
    <xf numFmtId="0" fontId="33" fillId="0" borderId="3" xfId="3" applyFont="1" applyBorder="1" applyAlignment="1" applyProtection="1">
      <alignment vertical="center"/>
      <protection locked="0"/>
    </xf>
    <xf numFmtId="0" fontId="33" fillId="0" borderId="4" xfId="3" applyFont="1" applyBorder="1" applyAlignment="1" applyProtection="1">
      <alignment vertical="center"/>
      <protection locked="0"/>
    </xf>
    <xf numFmtId="0" fontId="4" fillId="0" borderId="3" xfId="2" applyFont="1" applyBorder="1" applyAlignment="1" applyProtection="1">
      <alignment vertical="center"/>
      <protection locked="0"/>
    </xf>
    <xf numFmtId="0" fontId="4" fillId="0" borderId="43" xfId="2" applyFont="1" applyBorder="1" applyAlignment="1" applyProtection="1">
      <alignment vertical="center"/>
      <protection locked="0"/>
    </xf>
    <xf numFmtId="0" fontId="0" fillId="0" borderId="54" xfId="0" applyBorder="1" applyAlignment="1" applyProtection="1">
      <protection locked="0"/>
    </xf>
    <xf numFmtId="0" fontId="0" fillId="0" borderId="55" xfId="0" applyBorder="1" applyAlignment="1" applyProtection="1">
      <protection locked="0"/>
    </xf>
    <xf numFmtId="0" fontId="0" fillId="0" borderId="56" xfId="0" applyBorder="1" applyAlignment="1" applyProtection="1">
      <protection locked="0"/>
    </xf>
    <xf numFmtId="0" fontId="21" fillId="0" borderId="2" xfId="2" applyFont="1" applyBorder="1" applyAlignment="1" applyProtection="1">
      <protection locked="0"/>
    </xf>
    <xf numFmtId="0" fontId="21" fillId="0" borderId="3" xfId="2" applyFont="1" applyBorder="1" applyAlignment="1" applyProtection="1">
      <protection locked="0"/>
    </xf>
    <xf numFmtId="0" fontId="21" fillId="0" borderId="4" xfId="2" applyFont="1" applyBorder="1" applyAlignment="1" applyProtection="1">
      <protection locked="0"/>
    </xf>
    <xf numFmtId="0" fontId="4" fillId="0" borderId="2" xfId="2" applyFont="1" applyBorder="1" applyAlignment="1" applyProtection="1">
      <alignment vertical="center" shrinkToFit="1"/>
      <protection locked="0"/>
    </xf>
    <xf numFmtId="0" fontId="4" fillId="0" borderId="3" xfId="2" applyFont="1" applyBorder="1" applyAlignment="1" applyProtection="1">
      <alignment vertical="center" shrinkToFit="1"/>
      <protection locked="0"/>
    </xf>
    <xf numFmtId="0" fontId="4" fillId="0" borderId="4" xfId="2" applyFont="1" applyBorder="1" applyAlignment="1" applyProtection="1">
      <alignment vertical="center" shrinkToFit="1"/>
      <protection locked="0"/>
    </xf>
    <xf numFmtId="0" fontId="4" fillId="0" borderId="44" xfId="2" applyFont="1" applyBorder="1" applyAlignment="1" applyProtection="1">
      <alignment vertical="center"/>
      <protection locked="0"/>
    </xf>
    <xf numFmtId="0" fontId="4" fillId="0" borderId="46" xfId="2" applyFont="1" applyBorder="1" applyAlignment="1" applyProtection="1">
      <alignment vertical="center"/>
      <protection locked="0"/>
    </xf>
    <xf numFmtId="0" fontId="4" fillId="0" borderId="47" xfId="2" applyFont="1" applyBorder="1" applyAlignment="1" applyProtection="1">
      <alignment vertical="center"/>
      <protection locked="0"/>
    </xf>
    <xf numFmtId="0" fontId="12" fillId="6" borderId="0" xfId="0" applyFont="1" applyFill="1" applyBorder="1" applyAlignment="1">
      <alignment horizontal="center" vertical="center"/>
    </xf>
    <xf numFmtId="0" fontId="12" fillId="6" borderId="62" xfId="0" applyFont="1" applyFill="1" applyBorder="1" applyAlignment="1">
      <alignment horizontal="center" vertical="center"/>
    </xf>
    <xf numFmtId="0" fontId="4" fillId="0" borderId="29" xfId="2" applyFont="1" applyBorder="1" applyAlignment="1" applyProtection="1">
      <alignment horizontal="center" vertical="center"/>
      <protection locked="0"/>
    </xf>
    <xf numFmtId="0" fontId="4" fillId="0" borderId="28" xfId="2" applyFont="1" applyBorder="1" applyAlignment="1" applyProtection="1">
      <alignment horizontal="center" vertical="center"/>
      <protection locked="0"/>
    </xf>
    <xf numFmtId="0" fontId="4" fillId="0" borderId="27" xfId="2" applyFont="1" applyBorder="1" applyAlignment="1" applyProtection="1">
      <alignment horizontal="center" vertical="center"/>
      <protection locked="0"/>
    </xf>
    <xf numFmtId="0" fontId="4" fillId="0" borderId="63" xfId="2" applyFont="1" applyBorder="1" applyAlignment="1" applyProtection="1">
      <alignment horizontal="center" vertical="center" wrapText="1"/>
      <protection locked="0"/>
    </xf>
    <xf numFmtId="165" fontId="56" fillId="0" borderId="63" xfId="1" applyNumberFormat="1" applyFont="1" applyBorder="1" applyAlignment="1" applyProtection="1">
      <alignment horizontal="center" vertical="center"/>
    </xf>
    <xf numFmtId="0" fontId="13" fillId="0" borderId="0" xfId="0" applyFont="1" applyAlignment="1" applyProtection="1">
      <alignment horizontal="right"/>
    </xf>
    <xf numFmtId="0" fontId="12" fillId="0" borderId="1" xfId="0" applyFont="1" applyBorder="1" applyAlignment="1" applyProtection="1">
      <alignment vertical="center"/>
    </xf>
    <xf numFmtId="0" fontId="12" fillId="5" borderId="54" xfId="0" applyFont="1" applyFill="1" applyBorder="1" applyAlignment="1" applyProtection="1">
      <alignment vertical="center" wrapText="1"/>
    </xf>
    <xf numFmtId="0" fontId="12" fillId="5" borderId="57" xfId="0" applyFont="1" applyFill="1" applyBorder="1" applyAlignment="1" applyProtection="1">
      <alignment vertical="center" wrapText="1"/>
    </xf>
    <xf numFmtId="0" fontId="12" fillId="5" borderId="56" xfId="0" applyFont="1" applyFill="1" applyBorder="1" applyAlignment="1" applyProtection="1">
      <alignment vertical="center" wrapText="1"/>
    </xf>
    <xf numFmtId="0" fontId="12" fillId="5" borderId="58" xfId="0" applyFont="1" applyFill="1" applyBorder="1" applyAlignment="1" applyProtection="1">
      <alignment vertical="center" wrapText="1"/>
    </xf>
    <xf numFmtId="0" fontId="12" fillId="5" borderId="49" xfId="0" applyFont="1" applyFill="1" applyBorder="1" applyAlignment="1" applyProtection="1">
      <alignment vertical="center"/>
    </xf>
    <xf numFmtId="0" fontId="12" fillId="5" borderId="5" xfId="0" applyFont="1" applyFill="1" applyBorder="1" applyAlignment="1" applyProtection="1">
      <alignment vertical="center"/>
    </xf>
    <xf numFmtId="0" fontId="12" fillId="0" borderId="1" xfId="0" applyFont="1" applyBorder="1" applyAlignment="1" applyProtection="1">
      <alignment horizontal="center" vertical="center" wrapText="1"/>
    </xf>
    <xf numFmtId="0" fontId="0" fillId="0" borderId="0" xfId="0" applyBorder="1" applyAlignment="1">
      <alignment vertical="center"/>
    </xf>
    <xf numFmtId="0" fontId="72" fillId="0" borderId="0" xfId="0" applyFont="1" applyAlignment="1" applyProtection="1">
      <alignment vertical="center"/>
      <protection locked="0"/>
    </xf>
    <xf numFmtId="0" fontId="72" fillId="0" borderId="0" xfId="0" applyFont="1" applyAlignment="1" applyProtection="1">
      <alignment horizontal="center" vertical="center"/>
      <protection locked="0"/>
    </xf>
    <xf numFmtId="0" fontId="74" fillId="0" borderId="0" xfId="0" applyFont="1" applyAlignment="1" applyProtection="1">
      <alignment vertical="center"/>
      <protection locked="0"/>
    </xf>
    <xf numFmtId="0" fontId="75" fillId="0" borderId="0" xfId="0" applyFont="1" applyAlignment="1" applyProtection="1">
      <alignment vertical="center"/>
      <protection locked="0"/>
    </xf>
    <xf numFmtId="0" fontId="76" fillId="0" borderId="0" xfId="0" applyFont="1" applyAlignment="1" applyProtection="1">
      <alignment vertical="center"/>
      <protection locked="0"/>
    </xf>
    <xf numFmtId="0" fontId="78" fillId="0" borderId="0" xfId="0" applyFont="1" applyAlignment="1" applyProtection="1">
      <alignment vertical="center"/>
      <protection locked="0"/>
    </xf>
    <xf numFmtId="0" fontId="77" fillId="0" borderId="0" xfId="0" applyFont="1" applyAlignment="1" applyProtection="1">
      <alignment vertical="center"/>
      <protection locked="0"/>
    </xf>
    <xf numFmtId="0" fontId="77" fillId="0" borderId="0" xfId="0" applyFont="1" applyAlignment="1" applyProtection="1">
      <alignment horizontal="left" vertical="center"/>
      <protection locked="0"/>
    </xf>
    <xf numFmtId="0" fontId="79" fillId="0" borderId="0" xfId="0" applyFont="1" applyAlignment="1" applyProtection="1">
      <alignment vertical="center"/>
      <protection locked="0"/>
    </xf>
    <xf numFmtId="0" fontId="78" fillId="0" borderId="0" xfId="0" applyFont="1" applyAlignment="1" applyProtection="1">
      <alignment horizontal="center" vertical="center"/>
      <protection locked="0"/>
    </xf>
    <xf numFmtId="0" fontId="75" fillId="0" borderId="0" xfId="0" applyFont="1" applyAlignment="1" applyProtection="1">
      <alignment horizontal="center" vertical="center"/>
      <protection locked="0"/>
    </xf>
    <xf numFmtId="0" fontId="80" fillId="0" borderId="0" xfId="0" applyFont="1" applyAlignment="1" applyProtection="1">
      <alignment horizontal="center"/>
      <protection locked="0"/>
    </xf>
    <xf numFmtId="0" fontId="81" fillId="0" borderId="0" xfId="0" applyFont="1" applyAlignment="1" applyProtection="1">
      <alignment horizontal="center"/>
      <protection locked="0"/>
    </xf>
    <xf numFmtId="0" fontId="53" fillId="0" borderId="0" xfId="0" applyFont="1" applyProtection="1">
      <protection locked="0"/>
    </xf>
    <xf numFmtId="0" fontId="28" fillId="0" borderId="0" xfId="0" applyFont="1" applyAlignment="1" applyProtection="1">
      <alignment vertical="center"/>
      <protection locked="0"/>
    </xf>
    <xf numFmtId="0" fontId="53" fillId="0" borderId="0" xfId="0" applyFont="1" applyAlignment="1" applyProtection="1">
      <alignment horizontal="center"/>
      <protection locked="0"/>
    </xf>
    <xf numFmtId="0" fontId="53" fillId="0" borderId="0" xfId="0" applyFont="1" applyAlignment="1" applyProtection="1">
      <alignment wrapText="1"/>
      <protection locked="0"/>
    </xf>
    <xf numFmtId="0" fontId="53" fillId="0" borderId="0" xfId="0" applyFont="1" applyAlignment="1" applyProtection="1">
      <alignment horizontal="right" vertical="center"/>
      <protection locked="0"/>
    </xf>
    <xf numFmtId="0" fontId="72" fillId="0" borderId="0" xfId="0" applyFont="1" applyAlignment="1" applyProtection="1">
      <alignment horizontal="left" vertical="center"/>
      <protection locked="0"/>
    </xf>
    <xf numFmtId="49" fontId="72" fillId="0" borderId="0" xfId="0" applyNumberFormat="1" applyFont="1" applyAlignment="1" applyProtection="1">
      <alignment horizontal="left" vertical="center"/>
      <protection locked="0"/>
    </xf>
    <xf numFmtId="0" fontId="93" fillId="0" borderId="0" xfId="0" applyFont="1" applyAlignment="1" applyProtection="1">
      <alignment vertical="center"/>
      <protection locked="0"/>
    </xf>
    <xf numFmtId="0" fontId="12" fillId="31" borderId="1" xfId="0" applyFont="1" applyFill="1" applyBorder="1" applyAlignment="1" applyProtection="1">
      <alignment horizontal="center" vertical="center"/>
    </xf>
    <xf numFmtId="0" fontId="53" fillId="0" borderId="0" xfId="0" applyFont="1" applyAlignment="1" applyProtection="1">
      <alignment horizontal="left" vertical="center"/>
      <protection locked="0"/>
    </xf>
    <xf numFmtId="0" fontId="0" fillId="0" borderId="0" xfId="0" applyAlignment="1" applyProtection="1">
      <alignment vertical="center"/>
      <protection locked="0"/>
    </xf>
    <xf numFmtId="0" fontId="74" fillId="0" borderId="0" xfId="0" applyFont="1" applyAlignment="1" applyProtection="1">
      <alignment horizontal="center" vertical="center"/>
      <protection locked="0"/>
    </xf>
    <xf numFmtId="0" fontId="3" fillId="0" borderId="0" xfId="0" applyFont="1" applyAlignment="1" applyProtection="1">
      <alignment horizontal="center" vertical="center"/>
      <protection locked="0"/>
    </xf>
    <xf numFmtId="0" fontId="53" fillId="0" borderId="0" xfId="0" applyFont="1" applyAlignment="1" applyProtection="1">
      <alignment horizontal="center" vertical="center"/>
      <protection locked="0"/>
    </xf>
    <xf numFmtId="0" fontId="53" fillId="0" borderId="0" xfId="0" applyFont="1" applyAlignment="1" applyProtection="1">
      <alignment vertical="center"/>
      <protection locked="0"/>
    </xf>
    <xf numFmtId="0" fontId="95" fillId="0" borderId="0" xfId="0" applyFont="1" applyAlignment="1" applyProtection="1">
      <alignment horizontal="center" vertical="center"/>
      <protection locked="0"/>
    </xf>
    <xf numFmtId="0" fontId="60" fillId="0" borderId="0" xfId="0" applyFont="1" applyAlignment="1" applyProtection="1">
      <alignment vertical="center"/>
      <protection locked="0"/>
    </xf>
    <xf numFmtId="0" fontId="28" fillId="0" borderId="0" xfId="0" applyFont="1" applyAlignment="1" applyProtection="1">
      <alignment vertical="center"/>
    </xf>
    <xf numFmtId="0" fontId="53" fillId="0" borderId="27" xfId="0" applyFont="1" applyBorder="1" applyAlignment="1" applyProtection="1">
      <alignment horizontal="center" textRotation="90" wrapText="1"/>
    </xf>
    <xf numFmtId="0" fontId="53" fillId="0" borderId="29" xfId="0" applyFont="1" applyBorder="1" applyAlignment="1" applyProtection="1">
      <alignment horizontal="center" textRotation="90" wrapText="1"/>
    </xf>
    <xf numFmtId="0" fontId="53" fillId="0" borderId="28" xfId="0" applyFont="1" applyBorder="1" applyAlignment="1" applyProtection="1">
      <alignment horizontal="center" textRotation="90" wrapText="1"/>
    </xf>
    <xf numFmtId="0" fontId="48" fillId="0" borderId="0" xfId="0" applyFont="1" applyAlignment="1" applyProtection="1">
      <alignment horizontal="center" vertical="center" wrapText="1"/>
    </xf>
    <xf numFmtId="0" fontId="48" fillId="0" borderId="17" xfId="0" applyFont="1" applyBorder="1" applyAlignment="1" applyProtection="1">
      <alignment horizontal="center" vertical="center"/>
    </xf>
    <xf numFmtId="0" fontId="48" fillId="0" borderId="30" xfId="0" applyFont="1" applyBorder="1" applyAlignment="1" applyProtection="1">
      <alignment horizontal="center" vertical="center"/>
    </xf>
    <xf numFmtId="0" fontId="48" fillId="0" borderId="18" xfId="0" applyFont="1" applyBorder="1" applyAlignment="1" applyProtection="1">
      <alignment horizontal="center" vertical="center"/>
    </xf>
    <xf numFmtId="0" fontId="48" fillId="0" borderId="16" xfId="0" applyFont="1" applyBorder="1" applyAlignment="1" applyProtection="1">
      <alignment horizontal="center" vertical="center"/>
    </xf>
    <xf numFmtId="0" fontId="53" fillId="0" borderId="27" xfId="0" applyFont="1" applyBorder="1" applyAlignment="1" applyProtection="1">
      <alignment horizontal="center" vertical="center" wrapText="1"/>
    </xf>
    <xf numFmtId="0" fontId="53" fillId="0" borderId="29" xfId="0" applyFont="1" applyBorder="1" applyAlignment="1" applyProtection="1">
      <alignment horizontal="center" vertical="center" wrapText="1"/>
    </xf>
    <xf numFmtId="0" fontId="53" fillId="0" borderId="28" xfId="0" applyFont="1" applyBorder="1" applyAlignment="1" applyProtection="1">
      <alignment horizontal="center" vertical="center" wrapText="1"/>
    </xf>
    <xf numFmtId="0" fontId="53" fillId="0" borderId="30" xfId="0" applyFont="1" applyBorder="1" applyAlignment="1" applyProtection="1">
      <alignment horizontal="center" vertical="center" wrapText="1"/>
    </xf>
    <xf numFmtId="0" fontId="53" fillId="21" borderId="29" xfId="0" applyFont="1" applyFill="1" applyBorder="1" applyAlignment="1" applyProtection="1">
      <alignment horizontal="center" vertical="center"/>
    </xf>
    <xf numFmtId="0" fontId="53" fillId="21" borderId="28" xfId="0" applyFont="1" applyFill="1" applyBorder="1" applyAlignment="1" applyProtection="1">
      <alignment horizontal="center" vertical="center"/>
    </xf>
    <xf numFmtId="0" fontId="53" fillId="21" borderId="18" xfId="0" applyFont="1" applyFill="1" applyBorder="1" applyAlignment="1" applyProtection="1">
      <alignment horizontal="center" vertical="center"/>
    </xf>
    <xf numFmtId="0" fontId="53" fillId="21" borderId="30" xfId="0" applyFont="1" applyFill="1" applyBorder="1" applyAlignment="1" applyProtection="1">
      <alignment horizontal="center" vertical="center"/>
    </xf>
    <xf numFmtId="0" fontId="53" fillId="2" borderId="30" xfId="0" applyFont="1" applyFill="1" applyBorder="1" applyAlignment="1" applyProtection="1">
      <alignment horizontal="center" vertical="center"/>
    </xf>
    <xf numFmtId="0" fontId="53" fillId="22" borderId="30" xfId="0" applyFont="1" applyFill="1" applyBorder="1" applyAlignment="1" applyProtection="1">
      <alignment horizontal="center" vertical="center"/>
    </xf>
    <xf numFmtId="0" fontId="52" fillId="0" borderId="25" xfId="0" applyFont="1" applyBorder="1" applyAlignment="1" applyProtection="1">
      <alignment horizontal="center" vertical="center"/>
    </xf>
    <xf numFmtId="0" fontId="88" fillId="0" borderId="29" xfId="0" applyFont="1" applyBorder="1" applyAlignment="1" applyProtection="1">
      <alignment horizontal="center" vertical="center"/>
    </xf>
    <xf numFmtId="0" fontId="88" fillId="0" borderId="0" xfId="0" applyFont="1" applyAlignment="1" applyProtection="1">
      <alignment horizontal="center" vertical="center"/>
    </xf>
    <xf numFmtId="0" fontId="52" fillId="0" borderId="30" xfId="0" applyFont="1" applyBorder="1" applyAlignment="1" applyProtection="1">
      <alignment horizontal="center" vertical="center"/>
    </xf>
    <xf numFmtId="0" fontId="91" fillId="0" borderId="0" xfId="0" applyFont="1" applyAlignment="1" applyProtection="1">
      <alignment vertical="center"/>
    </xf>
    <xf numFmtId="0" fontId="40" fillId="23" borderId="30" xfId="0" applyFont="1" applyFill="1" applyBorder="1" applyAlignment="1" applyProtection="1">
      <alignment horizontal="center" vertical="center"/>
    </xf>
    <xf numFmtId="0" fontId="92" fillId="26" borderId="18" xfId="0" applyFont="1" applyFill="1" applyBorder="1" applyAlignment="1" applyProtection="1">
      <alignment horizontal="center" vertical="center"/>
    </xf>
    <xf numFmtId="0" fontId="92" fillId="0" borderId="29" xfId="0" applyFont="1" applyBorder="1" applyAlignment="1" applyProtection="1">
      <alignment horizontal="center" vertical="center"/>
    </xf>
    <xf numFmtId="0" fontId="92" fillId="23" borderId="18" xfId="0" applyFont="1" applyFill="1" applyBorder="1" applyAlignment="1" applyProtection="1">
      <alignment horizontal="center" vertical="center"/>
    </xf>
    <xf numFmtId="0" fontId="92" fillId="27" borderId="18" xfId="0" applyFont="1" applyFill="1" applyBorder="1" applyAlignment="1" applyProtection="1">
      <alignment horizontal="center" vertical="center"/>
    </xf>
    <xf numFmtId="0" fontId="92" fillId="26" borderId="27" xfId="0" applyFont="1" applyFill="1" applyBorder="1" applyAlignment="1" applyProtection="1">
      <alignment horizontal="center" vertical="center"/>
    </xf>
    <xf numFmtId="0" fontId="92" fillId="0" borderId="27" xfId="0" applyFont="1" applyBorder="1" applyAlignment="1" applyProtection="1">
      <alignment horizontal="center" vertical="center"/>
    </xf>
    <xf numFmtId="0" fontId="92" fillId="5" borderId="29" xfId="0" applyFont="1" applyFill="1" applyBorder="1" applyAlignment="1" applyProtection="1">
      <alignment horizontal="center" vertical="center"/>
    </xf>
    <xf numFmtId="0" fontId="92" fillId="18" borderId="27" xfId="0" applyFont="1" applyFill="1" applyBorder="1" applyAlignment="1" applyProtection="1">
      <alignment horizontal="center" vertical="center"/>
    </xf>
    <xf numFmtId="0" fontId="89" fillId="12" borderId="30" xfId="0" applyFont="1" applyFill="1" applyBorder="1" applyAlignment="1" applyProtection="1">
      <alignment horizontal="center" vertical="center"/>
    </xf>
    <xf numFmtId="0" fontId="52" fillId="12" borderId="30" xfId="0" applyFont="1" applyFill="1" applyBorder="1" applyAlignment="1" applyProtection="1">
      <alignment horizontal="center" vertical="center"/>
    </xf>
    <xf numFmtId="0" fontId="92" fillId="12" borderId="24" xfId="0" applyFont="1" applyFill="1" applyBorder="1" applyAlignment="1" applyProtection="1">
      <alignment horizontal="center" vertical="center"/>
    </xf>
    <xf numFmtId="0" fontId="92" fillId="0" borderId="0" xfId="0" applyFont="1" applyAlignment="1" applyProtection="1">
      <alignment horizontal="center" vertical="center"/>
    </xf>
    <xf numFmtId="0" fontId="52" fillId="12" borderId="25" xfId="0" applyFont="1" applyFill="1" applyBorder="1" applyAlignment="1" applyProtection="1">
      <alignment horizontal="center" vertical="center"/>
    </xf>
    <xf numFmtId="0" fontId="92" fillId="29" borderId="18" xfId="0" applyFont="1" applyFill="1" applyBorder="1" applyAlignment="1" applyProtection="1">
      <alignment horizontal="center" vertical="center"/>
    </xf>
    <xf numFmtId="0" fontId="92" fillId="12" borderId="29" xfId="0" applyFont="1" applyFill="1" applyBorder="1" applyAlignment="1" applyProtection="1">
      <alignment horizontal="center" vertical="center"/>
    </xf>
    <xf numFmtId="0" fontId="88" fillId="23" borderId="18" xfId="0" applyFont="1" applyFill="1" applyBorder="1" applyAlignment="1" applyProtection="1">
      <alignment horizontal="center" vertical="center"/>
    </xf>
    <xf numFmtId="0" fontId="88" fillId="27" borderId="18" xfId="0" applyFont="1" applyFill="1" applyBorder="1" applyAlignment="1" applyProtection="1">
      <alignment horizontal="center" vertical="center"/>
    </xf>
    <xf numFmtId="0" fontId="92" fillId="29" borderId="27" xfId="0" applyFont="1" applyFill="1" applyBorder="1" applyAlignment="1" applyProtection="1">
      <alignment horizontal="center" vertical="center"/>
    </xf>
    <xf numFmtId="0" fontId="92" fillId="12" borderId="27" xfId="0" applyFont="1" applyFill="1" applyBorder="1" applyAlignment="1" applyProtection="1">
      <alignment horizontal="center" vertical="center"/>
    </xf>
    <xf numFmtId="0" fontId="92" fillId="28" borderId="27" xfId="0" applyFont="1" applyFill="1" applyBorder="1" applyAlignment="1" applyProtection="1">
      <alignment horizontal="center" vertical="center"/>
    </xf>
    <xf numFmtId="0" fontId="40" fillId="18" borderId="21" xfId="0" applyFont="1" applyFill="1" applyBorder="1" applyAlignment="1" applyProtection="1">
      <alignment horizontal="center" vertical="center" wrapText="1"/>
    </xf>
    <xf numFmtId="0" fontId="40" fillId="18" borderId="24" xfId="0" applyFont="1" applyFill="1" applyBorder="1" applyAlignment="1" applyProtection="1">
      <alignment horizontal="center" vertical="center"/>
    </xf>
    <xf numFmtId="0" fontId="40" fillId="18" borderId="19" xfId="0" applyFont="1" applyFill="1" applyBorder="1" applyAlignment="1" applyProtection="1">
      <alignment horizontal="center" vertical="center"/>
    </xf>
    <xf numFmtId="0" fontId="40" fillId="18" borderId="0" xfId="0" applyFont="1" applyFill="1" applyAlignment="1" applyProtection="1">
      <alignment horizontal="center" vertical="center"/>
    </xf>
    <xf numFmtId="0" fontId="29" fillId="0" borderId="0" xfId="0" applyFont="1" applyAlignment="1" applyProtection="1">
      <alignment horizontal="center" vertical="center"/>
    </xf>
    <xf numFmtId="0" fontId="53" fillId="0" borderId="0" xfId="0" applyFont="1" applyAlignment="1" applyProtection="1">
      <alignment horizontal="right" vertical="center"/>
    </xf>
    <xf numFmtId="0" fontId="0" fillId="0" borderId="0" xfId="0" applyAlignment="1" applyProtection="1">
      <alignment vertical="center"/>
    </xf>
    <xf numFmtId="0" fontId="53" fillId="0" borderId="0" xfId="0" applyFont="1" applyAlignment="1" applyProtection="1">
      <alignment horizontal="center" vertical="center"/>
    </xf>
    <xf numFmtId="0" fontId="53" fillId="0" borderId="0" xfId="0" applyFont="1" applyAlignment="1" applyProtection="1">
      <alignment vertical="center"/>
    </xf>
    <xf numFmtId="166" fontId="51" fillId="0" borderId="0" xfId="0" applyNumberFormat="1" applyFont="1" applyAlignment="1" applyProtection="1">
      <alignment horizontal="center" vertical="center"/>
    </xf>
    <xf numFmtId="0" fontId="74" fillId="0" borderId="0" xfId="0" applyFont="1" applyAlignment="1" applyProtection="1">
      <alignment vertical="center"/>
    </xf>
    <xf numFmtId="0" fontId="94" fillId="0" borderId="0" xfId="0" applyFont="1" applyAlignment="1" applyProtection="1">
      <alignment vertical="center"/>
    </xf>
    <xf numFmtId="0" fontId="37" fillId="0" borderId="0" xfId="0" applyFont="1" applyAlignment="1" applyProtection="1">
      <alignment vertical="center"/>
    </xf>
    <xf numFmtId="0" fontId="53" fillId="0" borderId="0" xfId="0" applyFont="1" applyAlignment="1" applyProtection="1">
      <alignment horizontal="left" vertical="center"/>
    </xf>
    <xf numFmtId="0" fontId="72" fillId="0" borderId="0" xfId="0" applyFont="1" applyAlignment="1" applyProtection="1">
      <alignment horizontal="left" vertical="center"/>
    </xf>
    <xf numFmtId="49" fontId="72" fillId="0" borderId="0" xfId="0" applyNumberFormat="1" applyFont="1" applyAlignment="1" applyProtection="1">
      <alignment horizontal="left" vertical="center"/>
    </xf>
    <xf numFmtId="0" fontId="66" fillId="0" borderId="0" xfId="5" applyFont="1" applyProtection="1">
      <protection locked="0"/>
    </xf>
    <xf numFmtId="0" fontId="52" fillId="0" borderId="0" xfId="5" applyFont="1" applyProtection="1">
      <protection locked="0"/>
    </xf>
    <xf numFmtId="0" fontId="28" fillId="0" borderId="0" xfId="0" applyFont="1" applyAlignment="1" applyProtection="1">
      <alignment vertical="center"/>
    </xf>
    <xf numFmtId="0" fontId="99" fillId="0" borderId="0" xfId="7" applyFont="1" applyAlignment="1" applyProtection="1">
      <alignment horizontal="centerContinuous" vertical="center"/>
      <protection locked="0"/>
    </xf>
    <xf numFmtId="0" fontId="86" fillId="0" borderId="0" xfId="7" applyFont="1" applyProtection="1">
      <protection locked="0"/>
    </xf>
    <xf numFmtId="0" fontId="96" fillId="0" borderId="0" xfId="0" applyFont="1" applyAlignment="1" applyProtection="1">
      <alignment vertical="center"/>
    </xf>
    <xf numFmtId="0" fontId="2" fillId="0" borderId="0" xfId="0" applyFont="1" applyAlignment="1" applyProtection="1">
      <alignment horizontal="right"/>
    </xf>
    <xf numFmtId="0" fontId="97" fillId="0" borderId="0" xfId="6" applyFont="1" applyProtection="1"/>
    <xf numFmtId="0" fontId="96" fillId="0" borderId="0" xfId="0" applyFont="1" applyAlignment="1" applyProtection="1">
      <alignment horizontal="center" vertical="center"/>
    </xf>
    <xf numFmtId="0" fontId="98" fillId="0" borderId="0" xfId="7" applyFont="1" applyAlignment="1" applyProtection="1">
      <alignment horizontal="center" vertical="center"/>
    </xf>
    <xf numFmtId="0" fontId="28" fillId="0" borderId="0" xfId="7" applyAlignment="1" applyProtection="1">
      <alignment horizontal="centerContinuous" vertical="center"/>
    </xf>
    <xf numFmtId="0" fontId="28" fillId="0" borderId="0" xfId="7" applyAlignment="1" applyProtection="1">
      <alignment horizontal="left" vertical="center"/>
    </xf>
    <xf numFmtId="0" fontId="28" fillId="0" borderId="0" xfId="7" applyAlignment="1" applyProtection="1">
      <alignment horizontal="left"/>
    </xf>
    <xf numFmtId="0" fontId="28" fillId="0" borderId="0" xfId="7" applyProtection="1"/>
    <xf numFmtId="0" fontId="40" fillId="0" borderId="0" xfId="7" applyFont="1" applyProtection="1"/>
    <xf numFmtId="0" fontId="51" fillId="0" borderId="0" xfId="0" applyFont="1" applyAlignment="1" applyProtection="1">
      <alignment wrapText="1"/>
    </xf>
    <xf numFmtId="0" fontId="86" fillId="0" borderId="0" xfId="7" applyFont="1" applyAlignment="1" applyProtection="1">
      <alignment horizontal="centerContinuous" vertical="center"/>
    </xf>
    <xf numFmtId="0" fontId="86" fillId="0" borderId="0" xfId="7" applyFont="1" applyAlignment="1" applyProtection="1">
      <alignment horizontal="left" vertical="center"/>
    </xf>
    <xf numFmtId="0" fontId="86" fillId="0" borderId="0" xfId="7" applyFont="1" applyProtection="1"/>
    <xf numFmtId="3" fontId="86" fillId="0" borderId="0" xfId="7" applyNumberFormat="1" applyFont="1" applyAlignment="1" applyProtection="1">
      <alignment horizontal="centerContinuous" vertical="center"/>
    </xf>
    <xf numFmtId="0" fontId="51" fillId="0" borderId="0" xfId="0" applyFont="1" applyProtection="1"/>
    <xf numFmtId="0" fontId="99" fillId="0" borderId="0" xfId="7" applyFont="1" applyAlignment="1" applyProtection="1">
      <alignment horizontal="centerContinuous" vertical="center"/>
    </xf>
    <xf numFmtId="0" fontId="58" fillId="0" borderId="0" xfId="7" applyFont="1" applyAlignment="1" applyProtection="1">
      <alignment horizontal="centerContinuous" vertical="center"/>
    </xf>
    <xf numFmtId="0" fontId="100" fillId="0" borderId="0" xfId="7" applyFont="1" applyAlignment="1" applyProtection="1">
      <alignment horizontal="centerContinuous" vertical="center"/>
    </xf>
    <xf numFmtId="0" fontId="49" fillId="0" borderId="0" xfId="7" applyFont="1" applyAlignment="1" applyProtection="1">
      <alignment horizontal="centerContinuous" vertical="center"/>
    </xf>
    <xf numFmtId="0" fontId="97" fillId="0" borderId="0" xfId="7" applyFont="1" applyAlignment="1" applyProtection="1">
      <alignment horizontal="centerContinuous" vertical="center"/>
    </xf>
    <xf numFmtId="0" fontId="100" fillId="0" borderId="0" xfId="7" applyFont="1" applyAlignment="1" applyProtection="1">
      <alignment horizontal="left" vertical="center"/>
    </xf>
    <xf numFmtId="3" fontId="86" fillId="0" borderId="0" xfId="7" applyNumberFormat="1" applyFont="1" applyAlignment="1" applyProtection="1">
      <alignment horizontal="left" vertical="center"/>
    </xf>
    <xf numFmtId="0" fontId="101" fillId="0" borderId="0" xfId="7" applyFont="1" applyAlignment="1" applyProtection="1">
      <alignment horizontal="left" vertical="center"/>
    </xf>
    <xf numFmtId="0" fontId="102" fillId="0" borderId="0" xfId="0" applyFont="1" applyAlignment="1" applyProtection="1">
      <alignment vertical="center"/>
    </xf>
    <xf numFmtId="0" fontId="28" fillId="32" borderId="0" xfId="0" applyFont="1" applyFill="1" applyAlignment="1" applyProtection="1">
      <alignment vertical="center"/>
    </xf>
    <xf numFmtId="0" fontId="100" fillId="0" borderId="0" xfId="0" applyFont="1" applyAlignment="1" applyProtection="1">
      <alignment vertical="center"/>
    </xf>
    <xf numFmtId="0" fontId="59" fillId="2" borderId="63" xfId="0" applyFont="1" applyFill="1" applyBorder="1" applyAlignment="1" applyProtection="1">
      <alignment horizontal="center" vertical="center" wrapText="1"/>
    </xf>
    <xf numFmtId="0" fontId="59" fillId="2" borderId="5" xfId="0" applyFont="1" applyFill="1" applyBorder="1" applyAlignment="1" applyProtection="1">
      <alignment horizontal="center" vertical="center" wrapText="1"/>
    </xf>
    <xf numFmtId="0" fontId="59" fillId="2" borderId="64" xfId="0" applyFont="1" applyFill="1" applyBorder="1" applyAlignment="1" applyProtection="1">
      <alignment horizontal="center" vertical="center" wrapText="1"/>
    </xf>
    <xf numFmtId="0" fontId="104" fillId="2" borderId="63" xfId="0" applyFont="1" applyFill="1" applyBorder="1" applyAlignment="1" applyProtection="1">
      <alignment horizontal="center" vertical="center"/>
    </xf>
    <xf numFmtId="0" fontId="105" fillId="0" borderId="0" xfId="0" applyFont="1" applyAlignment="1" applyProtection="1">
      <alignment horizontal="center" vertical="center"/>
    </xf>
    <xf numFmtId="0" fontId="28" fillId="0" borderId="64" xfId="0" applyFont="1" applyBorder="1" applyAlignment="1" applyProtection="1">
      <alignment horizontal="left" vertical="center" wrapText="1"/>
    </xf>
    <xf numFmtId="0" fontId="28" fillId="0" borderId="63" xfId="0" applyFont="1" applyBorder="1" applyAlignment="1" applyProtection="1">
      <alignment horizontal="center" vertical="center" wrapText="1"/>
    </xf>
    <xf numFmtId="0" fontId="100" fillId="0" borderId="64" xfId="0" applyFont="1" applyBorder="1" applyAlignment="1" applyProtection="1">
      <alignment horizontal="center" vertical="center"/>
    </xf>
    <xf numFmtId="0" fontId="28" fillId="0" borderId="64" xfId="0" applyFont="1" applyBorder="1" applyAlignment="1" applyProtection="1">
      <alignment horizontal="center" vertical="center" wrapText="1"/>
    </xf>
    <xf numFmtId="0" fontId="59" fillId="2" borderId="64" xfId="0" applyFont="1" applyFill="1" applyBorder="1" applyAlignment="1" applyProtection="1">
      <alignment horizontal="left" vertical="center" wrapText="1"/>
    </xf>
    <xf numFmtId="0" fontId="28" fillId="2" borderId="63" xfId="0" applyFont="1" applyFill="1" applyBorder="1" applyAlignment="1" applyProtection="1">
      <alignment horizontal="center" vertical="center" wrapText="1"/>
    </xf>
    <xf numFmtId="0" fontId="28" fillId="33" borderId="64" xfId="0" applyFont="1" applyFill="1" applyBorder="1" applyAlignment="1" applyProtection="1">
      <alignment horizontal="center" vertical="center" wrapText="1"/>
    </xf>
    <xf numFmtId="0" fontId="28" fillId="2" borderId="64" xfId="0" applyFont="1" applyFill="1" applyBorder="1" applyAlignment="1" applyProtection="1">
      <alignment horizontal="center" vertical="center" wrapText="1"/>
    </xf>
    <xf numFmtId="0" fontId="59" fillId="2" borderId="63" xfId="0" applyFont="1" applyFill="1" applyBorder="1" applyAlignment="1" applyProtection="1">
      <alignment horizontal="left" vertical="center" wrapText="1"/>
    </xf>
    <xf numFmtId="0" fontId="29" fillId="0" borderId="63" xfId="0" applyFont="1" applyBorder="1" applyAlignment="1" applyProtection="1">
      <alignment horizontal="center" vertical="center" wrapText="1"/>
    </xf>
    <xf numFmtId="0" fontId="12" fillId="35" borderId="1" xfId="0" applyFont="1" applyFill="1" applyBorder="1" applyAlignment="1" applyProtection="1">
      <alignment horizontal="center" vertical="center"/>
    </xf>
    <xf numFmtId="0" fontId="100" fillId="0" borderId="63" xfId="0" applyFont="1" applyBorder="1" applyAlignment="1" applyProtection="1">
      <alignment horizontal="center" vertical="center" wrapText="1"/>
    </xf>
    <xf numFmtId="0" fontId="28" fillId="33" borderId="63" xfId="0" applyFont="1" applyFill="1" applyBorder="1" applyAlignment="1" applyProtection="1">
      <alignment horizontal="center" vertical="center" wrapText="1"/>
    </xf>
    <xf numFmtId="0" fontId="100" fillId="0" borderId="67" xfId="0" applyFont="1" applyBorder="1" applyAlignment="1" applyProtection="1">
      <alignment horizontal="center" vertical="center" wrapText="1"/>
    </xf>
    <xf numFmtId="0" fontId="28" fillId="0" borderId="63" xfId="0" applyFont="1" applyBorder="1" applyAlignment="1" applyProtection="1">
      <alignment horizontal="center" vertical="center"/>
    </xf>
    <xf numFmtId="0" fontId="29" fillId="0" borderId="63" xfId="0" applyFont="1" applyBorder="1" applyAlignment="1" applyProtection="1">
      <alignment horizontal="center" vertical="center"/>
    </xf>
    <xf numFmtId="0" fontId="28" fillId="2" borderId="63" xfId="0" applyFont="1" applyFill="1" applyBorder="1" applyAlignment="1" applyProtection="1">
      <alignment horizontal="center" vertical="center"/>
    </xf>
    <xf numFmtId="0" fontId="29" fillId="2" borderId="63" xfId="0" applyFont="1" applyFill="1" applyBorder="1" applyAlignment="1" applyProtection="1">
      <alignment horizontal="center" vertical="center"/>
    </xf>
    <xf numFmtId="0" fontId="0" fillId="2" borderId="63" xfId="0" applyFont="1" applyFill="1" applyBorder="1" applyAlignment="1" applyProtection="1">
      <alignment horizontal="center" vertical="center"/>
    </xf>
    <xf numFmtId="10" fontId="28" fillId="0" borderId="63" xfId="1" applyNumberFormat="1" applyFont="1" applyBorder="1" applyAlignment="1" applyProtection="1">
      <alignment horizontal="center" vertical="center" wrapText="1"/>
    </xf>
    <xf numFmtId="10" fontId="28" fillId="2" borderId="63" xfId="1" applyNumberFormat="1" applyFont="1" applyFill="1" applyBorder="1" applyAlignment="1" applyProtection="1">
      <alignment horizontal="center" vertical="center" wrapText="1"/>
    </xf>
    <xf numFmtId="10" fontId="28" fillId="0" borderId="64" xfId="1" applyNumberFormat="1" applyFont="1" applyBorder="1" applyAlignment="1" applyProtection="1">
      <alignment horizontal="center" vertical="center" wrapText="1"/>
    </xf>
    <xf numFmtId="10" fontId="28" fillId="2" borderId="64" xfId="1" applyNumberFormat="1" applyFont="1" applyFill="1" applyBorder="1" applyAlignment="1" applyProtection="1">
      <alignment horizontal="center" vertical="center" wrapText="1"/>
    </xf>
    <xf numFmtId="0" fontId="4" fillId="0" borderId="24" xfId="2" applyFont="1" applyBorder="1" applyAlignment="1">
      <alignment horizontal="center" vertical="center"/>
    </xf>
    <xf numFmtId="0" fontId="21" fillId="0" borderId="25" xfId="2" applyFont="1" applyBorder="1" applyAlignment="1" applyProtection="1">
      <alignment horizontal="center" vertical="center"/>
      <protection locked="0"/>
    </xf>
    <xf numFmtId="0" fontId="0" fillId="0" borderId="0" xfId="0" applyAlignment="1">
      <alignment vertical="center"/>
    </xf>
    <xf numFmtId="0" fontId="45" fillId="0" borderId="0" xfId="0" applyFont="1" applyAlignment="1">
      <alignment vertical="center"/>
    </xf>
    <xf numFmtId="0" fontId="4" fillId="0" borderId="0" xfId="3" applyFont="1" applyBorder="1" applyAlignment="1" applyProtection="1">
      <alignment vertical="center"/>
      <protection locked="0"/>
    </xf>
    <xf numFmtId="0" fontId="21" fillId="0" borderId="0" xfId="3" applyFont="1" applyBorder="1" applyAlignment="1" applyProtection="1">
      <alignment horizontal="center" vertical="center" wrapText="1"/>
      <protection locked="0"/>
    </xf>
    <xf numFmtId="0" fontId="21" fillId="0" borderId="0" xfId="3" applyFont="1" applyBorder="1" applyAlignment="1">
      <alignment horizontal="center" vertical="center" shrinkToFit="1"/>
    </xf>
    <xf numFmtId="0" fontId="4" fillId="0" borderId="0" xfId="3" applyFont="1" applyBorder="1" applyAlignment="1">
      <alignment vertical="center" shrinkToFit="1"/>
    </xf>
    <xf numFmtId="2" fontId="4" fillId="0" borderId="0" xfId="1" applyNumberFormat="1" applyFont="1" applyBorder="1" applyAlignment="1">
      <alignment vertical="center" shrinkToFit="1"/>
    </xf>
    <xf numFmtId="165" fontId="4" fillId="0" borderId="0" xfId="1" applyNumberFormat="1" applyFont="1" applyBorder="1" applyAlignment="1">
      <alignment vertical="center" shrinkToFit="1"/>
    </xf>
    <xf numFmtId="0" fontId="4" fillId="0" borderId="0" xfId="3" applyFont="1" applyBorder="1" applyAlignment="1" applyProtection="1">
      <alignment vertical="center" shrinkToFit="1"/>
      <protection locked="0"/>
    </xf>
    <xf numFmtId="0" fontId="21" fillId="0" borderId="0" xfId="3" applyFont="1" applyBorder="1" applyAlignment="1">
      <alignment horizontal="center" vertical="center"/>
    </xf>
    <xf numFmtId="0" fontId="21" fillId="0" borderId="0" xfId="3" applyFont="1" applyBorder="1" applyAlignment="1" applyProtection="1">
      <alignment horizontal="center" vertical="center" shrinkToFit="1"/>
      <protection locked="0"/>
    </xf>
    <xf numFmtId="0" fontId="21" fillId="0" borderId="0" xfId="3" applyFont="1" applyBorder="1" applyAlignment="1" applyProtection="1">
      <alignment vertical="center" shrinkToFit="1"/>
      <protection locked="0"/>
    </xf>
    <xf numFmtId="0" fontId="4" fillId="0" borderId="5" xfId="2" applyFont="1" applyBorder="1" applyAlignment="1">
      <alignment horizontal="center" vertical="center"/>
    </xf>
    <xf numFmtId="0" fontId="12" fillId="38" borderId="1" xfId="0" applyFont="1" applyFill="1" applyBorder="1" applyAlignment="1" applyProtection="1">
      <alignment horizontal="center" vertical="center"/>
    </xf>
    <xf numFmtId="0" fontId="21" fillId="36" borderId="30" xfId="3" applyFont="1" applyFill="1" applyBorder="1" applyAlignment="1" applyProtection="1">
      <alignment horizontal="center" vertical="center" shrinkToFit="1"/>
      <protection locked="0"/>
    </xf>
    <xf numFmtId="0" fontId="21" fillId="0" borderId="30" xfId="3" applyFont="1" applyBorder="1" applyAlignment="1" applyProtection="1">
      <alignment horizontal="center" vertical="center" shrinkToFit="1"/>
    </xf>
    <xf numFmtId="0" fontId="4" fillId="0" borderId="87" xfId="2" applyFont="1" applyBorder="1" applyAlignment="1">
      <alignment horizontal="center" vertical="center"/>
    </xf>
    <xf numFmtId="0" fontId="21" fillId="39" borderId="30" xfId="3" applyFont="1" applyFill="1" applyBorder="1" applyAlignment="1" applyProtection="1">
      <alignment horizontal="center" vertical="center" shrinkToFit="1"/>
      <protection locked="0"/>
    </xf>
    <xf numFmtId="0" fontId="66" fillId="0" borderId="87" xfId="5" applyFont="1" applyBorder="1" applyAlignment="1">
      <alignment horizontal="center" vertical="center" wrapText="1"/>
    </xf>
    <xf numFmtId="0" fontId="52" fillId="0" borderId="87" xfId="0" applyFont="1" applyBorder="1" applyAlignment="1">
      <alignment horizontal="center" vertical="center"/>
    </xf>
    <xf numFmtId="0" fontId="52" fillId="0" borderId="87" xfId="0" applyFont="1" applyBorder="1" applyAlignment="1">
      <alignment horizontal="center" vertical="center" wrapText="1"/>
    </xf>
    <xf numFmtId="0" fontId="52" fillId="0" borderId="63" xfId="5" applyFont="1" applyBorder="1" applyAlignment="1">
      <alignment vertical="center"/>
    </xf>
    <xf numFmtId="0" fontId="107" fillId="0" borderId="0" xfId="5" applyFont="1" applyAlignment="1">
      <alignment vertical="top"/>
    </xf>
    <xf numFmtId="0" fontId="4" fillId="0" borderId="0" xfId="2" applyFont="1" applyAlignment="1" applyProtection="1">
      <alignment vertical="center"/>
      <protection locked="0"/>
    </xf>
    <xf numFmtId="0" fontId="23" fillId="0" borderId="0" xfId="2" applyFont="1" applyAlignment="1" applyProtection="1">
      <alignment vertical="center"/>
      <protection locked="0"/>
    </xf>
    <xf numFmtId="0" fontId="4" fillId="0" borderId="0" xfId="2" applyFont="1" applyAlignment="1" applyProtection="1">
      <alignment horizontal="left" vertical="center"/>
      <protection locked="0"/>
    </xf>
    <xf numFmtId="0" fontId="4" fillId="0" borderId="0" xfId="2" applyFont="1" applyAlignment="1" applyProtection="1">
      <alignment vertical="center"/>
      <protection locked="0"/>
    </xf>
    <xf numFmtId="0" fontId="4" fillId="0" borderId="28" xfId="2" applyFont="1" applyBorder="1" applyAlignment="1" applyProtection="1">
      <alignment horizontal="center" vertical="center"/>
      <protection locked="0"/>
    </xf>
    <xf numFmtId="0" fontId="4" fillId="0" borderId="0" xfId="2" applyFont="1" applyAlignment="1" applyProtection="1">
      <alignment horizontal="center" vertical="center"/>
      <protection locked="0"/>
    </xf>
    <xf numFmtId="0" fontId="4" fillId="0" borderId="1" xfId="2" applyFont="1" applyBorder="1" applyAlignment="1" applyProtection="1">
      <alignment horizontal="center" vertical="center"/>
      <protection locked="0"/>
    </xf>
    <xf numFmtId="0" fontId="4" fillId="0" borderId="17" xfId="2" applyFont="1" applyBorder="1" applyAlignment="1" applyProtection="1">
      <alignment vertical="center"/>
      <protection locked="0"/>
    </xf>
    <xf numFmtId="0" fontId="4" fillId="0" borderId="26" xfId="2" applyFont="1" applyBorder="1" applyAlignment="1" applyProtection="1">
      <alignment vertical="center"/>
      <protection locked="0"/>
    </xf>
    <xf numFmtId="0" fontId="4" fillId="0" borderId="1" xfId="2" applyFont="1" applyBorder="1" applyAlignment="1" applyProtection="1">
      <alignment horizontal="center" vertical="center" wrapText="1"/>
      <protection locked="0"/>
    </xf>
    <xf numFmtId="0" fontId="4" fillId="0" borderId="28" xfId="2" applyFont="1" applyBorder="1" applyAlignment="1" applyProtection="1">
      <alignment horizontal="center" vertical="center" wrapText="1"/>
      <protection locked="0"/>
    </xf>
    <xf numFmtId="0" fontId="4" fillId="0" borderId="27"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protection locked="0"/>
    </xf>
    <xf numFmtId="0" fontId="4" fillId="0" borderId="29" xfId="2" applyFont="1" applyBorder="1" applyAlignment="1">
      <alignment horizontal="center" vertical="center" shrinkToFit="1"/>
    </xf>
    <xf numFmtId="0" fontId="4" fillId="2" borderId="24" xfId="2" applyFont="1" applyFill="1" applyBorder="1" applyAlignment="1">
      <alignment horizontal="center" vertical="center" shrinkToFit="1"/>
    </xf>
    <xf numFmtId="0" fontId="4" fillId="2" borderId="25" xfId="2" applyFont="1" applyFill="1" applyBorder="1" applyAlignment="1">
      <alignment horizontal="center" vertical="center" shrinkToFit="1"/>
    </xf>
    <xf numFmtId="0" fontId="4" fillId="0" borderId="24" xfId="2" applyFont="1" applyBorder="1" applyAlignment="1">
      <alignment horizontal="center" vertical="center"/>
    </xf>
    <xf numFmtId="0" fontId="4" fillId="0" borderId="29" xfId="2" applyFont="1" applyBorder="1" applyAlignment="1">
      <alignment horizontal="center" vertical="center"/>
    </xf>
    <xf numFmtId="0" fontId="4" fillId="0" borderId="1" xfId="2" applyFont="1" applyBorder="1" applyAlignment="1">
      <alignment horizontal="center" vertical="center"/>
    </xf>
    <xf numFmtId="0" fontId="4" fillId="0" borderId="29" xfId="2" applyFont="1" applyBorder="1" applyAlignment="1" applyProtection="1">
      <alignment horizontal="center" vertical="center" wrapText="1"/>
      <protection locked="0"/>
    </xf>
    <xf numFmtId="0" fontId="4" fillId="2" borderId="1" xfId="2" applyFont="1" applyFill="1" applyBorder="1" applyAlignment="1">
      <alignment horizontal="center" vertical="center" shrinkToFit="1"/>
    </xf>
    <xf numFmtId="0" fontId="4" fillId="0" borderId="27" xfId="2" applyFont="1" applyBorder="1" applyAlignment="1" applyProtection="1">
      <alignment horizontal="center" vertical="center"/>
      <protection locked="0"/>
    </xf>
    <xf numFmtId="49" fontId="0" fillId="0" borderId="0" xfId="0" applyNumberFormat="1"/>
    <xf numFmtId="0" fontId="4" fillId="0" borderId="5" xfId="0" applyFont="1" applyBorder="1" applyAlignment="1" applyProtection="1">
      <alignment horizontal="center" vertical="center"/>
    </xf>
    <xf numFmtId="0" fontId="0" fillId="0" borderId="0" xfId="0" applyFill="1" applyBorder="1" applyAlignment="1" applyProtection="1">
      <alignment horizontal="left"/>
    </xf>
    <xf numFmtId="0" fontId="0" fillId="0" borderId="0" xfId="0" applyFill="1" applyBorder="1" applyAlignment="1" applyProtection="1">
      <alignment horizontal="center" vertical="center"/>
    </xf>
    <xf numFmtId="49" fontId="0" fillId="0" borderId="0" xfId="0" applyNumberFormat="1" applyFill="1" applyBorder="1" applyAlignment="1" applyProtection="1">
      <alignment horizontal="center" vertical="center"/>
    </xf>
    <xf numFmtId="0" fontId="0" fillId="0" borderId="0" xfId="0" applyBorder="1" applyAlignment="1" applyProtection="1">
      <alignment horizontal="center" vertical="center"/>
    </xf>
    <xf numFmtId="49" fontId="0" fillId="0" borderId="0" xfId="0" applyNumberFormat="1" applyBorder="1" applyAlignment="1" applyProtection="1">
      <alignment horizontal="center" vertical="center"/>
    </xf>
    <xf numFmtId="0" fontId="0" fillId="0" borderId="0" xfId="0" applyBorder="1" applyAlignment="1" applyProtection="1">
      <alignment horizontal="right" vertic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4" fillId="0" borderId="0" xfId="0" applyFont="1" applyFill="1" applyBorder="1" applyAlignment="1" applyProtection="1">
      <alignment horizontal="center"/>
    </xf>
    <xf numFmtId="0" fontId="4" fillId="0" borderId="0" xfId="0" applyFont="1" applyBorder="1" applyAlignment="1" applyProtection="1">
      <alignment horizontal="center"/>
    </xf>
    <xf numFmtId="49" fontId="4" fillId="0" borderId="0" xfId="0" applyNumberFormat="1" applyFont="1" applyFill="1" applyBorder="1" applyAlignment="1" applyProtection="1">
      <alignment horizontal="center"/>
    </xf>
    <xf numFmtId="49" fontId="4" fillId="0" borderId="0" xfId="0" applyNumberFormat="1" applyFont="1" applyBorder="1" applyAlignment="1" applyProtection="1">
      <alignment horizontal="center"/>
    </xf>
    <xf numFmtId="0" fontId="0" fillId="41" borderId="91" xfId="0" applyFill="1" applyBorder="1" applyAlignment="1" applyProtection="1">
      <alignment horizontal="left"/>
    </xf>
    <xf numFmtId="0" fontId="0" fillId="41" borderId="91" xfId="0" applyFill="1" applyBorder="1" applyAlignment="1" applyProtection="1">
      <alignment horizontal="center" vertical="center"/>
    </xf>
    <xf numFmtId="49" fontId="0" fillId="41" borderId="91" xfId="0" applyNumberFormat="1" applyFill="1" applyBorder="1" applyAlignment="1" applyProtection="1">
      <alignment horizontal="center" vertical="center"/>
    </xf>
    <xf numFmtId="49" fontId="4" fillId="41" borderId="91" xfId="0" applyNumberFormat="1" applyFont="1" applyFill="1" applyBorder="1" applyAlignment="1" applyProtection="1">
      <alignment horizontal="center" vertical="center"/>
    </xf>
    <xf numFmtId="49" fontId="4" fillId="41" borderId="91" xfId="0" applyNumberFormat="1" applyFont="1" applyFill="1" applyBorder="1" applyAlignment="1" applyProtection="1">
      <alignment horizontal="center" vertical="center" wrapText="1"/>
    </xf>
    <xf numFmtId="0" fontId="4" fillId="0" borderId="88" xfId="0" applyFont="1" applyBorder="1" applyAlignment="1" applyProtection="1">
      <alignment horizontal="center" vertical="center"/>
    </xf>
    <xf numFmtId="0" fontId="4" fillId="0" borderId="88" xfId="0" applyFont="1" applyBorder="1" applyAlignment="1" applyProtection="1">
      <alignment horizontal="center" vertical="center" wrapText="1"/>
    </xf>
    <xf numFmtId="0" fontId="0" fillId="0" borderId="88" xfId="0" applyBorder="1" applyAlignment="1" applyProtection="1">
      <alignment horizontal="center" vertical="center"/>
    </xf>
    <xf numFmtId="0" fontId="4" fillId="0" borderId="92" xfId="0" applyFont="1" applyBorder="1" applyAlignment="1" applyProtection="1">
      <alignment horizontal="center" vertical="center"/>
    </xf>
    <xf numFmtId="0" fontId="4" fillId="0" borderId="89" xfId="0" applyFont="1" applyBorder="1" applyAlignment="1" applyProtection="1">
      <alignment horizontal="center" vertical="center" wrapText="1"/>
    </xf>
    <xf numFmtId="0" fontId="4" fillId="41" borderId="90" xfId="0" applyFont="1" applyFill="1" applyBorder="1" applyAlignment="1" applyProtection="1">
      <alignment horizontal="center" vertical="center" wrapText="1"/>
    </xf>
    <xf numFmtId="49" fontId="4" fillId="41" borderId="90" xfId="0" applyNumberFormat="1" applyFont="1" applyFill="1" applyBorder="1" applyAlignment="1" applyProtection="1">
      <alignment horizontal="center" vertical="center" textRotation="90" wrapText="1"/>
    </xf>
    <xf numFmtId="0" fontId="4" fillId="0" borderId="87" xfId="0" applyFont="1" applyBorder="1" applyAlignment="1" applyProtection="1">
      <alignment horizontal="center" vertical="center" textRotation="90" wrapText="1"/>
    </xf>
    <xf numFmtId="49" fontId="4" fillId="0" borderId="87" xfId="0" applyNumberFormat="1" applyFont="1" applyBorder="1" applyAlignment="1" applyProtection="1">
      <alignment horizontal="center" vertical="center" textRotation="90" wrapText="1"/>
    </xf>
    <xf numFmtId="0" fontId="4" fillId="0" borderId="67" xfId="0" applyFont="1" applyBorder="1" applyAlignment="1" applyProtection="1">
      <alignment horizontal="center" vertical="center" textRotation="90" wrapText="1"/>
    </xf>
    <xf numFmtId="0" fontId="4" fillId="41" borderId="90" xfId="0" applyFont="1" applyFill="1" applyBorder="1" applyAlignment="1" applyProtection="1">
      <alignment horizontal="center"/>
    </xf>
    <xf numFmtId="0" fontId="4" fillId="41" borderId="90" xfId="0" applyFont="1" applyFill="1" applyBorder="1" applyAlignment="1" applyProtection="1">
      <alignment horizontal="center" vertical="center"/>
    </xf>
    <xf numFmtId="49" fontId="4" fillId="41" borderId="90" xfId="0" applyNumberFormat="1" applyFont="1" applyFill="1" applyBorder="1" applyAlignment="1" applyProtection="1">
      <alignment horizontal="center" vertical="center"/>
    </xf>
    <xf numFmtId="0" fontId="4" fillId="0" borderId="87" xfId="0" applyFont="1" applyBorder="1" applyAlignment="1" applyProtection="1">
      <alignment horizontal="center" vertical="center"/>
    </xf>
    <xf numFmtId="49" fontId="4" fillId="0" borderId="5" xfId="0" applyNumberFormat="1" applyFont="1" applyBorder="1" applyAlignment="1" applyProtection="1">
      <alignment horizontal="center" vertical="center"/>
    </xf>
    <xf numFmtId="49" fontId="0" fillId="0" borderId="0" xfId="0" applyNumberFormat="1" applyAlignment="1" applyProtection="1">
      <alignment horizontal="center" vertical="center"/>
    </xf>
    <xf numFmtId="0" fontId="0" fillId="0" borderId="0" xfId="0" applyFill="1" applyBorder="1" applyAlignment="1" applyProtection="1">
      <alignment horizontal="left"/>
      <protection locked="0"/>
    </xf>
    <xf numFmtId="0" fontId="0" fillId="0" borderId="0" xfId="0" applyFill="1" applyBorder="1" applyAlignment="1" applyProtection="1">
      <alignment horizontal="center" vertical="center"/>
      <protection locked="0"/>
    </xf>
    <xf numFmtId="49"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49" fontId="0" fillId="0" borderId="0" xfId="0" applyNumberFormat="1" applyBorder="1" applyAlignment="1" applyProtection="1">
      <alignment horizontal="center" vertical="center"/>
      <protection locked="0"/>
    </xf>
    <xf numFmtId="0" fontId="108" fillId="0" borderId="0" xfId="0" applyFont="1" applyBorder="1" applyAlignment="1" applyProtection="1">
      <alignment horizontal="center" vertical="center"/>
      <protection locked="0"/>
    </xf>
    <xf numFmtId="0" fontId="28" fillId="0" borderId="0" xfId="0" applyFont="1" applyBorder="1" applyAlignment="1" applyProtection="1">
      <alignment horizontal="center" vertical="center"/>
      <protection locked="0"/>
    </xf>
    <xf numFmtId="0" fontId="0" fillId="41" borderId="93" xfId="0" applyFill="1" applyBorder="1" applyAlignment="1" applyProtection="1">
      <alignment horizontal="center"/>
    </xf>
    <xf numFmtId="0" fontId="0" fillId="41" borderId="93" xfId="0" applyFill="1" applyBorder="1" applyAlignment="1" applyProtection="1">
      <alignment horizontal="center" vertical="center"/>
    </xf>
    <xf numFmtId="0" fontId="0" fillId="41" borderId="93" xfId="0" applyFill="1" applyBorder="1"/>
    <xf numFmtId="49" fontId="0" fillId="41" borderId="93" xfId="0" applyNumberFormat="1" applyFill="1" applyBorder="1"/>
    <xf numFmtId="0" fontId="12" fillId="41" borderId="93" xfId="0" applyFont="1" applyFill="1" applyBorder="1" applyAlignment="1">
      <alignment horizontal="center" textRotation="90" wrapText="1"/>
    </xf>
    <xf numFmtId="0" fontId="12" fillId="42" borderId="93" xfId="0" applyFont="1" applyFill="1" applyBorder="1" applyAlignment="1">
      <alignment horizontal="center" vertical="center"/>
    </xf>
    <xf numFmtId="0" fontId="23" fillId="0" borderId="0" xfId="2" applyFont="1" applyAlignment="1" applyProtection="1">
      <alignment vertical="center"/>
      <protection locked="0"/>
    </xf>
    <xf numFmtId="0" fontId="4" fillId="0" borderId="0" xfId="2" applyFont="1" applyAlignment="1" applyProtection="1">
      <alignment vertical="center"/>
      <protection locked="0"/>
    </xf>
    <xf numFmtId="0" fontId="4" fillId="0" borderId="0" xfId="2" applyFont="1" applyAlignment="1" applyProtection="1">
      <alignment vertical="center"/>
    </xf>
    <xf numFmtId="0" fontId="4" fillId="0" borderId="26" xfId="2" applyFont="1" applyBorder="1" applyAlignment="1" applyProtection="1">
      <alignment vertical="center"/>
    </xf>
    <xf numFmtId="0" fontId="4" fillId="0" borderId="28" xfId="2" applyFont="1" applyBorder="1" applyAlignment="1" applyProtection="1">
      <alignment horizontal="center" vertical="center"/>
    </xf>
    <xf numFmtId="0" fontId="4" fillId="0" borderId="24" xfId="2" applyFont="1" applyBorder="1" applyAlignment="1" applyProtection="1">
      <alignment horizontal="center" vertical="center" shrinkToFit="1"/>
    </xf>
    <xf numFmtId="0" fontId="4" fillId="0" borderId="25" xfId="2" applyFont="1" applyBorder="1" applyAlignment="1" applyProtection="1">
      <alignment horizontal="center" vertical="center" shrinkToFit="1"/>
    </xf>
    <xf numFmtId="0" fontId="4" fillId="0" borderId="29" xfId="2" applyFont="1" applyBorder="1" applyAlignment="1" applyProtection="1">
      <alignment horizontal="center" vertical="center" shrinkToFit="1"/>
    </xf>
    <xf numFmtId="0" fontId="4" fillId="0" borderId="24" xfId="2" applyFont="1" applyBorder="1" applyAlignment="1" applyProtection="1">
      <alignment horizontal="center" vertical="center"/>
    </xf>
    <xf numFmtId="0" fontId="4" fillId="0" borderId="25" xfId="2" applyFont="1" applyBorder="1" applyAlignment="1" applyProtection="1">
      <alignment horizontal="center" vertical="center"/>
    </xf>
    <xf numFmtId="0" fontId="4" fillId="0" borderId="29" xfId="2" applyFont="1" applyBorder="1" applyAlignment="1" applyProtection="1">
      <alignment horizontal="center" vertical="center"/>
    </xf>
    <xf numFmtId="0" fontId="4" fillId="0" borderId="0" xfId="2" applyFont="1" applyAlignment="1" applyProtection="1">
      <alignment horizontal="center" vertical="center"/>
    </xf>
    <xf numFmtId="0" fontId="4" fillId="0" borderId="0" xfId="2" applyFont="1" applyAlignment="1" applyProtection="1">
      <alignment horizontal="center"/>
      <protection locked="0"/>
    </xf>
    <xf numFmtId="0" fontId="23" fillId="0" borderId="0" xfId="2" applyFont="1" applyAlignment="1" applyProtection="1">
      <alignment vertical="center"/>
    </xf>
    <xf numFmtId="0" fontId="23" fillId="0" borderId="0" xfId="2" applyFont="1" applyAlignment="1" applyProtection="1">
      <alignment horizontal="right" vertical="center"/>
    </xf>
    <xf numFmtId="0" fontId="4" fillId="0" borderId="0" xfId="2" applyFont="1" applyAlignment="1" applyProtection="1">
      <alignment horizontal="right" vertical="center"/>
    </xf>
    <xf numFmtId="0" fontId="4" fillId="0" borderId="0" xfId="2" applyFont="1" applyAlignment="1" applyProtection="1">
      <alignment horizontal="center"/>
    </xf>
    <xf numFmtId="0" fontId="4" fillId="0" borderId="0" xfId="2" applyFont="1" applyProtection="1"/>
    <xf numFmtId="0" fontId="4" fillId="0" borderId="93" xfId="2" applyFont="1" applyBorder="1" applyAlignment="1" applyProtection="1">
      <alignment horizontal="center" wrapText="1"/>
    </xf>
    <xf numFmtId="0" fontId="4" fillId="0" borderId="64" xfId="2" applyFont="1" applyBorder="1" applyAlignment="1" applyProtection="1">
      <alignment horizontal="center" wrapText="1"/>
    </xf>
    <xf numFmtId="0" fontId="4" fillId="0" borderId="27" xfId="2" applyFont="1" applyBorder="1" applyAlignment="1" applyProtection="1">
      <alignment horizontal="center" vertical="center"/>
    </xf>
    <xf numFmtId="0" fontId="4" fillId="0" borderId="93" xfId="2" applyFont="1" applyBorder="1" applyAlignment="1" applyProtection="1">
      <alignment horizontal="center" vertical="center"/>
    </xf>
    <xf numFmtId="0" fontId="4" fillId="0" borderId="92" xfId="2" applyFont="1" applyBorder="1" applyAlignment="1" applyProtection="1">
      <alignment horizontal="center" vertical="center"/>
    </xf>
    <xf numFmtId="0" fontId="4" fillId="0" borderId="27" xfId="2" applyFont="1" applyBorder="1" applyAlignment="1" applyProtection="1">
      <alignment horizontal="center" vertical="center" shrinkToFit="1"/>
    </xf>
    <xf numFmtId="0" fontId="4" fillId="9" borderId="27" xfId="2" applyFont="1" applyFill="1" applyBorder="1" applyAlignment="1" applyProtection="1">
      <alignment horizontal="center" vertical="center" shrinkToFit="1"/>
    </xf>
    <xf numFmtId="0" fontId="4" fillId="0" borderId="28" xfId="2" applyFont="1" applyBorder="1" applyAlignment="1" applyProtection="1">
      <alignment horizontal="center" vertical="center" shrinkToFit="1"/>
    </xf>
    <xf numFmtId="0" fontId="4" fillId="9" borderId="5" xfId="2" applyFont="1" applyFill="1" applyBorder="1" applyAlignment="1" applyProtection="1">
      <alignment horizontal="center" vertical="center" shrinkToFit="1"/>
    </xf>
    <xf numFmtId="0" fontId="4" fillId="0" borderId="5" xfId="2" applyFont="1" applyBorder="1" applyAlignment="1" applyProtection="1">
      <alignment horizontal="center" vertical="center" shrinkToFit="1"/>
    </xf>
    <xf numFmtId="0" fontId="4" fillId="0" borderId="26" xfId="2" applyFont="1" applyBorder="1" applyAlignment="1" applyProtection="1">
      <alignment horizontal="center" vertical="center" shrinkToFit="1"/>
    </xf>
    <xf numFmtId="0" fontId="4" fillId="0" borderId="93" xfId="2" applyFont="1" applyBorder="1" applyAlignment="1" applyProtection="1">
      <alignment horizontal="center" vertical="center" shrinkToFit="1"/>
    </xf>
    <xf numFmtId="0" fontId="4" fillId="0" borderId="16" xfId="2" applyFont="1" applyBorder="1" applyAlignment="1" applyProtection="1">
      <alignment horizontal="center" vertical="center" shrinkToFit="1"/>
    </xf>
    <xf numFmtId="0" fontId="4" fillId="9" borderId="93" xfId="2" applyFont="1" applyFill="1" applyBorder="1" applyAlignment="1" applyProtection="1">
      <alignment horizontal="center" vertical="center" shrinkToFit="1"/>
    </xf>
    <xf numFmtId="0" fontId="4" fillId="0" borderId="19" xfId="2" applyFont="1" applyBorder="1" applyAlignment="1" applyProtection="1">
      <alignment horizontal="center" vertical="center" shrinkToFit="1"/>
    </xf>
    <xf numFmtId="0" fontId="4" fillId="0" borderId="0" xfId="2" applyFont="1" applyAlignment="1" applyProtection="1">
      <alignment horizontal="center" vertical="center" shrinkToFit="1"/>
    </xf>
    <xf numFmtId="0" fontId="4" fillId="0" borderId="93" xfId="2" applyFont="1" applyBorder="1" applyAlignment="1" applyProtection="1">
      <alignment horizontal="center" vertical="center" wrapText="1"/>
    </xf>
    <xf numFmtId="10" fontId="4" fillId="0" borderId="93" xfId="1" applyNumberFormat="1" applyFont="1" applyFill="1" applyBorder="1" applyAlignment="1" applyProtection="1">
      <alignment horizontal="center" vertical="center" shrinkToFit="1"/>
    </xf>
    <xf numFmtId="49" fontId="4" fillId="0" borderId="0" xfId="2" applyNumberFormat="1" applyFont="1" applyProtection="1"/>
    <xf numFmtId="49" fontId="4" fillId="0" borderId="94" xfId="2" applyNumberFormat="1" applyFont="1" applyBorder="1" applyAlignment="1" applyProtection="1">
      <alignment vertical="center"/>
    </xf>
    <xf numFmtId="0" fontId="0" fillId="0" borderId="10" xfId="0" applyBorder="1" applyAlignment="1" applyProtection="1">
      <alignment vertical="center"/>
    </xf>
    <xf numFmtId="0" fontId="4" fillId="0" borderId="10" xfId="2" applyFont="1" applyBorder="1" applyAlignment="1" applyProtection="1">
      <alignment vertical="center"/>
    </xf>
    <xf numFmtId="49" fontId="4" fillId="0" borderId="0" xfId="2" quotePrefix="1" applyNumberFormat="1" applyFont="1" applyAlignment="1" applyProtection="1">
      <alignment horizontal="center" vertical="center"/>
    </xf>
    <xf numFmtId="49" fontId="4" fillId="0" borderId="15" xfId="2" applyNumberFormat="1" applyFont="1" applyBorder="1" applyProtection="1"/>
    <xf numFmtId="49" fontId="4" fillId="0" borderId="26" xfId="2" applyNumberFormat="1" applyFont="1" applyBorder="1" applyAlignment="1" applyProtection="1">
      <alignment vertical="center"/>
    </xf>
    <xf numFmtId="0" fontId="4" fillId="0" borderId="26" xfId="2" applyFont="1" applyBorder="1" applyProtection="1"/>
    <xf numFmtId="0" fontId="4" fillId="0" borderId="17" xfId="2" applyFont="1" applyBorder="1" applyProtection="1"/>
    <xf numFmtId="49" fontId="4" fillId="0" borderId="15" xfId="2" quotePrefix="1" applyNumberFormat="1" applyFont="1" applyBorder="1" applyAlignment="1" applyProtection="1">
      <alignment horizontal="center" vertical="center"/>
    </xf>
    <xf numFmtId="0" fontId="4" fillId="0" borderId="0" xfId="2" applyFont="1" applyAlignment="1" applyProtection="1">
      <alignment shrinkToFit="1"/>
    </xf>
    <xf numFmtId="0" fontId="23" fillId="0" borderId="0" xfId="2" applyFont="1" applyProtection="1"/>
    <xf numFmtId="0" fontId="4" fillId="12" borderId="30" xfId="2" applyFont="1" applyFill="1" applyBorder="1" applyAlignment="1" applyProtection="1">
      <alignment horizontal="center" vertical="center" shrinkToFit="1"/>
      <protection locked="0"/>
    </xf>
    <xf numFmtId="0" fontId="4" fillId="0" borderId="30" xfId="2" applyFont="1" applyBorder="1" applyAlignment="1" applyProtection="1">
      <alignment horizontal="center" vertical="center" wrapText="1" shrinkToFit="1"/>
      <protection locked="0"/>
    </xf>
    <xf numFmtId="0" fontId="112" fillId="0" borderId="0" xfId="2" applyFont="1" applyProtection="1">
      <protection locked="0"/>
    </xf>
    <xf numFmtId="0" fontId="4" fillId="0" borderId="24" xfId="2" applyFont="1" applyBorder="1" applyAlignment="1" applyProtection="1">
      <alignment horizontal="center" vertical="center" wrapText="1"/>
      <protection locked="0"/>
    </xf>
    <xf numFmtId="0" fontId="4" fillId="0" borderId="93" xfId="2" applyFont="1" applyBorder="1" applyAlignment="1" applyProtection="1">
      <alignment horizontal="center" vertical="center"/>
      <protection locked="0"/>
    </xf>
    <xf numFmtId="0" fontId="4" fillId="0" borderId="16" xfId="2" applyFont="1" applyBorder="1" applyAlignment="1">
      <alignment horizontal="center" vertical="center" wrapText="1"/>
    </xf>
    <xf numFmtId="0" fontId="4" fillId="43" borderId="93" xfId="2" applyFont="1" applyFill="1" applyBorder="1" applyAlignment="1" applyProtection="1">
      <alignment horizontal="center" vertical="center"/>
      <protection locked="0"/>
    </xf>
    <xf numFmtId="10" fontId="113" fillId="0" borderId="0" xfId="1" applyNumberFormat="1" applyFont="1"/>
    <xf numFmtId="0" fontId="0" fillId="0" borderId="0" xfId="0" applyAlignment="1">
      <alignment wrapText="1"/>
    </xf>
    <xf numFmtId="0" fontId="12" fillId="0" borderId="1" xfId="0" applyFont="1" applyFill="1" applyBorder="1" applyAlignment="1" applyProtection="1">
      <alignment horizontal="center" vertical="center"/>
    </xf>
    <xf numFmtId="0" fontId="28" fillId="39" borderId="93" xfId="2" applyFont="1" applyFill="1" applyBorder="1" applyAlignment="1" applyProtection="1">
      <alignment horizontal="center" vertical="center"/>
      <protection locked="0"/>
    </xf>
    <xf numFmtId="0" fontId="28" fillId="0" borderId="93" xfId="2" applyFont="1" applyBorder="1" applyAlignment="1" applyProtection="1">
      <alignment horizontal="center" vertical="center"/>
    </xf>
    <xf numFmtId="0" fontId="0" fillId="0" borderId="0" xfId="0" applyAlignment="1" applyProtection="1">
      <alignment horizontal="right"/>
      <protection locked="0"/>
    </xf>
    <xf numFmtId="0" fontId="85" fillId="0" borderId="0" xfId="0" applyFont="1" applyAlignment="1">
      <alignment horizontal="left"/>
    </xf>
    <xf numFmtId="0" fontId="114" fillId="0" borderId="0" xfId="0" applyFont="1"/>
    <xf numFmtId="0" fontId="115" fillId="0" borderId="0" xfId="0" applyFont="1"/>
    <xf numFmtId="0" fontId="85" fillId="0" borderId="0" xfId="0" applyFont="1"/>
    <xf numFmtId="0" fontId="114" fillId="0" borderId="0" xfId="0" applyFont="1" applyAlignment="1">
      <alignment vertical="center"/>
    </xf>
    <xf numFmtId="0" fontId="114" fillId="0" borderId="0" xfId="0" applyFont="1" applyAlignment="1">
      <alignment horizontal="left" vertical="center"/>
    </xf>
    <xf numFmtId="0" fontId="115" fillId="0" borderId="0" xfId="0" applyFont="1" applyAlignment="1">
      <alignment vertical="center"/>
    </xf>
    <xf numFmtId="0" fontId="82" fillId="0" borderId="24" xfId="0" applyFont="1" applyBorder="1" applyAlignment="1">
      <alignment horizontal="center" vertical="center" wrapText="1"/>
    </xf>
    <xf numFmtId="0" fontId="2" fillId="0" borderId="19" xfId="0" applyFont="1" applyBorder="1" applyAlignment="1">
      <alignment horizontal="center" vertical="center"/>
    </xf>
    <xf numFmtId="0" fontId="82" fillId="0" borderId="93" xfId="0" applyFont="1" applyBorder="1" applyAlignment="1">
      <alignment horizontal="center" vertical="center" wrapText="1"/>
    </xf>
    <xf numFmtId="9" fontId="82" fillId="0" borderId="93" xfId="0" applyNumberFormat="1" applyFont="1" applyBorder="1" applyAlignment="1">
      <alignment horizontal="center" vertical="center"/>
    </xf>
    <xf numFmtId="0" fontId="23" fillId="0" borderId="95" xfId="0" applyFont="1" applyBorder="1" applyAlignment="1">
      <alignment horizontal="center" vertical="center"/>
    </xf>
    <xf numFmtId="0" fontId="82" fillId="0" borderId="24" xfId="0" applyFont="1" applyBorder="1" applyAlignment="1">
      <alignment horizontal="center" vertical="center"/>
    </xf>
    <xf numFmtId="0" fontId="82" fillId="0" borderId="30" xfId="0" applyFont="1" applyBorder="1" applyAlignment="1">
      <alignment horizontal="center" vertical="center"/>
    </xf>
    <xf numFmtId="0" fontId="82" fillId="0" borderId="29" xfId="0" applyFont="1" applyBorder="1" applyAlignment="1">
      <alignment horizontal="center" vertical="center"/>
    </xf>
    <xf numFmtId="0" fontId="82" fillId="0" borderId="28" xfId="0" applyFont="1" applyBorder="1" applyAlignment="1">
      <alignment horizontal="center" vertical="center"/>
    </xf>
    <xf numFmtId="0" fontId="82" fillId="0" borderId="93" xfId="0" applyFont="1" applyBorder="1" applyAlignment="1">
      <alignment horizontal="center" vertical="center"/>
    </xf>
    <xf numFmtId="0" fontId="115" fillId="0" borderId="30" xfId="0" applyFont="1" applyBorder="1" applyAlignment="1">
      <alignment horizontal="center" vertical="center"/>
    </xf>
    <xf numFmtId="0" fontId="115" fillId="0" borderId="18" xfId="0" applyFont="1" applyBorder="1" applyAlignment="1">
      <alignment horizontal="center" vertical="center"/>
    </xf>
    <xf numFmtId="0" fontId="115" fillId="0" borderId="29" xfId="0" applyFont="1" applyBorder="1" applyAlignment="1">
      <alignment horizontal="center" vertical="center"/>
    </xf>
    <xf numFmtId="1" fontId="115" fillId="0" borderId="30" xfId="0" applyNumberFormat="1" applyFont="1" applyBorder="1" applyAlignment="1">
      <alignment horizontal="center" vertical="center"/>
    </xf>
    <xf numFmtId="1" fontId="115" fillId="0" borderId="16" xfId="0" applyNumberFormat="1" applyFont="1" applyBorder="1" applyAlignment="1">
      <alignment horizontal="center" vertical="center"/>
    </xf>
    <xf numFmtId="10" fontId="115" fillId="0" borderId="93" xfId="1" applyNumberFormat="1" applyFont="1" applyBorder="1" applyAlignment="1">
      <alignment horizontal="center" vertical="center"/>
    </xf>
    <xf numFmtId="0" fontId="118" fillId="0" borderId="0" xfId="0" applyFont="1" applyAlignment="1" applyProtection="1">
      <alignment horizontal="center" vertical="center" wrapText="1"/>
      <protection locked="0"/>
    </xf>
    <xf numFmtId="0" fontId="118" fillId="0" borderId="10" xfId="0" applyFont="1" applyBorder="1" applyAlignment="1" applyProtection="1">
      <alignment horizontal="center" vertical="center" wrapText="1"/>
      <protection locked="0"/>
    </xf>
    <xf numFmtId="0" fontId="2" fillId="14" borderId="64" xfId="0" applyFont="1" applyFill="1" applyBorder="1" applyAlignment="1" applyProtection="1">
      <alignment horizontal="center" vertical="center"/>
    </xf>
    <xf numFmtId="0" fontId="2" fillId="14" borderId="64" xfId="0" applyFont="1" applyFill="1" applyBorder="1" applyAlignment="1" applyProtection="1">
      <alignment horizontal="center" vertical="center" wrapText="1"/>
    </xf>
    <xf numFmtId="0" fontId="2" fillId="16" borderId="5" xfId="0" applyFont="1" applyFill="1" applyBorder="1" applyAlignment="1" applyProtection="1">
      <alignment horizontal="center" vertical="center" wrapText="1"/>
    </xf>
    <xf numFmtId="0" fontId="62" fillId="16" borderId="5" xfId="0" applyFont="1" applyFill="1" applyBorder="1" applyAlignment="1" applyProtection="1">
      <alignment horizontal="center" vertical="center" wrapText="1"/>
    </xf>
    <xf numFmtId="0" fontId="2" fillId="14" borderId="49" xfId="0" applyFont="1" applyFill="1" applyBorder="1" applyAlignment="1" applyProtection="1">
      <alignment horizontal="center" vertical="center"/>
    </xf>
    <xf numFmtId="0" fontId="2" fillId="16" borderId="64" xfId="0" applyFont="1" applyFill="1" applyBorder="1" applyAlignment="1" applyProtection="1">
      <alignment horizontal="center" vertical="center" wrapText="1"/>
    </xf>
    <xf numFmtId="0" fontId="0" fillId="34" borderId="95" xfId="0" applyFill="1" applyBorder="1" applyAlignment="1" applyProtection="1">
      <alignment vertical="center"/>
    </xf>
    <xf numFmtId="0" fontId="2" fillId="34" borderId="66" xfId="0" applyFont="1" applyFill="1" applyBorder="1" applyAlignment="1" applyProtection="1">
      <alignment vertical="center"/>
    </xf>
    <xf numFmtId="0" fontId="0" fillId="34" borderId="66" xfId="0" applyFill="1" applyBorder="1" applyAlignment="1" applyProtection="1">
      <alignment vertical="center"/>
    </xf>
    <xf numFmtId="0" fontId="0" fillId="34" borderId="96" xfId="0" applyFill="1" applyBorder="1" applyAlignment="1" applyProtection="1">
      <alignment vertical="center"/>
    </xf>
    <xf numFmtId="0" fontId="0" fillId="0" borderId="93" xfId="0" applyBorder="1" applyAlignment="1" applyProtection="1">
      <alignment horizontal="left" vertical="center" wrapText="1"/>
    </xf>
    <xf numFmtId="0" fontId="0" fillId="0" borderId="93" xfId="0" applyBorder="1" applyAlignment="1" applyProtection="1">
      <alignment horizontal="center" vertical="center"/>
    </xf>
    <xf numFmtId="1" fontId="0" fillId="0" borderId="93" xfId="0" applyNumberFormat="1" applyBorder="1" applyAlignment="1" applyProtection="1">
      <alignment horizontal="center" vertical="center"/>
    </xf>
    <xf numFmtId="2" fontId="0" fillId="0" borderId="93" xfId="0" applyNumberFormat="1" applyBorder="1" applyAlignment="1" applyProtection="1">
      <alignment horizontal="center" vertical="center"/>
    </xf>
    <xf numFmtId="0" fontId="0" fillId="0" borderId="93" xfId="0" applyBorder="1" applyAlignment="1" applyProtection="1">
      <alignment horizontal="left" vertical="center" wrapText="1" indent="1"/>
    </xf>
    <xf numFmtId="1" fontId="2" fillId="44" borderId="93" xfId="0" applyNumberFormat="1" applyFont="1" applyFill="1" applyBorder="1" applyAlignment="1" applyProtection="1">
      <alignment horizontal="center" vertical="center"/>
    </xf>
    <xf numFmtId="2" fontId="2" fillId="44" borderId="93" xfId="0" applyNumberFormat="1" applyFont="1" applyFill="1" applyBorder="1" applyAlignment="1" applyProtection="1">
      <alignment horizontal="center" vertical="center"/>
    </xf>
    <xf numFmtId="2" fontId="0" fillId="34" borderId="96" xfId="0" applyNumberFormat="1" applyFill="1" applyBorder="1" applyAlignment="1" applyProtection="1">
      <alignment vertical="center"/>
    </xf>
    <xf numFmtId="0" fontId="0" fillId="33" borderId="93" xfId="0" applyFill="1" applyBorder="1" applyAlignment="1" applyProtection="1">
      <alignment horizontal="center" vertical="center"/>
    </xf>
    <xf numFmtId="1" fontId="2" fillId="33" borderId="93" xfId="0" applyNumberFormat="1" applyFont="1" applyFill="1" applyBorder="1" applyAlignment="1" applyProtection="1">
      <alignment horizontal="center" vertical="center"/>
    </xf>
    <xf numFmtId="0" fontId="0" fillId="4" borderId="93" xfId="0" applyFill="1" applyBorder="1" applyAlignment="1" applyProtection="1">
      <alignment horizontal="center" vertical="center"/>
      <protection locked="0"/>
    </xf>
    <xf numFmtId="0" fontId="67" fillId="0" borderId="63" xfId="5" applyFont="1" applyBorder="1" applyAlignment="1">
      <alignment horizontal="center" vertical="center" wrapText="1"/>
    </xf>
    <xf numFmtId="10" fontId="4" fillId="0" borderId="1" xfId="1" applyNumberFormat="1" applyFont="1" applyBorder="1" applyAlignment="1">
      <alignment horizontal="center" shrinkToFit="1"/>
    </xf>
    <xf numFmtId="10" fontId="4" fillId="0" borderId="1" xfId="1" applyNumberFormat="1" applyFont="1" applyBorder="1" applyAlignment="1">
      <alignment horizontal="center" vertical="center" shrinkToFit="1"/>
    </xf>
    <xf numFmtId="10" fontId="4" fillId="9" borderId="1" xfId="1" applyNumberFormat="1" applyFont="1" applyFill="1" applyBorder="1" applyAlignment="1">
      <alignment horizontal="center" shrinkToFit="1"/>
    </xf>
    <xf numFmtId="10" fontId="4" fillId="9" borderId="1" xfId="1" applyNumberFormat="1" applyFont="1" applyFill="1" applyBorder="1" applyAlignment="1">
      <alignment horizontal="center" vertical="center" shrinkToFit="1"/>
    </xf>
    <xf numFmtId="0" fontId="66" fillId="0" borderId="93" xfId="5" applyFont="1" applyBorder="1" applyAlignment="1">
      <alignment horizontal="center" vertical="center" wrapText="1"/>
    </xf>
    <xf numFmtId="0" fontId="67" fillId="0" borderId="93" xfId="5" applyFont="1" applyBorder="1" applyAlignment="1">
      <alignment horizontal="center" vertical="center"/>
    </xf>
    <xf numFmtId="0" fontId="52" fillId="0" borderId="93" xfId="0" applyFont="1" applyBorder="1" applyAlignment="1">
      <alignment horizontal="left" vertical="center"/>
    </xf>
    <xf numFmtId="0" fontId="66" fillId="0" borderId="93" xfId="5" applyFont="1" applyBorder="1" applyAlignment="1">
      <alignment horizontal="center" vertical="center"/>
    </xf>
    <xf numFmtId="0" fontId="60" fillId="0" borderId="63" xfId="5" applyFont="1" applyBorder="1" applyAlignment="1">
      <alignment horizontal="center" vertical="center"/>
    </xf>
    <xf numFmtId="0" fontId="60" fillId="0" borderId="87" xfId="0" applyFont="1" applyFill="1" applyBorder="1" applyAlignment="1">
      <alignment horizontal="center" vertical="center"/>
    </xf>
    <xf numFmtId="0" fontId="52" fillId="0" borderId="93" xfId="5" applyFont="1" applyBorder="1" applyAlignment="1">
      <alignment horizontal="center" vertical="center"/>
    </xf>
    <xf numFmtId="0" fontId="52" fillId="0" borderId="0" xfId="0" applyFont="1" applyAlignment="1">
      <alignment horizontal="center" vertical="center"/>
    </xf>
    <xf numFmtId="0" fontId="60" fillId="0" borderId="87" xfId="0" applyFont="1" applyBorder="1" applyAlignment="1">
      <alignment horizontal="center" vertical="center"/>
    </xf>
    <xf numFmtId="10" fontId="66" fillId="0" borderId="63" xfId="1" applyNumberFormat="1" applyFont="1" applyBorder="1" applyAlignment="1">
      <alignment horizontal="center" vertical="center" wrapText="1"/>
    </xf>
    <xf numFmtId="10" fontId="66" fillId="0" borderId="87" xfId="1" applyNumberFormat="1" applyFont="1" applyBorder="1" applyAlignment="1">
      <alignment horizontal="center" vertical="center" wrapText="1"/>
    </xf>
    <xf numFmtId="10" fontId="60" fillId="0" borderId="63" xfId="1" applyNumberFormat="1" applyFont="1" applyBorder="1" applyAlignment="1">
      <alignment horizontal="center" vertical="center"/>
    </xf>
    <xf numFmtId="10" fontId="60" fillId="0" borderId="87" xfId="1" applyNumberFormat="1" applyFont="1" applyFill="1" applyBorder="1" applyAlignment="1">
      <alignment horizontal="center" vertical="center"/>
    </xf>
    <xf numFmtId="10" fontId="60" fillId="0" borderId="87" xfId="1" applyNumberFormat="1" applyFont="1" applyBorder="1" applyAlignment="1">
      <alignment horizontal="center" vertical="center"/>
    </xf>
    <xf numFmtId="0" fontId="4" fillId="43" borderId="30" xfId="3" applyFont="1" applyFill="1" applyBorder="1" applyAlignment="1">
      <alignment horizontal="center" vertical="center" shrinkToFit="1"/>
    </xf>
    <xf numFmtId="0" fontId="4" fillId="0" borderId="1" xfId="0" applyFont="1" applyBorder="1" applyAlignment="1" applyProtection="1">
      <alignment horizontal="center" vertical="center"/>
    </xf>
    <xf numFmtId="0" fontId="4" fillId="0" borderId="1" xfId="0" applyFont="1" applyBorder="1" applyAlignment="1" applyProtection="1">
      <alignment horizontal="center" vertical="center" wrapText="1"/>
    </xf>
    <xf numFmtId="0" fontId="12" fillId="0" borderId="1" xfId="0" applyFont="1" applyBorder="1" applyAlignment="1" applyProtection="1">
      <alignment horizontal="center" vertical="center"/>
    </xf>
    <xf numFmtId="0" fontId="12" fillId="6" borderId="1" xfId="0" applyFont="1" applyFill="1" applyBorder="1" applyAlignment="1" applyProtection="1">
      <alignment horizontal="center" vertical="center"/>
    </xf>
    <xf numFmtId="0" fontId="0" fillId="5" borderId="49" xfId="0" applyFill="1" applyBorder="1" applyAlignment="1" applyProtection="1">
      <alignment horizontal="center" textRotation="90" wrapText="1"/>
    </xf>
    <xf numFmtId="0" fontId="0" fillId="5" borderId="5" xfId="0" applyFill="1" applyBorder="1" applyAlignment="1" applyProtection="1">
      <alignment horizontal="center" textRotation="90" wrapText="1"/>
    </xf>
    <xf numFmtId="0" fontId="11" fillId="0" borderId="0" xfId="0" applyFont="1" applyAlignment="1" applyProtection="1">
      <alignment horizontal="center" vertical="center" shrinkToFit="1"/>
      <protection locked="0"/>
    </xf>
    <xf numFmtId="0" fontId="11" fillId="0" borderId="0" xfId="0" applyFont="1" applyProtection="1">
      <protection locked="0"/>
    </xf>
    <xf numFmtId="1" fontId="11" fillId="0" borderId="0" xfId="0" applyNumberFormat="1" applyFont="1" applyProtection="1">
      <protection locked="0"/>
    </xf>
    <xf numFmtId="0" fontId="4" fillId="4" borderId="1" xfId="0" applyFont="1" applyFill="1" applyBorder="1" applyAlignment="1" applyProtection="1">
      <alignment horizontal="center" vertical="center"/>
      <protection locked="0"/>
    </xf>
    <xf numFmtId="0" fontId="65" fillId="0" borderId="0" xfId="5" applyAlignment="1" applyProtection="1">
      <alignment vertical="center"/>
      <protection locked="0"/>
    </xf>
    <xf numFmtId="0" fontId="65" fillId="0" borderId="0" xfId="5" applyAlignment="1" applyProtection="1">
      <alignment horizontal="left"/>
      <protection locked="0"/>
    </xf>
    <xf numFmtId="0" fontId="121" fillId="0" borderId="0" xfId="5" applyFont="1" applyAlignment="1" applyProtection="1">
      <alignment horizontal="left"/>
      <protection locked="0"/>
    </xf>
    <xf numFmtId="0" fontId="122" fillId="0" borderId="0" xfId="5" applyFont="1" applyAlignment="1" applyProtection="1">
      <alignment vertical="center"/>
      <protection locked="0"/>
    </xf>
    <xf numFmtId="0" fontId="86" fillId="0" borderId="0" xfId="7" applyFont="1" applyAlignment="1" applyProtection="1">
      <alignment horizontal="left" vertical="center"/>
      <protection locked="0"/>
    </xf>
    <xf numFmtId="3" fontId="86" fillId="0" borderId="0" xfId="7" applyNumberFormat="1" applyFont="1" applyAlignment="1" applyProtection="1">
      <alignment horizontal="left" vertical="center"/>
      <protection locked="0"/>
    </xf>
    <xf numFmtId="0" fontId="100" fillId="0" borderId="0" xfId="5" applyFont="1" applyAlignment="1" applyProtection="1">
      <alignment horizontal="centerContinuous" vertical="center"/>
      <protection locked="0"/>
    </xf>
    <xf numFmtId="0" fontId="28" fillId="0" borderId="0" xfId="7" applyProtection="1">
      <protection locked="0"/>
    </xf>
    <xf numFmtId="0" fontId="28" fillId="0" borderId="0" xfId="7" applyAlignment="1" applyProtection="1">
      <alignment horizontal="left" vertical="center"/>
      <protection locked="0"/>
    </xf>
    <xf numFmtId="3" fontId="28" fillId="0" borderId="0" xfId="7" applyNumberFormat="1" applyAlignment="1" applyProtection="1">
      <alignment horizontal="left" vertical="center"/>
      <protection locked="0"/>
    </xf>
    <xf numFmtId="0" fontId="57" fillId="0" borderId="0" xfId="5" applyFont="1" applyAlignment="1" applyProtection="1">
      <alignment vertical="center"/>
      <protection locked="0"/>
    </xf>
    <xf numFmtId="0" fontId="28" fillId="0" borderId="0" xfId="0" applyFont="1" applyAlignment="1" applyProtection="1">
      <alignment wrapText="1"/>
      <protection locked="0"/>
    </xf>
    <xf numFmtId="0" fontId="65" fillId="0" borderId="0" xfId="5" applyAlignment="1" applyProtection="1">
      <alignment horizontal="center" vertical="center"/>
      <protection locked="0"/>
    </xf>
    <xf numFmtId="0" fontId="56" fillId="0" borderId="0" xfId="5" applyFont="1" applyAlignment="1" applyProtection="1">
      <alignment vertical="center"/>
      <protection locked="0"/>
    </xf>
    <xf numFmtId="0" fontId="131" fillId="0" borderId="0" xfId="5" applyFont="1" applyAlignment="1" applyProtection="1">
      <alignment vertical="center"/>
      <protection locked="0"/>
    </xf>
    <xf numFmtId="0" fontId="65" fillId="0" borderId="0" xfId="5" applyFill="1" applyAlignment="1" applyProtection="1">
      <alignment vertical="center"/>
      <protection locked="0"/>
    </xf>
    <xf numFmtId="0" fontId="65" fillId="0" borderId="0" xfId="5" applyFill="1" applyAlignment="1" applyProtection="1">
      <alignment horizontal="center" vertical="center"/>
      <protection locked="0"/>
    </xf>
    <xf numFmtId="0" fontId="28" fillId="0" borderId="0" xfId="0" applyFont="1" applyFill="1" applyAlignment="1" applyProtection="1">
      <alignment vertical="center"/>
      <protection locked="0"/>
    </xf>
    <xf numFmtId="0" fontId="56" fillId="0" borderId="0" xfId="5" applyFont="1" applyFill="1" applyAlignment="1" applyProtection="1">
      <alignment vertical="center"/>
      <protection locked="0"/>
    </xf>
    <xf numFmtId="0" fontId="0" fillId="0" borderId="0" xfId="0" applyFill="1"/>
    <xf numFmtId="0" fontId="100" fillId="0" borderId="0" xfId="5" applyFont="1" applyFill="1" applyAlignment="1" applyProtection="1">
      <alignment vertical="center" wrapText="1"/>
      <protection locked="0"/>
    </xf>
    <xf numFmtId="0" fontId="56" fillId="0" borderId="0" xfId="5" applyFont="1" applyFill="1" applyAlignment="1" applyProtection="1">
      <alignment vertical="center" wrapText="1"/>
      <protection locked="0"/>
    </xf>
    <xf numFmtId="0" fontId="65" fillId="0" borderId="0" xfId="5" applyFill="1" applyAlignment="1" applyProtection="1">
      <alignment vertical="center" wrapText="1"/>
      <protection locked="0"/>
    </xf>
    <xf numFmtId="0" fontId="129" fillId="0" borderId="0" xfId="5" applyFont="1" applyFill="1" applyAlignment="1" applyProtection="1">
      <alignment vertical="center"/>
      <protection locked="0"/>
    </xf>
    <xf numFmtId="0" fontId="55" fillId="0" borderId="0" xfId="5" applyFont="1" applyFill="1" applyAlignment="1" applyProtection="1">
      <alignment vertical="center" wrapText="1"/>
      <protection locked="0"/>
    </xf>
    <xf numFmtId="0" fontId="129" fillId="0" borderId="0" xfId="5" applyFont="1" applyFill="1" applyAlignment="1" applyProtection="1">
      <alignment vertical="center" wrapText="1"/>
      <protection locked="0"/>
    </xf>
    <xf numFmtId="0" fontId="100" fillId="0" borderId="0" xfId="5" applyFont="1" applyFill="1" applyAlignment="1" applyProtection="1">
      <alignment horizontal="center" vertical="center" wrapText="1"/>
      <protection locked="0"/>
    </xf>
    <xf numFmtId="0" fontId="129" fillId="12" borderId="93" xfId="5" applyFont="1" applyFill="1" applyBorder="1" applyAlignment="1" applyProtection="1">
      <alignment vertical="center"/>
      <protection locked="0"/>
    </xf>
    <xf numFmtId="0" fontId="130" fillId="12" borderId="93" xfId="8" applyFont="1" applyFill="1" applyBorder="1" applyAlignment="1" applyProtection="1">
      <alignment vertical="center"/>
      <protection locked="0"/>
    </xf>
    <xf numFmtId="0" fontId="21" fillId="0" borderId="0" xfId="9" applyFill="1" applyProtection="1">
      <protection locked="0"/>
    </xf>
    <xf numFmtId="3" fontId="86" fillId="0" borderId="0" xfId="5" applyNumberFormat="1" applyFont="1" applyFill="1" applyAlignment="1" applyProtection="1">
      <alignment vertical="center"/>
      <protection locked="0"/>
    </xf>
    <xf numFmtId="0" fontId="57" fillId="0" borderId="0" xfId="5" applyFont="1" applyFill="1" applyAlignment="1" applyProtection="1">
      <alignment vertical="center"/>
      <protection locked="0"/>
    </xf>
    <xf numFmtId="0" fontId="65" fillId="0" borderId="0" xfId="5" applyFill="1" applyProtection="1">
      <protection locked="0"/>
    </xf>
    <xf numFmtId="0" fontId="65" fillId="0" borderId="0" xfId="5" applyFill="1" applyAlignment="1" applyProtection="1">
      <alignment horizontal="left"/>
      <protection locked="0"/>
    </xf>
    <xf numFmtId="0" fontId="121" fillId="0" borderId="0" xfId="5" applyFont="1" applyFill="1" applyAlignment="1" applyProtection="1">
      <alignment horizontal="left"/>
      <protection locked="0"/>
    </xf>
    <xf numFmtId="0" fontId="122" fillId="0" borderId="0" xfId="5" applyFont="1" applyFill="1" applyAlignment="1" applyProtection="1">
      <alignment vertical="center"/>
      <protection locked="0"/>
    </xf>
    <xf numFmtId="0" fontId="86" fillId="0" borderId="0" xfId="7" applyFont="1" applyFill="1" applyAlignment="1" applyProtection="1">
      <alignment horizontal="left" vertical="center"/>
      <protection locked="0"/>
    </xf>
    <xf numFmtId="3" fontId="86" fillId="0" borderId="0" xfId="7" applyNumberFormat="1" applyFont="1" applyFill="1" applyAlignment="1" applyProtection="1">
      <alignment horizontal="left" vertical="center"/>
      <protection locked="0"/>
    </xf>
    <xf numFmtId="0" fontId="100" fillId="0" borderId="0" xfId="5" applyFont="1" applyFill="1" applyAlignment="1" applyProtection="1">
      <alignment horizontal="centerContinuous" vertical="center"/>
      <protection locked="0"/>
    </xf>
    <xf numFmtId="0" fontId="28" fillId="0" borderId="0" xfId="7" applyFill="1" applyProtection="1">
      <protection locked="0"/>
    </xf>
    <xf numFmtId="0" fontId="59" fillId="0" borderId="93" xfId="5" applyFont="1" applyBorder="1" applyAlignment="1" applyProtection="1">
      <alignment horizontal="center" vertical="center"/>
    </xf>
    <xf numFmtId="0" fontId="49" fillId="46" borderId="93" xfId="0" applyFont="1" applyFill="1" applyBorder="1" applyAlignment="1" applyProtection="1">
      <alignment horizontal="center" vertical="center" wrapText="1"/>
    </xf>
    <xf numFmtId="0" fontId="65" fillId="0" borderId="93" xfId="5" applyBorder="1" applyAlignment="1" applyProtection="1">
      <alignment horizontal="center" vertical="center"/>
    </xf>
    <xf numFmtId="0" fontId="59" fillId="46" borderId="93" xfId="5" applyFont="1" applyFill="1" applyBorder="1" applyAlignment="1" applyProtection="1">
      <alignment horizontal="center" vertical="center"/>
    </xf>
    <xf numFmtId="0" fontId="65" fillId="33" borderId="93" xfId="5" applyFill="1" applyBorder="1" applyAlignment="1" applyProtection="1">
      <alignment horizontal="center" vertical="center"/>
    </xf>
    <xf numFmtId="0" fontId="40" fillId="0" borderId="93" xfId="5" applyFont="1" applyBorder="1" applyAlignment="1" applyProtection="1">
      <alignment horizontal="center" vertical="center"/>
    </xf>
    <xf numFmtId="0" fontId="123" fillId="46" borderId="93" xfId="5" applyFont="1" applyFill="1" applyBorder="1" applyAlignment="1" applyProtection="1">
      <alignment horizontal="center" vertical="center"/>
    </xf>
    <xf numFmtId="0" fontId="65" fillId="0" borderId="0" xfId="5" applyFill="1" applyAlignment="1" applyProtection="1">
      <alignment horizontal="center" vertical="center"/>
    </xf>
    <xf numFmtId="0" fontId="28" fillId="0" borderId="0" xfId="0" applyFont="1" applyFill="1" applyProtection="1"/>
    <xf numFmtId="0" fontId="28" fillId="0" borderId="0" xfId="0" applyFont="1" applyFill="1" applyAlignment="1" applyProtection="1">
      <alignment vertical="center"/>
    </xf>
    <xf numFmtId="0" fontId="65" fillId="0" borderId="0" xfId="5" applyFill="1" applyAlignment="1" applyProtection="1">
      <alignment vertical="center"/>
    </xf>
    <xf numFmtId="0" fontId="124" fillId="0" borderId="0" xfId="5" applyFont="1" applyFill="1" applyAlignment="1" applyProtection="1">
      <alignment vertical="center"/>
    </xf>
    <xf numFmtId="0" fontId="65" fillId="0" borderId="0" xfId="5" applyFill="1" applyBorder="1" applyAlignment="1" applyProtection="1">
      <alignment horizontal="center" textRotation="90" wrapText="1"/>
    </xf>
    <xf numFmtId="0" fontId="125" fillId="0" borderId="0" xfId="0" applyFont="1" applyFill="1" applyAlignment="1" applyProtection="1">
      <alignment vertical="center"/>
    </xf>
    <xf numFmtId="0" fontId="126" fillId="0" borderId="0" xfId="0" applyFont="1" applyFill="1" applyAlignment="1" applyProtection="1">
      <alignment vertical="center"/>
    </xf>
    <xf numFmtId="0" fontId="56" fillId="0" borderId="93" xfId="5" applyFont="1" applyFill="1" applyBorder="1" applyAlignment="1" applyProtection="1">
      <alignment vertical="center" wrapText="1"/>
    </xf>
    <xf numFmtId="0" fontId="127" fillId="0" borderId="93" xfId="5" applyFont="1" applyFill="1" applyBorder="1" applyAlignment="1" applyProtection="1">
      <alignment vertical="center"/>
    </xf>
    <xf numFmtId="0" fontId="128" fillId="0" borderId="0" xfId="5" applyFont="1" applyFill="1" applyAlignment="1" applyProtection="1">
      <alignment horizontal="center" vertical="center" wrapText="1"/>
    </xf>
    <xf numFmtId="0" fontId="56" fillId="0" borderId="0" xfId="5" applyFont="1" applyFill="1" applyAlignment="1" applyProtection="1">
      <alignment horizontal="center" vertical="center" wrapText="1"/>
    </xf>
    <xf numFmtId="0" fontId="128" fillId="0" borderId="0" xfId="5" applyFont="1" applyFill="1" applyAlignment="1" applyProtection="1">
      <alignment vertical="center" wrapText="1"/>
    </xf>
    <xf numFmtId="0" fontId="65" fillId="0" borderId="93" xfId="5" applyFill="1" applyBorder="1" applyAlignment="1" applyProtection="1">
      <alignment horizontal="center" vertical="center"/>
    </xf>
    <xf numFmtId="0" fontId="65" fillId="0" borderId="100" xfId="5" applyFill="1" applyBorder="1" applyAlignment="1" applyProtection="1">
      <alignment horizontal="center" vertical="center"/>
    </xf>
    <xf numFmtId="2" fontId="65" fillId="0" borderId="93" xfId="5" applyNumberFormat="1" applyFill="1" applyBorder="1" applyAlignment="1" applyProtection="1">
      <alignment horizontal="center" vertical="center"/>
    </xf>
    <xf numFmtId="0" fontId="65" fillId="0" borderId="0" xfId="5" applyFill="1" applyBorder="1" applyAlignment="1" applyProtection="1">
      <alignment horizontal="center" vertical="center"/>
    </xf>
    <xf numFmtId="0" fontId="56" fillId="0" borderId="93" xfId="5" applyFont="1" applyFill="1" applyBorder="1" applyAlignment="1" applyProtection="1">
      <alignment horizontal="center" vertical="center" wrapText="1"/>
    </xf>
    <xf numFmtId="0" fontId="100" fillId="0" borderId="0" xfId="5" applyFont="1" applyFill="1" applyAlignment="1" applyProtection="1">
      <alignment vertical="center" wrapText="1"/>
    </xf>
    <xf numFmtId="0" fontId="65" fillId="0" borderId="50" xfId="5" applyFill="1" applyBorder="1" applyAlignment="1" applyProtection="1">
      <alignment horizontal="center" vertical="center"/>
    </xf>
    <xf numFmtId="2" fontId="65" fillId="0" borderId="50" xfId="5" applyNumberFormat="1" applyFill="1" applyBorder="1" applyAlignment="1" applyProtection="1">
      <alignment horizontal="center" vertical="center"/>
    </xf>
    <xf numFmtId="0" fontId="56" fillId="0" borderId="0" xfId="5" applyFont="1" applyFill="1" applyAlignment="1" applyProtection="1">
      <alignment vertical="center" wrapText="1"/>
    </xf>
    <xf numFmtId="0" fontId="0" fillId="5" borderId="58" xfId="0" applyFill="1" applyBorder="1" applyAlignment="1" applyProtection="1">
      <alignment horizontal="center" vertical="center" textRotation="90" wrapText="1"/>
      <protection locked="0"/>
    </xf>
    <xf numFmtId="0" fontId="0" fillId="5" borderId="49" xfId="0" applyFill="1" applyBorder="1" applyAlignment="1" applyProtection="1">
      <alignment horizontal="center" vertical="center" textRotation="90" wrapText="1"/>
      <protection locked="0"/>
    </xf>
    <xf numFmtId="0" fontId="0" fillId="5" borderId="5" xfId="0" applyFill="1" applyBorder="1" applyAlignment="1" applyProtection="1">
      <alignment horizontal="center" vertical="center" textRotation="90" wrapText="1"/>
      <protection locked="0"/>
    </xf>
    <xf numFmtId="0" fontId="0" fillId="4" borderId="1" xfId="0" applyFill="1" applyBorder="1" applyAlignment="1" applyProtection="1">
      <alignment horizontal="center" wrapText="1"/>
      <protection locked="0"/>
    </xf>
    <xf numFmtId="0" fontId="0" fillId="0" borderId="13" xfId="0" applyBorder="1" applyAlignment="1">
      <alignment horizontal="left" textRotation="90"/>
    </xf>
    <xf numFmtId="0" fontId="0" fillId="0" borderId="5" xfId="0" applyBorder="1" applyAlignment="1">
      <alignment horizontal="left" textRotation="90"/>
    </xf>
    <xf numFmtId="0" fontId="12" fillId="15" borderId="13" xfId="0" applyFont="1" applyFill="1" applyBorder="1" applyAlignment="1">
      <alignment horizontal="center" textRotation="90"/>
    </xf>
    <xf numFmtId="0" fontId="12" fillId="15" borderId="5" xfId="0" applyFont="1" applyFill="1" applyBorder="1" applyAlignment="1">
      <alignment horizontal="center" textRotation="90"/>
    </xf>
    <xf numFmtId="0" fontId="4" fillId="0" borderId="0" xfId="2" applyFont="1" applyAlignment="1" applyProtection="1">
      <alignment horizontal="center" vertical="center"/>
      <protection locked="0"/>
    </xf>
    <xf numFmtId="0" fontId="4" fillId="0" borderId="0" xfId="2" applyFont="1" applyAlignment="1" applyProtection="1">
      <alignment vertical="center"/>
      <protection locked="0"/>
    </xf>
    <xf numFmtId="0" fontId="23" fillId="0" borderId="0" xfId="2" applyFont="1" applyAlignment="1" applyProtection="1">
      <alignment vertical="center"/>
      <protection locked="0"/>
    </xf>
    <xf numFmtId="0" fontId="4" fillId="0" borderId="18" xfId="2" applyFont="1" applyBorder="1" applyAlignment="1" applyProtection="1">
      <alignment vertical="center"/>
      <protection locked="0"/>
    </xf>
    <xf numFmtId="0" fontId="4" fillId="0" borderId="17" xfId="2" applyFont="1" applyBorder="1" applyAlignment="1" applyProtection="1">
      <alignment vertical="center"/>
      <protection locked="0"/>
    </xf>
    <xf numFmtId="0" fontId="66" fillId="9" borderId="63" xfId="5" applyFont="1" applyFill="1" applyBorder="1" applyAlignment="1">
      <alignment horizontal="center" vertical="center" wrapText="1"/>
    </xf>
    <xf numFmtId="0" fontId="28" fillId="0" borderId="64" xfId="0" applyFont="1" applyFill="1" applyBorder="1" applyAlignment="1" applyProtection="1">
      <alignment horizontal="left" vertical="center" wrapText="1"/>
    </xf>
    <xf numFmtId="0" fontId="28" fillId="0" borderId="63" xfId="0" applyFont="1" applyFill="1" applyBorder="1" applyAlignment="1" applyProtection="1">
      <alignment horizontal="center" vertical="center" wrapText="1"/>
    </xf>
    <xf numFmtId="0" fontId="28" fillId="0" borderId="64" xfId="0" applyFont="1" applyFill="1" applyBorder="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12" fillId="6" borderId="1" xfId="0" applyFont="1" applyFill="1" applyBorder="1" applyAlignment="1" applyProtection="1">
      <alignment horizontal="center" vertical="center"/>
    </xf>
    <xf numFmtId="0" fontId="0" fillId="0" borderId="13" xfId="0" applyBorder="1" applyAlignment="1">
      <alignment horizontal="center" textRotation="90"/>
    </xf>
    <xf numFmtId="0" fontId="0" fillId="0" borderId="5" xfId="0" applyBorder="1" applyAlignment="1">
      <alignment horizontal="center" textRotation="90"/>
    </xf>
    <xf numFmtId="0" fontId="12" fillId="15" borderId="13" xfId="0" applyFont="1" applyFill="1" applyBorder="1" applyAlignment="1">
      <alignment horizontal="center" textRotation="90"/>
    </xf>
    <xf numFmtId="0" fontId="12" fillId="15" borderId="5" xfId="0" applyFont="1" applyFill="1" applyBorder="1" applyAlignment="1">
      <alignment horizontal="center" textRotation="90"/>
    </xf>
    <xf numFmtId="0" fontId="13" fillId="0" borderId="0" xfId="0" applyFont="1"/>
    <xf numFmtId="49" fontId="13" fillId="0" borderId="0" xfId="0" applyNumberFormat="1" applyFont="1" applyProtection="1">
      <protection locked="0"/>
    </xf>
    <xf numFmtId="0" fontId="13" fillId="0" borderId="0" xfId="0" applyFont="1" applyProtection="1">
      <protection locked="0"/>
    </xf>
    <xf numFmtId="0" fontId="0" fillId="0" borderId="12" xfId="0" applyFont="1" applyBorder="1" applyAlignment="1" applyProtection="1">
      <alignment horizontal="left" textRotation="90"/>
    </xf>
    <xf numFmtId="0" fontId="0" fillId="0" borderId="13" xfId="0" applyFont="1" applyBorder="1" applyAlignment="1" applyProtection="1">
      <alignment horizontal="left" textRotation="90"/>
    </xf>
    <xf numFmtId="0" fontId="0" fillId="0" borderId="5" xfId="0" applyFont="1" applyBorder="1" applyAlignment="1" applyProtection="1">
      <alignment horizontal="left" textRotation="90"/>
    </xf>
    <xf numFmtId="0" fontId="4" fillId="0" borderId="1" xfId="0" applyFont="1" applyBorder="1" applyAlignment="1" applyProtection="1">
      <alignment horizontal="center" vertical="center" wrapText="1"/>
    </xf>
    <xf numFmtId="0" fontId="4" fillId="0" borderId="1" xfId="0" applyFont="1" applyBorder="1" applyAlignment="1" applyProtection="1">
      <alignment horizontal="center" vertical="center"/>
    </xf>
    <xf numFmtId="0" fontId="0" fillId="0" borderId="12" xfId="0" applyFont="1" applyBorder="1" applyAlignment="1" applyProtection="1">
      <alignment horizontal="center" vertical="center"/>
    </xf>
    <xf numFmtId="0" fontId="0" fillId="0" borderId="13" xfId="0" applyFont="1" applyBorder="1" applyAlignment="1" applyProtection="1">
      <alignment horizontal="center" vertical="center"/>
    </xf>
    <xf numFmtId="0" fontId="0" fillId="0" borderId="5" xfId="0" applyFont="1" applyBorder="1" applyAlignment="1" applyProtection="1">
      <alignment horizontal="center" vertical="center"/>
    </xf>
    <xf numFmtId="0" fontId="4" fillId="0" borderId="12" xfId="0" applyFont="1" applyBorder="1" applyAlignment="1" applyProtection="1">
      <alignment horizontal="center" textRotation="90" wrapText="1"/>
    </xf>
    <xf numFmtId="0" fontId="4" fillId="0" borderId="13" xfId="0" applyFont="1" applyBorder="1" applyAlignment="1" applyProtection="1">
      <alignment horizontal="center" textRotation="90" wrapText="1"/>
    </xf>
    <xf numFmtId="0" fontId="4" fillId="0" borderId="5" xfId="0" applyFont="1" applyBorder="1" applyAlignment="1" applyProtection="1">
      <alignment horizontal="center" textRotation="90" wrapText="1"/>
    </xf>
    <xf numFmtId="0" fontId="4" fillId="0" borderId="1" xfId="0" applyFont="1" applyBorder="1" applyAlignment="1" applyProtection="1">
      <alignment horizontal="center" textRotation="90" wrapText="1"/>
    </xf>
    <xf numFmtId="0" fontId="4" fillId="0" borderId="1" xfId="0" applyFont="1" applyBorder="1" applyAlignment="1" applyProtection="1">
      <alignment vertical="center"/>
    </xf>
    <xf numFmtId="0" fontId="0" fillId="0" borderId="12" xfId="0" applyBorder="1" applyAlignment="1" applyProtection="1">
      <alignment horizontal="center" textRotation="90"/>
    </xf>
    <xf numFmtId="0" fontId="0" fillId="0" borderId="13" xfId="0" applyBorder="1" applyAlignment="1" applyProtection="1">
      <alignment horizontal="center" textRotation="90"/>
    </xf>
    <xf numFmtId="0" fontId="0" fillId="0" borderId="5" xfId="0" applyBorder="1" applyAlignment="1" applyProtection="1">
      <alignment horizontal="center" textRotation="90"/>
    </xf>
    <xf numFmtId="0" fontId="4" fillId="0" borderId="1" xfId="0" applyFont="1" applyBorder="1" applyAlignment="1" applyProtection="1">
      <alignment horizontal="center" vertical="center" textRotation="90"/>
    </xf>
    <xf numFmtId="0" fontId="4" fillId="0" borderId="12" xfId="0" applyFont="1" applyBorder="1" applyAlignment="1" applyProtection="1">
      <alignment horizontal="center" vertical="center" wrapText="1"/>
    </xf>
    <xf numFmtId="0" fontId="4" fillId="0" borderId="13"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2" xfId="0" applyFont="1" applyBorder="1" applyAlignment="1" applyProtection="1">
      <alignment horizontal="center" vertical="center"/>
    </xf>
    <xf numFmtId="0" fontId="4" fillId="0" borderId="13" xfId="0" applyFont="1" applyBorder="1" applyAlignment="1" applyProtection="1">
      <alignment horizontal="center" vertical="center"/>
    </xf>
    <xf numFmtId="0" fontId="4" fillId="0" borderId="5" xfId="0" applyFont="1" applyBorder="1" applyAlignment="1" applyProtection="1">
      <alignment horizontal="center" vertical="center"/>
    </xf>
    <xf numFmtId="0" fontId="4" fillId="0" borderId="1" xfId="0" applyFont="1" applyBorder="1" applyAlignment="1" applyProtection="1">
      <alignment horizontal="center" textRotation="90"/>
    </xf>
    <xf numFmtId="0" fontId="5" fillId="0" borderId="1" xfId="0" applyFont="1" applyBorder="1" applyAlignment="1" applyProtection="1">
      <alignment horizontal="center" vertical="center"/>
    </xf>
    <xf numFmtId="0" fontId="7" fillId="0" borderId="1" xfId="0" applyFont="1" applyBorder="1" applyAlignment="1" applyProtection="1">
      <alignment horizontal="center" vertical="center"/>
    </xf>
    <xf numFmtId="0" fontId="0" fillId="0" borderId="1" xfId="0" applyBorder="1" applyAlignment="1" applyProtection="1">
      <alignment horizontal="center" textRotation="90" wrapText="1"/>
    </xf>
    <xf numFmtId="0" fontId="6" fillId="0" borderId="6" xfId="0" applyFont="1" applyBorder="1" applyAlignment="1" applyProtection="1">
      <alignment horizontal="center" vertical="center" wrapText="1"/>
    </xf>
    <xf numFmtId="0" fontId="6" fillId="0" borderId="7" xfId="0" applyFont="1" applyBorder="1" applyAlignment="1" applyProtection="1">
      <alignment horizontal="center" vertical="center" wrapText="1"/>
    </xf>
    <xf numFmtId="0" fontId="6" fillId="0" borderId="8" xfId="0" applyFont="1" applyBorder="1" applyAlignment="1" applyProtection="1">
      <alignment horizontal="center" vertical="center" wrapText="1"/>
    </xf>
    <xf numFmtId="0" fontId="6" fillId="0" borderId="9" xfId="0" applyFont="1" applyBorder="1" applyAlignment="1" applyProtection="1">
      <alignment horizontal="center" vertical="center" wrapText="1"/>
    </xf>
    <xf numFmtId="0" fontId="6" fillId="0" borderId="10" xfId="0" applyFont="1" applyBorder="1" applyAlignment="1" applyProtection="1">
      <alignment horizontal="center" vertical="center" wrapText="1"/>
    </xf>
    <xf numFmtId="0" fontId="6" fillId="0" borderId="11" xfId="0" applyFont="1" applyBorder="1" applyAlignment="1" applyProtection="1">
      <alignment horizontal="center" vertical="center" wrapText="1"/>
    </xf>
    <xf numFmtId="0" fontId="4" fillId="0" borderId="2" xfId="0" applyFont="1" applyBorder="1" applyAlignment="1" applyProtection="1">
      <alignment horizontal="center" vertical="center"/>
    </xf>
    <xf numFmtId="0" fontId="4" fillId="0" borderId="3" xfId="0" applyFont="1" applyBorder="1" applyAlignment="1" applyProtection="1">
      <alignment horizontal="center" vertical="center"/>
    </xf>
    <xf numFmtId="0" fontId="4" fillId="0" borderId="4" xfId="0" applyFont="1" applyBorder="1" applyAlignment="1" applyProtection="1">
      <alignment horizontal="center" vertical="center"/>
    </xf>
    <xf numFmtId="0" fontId="4" fillId="0" borderId="6" xfId="0" applyFont="1" applyBorder="1" applyAlignment="1" applyProtection="1">
      <alignment horizontal="center" vertical="center"/>
    </xf>
    <xf numFmtId="0" fontId="4" fillId="0" borderId="7" xfId="0" applyFont="1" applyBorder="1" applyAlignment="1" applyProtection="1">
      <alignment horizontal="center" vertical="center"/>
    </xf>
    <xf numFmtId="0" fontId="4" fillId="0" borderId="8" xfId="0" applyFont="1" applyBorder="1" applyAlignment="1" applyProtection="1">
      <alignment horizontal="center" vertical="center"/>
    </xf>
    <xf numFmtId="0" fontId="4" fillId="0" borderId="9" xfId="0" applyFont="1" applyBorder="1" applyAlignment="1" applyProtection="1">
      <alignment horizontal="center" vertical="center"/>
    </xf>
    <xf numFmtId="0" fontId="4" fillId="0" borderId="10" xfId="0" applyFont="1" applyBorder="1" applyAlignment="1" applyProtection="1">
      <alignment horizontal="center" vertical="center"/>
    </xf>
    <xf numFmtId="0" fontId="4" fillId="0" borderId="11" xfId="0" applyFont="1" applyBorder="1" applyAlignment="1" applyProtection="1">
      <alignment horizontal="center" vertical="center"/>
    </xf>
    <xf numFmtId="0" fontId="4" fillId="0" borderId="1" xfId="0" applyFont="1" applyBorder="1" applyAlignment="1" applyProtection="1">
      <alignment horizontal="center" vertical="center" wrapText="1"/>
      <protection locked="0"/>
    </xf>
    <xf numFmtId="0" fontId="4"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center" textRotation="90" wrapText="1"/>
    </xf>
    <xf numFmtId="0" fontId="4" fillId="0" borderId="1" xfId="0" applyFont="1" applyBorder="1" applyAlignment="1" applyProtection="1">
      <alignment horizontal="center" vertical="center" textRotation="90" wrapText="1"/>
    </xf>
    <xf numFmtId="0" fontId="0" fillId="0" borderId="1" xfId="0" applyBorder="1" applyAlignment="1" applyProtection="1">
      <alignment horizontal="left" indent="1"/>
    </xf>
    <xf numFmtId="164" fontId="0" fillId="0" borderId="2" xfId="0" applyNumberFormat="1" applyBorder="1" applyAlignment="1" applyProtection="1">
      <alignment horizontal="center" vertical="center"/>
    </xf>
    <xf numFmtId="164" fontId="0" fillId="0" borderId="3" xfId="0" applyNumberFormat="1" applyBorder="1" applyAlignment="1" applyProtection="1">
      <alignment horizontal="center" vertical="center"/>
    </xf>
    <xf numFmtId="164" fontId="0" fillId="0" borderId="4" xfId="0" applyNumberFormat="1" applyBorder="1" applyAlignment="1" applyProtection="1">
      <alignment horizontal="center" vertical="center"/>
    </xf>
    <xf numFmtId="164" fontId="0" fillId="0" borderId="2" xfId="0" applyNumberFormat="1" applyBorder="1" applyAlignment="1" applyProtection="1">
      <alignment horizontal="left" vertical="center" indent="1"/>
    </xf>
    <xf numFmtId="164" fontId="0" fillId="0" borderId="3" xfId="0" applyNumberFormat="1" applyBorder="1" applyAlignment="1" applyProtection="1">
      <alignment horizontal="left" vertical="center" indent="1"/>
    </xf>
    <xf numFmtId="0" fontId="0" fillId="0" borderId="5" xfId="0" applyBorder="1" applyAlignment="1" applyProtection="1">
      <alignment horizontal="center" vertical="center"/>
    </xf>
    <xf numFmtId="0" fontId="0" fillId="0" borderId="1" xfId="0" quotePrefix="1" applyBorder="1" applyAlignment="1" applyProtection="1">
      <alignment horizontal="left"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0" fontId="0" fillId="0" borderId="9" xfId="0" applyBorder="1" applyAlignment="1" applyProtection="1">
      <alignment horizontal="left" vertical="center" wrapText="1" indent="1"/>
    </xf>
    <xf numFmtId="0" fontId="0" fillId="0" borderId="10" xfId="0" applyBorder="1" applyAlignment="1" applyProtection="1">
      <alignment horizontal="left" vertical="center" wrapText="1" indent="1"/>
    </xf>
    <xf numFmtId="0" fontId="4" fillId="0" borderId="12" xfId="0" applyFont="1" applyBorder="1" applyAlignment="1" applyProtection="1">
      <alignment horizontal="center" textRotation="90"/>
    </xf>
    <xf numFmtId="0" fontId="4" fillId="0" borderId="13" xfId="0" applyFont="1" applyBorder="1" applyAlignment="1" applyProtection="1">
      <alignment horizontal="center" textRotation="90"/>
    </xf>
    <xf numFmtId="0" fontId="4" fillId="0" borderId="5" xfId="0" applyFont="1" applyBorder="1" applyAlignment="1" applyProtection="1">
      <alignment horizontal="center" textRotation="90"/>
    </xf>
    <xf numFmtId="0" fontId="4" fillId="0" borderId="6" xfId="0" applyFont="1" applyBorder="1" applyAlignment="1" applyProtection="1">
      <alignment horizontal="center" vertical="center" wrapText="1"/>
    </xf>
    <xf numFmtId="0" fontId="4" fillId="0" borderId="7" xfId="0" applyFont="1" applyBorder="1" applyAlignment="1" applyProtection="1">
      <alignment horizontal="center" vertical="center" wrapText="1"/>
    </xf>
    <xf numFmtId="0" fontId="4" fillId="0" borderId="8"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5" fillId="0" borderId="1" xfId="0" applyFont="1" applyBorder="1" applyAlignment="1" applyProtection="1">
      <alignment horizontal="center" textRotation="90" wrapText="1"/>
    </xf>
    <xf numFmtId="0" fontId="4" fillId="0" borderId="48" xfId="0" applyFont="1" applyBorder="1" applyAlignment="1" applyProtection="1">
      <alignment horizontal="center" vertical="center"/>
      <protection locked="0"/>
    </xf>
    <xf numFmtId="0" fontId="4" fillId="0" borderId="49" xfId="0" applyFont="1" applyBorder="1" applyAlignment="1" applyProtection="1">
      <alignment horizontal="center" vertical="center"/>
      <protection locked="0"/>
    </xf>
    <xf numFmtId="0" fontId="4" fillId="0" borderId="50" xfId="0" applyFont="1" applyBorder="1" applyAlignment="1" applyProtection="1">
      <alignment horizontal="center" vertical="center"/>
      <protection locked="0"/>
    </xf>
    <xf numFmtId="49" fontId="4" fillId="0" borderId="1" xfId="0" applyNumberFormat="1" applyFont="1" applyFill="1" applyBorder="1" applyAlignment="1" applyProtection="1">
      <alignment horizontal="center" vertical="center"/>
    </xf>
    <xf numFmtId="0" fontId="5" fillId="0" borderId="1" xfId="0" applyFont="1" applyBorder="1" applyAlignment="1" applyProtection="1">
      <alignment horizontal="center" vertical="center" wrapText="1"/>
    </xf>
    <xf numFmtId="0" fontId="0" fillId="0" borderId="12" xfId="0" applyBorder="1" applyAlignment="1" applyProtection="1">
      <alignment horizontal="left" textRotation="90"/>
    </xf>
    <xf numFmtId="0" fontId="0" fillId="0" borderId="13" xfId="0" applyBorder="1" applyAlignment="1" applyProtection="1">
      <alignment horizontal="left" textRotation="90"/>
    </xf>
    <xf numFmtId="0" fontId="0" fillId="0" borderId="5" xfId="0" applyBorder="1" applyAlignment="1" applyProtection="1">
      <alignment horizontal="left" textRotation="90"/>
    </xf>
    <xf numFmtId="0" fontId="0" fillId="0" borderId="12" xfId="0" applyFont="1" applyBorder="1" applyAlignment="1" applyProtection="1">
      <alignment horizontal="left" textRotation="90"/>
      <protection locked="0"/>
    </xf>
    <xf numFmtId="0" fontId="0" fillId="0" borderId="13" xfId="0" applyFont="1" applyBorder="1" applyAlignment="1" applyProtection="1">
      <alignment horizontal="left" textRotation="90"/>
      <protection locked="0"/>
    </xf>
    <xf numFmtId="0" fontId="0" fillId="0" borderId="5" xfId="0" applyFont="1" applyBorder="1" applyAlignment="1" applyProtection="1">
      <alignment horizontal="left" textRotation="90"/>
      <protection locked="0"/>
    </xf>
    <xf numFmtId="0" fontId="0" fillId="0" borderId="12" xfId="0" applyBorder="1" applyAlignment="1" applyProtection="1">
      <alignment horizontal="left" textRotation="90"/>
      <protection locked="0"/>
    </xf>
    <xf numFmtId="0" fontId="0" fillId="0" borderId="13" xfId="0" applyBorder="1" applyAlignment="1" applyProtection="1">
      <alignment horizontal="left" textRotation="90"/>
      <protection locked="0"/>
    </xf>
    <xf numFmtId="0" fontId="0" fillId="0" borderId="5" xfId="0" applyBorder="1" applyAlignment="1" applyProtection="1">
      <alignment horizontal="left" textRotation="90"/>
      <protection locked="0"/>
    </xf>
    <xf numFmtId="0" fontId="0" fillId="0" borderId="2" xfId="0" applyBorder="1" applyAlignment="1" applyProtection="1">
      <alignment horizontal="center" vertical="center"/>
    </xf>
    <xf numFmtId="0" fontId="0" fillId="0" borderId="3" xfId="0" applyBorder="1" applyAlignment="1" applyProtection="1">
      <alignment horizontal="center" vertical="center"/>
    </xf>
    <xf numFmtId="0" fontId="5" fillId="0" borderId="2"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0" fontId="13" fillId="16" borderId="63" xfId="0" applyFont="1" applyFill="1" applyBorder="1" applyAlignment="1">
      <alignment horizontal="center" textRotation="90" wrapText="1"/>
    </xf>
    <xf numFmtId="0" fontId="13" fillId="16" borderId="63" xfId="0" applyFont="1" applyFill="1" applyBorder="1" applyAlignment="1">
      <alignment horizontal="center" textRotation="90"/>
    </xf>
    <xf numFmtId="0" fontId="0" fillId="0" borderId="12" xfId="0" applyFont="1" applyBorder="1" applyAlignment="1">
      <alignment horizontal="left" textRotation="90" wrapText="1"/>
    </xf>
    <xf numFmtId="0" fontId="0" fillId="0" borderId="13" xfId="0" applyFont="1" applyBorder="1" applyAlignment="1">
      <alignment horizontal="left" textRotation="90"/>
    </xf>
    <xf numFmtId="0" fontId="0" fillId="0" borderId="5" xfId="0" applyFont="1" applyBorder="1" applyAlignment="1">
      <alignment horizontal="left" textRotation="90"/>
    </xf>
    <xf numFmtId="0" fontId="4" fillId="0" borderId="12" xfId="0" applyFont="1" applyBorder="1" applyAlignment="1">
      <alignment horizontal="center" textRotation="90"/>
    </xf>
    <xf numFmtId="0" fontId="4" fillId="0" borderId="13" xfId="0" applyFont="1" applyBorder="1" applyAlignment="1">
      <alignment horizontal="center" textRotation="90"/>
    </xf>
    <xf numFmtId="0" fontId="4" fillId="0" borderId="5" xfId="0" applyFont="1" applyBorder="1" applyAlignment="1">
      <alignment horizontal="center" textRotation="90"/>
    </xf>
    <xf numFmtId="0" fontId="4" fillId="0" borderId="12" xfId="0" applyFont="1" applyBorder="1" applyAlignment="1">
      <alignment horizontal="center" textRotation="90" wrapText="1"/>
    </xf>
    <xf numFmtId="0" fontId="4" fillId="0" borderId="13" xfId="0" applyFont="1" applyBorder="1" applyAlignment="1">
      <alignment horizontal="center" textRotation="90" wrapText="1"/>
    </xf>
    <xf numFmtId="0" fontId="4" fillId="0" borderId="5" xfId="0" applyFont="1" applyBorder="1" applyAlignment="1">
      <alignment horizontal="center" textRotation="90" wrapText="1"/>
    </xf>
    <xf numFmtId="0" fontId="4" fillId="0" borderId="1" xfId="0" applyFont="1" applyBorder="1" applyAlignment="1">
      <alignment horizontal="center" vertical="center"/>
    </xf>
    <xf numFmtId="0" fontId="0" fillId="0" borderId="12" xfId="0" applyBorder="1" applyAlignment="1">
      <alignment horizontal="left" textRotation="90"/>
    </xf>
    <xf numFmtId="0" fontId="0" fillId="0" borderId="13" xfId="0" applyBorder="1" applyAlignment="1">
      <alignment horizontal="left" textRotation="90"/>
    </xf>
    <xf numFmtId="0" fontId="0" fillId="0" borderId="5" xfId="0" applyBorder="1" applyAlignment="1">
      <alignment horizontal="left" textRotation="90"/>
    </xf>
    <xf numFmtId="0" fontId="0" fillId="0" borderId="12" xfId="0" applyFont="1" applyBorder="1" applyAlignment="1">
      <alignment horizontal="left" textRotation="90"/>
    </xf>
    <xf numFmtId="0" fontId="0" fillId="0" borderId="0" xfId="0" applyFont="1" applyBorder="1" applyAlignment="1">
      <alignment horizontal="center" textRotation="90"/>
    </xf>
    <xf numFmtId="0" fontId="0" fillId="0" borderId="10" xfId="0" applyFont="1" applyBorder="1" applyAlignment="1">
      <alignment horizontal="center" textRotation="90"/>
    </xf>
    <xf numFmtId="0" fontId="4" fillId="0" borderId="1" xfId="0" applyFont="1" applyBorder="1" applyAlignment="1">
      <alignment horizontal="center" vertical="center" wrapText="1"/>
    </xf>
    <xf numFmtId="0" fontId="4" fillId="0" borderId="1" xfId="0" applyFont="1" applyBorder="1" applyAlignment="1">
      <alignment horizontal="center" textRotation="90" wrapText="1"/>
    </xf>
    <xf numFmtId="0" fontId="4" fillId="0" borderId="1" xfId="0" applyFont="1" applyBorder="1" applyAlignment="1">
      <alignment vertical="center"/>
    </xf>
    <xf numFmtId="0" fontId="0" fillId="0" borderId="12" xfId="0" applyFont="1" applyBorder="1" applyAlignment="1">
      <alignment horizontal="center" vertical="center"/>
    </xf>
    <xf numFmtId="0" fontId="0" fillId="0" borderId="13" xfId="0" applyFont="1" applyBorder="1" applyAlignment="1">
      <alignment horizontal="center" vertical="center"/>
    </xf>
    <xf numFmtId="0" fontId="0" fillId="0" borderId="5"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5" fillId="0" borderId="1" xfId="0" applyFont="1" applyBorder="1" applyAlignment="1">
      <alignment horizontal="center" vertical="center" wrapText="1"/>
    </xf>
    <xf numFmtId="0" fontId="0" fillId="0" borderId="12" xfId="0" applyBorder="1" applyAlignment="1">
      <alignment horizontal="center" textRotation="90"/>
    </xf>
    <xf numFmtId="0" fontId="0" fillId="0" borderId="13" xfId="0" applyBorder="1" applyAlignment="1">
      <alignment horizontal="center" textRotation="90"/>
    </xf>
    <xf numFmtId="0" fontId="0" fillId="0" borderId="5" xfId="0" applyBorder="1" applyAlignment="1">
      <alignment horizontal="center" textRotation="90"/>
    </xf>
    <xf numFmtId="49" fontId="4" fillId="0" borderId="1" xfId="0" applyNumberFormat="1" applyFont="1" applyFill="1" applyBorder="1" applyAlignment="1">
      <alignment horizontal="center" vertical="center"/>
    </xf>
    <xf numFmtId="0" fontId="4" fillId="0" borderId="1" xfId="0" applyFont="1" applyBorder="1" applyAlignment="1">
      <alignment horizontal="center" textRotation="90"/>
    </xf>
    <xf numFmtId="0" fontId="7" fillId="0" borderId="1" xfId="0" applyFont="1" applyBorder="1" applyAlignment="1">
      <alignment horizontal="center" vertical="center"/>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6" fillId="0" borderId="11" xfId="0" applyFont="1" applyBorder="1" applyAlignment="1">
      <alignment horizontal="center" vertical="center" wrapText="1"/>
    </xf>
    <xf numFmtId="0" fontId="4" fillId="0" borderId="13" xfId="0" applyFont="1" applyBorder="1" applyAlignment="1">
      <alignment horizontal="center" vertical="center"/>
    </xf>
    <xf numFmtId="0" fontId="4" fillId="0" borderId="5" xfId="0" applyFont="1" applyBorder="1" applyAlignment="1">
      <alignment horizontal="center" vertical="center"/>
    </xf>
    <xf numFmtId="0" fontId="4" fillId="0" borderId="13"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12" xfId="0" applyFont="1" applyBorder="1" applyAlignment="1">
      <alignment horizontal="center" vertical="center"/>
    </xf>
    <xf numFmtId="49" fontId="4" fillId="0" borderId="1" xfId="0" applyNumberFormat="1" applyFont="1" applyFill="1" applyBorder="1" applyAlignment="1">
      <alignment horizontal="center" textRotation="90" wrapText="1"/>
    </xf>
    <xf numFmtId="0" fontId="0" fillId="0" borderId="1" xfId="0" applyBorder="1" applyAlignment="1">
      <alignment horizontal="center" textRotation="90" wrapText="1"/>
    </xf>
    <xf numFmtId="0" fontId="4" fillId="0" borderId="1" xfId="0" applyFont="1" applyBorder="1" applyAlignment="1">
      <alignment horizontal="center" vertical="center" textRotation="90" wrapText="1"/>
    </xf>
    <xf numFmtId="0" fontId="5" fillId="0" borderId="1" xfId="0" applyFont="1" applyBorder="1" applyAlignment="1">
      <alignment horizontal="center" textRotation="90" wrapText="1"/>
    </xf>
    <xf numFmtId="0" fontId="0" fillId="0" borderId="2" xfId="0" applyBorder="1" applyAlignment="1">
      <alignment horizontal="center" vertical="center"/>
    </xf>
    <xf numFmtId="0" fontId="0" fillId="0" borderId="3" xfId="0" applyBorder="1" applyAlignment="1">
      <alignment horizontal="center" vertical="center"/>
    </xf>
    <xf numFmtId="0" fontId="5" fillId="0" borderId="1" xfId="0" applyFont="1" applyBorder="1" applyAlignment="1">
      <alignment horizontal="center" vertical="center"/>
    </xf>
    <xf numFmtId="0" fontId="4" fillId="0" borderId="1" xfId="0" applyFont="1" applyBorder="1" applyAlignment="1">
      <alignment horizontal="center" vertical="center" textRotation="90"/>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0" fillId="0" borderId="98" xfId="0" applyFont="1" applyBorder="1" applyAlignment="1" applyProtection="1">
      <alignment horizontal="center" textRotation="90" wrapText="1"/>
    </xf>
    <xf numFmtId="0" fontId="0" fillId="0" borderId="0" xfId="0" applyFont="1" applyBorder="1" applyAlignment="1" applyProtection="1">
      <alignment horizontal="center" textRotation="90" wrapText="1"/>
    </xf>
    <xf numFmtId="0" fontId="0" fillId="0" borderId="97" xfId="0" applyFont="1" applyBorder="1" applyAlignment="1" applyProtection="1">
      <alignment horizontal="center" textRotation="90"/>
    </xf>
    <xf numFmtId="0" fontId="0" fillId="0" borderId="62" xfId="0" applyFont="1" applyBorder="1" applyAlignment="1" applyProtection="1">
      <alignment horizontal="center" textRotation="90"/>
    </xf>
    <xf numFmtId="0" fontId="0" fillId="0" borderId="98" xfId="0" applyFont="1" applyBorder="1" applyAlignment="1" applyProtection="1">
      <alignment horizontal="center" textRotation="90"/>
    </xf>
    <xf numFmtId="0" fontId="0" fillId="0" borderId="0" xfId="0" applyFont="1" applyBorder="1" applyAlignment="1" applyProtection="1">
      <alignment horizontal="center" textRotation="90"/>
    </xf>
    <xf numFmtId="0" fontId="0" fillId="0" borderId="93" xfId="0" applyFont="1" applyBorder="1" applyAlignment="1" applyProtection="1">
      <alignment horizontal="center" textRotation="90"/>
    </xf>
    <xf numFmtId="0" fontId="4" fillId="0" borderId="1" xfId="2" applyFont="1" applyBorder="1" applyAlignment="1" applyProtection="1">
      <alignment horizontal="left" vertical="center" indent="1"/>
      <protection locked="0"/>
    </xf>
    <xf numFmtId="0" fontId="4" fillId="0" borderId="16" xfId="2" applyFont="1" applyBorder="1" applyAlignment="1" applyProtection="1">
      <alignment horizontal="left" vertical="center" indent="1"/>
      <protection locked="0"/>
    </xf>
    <xf numFmtId="0" fontId="4" fillId="0" borderId="17" xfId="2" applyFont="1" applyBorder="1" applyAlignment="1" applyProtection="1">
      <alignment horizontal="left" vertical="center" indent="1"/>
      <protection locked="0"/>
    </xf>
    <xf numFmtId="0" fontId="4" fillId="0" borderId="18" xfId="2" applyFont="1" applyBorder="1" applyAlignment="1" applyProtection="1">
      <alignment horizontal="left" vertical="center" indent="1"/>
      <protection locked="0"/>
    </xf>
    <xf numFmtId="49" fontId="4" fillId="0" borderId="1" xfId="2" applyNumberFormat="1" applyFont="1" applyBorder="1" applyAlignment="1" applyProtection="1">
      <alignment horizontal="left" vertical="center" indent="1"/>
      <protection locked="0"/>
    </xf>
    <xf numFmtId="14" fontId="4" fillId="0" borderId="1" xfId="2" applyNumberFormat="1" applyFont="1" applyBorder="1" applyAlignment="1" applyProtection="1">
      <alignment horizontal="left" vertical="center" indent="1"/>
      <protection locked="0"/>
    </xf>
    <xf numFmtId="0" fontId="23" fillId="0" borderId="0" xfId="2" applyFont="1" applyAlignment="1" applyProtection="1">
      <alignment horizontal="center" vertical="center"/>
      <protection locked="0"/>
    </xf>
    <xf numFmtId="0" fontId="23" fillId="0" borderId="0" xfId="2" applyFont="1" applyAlignment="1" applyProtection="1">
      <alignment vertical="center"/>
      <protection locked="0"/>
    </xf>
    <xf numFmtId="0" fontId="4" fillId="0" borderId="0" xfId="2" applyFont="1" applyAlignment="1" applyProtection="1">
      <alignment horizontal="left" vertical="center"/>
      <protection locked="0"/>
    </xf>
    <xf numFmtId="0" fontId="4" fillId="0" borderId="0" xfId="2" applyFont="1" applyAlignment="1" applyProtection="1">
      <alignment vertical="center"/>
      <protection locked="0"/>
    </xf>
    <xf numFmtId="0" fontId="4" fillId="0" borderId="19" xfId="2" applyFont="1" applyBorder="1" applyAlignment="1" applyProtection="1">
      <alignment horizontal="center" vertical="center" wrapText="1"/>
    </xf>
    <xf numFmtId="0" fontId="4" fillId="0" borderId="22" xfId="2" applyFont="1" applyBorder="1" applyAlignment="1" applyProtection="1">
      <alignment vertical="center"/>
    </xf>
    <xf numFmtId="0" fontId="4" fillId="0" borderId="28" xfId="2" applyFont="1" applyBorder="1" applyAlignment="1" applyProtection="1">
      <alignment vertical="center"/>
    </xf>
    <xf numFmtId="0" fontId="4" fillId="0" borderId="63" xfId="2" applyFont="1" applyBorder="1" applyAlignment="1" applyProtection="1">
      <alignment horizontal="center" vertical="center"/>
      <protection locked="0"/>
    </xf>
    <xf numFmtId="0" fontId="4" fillId="0" borderId="2" xfId="2" applyFont="1" applyBorder="1" applyAlignment="1" applyProtection="1">
      <alignment horizontal="center" vertical="center"/>
    </xf>
    <xf numFmtId="0" fontId="4" fillId="0" borderId="3" xfId="2" applyFont="1" applyBorder="1" applyAlignment="1" applyProtection="1">
      <alignment horizontal="center" vertical="center"/>
    </xf>
    <xf numFmtId="0" fontId="4" fillId="0" borderId="4" xfId="2" applyFont="1" applyBorder="1" applyAlignment="1" applyProtection="1">
      <alignment horizontal="center" vertical="center"/>
    </xf>
    <xf numFmtId="0" fontId="5" fillId="0" borderId="20" xfId="2" applyFont="1" applyBorder="1" applyAlignment="1" applyProtection="1">
      <alignment horizontal="center" vertical="center" wrapText="1"/>
    </xf>
    <xf numFmtId="0" fontId="5" fillId="0" borderId="21" xfId="2" applyFont="1" applyBorder="1" applyAlignment="1" applyProtection="1">
      <alignment horizontal="center" vertical="center" wrapText="1"/>
    </xf>
    <xf numFmtId="0" fontId="5" fillId="0" borderId="0" xfId="2" applyFont="1" applyAlignment="1" applyProtection="1">
      <alignment horizontal="center" vertical="center" wrapText="1"/>
    </xf>
    <xf numFmtId="0" fontId="5" fillId="0" borderId="23" xfId="2" applyFont="1" applyBorder="1" applyAlignment="1" applyProtection="1">
      <alignment horizontal="center" vertical="center" wrapText="1"/>
    </xf>
    <xf numFmtId="0" fontId="4" fillId="0" borderId="16" xfId="2" applyFont="1" applyBorder="1" applyAlignment="1" applyProtection="1">
      <alignment horizontal="center" vertical="center"/>
    </xf>
    <xf numFmtId="0" fontId="4" fillId="0" borderId="20" xfId="2" applyFont="1" applyBorder="1" applyAlignment="1" applyProtection="1">
      <alignment vertical="center"/>
    </xf>
    <xf numFmtId="0" fontId="4" fillId="0" borderId="17" xfId="2" applyFont="1" applyBorder="1" applyAlignment="1" applyProtection="1">
      <alignment vertical="center"/>
    </xf>
    <xf numFmtId="0" fontId="4" fillId="0" borderId="18" xfId="2" applyFont="1" applyBorder="1" applyAlignment="1" applyProtection="1">
      <alignment vertical="center"/>
    </xf>
    <xf numFmtId="0" fontId="4" fillId="0" borderId="63" xfId="2" applyFont="1" applyBorder="1" applyAlignment="1" applyProtection="1">
      <alignment horizontal="center" textRotation="90" wrapText="1"/>
      <protection locked="0"/>
    </xf>
    <xf numFmtId="0" fontId="4" fillId="0" borderId="19" xfId="2" applyFont="1" applyBorder="1" applyAlignment="1" applyProtection="1">
      <alignment horizontal="center" vertical="center"/>
    </xf>
    <xf numFmtId="0" fontId="4" fillId="0" borderId="20" xfId="2" applyFont="1" applyBorder="1" applyAlignment="1" applyProtection="1">
      <alignment horizontal="center" vertical="center"/>
    </xf>
    <xf numFmtId="0" fontId="4" fillId="0" borderId="21" xfId="2" applyFont="1" applyBorder="1" applyAlignment="1" applyProtection="1">
      <alignment horizontal="center" vertical="center"/>
    </xf>
    <xf numFmtId="0" fontId="4" fillId="0" borderId="1" xfId="2" applyFont="1" applyBorder="1" applyAlignment="1" applyProtection="1">
      <alignment horizontal="center" vertical="center" wrapText="1"/>
    </xf>
    <xf numFmtId="0" fontId="4" fillId="0" borderId="12" xfId="2" applyFont="1" applyBorder="1" applyAlignment="1" applyProtection="1">
      <alignment horizontal="center" textRotation="90" wrapText="1"/>
    </xf>
    <xf numFmtId="0" fontId="4" fillId="0" borderId="13" xfId="2" applyFont="1" applyBorder="1" applyAlignment="1" applyProtection="1">
      <alignment horizontal="center" textRotation="90" wrapText="1"/>
    </xf>
    <xf numFmtId="0" fontId="4" fillId="0" borderId="5" xfId="2" applyFont="1" applyBorder="1" applyAlignment="1" applyProtection="1">
      <alignment horizontal="center" textRotation="90" wrapText="1"/>
    </xf>
    <xf numFmtId="0" fontId="5" fillId="0" borderId="21" xfId="2" applyFont="1" applyBorder="1" applyAlignment="1" applyProtection="1">
      <alignment vertical="center"/>
    </xf>
    <xf numFmtId="0" fontId="5" fillId="0" borderId="26" xfId="2" applyFont="1" applyBorder="1" applyAlignment="1" applyProtection="1">
      <alignment vertical="center"/>
    </xf>
    <xf numFmtId="0" fontId="5" fillId="0" borderId="27" xfId="2" applyFont="1" applyBorder="1" applyAlignment="1" applyProtection="1">
      <alignment vertical="center"/>
    </xf>
    <xf numFmtId="0" fontId="4" fillId="0" borderId="24" xfId="2" applyFont="1" applyBorder="1" applyAlignment="1" applyProtection="1">
      <alignment horizontal="center" textRotation="90"/>
    </xf>
    <xf numFmtId="0" fontId="4" fillId="0" borderId="25" xfId="2" applyFont="1" applyBorder="1" applyAlignment="1" applyProtection="1">
      <alignment vertical="center"/>
    </xf>
    <xf numFmtId="0" fontId="4" fillId="0" borderId="29" xfId="2" applyFont="1" applyBorder="1" applyAlignment="1" applyProtection="1">
      <alignment vertical="center"/>
    </xf>
    <xf numFmtId="0" fontId="5" fillId="0" borderId="16" xfId="2" applyFont="1" applyBorder="1" applyAlignment="1" applyProtection="1">
      <alignment horizontal="center" vertical="center"/>
    </xf>
    <xf numFmtId="0" fontId="5" fillId="0" borderId="17" xfId="2" applyFont="1" applyBorder="1" applyAlignment="1" applyProtection="1">
      <alignment vertical="center"/>
    </xf>
    <xf numFmtId="0" fontId="4" fillId="0" borderId="19" xfId="2" applyFont="1" applyBorder="1" applyAlignment="1" applyProtection="1">
      <alignment horizontal="center" textRotation="90" wrapText="1"/>
    </xf>
    <xf numFmtId="0" fontId="4" fillId="0" borderId="0" xfId="2" applyFont="1" applyAlignment="1" applyProtection="1">
      <alignment vertical="center"/>
    </xf>
    <xf numFmtId="0" fontId="4" fillId="0" borderId="26" xfId="2" applyFont="1" applyBorder="1" applyAlignment="1" applyProtection="1">
      <alignment vertical="center"/>
    </xf>
    <xf numFmtId="0" fontId="4" fillId="0" borderId="24" xfId="2" applyFont="1" applyBorder="1" applyAlignment="1" applyProtection="1">
      <alignment horizontal="center" textRotation="90" wrapText="1"/>
    </xf>
    <xf numFmtId="0" fontId="4" fillId="0" borderId="21" xfId="2" applyFont="1" applyBorder="1" applyAlignment="1" applyProtection="1">
      <alignment horizontal="center" textRotation="90" wrapText="1"/>
    </xf>
    <xf numFmtId="0" fontId="4" fillId="0" borderId="27" xfId="2" applyFont="1" applyBorder="1" applyAlignment="1" applyProtection="1">
      <alignment vertical="center"/>
    </xf>
    <xf numFmtId="0" fontId="4" fillId="0" borderId="16" xfId="2" applyFont="1" applyBorder="1" applyAlignment="1" applyProtection="1">
      <alignment horizontal="center" vertical="center" wrapText="1"/>
    </xf>
    <xf numFmtId="0" fontId="4" fillId="0" borderId="28" xfId="2" applyFont="1" applyBorder="1" applyAlignment="1" applyProtection="1">
      <alignment horizontal="center" vertical="center"/>
      <protection locked="0"/>
    </xf>
    <xf numFmtId="0" fontId="4" fillId="0" borderId="27" xfId="2" applyFont="1" applyBorder="1" applyAlignment="1" applyProtection="1">
      <alignment vertical="center"/>
      <protection locked="0"/>
    </xf>
    <xf numFmtId="0" fontId="4" fillId="0" borderId="28" xfId="2" applyFont="1" applyBorder="1" applyAlignment="1" applyProtection="1">
      <alignment horizontal="center" vertical="center"/>
    </xf>
    <xf numFmtId="0" fontId="4" fillId="0" borderId="1" xfId="2" quotePrefix="1" applyFont="1" applyBorder="1" applyAlignment="1" applyProtection="1">
      <alignment horizontal="center" vertical="center" wrapText="1"/>
    </xf>
    <xf numFmtId="0" fontId="4" fillId="0" borderId="1" xfId="2" applyFont="1" applyBorder="1" applyAlignment="1" applyProtection="1">
      <alignment horizontal="center" textRotation="90" wrapText="1"/>
    </xf>
    <xf numFmtId="0" fontId="4" fillId="2" borderId="24" xfId="2" applyFont="1" applyFill="1" applyBorder="1" applyAlignment="1" applyProtection="1">
      <alignment horizontal="center" vertical="center" shrinkToFit="1"/>
    </xf>
    <xf numFmtId="0" fontId="4" fillId="2" borderId="25" xfId="2" applyFont="1" applyFill="1" applyBorder="1" applyAlignment="1" applyProtection="1">
      <alignment horizontal="center" vertical="center" shrinkToFit="1"/>
    </xf>
    <xf numFmtId="0" fontId="4" fillId="2" borderId="29" xfId="2" applyFont="1" applyFill="1" applyBorder="1" applyAlignment="1" applyProtection="1">
      <alignment horizontal="center" vertical="center" shrinkToFit="1"/>
    </xf>
    <xf numFmtId="0" fontId="4" fillId="0" borderId="24" xfId="2" applyFont="1" applyBorder="1" applyAlignment="1" applyProtection="1">
      <alignment horizontal="center" vertical="center" shrinkToFit="1"/>
    </xf>
    <xf numFmtId="0" fontId="4" fillId="0" borderId="25" xfId="2" applyFont="1" applyBorder="1" applyAlignment="1" applyProtection="1">
      <alignment horizontal="center" vertical="center" shrinkToFit="1"/>
    </xf>
    <xf numFmtId="0" fontId="4" fillId="0" borderId="29" xfId="2" applyFont="1" applyBorder="1" applyAlignment="1" applyProtection="1">
      <alignment horizontal="center" vertical="center" shrinkToFit="1"/>
    </xf>
    <xf numFmtId="0" fontId="4" fillId="0" borderId="24" xfId="2" applyFont="1" applyBorder="1" applyAlignment="1" applyProtection="1">
      <alignment horizontal="center" vertical="center"/>
    </xf>
    <xf numFmtId="0" fontId="4" fillId="0" borderId="25" xfId="2" applyFont="1" applyBorder="1" applyAlignment="1" applyProtection="1">
      <alignment horizontal="center" vertical="center"/>
    </xf>
    <xf numFmtId="0" fontId="4" fillId="0" borderId="29" xfId="2" applyFont="1" applyBorder="1" applyAlignment="1" applyProtection="1">
      <alignment horizontal="center" vertical="center"/>
    </xf>
    <xf numFmtId="0" fontId="4" fillId="2" borderId="12" xfId="2" applyFont="1" applyFill="1" applyBorder="1" applyAlignment="1" applyProtection="1">
      <alignment horizontal="center" vertical="center" shrinkToFit="1"/>
    </xf>
    <xf numFmtId="0" fontId="4" fillId="2" borderId="5" xfId="2" applyFont="1" applyFill="1" applyBorder="1" applyAlignment="1" applyProtection="1">
      <alignment horizontal="center" vertical="center" shrinkToFit="1"/>
    </xf>
    <xf numFmtId="0" fontId="4" fillId="0" borderId="1" xfId="2" applyFont="1" applyBorder="1" applyAlignment="1" applyProtection="1">
      <alignment horizontal="center" vertical="center"/>
    </xf>
    <xf numFmtId="0" fontId="4" fillId="2" borderId="1" xfId="2" applyFont="1" applyFill="1" applyBorder="1" applyAlignment="1" applyProtection="1">
      <alignment horizontal="center" vertical="center" shrinkToFit="1"/>
    </xf>
    <xf numFmtId="0" fontId="4" fillId="9" borderId="6" xfId="2" applyFont="1" applyFill="1" applyBorder="1" applyAlignment="1" applyProtection="1">
      <alignment horizontal="center" vertical="center" wrapText="1"/>
    </xf>
    <xf numFmtId="0" fontId="4" fillId="9" borderId="7" xfId="2" applyFont="1" applyFill="1" applyBorder="1" applyAlignment="1" applyProtection="1">
      <alignment horizontal="center" vertical="center" wrapText="1"/>
    </xf>
    <xf numFmtId="0" fontId="4" fillId="9" borderId="8" xfId="2" applyFont="1" applyFill="1" applyBorder="1" applyAlignment="1" applyProtection="1">
      <alignment horizontal="center" vertical="center" wrapText="1"/>
    </xf>
    <xf numFmtId="0" fontId="4" fillId="9" borderId="9" xfId="2" applyFont="1" applyFill="1" applyBorder="1" applyAlignment="1" applyProtection="1">
      <alignment horizontal="center" vertical="center" wrapText="1"/>
    </xf>
    <xf numFmtId="0" fontId="4" fillId="9" borderId="10" xfId="2" applyFont="1" applyFill="1" applyBorder="1" applyAlignment="1" applyProtection="1">
      <alignment horizontal="center" vertical="center" wrapText="1"/>
    </xf>
    <xf numFmtId="0" fontId="4" fillId="9" borderId="11" xfId="2" applyFont="1" applyFill="1" applyBorder="1" applyAlignment="1" applyProtection="1">
      <alignment horizontal="center" vertical="center" wrapText="1"/>
    </xf>
    <xf numFmtId="0" fontId="4" fillId="9" borderId="1" xfId="2" applyFont="1" applyFill="1" applyBorder="1" applyAlignment="1" applyProtection="1">
      <alignment horizontal="center" vertical="center"/>
    </xf>
    <xf numFmtId="0" fontId="24" fillId="0" borderId="1" xfId="2" applyFont="1" applyBorder="1" applyAlignment="1" applyProtection="1">
      <alignment horizontal="center" vertical="center" textRotation="90" wrapText="1"/>
    </xf>
    <xf numFmtId="0" fontId="24" fillId="0" borderId="1" xfId="2" applyFont="1" applyBorder="1" applyAlignment="1" applyProtection="1">
      <alignment horizontal="center" vertical="center" textRotation="90"/>
    </xf>
    <xf numFmtId="0" fontId="4" fillId="0" borderId="6" xfId="2" applyFont="1" applyBorder="1" applyAlignment="1" applyProtection="1">
      <alignment horizontal="center" vertical="center"/>
    </xf>
    <xf numFmtId="0" fontId="4" fillId="0" borderId="7" xfId="2" applyFont="1" applyBorder="1" applyAlignment="1" applyProtection="1">
      <alignment horizontal="center" vertical="center"/>
    </xf>
    <xf numFmtId="0" fontId="4" fillId="0" borderId="8" xfId="2" applyFont="1" applyBorder="1" applyAlignment="1" applyProtection="1">
      <alignment horizontal="center" vertical="center"/>
    </xf>
    <xf numFmtId="0" fontId="4" fillId="0" borderId="9" xfId="2" applyFont="1" applyBorder="1" applyAlignment="1" applyProtection="1">
      <alignment horizontal="center" vertical="center"/>
    </xf>
    <xf numFmtId="0" fontId="4" fillId="0" borderId="10" xfId="2" applyFont="1" applyBorder="1" applyAlignment="1" applyProtection="1">
      <alignment horizontal="center" vertical="center"/>
    </xf>
    <xf numFmtId="0" fontId="4" fillId="0" borderId="11" xfId="2" applyFont="1" applyBorder="1" applyAlignment="1" applyProtection="1">
      <alignment horizontal="center" vertical="center"/>
    </xf>
    <xf numFmtId="0" fontId="4" fillId="9" borderId="6" xfId="2" applyFont="1" applyFill="1" applyBorder="1" applyAlignment="1" applyProtection="1">
      <alignment horizontal="center" vertical="center"/>
    </xf>
    <xf numFmtId="0" fontId="4" fillId="9" borderId="7" xfId="2" applyFont="1" applyFill="1" applyBorder="1" applyAlignment="1" applyProtection="1">
      <alignment horizontal="center" vertical="center"/>
    </xf>
    <xf numFmtId="0" fontId="4" fillId="9" borderId="8" xfId="2" applyFont="1" applyFill="1" applyBorder="1" applyAlignment="1" applyProtection="1">
      <alignment horizontal="center" vertical="center"/>
    </xf>
    <xf numFmtId="0" fontId="4" fillId="9" borderId="9" xfId="2" applyFont="1" applyFill="1" applyBorder="1" applyAlignment="1" applyProtection="1">
      <alignment horizontal="center" vertical="center"/>
    </xf>
    <xf numFmtId="0" fontId="4" fillId="9" borderId="10" xfId="2" applyFont="1" applyFill="1" applyBorder="1" applyAlignment="1" applyProtection="1">
      <alignment horizontal="center" vertical="center"/>
    </xf>
    <xf numFmtId="0" fontId="4" fillId="9" borderId="11" xfId="2" applyFont="1" applyFill="1" applyBorder="1" applyAlignment="1" applyProtection="1">
      <alignment horizontal="center" vertical="center"/>
    </xf>
    <xf numFmtId="49" fontId="4" fillId="0" borderId="22" xfId="2" applyNumberFormat="1" applyFont="1" applyBorder="1" applyAlignment="1" applyProtection="1">
      <alignment horizontal="left" indent="1"/>
    </xf>
    <xf numFmtId="0" fontId="4" fillId="0" borderId="26" xfId="2" applyFont="1" applyBorder="1" applyAlignment="1" applyProtection="1">
      <alignment horizontal="left" indent="1"/>
    </xf>
    <xf numFmtId="0" fontId="4" fillId="0" borderId="27" xfId="2" applyFont="1" applyBorder="1" applyAlignment="1" applyProtection="1">
      <alignment horizontal="left" indent="1"/>
    </xf>
    <xf numFmtId="165" fontId="4" fillId="2" borderId="0" xfId="1" applyNumberFormat="1" applyFont="1" applyFill="1" applyAlignment="1" applyProtection="1">
      <alignment horizontal="center" vertical="center" shrinkToFit="1"/>
    </xf>
    <xf numFmtId="165" fontId="4" fillId="2" borderId="0" xfId="1" applyNumberFormat="1" applyFont="1" applyFill="1" applyAlignment="1" applyProtection="1">
      <alignment vertical="center" shrinkToFit="1"/>
    </xf>
    <xf numFmtId="165" fontId="4" fillId="2" borderId="23" xfId="1" applyNumberFormat="1" applyFont="1" applyFill="1" applyBorder="1" applyAlignment="1" applyProtection="1">
      <alignment vertical="center" shrinkToFit="1"/>
    </xf>
    <xf numFmtId="165" fontId="4" fillId="2" borderId="26" xfId="1" applyNumberFormat="1" applyFont="1" applyFill="1" applyBorder="1" applyAlignment="1" applyProtection="1">
      <alignment vertical="center" shrinkToFit="1"/>
    </xf>
    <xf numFmtId="165" fontId="4" fillId="2" borderId="27" xfId="1" applyNumberFormat="1" applyFont="1" applyFill="1" applyBorder="1" applyAlignment="1" applyProtection="1">
      <alignment vertical="center" shrinkToFit="1"/>
    </xf>
    <xf numFmtId="0" fontId="4" fillId="0" borderId="0" xfId="2" applyFont="1" applyAlignment="1" applyProtection="1">
      <alignment horizontal="left" vertical="center" indent="1"/>
    </xf>
    <xf numFmtId="49" fontId="4" fillId="0" borderId="6" xfId="2" quotePrefix="1" applyNumberFormat="1" applyFont="1" applyBorder="1" applyAlignment="1" applyProtection="1">
      <alignment horizontal="center" vertical="center"/>
    </xf>
    <xf numFmtId="49" fontId="4" fillId="0" borderId="9" xfId="2" quotePrefix="1" applyNumberFormat="1" applyFont="1" applyBorder="1" applyAlignment="1" applyProtection="1">
      <alignment horizontal="center" vertical="center"/>
    </xf>
    <xf numFmtId="0" fontId="4" fillId="0" borderId="17" xfId="2" applyFont="1" applyBorder="1" applyAlignment="1" applyProtection="1">
      <alignment horizontal="center"/>
    </xf>
    <xf numFmtId="49" fontId="4" fillId="0" borderId="0" xfId="2" applyNumberFormat="1" applyFont="1" applyAlignment="1" applyProtection="1">
      <alignment vertical="center"/>
    </xf>
    <xf numFmtId="0" fontId="4" fillId="0" borderId="23" xfId="2" applyFont="1" applyBorder="1" applyAlignment="1" applyProtection="1">
      <alignment vertical="center"/>
    </xf>
    <xf numFmtId="0" fontId="4" fillId="0" borderId="0" xfId="2" applyFont="1" applyAlignment="1" applyProtection="1">
      <alignment horizontal="center" vertical="center"/>
    </xf>
    <xf numFmtId="0" fontId="4" fillId="0" borderId="0" xfId="2" applyFont="1" applyAlignment="1" applyProtection="1">
      <alignment horizontal="center" vertical="center"/>
      <protection locked="0"/>
    </xf>
    <xf numFmtId="0" fontId="4" fillId="0" borderId="17" xfId="2" applyFont="1" applyBorder="1" applyAlignment="1" applyProtection="1">
      <alignment horizontal="center" vertical="top"/>
    </xf>
    <xf numFmtId="49" fontId="4" fillId="0" borderId="28" xfId="2" applyNumberFormat="1" applyFont="1" applyBorder="1" applyAlignment="1" applyProtection="1">
      <alignment horizontal="left" indent="1"/>
    </xf>
    <xf numFmtId="0" fontId="4" fillId="0" borderId="17" xfId="2" applyFont="1" applyBorder="1" applyAlignment="1" applyProtection="1">
      <alignment horizontal="left" indent="1"/>
    </xf>
    <xf numFmtId="0" fontId="4" fillId="0" borderId="18" xfId="2" applyFont="1" applyBorder="1" applyAlignment="1" applyProtection="1">
      <alignment horizontal="left" indent="1"/>
    </xf>
    <xf numFmtId="165" fontId="4" fillId="2" borderId="20" xfId="1" applyNumberFormat="1" applyFont="1" applyFill="1" applyBorder="1" applyAlignment="1" applyProtection="1">
      <alignment horizontal="center" vertical="center" shrinkToFit="1"/>
    </xf>
    <xf numFmtId="165" fontId="4" fillId="2" borderId="20" xfId="1" applyNumberFormat="1" applyFont="1" applyFill="1" applyBorder="1" applyAlignment="1" applyProtection="1">
      <alignment vertical="center" shrinkToFit="1"/>
    </xf>
    <xf numFmtId="165" fontId="4" fillId="2" borderId="21" xfId="1" applyNumberFormat="1" applyFont="1" applyFill="1" applyBorder="1" applyAlignment="1" applyProtection="1">
      <alignment vertical="center" shrinkToFit="1"/>
    </xf>
    <xf numFmtId="49" fontId="4" fillId="0" borderId="19" xfId="2" quotePrefix="1" applyNumberFormat="1" applyFont="1" applyBorder="1" applyAlignment="1" applyProtection="1">
      <alignment horizontal="center" vertical="center"/>
    </xf>
    <xf numFmtId="49" fontId="4" fillId="0" borderId="28" xfId="2" quotePrefix="1" applyNumberFormat="1" applyFont="1" applyBorder="1" applyAlignment="1" applyProtection="1">
      <alignment horizontal="center" vertical="center"/>
    </xf>
    <xf numFmtId="49" fontId="4" fillId="0" borderId="93" xfId="2" applyNumberFormat="1" applyFont="1" applyBorder="1" applyAlignment="1" applyProtection="1">
      <alignment horizontal="left" vertical="center" indent="1"/>
      <protection locked="0"/>
    </xf>
    <xf numFmtId="14" fontId="4" fillId="0" borderId="93" xfId="2" applyNumberFormat="1" applyFont="1" applyBorder="1" applyAlignment="1" applyProtection="1">
      <alignment horizontal="left" vertical="center" indent="1"/>
      <protection locked="0"/>
    </xf>
    <xf numFmtId="0" fontId="4" fillId="0" borderId="93" xfId="2" applyFont="1" applyBorder="1" applyAlignment="1" applyProtection="1">
      <alignment horizontal="left" vertical="center" wrapText="1" indent="1"/>
      <protection locked="0"/>
    </xf>
    <xf numFmtId="0" fontId="4" fillId="0" borderId="93" xfId="2" applyFont="1" applyBorder="1" applyAlignment="1" applyProtection="1">
      <alignment horizontal="center" vertical="center"/>
    </xf>
    <xf numFmtId="0" fontId="4" fillId="0" borderId="92" xfId="2" applyFont="1" applyBorder="1" applyAlignment="1" applyProtection="1">
      <alignment horizontal="center" vertical="center"/>
    </xf>
    <xf numFmtId="0" fontId="4" fillId="0" borderId="66" xfId="2" applyFont="1" applyBorder="1" applyAlignment="1" applyProtection="1">
      <alignment horizontal="center" vertical="center"/>
    </xf>
    <xf numFmtId="0" fontId="4" fillId="0" borderId="89" xfId="2" applyFont="1" applyBorder="1" applyAlignment="1" applyProtection="1">
      <alignment horizontal="center" vertical="center"/>
    </xf>
    <xf numFmtId="0" fontId="4" fillId="0" borderId="0" xfId="2" applyFont="1" applyAlignment="1" applyProtection="1">
      <alignment horizontal="center"/>
    </xf>
    <xf numFmtId="0" fontId="4" fillId="0" borderId="0" xfId="2" applyFont="1" applyAlignment="1" applyProtection="1">
      <alignment horizontal="center" vertical="top"/>
    </xf>
    <xf numFmtId="0" fontId="23" fillId="0" borderId="0" xfId="2" applyFont="1" applyAlignment="1" applyProtection="1">
      <alignment horizontal="center"/>
    </xf>
    <xf numFmtId="0" fontId="4" fillId="0" borderId="93" xfId="2" applyFont="1" applyBorder="1" applyAlignment="1" applyProtection="1">
      <alignment horizontal="center" textRotation="90" wrapText="1"/>
    </xf>
    <xf numFmtId="0" fontId="4" fillId="0" borderId="93" xfId="2" applyFont="1" applyBorder="1" applyAlignment="1" applyProtection="1">
      <alignment horizontal="center" vertical="center" wrapText="1"/>
    </xf>
    <xf numFmtId="0" fontId="4" fillId="0" borderId="17" xfId="2" applyFont="1" applyBorder="1" applyAlignment="1" applyProtection="1">
      <alignment horizontal="center" vertical="center"/>
    </xf>
    <xf numFmtId="0" fontId="4" fillId="0" borderId="21" xfId="2" applyFont="1" applyBorder="1" applyAlignment="1" applyProtection="1">
      <alignment vertical="center"/>
    </xf>
    <xf numFmtId="0" fontId="4" fillId="0" borderId="20" xfId="2" applyFont="1" applyBorder="1" applyAlignment="1" applyProtection="1">
      <alignment horizontal="center" textRotation="90" wrapText="1"/>
    </xf>
    <xf numFmtId="0" fontId="4" fillId="0" borderId="64" xfId="2" applyFont="1" applyBorder="1" applyAlignment="1" applyProtection="1">
      <alignment horizontal="center" textRotation="90" wrapText="1"/>
    </xf>
    <xf numFmtId="0" fontId="4" fillId="0" borderId="93" xfId="2" applyFont="1" applyBorder="1" applyAlignment="1" applyProtection="1">
      <alignment vertical="center"/>
    </xf>
    <xf numFmtId="0" fontId="4" fillId="0" borderId="92" xfId="2" applyFont="1" applyBorder="1" applyAlignment="1" applyProtection="1">
      <alignment horizontal="center" vertical="center" wrapText="1"/>
    </xf>
    <xf numFmtId="0" fontId="4" fillId="0" borderId="92" xfId="2" applyFont="1" applyBorder="1" applyAlignment="1" applyProtection="1">
      <alignment horizontal="center" textRotation="90" wrapText="1"/>
    </xf>
    <xf numFmtId="0" fontId="4" fillId="0" borderId="59" xfId="2" applyFont="1" applyBorder="1" applyAlignment="1" applyProtection="1">
      <alignment horizontal="center" textRotation="90" wrapText="1"/>
    </xf>
    <xf numFmtId="0" fontId="4" fillId="0" borderId="93" xfId="2" applyFont="1" applyBorder="1" applyAlignment="1" applyProtection="1">
      <alignment horizontal="center" textRotation="90"/>
    </xf>
    <xf numFmtId="0" fontId="4" fillId="0" borderId="24" xfId="2" applyFont="1" applyBorder="1" applyAlignment="1" applyProtection="1">
      <alignment horizontal="center" vertical="center" wrapText="1"/>
    </xf>
    <xf numFmtId="0" fontId="4" fillId="0" borderId="25" xfId="2" applyFont="1" applyBorder="1" applyAlignment="1" applyProtection="1">
      <alignment horizontal="center" vertical="center" wrapText="1"/>
    </xf>
    <xf numFmtId="0" fontId="4" fillId="0" borderId="29" xfId="2" applyFont="1" applyBorder="1" applyAlignment="1" applyProtection="1">
      <alignment horizontal="center" vertical="center" wrapText="1"/>
    </xf>
    <xf numFmtId="0" fontId="4" fillId="0" borderId="19" xfId="2" applyFont="1" applyBorder="1" applyAlignment="1" applyProtection="1">
      <alignment horizontal="center" vertical="center" shrinkToFit="1"/>
    </xf>
    <xf numFmtId="0" fontId="4" fillId="0" borderId="22" xfId="2" applyFont="1" applyBorder="1" applyAlignment="1" applyProtection="1">
      <alignment horizontal="center" vertical="center" shrinkToFit="1"/>
    </xf>
    <xf numFmtId="0" fontId="4" fillId="0" borderId="93" xfId="2" applyFont="1" applyBorder="1" applyAlignment="1" applyProtection="1">
      <alignment horizontal="center" vertical="center" shrinkToFit="1"/>
    </xf>
    <xf numFmtId="0" fontId="4" fillId="0" borderId="92" xfId="2" applyFont="1" applyBorder="1" applyAlignment="1" applyProtection="1">
      <alignment horizontal="center" vertical="center" shrinkToFit="1"/>
    </xf>
    <xf numFmtId="0" fontId="4" fillId="0" borderId="28" xfId="2" applyFont="1" applyBorder="1" applyAlignment="1" applyProtection="1">
      <alignment horizontal="center" vertical="center" shrinkToFit="1"/>
    </xf>
    <xf numFmtId="0" fontId="4" fillId="0" borderId="20" xfId="2" applyFont="1" applyBorder="1" applyAlignment="1" applyProtection="1">
      <alignment horizontal="center" vertical="center" shrinkToFit="1"/>
    </xf>
    <xf numFmtId="0" fontId="4" fillId="0" borderId="26" xfId="2" applyFont="1" applyBorder="1" applyAlignment="1" applyProtection="1">
      <alignment horizontal="center" vertical="center" shrinkToFit="1"/>
    </xf>
    <xf numFmtId="0" fontId="4" fillId="0" borderId="64" xfId="2" applyFont="1" applyBorder="1" applyAlignment="1" applyProtection="1">
      <alignment horizontal="center" vertical="center" shrinkToFit="1"/>
    </xf>
    <xf numFmtId="0" fontId="4" fillId="0" borderId="5" xfId="2" applyFont="1" applyBorder="1" applyAlignment="1" applyProtection="1">
      <alignment horizontal="center" vertical="center" shrinkToFit="1"/>
    </xf>
    <xf numFmtId="0" fontId="4" fillId="9" borderId="59" xfId="2" applyFont="1" applyFill="1" applyBorder="1" applyAlignment="1" applyProtection="1">
      <alignment horizontal="center" vertical="center" wrapText="1"/>
    </xf>
    <xf numFmtId="0" fontId="4" fillId="9" borderId="60" xfId="2" applyFont="1" applyFill="1" applyBorder="1" applyAlignment="1" applyProtection="1">
      <alignment horizontal="center" vertical="center" wrapText="1"/>
    </xf>
    <xf numFmtId="0" fontId="4" fillId="9" borderId="61" xfId="2" applyFont="1" applyFill="1" applyBorder="1" applyAlignment="1" applyProtection="1">
      <alignment horizontal="center" vertical="center" wrapText="1"/>
    </xf>
    <xf numFmtId="0" fontId="4" fillId="9" borderId="93" xfId="2" applyFont="1" applyFill="1" applyBorder="1" applyAlignment="1" applyProtection="1">
      <alignment horizontal="center" vertical="center"/>
    </xf>
    <xf numFmtId="0" fontId="5" fillId="0" borderId="93" xfId="2" applyFont="1" applyBorder="1" applyAlignment="1" applyProtection="1">
      <alignment horizontal="center" vertical="center" textRotation="90" wrapText="1"/>
    </xf>
    <xf numFmtId="0" fontId="5" fillId="0" borderId="93" xfId="2" applyFont="1" applyBorder="1" applyAlignment="1" applyProtection="1">
      <alignment horizontal="center" vertical="center" textRotation="90"/>
    </xf>
    <xf numFmtId="0" fontId="4" fillId="0" borderId="60" xfId="2" applyFont="1" applyBorder="1" applyAlignment="1" applyProtection="1">
      <alignment horizontal="center" vertical="center" shrinkToFit="1"/>
    </xf>
    <xf numFmtId="0" fontId="4" fillId="0" borderId="10" xfId="2" applyFont="1" applyBorder="1" applyAlignment="1" applyProtection="1">
      <alignment horizontal="center" vertical="center" shrinkToFit="1"/>
    </xf>
    <xf numFmtId="0" fontId="5" fillId="0" borderId="92" xfId="2" applyFont="1" applyBorder="1" applyAlignment="1" applyProtection="1">
      <alignment horizontal="center" vertical="center" textRotation="90" wrapText="1"/>
    </xf>
    <xf numFmtId="0" fontId="5" fillId="0" borderId="92" xfId="2" applyFont="1" applyBorder="1" applyAlignment="1" applyProtection="1">
      <alignment horizontal="center" vertical="center" textRotation="90"/>
    </xf>
    <xf numFmtId="0" fontId="4" fillId="9" borderId="97" xfId="2" applyFont="1" applyFill="1" applyBorder="1" applyAlignment="1" applyProtection="1">
      <alignment horizontal="center" vertical="center"/>
    </xf>
    <xf numFmtId="0" fontId="4" fillId="9" borderId="61" xfId="2" applyFont="1" applyFill="1" applyBorder="1" applyAlignment="1" applyProtection="1">
      <alignment horizontal="center" vertical="center"/>
    </xf>
    <xf numFmtId="10" fontId="4" fillId="0" borderId="93" xfId="1" applyNumberFormat="1" applyFont="1" applyFill="1" applyBorder="1" applyAlignment="1" applyProtection="1">
      <alignment horizontal="center" vertical="center" shrinkToFit="1"/>
    </xf>
    <xf numFmtId="10" fontId="4" fillId="0" borderId="50" xfId="1" applyNumberFormat="1" applyFont="1" applyFill="1" applyBorder="1" applyAlignment="1" applyProtection="1">
      <alignment horizontal="center" vertical="center" shrinkToFit="1"/>
    </xf>
    <xf numFmtId="49" fontId="4" fillId="0" borderId="62" xfId="2" quotePrefix="1" applyNumberFormat="1" applyFont="1" applyBorder="1" applyAlignment="1" applyProtection="1">
      <alignment horizontal="center" vertical="center"/>
    </xf>
    <xf numFmtId="0" fontId="4" fillId="0" borderId="10" xfId="2" applyFont="1" applyBorder="1" applyAlignment="1" applyProtection="1">
      <alignment horizontal="center"/>
    </xf>
    <xf numFmtId="0" fontId="5" fillId="0" borderId="92" xfId="2" applyFont="1" applyBorder="1" applyAlignment="1" applyProtection="1">
      <alignment horizontal="center" vertical="center" wrapText="1"/>
    </xf>
    <xf numFmtId="0" fontId="5" fillId="0" borderId="66" xfId="2" applyFont="1" applyBorder="1" applyAlignment="1" applyProtection="1">
      <alignment horizontal="center" vertical="center" wrapText="1"/>
    </xf>
    <xf numFmtId="0" fontId="4" fillId="0" borderId="10" xfId="2" applyFont="1" applyBorder="1" applyAlignment="1" applyProtection="1">
      <alignment horizontal="center" vertical="top"/>
    </xf>
    <xf numFmtId="49" fontId="4" fillId="0" borderId="20" xfId="2" quotePrefix="1" applyNumberFormat="1" applyFont="1" applyBorder="1" applyAlignment="1" applyProtection="1">
      <alignment horizontal="center" vertical="center"/>
    </xf>
    <xf numFmtId="49" fontId="4" fillId="0" borderId="26" xfId="2" quotePrefix="1" applyNumberFormat="1" applyFont="1" applyBorder="1" applyAlignment="1" applyProtection="1">
      <alignment horizontal="center" vertical="center"/>
    </xf>
    <xf numFmtId="0" fontId="4" fillId="0" borderId="93" xfId="2" applyFont="1" applyBorder="1" applyAlignment="1" applyProtection="1">
      <alignment horizontal="left" vertical="center"/>
    </xf>
    <xf numFmtId="0" fontId="4" fillId="0" borderId="93" xfId="2" applyFont="1" applyBorder="1" applyAlignment="1" applyProtection="1">
      <alignment horizontal="center" vertical="center"/>
      <protection locked="0"/>
    </xf>
    <xf numFmtId="0" fontId="4" fillId="0" borderId="19" xfId="2" applyFont="1" applyBorder="1" applyAlignment="1" applyProtection="1">
      <alignment horizontal="center" vertical="center" wrapText="1"/>
      <protection locked="0"/>
    </xf>
    <xf numFmtId="0" fontId="4" fillId="0" borderId="22" xfId="2" applyFont="1" applyBorder="1" applyAlignment="1" applyProtection="1">
      <alignment vertical="center"/>
      <protection locked="0"/>
    </xf>
    <xf numFmtId="0" fontId="4" fillId="0" borderId="28" xfId="2" applyFont="1" applyBorder="1" applyAlignment="1" applyProtection="1">
      <alignment vertical="center"/>
      <protection locked="0"/>
    </xf>
    <xf numFmtId="0" fontId="4" fillId="0" borderId="1" xfId="2" applyFont="1" applyBorder="1" applyAlignment="1" applyProtection="1">
      <alignment horizontal="center" vertical="center"/>
      <protection locked="0"/>
    </xf>
    <xf numFmtId="0" fontId="5" fillId="0" borderId="20" xfId="2" applyFont="1" applyBorder="1" applyAlignment="1" applyProtection="1">
      <alignment horizontal="center" vertical="center" wrapText="1"/>
      <protection locked="0"/>
    </xf>
    <xf numFmtId="0" fontId="5" fillId="0" borderId="21" xfId="2" applyFont="1" applyBorder="1" applyAlignment="1" applyProtection="1">
      <alignment horizontal="center" vertical="center" wrapText="1"/>
      <protection locked="0"/>
    </xf>
    <xf numFmtId="0" fontId="5" fillId="0" borderId="0" xfId="2" applyFont="1" applyAlignment="1" applyProtection="1">
      <alignment horizontal="center" vertical="center" wrapText="1"/>
      <protection locked="0"/>
    </xf>
    <xf numFmtId="0" fontId="5" fillId="0" borderId="23" xfId="2" applyFont="1" applyBorder="1" applyAlignment="1" applyProtection="1">
      <alignment horizontal="center" vertical="center" wrapText="1"/>
      <protection locked="0"/>
    </xf>
    <xf numFmtId="0" fontId="4" fillId="0" borderId="16" xfId="2" applyFont="1" applyBorder="1" applyAlignment="1" applyProtection="1">
      <alignment horizontal="center" vertical="center"/>
      <protection locked="0"/>
    </xf>
    <xf numFmtId="0" fontId="4" fillId="0" borderId="20" xfId="2" applyFont="1" applyBorder="1" applyAlignment="1" applyProtection="1">
      <alignment vertical="center"/>
      <protection locked="0"/>
    </xf>
    <xf numFmtId="0" fontId="4" fillId="0" borderId="17" xfId="2" applyFont="1" applyBorder="1" applyAlignment="1" applyProtection="1">
      <alignment vertical="center"/>
      <protection locked="0"/>
    </xf>
    <xf numFmtId="0" fontId="4" fillId="0" borderId="18" xfId="2" applyFont="1" applyBorder="1" applyAlignment="1" applyProtection="1">
      <alignment vertical="center"/>
      <protection locked="0"/>
    </xf>
    <xf numFmtId="0" fontId="4" fillId="0" borderId="19" xfId="2" applyFont="1" applyBorder="1" applyAlignment="1" applyProtection="1">
      <alignment horizontal="center" vertical="center"/>
      <protection locked="0"/>
    </xf>
    <xf numFmtId="0" fontId="4" fillId="0" borderId="20" xfId="2" applyFont="1" applyBorder="1" applyAlignment="1" applyProtection="1">
      <alignment horizontal="center" vertical="center"/>
      <protection locked="0"/>
    </xf>
    <xf numFmtId="0" fontId="4" fillId="0" borderId="21" xfId="2" applyFont="1" applyBorder="1" applyAlignment="1" applyProtection="1">
      <alignment horizontal="center" vertical="center"/>
      <protection locked="0"/>
    </xf>
    <xf numFmtId="0" fontId="4" fillId="0" borderId="19" xfId="2" applyFont="1" applyBorder="1" applyAlignment="1" applyProtection="1">
      <alignment horizontal="center" textRotation="90" wrapText="1"/>
      <protection locked="0"/>
    </xf>
    <xf numFmtId="0" fontId="4" fillId="0" borderId="26" xfId="2" applyFont="1" applyBorder="1" applyAlignment="1" applyProtection="1">
      <alignment vertical="center"/>
      <protection locked="0"/>
    </xf>
    <xf numFmtId="0" fontId="4" fillId="0" borderId="2" xfId="2" applyFont="1" applyBorder="1" applyAlignment="1" applyProtection="1">
      <alignment horizontal="center" vertical="center"/>
      <protection locked="0"/>
    </xf>
    <xf numFmtId="0" fontId="4" fillId="0" borderId="3" xfId="2" applyFont="1" applyBorder="1" applyAlignment="1" applyProtection="1">
      <alignment horizontal="center" vertical="center"/>
      <protection locked="0"/>
    </xf>
    <xf numFmtId="0" fontId="4" fillId="0" borderId="4" xfId="2" applyFont="1" applyBorder="1" applyAlignment="1" applyProtection="1">
      <alignment horizontal="center" vertical="center"/>
      <protection locked="0"/>
    </xf>
    <xf numFmtId="0" fontId="5" fillId="0" borderId="21" xfId="2" applyFont="1" applyBorder="1" applyAlignment="1" applyProtection="1">
      <alignment vertical="center"/>
      <protection locked="0"/>
    </xf>
    <xf numFmtId="0" fontId="5" fillId="0" borderId="26" xfId="2" applyFont="1" applyBorder="1" applyAlignment="1" applyProtection="1">
      <alignment vertical="center"/>
      <protection locked="0"/>
    </xf>
    <xf numFmtId="0" fontId="5" fillId="0" borderId="27" xfId="2" applyFont="1" applyBorder="1" applyAlignment="1" applyProtection="1">
      <alignment vertical="center"/>
      <protection locked="0"/>
    </xf>
    <xf numFmtId="0" fontId="4" fillId="0" borderId="1" xfId="2" applyFont="1" applyBorder="1" applyAlignment="1" applyProtection="1">
      <alignment horizontal="center" textRotation="90" wrapText="1"/>
      <protection locked="0"/>
    </xf>
    <xf numFmtId="0" fontId="4" fillId="0" borderId="1" xfId="2" applyFont="1" applyBorder="1" applyAlignment="1" applyProtection="1">
      <alignment horizontal="center" vertical="center" wrapText="1"/>
      <protection locked="0"/>
    </xf>
    <xf numFmtId="0" fontId="4" fillId="0" borderId="12" xfId="2" applyFont="1" applyBorder="1" applyAlignment="1" applyProtection="1">
      <alignment horizontal="center" textRotation="90" wrapText="1"/>
      <protection locked="0"/>
    </xf>
    <xf numFmtId="0" fontId="4" fillId="0" borderId="13" xfId="2" applyFont="1" applyBorder="1" applyAlignment="1" applyProtection="1">
      <alignment horizontal="center" textRotation="90" wrapText="1"/>
      <protection locked="0"/>
    </xf>
    <xf numFmtId="0" fontId="4" fillId="0" borderId="5" xfId="2" applyFont="1" applyBorder="1" applyAlignment="1" applyProtection="1">
      <alignment horizontal="center" textRotation="90" wrapText="1"/>
      <protection locked="0"/>
    </xf>
    <xf numFmtId="0" fontId="25" fillId="0" borderId="24" xfId="2" applyFont="1" applyBorder="1" applyAlignment="1" applyProtection="1">
      <alignment horizontal="center" textRotation="90"/>
      <protection locked="0"/>
    </xf>
    <xf numFmtId="0" fontId="25" fillId="0" borderId="25" xfId="2" applyFont="1" applyBorder="1" applyAlignment="1" applyProtection="1">
      <alignment vertical="center"/>
      <protection locked="0"/>
    </xf>
    <xf numFmtId="0" fontId="25" fillId="0" borderId="29" xfId="2" applyFont="1" applyBorder="1" applyAlignment="1" applyProtection="1">
      <alignment vertical="center"/>
      <protection locked="0"/>
    </xf>
    <xf numFmtId="0" fontId="4" fillId="0" borderId="21" xfId="2" applyFont="1" applyBorder="1" applyAlignment="1" applyProtection="1">
      <alignment horizontal="center" vertical="center" wrapText="1"/>
      <protection locked="0"/>
    </xf>
    <xf numFmtId="0" fontId="4" fillId="0" borderId="28" xfId="2" applyFont="1" applyBorder="1" applyAlignment="1" applyProtection="1">
      <alignment horizontal="center" vertical="center" wrapText="1"/>
      <protection locked="0"/>
    </xf>
    <xf numFmtId="0" fontId="4" fillId="0" borderId="27" xfId="2" applyFont="1" applyBorder="1" applyAlignment="1" applyProtection="1">
      <alignment horizontal="center" vertical="center" wrapText="1"/>
      <protection locked="0"/>
    </xf>
    <xf numFmtId="0" fontId="4" fillId="0" borderId="24" xfId="2" applyFont="1" applyBorder="1" applyAlignment="1" applyProtection="1">
      <alignment horizontal="center" textRotation="90"/>
      <protection locked="0"/>
    </xf>
    <xf numFmtId="0" fontId="4" fillId="0" borderId="25" xfId="2" applyFont="1" applyBorder="1" applyAlignment="1" applyProtection="1">
      <alignment vertical="center"/>
      <protection locked="0"/>
    </xf>
    <xf numFmtId="0" fontId="4" fillId="0" borderId="29" xfId="2" applyFont="1" applyBorder="1" applyAlignment="1" applyProtection="1">
      <alignment vertical="center"/>
      <protection locked="0"/>
    </xf>
    <xf numFmtId="0" fontId="4" fillId="0" borderId="24" xfId="2" applyFont="1" applyBorder="1" applyAlignment="1" applyProtection="1">
      <alignment horizontal="center" textRotation="90" wrapText="1"/>
      <protection locked="0"/>
    </xf>
    <xf numFmtId="0" fontId="5" fillId="0" borderId="19" xfId="2" applyFont="1" applyBorder="1" applyAlignment="1" applyProtection="1">
      <alignment horizontal="center" vertical="center" wrapText="1"/>
      <protection locked="0"/>
    </xf>
    <xf numFmtId="0" fontId="5" fillId="0" borderId="28" xfId="2" applyFont="1" applyBorder="1" applyAlignment="1" applyProtection="1">
      <alignment vertical="center"/>
      <protection locked="0"/>
    </xf>
    <xf numFmtId="0" fontId="4" fillId="0" borderId="21" xfId="2" applyFont="1" applyBorder="1" applyAlignment="1" applyProtection="1">
      <alignment horizontal="center" textRotation="90" wrapText="1"/>
      <protection locked="0"/>
    </xf>
    <xf numFmtId="0" fontId="4" fillId="0" borderId="21" xfId="2" applyFont="1" applyBorder="1" applyAlignment="1" applyProtection="1">
      <alignment horizontal="center" textRotation="90"/>
      <protection locked="0"/>
    </xf>
    <xf numFmtId="0" fontId="5" fillId="0" borderId="16" xfId="2" applyFont="1" applyBorder="1" applyAlignment="1" applyProtection="1">
      <alignment horizontal="center" vertical="center"/>
      <protection locked="0"/>
    </xf>
    <xf numFmtId="0" fontId="5" fillId="0" borderId="17" xfId="2" applyFont="1" applyBorder="1" applyAlignment="1" applyProtection="1">
      <alignment vertical="center"/>
      <protection locked="0"/>
    </xf>
    <xf numFmtId="0" fontId="4" fillId="0" borderId="1" xfId="2" quotePrefix="1" applyFont="1" applyBorder="1" applyAlignment="1" applyProtection="1">
      <alignment horizontal="center" vertical="center" wrapText="1"/>
      <protection locked="0"/>
    </xf>
    <xf numFmtId="0" fontId="4" fillId="0" borderId="16" xfId="2" applyFont="1" applyBorder="1" applyAlignment="1" applyProtection="1">
      <alignment horizontal="center" vertical="center" wrapText="1"/>
      <protection locked="0"/>
    </xf>
    <xf numFmtId="0" fontId="4" fillId="0" borderId="25" xfId="2" applyFont="1" applyBorder="1" applyAlignment="1" applyProtection="1">
      <alignment horizontal="center" textRotation="90" wrapText="1"/>
      <protection locked="0"/>
    </xf>
    <xf numFmtId="0" fontId="4" fillId="0" borderId="29" xfId="2" applyFont="1" applyBorder="1" applyAlignment="1" applyProtection="1">
      <alignment horizontal="center" textRotation="90" wrapText="1"/>
      <protection locked="0"/>
    </xf>
    <xf numFmtId="0" fontId="4" fillId="0" borderId="24" xfId="2" applyFont="1" applyBorder="1" applyAlignment="1" applyProtection="1">
      <alignment horizontal="center" vertical="center"/>
      <protection locked="0"/>
    </xf>
    <xf numFmtId="0" fontId="4" fillId="0" borderId="25" xfId="2" applyFont="1" applyBorder="1" applyAlignment="1" applyProtection="1">
      <alignment horizontal="center" vertical="center"/>
      <protection locked="0"/>
    </xf>
    <xf numFmtId="0" fontId="4" fillId="0" borderId="29" xfId="2" applyFont="1" applyBorder="1" applyAlignment="1" applyProtection="1">
      <alignment horizontal="center" vertical="center"/>
      <protection locked="0"/>
    </xf>
    <xf numFmtId="0" fontId="4" fillId="0" borderId="24" xfId="2" applyFont="1" applyBorder="1" applyAlignment="1">
      <alignment horizontal="center" vertical="center" shrinkToFit="1"/>
    </xf>
    <xf numFmtId="0" fontId="4" fillId="0" borderId="25" xfId="2" applyFont="1" applyBorder="1" applyAlignment="1">
      <alignment horizontal="center" vertical="center" shrinkToFit="1"/>
    </xf>
    <xf numFmtId="0" fontId="4" fillId="0" borderId="29" xfId="2" applyFont="1" applyBorder="1" applyAlignment="1">
      <alignment horizontal="center" vertical="center" shrinkToFit="1"/>
    </xf>
    <xf numFmtId="0" fontId="4" fillId="2" borderId="24" xfId="2" applyFont="1" applyFill="1" applyBorder="1" applyAlignment="1">
      <alignment horizontal="center" vertical="center" shrinkToFit="1"/>
    </xf>
    <xf numFmtId="0" fontId="4" fillId="2" borderId="25" xfId="2" applyFont="1" applyFill="1" applyBorder="1" applyAlignment="1">
      <alignment horizontal="center" vertical="center" shrinkToFit="1"/>
    </xf>
    <xf numFmtId="0" fontId="4" fillId="2" borderId="29" xfId="2" applyFont="1" applyFill="1" applyBorder="1" applyAlignment="1">
      <alignment horizontal="center" vertical="center" shrinkToFit="1"/>
    </xf>
    <xf numFmtId="0" fontId="4" fillId="0" borderId="24" xfId="2" applyFont="1" applyBorder="1" applyAlignment="1">
      <alignment horizontal="center" vertical="center"/>
    </xf>
    <xf numFmtId="0" fontId="4" fillId="0" borderId="29" xfId="2" applyFont="1" applyBorder="1" applyAlignment="1">
      <alignment horizontal="center" vertical="center"/>
    </xf>
    <xf numFmtId="0" fontId="4" fillId="0" borderId="29" xfId="2" applyFont="1" applyBorder="1" applyAlignment="1">
      <alignment vertical="center"/>
    </xf>
    <xf numFmtId="0" fontId="4" fillId="0" borderId="29" xfId="2" applyFont="1" applyBorder="1" applyAlignment="1">
      <alignment vertical="center" shrinkToFit="1"/>
    </xf>
    <xf numFmtId="0" fontId="4" fillId="0" borderId="24" xfId="2" applyFont="1" applyBorder="1" applyAlignment="1" applyProtection="1">
      <alignment horizontal="center" vertical="center" wrapText="1"/>
      <protection locked="0"/>
    </xf>
    <xf numFmtId="0" fontId="4" fillId="0" borderId="25" xfId="2" applyFont="1" applyBorder="1" applyAlignment="1">
      <alignment vertical="center" shrinkToFit="1"/>
    </xf>
    <xf numFmtId="0" fontId="4" fillId="2" borderId="29" xfId="2" applyFont="1" applyFill="1" applyBorder="1" applyAlignment="1">
      <alignment vertical="center" shrinkToFit="1"/>
    </xf>
    <xf numFmtId="0" fontId="4" fillId="2" borderId="1" xfId="2" applyFont="1" applyFill="1" applyBorder="1" applyAlignment="1" applyProtection="1">
      <alignment horizontal="center" vertical="center" shrinkToFit="1"/>
      <protection locked="0"/>
    </xf>
    <xf numFmtId="0" fontId="4" fillId="3" borderId="1" xfId="2" applyFont="1" applyFill="1" applyBorder="1" applyAlignment="1" applyProtection="1">
      <alignment horizontal="center" vertical="center" wrapText="1"/>
      <protection locked="0"/>
    </xf>
    <xf numFmtId="0" fontId="4" fillId="3" borderId="1" xfId="2" applyFont="1" applyFill="1" applyBorder="1" applyAlignment="1" applyProtection="1">
      <alignment horizontal="center" vertical="center"/>
      <protection locked="0"/>
    </xf>
    <xf numFmtId="0" fontId="24" fillId="0" borderId="1" xfId="2" applyFont="1" applyBorder="1" applyAlignment="1" applyProtection="1">
      <alignment horizontal="center" vertical="center" textRotation="90" wrapText="1"/>
      <protection locked="0"/>
    </xf>
    <xf numFmtId="0" fontId="24" fillId="0" borderId="1" xfId="2" applyFont="1" applyBorder="1" applyAlignment="1" applyProtection="1">
      <alignment horizontal="center" vertical="center" textRotation="90"/>
      <protection locked="0"/>
    </xf>
    <xf numFmtId="0" fontId="4" fillId="2" borderId="12" xfId="2" applyFont="1" applyFill="1" applyBorder="1" applyAlignment="1">
      <alignment horizontal="center" vertical="center" shrinkToFit="1"/>
    </xf>
    <xf numFmtId="0" fontId="4" fillId="2" borderId="5" xfId="2" applyFont="1" applyFill="1" applyBorder="1" applyAlignment="1">
      <alignment horizontal="center" vertical="center" shrinkToFit="1"/>
    </xf>
    <xf numFmtId="0" fontId="4" fillId="2" borderId="25" xfId="2" applyFont="1" applyFill="1" applyBorder="1" applyAlignment="1">
      <alignment vertical="center" shrinkToFit="1"/>
    </xf>
    <xf numFmtId="0" fontId="4" fillId="0" borderId="6" xfId="2" applyFont="1" applyBorder="1" applyAlignment="1" applyProtection="1">
      <alignment horizontal="center" vertical="center"/>
      <protection locked="0"/>
    </xf>
    <xf numFmtId="0" fontId="4" fillId="0" borderId="7" xfId="2" applyFont="1" applyBorder="1" applyAlignment="1" applyProtection="1">
      <alignment horizontal="center" vertical="center"/>
      <protection locked="0"/>
    </xf>
    <xf numFmtId="0" fontId="4" fillId="0" borderId="8" xfId="2" applyFont="1" applyBorder="1" applyAlignment="1" applyProtection="1">
      <alignment horizontal="center" vertical="center"/>
      <protection locked="0"/>
    </xf>
    <xf numFmtId="0" fontId="4" fillId="0" borderId="9" xfId="2" applyFont="1" applyBorder="1" applyAlignment="1" applyProtection="1">
      <alignment horizontal="center" vertical="center"/>
      <protection locked="0"/>
    </xf>
    <xf numFmtId="0" fontId="4" fillId="0" borderId="10" xfId="2" applyFont="1" applyBorder="1" applyAlignment="1" applyProtection="1">
      <alignment horizontal="center" vertical="center"/>
      <protection locked="0"/>
    </xf>
    <xf numFmtId="0" fontId="4" fillId="0" borderId="11" xfId="2" applyFont="1" applyBorder="1" applyAlignment="1" applyProtection="1">
      <alignment horizontal="center" vertical="center"/>
      <protection locked="0"/>
    </xf>
    <xf numFmtId="0" fontId="4" fillId="3" borderId="6" xfId="2" applyFont="1" applyFill="1" applyBorder="1" applyAlignment="1" applyProtection="1">
      <alignment horizontal="center" vertical="center"/>
      <protection locked="0"/>
    </xf>
    <xf numFmtId="0" fontId="4" fillId="3" borderId="7" xfId="2" applyFont="1" applyFill="1" applyBorder="1" applyAlignment="1" applyProtection="1">
      <alignment horizontal="center" vertical="center"/>
      <protection locked="0"/>
    </xf>
    <xf numFmtId="0" fontId="4" fillId="3" borderId="8" xfId="2" applyFont="1" applyFill="1" applyBorder="1" applyAlignment="1" applyProtection="1">
      <alignment horizontal="center" vertical="center"/>
      <protection locked="0"/>
    </xf>
    <xf numFmtId="0" fontId="4" fillId="3" borderId="9" xfId="2" applyFont="1" applyFill="1" applyBorder="1" applyAlignment="1" applyProtection="1">
      <alignment horizontal="center" vertical="center"/>
      <protection locked="0"/>
    </xf>
    <xf numFmtId="0" fontId="4" fillId="3" borderId="10" xfId="2" applyFont="1" applyFill="1" applyBorder="1" applyAlignment="1" applyProtection="1">
      <alignment horizontal="center" vertical="center"/>
      <protection locked="0"/>
    </xf>
    <xf numFmtId="0" fontId="4" fillId="3" borderId="11" xfId="2" applyFont="1" applyFill="1" applyBorder="1" applyAlignment="1" applyProtection="1">
      <alignment horizontal="center" vertical="center"/>
      <protection locked="0"/>
    </xf>
    <xf numFmtId="49" fontId="4" fillId="0" borderId="22" xfId="2" applyNumberFormat="1" applyFont="1" applyBorder="1" applyAlignment="1" applyProtection="1">
      <alignment horizontal="left" indent="1"/>
      <protection locked="0"/>
    </xf>
    <xf numFmtId="0" fontId="4" fillId="0" borderId="26" xfId="2" applyFont="1" applyBorder="1" applyAlignment="1" applyProtection="1">
      <alignment horizontal="left" indent="1"/>
      <protection locked="0"/>
    </xf>
    <xf numFmtId="0" fontId="4" fillId="0" borderId="27" xfId="2" applyFont="1" applyBorder="1" applyAlignment="1" applyProtection="1">
      <alignment horizontal="left" indent="1"/>
      <protection locked="0"/>
    </xf>
    <xf numFmtId="165" fontId="4" fillId="2" borderId="0" xfId="1" applyNumberFormat="1" applyFont="1" applyFill="1" applyAlignment="1">
      <alignment horizontal="center" vertical="center" shrinkToFit="1"/>
    </xf>
    <xf numFmtId="165" fontId="4" fillId="2" borderId="0" xfId="1" applyNumberFormat="1" applyFont="1" applyFill="1" applyAlignment="1">
      <alignment vertical="center" shrinkToFit="1"/>
    </xf>
    <xf numFmtId="165" fontId="4" fillId="2" borderId="23" xfId="1" applyNumberFormat="1" applyFont="1" applyFill="1" applyBorder="1" applyAlignment="1">
      <alignment vertical="center" shrinkToFit="1"/>
    </xf>
    <xf numFmtId="165" fontId="4" fillId="2" borderId="26" xfId="1" applyNumberFormat="1" applyFont="1" applyFill="1" applyBorder="1" applyAlignment="1">
      <alignment vertical="center" shrinkToFit="1"/>
    </xf>
    <xf numFmtId="165" fontId="4" fillId="2" borderId="27" xfId="1" applyNumberFormat="1" applyFont="1" applyFill="1" applyBorder="1" applyAlignment="1">
      <alignment vertical="center" shrinkToFit="1"/>
    </xf>
    <xf numFmtId="0" fontId="4" fillId="0" borderId="0" xfId="2" applyFont="1" applyAlignment="1" applyProtection="1">
      <alignment horizontal="left" vertical="center" indent="1"/>
      <protection locked="0"/>
    </xf>
    <xf numFmtId="49" fontId="4" fillId="0" borderId="6" xfId="2" quotePrefix="1" applyNumberFormat="1" applyFont="1" applyBorder="1" applyAlignment="1" applyProtection="1">
      <alignment horizontal="center" vertical="center"/>
      <protection locked="0"/>
    </xf>
    <xf numFmtId="49" fontId="4" fillId="0" borderId="9" xfId="2" quotePrefix="1" applyNumberFormat="1" applyFont="1" applyBorder="1" applyAlignment="1" applyProtection="1">
      <alignment horizontal="center" vertical="center"/>
      <protection locked="0"/>
    </xf>
    <xf numFmtId="0" fontId="4" fillId="0" borderId="17" xfId="2" applyFont="1" applyBorder="1" applyAlignment="1" applyProtection="1">
      <alignment horizontal="center"/>
      <protection locked="0"/>
    </xf>
    <xf numFmtId="49" fontId="4" fillId="0" borderId="0" xfId="2" applyNumberFormat="1" applyFont="1" applyAlignment="1" applyProtection="1">
      <alignment vertical="center"/>
      <protection locked="0"/>
    </xf>
    <xf numFmtId="0" fontId="4" fillId="0" borderId="23" xfId="2" applyFont="1" applyBorder="1" applyAlignment="1" applyProtection="1">
      <alignment vertical="center"/>
      <protection locked="0"/>
    </xf>
    <xf numFmtId="0" fontId="4" fillId="0" borderId="17" xfId="2" applyFont="1" applyBorder="1" applyAlignment="1" applyProtection="1">
      <alignment horizontal="center" vertical="top"/>
      <protection locked="0"/>
    </xf>
    <xf numFmtId="49" fontId="4" fillId="0" borderId="28" xfId="2" applyNumberFormat="1" applyFont="1" applyBorder="1" applyAlignment="1" applyProtection="1">
      <alignment horizontal="left" indent="1"/>
      <protection locked="0"/>
    </xf>
    <xf numFmtId="0" fontId="4" fillId="0" borderId="17" xfId="2" applyFont="1" applyBorder="1" applyAlignment="1" applyProtection="1">
      <alignment horizontal="left" indent="1"/>
      <protection locked="0"/>
    </xf>
    <xf numFmtId="0" fontId="4" fillId="0" borderId="18" xfId="2" applyFont="1" applyBorder="1" applyAlignment="1" applyProtection="1">
      <alignment horizontal="left" indent="1"/>
      <protection locked="0"/>
    </xf>
    <xf numFmtId="165" fontId="4" fillId="2" borderId="20" xfId="1" applyNumberFormat="1" applyFont="1" applyFill="1" applyBorder="1" applyAlignment="1">
      <alignment horizontal="center" vertical="center" shrinkToFit="1"/>
    </xf>
    <xf numFmtId="165" fontId="4" fillId="2" borderId="20" xfId="1" applyNumberFormat="1" applyFont="1" applyFill="1" applyBorder="1" applyAlignment="1">
      <alignment vertical="center" shrinkToFit="1"/>
    </xf>
    <xf numFmtId="165" fontId="4" fillId="2" borderId="21" xfId="1" applyNumberFormat="1" applyFont="1" applyFill="1" applyBorder="1" applyAlignment="1">
      <alignment vertical="center" shrinkToFit="1"/>
    </xf>
    <xf numFmtId="0" fontId="4" fillId="0" borderId="16" xfId="2" applyFont="1" applyBorder="1" applyAlignment="1" applyProtection="1">
      <alignment horizontal="left" vertical="center"/>
      <protection locked="0"/>
    </xf>
    <xf numFmtId="49" fontId="4" fillId="0" borderId="19" xfId="2" quotePrefix="1" applyNumberFormat="1" applyFont="1" applyBorder="1" applyAlignment="1" applyProtection="1">
      <alignment horizontal="center" vertical="center"/>
      <protection locked="0"/>
    </xf>
    <xf numFmtId="49" fontId="4" fillId="0" borderId="28" xfId="2" quotePrefix="1" applyNumberFormat="1" applyFont="1" applyBorder="1" applyAlignment="1" applyProtection="1">
      <alignment horizontal="center" vertical="center"/>
      <protection locked="0"/>
    </xf>
    <xf numFmtId="0" fontId="4" fillId="0" borderId="1" xfId="2" applyFont="1" applyBorder="1" applyAlignment="1">
      <alignment horizontal="center" vertical="center"/>
    </xf>
    <xf numFmtId="0" fontId="4" fillId="0" borderId="0" xfId="2" applyFont="1" applyAlignment="1">
      <alignment horizontal="center" vertical="center"/>
    </xf>
    <xf numFmtId="0" fontId="4" fillId="0" borderId="2" xfId="2" applyFont="1" applyBorder="1" applyAlignment="1" applyProtection="1">
      <alignment horizontal="left" vertical="center" indent="1"/>
      <protection locked="0"/>
    </xf>
    <xf numFmtId="0" fontId="4" fillId="0" borderId="4" xfId="2" applyFont="1" applyBorder="1" applyAlignment="1" applyProtection="1">
      <alignment horizontal="left" vertical="center" indent="1"/>
      <protection locked="0"/>
    </xf>
    <xf numFmtId="0" fontId="4" fillId="0" borderId="12" xfId="2" applyFont="1" applyBorder="1" applyAlignment="1">
      <alignment horizontal="center" vertical="center"/>
    </xf>
    <xf numFmtId="0" fontId="4" fillId="0" borderId="5" xfId="2" applyFont="1" applyBorder="1" applyAlignment="1">
      <alignment horizontal="center" vertical="center"/>
    </xf>
    <xf numFmtId="0" fontId="2" fillId="10" borderId="12" xfId="0" applyFont="1" applyFill="1" applyBorder="1" applyAlignment="1" applyProtection="1">
      <alignment horizontal="center" vertical="center"/>
      <protection locked="0"/>
    </xf>
    <xf numFmtId="0" fontId="2" fillId="10" borderId="5" xfId="0" applyFont="1" applyFill="1" applyBorder="1" applyAlignment="1" applyProtection="1">
      <alignment horizontal="center" vertical="center"/>
      <protection locked="0"/>
    </xf>
    <xf numFmtId="0" fontId="2" fillId="10" borderId="1" xfId="0" applyFont="1" applyFill="1" applyBorder="1" applyAlignment="1" applyProtection="1">
      <alignment horizontal="center" vertical="center"/>
      <protection locked="0"/>
    </xf>
    <xf numFmtId="0" fontId="2" fillId="10" borderId="1" xfId="0" applyFont="1" applyFill="1" applyBorder="1" applyAlignment="1" applyProtection="1">
      <alignment horizontal="center" vertical="center" wrapText="1"/>
      <protection locked="0"/>
    </xf>
    <xf numFmtId="0" fontId="2" fillId="10" borderId="12" xfId="0" applyFont="1" applyFill="1" applyBorder="1" applyAlignment="1" applyProtection="1">
      <alignment horizontal="center" vertical="center" wrapText="1"/>
      <protection locked="0"/>
    </xf>
    <xf numFmtId="0" fontId="2" fillId="10" borderId="5" xfId="0" applyFont="1" applyFill="1" applyBorder="1" applyAlignment="1" applyProtection="1">
      <alignment horizontal="center" vertical="center" wrapText="1"/>
      <protection locked="0"/>
    </xf>
    <xf numFmtId="0" fontId="23" fillId="10" borderId="2" xfId="0" applyFont="1" applyFill="1" applyBorder="1" applyAlignment="1" applyProtection="1">
      <alignment horizontal="center" vertical="center"/>
      <protection locked="0"/>
    </xf>
    <xf numFmtId="0" fontId="23" fillId="10" borderId="4" xfId="0" applyFont="1"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2"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0" fillId="0" borderId="13" xfId="0" applyBorder="1" applyAlignment="1" applyProtection="1">
      <alignment horizontal="center" vertical="center"/>
      <protection locked="0"/>
    </xf>
    <xf numFmtId="0" fontId="0" fillId="0" borderId="13" xfId="0" applyBorder="1" applyAlignment="1" applyProtection="1">
      <alignment horizontal="center" vertical="center" wrapText="1"/>
      <protection locked="0"/>
    </xf>
    <xf numFmtId="0" fontId="28" fillId="39" borderId="95" xfId="2" applyFont="1" applyFill="1" applyBorder="1" applyAlignment="1" applyProtection="1">
      <alignment horizontal="center" vertical="center"/>
      <protection locked="0"/>
    </xf>
    <xf numFmtId="0" fontId="28" fillId="39" borderId="96" xfId="2" applyFont="1" applyFill="1" applyBorder="1" applyAlignment="1" applyProtection="1">
      <alignment horizontal="center" vertical="center"/>
      <protection locked="0"/>
    </xf>
    <xf numFmtId="0" fontId="4" fillId="11" borderId="24" xfId="2" applyFont="1" applyFill="1" applyBorder="1" applyAlignment="1">
      <alignment horizontal="center" vertical="center" wrapText="1"/>
    </xf>
    <xf numFmtId="0" fontId="4" fillId="11" borderId="25" xfId="2" applyFont="1" applyFill="1" applyBorder="1" applyAlignment="1">
      <alignment vertical="center"/>
    </xf>
    <xf numFmtId="0" fontId="4" fillId="11" borderId="29" xfId="2" applyFont="1" applyFill="1" applyBorder="1" applyAlignment="1">
      <alignment vertical="center"/>
    </xf>
    <xf numFmtId="0" fontId="4" fillId="11" borderId="16" xfId="2" applyFont="1" applyFill="1" applyBorder="1" applyAlignment="1">
      <alignment horizontal="center" vertical="center" wrapText="1"/>
    </xf>
    <xf numFmtId="0" fontId="4" fillId="11" borderId="17" xfId="2" applyFont="1" applyFill="1" applyBorder="1" applyAlignment="1">
      <alignment vertical="center"/>
    </xf>
    <xf numFmtId="0" fontId="4" fillId="11" borderId="18" xfId="2" applyFont="1" applyFill="1" applyBorder="1" applyAlignment="1">
      <alignment vertical="center"/>
    </xf>
    <xf numFmtId="0" fontId="12" fillId="14" borderId="41" xfId="0" applyFont="1" applyFill="1" applyBorder="1" applyAlignment="1" applyProtection="1">
      <alignment horizontal="center" textRotation="90"/>
      <protection locked="0"/>
    </xf>
    <xf numFmtId="0" fontId="12" fillId="4" borderId="41" xfId="0" applyFont="1" applyFill="1" applyBorder="1" applyAlignment="1" applyProtection="1">
      <alignment horizontal="center" textRotation="90" wrapText="1"/>
      <protection locked="0"/>
    </xf>
    <xf numFmtId="0" fontId="12" fillId="14" borderId="41" xfId="0" applyFont="1" applyFill="1" applyBorder="1" applyAlignment="1" applyProtection="1">
      <alignment horizontal="center" textRotation="90" wrapText="1"/>
      <protection locked="0"/>
    </xf>
    <xf numFmtId="0" fontId="12" fillId="14" borderId="41" xfId="0" applyFont="1" applyFill="1" applyBorder="1" applyAlignment="1" applyProtection="1">
      <alignment horizontal="center" vertical="center" textRotation="90"/>
      <protection locked="0"/>
    </xf>
    <xf numFmtId="0" fontId="13" fillId="4" borderId="63" xfId="0" applyFont="1" applyFill="1" applyBorder="1" applyAlignment="1" applyProtection="1">
      <alignment horizontal="center" textRotation="90" wrapText="1"/>
    </xf>
    <xf numFmtId="0" fontId="13" fillId="4" borderId="63" xfId="0" applyFont="1" applyFill="1" applyBorder="1" applyAlignment="1" applyProtection="1">
      <alignment horizontal="center" textRotation="90"/>
    </xf>
    <xf numFmtId="0" fontId="13" fillId="30" borderId="63" xfId="0" applyFont="1" applyFill="1" applyBorder="1" applyAlignment="1" applyProtection="1">
      <alignment horizontal="center" textRotation="90" wrapText="1"/>
    </xf>
    <xf numFmtId="0" fontId="13" fillId="30" borderId="63" xfId="0" applyFont="1" applyFill="1" applyBorder="1" applyAlignment="1" applyProtection="1">
      <alignment horizontal="center" textRotation="90"/>
    </xf>
    <xf numFmtId="0" fontId="12" fillId="4" borderId="41" xfId="0" applyFont="1" applyFill="1" applyBorder="1" applyAlignment="1">
      <alignment horizontal="center" textRotation="90" wrapText="1"/>
    </xf>
    <xf numFmtId="0" fontId="13" fillId="4" borderId="63" xfId="0" applyFont="1" applyFill="1" applyBorder="1" applyAlignment="1">
      <alignment horizontal="center" textRotation="90" wrapText="1"/>
    </xf>
    <xf numFmtId="0" fontId="13" fillId="4" borderId="63" xfId="0" applyFont="1" applyFill="1" applyBorder="1" applyAlignment="1">
      <alignment horizontal="center" textRotation="90"/>
    </xf>
    <xf numFmtId="0" fontId="12" fillId="14" borderId="48" xfId="0" applyFont="1" applyFill="1" applyBorder="1" applyAlignment="1" applyProtection="1">
      <alignment horizontal="center" textRotation="90"/>
      <protection locked="0"/>
    </xf>
    <xf numFmtId="0" fontId="12" fillId="14" borderId="49" xfId="0" applyFont="1" applyFill="1" applyBorder="1" applyAlignment="1" applyProtection="1">
      <alignment horizontal="center" textRotation="90"/>
      <protection locked="0"/>
    </xf>
    <xf numFmtId="0" fontId="12" fillId="14" borderId="50" xfId="0" applyFont="1" applyFill="1" applyBorder="1" applyAlignment="1" applyProtection="1">
      <alignment horizontal="center" textRotation="90"/>
      <protection locked="0"/>
    </xf>
    <xf numFmtId="0" fontId="12" fillId="15" borderId="42" xfId="0" applyFont="1" applyFill="1" applyBorder="1" applyAlignment="1">
      <alignment horizontal="center" textRotation="90"/>
    </xf>
    <xf numFmtId="0" fontId="12" fillId="15" borderId="13" xfId="0" applyFont="1" applyFill="1" applyBorder="1" applyAlignment="1">
      <alignment horizontal="center" textRotation="90"/>
    </xf>
    <xf numFmtId="0" fontId="12" fillId="15" borderId="5" xfId="0" applyFont="1" applyFill="1" applyBorder="1" applyAlignment="1">
      <alignment horizontal="center" textRotation="90"/>
    </xf>
    <xf numFmtId="0" fontId="12" fillId="13" borderId="41" xfId="0" applyFont="1" applyFill="1" applyBorder="1" applyAlignment="1" applyProtection="1">
      <alignment horizontal="center" textRotation="90"/>
      <protection locked="0"/>
    </xf>
    <xf numFmtId="0" fontId="13" fillId="14" borderId="41" xfId="0" applyFont="1" applyFill="1" applyBorder="1" applyAlignment="1">
      <alignment horizontal="center" textRotation="90" wrapText="1"/>
    </xf>
    <xf numFmtId="0" fontId="12" fillId="14" borderId="41" xfId="0" applyFont="1" applyFill="1" applyBorder="1" applyAlignment="1" applyProtection="1">
      <alignment horizontal="center" vertical="center" textRotation="90" wrapText="1"/>
      <protection locked="0"/>
    </xf>
    <xf numFmtId="0" fontId="15" fillId="14" borderId="41" xfId="0" applyFont="1" applyFill="1" applyBorder="1" applyAlignment="1" applyProtection="1">
      <alignment horizontal="center" textRotation="90" wrapText="1"/>
      <protection locked="0"/>
    </xf>
    <xf numFmtId="0" fontId="12" fillId="6" borderId="41" xfId="0" applyFont="1" applyFill="1" applyBorder="1" applyAlignment="1">
      <alignment horizontal="center" textRotation="90" wrapText="1"/>
    </xf>
    <xf numFmtId="0" fontId="12" fillId="0" borderId="42" xfId="0" applyFont="1" applyBorder="1" applyAlignment="1">
      <alignment horizontal="center" vertical="center" wrapText="1"/>
    </xf>
    <xf numFmtId="0" fontId="12" fillId="0" borderId="13" xfId="0" applyFont="1" applyBorder="1" applyAlignment="1">
      <alignment horizontal="center" vertical="center" wrapText="1"/>
    </xf>
    <xf numFmtId="0" fontId="12" fillId="0" borderId="5" xfId="0" applyFont="1" applyBorder="1" applyAlignment="1">
      <alignment horizontal="center" vertical="center" wrapText="1"/>
    </xf>
    <xf numFmtId="0" fontId="12" fillId="13" borderId="41" xfId="0" applyFont="1" applyFill="1" applyBorder="1" applyAlignment="1" applyProtection="1">
      <alignment horizontal="center" vertical="center" wrapText="1"/>
      <protection locked="0"/>
    </xf>
    <xf numFmtId="0" fontId="12" fillId="4" borderId="41" xfId="0" applyFont="1" applyFill="1" applyBorder="1" applyAlignment="1" applyProtection="1">
      <alignment horizontal="center" textRotation="90"/>
      <protection locked="0"/>
    </xf>
    <xf numFmtId="49" fontId="12" fillId="14" borderId="41" xfId="0" applyNumberFormat="1" applyFont="1" applyFill="1" applyBorder="1" applyAlignment="1" applyProtection="1">
      <alignment horizontal="center" textRotation="90"/>
      <protection locked="0"/>
    </xf>
    <xf numFmtId="0" fontId="13" fillId="4" borderId="41" xfId="0" applyFont="1" applyFill="1" applyBorder="1" applyAlignment="1">
      <alignment horizontal="center" textRotation="90"/>
    </xf>
    <xf numFmtId="0" fontId="13" fillId="4" borderId="41" xfId="0" applyFont="1" applyFill="1" applyBorder="1" applyAlignment="1">
      <alignment horizontal="center" vertical="center"/>
    </xf>
    <xf numFmtId="49" fontId="13" fillId="40" borderId="63" xfId="0" applyNumberFormat="1" applyFont="1" applyFill="1" applyBorder="1" applyAlignment="1" applyProtection="1">
      <alignment horizontal="center" textRotation="90" wrapText="1"/>
    </xf>
    <xf numFmtId="49" fontId="13" fillId="40" borderId="63" xfId="0" applyNumberFormat="1" applyFont="1" applyFill="1" applyBorder="1" applyAlignment="1" applyProtection="1">
      <alignment horizontal="center" textRotation="90"/>
    </xf>
    <xf numFmtId="0" fontId="13" fillId="37" borderId="63" xfId="0" applyFont="1" applyFill="1" applyBorder="1" applyAlignment="1" applyProtection="1">
      <alignment horizontal="center" textRotation="90" wrapText="1"/>
    </xf>
    <xf numFmtId="0" fontId="13" fillId="37" borderId="63" xfId="0" applyFont="1" applyFill="1" applyBorder="1" applyAlignment="1" applyProtection="1">
      <alignment horizontal="center" textRotation="90"/>
    </xf>
    <xf numFmtId="0" fontId="13" fillId="34" borderId="63" xfId="0" applyFont="1" applyFill="1" applyBorder="1" applyAlignment="1" applyProtection="1">
      <alignment horizontal="center" textRotation="90" wrapText="1"/>
    </xf>
    <xf numFmtId="0" fontId="13" fillId="34" borderId="63" xfId="0" applyFont="1" applyFill="1" applyBorder="1" applyAlignment="1" applyProtection="1">
      <alignment horizontal="center" textRotation="90"/>
    </xf>
    <xf numFmtId="0" fontId="13" fillId="0" borderId="63" xfId="0" applyFont="1" applyFill="1" applyBorder="1" applyAlignment="1" applyProtection="1">
      <alignment horizontal="center" textRotation="90" wrapText="1"/>
    </xf>
    <xf numFmtId="0" fontId="13" fillId="0" borderId="63" xfId="0" applyFont="1" applyFill="1" applyBorder="1" applyAlignment="1" applyProtection="1">
      <alignment horizontal="center" textRotation="90"/>
    </xf>
    <xf numFmtId="0" fontId="4" fillId="0" borderId="31" xfId="2" applyFont="1" applyBorder="1" applyAlignment="1" applyProtection="1">
      <alignment horizontal="left" vertical="center" indent="1"/>
      <protection locked="0"/>
    </xf>
    <xf numFmtId="0" fontId="4" fillId="0" borderId="1" xfId="2" applyFont="1" applyBorder="1" applyAlignment="1" applyProtection="1">
      <alignment horizontal="left" vertical="center" wrapText="1" indent="1"/>
      <protection locked="0"/>
    </xf>
    <xf numFmtId="0" fontId="4" fillId="0" borderId="25"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wrapText="1"/>
      <protection locked="0"/>
    </xf>
    <xf numFmtId="0" fontId="4" fillId="9" borderId="6" xfId="2" applyFont="1" applyFill="1" applyBorder="1" applyAlignment="1" applyProtection="1">
      <alignment horizontal="center" vertical="center" wrapText="1"/>
      <protection locked="0"/>
    </xf>
    <xf numFmtId="0" fontId="4" fillId="9" borderId="7" xfId="2" applyFont="1" applyFill="1" applyBorder="1" applyAlignment="1" applyProtection="1">
      <alignment horizontal="center" vertical="center" wrapText="1"/>
      <protection locked="0"/>
    </xf>
    <xf numFmtId="0" fontId="4" fillId="9" borderId="8" xfId="2" applyFont="1" applyFill="1" applyBorder="1" applyAlignment="1" applyProtection="1">
      <alignment horizontal="center" vertical="center" wrapText="1"/>
      <protection locked="0"/>
    </xf>
    <xf numFmtId="0" fontId="4" fillId="9" borderId="9" xfId="2" applyFont="1" applyFill="1" applyBorder="1" applyAlignment="1" applyProtection="1">
      <alignment horizontal="center" vertical="center" wrapText="1"/>
      <protection locked="0"/>
    </xf>
    <xf numFmtId="0" fontId="4" fillId="9" borderId="10" xfId="2" applyFont="1" applyFill="1" applyBorder="1" applyAlignment="1" applyProtection="1">
      <alignment horizontal="center" vertical="center" wrapText="1"/>
      <protection locked="0"/>
    </xf>
    <xf numFmtId="0" fontId="4" fillId="9" borderId="11" xfId="2" applyFont="1" applyFill="1" applyBorder="1" applyAlignment="1" applyProtection="1">
      <alignment horizontal="center" vertical="center" wrapText="1"/>
      <protection locked="0"/>
    </xf>
    <xf numFmtId="0" fontId="4" fillId="9" borderId="1" xfId="2" applyFont="1" applyFill="1" applyBorder="1" applyAlignment="1" applyProtection="1">
      <alignment horizontal="center" vertical="center"/>
      <protection locked="0"/>
    </xf>
    <xf numFmtId="0" fontId="4" fillId="0" borderId="25" xfId="2" applyFont="1" applyBorder="1" applyAlignment="1">
      <alignment vertical="center"/>
    </xf>
    <xf numFmtId="0" fontId="4" fillId="0" borderId="22" xfId="2" applyFont="1" applyBorder="1" applyAlignment="1">
      <alignment horizontal="center" vertical="center" shrinkToFit="1"/>
    </xf>
    <xf numFmtId="0" fontId="4" fillId="0" borderId="28" xfId="2" applyFont="1" applyBorder="1" applyAlignment="1">
      <alignment horizontal="center" vertical="center" shrinkToFit="1"/>
    </xf>
    <xf numFmtId="0" fontId="4" fillId="0" borderId="1" xfId="2" applyFont="1" applyBorder="1" applyAlignment="1">
      <alignment horizontal="center" vertical="center" shrinkToFit="1"/>
    </xf>
    <xf numFmtId="0" fontId="4" fillId="0" borderId="23" xfId="2" applyFont="1" applyBorder="1" applyAlignment="1">
      <alignment horizontal="center" vertical="center" shrinkToFit="1"/>
    </xf>
    <xf numFmtId="0" fontId="4" fillId="0" borderId="27" xfId="2" applyFont="1" applyBorder="1" applyAlignment="1">
      <alignment horizontal="center" vertical="center" shrinkToFit="1"/>
    </xf>
    <xf numFmtId="0" fontId="4" fillId="2" borderId="1" xfId="2" applyFont="1" applyFill="1" applyBorder="1" applyAlignment="1">
      <alignment horizontal="center" vertical="center" shrinkToFit="1"/>
    </xf>
    <xf numFmtId="0" fontId="4" fillId="9" borderId="6" xfId="2" applyFont="1" applyFill="1" applyBorder="1" applyAlignment="1" applyProtection="1">
      <alignment horizontal="center" vertical="center"/>
      <protection locked="0"/>
    </xf>
    <xf numFmtId="0" fontId="4" fillId="9" borderId="7" xfId="2" applyFont="1" applyFill="1" applyBorder="1" applyAlignment="1" applyProtection="1">
      <alignment horizontal="center" vertical="center"/>
      <protection locked="0"/>
    </xf>
    <xf numFmtId="0" fontId="4" fillId="9" borderId="8" xfId="2" applyFont="1" applyFill="1" applyBorder="1" applyAlignment="1" applyProtection="1">
      <alignment horizontal="center" vertical="center"/>
      <protection locked="0"/>
    </xf>
    <xf numFmtId="0" fontId="4" fillId="9" borderId="9" xfId="2" applyFont="1" applyFill="1" applyBorder="1" applyAlignment="1" applyProtection="1">
      <alignment horizontal="center" vertical="center"/>
      <protection locked="0"/>
    </xf>
    <xf numFmtId="0" fontId="4" fillId="9" borderId="10" xfId="2" applyFont="1" applyFill="1" applyBorder="1" applyAlignment="1" applyProtection="1">
      <alignment horizontal="center" vertical="center"/>
      <protection locked="0"/>
    </xf>
    <xf numFmtId="0" fontId="4" fillId="9" borderId="11" xfId="2" applyFont="1" applyFill="1" applyBorder="1" applyAlignment="1" applyProtection="1">
      <alignment horizontal="center" vertical="center"/>
      <protection locked="0"/>
    </xf>
    <xf numFmtId="0" fontId="4" fillId="0" borderId="32" xfId="2" applyFont="1" applyBorder="1" applyAlignment="1">
      <alignment horizontal="center" vertical="center" shrinkToFit="1"/>
    </xf>
    <xf numFmtId="0" fontId="4" fillId="9" borderId="1" xfId="2" applyFont="1" applyFill="1" applyBorder="1" applyAlignment="1" applyProtection="1">
      <alignment horizontal="center" vertical="center" wrapText="1"/>
      <protection locked="0"/>
    </xf>
    <xf numFmtId="0" fontId="4" fillId="2" borderId="24" xfId="2" applyFont="1" applyFill="1" applyBorder="1" applyAlignment="1">
      <alignment horizontal="center" vertical="center"/>
    </xf>
    <xf numFmtId="0" fontId="4" fillId="2" borderId="25" xfId="2" applyFont="1" applyFill="1" applyBorder="1" applyAlignment="1">
      <alignment vertical="center"/>
    </xf>
    <xf numFmtId="0" fontId="4" fillId="2" borderId="29" xfId="2" applyFont="1" applyFill="1" applyBorder="1" applyAlignment="1">
      <alignment vertical="center"/>
    </xf>
    <xf numFmtId="0" fontId="4" fillId="11" borderId="1" xfId="3" applyFont="1" applyFill="1" applyBorder="1" applyAlignment="1" applyProtection="1">
      <alignment horizontal="center" textRotation="90" wrapText="1"/>
      <protection locked="0"/>
    </xf>
    <xf numFmtId="0" fontId="4" fillId="11" borderId="1" xfId="3" applyFont="1" applyFill="1" applyBorder="1" applyAlignment="1" applyProtection="1">
      <alignment horizontal="center"/>
      <protection locked="0"/>
    </xf>
    <xf numFmtId="0" fontId="4" fillId="11" borderId="1" xfId="3" applyFont="1" applyFill="1" applyBorder="1" applyAlignment="1" applyProtection="1">
      <alignment horizontal="center" vertical="center" wrapText="1"/>
      <protection locked="0"/>
    </xf>
    <xf numFmtId="0" fontId="4" fillId="11" borderId="1" xfId="3" applyFont="1" applyFill="1" applyBorder="1" applyAlignment="1" applyProtection="1">
      <alignment vertical="center"/>
      <protection locked="0"/>
    </xf>
    <xf numFmtId="0" fontId="30" fillId="0" borderId="0" xfId="3" applyFont="1" applyAlignment="1" applyProtection="1">
      <alignment horizontal="right" vertical="center"/>
      <protection locked="0"/>
    </xf>
    <xf numFmtId="0" fontId="22" fillId="0" borderId="0" xfId="3" applyAlignment="1" applyProtection="1">
      <alignment vertical="center"/>
      <protection locked="0"/>
    </xf>
    <xf numFmtId="0" fontId="32" fillId="0" borderId="0" xfId="3" applyFont="1" applyAlignment="1" applyProtection="1">
      <alignment horizontal="center" vertical="center"/>
      <protection locked="0"/>
    </xf>
    <xf numFmtId="0" fontId="33" fillId="0" borderId="2" xfId="3" applyFont="1" applyBorder="1" applyAlignment="1" applyProtection="1">
      <alignment horizontal="left" vertical="center" indent="1"/>
      <protection locked="0"/>
    </xf>
    <xf numFmtId="0" fontId="33" fillId="0" borderId="3" xfId="3" applyFont="1" applyBorder="1" applyAlignment="1" applyProtection="1">
      <alignment horizontal="left" vertical="center" indent="1"/>
      <protection locked="0"/>
    </xf>
    <xf numFmtId="0" fontId="33" fillId="0" borderId="4" xfId="3" applyFont="1" applyBorder="1" applyAlignment="1" applyProtection="1">
      <alignment horizontal="left" vertical="center" indent="1"/>
      <protection locked="0"/>
    </xf>
    <xf numFmtId="0" fontId="4" fillId="11" borderId="1" xfId="3" applyFont="1" applyFill="1" applyBorder="1" applyAlignment="1" applyProtection="1">
      <alignment textRotation="90"/>
      <protection locked="0"/>
    </xf>
    <xf numFmtId="0" fontId="4" fillId="11" borderId="1" xfId="3" applyFont="1" applyFill="1" applyBorder="1" applyAlignment="1" applyProtection="1">
      <alignment horizontal="center" vertical="center"/>
      <protection locked="0"/>
    </xf>
    <xf numFmtId="0" fontId="4" fillId="11" borderId="1" xfId="3" applyFont="1" applyFill="1" applyBorder="1" applyProtection="1">
      <protection locked="0"/>
    </xf>
    <xf numFmtId="0" fontId="4" fillId="0" borderId="1" xfId="3" applyFont="1" applyBorder="1" applyAlignment="1">
      <alignment horizontal="center" vertical="center" shrinkToFit="1"/>
    </xf>
    <xf numFmtId="0" fontId="4" fillId="0" borderId="1" xfId="3" applyFont="1" applyBorder="1" applyAlignment="1">
      <alignment vertical="center" shrinkToFit="1"/>
    </xf>
    <xf numFmtId="10" fontId="4" fillId="0" borderId="1" xfId="1" applyNumberFormat="1" applyFont="1" applyBorder="1" applyAlignment="1">
      <alignment horizontal="center" vertical="center" shrinkToFit="1"/>
    </xf>
    <xf numFmtId="10" fontId="4" fillId="0" borderId="1" xfId="1" applyNumberFormat="1" applyFont="1" applyBorder="1" applyAlignment="1">
      <alignment vertical="center" shrinkToFit="1"/>
    </xf>
    <xf numFmtId="0" fontId="4" fillId="0" borderId="1" xfId="3" applyFont="1" applyBorder="1" applyAlignment="1" applyProtection="1">
      <alignment horizontal="center" vertical="center" wrapText="1"/>
      <protection locked="0"/>
    </xf>
    <xf numFmtId="0" fontId="4" fillId="0" borderId="1" xfId="3" applyFont="1" applyBorder="1" applyAlignment="1" applyProtection="1">
      <alignment vertical="center"/>
      <protection locked="0"/>
    </xf>
    <xf numFmtId="166" fontId="4" fillId="0" borderId="1" xfId="3" applyNumberFormat="1" applyFont="1" applyBorder="1" applyAlignment="1">
      <alignment horizontal="center" vertical="center" shrinkToFit="1"/>
    </xf>
    <xf numFmtId="166" fontId="4" fillId="0" borderId="1" xfId="3" applyNumberFormat="1" applyFont="1" applyBorder="1" applyAlignment="1">
      <alignment vertical="center" shrinkToFit="1"/>
    </xf>
    <xf numFmtId="0" fontId="4" fillId="0" borderId="26" xfId="2" applyFont="1" applyBorder="1" applyAlignment="1" applyProtection="1">
      <alignment horizontal="center"/>
      <protection locked="0"/>
    </xf>
    <xf numFmtId="0" fontId="44" fillId="0" borderId="0" xfId="2" applyFont="1" applyAlignment="1" applyProtection="1">
      <alignment horizontal="center" vertical="center"/>
      <protection locked="0"/>
    </xf>
    <xf numFmtId="0" fontId="4" fillId="0" borderId="3" xfId="2" applyFont="1" applyBorder="1" applyAlignment="1" applyProtection="1">
      <alignment horizontal="left" vertical="center" indent="1"/>
      <protection locked="0"/>
    </xf>
    <xf numFmtId="0" fontId="23" fillId="0" borderId="0" xfId="2" applyFont="1" applyAlignment="1" applyProtection="1">
      <alignment horizontal="center" vertical="center" wrapText="1"/>
      <protection locked="0"/>
    </xf>
    <xf numFmtId="0" fontId="4" fillId="0" borderId="24" xfId="2" applyFont="1" applyBorder="1" applyAlignment="1" applyProtection="1">
      <alignment horizontal="center"/>
      <protection locked="0"/>
    </xf>
    <xf numFmtId="0" fontId="4" fillId="0" borderId="33" xfId="2" applyFont="1" applyBorder="1" applyAlignment="1" applyProtection="1">
      <alignment horizontal="center"/>
      <protection locked="0"/>
    </xf>
    <xf numFmtId="0" fontId="4" fillId="0" borderId="17" xfId="2" applyFont="1" applyBorder="1" applyAlignment="1" applyProtection="1">
      <alignment horizontal="center" vertical="center"/>
      <protection locked="0"/>
    </xf>
    <xf numFmtId="0" fontId="4" fillId="0" borderId="18" xfId="2" applyFont="1" applyBorder="1" applyAlignment="1" applyProtection="1">
      <alignment horizontal="center" vertical="center"/>
      <protection locked="0"/>
    </xf>
    <xf numFmtId="0" fontId="4" fillId="0" borderId="17" xfId="2" applyFont="1" applyBorder="1" applyAlignment="1" applyProtection="1">
      <alignment horizontal="center" vertical="center" wrapText="1"/>
      <protection locked="0"/>
    </xf>
    <xf numFmtId="0" fontId="4" fillId="0" borderId="18" xfId="2" applyFont="1" applyBorder="1" applyAlignment="1" applyProtection="1">
      <alignment horizontal="center" vertical="center" wrapText="1"/>
      <protection locked="0"/>
    </xf>
    <xf numFmtId="0" fontId="4" fillId="0" borderId="33" xfId="2" applyFont="1" applyBorder="1" applyAlignment="1" applyProtection="1">
      <alignment horizontal="center" textRotation="90"/>
      <protection locked="0"/>
    </xf>
    <xf numFmtId="0" fontId="4" fillId="0" borderId="29" xfId="2" applyFont="1" applyBorder="1" applyAlignment="1" applyProtection="1">
      <alignment horizontal="center" textRotation="90"/>
      <protection locked="0"/>
    </xf>
    <xf numFmtId="0" fontId="4" fillId="0" borderId="29" xfId="2" applyFont="1" applyBorder="1" applyAlignment="1" applyProtection="1">
      <alignment horizontal="center"/>
      <protection locked="0"/>
    </xf>
    <xf numFmtId="0" fontId="4" fillId="0" borderId="25" xfId="2" applyFont="1" applyBorder="1" applyAlignment="1" applyProtection="1">
      <alignment horizontal="center" textRotation="90"/>
      <protection locked="0"/>
    </xf>
    <xf numFmtId="0" fontId="4" fillId="0" borderId="1" xfId="2" applyFont="1" applyBorder="1" applyAlignment="1" applyProtection="1">
      <alignment vertical="center"/>
      <protection locked="0"/>
    </xf>
    <xf numFmtId="0" fontId="4" fillId="0" borderId="0" xfId="2" applyFont="1" applyAlignment="1" applyProtection="1">
      <alignment horizontal="left" vertical="top" wrapText="1"/>
      <protection locked="0"/>
    </xf>
    <xf numFmtId="0" fontId="0" fillId="0" borderId="63" xfId="0" applyBorder="1" applyAlignment="1" applyProtection="1">
      <alignment horizontal="center" vertical="center" wrapText="1"/>
      <protection locked="0"/>
    </xf>
    <xf numFmtId="0" fontId="23" fillId="10" borderId="2" xfId="0" applyFont="1" applyFill="1" applyBorder="1" applyAlignment="1" applyProtection="1">
      <alignment horizontal="center" vertical="center" wrapText="1"/>
      <protection locked="0"/>
    </xf>
    <xf numFmtId="0" fontId="23" fillId="10" borderId="3" xfId="0" applyFont="1" applyFill="1" applyBorder="1" applyAlignment="1" applyProtection="1">
      <alignment horizontal="center" vertical="center" wrapText="1"/>
      <protection locked="0"/>
    </xf>
    <xf numFmtId="0" fontId="23" fillId="10" borderId="4" xfId="0" applyFont="1" applyFill="1" applyBorder="1" applyAlignment="1" applyProtection="1">
      <alignment horizontal="center" vertical="center" wrapText="1"/>
      <protection locked="0"/>
    </xf>
    <xf numFmtId="3" fontId="23" fillId="0" borderId="0" xfId="2" applyNumberFormat="1" applyFont="1" applyAlignment="1" applyProtection="1">
      <alignment horizontal="center" vertical="center"/>
      <protection locked="0"/>
    </xf>
    <xf numFmtId="0" fontId="4" fillId="0" borderId="2" xfId="2" applyFont="1" applyBorder="1" applyAlignment="1" applyProtection="1">
      <alignment horizontal="left" vertical="center" indent="1" shrinkToFit="1"/>
      <protection locked="0"/>
    </xf>
    <xf numFmtId="0" fontId="4" fillId="0" borderId="3" xfId="2" applyFont="1" applyBorder="1" applyAlignment="1" applyProtection="1">
      <alignment horizontal="left" vertical="center" indent="1" shrinkToFit="1"/>
      <protection locked="0"/>
    </xf>
    <xf numFmtId="0" fontId="4" fillId="0" borderId="4" xfId="2" applyFont="1" applyBorder="1" applyAlignment="1" applyProtection="1">
      <alignment horizontal="left" vertical="center" indent="1" shrinkToFit="1"/>
      <protection locked="0"/>
    </xf>
    <xf numFmtId="0" fontId="4" fillId="0" borderId="16" xfId="2" applyFont="1" applyBorder="1" applyAlignment="1" applyProtection="1">
      <alignment horizontal="center" vertical="center" wrapText="1" readingOrder="1"/>
      <protection locked="0"/>
    </xf>
    <xf numFmtId="0" fontId="4" fillId="0" borderId="29" xfId="2" applyFont="1" applyBorder="1" applyAlignment="1" applyProtection="1">
      <alignment vertical="center" wrapText="1"/>
      <protection locked="0"/>
    </xf>
    <xf numFmtId="0" fontId="4" fillId="0" borderId="24" xfId="2" applyFont="1" applyBorder="1" applyAlignment="1" applyProtection="1">
      <alignment horizontal="center" wrapText="1"/>
      <protection locked="0"/>
    </xf>
    <xf numFmtId="0" fontId="4" fillId="0" borderId="19" xfId="2" applyFont="1" applyBorder="1" applyAlignment="1" applyProtection="1">
      <alignment horizontal="center" wrapText="1"/>
      <protection locked="0"/>
    </xf>
    <xf numFmtId="0" fontId="4" fillId="0" borderId="19" xfId="2" applyFont="1" applyBorder="1" applyAlignment="1">
      <alignment horizontal="center" vertical="center" shrinkToFit="1"/>
    </xf>
    <xf numFmtId="0" fontId="4" fillId="0" borderId="28" xfId="2" applyFont="1" applyBorder="1" applyAlignment="1">
      <alignment vertical="center" shrinkToFit="1"/>
    </xf>
    <xf numFmtId="0" fontId="4" fillId="9" borderId="14" xfId="2" applyFont="1" applyFill="1" applyBorder="1" applyAlignment="1">
      <alignment horizontal="center" vertical="center" shrinkToFit="1"/>
    </xf>
    <xf numFmtId="0" fontId="4" fillId="9" borderId="14" xfId="2" applyFont="1" applyFill="1" applyBorder="1" applyAlignment="1">
      <alignment vertical="center" shrinkToFit="1"/>
    </xf>
    <xf numFmtId="0" fontId="4" fillId="9" borderId="0" xfId="2" applyFont="1" applyFill="1" applyAlignment="1">
      <alignment horizontal="center" vertical="center" shrinkToFit="1"/>
    </xf>
    <xf numFmtId="0" fontId="4" fillId="9" borderId="0" xfId="2" applyFont="1" applyFill="1" applyAlignment="1">
      <alignment vertical="center" shrinkToFit="1"/>
    </xf>
    <xf numFmtId="0" fontId="4" fillId="9" borderId="7" xfId="2" applyFont="1" applyFill="1" applyBorder="1" applyAlignment="1">
      <alignment horizontal="center" vertical="center" shrinkToFit="1"/>
    </xf>
    <xf numFmtId="0" fontId="4" fillId="9" borderId="8" xfId="2" applyFont="1" applyFill="1" applyBorder="1" applyAlignment="1">
      <alignment horizontal="center" vertical="center" shrinkToFit="1"/>
    </xf>
    <xf numFmtId="0" fontId="4" fillId="9" borderId="15" xfId="2" applyFont="1" applyFill="1" applyBorder="1" applyAlignment="1">
      <alignment vertical="center" shrinkToFit="1"/>
    </xf>
    <xf numFmtId="0" fontId="4" fillId="0" borderId="21" xfId="2" applyFont="1" applyBorder="1" applyAlignment="1">
      <alignment horizontal="center" vertical="center" shrinkToFit="1"/>
    </xf>
    <xf numFmtId="0" fontId="4" fillId="0" borderId="27" xfId="2" applyFont="1" applyBorder="1" applyAlignment="1">
      <alignment vertical="center" shrinkToFit="1"/>
    </xf>
    <xf numFmtId="0" fontId="4" fillId="9" borderId="6" xfId="2" applyFont="1" applyFill="1" applyBorder="1" applyAlignment="1">
      <alignment horizontal="center" vertical="center" shrinkToFit="1"/>
    </xf>
    <xf numFmtId="0" fontId="4" fillId="9" borderId="15" xfId="2" applyFont="1" applyFill="1" applyBorder="1" applyAlignment="1">
      <alignment horizontal="center" vertical="center" shrinkToFit="1"/>
    </xf>
    <xf numFmtId="0" fontId="4" fillId="9" borderId="10" xfId="2" applyFont="1" applyFill="1" applyBorder="1" applyAlignment="1">
      <alignment horizontal="center" vertical="center" shrinkToFit="1"/>
    </xf>
    <xf numFmtId="0" fontId="4" fillId="9" borderId="11" xfId="2" applyFont="1" applyFill="1" applyBorder="1" applyAlignment="1">
      <alignment horizontal="center" vertical="center" shrinkToFit="1"/>
    </xf>
    <xf numFmtId="0" fontId="4" fillId="0" borderId="12" xfId="2" applyFont="1" applyBorder="1" applyAlignment="1" applyProtection="1">
      <alignment horizontal="center" vertical="center"/>
      <protection locked="0"/>
    </xf>
    <xf numFmtId="0" fontId="4" fillId="0" borderId="5" xfId="2" applyFont="1" applyBorder="1" applyAlignment="1" applyProtection="1">
      <alignment horizontal="center" vertical="center"/>
      <protection locked="0"/>
    </xf>
    <xf numFmtId="0" fontId="4" fillId="0" borderId="22" xfId="2" applyFont="1" applyBorder="1" applyAlignment="1">
      <alignment vertical="center" shrinkToFit="1"/>
    </xf>
    <xf numFmtId="0" fontId="4" fillId="9" borderId="9" xfId="2" applyFont="1" applyFill="1" applyBorder="1" applyAlignment="1">
      <alignment horizontal="center" vertical="center" shrinkToFit="1"/>
    </xf>
    <xf numFmtId="0" fontId="4" fillId="9" borderId="9" xfId="2" applyFont="1" applyFill="1" applyBorder="1" applyAlignment="1">
      <alignment vertical="center" shrinkToFit="1"/>
    </xf>
    <xf numFmtId="0" fontId="4" fillId="0" borderId="1" xfId="2" applyFont="1" applyBorder="1" applyAlignment="1">
      <alignment vertical="center" shrinkToFit="1"/>
    </xf>
    <xf numFmtId="0" fontId="4" fillId="0" borderId="37" xfId="2" applyFont="1" applyBorder="1" applyAlignment="1">
      <alignment horizontal="center" vertical="center"/>
    </xf>
    <xf numFmtId="0" fontId="4" fillId="0" borderId="39" xfId="2" applyFont="1" applyBorder="1" applyAlignment="1">
      <alignment horizontal="center" vertical="center"/>
    </xf>
    <xf numFmtId="0" fontId="4" fillId="0" borderId="36" xfId="2" applyFont="1" applyBorder="1" applyAlignment="1" applyProtection="1">
      <alignment horizontal="center" vertical="center"/>
      <protection locked="0"/>
    </xf>
    <xf numFmtId="0" fontId="4" fillId="0" borderId="38" xfId="2" applyFont="1" applyBorder="1" applyAlignment="1" applyProtection="1">
      <alignment horizontal="center" vertical="center"/>
      <protection locked="0"/>
    </xf>
    <xf numFmtId="0" fontId="4" fillId="2" borderId="1" xfId="2" applyFont="1" applyFill="1" applyBorder="1" applyAlignment="1" applyProtection="1">
      <alignment horizontal="center" vertical="center"/>
      <protection locked="0"/>
    </xf>
    <xf numFmtId="0" fontId="4" fillId="0" borderId="27" xfId="2" applyFont="1" applyBorder="1" applyAlignment="1" applyProtection="1">
      <alignment horizontal="center" vertical="center"/>
      <protection locked="0"/>
    </xf>
    <xf numFmtId="0" fontId="4" fillId="9" borderId="10" xfId="2" applyFont="1" applyFill="1" applyBorder="1" applyAlignment="1">
      <alignment vertical="center" shrinkToFit="1"/>
    </xf>
    <xf numFmtId="0" fontId="4" fillId="9" borderId="11" xfId="2" applyFont="1" applyFill="1" applyBorder="1" applyAlignment="1">
      <alignment vertical="center" shrinkToFit="1"/>
    </xf>
    <xf numFmtId="0" fontId="23" fillId="0" borderId="0" xfId="2" applyFont="1" applyAlignment="1">
      <alignment horizontal="center" vertical="center"/>
    </xf>
    <xf numFmtId="0" fontId="23" fillId="2" borderId="1" xfId="2" applyFont="1" applyFill="1" applyBorder="1" applyAlignment="1">
      <alignment horizontal="center" vertical="center"/>
    </xf>
    <xf numFmtId="0" fontId="23" fillId="2" borderId="12" xfId="2" applyFont="1" applyFill="1" applyBorder="1" applyAlignment="1">
      <alignment horizontal="center" vertical="center"/>
    </xf>
    <xf numFmtId="0" fontId="23" fillId="2" borderId="5" xfId="2" applyFont="1" applyFill="1" applyBorder="1" applyAlignment="1">
      <alignment horizontal="center" vertical="center"/>
    </xf>
    <xf numFmtId="0" fontId="23" fillId="0" borderId="1" xfId="2" applyFont="1" applyBorder="1" applyAlignment="1">
      <alignment horizontal="center" vertical="center"/>
    </xf>
    <xf numFmtId="0" fontId="4" fillId="0" borderId="2" xfId="2" applyFont="1" applyBorder="1" applyAlignment="1">
      <alignment horizontal="center" vertical="center"/>
    </xf>
    <xf numFmtId="0" fontId="4" fillId="0" borderId="4" xfId="2" applyFont="1" applyBorder="1" applyAlignment="1">
      <alignment horizontal="center" vertical="center"/>
    </xf>
    <xf numFmtId="0" fontId="2" fillId="0" borderId="0" xfId="2" applyFont="1" applyAlignment="1" applyProtection="1">
      <alignment horizontal="center" vertical="center" wrapText="1"/>
      <protection locked="0"/>
    </xf>
    <xf numFmtId="0" fontId="26" fillId="0" borderId="0" xfId="2" applyFont="1" applyAlignment="1" applyProtection="1">
      <alignment vertical="center"/>
      <protection locked="0"/>
    </xf>
    <xf numFmtId="0" fontId="21" fillId="0" borderId="2" xfId="2" applyFont="1" applyBorder="1" applyAlignment="1" applyProtection="1">
      <alignment horizontal="left" indent="1"/>
      <protection locked="0"/>
    </xf>
    <xf numFmtId="0" fontId="21" fillId="0" borderId="3" xfId="2" applyFont="1" applyBorder="1" applyAlignment="1" applyProtection="1">
      <alignment horizontal="left" indent="1"/>
      <protection locked="0"/>
    </xf>
    <xf numFmtId="0" fontId="21" fillId="0" borderId="4" xfId="2" applyFont="1" applyBorder="1" applyAlignment="1" applyProtection="1">
      <alignment horizontal="left" indent="1"/>
      <protection locked="0"/>
    </xf>
    <xf numFmtId="0" fontId="2" fillId="11" borderId="24" xfId="2" applyFont="1" applyFill="1" applyBorder="1" applyAlignment="1" applyProtection="1">
      <alignment horizontal="center" vertical="center"/>
      <protection locked="0"/>
    </xf>
    <xf numFmtId="0" fontId="23" fillId="11" borderId="29" xfId="2" applyFont="1" applyFill="1" applyBorder="1" applyAlignment="1" applyProtection="1">
      <alignment vertical="center"/>
      <protection locked="0"/>
    </xf>
    <xf numFmtId="0" fontId="2" fillId="11" borderId="19" xfId="2" applyFont="1" applyFill="1" applyBorder="1" applyAlignment="1" applyProtection="1">
      <alignment horizontal="center" vertical="center"/>
      <protection locked="0"/>
    </xf>
    <xf numFmtId="0" fontId="23" fillId="11" borderId="28" xfId="2" applyFont="1" applyFill="1" applyBorder="1" applyAlignment="1" applyProtection="1">
      <alignment vertical="center"/>
      <protection locked="0"/>
    </xf>
    <xf numFmtId="0" fontId="2" fillId="11" borderId="24" xfId="2" applyFont="1" applyFill="1" applyBorder="1" applyAlignment="1" applyProtection="1">
      <alignment horizontal="center" vertical="center" wrapText="1"/>
      <protection locked="0"/>
    </xf>
    <xf numFmtId="0" fontId="2" fillId="11" borderId="16" xfId="2" applyFont="1" applyFill="1" applyBorder="1" applyAlignment="1" applyProtection="1">
      <alignment horizontal="center" vertical="center"/>
      <protection locked="0"/>
    </xf>
    <xf numFmtId="0" fontId="23" fillId="11" borderId="17" xfId="2" applyFont="1" applyFill="1" applyBorder="1" applyAlignment="1" applyProtection="1">
      <alignment vertical="center"/>
      <protection locked="0"/>
    </xf>
    <xf numFmtId="0" fontId="23" fillId="11" borderId="18" xfId="2" applyFont="1" applyFill="1" applyBorder="1" applyAlignment="1" applyProtection="1">
      <alignment vertical="center"/>
      <protection locked="0"/>
    </xf>
    <xf numFmtId="0" fontId="65" fillId="0" borderId="15" xfId="5" applyBorder="1" applyAlignment="1" applyProtection="1">
      <alignment vertical="center"/>
      <protection locked="0"/>
    </xf>
    <xf numFmtId="0" fontId="65" fillId="0" borderId="99" xfId="5" applyBorder="1" applyAlignment="1" applyProtection="1">
      <alignment horizontal="center" textRotation="90"/>
    </xf>
    <xf numFmtId="0" fontId="65" fillId="0" borderId="49" xfId="5" applyBorder="1" applyAlignment="1" applyProtection="1">
      <alignment horizontal="center" textRotation="90"/>
    </xf>
    <xf numFmtId="0" fontId="65" fillId="0" borderId="50" xfId="5" applyBorder="1" applyAlignment="1" applyProtection="1">
      <alignment horizontal="center" textRotation="90"/>
    </xf>
    <xf numFmtId="0" fontId="65" fillId="0" borderId="95" xfId="5" applyBorder="1" applyAlignment="1" applyProtection="1">
      <alignment horizontal="center" vertical="center"/>
    </xf>
    <xf numFmtId="0" fontId="65" fillId="0" borderId="96" xfId="5" applyBorder="1" applyAlignment="1" applyProtection="1">
      <alignment horizontal="center" vertical="center"/>
    </xf>
    <xf numFmtId="0" fontId="65" fillId="0" borderId="97" xfId="5" applyBorder="1" applyAlignment="1" applyProtection="1">
      <alignment horizontal="center" vertical="center"/>
    </xf>
    <xf numFmtId="0" fontId="65" fillId="0" borderId="98" xfId="5" applyBorder="1" applyAlignment="1" applyProtection="1">
      <alignment horizontal="center" vertical="center"/>
    </xf>
    <xf numFmtId="0" fontId="65" fillId="0" borderId="61" xfId="5" applyBorder="1" applyAlignment="1" applyProtection="1">
      <alignment horizontal="center" vertical="center"/>
    </xf>
    <xf numFmtId="0" fontId="28" fillId="5" borderId="64" xfId="0" applyFont="1" applyFill="1" applyBorder="1" applyAlignment="1" applyProtection="1">
      <alignment horizontal="center" textRotation="90" wrapText="1"/>
    </xf>
    <xf numFmtId="0" fontId="28" fillId="5" borderId="49" xfId="0" applyFont="1" applyFill="1" applyBorder="1" applyAlignment="1" applyProtection="1">
      <alignment horizontal="center" textRotation="90" wrapText="1"/>
    </xf>
    <xf numFmtId="0" fontId="28" fillId="5" borderId="50" xfId="0" applyFont="1" applyFill="1" applyBorder="1" applyAlignment="1" applyProtection="1">
      <alignment horizontal="center" textRotation="90" wrapText="1"/>
    </xf>
    <xf numFmtId="0" fontId="28" fillId="5" borderId="97" xfId="0" applyFont="1" applyFill="1" applyBorder="1" applyAlignment="1" applyProtection="1">
      <alignment horizontal="center" vertical="center" wrapText="1"/>
    </xf>
    <xf numFmtId="0" fontId="28" fillId="5" borderId="61" xfId="0" applyFont="1" applyFill="1" applyBorder="1" applyAlignment="1" applyProtection="1">
      <alignment horizontal="center" vertical="center" wrapText="1"/>
    </xf>
    <xf numFmtId="0" fontId="65" fillId="0" borderId="101" xfId="5" applyFill="1" applyBorder="1" applyAlignment="1" applyProtection="1">
      <alignment horizontal="center" vertical="center"/>
    </xf>
    <xf numFmtId="0" fontId="65" fillId="0" borderId="50" xfId="5" applyFill="1" applyBorder="1" applyAlignment="1" applyProtection="1">
      <alignment horizontal="center" vertical="center"/>
    </xf>
    <xf numFmtId="0" fontId="0" fillId="0" borderId="64" xfId="5" applyFont="1" applyBorder="1" applyAlignment="1" applyProtection="1">
      <alignment horizontal="center" textRotation="90"/>
    </xf>
    <xf numFmtId="0" fontId="65" fillId="0" borderId="66" xfId="5" applyBorder="1" applyAlignment="1" applyProtection="1">
      <alignment horizontal="center" vertical="center"/>
    </xf>
    <xf numFmtId="0" fontId="28" fillId="5" borderId="95" xfId="0" applyFont="1" applyFill="1" applyBorder="1" applyAlignment="1" applyProtection="1">
      <alignment horizontal="center" vertical="center" wrapText="1" readingOrder="1"/>
    </xf>
    <xf numFmtId="0" fontId="28" fillId="5" borderId="66" xfId="0" applyFont="1" applyFill="1" applyBorder="1" applyAlignment="1" applyProtection="1">
      <alignment horizontal="center" vertical="center" wrapText="1" readingOrder="1"/>
    </xf>
    <xf numFmtId="0" fontId="28" fillId="5" borderId="96" xfId="0" applyFont="1" applyFill="1" applyBorder="1" applyAlignment="1" applyProtection="1">
      <alignment horizontal="center" vertical="center" wrapText="1" readingOrder="1"/>
    </xf>
    <xf numFmtId="0" fontId="28" fillId="5" borderId="93" xfId="0" applyFont="1" applyFill="1" applyBorder="1" applyAlignment="1" applyProtection="1">
      <alignment horizontal="center" textRotation="90" wrapText="1"/>
    </xf>
    <xf numFmtId="0" fontId="65" fillId="0" borderId="64" xfId="5" applyBorder="1" applyAlignment="1" applyProtection="1">
      <alignment horizontal="center" vertical="center"/>
    </xf>
    <xf numFmtId="0" fontId="65" fillId="0" borderId="50" xfId="5" applyBorder="1" applyAlignment="1" applyProtection="1">
      <alignment horizontal="center" vertical="center"/>
    </xf>
    <xf numFmtId="0" fontId="28" fillId="5" borderId="50" xfId="0" applyFont="1" applyFill="1" applyBorder="1" applyAlignment="1" applyProtection="1">
      <alignment horizontal="center" wrapText="1"/>
    </xf>
    <xf numFmtId="0" fontId="28" fillId="5" borderId="93" xfId="0" applyFont="1" applyFill="1" applyBorder="1" applyAlignment="1" applyProtection="1">
      <alignment horizontal="center" wrapText="1"/>
    </xf>
    <xf numFmtId="0" fontId="28" fillId="5" borderId="49" xfId="0" applyFont="1" applyFill="1" applyBorder="1" applyAlignment="1" applyProtection="1">
      <alignment horizontal="center" wrapText="1"/>
    </xf>
    <xf numFmtId="0" fontId="65" fillId="0" borderId="101" xfId="5" applyFill="1" applyBorder="1" applyAlignment="1" applyProtection="1">
      <alignment horizontal="center" textRotation="90" wrapText="1"/>
    </xf>
    <xf numFmtId="0" fontId="65" fillId="0" borderId="50" xfId="5" applyFill="1" applyBorder="1" applyAlignment="1" applyProtection="1">
      <alignment horizontal="center" textRotation="90" wrapText="1"/>
    </xf>
    <xf numFmtId="0" fontId="65" fillId="5" borderId="93" xfId="5" applyFill="1" applyBorder="1" applyAlignment="1" applyProtection="1">
      <alignment horizontal="center" wrapText="1"/>
    </xf>
    <xf numFmtId="3" fontId="86" fillId="0" borderId="0" xfId="5" applyNumberFormat="1" applyFont="1" applyFill="1" applyAlignment="1" applyProtection="1">
      <alignment horizontal="center" vertical="center"/>
      <protection locked="0"/>
    </xf>
    <xf numFmtId="0" fontId="57" fillId="0" borderId="0" xfId="5" applyFont="1" applyFill="1" applyAlignment="1" applyProtection="1">
      <alignment horizontal="center" vertical="center"/>
      <protection locked="0"/>
    </xf>
    <xf numFmtId="0" fontId="65" fillId="0" borderId="93" xfId="5" applyBorder="1" applyAlignment="1" applyProtection="1">
      <alignment horizontal="center" textRotation="90"/>
    </xf>
    <xf numFmtId="0" fontId="65" fillId="0" borderId="93" xfId="5" applyBorder="1" applyAlignment="1" applyProtection="1">
      <alignment horizontal="center" vertical="center" wrapText="1"/>
    </xf>
    <xf numFmtId="0" fontId="65" fillId="5" borderId="93" xfId="5" applyFill="1" applyBorder="1" applyAlignment="1" applyProtection="1">
      <alignment horizontal="center" textRotation="90"/>
    </xf>
    <xf numFmtId="0" fontId="65" fillId="0" borderId="93" xfId="5" applyBorder="1" applyAlignment="1" applyProtection="1">
      <alignment horizontal="center" textRotation="90" wrapText="1"/>
    </xf>
    <xf numFmtId="0" fontId="65" fillId="0" borderId="93" xfId="5" applyBorder="1" applyAlignment="1" applyProtection="1">
      <alignment horizontal="center" vertical="center"/>
    </xf>
    <xf numFmtId="0" fontId="65" fillId="0" borderId="93" xfId="5" applyBorder="1" applyAlignment="1" applyProtection="1">
      <alignment horizontal="center"/>
    </xf>
    <xf numFmtId="0" fontId="0" fillId="0" borderId="64" xfId="5" applyFont="1" applyBorder="1" applyAlignment="1" applyProtection="1">
      <alignment horizontal="center"/>
    </xf>
    <xf numFmtId="0" fontId="65" fillId="0" borderId="49" xfId="5" applyBorder="1" applyAlignment="1" applyProtection="1">
      <alignment horizontal="center"/>
    </xf>
    <xf numFmtId="0" fontId="65" fillId="0" borderId="50" xfId="5" applyBorder="1" applyAlignment="1" applyProtection="1">
      <alignment horizontal="center"/>
    </xf>
    <xf numFmtId="0" fontId="0" fillId="0" borderId="93" xfId="5" applyFont="1" applyBorder="1" applyAlignment="1" applyProtection="1">
      <alignment horizontal="center"/>
    </xf>
    <xf numFmtId="0" fontId="0" fillId="0" borderId="93" xfId="5" applyFont="1" applyBorder="1" applyAlignment="1" applyProtection="1">
      <alignment horizontal="center" textRotation="90"/>
    </xf>
    <xf numFmtId="0" fontId="28" fillId="5" borderId="93" xfId="0" applyFont="1" applyFill="1" applyBorder="1" applyAlignment="1" applyProtection="1">
      <alignment horizontal="center" textRotation="90"/>
    </xf>
    <xf numFmtId="0" fontId="65" fillId="5" borderId="93" xfId="5" applyFill="1" applyBorder="1" applyAlignment="1" applyProtection="1">
      <alignment horizontal="center" vertical="center"/>
    </xf>
    <xf numFmtId="0" fontId="65" fillId="5" borderId="93" xfId="5" applyFill="1" applyBorder="1" applyAlignment="1" applyProtection="1">
      <alignment horizontal="center" textRotation="90" wrapText="1"/>
    </xf>
    <xf numFmtId="0" fontId="65" fillId="0" borderId="93" xfId="5" applyFill="1" applyBorder="1" applyAlignment="1" applyProtection="1">
      <alignment horizontal="center" vertical="center"/>
    </xf>
    <xf numFmtId="0" fontId="65" fillId="46" borderId="64" xfId="5" applyFill="1" applyBorder="1" applyAlignment="1" applyProtection="1">
      <alignment horizontal="center" vertical="center"/>
    </xf>
    <xf numFmtId="0" fontId="65" fillId="46" borderId="50" xfId="5" applyFill="1" applyBorder="1" applyAlignment="1" applyProtection="1">
      <alignment horizontal="center" vertical="center"/>
    </xf>
    <xf numFmtId="2" fontId="65" fillId="46" borderId="64" xfId="5" applyNumberFormat="1" applyFill="1" applyBorder="1" applyAlignment="1" applyProtection="1">
      <alignment horizontal="center" vertical="center"/>
    </xf>
    <xf numFmtId="2" fontId="65" fillId="46" borderId="50" xfId="5" applyNumberFormat="1" applyFill="1" applyBorder="1" applyAlignment="1" applyProtection="1">
      <alignment horizontal="center" vertical="center"/>
    </xf>
    <xf numFmtId="0" fontId="100" fillId="0" borderId="93" xfId="5" applyFont="1" applyFill="1" applyBorder="1" applyAlignment="1" applyProtection="1">
      <alignment horizontal="center" vertical="center"/>
    </xf>
    <xf numFmtId="0" fontId="56" fillId="0" borderId="64" xfId="5" applyFont="1" applyFill="1" applyBorder="1" applyAlignment="1" applyProtection="1">
      <alignment horizontal="center" vertical="center" wrapText="1"/>
    </xf>
    <xf numFmtId="0" fontId="56" fillId="0" borderId="50" xfId="5" applyFont="1" applyFill="1" applyBorder="1" applyAlignment="1" applyProtection="1">
      <alignment horizontal="center" vertical="center" wrapText="1"/>
    </xf>
    <xf numFmtId="0" fontId="56" fillId="0" borderId="64" xfId="5" applyFont="1" applyFill="1" applyBorder="1" applyAlignment="1" applyProtection="1">
      <alignment horizontal="center" vertical="center"/>
    </xf>
    <xf numFmtId="0" fontId="56" fillId="0" borderId="50" xfId="5" applyFont="1" applyFill="1" applyBorder="1" applyAlignment="1" applyProtection="1">
      <alignment horizontal="center" vertical="center"/>
    </xf>
    <xf numFmtId="0" fontId="56" fillId="0" borderId="93" xfId="5" applyFont="1" applyFill="1" applyBorder="1" applyAlignment="1" applyProtection="1">
      <alignment horizontal="center" vertical="center" wrapText="1"/>
    </xf>
    <xf numFmtId="0" fontId="56" fillId="0" borderId="0" xfId="5" applyFont="1" applyFill="1" applyAlignment="1" applyProtection="1">
      <alignment horizontal="center" vertical="center" wrapText="1"/>
      <protection locked="0"/>
    </xf>
    <xf numFmtId="0" fontId="5" fillId="0" borderId="18" xfId="2" applyFont="1" applyBorder="1" applyAlignment="1" applyProtection="1">
      <alignment vertical="center"/>
    </xf>
    <xf numFmtId="0" fontId="5" fillId="0" borderId="29" xfId="2" applyFont="1" applyBorder="1" applyAlignment="1" applyProtection="1">
      <alignment vertical="center"/>
    </xf>
    <xf numFmtId="0" fontId="23" fillId="0" borderId="0" xfId="2" applyFont="1" applyAlignment="1" applyProtection="1">
      <alignment horizontal="center"/>
      <protection locked="0"/>
    </xf>
    <xf numFmtId="0" fontId="46" fillId="0" borderId="0" xfId="2" applyFont="1" applyAlignment="1" applyProtection="1">
      <alignment vertical="center"/>
      <protection locked="0"/>
    </xf>
    <xf numFmtId="0" fontId="82" fillId="0" borderId="93" xfId="0" applyFont="1" applyBorder="1" applyAlignment="1">
      <alignment horizontal="center" vertical="center"/>
    </xf>
    <xf numFmtId="0" fontId="82" fillId="0" borderId="24" xfId="0" applyFont="1" applyBorder="1" applyAlignment="1">
      <alignment horizontal="center" vertical="center" wrapText="1"/>
    </xf>
    <xf numFmtId="0" fontId="58" fillId="0" borderId="25" xfId="0" applyFont="1" applyBorder="1"/>
    <xf numFmtId="0" fontId="58" fillId="0" borderId="29" xfId="0" applyFont="1" applyBorder="1"/>
    <xf numFmtId="0" fontId="82" fillId="0" borderId="16" xfId="0" applyFont="1" applyBorder="1" applyAlignment="1">
      <alignment horizontal="center" vertical="center" wrapText="1"/>
    </xf>
    <xf numFmtId="0" fontId="82" fillId="0" borderId="17" xfId="0" applyFont="1" applyBorder="1" applyAlignment="1">
      <alignment horizontal="center" vertical="center" wrapText="1"/>
    </xf>
    <xf numFmtId="0" fontId="82" fillId="0" borderId="18" xfId="0" applyFont="1" applyBorder="1" applyAlignment="1">
      <alignment horizontal="center" vertical="center" wrapText="1"/>
    </xf>
    <xf numFmtId="0" fontId="82" fillId="0" borderId="19" xfId="0" applyFont="1" applyBorder="1" applyAlignment="1">
      <alignment horizontal="center" vertical="center" wrapText="1"/>
    </xf>
    <xf numFmtId="0" fontId="58" fillId="0" borderId="20" xfId="0" applyFont="1" applyBorder="1" applyAlignment="1">
      <alignment wrapText="1"/>
    </xf>
    <xf numFmtId="0" fontId="12" fillId="0" borderId="12" xfId="2" applyFont="1" applyBorder="1" applyAlignment="1" applyProtection="1">
      <alignment horizontal="center" vertical="center" wrapText="1"/>
      <protection locked="0"/>
    </xf>
    <xf numFmtId="0" fontId="12" fillId="0" borderId="13" xfId="2" applyFont="1" applyBorder="1" applyAlignment="1" applyProtection="1">
      <alignment horizontal="center" vertical="center" wrapText="1"/>
      <protection locked="0"/>
    </xf>
    <xf numFmtId="0" fontId="12" fillId="0" borderId="5" xfId="2" applyFont="1" applyBorder="1" applyAlignment="1" applyProtection="1">
      <alignment horizontal="center" vertical="center" wrapText="1"/>
      <protection locked="0"/>
    </xf>
    <xf numFmtId="0" fontId="41" fillId="0" borderId="0" xfId="2" applyFont="1" applyAlignment="1" applyProtection="1">
      <alignment horizontal="right"/>
      <protection locked="0"/>
    </xf>
    <xf numFmtId="0" fontId="41" fillId="0" borderId="0" xfId="2" applyFont="1" applyAlignment="1" applyProtection="1">
      <alignment horizontal="left"/>
      <protection locked="0"/>
    </xf>
    <xf numFmtId="0" fontId="12" fillId="0" borderId="2" xfId="2" applyFont="1" applyBorder="1" applyAlignment="1" applyProtection="1">
      <alignment horizontal="left" indent="1"/>
      <protection locked="0"/>
    </xf>
    <xf numFmtId="0" fontId="12" fillId="0" borderId="3" xfId="2" applyFont="1" applyBorder="1" applyAlignment="1" applyProtection="1">
      <alignment horizontal="left" indent="1"/>
      <protection locked="0"/>
    </xf>
    <xf numFmtId="0" fontId="12" fillId="0" borderId="4" xfId="2" applyFont="1" applyBorder="1" applyAlignment="1" applyProtection="1">
      <alignment horizontal="left" indent="1"/>
      <protection locked="0"/>
    </xf>
    <xf numFmtId="0" fontId="41" fillId="11" borderId="12" xfId="2" applyFont="1" applyFill="1" applyBorder="1" applyAlignment="1" applyProtection="1">
      <alignment horizontal="center" vertical="center" wrapText="1"/>
      <protection locked="0"/>
    </xf>
    <xf numFmtId="0" fontId="41" fillId="11" borderId="13" xfId="2" applyFont="1" applyFill="1" applyBorder="1" applyAlignment="1" applyProtection="1">
      <alignment horizontal="center" vertical="center" wrapText="1"/>
      <protection locked="0"/>
    </xf>
    <xf numFmtId="0" fontId="41" fillId="11" borderId="5" xfId="2" applyFont="1" applyFill="1" applyBorder="1" applyAlignment="1" applyProtection="1">
      <alignment horizontal="center" vertical="center" wrapText="1"/>
      <protection locked="0"/>
    </xf>
    <xf numFmtId="0" fontId="41" fillId="11" borderId="2" xfId="2" applyFont="1" applyFill="1" applyBorder="1" applyAlignment="1" applyProtection="1">
      <alignment horizontal="center" vertical="center" wrapText="1"/>
      <protection locked="0"/>
    </xf>
    <xf numFmtId="0" fontId="41" fillId="11" borderId="3" xfId="2" applyFont="1" applyFill="1" applyBorder="1" applyAlignment="1" applyProtection="1">
      <alignment horizontal="center" vertical="center" wrapText="1"/>
      <protection locked="0"/>
    </xf>
    <xf numFmtId="0" fontId="41" fillId="11" borderId="4" xfId="2" applyFont="1" applyFill="1" applyBorder="1" applyAlignment="1" applyProtection="1">
      <alignment horizontal="center" vertical="center" wrapText="1"/>
      <protection locked="0"/>
    </xf>
    <xf numFmtId="3" fontId="2" fillId="0" borderId="0" xfId="3" applyNumberFormat="1" applyFont="1" applyAlignment="1" applyProtection="1">
      <alignment horizontal="right" vertical="center"/>
      <protection locked="0"/>
    </xf>
    <xf numFmtId="0" fontId="4" fillId="0" borderId="0" xfId="3" applyFont="1" applyAlignment="1" applyProtection="1">
      <alignment vertical="center"/>
      <protection locked="0"/>
    </xf>
    <xf numFmtId="3" fontId="2" fillId="0" borderId="0" xfId="3" applyNumberFormat="1" applyFont="1" applyAlignment="1" applyProtection="1">
      <alignment horizontal="center" vertical="center"/>
      <protection locked="0"/>
    </xf>
    <xf numFmtId="0" fontId="2" fillId="0" borderId="0" xfId="3" applyFont="1" applyAlignment="1" applyProtection="1">
      <alignment horizontal="center" vertical="center"/>
      <protection locked="0"/>
    </xf>
    <xf numFmtId="0" fontId="4" fillId="0" borderId="1" xfId="3" applyFont="1" applyBorder="1" applyAlignment="1" applyProtection="1">
      <alignment horizontal="left" vertical="center" indent="1"/>
      <protection locked="0"/>
    </xf>
    <xf numFmtId="0" fontId="21" fillId="0" borderId="24" xfId="3" applyFont="1" applyBorder="1" applyAlignment="1" applyProtection="1">
      <alignment horizontal="center" textRotation="90" wrapText="1"/>
      <protection locked="0"/>
    </xf>
    <xf numFmtId="0" fontId="4" fillId="0" borderId="29" xfId="3" applyFont="1" applyBorder="1" applyAlignment="1" applyProtection="1">
      <alignment vertical="center"/>
      <protection locked="0"/>
    </xf>
    <xf numFmtId="0" fontId="21" fillId="0" borderId="24" xfId="3" applyFont="1" applyBorder="1" applyAlignment="1" applyProtection="1">
      <alignment horizontal="center" textRotation="90"/>
      <protection locked="0"/>
    </xf>
    <xf numFmtId="0" fontId="4" fillId="0" borderId="25" xfId="3" applyFont="1" applyBorder="1" applyAlignment="1" applyProtection="1">
      <alignment vertical="center"/>
      <protection locked="0"/>
    </xf>
    <xf numFmtId="0" fontId="0" fillId="0" borderId="24" xfId="3" applyFont="1" applyBorder="1" applyAlignment="1" applyProtection="1">
      <alignment horizontal="center" vertical="center" wrapText="1"/>
      <protection locked="0"/>
    </xf>
    <xf numFmtId="0" fontId="21" fillId="0" borderId="22" xfId="3" applyFont="1" applyBorder="1" applyAlignment="1" applyProtection="1">
      <alignment horizontal="center" textRotation="90" wrapText="1"/>
      <protection locked="0"/>
    </xf>
    <xf numFmtId="0" fontId="21" fillId="0" borderId="28" xfId="3" applyFont="1" applyBorder="1" applyAlignment="1" applyProtection="1">
      <alignment horizontal="center" textRotation="90" wrapText="1"/>
      <protection locked="0"/>
    </xf>
    <xf numFmtId="0" fontId="21" fillId="0" borderId="19" xfId="3" applyFont="1" applyBorder="1" applyAlignment="1" applyProtection="1">
      <alignment horizontal="center" vertical="center" wrapText="1"/>
      <protection locked="0"/>
    </xf>
    <xf numFmtId="0" fontId="21" fillId="0" borderId="20" xfId="3" applyFont="1" applyBorder="1" applyAlignment="1" applyProtection="1">
      <alignment horizontal="center" vertical="center" wrapText="1"/>
      <protection locked="0"/>
    </xf>
    <xf numFmtId="0" fontId="21" fillId="0" borderId="1" xfId="3" applyFont="1" applyBorder="1" applyAlignment="1" applyProtection="1">
      <alignment horizontal="center" textRotation="90" wrapText="1"/>
      <protection locked="0"/>
    </xf>
    <xf numFmtId="0" fontId="21" fillId="0" borderId="17" xfId="3" applyFont="1" applyBorder="1" applyAlignment="1" applyProtection="1">
      <alignment horizontal="center" vertical="center"/>
      <protection locked="0"/>
    </xf>
    <xf numFmtId="0" fontId="4" fillId="0" borderId="17" xfId="3" applyFont="1" applyBorder="1" applyAlignment="1" applyProtection="1">
      <alignment vertical="center"/>
      <protection locked="0"/>
    </xf>
    <xf numFmtId="0" fontId="21" fillId="0" borderId="16" xfId="3" applyFont="1" applyBorder="1" applyAlignment="1" applyProtection="1">
      <alignment horizontal="center" vertical="center"/>
      <protection locked="0"/>
    </xf>
    <xf numFmtId="0" fontId="21" fillId="0" borderId="16" xfId="3" applyFont="1" applyBorder="1" applyAlignment="1" applyProtection="1">
      <alignment horizontal="center" vertical="center" wrapText="1" readingOrder="1"/>
      <protection locked="0"/>
    </xf>
    <xf numFmtId="0" fontId="4" fillId="0" borderId="18" xfId="3" applyFont="1" applyBorder="1" applyAlignment="1" applyProtection="1">
      <alignment vertical="center"/>
      <protection locked="0"/>
    </xf>
    <xf numFmtId="0" fontId="21" fillId="0" borderId="21" xfId="3" applyFont="1" applyBorder="1" applyAlignment="1" applyProtection="1">
      <alignment horizontal="center" textRotation="90" wrapText="1"/>
      <protection locked="0"/>
    </xf>
    <xf numFmtId="0" fontId="4" fillId="0" borderId="27" xfId="3" applyFont="1" applyBorder="1" applyAlignment="1" applyProtection="1">
      <alignment vertical="center"/>
      <protection locked="0"/>
    </xf>
    <xf numFmtId="0" fontId="21" fillId="0" borderId="17" xfId="3" applyFont="1" applyBorder="1" applyAlignment="1" applyProtection="1">
      <alignment horizontal="center" vertical="center" wrapText="1"/>
      <protection locked="0"/>
    </xf>
    <xf numFmtId="0" fontId="21" fillId="0" borderId="2" xfId="3" applyFont="1" applyBorder="1" applyAlignment="1" applyProtection="1">
      <alignment horizontal="center" textRotation="90" wrapText="1"/>
      <protection locked="0"/>
    </xf>
    <xf numFmtId="0" fontId="21" fillId="0" borderId="16" xfId="3" applyFont="1" applyBorder="1" applyAlignment="1" applyProtection="1">
      <alignment horizontal="center" vertical="center" wrapText="1"/>
      <protection locked="0"/>
    </xf>
    <xf numFmtId="0" fontId="4" fillId="0" borderId="1" xfId="3" applyFont="1" applyBorder="1" applyAlignment="1" applyProtection="1">
      <alignment horizontal="center" vertical="center"/>
      <protection locked="0"/>
    </xf>
    <xf numFmtId="0" fontId="21" fillId="0" borderId="36" xfId="3" applyFont="1" applyBorder="1" applyAlignment="1" applyProtection="1">
      <alignment horizontal="center" vertical="center" wrapText="1"/>
      <protection locked="0"/>
    </xf>
    <xf numFmtId="0" fontId="21" fillId="0" borderId="21" xfId="3" applyFont="1" applyBorder="1" applyAlignment="1" applyProtection="1">
      <alignment horizontal="center" vertical="center" wrapText="1"/>
      <protection locked="0"/>
    </xf>
    <xf numFmtId="0" fontId="21" fillId="0" borderId="38" xfId="3" applyFont="1" applyBorder="1" applyAlignment="1" applyProtection="1">
      <alignment horizontal="center" vertical="center" wrapText="1"/>
      <protection locked="0"/>
    </xf>
    <xf numFmtId="0" fontId="21" fillId="0" borderId="26" xfId="3" applyFont="1" applyBorder="1" applyAlignment="1" applyProtection="1">
      <alignment horizontal="center" vertical="center" wrapText="1"/>
      <protection locked="0"/>
    </xf>
    <xf numFmtId="0" fontId="21" fillId="0" borderId="27" xfId="3" applyFont="1" applyBorder="1" applyAlignment="1" applyProtection="1">
      <alignment horizontal="center" vertical="center" wrapText="1"/>
      <protection locked="0"/>
    </xf>
    <xf numFmtId="0" fontId="21" fillId="0" borderId="28" xfId="3" applyFont="1" applyBorder="1" applyAlignment="1" applyProtection="1">
      <alignment horizontal="center" vertical="center" wrapText="1"/>
      <protection locked="0"/>
    </xf>
    <xf numFmtId="0" fontId="21" fillId="0" borderId="19" xfId="3" applyFont="1" applyBorder="1" applyAlignment="1" applyProtection="1">
      <alignment horizontal="center" textRotation="90"/>
      <protection locked="0"/>
    </xf>
    <xf numFmtId="0" fontId="4" fillId="0" borderId="22" xfId="3" applyFont="1" applyBorder="1" applyAlignment="1" applyProtection="1">
      <alignment vertical="center"/>
      <protection locked="0"/>
    </xf>
    <xf numFmtId="0" fontId="4" fillId="0" borderId="28" xfId="3" applyFont="1" applyBorder="1" applyAlignment="1" applyProtection="1">
      <alignment vertical="center"/>
      <protection locked="0"/>
    </xf>
    <xf numFmtId="0" fontId="4" fillId="0" borderId="2" xfId="3" applyFont="1" applyBorder="1" applyAlignment="1" applyProtection="1">
      <alignment horizontal="center" vertical="center"/>
      <protection locked="0"/>
    </xf>
    <xf numFmtId="0" fontId="4" fillId="0" borderId="3" xfId="3" applyFont="1" applyBorder="1" applyAlignment="1" applyProtection="1">
      <alignment horizontal="center" vertical="center"/>
      <protection locked="0"/>
    </xf>
    <xf numFmtId="0" fontId="4" fillId="0" borderId="4" xfId="3" applyFont="1" applyBorder="1" applyAlignment="1" applyProtection="1">
      <alignment horizontal="center" vertical="center"/>
      <protection locked="0"/>
    </xf>
    <xf numFmtId="0" fontId="21" fillId="0" borderId="24" xfId="3" applyFont="1" applyBorder="1" applyAlignment="1" applyProtection="1">
      <alignment horizontal="center" vertical="center"/>
      <protection locked="0"/>
    </xf>
    <xf numFmtId="0" fontId="21" fillId="0" borderId="24" xfId="3" applyFont="1" applyBorder="1" applyAlignment="1">
      <alignment horizontal="center" vertical="center" shrinkToFit="1"/>
    </xf>
    <xf numFmtId="0" fontId="4" fillId="0" borderId="29" xfId="3" applyFont="1" applyBorder="1" applyAlignment="1">
      <alignment horizontal="center" vertical="center" shrinkToFit="1"/>
    </xf>
    <xf numFmtId="0" fontId="21" fillId="2" borderId="24" xfId="3" applyFont="1" applyFill="1" applyBorder="1" applyAlignment="1">
      <alignment horizontal="center" vertical="center" shrinkToFit="1"/>
    </xf>
    <xf numFmtId="0" fontId="4" fillId="2" borderId="29" xfId="3" applyFont="1" applyFill="1" applyBorder="1" applyAlignment="1">
      <alignment horizontal="center" vertical="center" shrinkToFit="1"/>
    </xf>
    <xf numFmtId="2" fontId="21" fillId="2" borderId="24" xfId="1" applyNumberFormat="1" applyFont="1" applyFill="1" applyBorder="1" applyAlignment="1">
      <alignment horizontal="center" vertical="center" shrinkToFit="1"/>
    </xf>
    <xf numFmtId="2" fontId="4" fillId="2" borderId="29" xfId="1" applyNumberFormat="1" applyFont="1" applyFill="1" applyBorder="1" applyAlignment="1">
      <alignment horizontal="center" vertical="center" shrinkToFit="1"/>
    </xf>
    <xf numFmtId="165" fontId="21" fillId="2" borderId="24" xfId="1" applyNumberFormat="1" applyFont="1" applyFill="1" applyBorder="1" applyAlignment="1">
      <alignment horizontal="center" vertical="center" shrinkToFit="1"/>
    </xf>
    <xf numFmtId="165" fontId="4" fillId="2" borderId="29" xfId="1" applyNumberFormat="1" applyFont="1" applyFill="1" applyBorder="1" applyAlignment="1">
      <alignment horizontal="center" vertical="center" shrinkToFit="1"/>
    </xf>
    <xf numFmtId="0" fontId="21" fillId="0" borderId="23" xfId="3" applyFont="1" applyBorder="1" applyAlignment="1">
      <alignment horizontal="center" vertical="center" shrinkToFit="1"/>
    </xf>
    <xf numFmtId="0" fontId="4" fillId="0" borderId="27" xfId="3" applyFont="1" applyBorder="1" applyAlignment="1">
      <alignment horizontal="center" vertical="center" shrinkToFit="1"/>
    </xf>
    <xf numFmtId="0" fontId="21" fillId="3" borderId="6" xfId="3" applyFont="1" applyFill="1" applyBorder="1" applyAlignment="1">
      <alignment horizontal="center" vertical="center" shrinkToFit="1"/>
    </xf>
    <xf numFmtId="0" fontId="4" fillId="3" borderId="14" xfId="3" applyFont="1" applyFill="1" applyBorder="1" applyAlignment="1">
      <alignment horizontal="center" vertical="center" shrinkToFit="1"/>
    </xf>
    <xf numFmtId="0" fontId="21" fillId="3" borderId="7" xfId="3" applyFont="1" applyFill="1" applyBorder="1" applyAlignment="1">
      <alignment horizontal="center" vertical="center" shrinkToFit="1"/>
    </xf>
    <xf numFmtId="0" fontId="4" fillId="3" borderId="0" xfId="3" applyFont="1" applyFill="1" applyAlignment="1">
      <alignment horizontal="center" vertical="center" shrinkToFit="1"/>
    </xf>
    <xf numFmtId="0" fontId="21" fillId="3" borderId="8" xfId="3" applyFont="1" applyFill="1" applyBorder="1" applyAlignment="1">
      <alignment horizontal="center" vertical="center" shrinkToFit="1"/>
    </xf>
    <xf numFmtId="0" fontId="4" fillId="3" borderId="15" xfId="3" applyFont="1" applyFill="1" applyBorder="1" applyAlignment="1">
      <alignment horizontal="center" vertical="center" shrinkToFit="1"/>
    </xf>
    <xf numFmtId="0" fontId="21" fillId="3" borderId="15" xfId="3" applyFont="1" applyFill="1" applyBorder="1" applyAlignment="1">
      <alignment horizontal="center" vertical="center" shrinkToFit="1"/>
    </xf>
    <xf numFmtId="0" fontId="21" fillId="0" borderId="21" xfId="3" applyFont="1" applyBorder="1" applyAlignment="1">
      <alignment horizontal="center" vertical="center" shrinkToFit="1"/>
    </xf>
    <xf numFmtId="0" fontId="21" fillId="3" borderId="14" xfId="3" applyFont="1" applyFill="1" applyBorder="1" applyAlignment="1">
      <alignment horizontal="center" vertical="center" shrinkToFit="1"/>
    </xf>
    <xf numFmtId="0" fontId="21" fillId="3" borderId="0" xfId="3" applyFont="1" applyFill="1" applyAlignment="1">
      <alignment horizontal="center" vertical="center" shrinkToFit="1"/>
    </xf>
    <xf numFmtId="0" fontId="21" fillId="0" borderId="19" xfId="3" applyFont="1" applyBorder="1" applyAlignment="1">
      <alignment horizontal="center" vertical="center" shrinkToFit="1"/>
    </xf>
    <xf numFmtId="0" fontId="4" fillId="0" borderId="28" xfId="3" applyFont="1" applyBorder="1" applyAlignment="1">
      <alignment horizontal="center" vertical="center" shrinkToFit="1"/>
    </xf>
    <xf numFmtId="0" fontId="4" fillId="3" borderId="9" xfId="3" applyFont="1" applyFill="1" applyBorder="1" applyAlignment="1">
      <alignment horizontal="center" vertical="center" shrinkToFit="1"/>
    </xf>
    <xf numFmtId="0" fontId="4" fillId="3" borderId="10" xfId="3" applyFont="1" applyFill="1" applyBorder="1" applyAlignment="1">
      <alignment horizontal="center" vertical="center" shrinkToFit="1"/>
    </xf>
    <xf numFmtId="0" fontId="4" fillId="0" borderId="25" xfId="3" applyFont="1" applyBorder="1" applyAlignment="1">
      <alignment horizontal="center" vertical="center" shrinkToFit="1"/>
    </xf>
    <xf numFmtId="0" fontId="4" fillId="3" borderId="11" xfId="3" applyFont="1" applyFill="1" applyBorder="1" applyAlignment="1">
      <alignment horizontal="center" vertical="center" shrinkToFit="1"/>
    </xf>
    <xf numFmtId="0" fontId="4" fillId="0" borderId="24" xfId="3" applyFont="1" applyBorder="1" applyAlignment="1" applyProtection="1">
      <alignment horizontal="center" vertical="center"/>
      <protection locked="0"/>
    </xf>
    <xf numFmtId="0" fontId="4" fillId="0" borderId="21" xfId="3" applyFont="1" applyBorder="1" applyAlignment="1" applyProtection="1">
      <alignment horizontal="center" vertical="center" wrapText="1"/>
      <protection locked="0"/>
    </xf>
    <xf numFmtId="0" fontId="4" fillId="0" borderId="27" xfId="3" applyFont="1" applyBorder="1" applyAlignment="1" applyProtection="1">
      <alignment horizontal="center" vertical="center"/>
      <protection locked="0"/>
    </xf>
    <xf numFmtId="0" fontId="4" fillId="2" borderId="24" xfId="3" applyFont="1" applyFill="1" applyBorder="1" applyAlignment="1">
      <alignment horizontal="center" vertical="center" shrinkToFit="1"/>
    </xf>
    <xf numFmtId="0" fontId="4" fillId="2" borderId="33" xfId="3" applyFont="1" applyFill="1" applyBorder="1" applyAlignment="1">
      <alignment horizontal="center" vertical="center" shrinkToFit="1"/>
    </xf>
    <xf numFmtId="0" fontId="4" fillId="2" borderId="25" xfId="3" applyFont="1" applyFill="1" applyBorder="1" applyAlignment="1">
      <alignment horizontal="center" vertical="center" shrinkToFit="1"/>
    </xf>
    <xf numFmtId="0" fontId="4" fillId="0" borderId="18" xfId="3" applyFont="1" applyBorder="1" applyAlignment="1" applyProtection="1">
      <alignment vertical="center" wrapText="1"/>
      <protection locked="0"/>
    </xf>
    <xf numFmtId="0" fontId="10" fillId="0" borderId="16" xfId="3" applyFont="1" applyBorder="1" applyAlignment="1" applyProtection="1">
      <alignment horizontal="center" vertical="center" wrapText="1" shrinkToFit="1"/>
      <protection locked="0"/>
    </xf>
    <xf numFmtId="0" fontId="5" fillId="0" borderId="18" xfId="3" applyFont="1" applyBorder="1" applyAlignment="1" applyProtection="1">
      <alignment vertical="center" wrapText="1" shrinkToFit="1"/>
      <protection locked="0"/>
    </xf>
    <xf numFmtId="0" fontId="21" fillId="0" borderId="16" xfId="3" applyFont="1" applyBorder="1" applyAlignment="1" applyProtection="1">
      <alignment horizontal="left" vertical="center"/>
      <protection locked="0"/>
    </xf>
    <xf numFmtId="0" fontId="21" fillId="0" borderId="1" xfId="3" applyFont="1" applyBorder="1" applyAlignment="1" applyProtection="1">
      <alignment horizontal="center" vertical="center" wrapText="1"/>
      <protection locked="0"/>
    </xf>
    <xf numFmtId="0" fontId="21" fillId="0" borderId="1" xfId="3" applyFont="1" applyBorder="1" applyAlignment="1" applyProtection="1">
      <alignment horizontal="center" vertical="center"/>
      <protection locked="0"/>
    </xf>
    <xf numFmtId="0" fontId="8" fillId="0" borderId="0" xfId="3" applyFont="1" applyAlignment="1" applyProtection="1">
      <alignment horizontal="left" vertical="center"/>
      <protection locked="0"/>
    </xf>
    <xf numFmtId="0" fontId="1" fillId="0" borderId="16" xfId="3" applyFont="1" applyBorder="1" applyAlignment="1" applyProtection="1">
      <alignment horizontal="left" vertical="center" wrapText="1"/>
      <protection locked="0"/>
    </xf>
    <xf numFmtId="0" fontId="21" fillId="0" borderId="16" xfId="3" applyFont="1" applyBorder="1" applyAlignment="1" applyProtection="1">
      <alignment horizontal="center" textRotation="90" wrapText="1"/>
      <protection locked="0"/>
    </xf>
    <xf numFmtId="0" fontId="12" fillId="0" borderId="64" xfId="0" applyFont="1" applyBorder="1" applyAlignment="1" applyProtection="1">
      <alignment horizontal="center" vertical="center"/>
    </xf>
    <xf numFmtId="0" fontId="12" fillId="0" borderId="50" xfId="0" applyFont="1" applyBorder="1" applyAlignment="1" applyProtection="1">
      <alignment horizontal="center" vertical="center"/>
    </xf>
    <xf numFmtId="0" fontId="12" fillId="6" borderId="12" xfId="0" applyFont="1" applyFill="1" applyBorder="1" applyAlignment="1" applyProtection="1">
      <alignment horizontal="center" textRotation="90"/>
    </xf>
    <xf numFmtId="0" fontId="12" fillId="6" borderId="13" xfId="0" applyFont="1" applyFill="1" applyBorder="1" applyAlignment="1" applyProtection="1">
      <alignment horizontal="center" textRotation="90"/>
    </xf>
    <xf numFmtId="0" fontId="12" fillId="6" borderId="5" xfId="0" applyFont="1" applyFill="1" applyBorder="1" applyAlignment="1" applyProtection="1">
      <alignment horizontal="center" textRotation="90"/>
    </xf>
    <xf numFmtId="0" fontId="12" fillId="0" borderId="64" xfId="0" applyFont="1" applyBorder="1" applyAlignment="1" applyProtection="1">
      <alignment horizontal="center" vertical="center" textRotation="90" wrapText="1"/>
    </xf>
    <xf numFmtId="0" fontId="12" fillId="0" borderId="49" xfId="0" applyFont="1" applyBorder="1" applyAlignment="1" applyProtection="1">
      <alignment horizontal="center" vertical="center" textRotation="90" wrapText="1"/>
    </xf>
    <xf numFmtId="0" fontId="12" fillId="0" borderId="50" xfId="0" applyFont="1" applyBorder="1" applyAlignment="1" applyProtection="1">
      <alignment horizontal="center" vertical="center" textRotation="90" wrapText="1"/>
    </xf>
    <xf numFmtId="0" fontId="12" fillId="0" borderId="64" xfId="0" applyFont="1" applyBorder="1" applyAlignment="1" applyProtection="1">
      <alignment horizontal="center" textRotation="90"/>
    </xf>
    <xf numFmtId="0" fontId="12" fillId="0" borderId="49" xfId="0" applyFont="1" applyBorder="1" applyAlignment="1" applyProtection="1">
      <alignment horizontal="center" textRotation="90"/>
    </xf>
    <xf numFmtId="0" fontId="12" fillId="0" borderId="50" xfId="0" applyFont="1" applyBorder="1" applyAlignment="1" applyProtection="1">
      <alignment horizontal="center" textRotation="90"/>
    </xf>
    <xf numFmtId="0" fontId="12" fillId="0" borderId="64" xfId="0" applyFont="1" applyBorder="1" applyAlignment="1" applyProtection="1">
      <alignment horizontal="center" textRotation="90" wrapText="1"/>
    </xf>
    <xf numFmtId="0" fontId="12" fillId="0" borderId="49" xfId="0" applyFont="1" applyBorder="1" applyAlignment="1" applyProtection="1">
      <alignment horizontal="center" textRotation="90" wrapText="1"/>
    </xf>
    <xf numFmtId="0" fontId="12" fillId="0" borderId="50" xfId="0" applyFont="1" applyBorder="1" applyAlignment="1" applyProtection="1">
      <alignment horizontal="center" textRotation="90" wrapText="1"/>
    </xf>
    <xf numFmtId="0" fontId="12" fillId="0" borderId="97" xfId="0" applyFont="1" applyBorder="1" applyAlignment="1" applyProtection="1">
      <alignment horizontal="center" vertical="center" wrapText="1"/>
    </xf>
    <xf numFmtId="0" fontId="12" fillId="0" borderId="61"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12" fillId="0" borderId="11" xfId="0" applyFont="1" applyBorder="1" applyAlignment="1" applyProtection="1">
      <alignment horizontal="center" vertical="center" wrapText="1"/>
    </xf>
    <xf numFmtId="0" fontId="13" fillId="0" borderId="95" xfId="0" applyFont="1" applyBorder="1" applyAlignment="1" applyProtection="1">
      <alignment horizontal="center" vertical="center"/>
    </xf>
    <xf numFmtId="0" fontId="13" fillId="0" borderId="66" xfId="0" applyFont="1" applyBorder="1" applyAlignment="1" applyProtection="1">
      <alignment horizontal="center" vertical="center"/>
    </xf>
    <xf numFmtId="0" fontId="13" fillId="0" borderId="96" xfId="0" applyFont="1" applyBorder="1" applyAlignment="1" applyProtection="1">
      <alignment horizontal="center" vertical="center"/>
    </xf>
    <xf numFmtId="0" fontId="15" fillId="0" borderId="64" xfId="0" applyFont="1" applyBorder="1" applyAlignment="1" applyProtection="1">
      <alignment horizontal="center" textRotation="90" wrapText="1"/>
    </xf>
    <xf numFmtId="0" fontId="15" fillId="0" borderId="49" xfId="0" applyFont="1" applyBorder="1" applyAlignment="1" applyProtection="1">
      <alignment horizontal="center" textRotation="90" wrapText="1"/>
    </xf>
    <xf numFmtId="0" fontId="15" fillId="0" borderId="50" xfId="0" applyFont="1" applyBorder="1" applyAlignment="1" applyProtection="1">
      <alignment horizontal="center" textRotation="90" wrapText="1"/>
    </xf>
    <xf numFmtId="0" fontId="12" fillId="0" borderId="98" xfId="0" applyFont="1" applyBorder="1" applyAlignment="1" applyProtection="1">
      <alignment horizontal="center" vertical="center" wrapText="1"/>
    </xf>
    <xf numFmtId="0" fontId="12" fillId="0" borderId="10" xfId="0" applyFont="1" applyBorder="1" applyAlignment="1" applyProtection="1">
      <alignment horizontal="center" vertical="center" wrapText="1"/>
    </xf>
    <xf numFmtId="0" fontId="15" fillId="0" borderId="95" xfId="0" applyFont="1" applyBorder="1" applyAlignment="1" applyProtection="1">
      <alignment horizontal="center" vertical="center" wrapText="1"/>
    </xf>
    <xf numFmtId="0" fontId="15" fillId="0" borderId="66" xfId="0" applyFont="1" applyBorder="1" applyAlignment="1" applyProtection="1">
      <alignment horizontal="center" vertical="center" wrapText="1"/>
    </xf>
    <xf numFmtId="0" fontId="15" fillId="0" borderId="96" xfId="0" applyFont="1" applyBorder="1" applyAlignment="1" applyProtection="1">
      <alignment horizontal="center" vertical="center" wrapText="1"/>
    </xf>
    <xf numFmtId="0" fontId="13" fillId="0" borderId="64" xfId="0" applyFont="1" applyBorder="1" applyAlignment="1" applyProtection="1">
      <alignment horizontal="center" textRotation="90" wrapText="1"/>
    </xf>
    <xf numFmtId="0" fontId="13" fillId="0" borderId="49" xfId="0" applyFont="1" applyBorder="1" applyAlignment="1" applyProtection="1">
      <alignment horizontal="center" textRotation="90" wrapText="1"/>
    </xf>
    <xf numFmtId="0" fontId="13" fillId="0" borderId="50" xfId="0" applyFont="1" applyBorder="1" applyAlignment="1" applyProtection="1">
      <alignment horizontal="center" textRotation="90" wrapText="1"/>
    </xf>
    <xf numFmtId="0" fontId="12" fillId="0" borderId="97" xfId="0" applyFont="1" applyBorder="1" applyAlignment="1" applyProtection="1">
      <alignment horizontal="center" vertical="center"/>
    </xf>
    <xf numFmtId="0" fontId="12" fillId="0" borderId="61" xfId="0" applyFont="1" applyBorder="1" applyAlignment="1" applyProtection="1">
      <alignment horizontal="center" vertical="center"/>
    </xf>
    <xf numFmtId="0" fontId="12" fillId="0" borderId="9" xfId="0" applyFont="1" applyBorder="1" applyAlignment="1" applyProtection="1">
      <alignment horizontal="center" vertical="center"/>
    </xf>
    <xf numFmtId="0" fontId="12" fillId="0" borderId="11" xfId="0" applyFont="1" applyBorder="1" applyAlignment="1" applyProtection="1">
      <alignment horizontal="center" vertical="center"/>
    </xf>
    <xf numFmtId="49" fontId="12" fillId="0" borderId="64" xfId="0" applyNumberFormat="1" applyFont="1" applyBorder="1" applyAlignment="1" applyProtection="1">
      <alignment horizontal="center" textRotation="90" wrapText="1"/>
    </xf>
    <xf numFmtId="49" fontId="12" fillId="0" borderId="49" xfId="0" applyNumberFormat="1" applyFont="1" applyBorder="1" applyAlignment="1" applyProtection="1">
      <alignment horizontal="center" textRotation="90" wrapText="1"/>
    </xf>
    <xf numFmtId="49" fontId="12" fillId="0" borderId="50" xfId="0" applyNumberFormat="1" applyFont="1" applyBorder="1" applyAlignment="1" applyProtection="1">
      <alignment horizontal="center" textRotation="90" wrapText="1"/>
    </xf>
    <xf numFmtId="0" fontId="12" fillId="6" borderId="2" xfId="0" applyFont="1" applyFill="1" applyBorder="1" applyAlignment="1" applyProtection="1">
      <alignment horizontal="center" vertical="center"/>
    </xf>
    <xf numFmtId="0" fontId="12" fillId="6" borderId="3" xfId="0" applyFont="1" applyFill="1" applyBorder="1" applyAlignment="1" applyProtection="1">
      <alignment horizontal="center" vertical="center"/>
    </xf>
    <xf numFmtId="0" fontId="12" fillId="6" borderId="4" xfId="0" applyFont="1" applyFill="1" applyBorder="1" applyAlignment="1" applyProtection="1">
      <alignment horizontal="center" vertical="center"/>
    </xf>
    <xf numFmtId="0" fontId="12" fillId="6" borderId="1" xfId="0" applyFont="1" applyFill="1" applyBorder="1" applyAlignment="1" applyProtection="1">
      <alignment horizontal="center" vertical="center"/>
    </xf>
    <xf numFmtId="0" fontId="14" fillId="0" borderId="0" xfId="0" applyFont="1" applyAlignment="1" applyProtection="1">
      <alignment horizontal="center"/>
    </xf>
    <xf numFmtId="0" fontId="13" fillId="0" borderId="95" xfId="0" applyFont="1" applyBorder="1" applyAlignment="1" applyProtection="1">
      <alignment horizontal="left" indent="1"/>
    </xf>
    <xf numFmtId="0" fontId="13" fillId="0" borderId="66" xfId="0" applyFont="1" applyBorder="1" applyAlignment="1" applyProtection="1">
      <alignment horizontal="left" indent="1"/>
    </xf>
    <xf numFmtId="0" fontId="13" fillId="0" borderId="96" xfId="0" applyFont="1" applyBorder="1" applyAlignment="1" applyProtection="1">
      <alignment horizontal="left" indent="1"/>
    </xf>
    <xf numFmtId="0" fontId="13" fillId="0" borderId="95" xfId="0" applyFont="1" applyBorder="1" applyAlignment="1" applyProtection="1">
      <alignment horizontal="left" vertical="center" indent="1"/>
    </xf>
    <xf numFmtId="0" fontId="13" fillId="0" borderId="66" xfId="0" applyFont="1" applyBorder="1" applyAlignment="1" applyProtection="1">
      <alignment horizontal="left" vertical="center" indent="1"/>
    </xf>
    <xf numFmtId="0" fontId="13" fillId="0" borderId="96" xfId="0" applyFont="1" applyBorder="1" applyAlignment="1" applyProtection="1">
      <alignment horizontal="left" vertical="center" indent="1"/>
    </xf>
    <xf numFmtId="49" fontId="13" fillId="0" borderId="95" xfId="0" applyNumberFormat="1" applyFont="1" applyBorder="1" applyAlignment="1" applyProtection="1">
      <alignment horizontal="left" vertical="center" indent="1"/>
    </xf>
    <xf numFmtId="49" fontId="13" fillId="0" borderId="66" xfId="0" applyNumberFormat="1" applyFont="1" applyBorder="1" applyAlignment="1" applyProtection="1">
      <alignment horizontal="left" vertical="center" indent="1"/>
    </xf>
    <xf numFmtId="49" fontId="13" fillId="0" borderId="96" xfId="0" applyNumberFormat="1" applyFont="1" applyBorder="1" applyAlignment="1" applyProtection="1">
      <alignment horizontal="left" vertical="center" indent="1"/>
    </xf>
    <xf numFmtId="0" fontId="18" fillId="0" borderId="95" xfId="0" applyFont="1" applyBorder="1" applyAlignment="1" applyProtection="1">
      <alignment horizontal="center" vertical="center"/>
    </xf>
    <xf numFmtId="0" fontId="18" fillId="0" borderId="66" xfId="0" applyFont="1" applyBorder="1" applyAlignment="1" applyProtection="1">
      <alignment horizontal="center" vertical="center"/>
    </xf>
    <xf numFmtId="0" fontId="18" fillId="0" borderId="96" xfId="0" applyFont="1" applyBorder="1" applyAlignment="1" applyProtection="1">
      <alignment horizontal="center" vertical="center"/>
    </xf>
    <xf numFmtId="0" fontId="12" fillId="0" borderId="95" xfId="0" applyFont="1" applyBorder="1" applyAlignment="1" applyProtection="1">
      <alignment horizontal="center" vertical="center"/>
    </xf>
    <xf numFmtId="0" fontId="12" fillId="0" borderId="66" xfId="0" applyFont="1" applyBorder="1" applyAlignment="1" applyProtection="1">
      <alignment horizontal="center" vertical="center"/>
    </xf>
    <xf numFmtId="0" fontId="12" fillId="0" borderId="96" xfId="0" applyFont="1" applyBorder="1" applyAlignment="1" applyProtection="1">
      <alignment horizontal="center" vertical="center"/>
    </xf>
    <xf numFmtId="0" fontId="12" fillId="0" borderId="64" xfId="0" applyFont="1" applyBorder="1" applyAlignment="1" applyProtection="1">
      <alignment horizontal="center" vertical="center" wrapText="1"/>
    </xf>
    <xf numFmtId="0" fontId="12" fillId="0" borderId="50" xfId="0" applyFont="1" applyBorder="1" applyAlignment="1" applyProtection="1">
      <alignment horizontal="center" vertical="center" wrapText="1"/>
    </xf>
    <xf numFmtId="0" fontId="12" fillId="0" borderId="12" xfId="0" applyFont="1" applyBorder="1" applyAlignment="1" applyProtection="1">
      <alignment horizontal="center" vertical="center" wrapText="1"/>
    </xf>
    <xf numFmtId="0" fontId="12" fillId="0" borderId="13" xfId="0" applyFont="1" applyBorder="1" applyAlignment="1" applyProtection="1">
      <alignment horizontal="center" vertical="center" wrapText="1"/>
    </xf>
    <xf numFmtId="0" fontId="12" fillId="0" borderId="5" xfId="0" applyFont="1" applyBorder="1" applyAlignment="1" applyProtection="1">
      <alignment horizontal="center" vertical="center" wrapText="1"/>
    </xf>
    <xf numFmtId="0" fontId="12" fillId="0" borderId="95" xfId="0" applyFont="1" applyBorder="1" applyAlignment="1" applyProtection="1">
      <alignment horizontal="center" vertical="center" wrapText="1"/>
    </xf>
    <xf numFmtId="0" fontId="12" fillId="0" borderId="96" xfId="0" applyFont="1" applyBorder="1" applyAlignment="1" applyProtection="1">
      <alignment horizontal="center" vertical="center" wrapText="1"/>
    </xf>
    <xf numFmtId="0" fontId="16" fillId="0" borderId="97" xfId="0" applyFont="1" applyBorder="1" applyAlignment="1" applyProtection="1">
      <alignment horizontal="center" vertical="center" wrapText="1"/>
    </xf>
    <xf numFmtId="0" fontId="16" fillId="0" borderId="98" xfId="0" applyFont="1" applyBorder="1" applyAlignment="1" applyProtection="1">
      <alignment horizontal="center" vertical="center" wrapText="1"/>
    </xf>
    <xf numFmtId="0" fontId="16" fillId="0" borderId="61" xfId="0" applyFont="1" applyBorder="1" applyAlignment="1" applyProtection="1">
      <alignment horizontal="center" vertical="center" wrapText="1"/>
    </xf>
    <xf numFmtId="0" fontId="16" fillId="0" borderId="9" xfId="0" applyFont="1" applyBorder="1" applyAlignment="1" applyProtection="1">
      <alignment horizontal="center" vertical="center" wrapText="1"/>
    </xf>
    <xf numFmtId="0" fontId="16" fillId="0" borderId="10" xfId="0" applyFont="1" applyBorder="1" applyAlignment="1" applyProtection="1">
      <alignment horizontal="center" vertical="center" wrapText="1"/>
    </xf>
    <xf numFmtId="0" fontId="16" fillId="0" borderId="11" xfId="0" applyFont="1" applyBorder="1" applyAlignment="1" applyProtection="1">
      <alignment horizontal="center" vertical="center" wrapText="1"/>
    </xf>
    <xf numFmtId="0" fontId="15" fillId="0" borderId="95" xfId="0" applyFont="1" applyBorder="1" applyAlignment="1" applyProtection="1">
      <alignment horizontal="center" vertical="center"/>
    </xf>
    <xf numFmtId="0" fontId="15" fillId="0" borderId="66" xfId="0" applyFont="1" applyBorder="1" applyAlignment="1" applyProtection="1">
      <alignment horizontal="center" vertical="center"/>
    </xf>
    <xf numFmtId="0" fontId="15" fillId="0" borderId="96" xfId="0" applyFont="1" applyBorder="1" applyAlignment="1" applyProtection="1">
      <alignment horizontal="center" vertical="center"/>
    </xf>
    <xf numFmtId="49" fontId="12" fillId="0" borderId="64" xfId="0" applyNumberFormat="1" applyFont="1" applyBorder="1" applyAlignment="1" applyProtection="1">
      <alignment horizontal="center" vertical="center"/>
    </xf>
    <xf numFmtId="49" fontId="12" fillId="0" borderId="50" xfId="0" applyNumberFormat="1" applyFont="1" applyBorder="1" applyAlignment="1" applyProtection="1">
      <alignment horizontal="center" vertical="center"/>
    </xf>
    <xf numFmtId="0" fontId="12" fillId="0" borderId="64" xfId="0" applyFont="1" applyBorder="1" applyAlignment="1" applyProtection="1">
      <alignment horizontal="center" vertical="center" textRotation="90"/>
    </xf>
    <xf numFmtId="0" fontId="12" fillId="0" borderId="50" xfId="0" applyFont="1" applyBorder="1" applyAlignment="1" applyProtection="1">
      <alignment horizontal="center" vertical="center" textRotation="90"/>
    </xf>
    <xf numFmtId="0" fontId="12" fillId="6" borderId="1" xfId="0" applyFont="1" applyFill="1" applyBorder="1" applyAlignment="1" applyProtection="1">
      <alignment horizontal="center" vertical="center" wrapText="1"/>
    </xf>
    <xf numFmtId="0" fontId="12" fillId="0" borderId="66" xfId="0" applyFont="1" applyBorder="1" applyAlignment="1" applyProtection="1">
      <alignment horizontal="center" vertical="center" wrapText="1"/>
    </xf>
    <xf numFmtId="0" fontId="13" fillId="0" borderId="97" xfId="0" applyFont="1" applyBorder="1" applyAlignment="1" applyProtection="1">
      <alignment horizontal="left" vertical="center" wrapText="1" indent="1"/>
    </xf>
    <xf numFmtId="0" fontId="13" fillId="0" borderId="98" xfId="0" applyFont="1" applyBorder="1" applyAlignment="1" applyProtection="1">
      <alignment horizontal="left" vertical="center" wrapText="1" indent="1"/>
    </xf>
    <xf numFmtId="0" fontId="13" fillId="0" borderId="61" xfId="0" applyFont="1" applyBorder="1" applyAlignment="1" applyProtection="1">
      <alignment horizontal="left" vertical="center" wrapText="1" indent="1"/>
    </xf>
    <xf numFmtId="0" fontId="13" fillId="0" borderId="9" xfId="0" applyFont="1" applyBorder="1" applyAlignment="1" applyProtection="1">
      <alignment horizontal="left" vertical="center" wrapText="1" indent="1"/>
    </xf>
    <xf numFmtId="0" fontId="13" fillId="0" borderId="10" xfId="0" applyFont="1" applyBorder="1" applyAlignment="1" applyProtection="1">
      <alignment horizontal="left" vertical="center" wrapText="1" indent="1"/>
    </xf>
    <xf numFmtId="0" fontId="13" fillId="0" borderId="11" xfId="0" applyFont="1" applyBorder="1" applyAlignment="1" applyProtection="1">
      <alignment horizontal="left" vertical="center" wrapText="1" indent="1"/>
    </xf>
    <xf numFmtId="0" fontId="15" fillId="0" borderId="97" xfId="0" applyFont="1" applyBorder="1" applyAlignment="1" applyProtection="1">
      <alignment horizontal="center" vertical="center" wrapText="1"/>
    </xf>
    <xf numFmtId="0" fontId="15" fillId="0" borderId="98" xfId="0" applyFont="1" applyBorder="1" applyAlignment="1" applyProtection="1">
      <alignment horizontal="center" vertical="center" wrapText="1"/>
    </xf>
    <xf numFmtId="0" fontId="15" fillId="0" borderId="61" xfId="0" applyFont="1" applyBorder="1" applyAlignment="1" applyProtection="1">
      <alignment horizontal="center" vertical="center" wrapText="1"/>
    </xf>
    <xf numFmtId="0" fontId="15" fillId="0" borderId="9" xfId="0" applyFont="1" applyBorder="1" applyAlignment="1" applyProtection="1">
      <alignment horizontal="center" vertical="center" wrapText="1"/>
    </xf>
    <xf numFmtId="0" fontId="15" fillId="0" borderId="10" xfId="0" applyFont="1" applyBorder="1" applyAlignment="1" applyProtection="1">
      <alignment horizontal="center" vertical="center" wrapText="1"/>
    </xf>
    <xf numFmtId="0" fontId="15" fillId="0" borderId="11" xfId="0" applyFont="1" applyBorder="1" applyAlignment="1" applyProtection="1">
      <alignment horizontal="center" vertical="center" wrapText="1"/>
    </xf>
    <xf numFmtId="0" fontId="12" fillId="0" borderId="1" xfId="0" applyFont="1" applyBorder="1" applyAlignment="1" applyProtection="1">
      <alignment horizontal="center" textRotation="90" wrapText="1"/>
    </xf>
    <xf numFmtId="0" fontId="12" fillId="0" borderId="62" xfId="0" applyFont="1" applyBorder="1" applyAlignment="1" applyProtection="1">
      <alignment horizontal="center" vertical="center" wrapText="1"/>
    </xf>
    <xf numFmtId="0" fontId="12" fillId="0" borderId="15" xfId="0" applyFont="1" applyBorder="1" applyAlignment="1" applyProtection="1">
      <alignment horizontal="center" vertical="center" wrapText="1"/>
    </xf>
    <xf numFmtId="0" fontId="13" fillId="0" borderId="64" xfId="0" applyFont="1" applyBorder="1" applyAlignment="1" applyProtection="1">
      <alignment horizontal="center" textRotation="90"/>
    </xf>
    <xf numFmtId="0" fontId="13" fillId="0" borderId="49" xfId="0" applyFont="1" applyBorder="1" applyAlignment="1" applyProtection="1">
      <alignment horizontal="center" textRotation="90"/>
    </xf>
    <xf numFmtId="0" fontId="13" fillId="0" borderId="50" xfId="0" applyFont="1" applyBorder="1" applyAlignment="1" applyProtection="1">
      <alignment horizontal="center" textRotation="90"/>
    </xf>
    <xf numFmtId="0" fontId="12" fillId="14" borderId="48" xfId="0" applyFont="1" applyFill="1" applyBorder="1" applyAlignment="1" applyProtection="1">
      <alignment horizontal="center" textRotation="90"/>
    </xf>
    <xf numFmtId="0" fontId="12" fillId="14" borderId="49" xfId="0" applyFont="1" applyFill="1" applyBorder="1" applyAlignment="1" applyProtection="1">
      <alignment horizontal="center" textRotation="90"/>
    </xf>
    <xf numFmtId="0" fontId="12" fillId="14" borderId="50" xfId="0" applyFont="1" applyFill="1" applyBorder="1" applyAlignment="1" applyProtection="1">
      <alignment horizontal="center" textRotation="90"/>
    </xf>
    <xf numFmtId="0" fontId="12" fillId="7" borderId="12" xfId="0" applyFont="1" applyFill="1" applyBorder="1" applyAlignment="1" applyProtection="1">
      <alignment horizontal="center" textRotation="90"/>
    </xf>
    <xf numFmtId="0" fontId="12" fillId="7" borderId="13" xfId="0" applyFont="1" applyFill="1" applyBorder="1" applyAlignment="1" applyProtection="1">
      <alignment horizontal="center" textRotation="90"/>
    </xf>
    <xf numFmtId="0" fontId="12" fillId="7" borderId="5" xfId="0" applyFont="1" applyFill="1" applyBorder="1" applyAlignment="1" applyProtection="1">
      <alignment horizontal="center" textRotation="90"/>
    </xf>
    <xf numFmtId="0" fontId="12" fillId="7" borderId="1" xfId="0" applyFont="1" applyFill="1" applyBorder="1" applyAlignment="1" applyProtection="1">
      <alignment horizontal="center" textRotation="90"/>
    </xf>
    <xf numFmtId="0" fontId="12" fillId="0" borderId="97" xfId="0" applyFont="1" applyBorder="1" applyAlignment="1" applyProtection="1">
      <alignment horizontal="center" textRotation="90" wrapText="1"/>
    </xf>
    <xf numFmtId="0" fontId="12" fillId="0" borderId="61" xfId="0" applyFont="1" applyBorder="1" applyAlignment="1" applyProtection="1">
      <alignment horizontal="center" textRotation="90" wrapText="1"/>
    </xf>
    <xf numFmtId="0" fontId="12" fillId="0" borderId="62" xfId="0" applyFont="1" applyBorder="1" applyAlignment="1" applyProtection="1">
      <alignment horizontal="center" textRotation="90" wrapText="1"/>
    </xf>
    <xf numFmtId="0" fontId="12" fillId="0" borderId="15" xfId="0" applyFont="1" applyBorder="1" applyAlignment="1" applyProtection="1">
      <alignment horizontal="center" textRotation="90" wrapText="1"/>
    </xf>
    <xf numFmtId="0" fontId="12" fillId="0" borderId="9" xfId="0" applyFont="1" applyBorder="1" applyAlignment="1" applyProtection="1">
      <alignment horizontal="center" textRotation="90" wrapText="1"/>
    </xf>
    <xf numFmtId="0" fontId="12" fillId="0" borderId="11" xfId="0" applyFont="1" applyBorder="1" applyAlignment="1" applyProtection="1">
      <alignment horizontal="center" textRotation="90" wrapText="1"/>
    </xf>
    <xf numFmtId="0" fontId="12" fillId="0" borderId="1" xfId="0" applyFont="1" applyBorder="1" applyAlignment="1" applyProtection="1">
      <alignment horizontal="center" vertical="center"/>
    </xf>
    <xf numFmtId="0" fontId="13" fillId="0" borderId="12" xfId="0" applyFont="1" applyBorder="1" applyAlignment="1" applyProtection="1">
      <alignment horizontal="center" vertical="center"/>
    </xf>
    <xf numFmtId="0" fontId="13" fillId="0" borderId="13" xfId="0" applyFont="1" applyBorder="1" applyAlignment="1" applyProtection="1">
      <alignment horizontal="center" vertical="center"/>
    </xf>
    <xf numFmtId="0" fontId="13" fillId="0" borderId="5" xfId="0" applyFont="1" applyBorder="1" applyAlignment="1" applyProtection="1">
      <alignment horizontal="center" vertical="center"/>
    </xf>
    <xf numFmtId="0" fontId="13" fillId="40" borderId="63" xfId="0" applyFont="1" applyFill="1" applyBorder="1" applyAlignment="1" applyProtection="1">
      <alignment horizontal="center" textRotation="90" wrapText="1"/>
    </xf>
    <xf numFmtId="0" fontId="13" fillId="40" borderId="63" xfId="0" applyFont="1" applyFill="1" applyBorder="1" applyAlignment="1" applyProtection="1">
      <alignment horizontal="center" textRotation="90"/>
    </xf>
    <xf numFmtId="0" fontId="13" fillId="16" borderId="63" xfId="0" applyFont="1" applyFill="1" applyBorder="1" applyAlignment="1" applyProtection="1">
      <alignment horizontal="center" textRotation="90" wrapText="1"/>
    </xf>
    <xf numFmtId="0" fontId="13" fillId="16" borderId="63" xfId="0" applyFont="1" applyFill="1" applyBorder="1" applyAlignment="1" applyProtection="1">
      <alignment horizontal="center" textRotation="90"/>
    </xf>
    <xf numFmtId="0" fontId="0" fillId="5" borderId="64" xfId="0" applyFill="1" applyBorder="1" applyAlignment="1" applyProtection="1">
      <alignment horizontal="center" textRotation="90" wrapText="1"/>
    </xf>
    <xf numFmtId="0" fontId="0" fillId="5" borderId="49" xfId="0" applyFill="1" applyBorder="1" applyAlignment="1" applyProtection="1">
      <alignment horizontal="center" textRotation="90" wrapText="1"/>
    </xf>
    <xf numFmtId="0" fontId="0" fillId="5" borderId="5" xfId="0" applyFill="1" applyBorder="1" applyAlignment="1" applyProtection="1">
      <alignment horizontal="center" textRotation="90" wrapText="1"/>
    </xf>
    <xf numFmtId="0" fontId="0" fillId="5" borderId="65" xfId="0" applyFill="1" applyBorder="1" applyAlignment="1" applyProtection="1">
      <alignment horizontal="center" vertical="center" wrapText="1"/>
    </xf>
    <xf numFmtId="0" fontId="0" fillId="5" borderId="66" xfId="0" applyFill="1" applyBorder="1" applyAlignment="1" applyProtection="1">
      <alignment horizontal="center" vertical="center" wrapText="1"/>
    </xf>
    <xf numFmtId="0" fontId="0" fillId="5" borderId="67" xfId="0" applyFill="1" applyBorder="1" applyAlignment="1" applyProtection="1">
      <alignment horizontal="center" vertical="center" wrapText="1"/>
    </xf>
    <xf numFmtId="0" fontId="0" fillId="5" borderId="65" xfId="0" applyFill="1" applyBorder="1" applyAlignment="1" applyProtection="1">
      <alignment horizontal="center" vertical="center"/>
    </xf>
    <xf numFmtId="0" fontId="0" fillId="5" borderId="66" xfId="0" applyFill="1" applyBorder="1" applyAlignment="1" applyProtection="1">
      <alignment horizontal="center" vertical="center"/>
    </xf>
    <xf numFmtId="0" fontId="0" fillId="5" borderId="67" xfId="0" applyFill="1" applyBorder="1" applyAlignment="1" applyProtection="1">
      <alignment horizontal="center" vertical="center"/>
    </xf>
    <xf numFmtId="0" fontId="9" fillId="5" borderId="65" xfId="0" applyFont="1" applyFill="1" applyBorder="1" applyAlignment="1" applyProtection="1">
      <alignment horizontal="center" vertical="center" wrapText="1"/>
    </xf>
    <xf numFmtId="0" fontId="9" fillId="5" borderId="67" xfId="0" applyFont="1" applyFill="1" applyBorder="1" applyAlignment="1" applyProtection="1">
      <alignment horizontal="center" vertical="center" wrapText="1"/>
    </xf>
    <xf numFmtId="0" fontId="0" fillId="5" borderId="64" xfId="0" applyFont="1" applyFill="1" applyBorder="1" applyAlignment="1" applyProtection="1">
      <alignment horizontal="center" textRotation="90" wrapText="1"/>
    </xf>
    <xf numFmtId="0" fontId="0" fillId="5" borderId="5" xfId="0" applyFont="1" applyFill="1" applyBorder="1" applyAlignment="1" applyProtection="1">
      <alignment horizontal="center" textRotation="90" wrapText="1"/>
    </xf>
    <xf numFmtId="0" fontId="0" fillId="5" borderId="59" xfId="0" applyFill="1" applyBorder="1" applyAlignment="1" applyProtection="1">
      <alignment horizontal="center" vertical="center"/>
    </xf>
    <xf numFmtId="0" fontId="0" fillId="5" borderId="61" xfId="0" applyFill="1" applyBorder="1" applyAlignment="1" applyProtection="1">
      <alignment horizontal="center" vertical="center"/>
    </xf>
    <xf numFmtId="0" fontId="0" fillId="5" borderId="9" xfId="0" applyFill="1" applyBorder="1" applyAlignment="1" applyProtection="1">
      <alignment horizontal="center" vertical="center"/>
    </xf>
    <xf numFmtId="0" fontId="0" fillId="5" borderId="11" xfId="0" applyFill="1" applyBorder="1" applyAlignment="1" applyProtection="1">
      <alignment horizontal="center" vertical="center"/>
    </xf>
    <xf numFmtId="0" fontId="0" fillId="5" borderId="59" xfId="0" applyFill="1" applyBorder="1" applyAlignment="1" applyProtection="1">
      <alignment horizontal="center" vertical="center" wrapText="1"/>
    </xf>
    <xf numFmtId="0" fontId="0" fillId="5" borderId="60" xfId="0" applyFill="1" applyBorder="1" applyAlignment="1" applyProtection="1">
      <alignment horizontal="center" vertical="center" wrapText="1"/>
    </xf>
    <xf numFmtId="0" fontId="0" fillId="5" borderId="61" xfId="0"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0" xfId="0" applyFill="1" applyBorder="1" applyAlignment="1" applyProtection="1">
      <alignment horizontal="center" vertical="center" wrapText="1"/>
    </xf>
    <xf numFmtId="0" fontId="0" fillId="5" borderId="11" xfId="0" applyFill="1" applyBorder="1" applyAlignment="1" applyProtection="1">
      <alignment horizontal="center" vertical="center" wrapText="1"/>
    </xf>
    <xf numFmtId="0" fontId="8" fillId="5" borderId="63" xfId="0" applyFont="1" applyFill="1" applyBorder="1" applyAlignment="1" applyProtection="1">
      <alignment horizontal="center" textRotation="90"/>
    </xf>
    <xf numFmtId="0" fontId="0" fillId="5" borderId="63" xfId="0" applyFill="1" applyBorder="1" applyAlignment="1" applyProtection="1">
      <alignment horizontal="center" textRotation="90" wrapText="1"/>
    </xf>
    <xf numFmtId="0" fontId="117" fillId="0" borderId="0" xfId="0" applyFont="1" applyAlignment="1" applyProtection="1">
      <alignment horizontal="center" vertical="center" wrapText="1"/>
      <protection locked="0"/>
    </xf>
    <xf numFmtId="0" fontId="118" fillId="0" borderId="0" xfId="0" applyFont="1" applyAlignment="1" applyProtection="1">
      <alignment horizontal="center" vertical="center" wrapText="1"/>
      <protection locked="0"/>
    </xf>
    <xf numFmtId="0" fontId="2" fillId="0" borderId="0" xfId="0" applyFont="1" applyAlignment="1" applyProtection="1">
      <alignment horizontal="right" vertical="center"/>
      <protection locked="0"/>
    </xf>
    <xf numFmtId="0" fontId="0" fillId="0" borderId="0" xfId="0" applyAlignment="1" applyProtection="1">
      <alignment horizontal="left" vertical="center" indent="1"/>
      <protection locked="0"/>
    </xf>
    <xf numFmtId="0" fontId="119" fillId="0" borderId="0" xfId="0" applyFont="1" applyAlignment="1" applyProtection="1">
      <alignment horizontal="left" vertical="center" wrapText="1" indent="1"/>
      <protection locked="0"/>
    </xf>
    <xf numFmtId="0" fontId="119" fillId="0" borderId="0" xfId="0" applyFont="1" applyAlignment="1" applyProtection="1">
      <alignment horizontal="center" vertical="center" wrapText="1"/>
      <protection locked="0"/>
    </xf>
    <xf numFmtId="0" fontId="2" fillId="16" borderId="95" xfId="0" applyFont="1" applyFill="1" applyBorder="1" applyAlignment="1" applyProtection="1">
      <alignment horizontal="center" vertical="center" wrapText="1"/>
    </xf>
    <xf numFmtId="0" fontId="2" fillId="16" borderId="66" xfId="0" applyFont="1" applyFill="1" applyBorder="1" applyAlignment="1" applyProtection="1">
      <alignment horizontal="center" vertical="center" wrapText="1"/>
    </xf>
    <xf numFmtId="0" fontId="2" fillId="16" borderId="96" xfId="0" applyFont="1" applyFill="1" applyBorder="1" applyAlignment="1" applyProtection="1">
      <alignment horizontal="center" vertical="center" wrapText="1"/>
    </xf>
    <xf numFmtId="0" fontId="2" fillId="16" borderId="64" xfId="0" applyFont="1" applyFill="1" applyBorder="1" applyAlignment="1" applyProtection="1">
      <alignment horizontal="center" vertical="center" wrapText="1"/>
    </xf>
    <xf numFmtId="0" fontId="2" fillId="16" borderId="5" xfId="0" applyFont="1" applyFill="1" applyBorder="1" applyAlignment="1" applyProtection="1">
      <alignment horizontal="center" vertical="center" wrapText="1"/>
    </xf>
    <xf numFmtId="0" fontId="0" fillId="0" borderId="64" xfId="0" applyBorder="1" applyAlignment="1" applyProtection="1">
      <alignment horizontal="center" vertical="center"/>
    </xf>
    <xf numFmtId="0" fontId="0" fillId="0" borderId="64" xfId="0" applyBorder="1" applyAlignment="1" applyProtection="1">
      <alignment horizontal="left" vertical="center" wrapText="1" indent="1"/>
    </xf>
    <xf numFmtId="0" fontId="0" fillId="0" borderId="5" xfId="0" applyBorder="1" applyAlignment="1" applyProtection="1">
      <alignment horizontal="left" vertical="center" wrapText="1" indent="1"/>
    </xf>
    <xf numFmtId="0" fontId="2" fillId="14" borderId="64" xfId="0" applyFont="1" applyFill="1" applyBorder="1" applyAlignment="1" applyProtection="1">
      <alignment horizontal="center" vertical="center"/>
    </xf>
    <xf numFmtId="0" fontId="2" fillId="14" borderId="5" xfId="0" applyFont="1" applyFill="1" applyBorder="1" applyAlignment="1" applyProtection="1">
      <alignment horizontal="center" vertical="center"/>
    </xf>
    <xf numFmtId="0" fontId="2" fillId="14" borderId="64" xfId="0" applyFont="1" applyFill="1" applyBorder="1" applyAlignment="1" applyProtection="1">
      <alignment horizontal="center" vertical="center" wrapText="1"/>
    </xf>
    <xf numFmtId="0" fontId="2" fillId="14" borderId="5" xfId="0" applyFont="1" applyFill="1" applyBorder="1" applyAlignment="1" applyProtection="1">
      <alignment horizontal="center" vertical="center" wrapText="1"/>
    </xf>
    <xf numFmtId="0" fontId="2" fillId="14" borderId="93" xfId="0" applyFont="1" applyFill="1" applyBorder="1" applyAlignment="1" applyProtection="1">
      <alignment horizontal="center" vertical="center"/>
    </xf>
    <xf numFmtId="0" fontId="2" fillId="44" borderId="95" xfId="0" applyFont="1" applyFill="1" applyBorder="1" applyAlignment="1" applyProtection="1">
      <alignment horizontal="center" vertical="center"/>
    </xf>
    <xf numFmtId="0" fontId="2" fillId="44" borderId="66" xfId="0" applyFont="1" applyFill="1" applyBorder="1" applyAlignment="1" applyProtection="1">
      <alignment horizontal="center" vertical="center"/>
    </xf>
    <xf numFmtId="0" fontId="2" fillId="44" borderId="96" xfId="0" applyFont="1" applyFill="1" applyBorder="1" applyAlignment="1" applyProtection="1">
      <alignment horizontal="center" vertical="center"/>
    </xf>
    <xf numFmtId="0" fontId="4" fillId="9" borderId="64" xfId="2" applyFont="1" applyFill="1" applyBorder="1" applyAlignment="1" applyProtection="1">
      <alignment horizontal="center" vertical="center"/>
    </xf>
    <xf numFmtId="0" fontId="4" fillId="9" borderId="5" xfId="2" applyFont="1" applyFill="1" applyBorder="1" applyAlignment="1" applyProtection="1">
      <alignment horizontal="center" vertical="center"/>
    </xf>
    <xf numFmtId="0" fontId="5" fillId="0" borderId="89" xfId="2" applyFont="1" applyBorder="1" applyAlignment="1" applyProtection="1">
      <alignment horizontal="center" vertical="center" wrapText="1"/>
    </xf>
    <xf numFmtId="0" fontId="23" fillId="0" borderId="0" xfId="2" applyFont="1" applyAlignment="1" applyProtection="1">
      <alignment horizontal="center" vertical="center"/>
    </xf>
    <xf numFmtId="0" fontId="97" fillId="0" borderId="0" xfId="6" applyFont="1" applyAlignment="1" applyProtection="1">
      <alignment horizontal="center"/>
    </xf>
    <xf numFmtId="0" fontId="51" fillId="0" borderId="0" xfId="0" applyFont="1" applyAlignment="1" applyProtection="1">
      <alignment horizontal="center" wrapText="1"/>
      <protection locked="0"/>
    </xf>
    <xf numFmtId="0" fontId="59" fillId="2" borderId="64" xfId="0" applyFont="1" applyFill="1" applyBorder="1" applyAlignment="1" applyProtection="1">
      <alignment horizontal="center" vertical="center" wrapText="1"/>
    </xf>
    <xf numFmtId="0" fontId="59" fillId="2" borderId="49" xfId="0" applyFont="1" applyFill="1" applyBorder="1" applyAlignment="1" applyProtection="1">
      <alignment horizontal="center" vertical="center" wrapText="1"/>
    </xf>
    <xf numFmtId="0" fontId="59" fillId="2" borderId="5" xfId="0" applyFont="1" applyFill="1" applyBorder="1" applyAlignment="1" applyProtection="1">
      <alignment horizontal="center" vertical="center" wrapText="1"/>
    </xf>
    <xf numFmtId="0" fontId="59" fillId="2" borderId="65" xfId="0" applyFont="1" applyFill="1" applyBorder="1" applyAlignment="1" applyProtection="1">
      <alignment horizontal="center" vertical="center" wrapText="1"/>
    </xf>
    <xf numFmtId="0" fontId="59" fillId="2" borderId="66" xfId="0" applyFont="1" applyFill="1" applyBorder="1" applyAlignment="1" applyProtection="1">
      <alignment horizontal="center" vertical="center" wrapText="1"/>
    </xf>
    <xf numFmtId="0" fontId="59" fillId="2" borderId="63" xfId="0" applyFont="1" applyFill="1" applyBorder="1" applyAlignment="1" applyProtection="1">
      <alignment horizontal="center" vertical="center" wrapText="1"/>
    </xf>
    <xf numFmtId="0" fontId="59" fillId="2" borderId="65" xfId="0" applyFont="1" applyFill="1" applyBorder="1" applyAlignment="1" applyProtection="1">
      <alignment horizontal="center" vertical="center"/>
    </xf>
    <xf numFmtId="0" fontId="59" fillId="2" borderId="66" xfId="0" applyFont="1" applyFill="1" applyBorder="1" applyAlignment="1" applyProtection="1">
      <alignment horizontal="center" vertical="center"/>
    </xf>
    <xf numFmtId="0" fontId="59" fillId="2" borderId="67" xfId="0" applyFont="1" applyFill="1" applyBorder="1" applyAlignment="1" applyProtection="1">
      <alignment horizontal="center" vertical="center"/>
    </xf>
    <xf numFmtId="0" fontId="59" fillId="2" borderId="59" xfId="0" applyFont="1" applyFill="1" applyBorder="1" applyAlignment="1" applyProtection="1">
      <alignment horizontal="center" vertical="center"/>
    </xf>
    <xf numFmtId="0" fontId="59" fillId="2" borderId="60" xfId="0" applyFont="1" applyFill="1" applyBorder="1" applyAlignment="1" applyProtection="1">
      <alignment horizontal="center" vertical="center"/>
    </xf>
    <xf numFmtId="0" fontId="59" fillId="2" borderId="61" xfId="0" applyFont="1" applyFill="1" applyBorder="1" applyAlignment="1" applyProtection="1">
      <alignment horizontal="center" vertical="center"/>
    </xf>
    <xf numFmtId="0" fontId="59" fillId="2" borderId="62" xfId="0" applyFont="1" applyFill="1" applyBorder="1" applyAlignment="1" applyProtection="1">
      <alignment horizontal="center" vertical="center"/>
    </xf>
    <xf numFmtId="0" fontId="59" fillId="2" borderId="0" xfId="0" applyFont="1" applyFill="1" applyAlignment="1" applyProtection="1">
      <alignment horizontal="center" vertical="center"/>
    </xf>
    <xf numFmtId="0" fontId="59" fillId="2" borderId="15" xfId="0" applyFont="1" applyFill="1" applyBorder="1" applyAlignment="1" applyProtection="1">
      <alignment horizontal="center" vertical="center"/>
    </xf>
    <xf numFmtId="0" fontId="59" fillId="2" borderId="9" xfId="0" applyFont="1" applyFill="1" applyBorder="1" applyAlignment="1" applyProtection="1">
      <alignment horizontal="center" vertical="center"/>
    </xf>
    <xf numFmtId="0" fontId="59" fillId="2" borderId="10" xfId="0" applyFont="1" applyFill="1" applyBorder="1" applyAlignment="1" applyProtection="1">
      <alignment horizontal="center" vertical="center"/>
    </xf>
    <xf numFmtId="0" fontId="59" fillId="2" borderId="11" xfId="0" applyFont="1" applyFill="1" applyBorder="1" applyAlignment="1" applyProtection="1">
      <alignment horizontal="center" vertical="center"/>
    </xf>
    <xf numFmtId="0" fontId="59" fillId="2" borderId="67" xfId="0" applyFont="1" applyFill="1" applyBorder="1" applyAlignment="1" applyProtection="1">
      <alignment horizontal="center" vertical="center" wrapText="1"/>
    </xf>
    <xf numFmtId="0" fontId="29" fillId="0" borderId="64" xfId="0" applyFont="1" applyBorder="1" applyAlignment="1" applyProtection="1">
      <alignment horizontal="left" vertical="top" wrapText="1"/>
    </xf>
    <xf numFmtId="0" fontId="29" fillId="0" borderId="49" xfId="0" applyFont="1" applyBorder="1" applyAlignment="1" applyProtection="1">
      <alignment horizontal="left" vertical="top" wrapText="1"/>
    </xf>
    <xf numFmtId="0" fontId="29" fillId="0" borderId="5" xfId="0" applyFont="1" applyBorder="1" applyAlignment="1" applyProtection="1">
      <alignment horizontal="left" vertical="top" wrapText="1"/>
    </xf>
    <xf numFmtId="0" fontId="29" fillId="0" borderId="64" xfId="0" applyFont="1" applyBorder="1" applyAlignment="1" applyProtection="1">
      <alignment horizontal="left" vertical="top"/>
    </xf>
    <xf numFmtId="0" fontId="29" fillId="0" borderId="49" xfId="0" applyFont="1" applyBorder="1" applyAlignment="1" applyProtection="1">
      <alignment horizontal="left" vertical="top"/>
    </xf>
    <xf numFmtId="0" fontId="29" fillId="0" borderId="63" xfId="0" applyFont="1" applyBorder="1" applyAlignment="1" applyProtection="1">
      <alignment horizontal="left" vertical="top"/>
    </xf>
    <xf numFmtId="0" fontId="53" fillId="0" borderId="0" xfId="0" applyFont="1" applyAlignment="1" applyProtection="1">
      <alignment horizontal="left" vertical="center"/>
      <protection locked="0"/>
    </xf>
    <xf numFmtId="0" fontId="0" fillId="0" borderId="0" xfId="0" applyAlignment="1" applyProtection="1">
      <alignment vertical="center"/>
      <protection locked="0"/>
    </xf>
    <xf numFmtId="0" fontId="52" fillId="0" borderId="16" xfId="0" applyFont="1" applyBorder="1" applyAlignment="1" applyProtection="1">
      <alignment horizontal="center" vertical="center"/>
      <protection locked="0"/>
    </xf>
    <xf numFmtId="0" fontId="60" fillId="0" borderId="17" xfId="0" applyFont="1" applyBorder="1" applyAlignment="1" applyProtection="1">
      <alignment vertical="center"/>
      <protection locked="0"/>
    </xf>
    <xf numFmtId="0" fontId="60" fillId="0" borderId="18" xfId="0" applyFont="1" applyBorder="1" applyAlignment="1" applyProtection="1">
      <alignment vertical="center"/>
      <protection locked="0"/>
    </xf>
    <xf numFmtId="0" fontId="60" fillId="0" borderId="63" xfId="0" applyFont="1" applyBorder="1" applyAlignment="1" applyProtection="1">
      <alignment horizontal="center" vertical="center"/>
      <protection locked="0"/>
    </xf>
    <xf numFmtId="0" fontId="52" fillId="0" borderId="63" xfId="0" applyFont="1" applyBorder="1" applyAlignment="1" applyProtection="1">
      <alignment horizontal="center" vertical="center"/>
      <protection locked="0"/>
    </xf>
    <xf numFmtId="0" fontId="60" fillId="0" borderId="63" xfId="0" applyFont="1" applyBorder="1" applyAlignment="1" applyProtection="1">
      <alignment vertical="center"/>
      <protection locked="0"/>
    </xf>
    <xf numFmtId="0" fontId="73" fillId="17" borderId="0" xfId="0" applyFont="1" applyFill="1" applyAlignment="1" applyProtection="1">
      <alignment horizontal="center"/>
      <protection locked="0"/>
    </xf>
    <xf numFmtId="0" fontId="74" fillId="0" borderId="0" xfId="0" applyFont="1" applyAlignment="1" applyProtection="1">
      <alignment horizontal="center" vertical="center"/>
      <protection locked="0"/>
    </xf>
    <xf numFmtId="0" fontId="3" fillId="0" borderId="0" xfId="0" applyFont="1" applyAlignment="1" applyProtection="1">
      <alignment horizontal="center" vertical="center"/>
      <protection locked="0"/>
    </xf>
    <xf numFmtId="0" fontId="77"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0" fontId="0" fillId="12" borderId="63" xfId="0" applyFill="1" applyBorder="1" applyAlignment="1" applyProtection="1">
      <alignment horizontal="center" vertical="center"/>
      <protection locked="0"/>
    </xf>
    <xf numFmtId="0" fontId="48" fillId="0" borderId="24" xfId="0" applyFont="1" applyBorder="1" applyAlignment="1" applyProtection="1">
      <alignment horizontal="center" vertical="center" wrapText="1"/>
    </xf>
    <xf numFmtId="0" fontId="59" fillId="0" borderId="25" xfId="0" applyFont="1" applyBorder="1" applyAlignment="1" applyProtection="1">
      <alignment vertical="center"/>
    </xf>
    <xf numFmtId="0" fontId="59" fillId="0" borderId="29" xfId="0" applyFont="1" applyBorder="1" applyAlignment="1" applyProtection="1">
      <alignment vertical="center"/>
    </xf>
    <xf numFmtId="0" fontId="53" fillId="0" borderId="19" xfId="0" applyFont="1" applyBorder="1" applyAlignment="1" applyProtection="1">
      <alignment horizontal="center" vertical="center"/>
    </xf>
    <xf numFmtId="0" fontId="28" fillId="0" borderId="20" xfId="0" applyFont="1" applyBorder="1" applyAlignment="1" applyProtection="1">
      <alignment vertical="center"/>
    </xf>
    <xf numFmtId="0" fontId="28" fillId="0" borderId="21" xfId="0" applyFont="1" applyBorder="1" applyAlignment="1" applyProtection="1">
      <alignment vertical="center"/>
    </xf>
    <xf numFmtId="0" fontId="28" fillId="0" borderId="28" xfId="0" applyFont="1" applyBorder="1" applyAlignment="1" applyProtection="1">
      <alignment vertical="center"/>
    </xf>
    <xf numFmtId="0" fontId="28" fillId="0" borderId="26" xfId="0" applyFont="1" applyBorder="1" applyAlignment="1" applyProtection="1">
      <alignment vertical="center"/>
    </xf>
    <xf numFmtId="0" fontId="28" fillId="0" borderId="27" xfId="0" applyFont="1" applyBorder="1" applyAlignment="1" applyProtection="1">
      <alignment vertical="center"/>
    </xf>
    <xf numFmtId="0" fontId="28" fillId="0" borderId="22" xfId="0" applyFont="1" applyBorder="1" applyAlignment="1" applyProtection="1">
      <alignment vertical="center"/>
    </xf>
    <xf numFmtId="0" fontId="0" fillId="0" borderId="0" xfId="0" applyAlignment="1" applyProtection="1">
      <alignment vertical="center"/>
    </xf>
    <xf numFmtId="0" fontId="28" fillId="0" borderId="23" xfId="0" applyFont="1" applyBorder="1" applyAlignment="1" applyProtection="1">
      <alignment vertical="center"/>
    </xf>
    <xf numFmtId="0" fontId="53" fillId="0" borderId="20" xfId="0" applyFont="1" applyBorder="1" applyAlignment="1" applyProtection="1">
      <alignment horizontal="center" vertical="center"/>
    </xf>
    <xf numFmtId="0" fontId="53" fillId="0" borderId="21" xfId="0" applyFont="1" applyBorder="1" applyAlignment="1" applyProtection="1">
      <alignment horizontal="center" vertical="center"/>
    </xf>
    <xf numFmtId="0" fontId="53" fillId="0" borderId="22" xfId="0" applyFont="1" applyBorder="1" applyAlignment="1" applyProtection="1">
      <alignment horizontal="center" vertical="center"/>
    </xf>
    <xf numFmtId="0" fontId="53" fillId="0" borderId="0" xfId="0" applyFont="1" applyAlignment="1" applyProtection="1">
      <alignment horizontal="center" vertical="center"/>
    </xf>
    <xf numFmtId="0" fontId="53" fillId="0" borderId="23" xfId="0" applyFont="1" applyBorder="1" applyAlignment="1" applyProtection="1">
      <alignment horizontal="center" vertical="center"/>
    </xf>
    <xf numFmtId="0" fontId="53" fillId="0" borderId="28" xfId="0" applyFont="1" applyBorder="1" applyAlignment="1" applyProtection="1">
      <alignment horizontal="center" vertical="center"/>
    </xf>
    <xf numFmtId="0" fontId="53" fillId="0" borderId="26" xfId="0" applyFont="1" applyBorder="1" applyAlignment="1" applyProtection="1">
      <alignment horizontal="center" vertical="center"/>
    </xf>
    <xf numFmtId="0" fontId="53" fillId="0" borderId="27" xfId="0" applyFont="1" applyBorder="1" applyAlignment="1" applyProtection="1">
      <alignment horizontal="center" vertical="center"/>
    </xf>
    <xf numFmtId="0" fontId="53" fillId="0" borderId="19" xfId="0" applyFont="1" applyBorder="1" applyAlignment="1" applyProtection="1">
      <alignment horizontal="center" vertical="center" wrapText="1"/>
    </xf>
    <xf numFmtId="0" fontId="28" fillId="4" borderId="63" xfId="0" applyFont="1" applyFill="1" applyBorder="1" applyAlignment="1" applyProtection="1">
      <alignment horizontal="center" vertical="center"/>
    </xf>
    <xf numFmtId="0" fontId="53" fillId="0" borderId="24" xfId="0" applyFont="1" applyBorder="1" applyAlignment="1" applyProtection="1">
      <alignment horizontal="center" textRotation="90" wrapText="1"/>
    </xf>
    <xf numFmtId="0" fontId="28" fillId="0" borderId="25" xfId="0" applyFont="1" applyBorder="1" applyAlignment="1" applyProtection="1">
      <alignment vertical="center"/>
    </xf>
    <xf numFmtId="0" fontId="28" fillId="0" borderId="29" xfId="0" applyFont="1" applyBorder="1" applyAlignment="1" applyProtection="1">
      <alignment vertical="center"/>
    </xf>
    <xf numFmtId="0" fontId="28" fillId="4" borderId="63" xfId="0" applyFont="1" applyFill="1" applyBorder="1" applyAlignment="1" applyProtection="1">
      <alignment horizontal="center" textRotation="90"/>
    </xf>
    <xf numFmtId="0" fontId="28" fillId="4" borderId="64" xfId="0" applyFont="1" applyFill="1" applyBorder="1" applyAlignment="1" applyProtection="1">
      <alignment horizontal="center" textRotation="90"/>
    </xf>
    <xf numFmtId="0" fontId="28" fillId="4" borderId="63" xfId="0" applyFont="1" applyFill="1" applyBorder="1" applyAlignment="1" applyProtection="1">
      <alignment horizontal="center" vertical="center" wrapText="1"/>
    </xf>
    <xf numFmtId="0" fontId="53" fillId="0" borderId="16" xfId="0" applyFont="1" applyBorder="1" applyAlignment="1" applyProtection="1">
      <alignment horizontal="center" vertical="center"/>
    </xf>
    <xf numFmtId="0" fontId="28" fillId="0" borderId="18" xfId="0" applyFont="1" applyBorder="1" applyAlignment="1" applyProtection="1">
      <alignment vertical="center"/>
    </xf>
    <xf numFmtId="0" fontId="53" fillId="0" borderId="21" xfId="0" applyFont="1" applyBorder="1" applyAlignment="1" applyProtection="1">
      <alignment horizontal="center" textRotation="90" wrapText="1"/>
    </xf>
    <xf numFmtId="0" fontId="53" fillId="20" borderId="24" xfId="0" applyFont="1" applyFill="1" applyBorder="1" applyAlignment="1" applyProtection="1">
      <alignment horizontal="center" textRotation="90" wrapText="1"/>
    </xf>
    <xf numFmtId="0" fontId="82" fillId="0" borderId="24" xfId="0" applyFont="1" applyBorder="1" applyAlignment="1" applyProtection="1">
      <alignment horizontal="center" textRotation="90" wrapText="1"/>
    </xf>
    <xf numFmtId="0" fontId="41" fillId="0" borderId="25" xfId="0" applyFont="1" applyBorder="1" applyAlignment="1" applyProtection="1">
      <alignment vertical="center" wrapText="1"/>
    </xf>
    <xf numFmtId="0" fontId="41" fillId="0" borderId="29" xfId="0" applyFont="1" applyBorder="1" applyAlignment="1" applyProtection="1">
      <alignment vertical="center" wrapText="1"/>
    </xf>
    <xf numFmtId="0" fontId="82" fillId="0" borderId="24" xfId="0" applyFont="1" applyBorder="1" applyAlignment="1" applyProtection="1">
      <alignment horizontal="left" textRotation="90" wrapText="1"/>
    </xf>
    <xf numFmtId="0" fontId="59" fillId="0" borderId="25" xfId="0" applyFont="1" applyBorder="1" applyAlignment="1" applyProtection="1">
      <alignment horizontal="left" wrapText="1"/>
    </xf>
    <xf numFmtId="0" fontId="59" fillId="0" borderId="29" xfId="0" applyFont="1" applyBorder="1" applyAlignment="1" applyProtection="1">
      <alignment horizontal="left" wrapText="1"/>
    </xf>
    <xf numFmtId="0" fontId="53" fillId="0" borderId="19" xfId="0" applyFont="1" applyBorder="1" applyAlignment="1" applyProtection="1">
      <alignment horizontal="center" textRotation="90" wrapText="1"/>
    </xf>
    <xf numFmtId="0" fontId="53" fillId="0" borderId="17" xfId="0" applyFont="1" applyBorder="1" applyAlignment="1" applyProtection="1">
      <alignment horizontal="center"/>
    </xf>
    <xf numFmtId="0" fontId="28" fillId="0" borderId="17" xfId="0" applyFont="1" applyBorder="1" applyAlignment="1" applyProtection="1">
      <alignment vertical="center"/>
    </xf>
    <xf numFmtId="0" fontId="53" fillId="20" borderId="19" xfId="0" applyFont="1" applyFill="1" applyBorder="1" applyAlignment="1" applyProtection="1">
      <alignment horizontal="center" vertical="center" wrapText="1"/>
    </xf>
    <xf numFmtId="0" fontId="53" fillId="20" borderId="20" xfId="0" applyFont="1" applyFill="1" applyBorder="1" applyAlignment="1" applyProtection="1">
      <alignment horizontal="center" vertical="center" wrapText="1"/>
    </xf>
    <xf numFmtId="0" fontId="48" fillId="0" borderId="19" xfId="0" applyFont="1" applyBorder="1" applyAlignment="1" applyProtection="1">
      <alignment horizontal="center" vertical="center"/>
    </xf>
    <xf numFmtId="0" fontId="82" fillId="0" borderId="24" xfId="0" applyFont="1" applyBorder="1" applyAlignment="1" applyProtection="1">
      <alignment horizontal="center" textRotation="90"/>
    </xf>
    <xf numFmtId="0" fontId="13" fillId="18" borderId="16" xfId="0" applyFont="1" applyFill="1" applyBorder="1" applyAlignment="1" applyProtection="1">
      <alignment horizontal="center" vertical="center" wrapText="1"/>
    </xf>
    <xf numFmtId="0" fontId="60" fillId="0" borderId="18" xfId="0" applyFont="1" applyBorder="1" applyAlignment="1" applyProtection="1">
      <alignment vertical="center"/>
    </xf>
    <xf numFmtId="0" fontId="13" fillId="18" borderId="63" xfId="0" applyFont="1" applyFill="1" applyBorder="1" applyAlignment="1" applyProtection="1">
      <alignment horizontal="center" vertical="center" wrapText="1"/>
    </xf>
    <xf numFmtId="0" fontId="53" fillId="0" borderId="20" xfId="0" applyFont="1" applyBorder="1" applyAlignment="1" applyProtection="1">
      <alignment horizontal="center" vertical="center" wrapText="1"/>
    </xf>
    <xf numFmtId="0" fontId="53" fillId="0" borderId="24" xfId="0" applyFont="1" applyBorder="1" applyAlignment="1" applyProtection="1">
      <alignment horizontal="center" textRotation="90"/>
    </xf>
    <xf numFmtId="0" fontId="53" fillId="0" borderId="16" xfId="0" applyFont="1" applyBorder="1" applyAlignment="1" applyProtection="1">
      <alignment horizontal="center" vertical="center" wrapText="1"/>
    </xf>
    <xf numFmtId="0" fontId="53" fillId="12" borderId="24" xfId="0" applyFont="1" applyFill="1" applyBorder="1" applyAlignment="1" applyProtection="1">
      <alignment horizontal="center" textRotation="90" wrapText="1"/>
    </xf>
    <xf numFmtId="0" fontId="28" fillId="12" borderId="29" xfId="0" applyFont="1" applyFill="1" applyBorder="1" applyAlignment="1" applyProtection="1">
      <alignment vertical="center"/>
    </xf>
    <xf numFmtId="0" fontId="28" fillId="0" borderId="29" xfId="0" applyFont="1" applyBorder="1" applyAlignment="1" applyProtection="1">
      <alignment horizontal="center"/>
    </xf>
    <xf numFmtId="0" fontId="40" fillId="4" borderId="63" xfId="0" applyFont="1" applyFill="1" applyBorder="1" applyAlignment="1" applyProtection="1">
      <alignment horizontal="center" textRotation="90"/>
    </xf>
    <xf numFmtId="0" fontId="40" fillId="4" borderId="64" xfId="0" applyFont="1" applyFill="1" applyBorder="1" applyAlignment="1" applyProtection="1">
      <alignment horizontal="center" textRotation="90"/>
    </xf>
    <xf numFmtId="0" fontId="53" fillId="20" borderId="24" xfId="0" applyFont="1" applyFill="1" applyBorder="1" applyAlignment="1" applyProtection="1">
      <alignment horizontal="center" textRotation="90"/>
    </xf>
    <xf numFmtId="0" fontId="53" fillId="0" borderId="25" xfId="0" applyFont="1" applyBorder="1" applyAlignment="1" applyProtection="1">
      <alignment horizontal="center" vertical="center" wrapText="1"/>
    </xf>
    <xf numFmtId="0" fontId="86" fillId="4" borderId="68" xfId="0" applyFont="1" applyFill="1" applyBorder="1" applyAlignment="1" applyProtection="1">
      <alignment horizontal="center" vertical="center" textRotation="90" wrapText="1"/>
    </xf>
    <xf numFmtId="0" fontId="86" fillId="4" borderId="86" xfId="0" applyFont="1" applyFill="1" applyBorder="1" applyAlignment="1" applyProtection="1">
      <alignment horizontal="center" vertical="center" textRotation="90" wrapText="1"/>
    </xf>
    <xf numFmtId="0" fontId="83" fillId="19" borderId="72" xfId="0" applyFont="1" applyFill="1" applyBorder="1" applyAlignment="1" applyProtection="1">
      <alignment horizontal="center" vertical="center" wrapText="1"/>
    </xf>
    <xf numFmtId="0" fontId="83" fillId="19" borderId="78" xfId="0" applyFont="1" applyFill="1" applyBorder="1" applyAlignment="1" applyProtection="1">
      <alignment horizontal="center" vertical="center" wrapText="1"/>
    </xf>
    <xf numFmtId="0" fontId="83" fillId="19" borderId="81" xfId="0" applyFont="1" applyFill="1" applyBorder="1" applyAlignment="1" applyProtection="1">
      <alignment horizontal="center" vertical="center" wrapText="1"/>
    </xf>
    <xf numFmtId="0" fontId="83" fillId="19" borderId="82" xfId="0" applyFont="1" applyFill="1" applyBorder="1" applyAlignment="1" applyProtection="1">
      <alignment horizontal="center" vertical="center" wrapText="1"/>
    </xf>
    <xf numFmtId="0" fontId="84" fillId="18" borderId="24" xfId="0" applyFont="1" applyFill="1" applyBorder="1" applyAlignment="1" applyProtection="1">
      <alignment horizontal="center" textRotation="90" wrapText="1"/>
    </xf>
    <xf numFmtId="0" fontId="85" fillId="18" borderId="79" xfId="0" applyFont="1" applyFill="1" applyBorder="1" applyAlignment="1" applyProtection="1">
      <alignment horizontal="center" vertical="center" wrapText="1"/>
    </xf>
    <xf numFmtId="0" fontId="85" fillId="18" borderId="83" xfId="0" applyFont="1" applyFill="1" applyBorder="1" applyAlignment="1" applyProtection="1">
      <alignment horizontal="center" vertical="center" wrapText="1"/>
    </xf>
    <xf numFmtId="0" fontId="85" fillId="18" borderId="85" xfId="0" applyFont="1" applyFill="1" applyBorder="1" applyAlignment="1" applyProtection="1">
      <alignment horizontal="center" vertical="center" wrapText="1"/>
    </xf>
    <xf numFmtId="0" fontId="85" fillId="18" borderId="80" xfId="0" applyFont="1" applyFill="1" applyBorder="1" applyAlignment="1" applyProtection="1">
      <alignment horizontal="center" vertical="center" wrapText="1"/>
    </xf>
    <xf numFmtId="0" fontId="85" fillId="18" borderId="84" xfId="0" applyFont="1" applyFill="1" applyBorder="1" applyAlignment="1" applyProtection="1">
      <alignment horizontal="center" vertical="center" wrapText="1"/>
    </xf>
    <xf numFmtId="0" fontId="85" fillId="18" borderId="39" xfId="0" applyFont="1" applyFill="1" applyBorder="1" applyAlignment="1" applyProtection="1">
      <alignment horizontal="center" vertical="center" wrapText="1"/>
    </xf>
    <xf numFmtId="0" fontId="53" fillId="21" borderId="16" xfId="0" applyFont="1" applyFill="1" applyBorder="1" applyAlignment="1" applyProtection="1">
      <alignment horizontal="center" vertical="center"/>
    </xf>
    <xf numFmtId="0" fontId="48" fillId="21" borderId="16" xfId="0" applyFont="1" applyFill="1" applyBorder="1" applyAlignment="1" applyProtection="1">
      <alignment horizontal="center" vertical="center"/>
    </xf>
    <xf numFmtId="0" fontId="74" fillId="0" borderId="24" xfId="0" applyFont="1" applyBorder="1" applyAlignment="1" applyProtection="1">
      <alignment vertical="center" wrapText="1"/>
    </xf>
    <xf numFmtId="0" fontId="74" fillId="0" borderId="25" xfId="0" applyFont="1" applyBorder="1" applyAlignment="1" applyProtection="1">
      <alignment vertical="center" wrapText="1"/>
    </xf>
    <xf numFmtId="0" fontId="74" fillId="0" borderId="29" xfId="0" applyFont="1" applyBorder="1" applyAlignment="1" applyProtection="1">
      <alignment vertical="center" wrapText="1"/>
    </xf>
    <xf numFmtId="0" fontId="88" fillId="0" borderId="24" xfId="0" applyFont="1" applyBorder="1" applyAlignment="1" applyProtection="1">
      <alignment horizontal="center" vertical="center"/>
    </xf>
    <xf numFmtId="0" fontId="91" fillId="0" borderId="25" xfId="0" applyFont="1" applyBorder="1" applyAlignment="1" applyProtection="1">
      <alignment vertical="center"/>
    </xf>
    <xf numFmtId="0" fontId="91" fillId="0" borderId="29" xfId="0" applyFont="1" applyBorder="1" applyAlignment="1" applyProtection="1">
      <alignment vertical="center"/>
    </xf>
    <xf numFmtId="0" fontId="89" fillId="12" borderId="24" xfId="0" applyFont="1" applyFill="1" applyBorder="1" applyAlignment="1" applyProtection="1">
      <alignment horizontal="center" vertical="center"/>
    </xf>
    <xf numFmtId="0" fontId="91" fillId="12" borderId="25" xfId="0" applyFont="1" applyFill="1" applyBorder="1" applyAlignment="1" applyProtection="1">
      <alignment vertical="center"/>
    </xf>
    <xf numFmtId="0" fontId="91" fillId="12" borderId="29" xfId="0" applyFont="1" applyFill="1" applyBorder="1" applyAlignment="1" applyProtection="1">
      <alignment vertical="center"/>
    </xf>
    <xf numFmtId="0" fontId="88" fillId="0" borderId="25" xfId="0" applyFont="1" applyBorder="1" applyAlignment="1" applyProtection="1">
      <alignment horizontal="center" vertical="center"/>
    </xf>
    <xf numFmtId="0" fontId="88" fillId="0" borderId="29" xfId="0" applyFont="1" applyBorder="1" applyAlignment="1" applyProtection="1">
      <alignment horizontal="center" vertical="center"/>
    </xf>
    <xf numFmtId="0" fontId="29" fillId="23" borderId="24" xfId="0" applyFont="1" applyFill="1" applyBorder="1" applyAlignment="1" applyProtection="1">
      <alignment horizontal="center" vertical="center"/>
    </xf>
    <xf numFmtId="0" fontId="88" fillId="5" borderId="24" xfId="0" applyFont="1" applyFill="1" applyBorder="1" applyAlignment="1" applyProtection="1">
      <alignment horizontal="center" vertical="center"/>
    </xf>
    <xf numFmtId="0" fontId="91" fillId="5" borderId="29" xfId="0" applyFont="1" applyFill="1" applyBorder="1" applyAlignment="1" applyProtection="1">
      <alignment vertical="center"/>
    </xf>
    <xf numFmtId="0" fontId="88" fillId="24" borderId="24" xfId="0" applyFont="1" applyFill="1" applyBorder="1" applyAlignment="1" applyProtection="1">
      <alignment horizontal="center" vertical="center"/>
    </xf>
    <xf numFmtId="0" fontId="88" fillId="0" borderId="19" xfId="0" applyFont="1" applyBorder="1" applyAlignment="1" applyProtection="1">
      <alignment horizontal="center" vertical="center"/>
    </xf>
    <xf numFmtId="0" fontId="91" fillId="0" borderId="22" xfId="0" applyFont="1" applyBorder="1" applyAlignment="1" applyProtection="1">
      <alignment vertical="center"/>
    </xf>
    <xf numFmtId="0" fontId="91" fillId="0" borderId="28" xfId="0" applyFont="1" applyBorder="1" applyAlignment="1" applyProtection="1">
      <alignment vertical="center"/>
    </xf>
    <xf numFmtId="0" fontId="90" fillId="25" borderId="63" xfId="0" applyFont="1" applyFill="1" applyBorder="1" applyAlignment="1" applyProtection="1">
      <alignment horizontal="center" vertical="center"/>
    </xf>
    <xf numFmtId="0" fontId="74" fillId="0" borderId="24" xfId="0" applyFont="1" applyBorder="1" applyAlignment="1" applyProtection="1">
      <alignment horizontal="left" vertical="center" wrapText="1"/>
    </xf>
    <xf numFmtId="0" fontId="28" fillId="0" borderId="25" xfId="0" applyFont="1" applyBorder="1" applyAlignment="1" applyProtection="1">
      <alignment horizontal="left" vertical="center" wrapText="1"/>
    </xf>
    <xf numFmtId="0" fontId="28" fillId="0" borderId="29" xfId="0" applyFont="1" applyBorder="1" applyAlignment="1" applyProtection="1">
      <alignment horizontal="left" vertical="center" wrapText="1"/>
    </xf>
    <xf numFmtId="0" fontId="88" fillId="18" borderId="24" xfId="0" applyFont="1" applyFill="1" applyBorder="1" applyAlignment="1" applyProtection="1">
      <alignment horizontal="center" vertical="center"/>
    </xf>
    <xf numFmtId="0" fontId="28" fillId="0" borderId="25" xfId="0" applyFont="1" applyBorder="1" applyAlignment="1" applyProtection="1">
      <alignment vertical="center" wrapText="1"/>
    </xf>
    <xf numFmtId="0" fontId="28" fillId="0" borderId="29" xfId="0" applyFont="1" applyBorder="1" applyAlignment="1" applyProtection="1">
      <alignment vertical="center" wrapText="1"/>
    </xf>
    <xf numFmtId="0" fontId="92" fillId="12" borderId="24" xfId="0" applyFont="1" applyFill="1" applyBorder="1" applyAlignment="1" applyProtection="1">
      <alignment horizontal="center" vertical="center"/>
    </xf>
    <xf numFmtId="0" fontId="88" fillId="12" borderId="24" xfId="0" applyFont="1" applyFill="1" applyBorder="1" applyAlignment="1" applyProtection="1">
      <alignment horizontal="center" vertical="center"/>
    </xf>
    <xf numFmtId="0" fontId="74" fillId="0" borderId="24" xfId="0" applyFont="1" applyBorder="1" applyAlignment="1" applyProtection="1">
      <alignment horizontal="center" vertical="center"/>
    </xf>
    <xf numFmtId="0" fontId="92" fillId="0" borderId="24" xfId="0" applyFont="1" applyBorder="1" applyAlignment="1" applyProtection="1">
      <alignment horizontal="center" vertical="center"/>
    </xf>
    <xf numFmtId="0" fontId="92" fillId="28" borderId="24" xfId="0" applyFont="1" applyFill="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21" borderId="19" xfId="0" applyFont="1" applyFill="1" applyBorder="1" applyAlignment="1" applyProtection="1">
      <alignment horizontal="center" vertical="center" wrapText="1"/>
    </xf>
    <xf numFmtId="0" fontId="40" fillId="22" borderId="19" xfId="0" applyFont="1" applyFill="1" applyBorder="1" applyAlignment="1" applyProtection="1">
      <alignment horizontal="center" vertical="center"/>
    </xf>
    <xf numFmtId="0" fontId="40" fillId="22" borderId="20" xfId="0" applyFont="1" applyFill="1" applyBorder="1" applyAlignment="1" applyProtection="1">
      <alignment horizontal="center" vertical="center"/>
    </xf>
    <xf numFmtId="0" fontId="40" fillId="22" borderId="21" xfId="0" applyFont="1" applyFill="1" applyBorder="1" applyAlignment="1" applyProtection="1">
      <alignment horizontal="center" vertical="center"/>
    </xf>
    <xf numFmtId="0" fontId="40" fillId="22" borderId="22" xfId="0" applyFont="1" applyFill="1" applyBorder="1" applyAlignment="1" applyProtection="1">
      <alignment horizontal="center" vertical="center"/>
    </xf>
    <xf numFmtId="0" fontId="40" fillId="22" borderId="0" xfId="0" applyFont="1" applyFill="1" applyAlignment="1" applyProtection="1">
      <alignment horizontal="center" vertical="center"/>
    </xf>
    <xf numFmtId="0" fontId="40" fillId="22" borderId="23" xfId="0" applyFont="1" applyFill="1" applyBorder="1" applyAlignment="1" applyProtection="1">
      <alignment horizontal="center" vertical="center"/>
    </xf>
    <xf numFmtId="0" fontId="40" fillId="22" borderId="28" xfId="0" applyFont="1" applyFill="1" applyBorder="1" applyAlignment="1" applyProtection="1">
      <alignment horizontal="center" vertical="center"/>
    </xf>
    <xf numFmtId="0" fontId="40" fillId="22" borderId="26" xfId="0" applyFont="1" applyFill="1" applyBorder="1" applyAlignment="1" applyProtection="1">
      <alignment horizontal="center" vertical="center"/>
    </xf>
    <xf numFmtId="0" fontId="40" fillId="22" borderId="27" xfId="0" applyFont="1" applyFill="1" applyBorder="1" applyAlignment="1" applyProtection="1">
      <alignment horizontal="center" vertical="center"/>
    </xf>
    <xf numFmtId="0" fontId="29" fillId="23" borderId="24" xfId="0" applyFont="1" applyFill="1" applyBorder="1" applyAlignment="1" applyProtection="1">
      <alignment horizontal="center" vertical="center" wrapText="1"/>
    </xf>
    <xf numFmtId="0" fontId="29" fillId="0" borderId="0" xfId="0" applyFont="1" applyAlignment="1" applyProtection="1">
      <alignment horizontal="center" vertical="center"/>
    </xf>
    <xf numFmtId="0" fontId="93" fillId="28" borderId="25" xfId="0" applyFont="1" applyFill="1" applyBorder="1" applyAlignment="1" applyProtection="1">
      <alignment horizontal="center" vertical="center" wrapText="1"/>
    </xf>
    <xf numFmtId="0" fontId="60" fillId="12" borderId="29" xfId="0" applyFont="1" applyFill="1" applyBorder="1" applyAlignment="1" applyProtection="1">
      <alignment vertical="center"/>
    </xf>
    <xf numFmtId="0" fontId="93" fillId="12" borderId="25" xfId="0" applyFont="1" applyFill="1" applyBorder="1" applyAlignment="1" applyProtection="1">
      <alignment horizontal="center" vertical="center"/>
    </xf>
    <xf numFmtId="0" fontId="91" fillId="0" borderId="21" xfId="0" applyFont="1" applyBorder="1" applyAlignment="1" applyProtection="1">
      <alignment vertical="center"/>
    </xf>
    <xf numFmtId="0" fontId="91" fillId="0" borderId="27" xfId="0" applyFont="1" applyBorder="1" applyAlignment="1" applyProtection="1">
      <alignment vertical="center"/>
    </xf>
    <xf numFmtId="0" fontId="40" fillId="18" borderId="19" xfId="0" applyFont="1" applyFill="1" applyBorder="1" applyAlignment="1" applyProtection="1">
      <alignment horizontal="center" vertical="center"/>
    </xf>
    <xf numFmtId="0" fontId="29" fillId="18" borderId="0" xfId="0" applyFont="1" applyFill="1" applyAlignment="1" applyProtection="1">
      <alignment horizontal="center" vertical="center"/>
    </xf>
    <xf numFmtId="0" fontId="28" fillId="0" borderId="0" xfId="0" applyFont="1" applyAlignment="1" applyProtection="1">
      <alignment vertical="center"/>
    </xf>
    <xf numFmtId="0" fontId="29" fillId="0" borderId="16" xfId="0" applyFont="1" applyBorder="1" applyAlignment="1" applyProtection="1">
      <alignment horizontal="center" vertical="center" wrapText="1"/>
    </xf>
    <xf numFmtId="0" fontId="92" fillId="12" borderId="16" xfId="0" applyFont="1" applyFill="1" applyBorder="1" applyAlignment="1" applyProtection="1">
      <alignment horizontal="center" vertical="center"/>
    </xf>
    <xf numFmtId="0" fontId="91" fillId="12" borderId="18" xfId="0" applyFont="1" applyFill="1" applyBorder="1" applyAlignment="1" applyProtection="1">
      <alignment vertical="center"/>
    </xf>
    <xf numFmtId="49" fontId="48" fillId="0" borderId="16" xfId="0" applyNumberFormat="1" applyFont="1" applyBorder="1" applyAlignment="1" applyProtection="1">
      <alignment vertical="center"/>
    </xf>
    <xf numFmtId="166" fontId="51" fillId="12" borderId="20" xfId="0" applyNumberFormat="1" applyFont="1" applyFill="1" applyBorder="1" applyAlignment="1" applyProtection="1">
      <alignment horizontal="center" vertical="center"/>
    </xf>
    <xf numFmtId="0" fontId="28" fillId="12" borderId="20" xfId="0" applyFont="1" applyFill="1" applyBorder="1" applyAlignment="1" applyProtection="1">
      <alignment vertical="center"/>
    </xf>
    <xf numFmtId="0" fontId="28" fillId="12" borderId="21" xfId="0" applyFont="1" applyFill="1" applyBorder="1" applyAlignment="1" applyProtection="1">
      <alignment vertical="center"/>
    </xf>
    <xf numFmtId="0" fontId="0" fillId="12" borderId="0" xfId="0" applyFill="1" applyAlignment="1" applyProtection="1">
      <alignment vertical="center"/>
    </xf>
    <xf numFmtId="0" fontId="28" fillId="12" borderId="23" xfId="0" applyFont="1" applyFill="1" applyBorder="1" applyAlignment="1" applyProtection="1">
      <alignment vertical="center"/>
    </xf>
    <xf numFmtId="0" fontId="28" fillId="12" borderId="26" xfId="0" applyFont="1" applyFill="1" applyBorder="1" applyAlignment="1" applyProtection="1">
      <alignment vertical="center"/>
    </xf>
    <xf numFmtId="0" fontId="28" fillId="12" borderId="27" xfId="0" applyFont="1" applyFill="1" applyBorder="1" applyAlignment="1" applyProtection="1">
      <alignment vertical="center"/>
    </xf>
    <xf numFmtId="0" fontId="53" fillId="0" borderId="0" xfId="0" applyFont="1" applyAlignment="1" applyProtection="1">
      <alignment vertical="center"/>
    </xf>
    <xf numFmtId="49" fontId="54" fillId="0" borderId="16" xfId="0" applyNumberFormat="1" applyFont="1" applyBorder="1" applyProtection="1"/>
    <xf numFmtId="49" fontId="72" fillId="0" borderId="0" xfId="0" applyNumberFormat="1" applyFont="1" applyAlignment="1" applyProtection="1">
      <alignment vertical="center"/>
    </xf>
    <xf numFmtId="0" fontId="95" fillId="0" borderId="0" xfId="0" applyFont="1" applyAlignment="1" applyProtection="1">
      <alignment horizontal="center" vertical="center"/>
      <protection locked="0"/>
    </xf>
    <xf numFmtId="49" fontId="54" fillId="0" borderId="22" xfId="0" applyNumberFormat="1" applyFont="1" applyBorder="1" applyAlignment="1" applyProtection="1">
      <alignment vertical="center"/>
    </xf>
    <xf numFmtId="49" fontId="88" fillId="0" borderId="16" xfId="0" applyNumberFormat="1" applyFont="1" applyBorder="1" applyProtection="1"/>
    <xf numFmtId="49" fontId="88" fillId="0" borderId="28" xfId="0" applyNumberFormat="1" applyFont="1" applyBorder="1" applyAlignment="1" applyProtection="1">
      <alignment vertical="center"/>
    </xf>
    <xf numFmtId="0" fontId="8" fillId="0" borderId="8" xfId="0" applyFont="1" applyBorder="1" applyAlignment="1">
      <alignment horizontal="center" textRotation="90" wrapText="1"/>
    </xf>
    <xf numFmtId="0" fontId="8" fillId="0" borderId="15" xfId="0" applyFont="1" applyBorder="1" applyAlignment="1">
      <alignment horizontal="center" textRotation="90" wrapText="1"/>
    </xf>
    <xf numFmtId="0" fontId="8" fillId="0" borderId="11" xfId="0" applyFont="1" applyBorder="1" applyAlignment="1">
      <alignment horizontal="center" textRotation="90" wrapText="1"/>
    </xf>
    <xf numFmtId="0" fontId="0" fillId="0" borderId="1" xfId="0" applyBorder="1" applyAlignment="1">
      <alignment horizontal="center" vertical="center" wrapText="1"/>
    </xf>
    <xf numFmtId="0" fontId="0" fillId="0" borderId="6" xfId="0" applyBorder="1" applyAlignment="1">
      <alignment horizontal="center" vertical="center" textRotation="90" wrapText="1"/>
    </xf>
    <xf numFmtId="0" fontId="0" fillId="0" borderId="8" xfId="0" applyBorder="1" applyAlignment="1">
      <alignment horizontal="center" vertical="center" textRotation="90" wrapText="1"/>
    </xf>
    <xf numFmtId="0" fontId="0" fillId="0" borderId="14" xfId="0" applyBorder="1" applyAlignment="1">
      <alignment horizontal="center" vertical="center" textRotation="90" wrapText="1"/>
    </xf>
    <xf numFmtId="0" fontId="0" fillId="0" borderId="15" xfId="0" applyBorder="1" applyAlignment="1">
      <alignment horizontal="center" vertical="center" textRotation="90" wrapText="1"/>
    </xf>
    <xf numFmtId="0" fontId="0" fillId="0" borderId="9" xfId="0" applyBorder="1" applyAlignment="1">
      <alignment horizontal="center" vertical="center" textRotation="90" wrapText="1"/>
    </xf>
    <xf numFmtId="0" fontId="0" fillId="0" borderId="11" xfId="0" applyBorder="1" applyAlignment="1">
      <alignment horizontal="center" vertical="center" textRotation="90"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 xfId="0" applyBorder="1" applyAlignment="1">
      <alignment horizontal="center" textRotation="90"/>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9" fillId="0" borderId="2" xfId="0" applyFont="1" applyBorder="1" applyAlignment="1">
      <alignment horizontal="center" vertical="center" wrapText="1"/>
    </xf>
    <xf numFmtId="0" fontId="9" fillId="0" borderId="4" xfId="0" applyFont="1" applyBorder="1" applyAlignment="1">
      <alignment horizontal="center" vertical="center" wrapText="1"/>
    </xf>
    <xf numFmtId="0" fontId="0" fillId="0" borderId="12" xfId="0" applyBorder="1" applyAlignment="1">
      <alignment horizontal="center" textRotation="90" wrapText="1"/>
    </xf>
    <xf numFmtId="0" fontId="0" fillId="0" borderId="5" xfId="0" applyBorder="1" applyAlignment="1">
      <alignment horizontal="center" textRotation="90" wrapText="1"/>
    </xf>
    <xf numFmtId="0" fontId="0" fillId="0" borderId="12" xfId="0" applyFont="1" applyBorder="1" applyAlignment="1">
      <alignment horizontal="center" textRotation="90" wrapText="1"/>
    </xf>
    <xf numFmtId="0" fontId="0" fillId="0" borderId="5" xfId="0" applyFont="1" applyBorder="1" applyAlignment="1">
      <alignment horizontal="center" textRotation="90" wrapText="1"/>
    </xf>
    <xf numFmtId="0" fontId="58" fillId="0" borderId="0" xfId="0" applyFont="1" applyAlignment="1" applyProtection="1">
      <alignment horizontal="left" vertical="top"/>
      <protection locked="0"/>
    </xf>
    <xf numFmtId="0" fontId="55" fillId="0" borderId="64" xfId="0" applyFont="1" applyBorder="1" applyAlignment="1" applyProtection="1">
      <alignment horizontal="center" textRotation="90"/>
      <protection locked="0"/>
    </xf>
    <xf numFmtId="0" fontId="55" fillId="0" borderId="5" xfId="0" applyFont="1" applyBorder="1" applyAlignment="1" applyProtection="1">
      <alignment horizontal="center" textRotation="90"/>
      <protection locked="0"/>
    </xf>
    <xf numFmtId="0" fontId="57" fillId="0" borderId="5" xfId="0" applyFont="1" applyBorder="1" applyAlignment="1" applyProtection="1">
      <alignment horizontal="center" vertical="center" textRotation="90"/>
      <protection locked="0"/>
    </xf>
    <xf numFmtId="0" fontId="57" fillId="0" borderId="63" xfId="0" applyFont="1" applyBorder="1" applyAlignment="1" applyProtection="1">
      <alignment horizontal="center" vertical="center" textRotation="90"/>
      <protection locked="0"/>
    </xf>
    <xf numFmtId="0" fontId="55" fillId="0" borderId="62" xfId="0" applyFont="1" applyBorder="1" applyAlignment="1" applyProtection="1">
      <alignment horizontal="center" vertical="center"/>
      <protection locked="0"/>
    </xf>
    <xf numFmtId="0" fontId="55" fillId="0" borderId="0" xfId="0" applyFont="1" applyAlignment="1" applyProtection="1">
      <alignment horizontal="center" vertical="center"/>
      <protection locked="0"/>
    </xf>
    <xf numFmtId="0" fontId="55" fillId="0" borderId="15" xfId="0" applyFont="1" applyBorder="1" applyAlignment="1" applyProtection="1">
      <alignment horizontal="center" vertical="center"/>
      <protection locked="0"/>
    </xf>
    <xf numFmtId="0" fontId="57" fillId="0" borderId="64" xfId="0" applyFont="1" applyBorder="1" applyAlignment="1" applyProtection="1">
      <alignment horizontal="center" textRotation="90"/>
      <protection locked="0"/>
    </xf>
    <xf numFmtId="0" fontId="57" fillId="0" borderId="5" xfId="0" applyFont="1" applyBorder="1" applyAlignment="1" applyProtection="1">
      <alignment horizontal="center" textRotation="90"/>
      <protection locked="0"/>
    </xf>
    <xf numFmtId="0" fontId="58" fillId="0" borderId="0" xfId="0" applyFont="1" applyAlignment="1" applyProtection="1">
      <alignment horizontal="left"/>
      <protection locked="0"/>
    </xf>
    <xf numFmtId="0" fontId="58" fillId="0" borderId="64" xfId="0" applyFont="1" applyBorder="1" applyAlignment="1" applyProtection="1">
      <alignment horizontal="center" textRotation="90"/>
      <protection locked="0"/>
    </xf>
    <xf numFmtId="0" fontId="58" fillId="0" borderId="5" xfId="0" applyFont="1" applyBorder="1" applyAlignment="1" applyProtection="1">
      <alignment horizontal="center" textRotation="90"/>
      <protection locked="0"/>
    </xf>
    <xf numFmtId="0" fontId="55" fillId="0" borderId="64" xfId="0" applyFont="1" applyBorder="1" applyAlignment="1" applyProtection="1">
      <alignment horizontal="center" textRotation="90" wrapText="1"/>
      <protection locked="0"/>
    </xf>
    <xf numFmtId="0" fontId="55" fillId="0" borderId="49" xfId="0" applyFont="1" applyBorder="1" applyAlignment="1" applyProtection="1">
      <alignment horizontal="center" textRotation="90" wrapText="1"/>
      <protection locked="0"/>
    </xf>
    <xf numFmtId="0" fontId="55" fillId="0" borderId="5" xfId="0" applyFont="1" applyBorder="1" applyAlignment="1" applyProtection="1">
      <alignment horizontal="center" textRotation="90" wrapText="1"/>
      <protection locked="0"/>
    </xf>
    <xf numFmtId="0" fontId="55" fillId="0" borderId="49" xfId="0" applyFont="1" applyBorder="1" applyAlignment="1" applyProtection="1">
      <alignment horizontal="center" textRotation="90"/>
      <protection locked="0"/>
    </xf>
    <xf numFmtId="0" fontId="55" fillId="0" borderId="5" xfId="0" applyFont="1" applyBorder="1" applyAlignment="1" applyProtection="1">
      <alignment horizontal="center" vertical="center" textRotation="90" wrapText="1"/>
      <protection locked="0"/>
    </xf>
    <xf numFmtId="0" fontId="55" fillId="0" borderId="63" xfId="0" applyFont="1" applyBorder="1" applyAlignment="1" applyProtection="1">
      <alignment horizontal="center" vertical="center" textRotation="90" wrapText="1"/>
      <protection locked="0"/>
    </xf>
    <xf numFmtId="0" fontId="55" fillId="0" borderId="66" xfId="0" applyFont="1" applyBorder="1" applyAlignment="1" applyProtection="1">
      <alignment horizontal="center" vertical="center" wrapText="1"/>
      <protection locked="0"/>
    </xf>
    <xf numFmtId="0" fontId="55" fillId="0" borderId="67" xfId="0" applyFont="1" applyBorder="1" applyAlignment="1" applyProtection="1">
      <alignment horizontal="center" vertical="center" wrapText="1"/>
      <protection locked="0"/>
    </xf>
    <xf numFmtId="0" fontId="55" fillId="0" borderId="65" xfId="0" applyFont="1" applyBorder="1" applyAlignment="1" applyProtection="1">
      <alignment horizontal="center" vertical="center" wrapText="1"/>
      <protection locked="0"/>
    </xf>
    <xf numFmtId="0" fontId="60" fillId="0" borderId="0" xfId="0" applyFont="1" applyProtection="1">
      <protection locked="0"/>
    </xf>
    <xf numFmtId="0" fontId="2" fillId="0" borderId="0" xfId="0" applyFont="1" applyAlignment="1" applyProtection="1">
      <alignment horizontal="right"/>
      <protection locked="0"/>
    </xf>
    <xf numFmtId="0" fontId="0" fillId="0" borderId="0" xfId="0" applyAlignment="1" applyProtection="1">
      <alignment horizontal="right"/>
      <protection locked="0"/>
    </xf>
    <xf numFmtId="0" fontId="48" fillId="0" borderId="0" xfId="0" applyFont="1" applyAlignment="1" applyProtection="1">
      <alignment horizontal="center" vertical="center" wrapText="1"/>
      <protection locked="0"/>
    </xf>
    <xf numFmtId="0" fontId="49" fillId="0" borderId="0" xfId="0" applyFont="1" applyAlignment="1" applyProtection="1">
      <alignment horizontal="center" vertical="center"/>
      <protection locked="0"/>
    </xf>
    <xf numFmtId="0" fontId="55" fillId="0" borderId="65" xfId="0" applyFont="1" applyBorder="1" applyAlignment="1" applyProtection="1">
      <alignment horizontal="center" vertical="center"/>
      <protection locked="0"/>
    </xf>
    <xf numFmtId="0" fontId="55" fillId="0" borderId="66" xfId="0" applyFont="1" applyBorder="1" applyAlignment="1" applyProtection="1">
      <alignment horizontal="center" vertical="center"/>
      <protection locked="0"/>
    </xf>
    <xf numFmtId="0" fontId="0" fillId="0" borderId="77" xfId="0" applyBorder="1" applyAlignment="1" applyProtection="1">
      <alignment horizontal="left" vertical="top" wrapText="1"/>
      <protection locked="0"/>
    </xf>
    <xf numFmtId="0" fontId="26" fillId="0" borderId="0" xfId="0" applyFont="1" applyAlignment="1" applyProtection="1">
      <alignment horizontal="right" vertical="center"/>
      <protection locked="0"/>
    </xf>
    <xf numFmtId="0" fontId="26" fillId="0" borderId="0" xfId="0" applyFont="1" applyAlignment="1" applyProtection="1">
      <alignment horizontal="center" vertical="center"/>
      <protection locked="0"/>
    </xf>
    <xf numFmtId="0" fontId="26" fillId="0" borderId="68" xfId="0" applyFont="1" applyBorder="1" applyAlignment="1" applyProtection="1">
      <alignment horizontal="center" vertical="center" wrapText="1"/>
      <protection locked="0"/>
    </xf>
    <xf numFmtId="0" fontId="26" fillId="0" borderId="74" xfId="0" applyFont="1" applyBorder="1" applyAlignment="1" applyProtection="1">
      <alignment horizontal="center" vertical="center" wrapText="1"/>
      <protection locked="0"/>
    </xf>
    <xf numFmtId="0" fontId="26" fillId="0" borderId="69" xfId="0" applyFont="1" applyBorder="1" applyAlignment="1" applyProtection="1">
      <alignment horizontal="center" vertical="center" wrapText="1"/>
      <protection locked="0"/>
    </xf>
    <xf numFmtId="0" fontId="26" fillId="0" borderId="70" xfId="0" applyFont="1" applyBorder="1" applyAlignment="1" applyProtection="1">
      <alignment horizontal="center" vertical="center" wrapText="1"/>
      <protection locked="0"/>
    </xf>
    <xf numFmtId="0" fontId="26" fillId="0" borderId="71" xfId="0" applyFont="1" applyBorder="1" applyAlignment="1" applyProtection="1">
      <alignment horizontal="center" vertical="center" wrapText="1"/>
      <protection locked="0"/>
    </xf>
    <xf numFmtId="0" fontId="26" fillId="0" borderId="72" xfId="0" applyFont="1" applyBorder="1" applyAlignment="1" applyProtection="1">
      <alignment horizontal="center" vertical="center" wrapText="1"/>
      <protection locked="0"/>
    </xf>
    <xf numFmtId="0" fontId="26" fillId="0" borderId="76" xfId="0" applyFont="1" applyBorder="1" applyAlignment="1" applyProtection="1">
      <alignment horizontal="center" vertical="center" wrapText="1"/>
      <protection locked="0"/>
    </xf>
    <xf numFmtId="0" fontId="23" fillId="0" borderId="73" xfId="0" applyFont="1" applyBorder="1" applyAlignment="1" applyProtection="1">
      <alignment horizontal="center" vertical="center" wrapText="1"/>
      <protection locked="0"/>
    </xf>
    <xf numFmtId="0" fontId="4" fillId="0" borderId="1" xfId="2" applyFont="1" applyBorder="1" applyAlignment="1" applyProtection="1">
      <alignment horizontal="left" vertical="center" indent="1"/>
    </xf>
    <xf numFmtId="0" fontId="50" fillId="0" borderId="64" xfId="0" applyFont="1" applyBorder="1" applyAlignment="1">
      <alignment horizontal="center" vertical="center" wrapText="1"/>
    </xf>
    <xf numFmtId="0" fontId="50" fillId="0" borderId="50" xfId="0" applyFont="1" applyBorder="1" applyAlignment="1">
      <alignment horizontal="center" vertical="center" wrapText="1"/>
    </xf>
    <xf numFmtId="0" fontId="67" fillId="0" borderId="0" xfId="5" applyFont="1" applyAlignment="1">
      <alignment horizontal="center" vertical="top"/>
    </xf>
    <xf numFmtId="0" fontId="67" fillId="0" borderId="63" xfId="5" applyFont="1" applyBorder="1" applyAlignment="1">
      <alignment horizontal="center" vertical="center" wrapText="1"/>
    </xf>
    <xf numFmtId="0" fontId="67" fillId="0" borderId="64" xfId="5" applyFont="1" applyBorder="1" applyAlignment="1">
      <alignment horizontal="center" vertical="center" wrapText="1"/>
    </xf>
    <xf numFmtId="0" fontId="67" fillId="0" borderId="50" xfId="5" applyFont="1" applyBorder="1" applyAlignment="1">
      <alignment horizontal="center" vertical="center" wrapText="1"/>
    </xf>
    <xf numFmtId="0" fontId="67" fillId="0" borderId="95" xfId="5" applyFont="1" applyBorder="1" applyAlignment="1">
      <alignment horizontal="center" vertical="center" wrapText="1"/>
    </xf>
    <xf numFmtId="0" fontId="67" fillId="0" borderId="66" xfId="5" applyFont="1" applyBorder="1" applyAlignment="1">
      <alignment horizontal="center" vertical="center" wrapText="1"/>
    </xf>
    <xf numFmtId="0" fontId="67" fillId="0" borderId="96" xfId="5" applyFont="1" applyBorder="1" applyAlignment="1">
      <alignment horizontal="center" vertical="center" wrapText="1"/>
    </xf>
    <xf numFmtId="0" fontId="21" fillId="12" borderId="16" xfId="3" applyFont="1" applyFill="1" applyBorder="1" applyAlignment="1" applyProtection="1">
      <alignment horizontal="center" vertical="center"/>
      <protection locked="0"/>
    </xf>
    <xf numFmtId="0" fontId="4" fillId="12" borderId="17" xfId="3" applyFont="1" applyFill="1" applyBorder="1" applyAlignment="1" applyProtection="1">
      <alignment vertical="center"/>
      <protection locked="0"/>
    </xf>
    <xf numFmtId="0" fontId="4" fillId="12" borderId="18" xfId="3" applyFont="1" applyFill="1" applyBorder="1" applyAlignment="1" applyProtection="1">
      <alignment vertical="center"/>
      <protection locked="0"/>
    </xf>
    <xf numFmtId="0" fontId="4" fillId="0" borderId="16" xfId="3" applyFont="1" applyBorder="1" applyAlignment="1" applyProtection="1">
      <alignment horizontal="left" vertical="center" wrapText="1"/>
      <protection locked="0"/>
    </xf>
    <xf numFmtId="0" fontId="21" fillId="12" borderId="16" xfId="3" applyFont="1" applyFill="1" applyBorder="1" applyAlignment="1" applyProtection="1">
      <alignment horizontal="center" vertical="center" wrapText="1"/>
      <protection locked="0"/>
    </xf>
    <xf numFmtId="0" fontId="21" fillId="12" borderId="16" xfId="3" applyFont="1" applyFill="1" applyBorder="1" applyAlignment="1" applyProtection="1">
      <alignment horizontal="center" vertical="center"/>
    </xf>
    <xf numFmtId="0" fontId="4" fillId="12" borderId="18" xfId="3" applyFont="1" applyFill="1" applyBorder="1" applyAlignment="1" applyProtection="1">
      <alignment vertical="center"/>
    </xf>
    <xf numFmtId="0" fontId="4" fillId="0" borderId="28" xfId="3" applyFont="1" applyBorder="1" applyAlignment="1">
      <alignment vertical="center" shrinkToFit="1"/>
    </xf>
    <xf numFmtId="0" fontId="4" fillId="0" borderId="29" xfId="3" applyFont="1" applyBorder="1" applyAlignment="1">
      <alignment vertical="center" shrinkToFit="1"/>
    </xf>
    <xf numFmtId="0" fontId="21" fillId="0" borderId="25" xfId="3" applyFont="1" applyBorder="1" applyAlignment="1" applyProtection="1">
      <alignment horizontal="center" vertical="center" shrinkToFit="1"/>
      <protection locked="0"/>
    </xf>
    <xf numFmtId="0" fontId="4" fillId="0" borderId="29" xfId="3" applyFont="1" applyBorder="1" applyAlignment="1" applyProtection="1">
      <alignment vertical="center" shrinkToFit="1"/>
      <protection locked="0"/>
    </xf>
    <xf numFmtId="0" fontId="4" fillId="0" borderId="27" xfId="3" applyFont="1" applyBorder="1" applyAlignment="1">
      <alignment vertical="center" shrinkToFit="1"/>
    </xf>
    <xf numFmtId="165" fontId="21" fillId="0" borderId="24" xfId="1" applyNumberFormat="1" applyFont="1" applyBorder="1" applyAlignment="1">
      <alignment horizontal="center" vertical="center" shrinkToFit="1"/>
    </xf>
    <xf numFmtId="165" fontId="4" fillId="0" borderId="29" xfId="1" applyNumberFormat="1" applyFont="1" applyBorder="1" applyAlignment="1">
      <alignment vertical="center" shrinkToFit="1"/>
    </xf>
    <xf numFmtId="0" fontId="21" fillId="0" borderId="43" xfId="3" applyFont="1" applyBorder="1" applyAlignment="1">
      <alignment horizontal="center" vertical="center" shrinkToFit="1"/>
    </xf>
    <xf numFmtId="0" fontId="4" fillId="0" borderId="43" xfId="3" applyFont="1" applyBorder="1" applyAlignment="1">
      <alignment vertical="center" shrinkToFit="1"/>
    </xf>
    <xf numFmtId="0" fontId="21" fillId="12" borderId="16" xfId="3" applyFont="1" applyFill="1" applyBorder="1" applyAlignment="1" applyProtection="1">
      <alignment horizontal="center" vertical="center" wrapText="1"/>
    </xf>
    <xf numFmtId="0" fontId="0" fillId="0" borderId="24" xfId="3" applyFont="1" applyBorder="1" applyAlignment="1" applyProtection="1">
      <alignment horizontal="left" vertical="center" wrapText="1"/>
      <protection locked="0"/>
    </xf>
    <xf numFmtId="0" fontId="4" fillId="0" borderId="29" xfId="3" applyFont="1" applyBorder="1" applyAlignment="1" applyProtection="1">
      <alignment horizontal="left" vertical="center"/>
      <protection locked="0"/>
    </xf>
    <xf numFmtId="0" fontId="0" fillId="0" borderId="29" xfId="3" applyFont="1" applyBorder="1" applyAlignment="1" applyProtection="1">
      <alignment horizontal="left" vertical="center" wrapText="1"/>
      <protection locked="0"/>
    </xf>
    <xf numFmtId="0" fontId="4" fillId="0" borderId="29" xfId="3" applyFont="1" applyBorder="1" applyAlignment="1" applyProtection="1">
      <alignment horizontal="center" vertical="center"/>
      <protection locked="0"/>
    </xf>
    <xf numFmtId="2" fontId="21" fillId="0" borderId="24" xfId="1" applyNumberFormat="1" applyFont="1" applyBorder="1" applyAlignment="1">
      <alignment horizontal="center" vertical="center" shrinkToFit="1"/>
    </xf>
    <xf numFmtId="2" fontId="4" fillId="0" borderId="29" xfId="1" applyNumberFormat="1" applyFont="1" applyBorder="1" applyAlignment="1">
      <alignment vertical="center" shrinkToFit="1"/>
    </xf>
    <xf numFmtId="0" fontId="21" fillId="0" borderId="43" xfId="3" applyFont="1" applyBorder="1" applyAlignment="1" applyProtection="1">
      <alignment horizontal="center" textRotation="90" wrapText="1"/>
      <protection locked="0"/>
    </xf>
    <xf numFmtId="0" fontId="21" fillId="0" borderId="44" xfId="3" applyFont="1" applyBorder="1" applyAlignment="1" applyProtection="1">
      <alignment horizontal="center" textRotation="90" wrapText="1"/>
      <protection locked="0"/>
    </xf>
    <xf numFmtId="0" fontId="4" fillId="0" borderId="17" xfId="3" applyFont="1" applyBorder="1" applyAlignment="1" applyProtection="1">
      <alignment horizontal="center" vertical="center"/>
      <protection locked="0"/>
    </xf>
    <xf numFmtId="0" fontId="4" fillId="0" borderId="18" xfId="3" applyFont="1" applyBorder="1" applyAlignment="1" applyProtection="1">
      <alignment horizontal="center" vertical="center"/>
      <protection locked="0"/>
    </xf>
    <xf numFmtId="0" fontId="4" fillId="0" borderId="25" xfId="3" applyFont="1" applyBorder="1" applyAlignment="1" applyProtection="1">
      <alignment horizontal="center" vertical="center"/>
      <protection locked="0"/>
    </xf>
    <xf numFmtId="0" fontId="4" fillId="0" borderId="22" xfId="3" applyFont="1" applyBorder="1" applyAlignment="1" applyProtection="1">
      <alignment horizontal="center" vertical="center"/>
      <protection locked="0"/>
    </xf>
    <xf numFmtId="0" fontId="4" fillId="0" borderId="28" xfId="3" applyFont="1" applyBorder="1" applyAlignment="1" applyProtection="1">
      <alignment horizontal="center" vertical="center"/>
      <protection locked="0"/>
    </xf>
    <xf numFmtId="0" fontId="4" fillId="0" borderId="43" xfId="3" applyFont="1" applyBorder="1" applyAlignment="1" applyProtection="1">
      <alignment horizontal="center" vertical="center"/>
      <protection locked="0"/>
    </xf>
    <xf numFmtId="0" fontId="4" fillId="0" borderId="44" xfId="3" applyFont="1" applyBorder="1" applyAlignment="1" applyProtection="1">
      <alignment horizontal="center" vertical="center"/>
      <protection locked="0"/>
    </xf>
    <xf numFmtId="0" fontId="4" fillId="0" borderId="46" xfId="3" applyFont="1" applyBorder="1" applyAlignment="1" applyProtection="1">
      <alignment horizontal="center" vertical="center"/>
      <protection locked="0"/>
    </xf>
    <xf numFmtId="0" fontId="4" fillId="0" borderId="47" xfId="3" applyFont="1" applyBorder="1" applyAlignment="1" applyProtection="1">
      <alignment horizontal="center" vertical="center"/>
      <protection locked="0"/>
    </xf>
    <xf numFmtId="0" fontId="4" fillId="0" borderId="41" xfId="3" applyFont="1" applyBorder="1" applyAlignment="1" applyProtection="1">
      <alignment horizontal="center" vertical="center"/>
      <protection locked="0"/>
    </xf>
    <xf numFmtId="0" fontId="4" fillId="0" borderId="43" xfId="3" applyFont="1" applyBorder="1" applyAlignment="1" applyProtection="1">
      <alignment horizontal="left" vertical="center" indent="1"/>
      <protection locked="0"/>
    </xf>
    <xf numFmtId="0" fontId="21" fillId="0" borderId="41" xfId="3" applyFont="1" applyBorder="1" applyAlignment="1" applyProtection="1">
      <alignment horizontal="center" textRotation="90" wrapText="1"/>
      <protection locked="0"/>
    </xf>
    <xf numFmtId="0" fontId="4" fillId="0" borderId="43" xfId="2" applyFont="1" applyBorder="1" applyAlignment="1">
      <alignment horizontal="left" vertical="center" wrapText="1"/>
    </xf>
    <xf numFmtId="0" fontId="4" fillId="0" borderId="43" xfId="2" applyFont="1" applyBorder="1" applyAlignment="1">
      <alignment horizontal="center" vertical="center"/>
    </xf>
    <xf numFmtId="0" fontId="4" fillId="0" borderId="44" xfId="2" applyFont="1" applyBorder="1" applyAlignment="1" applyProtection="1">
      <alignment horizontal="left" vertical="center" indent="1"/>
      <protection locked="0"/>
    </xf>
    <xf numFmtId="0" fontId="4" fillId="0" borderId="46" xfId="2" applyFont="1" applyBorder="1" applyAlignment="1" applyProtection="1">
      <alignment horizontal="left" vertical="center" indent="1"/>
      <protection locked="0"/>
    </xf>
    <xf numFmtId="0" fontId="4" fillId="0" borderId="47" xfId="2" applyFont="1" applyBorder="1" applyAlignment="1" applyProtection="1">
      <alignment horizontal="left" vertical="center" indent="1"/>
      <protection locked="0"/>
    </xf>
    <xf numFmtId="0" fontId="4" fillId="0" borderId="45" xfId="2" applyFont="1" applyBorder="1" applyAlignment="1">
      <alignment horizontal="center" vertical="center"/>
    </xf>
  </cellXfs>
  <cellStyles count="10">
    <cellStyle name="Neutral" xfId="8" builtinId="28"/>
    <cellStyle name="Normal" xfId="0" builtinId="0"/>
    <cellStyle name="Normal 2" xfId="5"/>
    <cellStyle name="Normal 2 2" xfId="4"/>
    <cellStyle name="Normal 2 3" xfId="6"/>
    <cellStyle name="Normal 3" xfId="9"/>
    <cellStyle name="Normal 4" xfId="3"/>
    <cellStyle name="Normal 5" xfId="2"/>
    <cellStyle name="Normal_KIB 203 AB (08Jun2006)" xfId="7"/>
    <cellStyle name="Percent" xfId="1" builtinId="5"/>
  </cellStyles>
  <dxfs count="3">
    <dxf>
      <numFmt numFmtId="0" formatCode="General"/>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s>
  <tableStyles count="0" defaultTableStyle="TableStyleMedium2" defaultPivotStyle="PivotStyleLight16"/>
  <colors>
    <mruColors>
      <color rgb="FFFF818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4.xml"/><Relationship Id="rId1" Type="http://schemas.microsoft.com/office/2011/relationships/chartStyle" Target="style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MY" sz="1800"/>
              <a:t>KPI PROGRAM 4 - 10</a:t>
            </a:r>
          </a:p>
        </c:rich>
      </c:tx>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9.3896713615023476E-3"/>
          <c:y val="0.17658479718911202"/>
          <c:w val="0.97934272300469483"/>
          <c:h val="0.59910567510785828"/>
        </c:manualLayout>
      </c:layout>
      <c:barChart>
        <c:barDir val="col"/>
        <c:grouping val="clustered"/>
        <c:varyColors val="0"/>
        <c:ser>
          <c:idx val="0"/>
          <c:order val="0"/>
          <c:tx>
            <c:strRef>
              <c:f>pvtSekolah!$BZ$3</c:f>
              <c:strCache>
                <c:ptCount val="1"/>
                <c:pt idx="0">
                  <c:v>Sasaran</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pvtSekolah!$BZ$4:$BZ$9</c:f>
              <c:numCache>
                <c:formatCode>0.00%</c:formatCode>
                <c:ptCount val="6"/>
                <c:pt idx="0">
                  <c:v>0.65</c:v>
                </c:pt>
                <c:pt idx="1">
                  <c:v>0.7</c:v>
                </c:pt>
                <c:pt idx="2">
                  <c:v>0.41</c:v>
                </c:pt>
                <c:pt idx="3">
                  <c:v>0.7</c:v>
                </c:pt>
                <c:pt idx="4">
                  <c:v>0.61</c:v>
                </c:pt>
                <c:pt idx="5">
                  <c:v>0.5</c:v>
                </c:pt>
              </c:numCache>
            </c:numRef>
          </c:val>
          <c:extLst>
            <c:ext xmlns:c16="http://schemas.microsoft.com/office/drawing/2014/chart" uri="{C3380CC4-5D6E-409C-BE32-E72D297353CC}">
              <c16:uniqueId val="{00000000-B16E-47DB-A682-D8980FE0E1C0}"/>
            </c:ext>
          </c:extLst>
        </c:ser>
        <c:ser>
          <c:idx val="1"/>
          <c:order val="1"/>
          <c:tx>
            <c:strRef>
              <c:f>pvtSekolah!$CA$3</c:f>
              <c:strCache>
                <c:ptCount val="1"/>
                <c:pt idx="0">
                  <c:v>Pencapaian</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pvtSekolah!$CA$4:$CA$9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16E-47DB-A682-D8980FE0E1C0}"/>
            </c:ext>
          </c:extLst>
        </c:ser>
        <c:dLbls>
          <c:dLblPos val="outEnd"/>
          <c:showLegendKey val="0"/>
          <c:showVal val="1"/>
          <c:showCatName val="0"/>
          <c:showSerName val="0"/>
          <c:showPercent val="0"/>
          <c:showBubbleSize val="0"/>
        </c:dLbls>
        <c:gapWidth val="219"/>
        <c:overlap val="-27"/>
        <c:axId val="401191128"/>
        <c:axId val="401185880"/>
      </c:barChart>
      <c:catAx>
        <c:axId val="40119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1185880"/>
        <c:crosses val="autoZero"/>
        <c:auto val="1"/>
        <c:lblAlgn val="l"/>
        <c:lblOffset val="100"/>
        <c:noMultiLvlLbl val="0"/>
      </c:catAx>
      <c:valAx>
        <c:axId val="401185880"/>
        <c:scaling>
          <c:orientation val="minMax"/>
        </c:scaling>
        <c:delete val="1"/>
        <c:axPos val="l"/>
        <c:numFmt formatCode="0.00%" sourceLinked="1"/>
        <c:majorTickMark val="none"/>
        <c:minorTickMark val="none"/>
        <c:tickLblPos val="nextTo"/>
        <c:crossAx val="401191128"/>
        <c:crosses val="autoZero"/>
        <c:crossBetween val="between"/>
      </c:valAx>
      <c:spPr>
        <a:noFill/>
        <a:ln>
          <a:noFill/>
        </a:ln>
        <a:effectLst/>
      </c:spPr>
    </c:plotArea>
    <c:legend>
      <c:legendPos val="t"/>
      <c:layout>
        <c:manualLayout>
          <c:xMode val="edge"/>
          <c:yMode val="edge"/>
          <c:x val="2.562544822742225E-2"/>
          <c:y val="6.775043782863116E-2"/>
          <c:w val="0.13459038140237731"/>
          <c:h val="7.7280722867609106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accent1">
        <a:lumMod val="50000"/>
        <a:alpha val="55000"/>
      </a:schemeClr>
    </a:solidFill>
    <a:ln w="19050" cap="flat" cmpd="sng" algn="ctr">
      <a:solidFill>
        <a:schemeClr val="accent5"/>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[Gi-Ret-PSY-2020-1.5.xlsm]pvtSekolah!PivotTable4</c:name>
    <c:fmtId val="4"/>
  </c:pivotSource>
  <c:chart>
    <c:title>
      <c:tx>
        <c:rich>
          <a:bodyPr rot="0" vert="horz"/>
          <a:lstStyle/>
          <a:p>
            <a:pPr>
              <a:defRPr sz="1800" b="0"/>
            </a:pPr>
            <a:r>
              <a:rPr lang="en-MY" sz="1800" b="0"/>
              <a:t>4. Peratus  murid sekolah rendah dengan status maintaining orally-fit (kedatangan baru)</a:t>
            </a:r>
          </a:p>
        </c:rich>
      </c:tx>
      <c:layout>
        <c:manualLayout>
          <c:xMode val="edge"/>
          <c:yMode val="edge"/>
          <c:x val="9.6810081574621645E-3"/>
          <c:y val="0.12178477690288714"/>
        </c:manualLayout>
      </c:layout>
      <c:overlay val="1"/>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6"/>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4"/>
            </a:solidFill>
            <a:round/>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s>
    <c:plotArea>
      <c:layout>
        <c:manualLayout>
          <c:layoutTarget val="inner"/>
          <c:xMode val="edge"/>
          <c:yMode val="edge"/>
          <c:x val="4.6275967328901407E-2"/>
          <c:y val="0.27876853854806616"/>
          <c:w val="0.88593137536640032"/>
          <c:h val="0.64786478613250253"/>
        </c:manualLayout>
      </c:layout>
      <c:barChart>
        <c:barDir val="col"/>
        <c:grouping val="clustered"/>
        <c:varyColors val="0"/>
        <c:ser>
          <c:idx val="0"/>
          <c:order val="0"/>
          <c:tx>
            <c:strRef>
              <c:f>pvtSekolah!$C$4</c:f>
              <c:strCache>
                <c:ptCount val="1"/>
                <c:pt idx="0">
                  <c:v>Tidak Perlu Rawatan</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pvtSekolah!$C$5</c:f>
              <c:numCache>
                <c:formatCode>General</c:formatCode>
                <c:ptCount val="1"/>
              </c:numCache>
            </c:numRef>
          </c:val>
          <c:extLst>
            <c:ext xmlns:c16="http://schemas.microsoft.com/office/drawing/2014/chart" uri="{C3380CC4-5D6E-409C-BE32-E72D297353CC}">
              <c16:uniqueId val="{00000000-287C-43BB-AA42-4B454A43C5C4}"/>
            </c:ext>
          </c:extLst>
        </c:ser>
        <c:ser>
          <c:idx val="1"/>
          <c:order val="1"/>
          <c:tx>
            <c:strRef>
              <c:f>pvtSekolah!$D$4</c:f>
              <c:strCache>
                <c:ptCount val="1"/>
                <c:pt idx="0">
                  <c:v>Kedatangan Baru</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pvtSekolah!$D$5</c:f>
              <c:numCache>
                <c:formatCode>General</c:formatCode>
                <c:ptCount val="1"/>
              </c:numCache>
            </c:numRef>
          </c:val>
          <c:extLst>
            <c:ext xmlns:c16="http://schemas.microsoft.com/office/drawing/2014/chart" uri="{C3380CC4-5D6E-409C-BE32-E72D297353CC}">
              <c16:uniqueId val="{00000001-287C-43BB-AA42-4B454A43C5C4}"/>
            </c:ext>
          </c:extLst>
        </c:ser>
        <c:dLbls>
          <c:dLblPos val="outEnd"/>
          <c:showLegendKey val="0"/>
          <c:showVal val="1"/>
          <c:showCatName val="0"/>
          <c:showSerName val="0"/>
          <c:showPercent val="0"/>
          <c:showBubbleSize val="0"/>
        </c:dLbls>
        <c:gapWidth val="219"/>
        <c:axId val="-240612848"/>
        <c:axId val="-240618288"/>
      </c:barChart>
      <c:lineChart>
        <c:grouping val="standard"/>
        <c:varyColors val="0"/>
        <c:ser>
          <c:idx val="2"/>
          <c:order val="2"/>
          <c:tx>
            <c:strRef>
              <c:f>pvtSekolah!$E$4</c:f>
              <c:strCache>
                <c:ptCount val="1"/>
                <c:pt idx="0">
                  <c:v>% Maintaining Orally-Fit</c:v>
                </c:pt>
              </c:strCache>
            </c:strRef>
          </c:tx>
          <c:spPr>
            <a:ln w="28575" cap="rnd">
              <a:solidFill>
                <a:srgbClr val="C00000"/>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pvtSekolah!$E$5</c:f>
              <c:numCache>
                <c:formatCode>0.00%</c:formatCode>
                <c:ptCount val="1"/>
                <c:pt idx="0">
                  <c:v>#N/A</c:v>
                </c:pt>
              </c:numCache>
            </c:numRef>
          </c:val>
          <c:smooth val="1"/>
          <c:extLst>
            <c:ext xmlns:c16="http://schemas.microsoft.com/office/drawing/2014/chart" uri="{C3380CC4-5D6E-409C-BE32-E72D297353CC}">
              <c16:uniqueId val="{00000002-287C-43BB-AA42-4B454A43C5C4}"/>
            </c:ext>
          </c:extLst>
        </c:ser>
        <c:ser>
          <c:idx val="3"/>
          <c:order val="3"/>
          <c:tx>
            <c:strRef>
              <c:f>pvtSekolah!$F$4</c:f>
              <c:strCache>
                <c:ptCount val="1"/>
                <c:pt idx="0">
                  <c:v>Sasaran </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pvtSekolah!$F$5</c:f>
              <c:numCache>
                <c:formatCode>0%</c:formatCode>
                <c:ptCount val="1"/>
                <c:pt idx="0">
                  <c:v>0.65</c:v>
                </c:pt>
              </c:numCache>
            </c:numRef>
          </c:val>
          <c:smooth val="1"/>
          <c:extLst>
            <c:ext xmlns:c16="http://schemas.microsoft.com/office/drawing/2014/chart" uri="{C3380CC4-5D6E-409C-BE32-E72D297353CC}">
              <c16:uniqueId val="{00000003-287C-43BB-AA42-4B454A43C5C4}"/>
            </c:ext>
          </c:extLst>
        </c:ser>
        <c:dLbls>
          <c:showLegendKey val="0"/>
          <c:showVal val="1"/>
          <c:showCatName val="0"/>
          <c:showSerName val="0"/>
          <c:showPercent val="0"/>
          <c:showBubbleSize val="0"/>
        </c:dLbls>
        <c:marker val="1"/>
        <c:smooth val="0"/>
        <c:axId val="-240621008"/>
        <c:axId val="-240623728"/>
      </c:lineChart>
      <c:catAx>
        <c:axId val="-240612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40618288"/>
        <c:crosses val="autoZero"/>
        <c:auto val="1"/>
        <c:lblAlgn val="ctr"/>
        <c:lblOffset val="100"/>
        <c:noMultiLvlLbl val="0"/>
      </c:catAx>
      <c:valAx>
        <c:axId val="-240618288"/>
        <c:scaling>
          <c:orientation val="minMax"/>
        </c:scaling>
        <c:delete val="0"/>
        <c:axPos val="l"/>
        <c:numFmt formatCode="General"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12848"/>
        <c:crosses val="autoZero"/>
        <c:crossBetween val="between"/>
      </c:valAx>
      <c:valAx>
        <c:axId val="-240623728"/>
        <c:scaling>
          <c:orientation val="minMax"/>
          <c:max val="0.8"/>
        </c:scaling>
        <c:delete val="0"/>
        <c:axPos val="r"/>
        <c:numFmt formatCode="0.00%"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1008"/>
        <c:crosses val="max"/>
        <c:crossBetween val="between"/>
      </c:valAx>
      <c:catAx>
        <c:axId val="-240621008"/>
        <c:scaling>
          <c:orientation val="minMax"/>
        </c:scaling>
        <c:delete val="1"/>
        <c:axPos val="b"/>
        <c:numFmt formatCode="General" sourceLinked="1"/>
        <c:majorTickMark val="out"/>
        <c:minorTickMark val="none"/>
        <c:tickLblPos val="nextTo"/>
        <c:crossAx val="-240623728"/>
        <c:crosses val="autoZero"/>
        <c:auto val="1"/>
        <c:lblAlgn val="ctr"/>
        <c:lblOffset val="100"/>
        <c:noMultiLvlLbl val="0"/>
      </c:catAx>
      <c:spPr>
        <a:noFill/>
        <a:ln>
          <a:noFill/>
        </a:ln>
        <a:effectLst/>
      </c:spPr>
    </c:plotArea>
    <c:legend>
      <c:legendPos val="t"/>
      <c:layout>
        <c:manualLayout>
          <c:xMode val="edge"/>
          <c:yMode val="edge"/>
          <c:x val="8.4061832807451765E-3"/>
          <c:y val="0.17453202965013989"/>
          <c:w val="0.4782085614383963"/>
          <c:h val="7.212436906925096E-2"/>
        </c:manualLayout>
      </c:layout>
      <c:overlay val="0"/>
      <c:spPr>
        <a:noFill/>
        <a:ln>
          <a:noFill/>
        </a:ln>
        <a:effectLst/>
      </c:spPr>
      <c:txPr>
        <a:bodyPr rot="0" vert="horz"/>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[Gi-Ret-PSY-2020-1.5.xlsm]pvtSekolah!PivotTable2</c:name>
    <c:fmtId val="4"/>
  </c:pivotSource>
  <c:chart>
    <c:title>
      <c:tx>
        <c:rich>
          <a:bodyPr rot="0" vert="horz"/>
          <a:lstStyle/>
          <a:p>
            <a:pPr>
              <a:defRPr b="0"/>
            </a:pPr>
            <a:r>
              <a:rPr lang="en-MY" b="0"/>
              <a:t>5. Peratus  murid sekolah  menengah dengan status maintaining orally-fit (kedatangan baru) </a:t>
            </a:r>
          </a:p>
        </c:rich>
      </c:tx>
      <c:layout>
        <c:manualLayout>
          <c:xMode val="edge"/>
          <c:yMode val="edge"/>
          <c:x val="1.142500153293725E-2"/>
          <c:y val="0.1438786818314377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227475079004235E-2"/>
          <c:y val="0.32370090405365998"/>
          <c:w val="0.92828120892767929"/>
          <c:h val="0.59720898221055696"/>
        </c:manualLayout>
      </c:layout>
      <c:barChart>
        <c:barDir val="col"/>
        <c:grouping val="clustered"/>
        <c:varyColors val="0"/>
        <c:ser>
          <c:idx val="0"/>
          <c:order val="0"/>
          <c:tx>
            <c:strRef>
              <c:f>pvtSekolah!$AF$4</c:f>
              <c:strCache>
                <c:ptCount val="1"/>
                <c:pt idx="0">
                  <c:v>TPR SM</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pvtSekolah!$AF$5</c:f>
              <c:numCache>
                <c:formatCode>General</c:formatCode>
                <c:ptCount val="1"/>
              </c:numCache>
            </c:numRef>
          </c:val>
          <c:extLst>
            <c:ext xmlns:c16="http://schemas.microsoft.com/office/drawing/2014/chart" uri="{C3380CC4-5D6E-409C-BE32-E72D297353CC}">
              <c16:uniqueId val="{00000000-6B0A-4E14-A7B0-73757FED8EDE}"/>
            </c:ext>
          </c:extLst>
        </c:ser>
        <c:ser>
          <c:idx val="1"/>
          <c:order val="1"/>
          <c:tx>
            <c:strRef>
              <c:f>pvtSekolah!$AG$4</c:f>
              <c:strCache>
                <c:ptCount val="1"/>
                <c:pt idx="0">
                  <c:v>Kedatangan Baru SM</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pvtSekolah!$AG$5</c:f>
              <c:numCache>
                <c:formatCode>General</c:formatCode>
                <c:ptCount val="1"/>
              </c:numCache>
            </c:numRef>
          </c:val>
          <c:extLst>
            <c:ext xmlns:c16="http://schemas.microsoft.com/office/drawing/2014/chart" uri="{C3380CC4-5D6E-409C-BE32-E72D297353CC}">
              <c16:uniqueId val="{00000001-6B0A-4E14-A7B0-73757FED8EDE}"/>
            </c:ext>
          </c:extLst>
        </c:ser>
        <c:dLbls>
          <c:dLblPos val="outEnd"/>
          <c:showLegendKey val="0"/>
          <c:showVal val="1"/>
          <c:showCatName val="0"/>
          <c:showSerName val="0"/>
          <c:showPercent val="0"/>
          <c:showBubbleSize val="0"/>
        </c:dLbls>
        <c:gapWidth val="219"/>
        <c:overlap val="-27"/>
        <c:axId val="-217913856"/>
        <c:axId val="-217917120"/>
      </c:barChart>
      <c:lineChart>
        <c:grouping val="standard"/>
        <c:varyColors val="0"/>
        <c:ser>
          <c:idx val="2"/>
          <c:order val="2"/>
          <c:tx>
            <c:strRef>
              <c:f>pvtSekolah!$AH$4</c:f>
              <c:strCache>
                <c:ptCount val="1"/>
                <c:pt idx="0">
                  <c:v>Peratus Maintaining orally-fit SM</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pvtSekolah!$AH$5</c:f>
              <c:numCache>
                <c:formatCode>0.00%</c:formatCode>
                <c:ptCount val="1"/>
                <c:pt idx="0">
                  <c:v>#N/A</c:v>
                </c:pt>
              </c:numCache>
            </c:numRef>
          </c:val>
          <c:smooth val="1"/>
          <c:extLst>
            <c:ext xmlns:c16="http://schemas.microsoft.com/office/drawing/2014/chart" uri="{C3380CC4-5D6E-409C-BE32-E72D297353CC}">
              <c16:uniqueId val="{00000002-6B0A-4E14-A7B0-73757FED8EDE}"/>
            </c:ext>
          </c:extLst>
        </c:ser>
        <c:ser>
          <c:idx val="3"/>
          <c:order val="3"/>
          <c:tx>
            <c:strRef>
              <c:f>pvtSekolah!$AI$4</c:f>
              <c:strCache>
                <c:ptCount val="1"/>
                <c:pt idx="0">
                  <c:v>sasaran maintaing orally-fit SM </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pvtSekolah!$AI$5</c:f>
              <c:numCache>
                <c:formatCode>0.00%</c:formatCode>
                <c:ptCount val="1"/>
                <c:pt idx="0">
                  <c:v>0.7</c:v>
                </c:pt>
              </c:numCache>
            </c:numRef>
          </c:val>
          <c:smooth val="1"/>
          <c:extLst>
            <c:ext xmlns:c16="http://schemas.microsoft.com/office/drawing/2014/chart" uri="{C3380CC4-5D6E-409C-BE32-E72D297353CC}">
              <c16:uniqueId val="{00000003-6B0A-4E14-A7B0-73757FED8EDE}"/>
            </c:ext>
          </c:extLst>
        </c:ser>
        <c:dLbls>
          <c:showLegendKey val="0"/>
          <c:showVal val="1"/>
          <c:showCatName val="0"/>
          <c:showSerName val="0"/>
          <c:showPercent val="0"/>
          <c:showBubbleSize val="0"/>
        </c:dLbls>
        <c:marker val="1"/>
        <c:smooth val="0"/>
        <c:axId val="-217923648"/>
        <c:axId val="-217916576"/>
      </c:lineChart>
      <c:catAx>
        <c:axId val="-2179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17917120"/>
        <c:crosses val="autoZero"/>
        <c:auto val="1"/>
        <c:lblAlgn val="ctr"/>
        <c:lblOffset val="100"/>
        <c:noMultiLvlLbl val="0"/>
      </c:catAx>
      <c:valAx>
        <c:axId val="-21791712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13856"/>
        <c:crosses val="autoZero"/>
        <c:crossBetween val="between"/>
      </c:valAx>
      <c:valAx>
        <c:axId val="-217916576"/>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23648"/>
        <c:crosses val="max"/>
        <c:crossBetween val="between"/>
      </c:valAx>
      <c:catAx>
        <c:axId val="-217923648"/>
        <c:scaling>
          <c:orientation val="minMax"/>
        </c:scaling>
        <c:delete val="1"/>
        <c:axPos val="b"/>
        <c:numFmt formatCode="General" sourceLinked="1"/>
        <c:majorTickMark val="out"/>
        <c:minorTickMark val="none"/>
        <c:tickLblPos val="nextTo"/>
        <c:crossAx val="-217916576"/>
        <c:crosses val="autoZero"/>
        <c:auto val="1"/>
        <c:lblAlgn val="ctr"/>
        <c:lblOffset val="100"/>
        <c:noMultiLvlLbl val="0"/>
      </c:catAx>
      <c:spPr>
        <a:noFill/>
        <a:ln>
          <a:noFill/>
        </a:ln>
        <a:effectLst/>
      </c:spPr>
    </c:plotArea>
    <c:legend>
      <c:legendPos val="t"/>
      <c:layout>
        <c:manualLayout>
          <c:xMode val="edge"/>
          <c:yMode val="edge"/>
          <c:x val="1.523684414117275E-2"/>
          <c:y val="0.22380472440944879"/>
          <c:w val="0.53201527475351362"/>
          <c:h val="9.6629454651501898E-2"/>
        </c:manualLayout>
      </c:layou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50000"/>
        <a:alpha val="55000"/>
      </a:schemeClr>
    </a:solidFill>
    <a:ln w="31750" cap="flat" cmpd="sng" algn="ctr">
      <a:solidFill>
        <a:schemeClr val="accent6"/>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[Gi-Ret-PSY-2020-1.5.xlsm]pvtSekolah!PivotTable5</c:name>
    <c:fmtId val="5"/>
  </c:pivotSource>
  <c:chart>
    <c:title>
      <c:tx>
        <c:rich>
          <a:bodyPr rot="0" vert="horz"/>
          <a:lstStyle/>
          <a:p>
            <a:pPr>
              <a:defRPr b="0"/>
            </a:pPr>
            <a:r>
              <a:rPr lang="en-MY" b="0"/>
              <a:t>6. Peratus Murid 6 Tahun </a:t>
            </a:r>
            <a:r>
              <a:rPr lang="en-MY" sz="1800" b="0" i="0" u="none" strike="noStrike" baseline="0">
                <a:effectLst/>
              </a:rPr>
              <a:t>Mulut </a:t>
            </a:r>
            <a:r>
              <a:rPr lang="en-MY" b="0"/>
              <a:t> Bebas Penyakit Karies Gigi</a:t>
            </a:r>
          </a:p>
        </c:rich>
      </c:tx>
      <c:layout>
        <c:manualLayout>
          <c:xMode val="edge"/>
          <c:yMode val="edge"/>
          <c:x val="1.1068716176803684E-2"/>
          <c:y val="0.13285230931361894"/>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95130516019771E-2"/>
          <c:y val="0.30135236792419545"/>
          <c:w val="0.92617946202119383"/>
          <c:h val="0.56367259562913052"/>
        </c:manualLayout>
      </c:layout>
      <c:barChart>
        <c:barDir val="col"/>
        <c:grouping val="clustered"/>
        <c:varyColors val="0"/>
        <c:ser>
          <c:idx val="0"/>
          <c:order val="0"/>
          <c:tx>
            <c:strRef>
              <c:f>pvtSekolah!$M$5</c:f>
              <c:strCache>
                <c:ptCount val="1"/>
                <c:pt idx="0">
                  <c:v>MBK (dfx = 0 &amp; DMFX = 0)</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pvtSekolah!$M$6</c:f>
              <c:numCache>
                <c:formatCode>General</c:formatCode>
                <c:ptCount val="1"/>
              </c:numCache>
            </c:numRef>
          </c:val>
          <c:extLst>
            <c:ext xmlns:c16="http://schemas.microsoft.com/office/drawing/2014/chart" uri="{C3380CC4-5D6E-409C-BE32-E72D297353CC}">
              <c16:uniqueId val="{00000000-0FF7-4643-A47C-2D8220491D44}"/>
            </c:ext>
          </c:extLst>
        </c:ser>
        <c:ser>
          <c:idx val="1"/>
          <c:order val="1"/>
          <c:tx>
            <c:strRef>
              <c:f>pvtSekolah!$N$5</c:f>
              <c:strCache>
                <c:ptCount val="1"/>
                <c:pt idx="0">
                  <c:v>Kedatangan Baru</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pvtSekolah!$N$6</c:f>
              <c:numCache>
                <c:formatCode>General</c:formatCode>
                <c:ptCount val="1"/>
              </c:numCache>
            </c:numRef>
          </c:val>
          <c:extLst>
            <c:ext xmlns:c16="http://schemas.microsoft.com/office/drawing/2014/chart" uri="{C3380CC4-5D6E-409C-BE32-E72D297353CC}">
              <c16:uniqueId val="{00000001-0FF7-4643-A47C-2D8220491D44}"/>
            </c:ext>
          </c:extLst>
        </c:ser>
        <c:dLbls>
          <c:dLblPos val="outEnd"/>
          <c:showLegendKey val="0"/>
          <c:showVal val="1"/>
          <c:showCatName val="0"/>
          <c:showSerName val="0"/>
          <c:showPercent val="0"/>
          <c:showBubbleSize val="0"/>
        </c:dLbls>
        <c:gapWidth val="219"/>
        <c:overlap val="-27"/>
        <c:axId val="-240624816"/>
        <c:axId val="-240626992"/>
      </c:barChart>
      <c:lineChart>
        <c:grouping val="standard"/>
        <c:varyColors val="0"/>
        <c:ser>
          <c:idx val="2"/>
          <c:order val="2"/>
          <c:tx>
            <c:strRef>
              <c:f>pvtSekolah!$O$5</c:f>
              <c:strCache>
                <c:ptCount val="1"/>
                <c:pt idx="0">
                  <c:v>% MBK 6 tahun</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pvtSekolah!$O$6</c:f>
              <c:numCache>
                <c:formatCode>0.00%</c:formatCode>
                <c:ptCount val="1"/>
                <c:pt idx="0">
                  <c:v>#N/A</c:v>
                </c:pt>
              </c:numCache>
            </c:numRef>
          </c:val>
          <c:smooth val="0"/>
          <c:extLst>
            <c:ext xmlns:c16="http://schemas.microsoft.com/office/drawing/2014/chart" uri="{C3380CC4-5D6E-409C-BE32-E72D297353CC}">
              <c16:uniqueId val="{00000002-0FF7-4643-A47C-2D8220491D44}"/>
            </c:ext>
          </c:extLst>
        </c:ser>
        <c:ser>
          <c:idx val="3"/>
          <c:order val="3"/>
          <c:tx>
            <c:strRef>
              <c:f>pvtSekolah!$P$5</c:f>
              <c:strCache>
                <c:ptCount val="1"/>
                <c:pt idx="0">
                  <c:v>% Sasaran</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pvtSekolah!$P$6</c:f>
              <c:numCache>
                <c:formatCode>0.00%</c:formatCode>
                <c:ptCount val="1"/>
                <c:pt idx="0">
                  <c:v>0.41</c:v>
                </c:pt>
              </c:numCache>
            </c:numRef>
          </c:val>
          <c:smooth val="0"/>
          <c:extLst>
            <c:ext xmlns:c16="http://schemas.microsoft.com/office/drawing/2014/chart" uri="{C3380CC4-5D6E-409C-BE32-E72D297353CC}">
              <c16:uniqueId val="{00000003-8D4B-43EE-9332-0BC285D93482}"/>
            </c:ext>
          </c:extLst>
        </c:ser>
        <c:dLbls>
          <c:showLegendKey val="0"/>
          <c:showVal val="0"/>
          <c:showCatName val="0"/>
          <c:showSerName val="0"/>
          <c:showPercent val="0"/>
          <c:showBubbleSize val="0"/>
        </c:dLbls>
        <c:marker val="1"/>
        <c:smooth val="0"/>
        <c:axId val="526982888"/>
        <c:axId val="526985512"/>
      </c:lineChart>
      <c:catAx>
        <c:axId val="-2406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40626992"/>
        <c:crosses val="autoZero"/>
        <c:auto val="1"/>
        <c:lblAlgn val="ctr"/>
        <c:lblOffset val="100"/>
        <c:noMultiLvlLbl val="0"/>
      </c:catAx>
      <c:valAx>
        <c:axId val="-2406269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4816"/>
        <c:crosses val="autoZero"/>
        <c:crossBetween val="between"/>
      </c:valAx>
      <c:valAx>
        <c:axId val="526985512"/>
        <c:scaling>
          <c:orientation val="minMax"/>
        </c:scaling>
        <c:delete val="0"/>
        <c:axPos val="r"/>
        <c:numFmt formatCode="0.00%" sourceLinked="1"/>
        <c:majorTickMark val="out"/>
        <c:minorTickMark val="none"/>
        <c:tickLblPos val="nextTo"/>
        <c:txPr>
          <a:bodyPr/>
          <a:lstStyle/>
          <a:p>
            <a:pPr>
              <a:defRPr>
                <a:solidFill>
                  <a:schemeClr val="tx1">
                    <a:lumMod val="75000"/>
                    <a:lumOff val="25000"/>
                  </a:schemeClr>
                </a:solidFill>
              </a:defRPr>
            </a:pPr>
            <a:endParaRPr lang="en-US"/>
          </a:p>
        </c:txPr>
        <c:crossAx val="526982888"/>
        <c:crosses val="max"/>
        <c:crossBetween val="between"/>
      </c:valAx>
      <c:catAx>
        <c:axId val="526982888"/>
        <c:scaling>
          <c:orientation val="minMax"/>
        </c:scaling>
        <c:delete val="1"/>
        <c:axPos val="b"/>
        <c:numFmt formatCode="General" sourceLinked="1"/>
        <c:majorTickMark val="out"/>
        <c:minorTickMark val="none"/>
        <c:tickLblPos val="nextTo"/>
        <c:crossAx val="526985512"/>
        <c:crosses val="autoZero"/>
        <c:auto val="1"/>
        <c:lblAlgn val="ctr"/>
        <c:lblOffset val="100"/>
        <c:noMultiLvlLbl val="0"/>
      </c:catAx>
      <c:spPr>
        <a:noFill/>
        <a:ln>
          <a:noFill/>
        </a:ln>
        <a:effectLst/>
      </c:spPr>
    </c:plotArea>
    <c:legend>
      <c:legendPos val="t"/>
      <c:layout>
        <c:manualLayout>
          <c:xMode val="edge"/>
          <c:yMode val="edge"/>
          <c:x val="1.1495045426217761E-2"/>
          <c:y val="0.20967404552960628"/>
          <c:w val="0.40001171311491607"/>
          <c:h val="9.427266550659455E-2"/>
        </c:manualLayout>
      </c:layou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[Gi-Ret-PSY-2020-1.5.xlsm]pvtSekolah!PivotTable6</c:name>
    <c:fmtId val="5"/>
  </c:pivotSource>
  <c:chart>
    <c:title>
      <c:tx>
        <c:rich>
          <a:bodyPr rot="0" vert="horz"/>
          <a:lstStyle/>
          <a:p>
            <a:pPr>
              <a:defRPr b="0"/>
            </a:pPr>
            <a:r>
              <a:rPr lang="en-MY" b="0"/>
              <a:t>7. Peratus Murid 12 tahun Bebas Penyakit Karies Gigi</a:t>
            </a:r>
          </a:p>
        </c:rich>
      </c:tx>
      <c:layout>
        <c:manualLayout>
          <c:xMode val="edge"/>
          <c:yMode val="edge"/>
          <c:x val="6.4971146899320638E-3"/>
          <c:y val="0.13241507847527217"/>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a:solidFill>
              <a:srgbClr val="C00000"/>
            </a:solidFill>
          </a:ln>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a:solidFill>
              <a:srgbClr val="C00000"/>
            </a:solidFill>
          </a:ln>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a:solidFill>
              <a:srgbClr val="C00000"/>
            </a:solidFill>
          </a:ln>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25891885465538E-2"/>
          <c:y val="0.31003001881410924"/>
          <c:w val="0.92637237418493423"/>
          <c:h val="0.55425940127604567"/>
        </c:manualLayout>
      </c:layout>
      <c:barChart>
        <c:barDir val="col"/>
        <c:grouping val="clustered"/>
        <c:varyColors val="0"/>
        <c:ser>
          <c:idx val="0"/>
          <c:order val="0"/>
          <c:tx>
            <c:strRef>
              <c:f>pvtSekolah!$W$5</c:f>
              <c:strCache>
                <c:ptCount val="1"/>
                <c:pt idx="0">
                  <c:v> Bebas Karies (BK) DMFX = 0</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pvtSekolah!$W$6</c:f>
              <c:numCache>
                <c:formatCode>General</c:formatCode>
                <c:ptCount val="1"/>
              </c:numCache>
            </c:numRef>
          </c:val>
          <c:extLst>
            <c:ext xmlns:c16="http://schemas.microsoft.com/office/drawing/2014/chart" uri="{C3380CC4-5D6E-409C-BE32-E72D297353CC}">
              <c16:uniqueId val="{00000000-BB0F-4AB2-A438-7A374C6150CB}"/>
            </c:ext>
          </c:extLst>
        </c:ser>
        <c:ser>
          <c:idx val="1"/>
          <c:order val="1"/>
          <c:tx>
            <c:strRef>
              <c:f>pvtSekolah!$X$5</c:f>
              <c:strCache>
                <c:ptCount val="1"/>
                <c:pt idx="0">
                  <c:v> Kedatangan Baru</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pvtSekolah!$X$6</c:f>
              <c:numCache>
                <c:formatCode>General</c:formatCode>
                <c:ptCount val="1"/>
              </c:numCache>
            </c:numRef>
          </c:val>
          <c:extLst>
            <c:ext xmlns:c16="http://schemas.microsoft.com/office/drawing/2014/chart" uri="{C3380CC4-5D6E-409C-BE32-E72D297353CC}">
              <c16:uniqueId val="{00000001-BB0F-4AB2-A438-7A374C6150CB}"/>
            </c:ext>
          </c:extLst>
        </c:ser>
        <c:dLbls>
          <c:dLblPos val="outEnd"/>
          <c:showLegendKey val="0"/>
          <c:showVal val="1"/>
          <c:showCatName val="0"/>
          <c:showSerName val="0"/>
          <c:showPercent val="0"/>
          <c:showBubbleSize val="0"/>
        </c:dLbls>
        <c:gapWidth val="219"/>
        <c:overlap val="-27"/>
        <c:axId val="-240623184"/>
        <c:axId val="-240622640"/>
      </c:barChart>
      <c:lineChart>
        <c:grouping val="standard"/>
        <c:varyColors val="0"/>
        <c:ser>
          <c:idx val="2"/>
          <c:order val="2"/>
          <c:tx>
            <c:strRef>
              <c:f>pvtSekolah!$Y$5</c:f>
              <c:strCache>
                <c:ptCount val="1"/>
                <c:pt idx="0">
                  <c:v>% BK 12 tahun     </c:v>
                </c:pt>
              </c:strCache>
            </c:strRef>
          </c:tx>
          <c:spPr>
            <a:ln>
              <a:solidFill>
                <a:srgbClr val="C00000"/>
              </a:solidFill>
            </a:ln>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pvtSekolah!$Y$6</c:f>
              <c:numCache>
                <c:formatCode>0.00%</c:formatCode>
                <c:ptCount val="1"/>
                <c:pt idx="0">
                  <c:v>#N/A</c:v>
                </c:pt>
              </c:numCache>
            </c:numRef>
          </c:val>
          <c:smooth val="1"/>
          <c:extLst>
            <c:ext xmlns:c16="http://schemas.microsoft.com/office/drawing/2014/chart" uri="{C3380CC4-5D6E-409C-BE32-E72D297353CC}">
              <c16:uniqueId val="{00000002-BB0F-4AB2-A438-7A374C6150CB}"/>
            </c:ext>
          </c:extLst>
        </c:ser>
        <c:ser>
          <c:idx val="3"/>
          <c:order val="3"/>
          <c:tx>
            <c:strRef>
              <c:f>pvtSekolah!$Z$5</c:f>
              <c:strCache>
                <c:ptCount val="1"/>
                <c:pt idx="0">
                  <c:v> Sasaran BK 12 tahun</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pvtSekolah!$Z$6</c:f>
              <c:numCache>
                <c:formatCode>0.00%</c:formatCode>
                <c:ptCount val="1"/>
                <c:pt idx="0">
                  <c:v>0.7</c:v>
                </c:pt>
              </c:numCache>
            </c:numRef>
          </c:val>
          <c:smooth val="1"/>
          <c:extLst>
            <c:ext xmlns:c16="http://schemas.microsoft.com/office/drawing/2014/chart" uri="{C3380CC4-5D6E-409C-BE32-E72D297353CC}">
              <c16:uniqueId val="{00000003-BB0F-4AB2-A438-7A374C6150CB}"/>
            </c:ext>
          </c:extLst>
        </c:ser>
        <c:dLbls>
          <c:showLegendKey val="0"/>
          <c:showVal val="1"/>
          <c:showCatName val="0"/>
          <c:showSerName val="0"/>
          <c:showPercent val="0"/>
          <c:showBubbleSize val="0"/>
        </c:dLbls>
        <c:marker val="1"/>
        <c:smooth val="0"/>
        <c:axId val="900086456"/>
        <c:axId val="900089736"/>
      </c:lineChart>
      <c:catAx>
        <c:axId val="-24062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40622640"/>
        <c:crosses val="autoZero"/>
        <c:auto val="1"/>
        <c:lblAlgn val="ctr"/>
        <c:lblOffset val="100"/>
        <c:noMultiLvlLbl val="0"/>
      </c:catAx>
      <c:valAx>
        <c:axId val="-24062264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3184"/>
        <c:crosses val="autoZero"/>
        <c:crossBetween val="between"/>
      </c:valAx>
      <c:valAx>
        <c:axId val="900089736"/>
        <c:scaling>
          <c:orientation val="minMax"/>
        </c:scaling>
        <c:delete val="0"/>
        <c:axPos val="r"/>
        <c:numFmt formatCode="0.00%" sourceLinked="1"/>
        <c:majorTickMark val="out"/>
        <c:minorTickMark val="none"/>
        <c:tickLblPos val="nextTo"/>
        <c:spPr>
          <a:ln>
            <a:solidFill>
              <a:schemeClr val="bg2">
                <a:lumMod val="25000"/>
              </a:schemeClr>
            </a:solidFill>
          </a:ln>
        </c:spPr>
        <c:txPr>
          <a:bodyPr/>
          <a:lstStyle/>
          <a:p>
            <a:pPr>
              <a:defRPr>
                <a:solidFill>
                  <a:schemeClr val="bg2">
                    <a:lumMod val="25000"/>
                  </a:schemeClr>
                </a:solidFill>
              </a:defRPr>
            </a:pPr>
            <a:endParaRPr lang="en-US"/>
          </a:p>
        </c:txPr>
        <c:crossAx val="900086456"/>
        <c:crosses val="max"/>
        <c:crossBetween val="between"/>
      </c:valAx>
      <c:catAx>
        <c:axId val="900086456"/>
        <c:scaling>
          <c:orientation val="minMax"/>
        </c:scaling>
        <c:delete val="1"/>
        <c:axPos val="b"/>
        <c:numFmt formatCode="General" sourceLinked="1"/>
        <c:majorTickMark val="out"/>
        <c:minorTickMark val="none"/>
        <c:tickLblPos val="nextTo"/>
        <c:crossAx val="900089736"/>
        <c:crosses val="autoZero"/>
        <c:auto val="1"/>
        <c:lblAlgn val="ctr"/>
        <c:lblOffset val="100"/>
        <c:noMultiLvlLbl val="0"/>
      </c:catAx>
      <c:spPr>
        <a:noFill/>
        <a:ln>
          <a:noFill/>
        </a:ln>
        <a:effectLst/>
      </c:spPr>
    </c:plotArea>
    <c:legend>
      <c:legendPos val="t"/>
      <c:layout>
        <c:manualLayout>
          <c:xMode val="edge"/>
          <c:yMode val="edge"/>
          <c:x val="9.6313570559777503E-3"/>
          <c:y val="0.21662955794738778"/>
          <c:w val="0.57191034047573319"/>
          <c:h val="0.10182184015765312"/>
        </c:manualLayout>
      </c:layout>
      <c:overlay val="0"/>
      <c:spPr>
        <a:noFill/>
        <a:ln>
          <a:noFill/>
        </a:ln>
        <a:effectLst/>
      </c:spPr>
      <c:txPr>
        <a:bodyPr rot="0" vert="horz"/>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[Gi-Ret-PSY-2020-1.5.xlsm]pvtSekolah!PivotTable8</c:name>
    <c:fmtId val="4"/>
  </c:pivotSource>
  <c:chart>
    <c:title>
      <c:tx>
        <c:rich>
          <a:bodyPr rot="0" vert="horz"/>
          <a:lstStyle/>
          <a:p>
            <a:pPr>
              <a:defRPr sz="1800" b="0"/>
            </a:pPr>
            <a:r>
              <a:rPr lang="en-MY" sz="1800" b="0"/>
              <a:t>8. Peratus Murid 16 Tahun Bebas Penyakit Karies Gigi </a:t>
            </a:r>
          </a:p>
        </c:rich>
      </c:tx>
      <c:layout>
        <c:manualLayout>
          <c:xMode val="edge"/>
          <c:yMode val="edge"/>
          <c:x val="7.3553625874376452E-3"/>
          <c:y val="0.13795275590551181"/>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9934775941929E-2"/>
          <c:y val="0.31013240011665211"/>
          <c:w val="0.92650041954583295"/>
          <c:h val="0.55151822688830565"/>
        </c:manualLayout>
      </c:layout>
      <c:barChart>
        <c:barDir val="col"/>
        <c:grouping val="clustered"/>
        <c:varyColors val="0"/>
        <c:ser>
          <c:idx val="0"/>
          <c:order val="0"/>
          <c:tx>
            <c:strRef>
              <c:f>pvtSekolah!$AO$5</c:f>
              <c:strCache>
                <c:ptCount val="1"/>
                <c:pt idx="0">
                  <c:v>Bebas Karies (BK) 16 tahun</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pvtSekolah!$AO$6</c:f>
              <c:numCache>
                <c:formatCode>General</c:formatCode>
                <c:ptCount val="1"/>
              </c:numCache>
            </c:numRef>
          </c:val>
          <c:extLst>
            <c:ext xmlns:c16="http://schemas.microsoft.com/office/drawing/2014/chart" uri="{C3380CC4-5D6E-409C-BE32-E72D297353CC}">
              <c16:uniqueId val="{00000000-422C-4B33-937D-F3EF6679F97D}"/>
            </c:ext>
          </c:extLst>
        </c:ser>
        <c:ser>
          <c:idx val="1"/>
          <c:order val="1"/>
          <c:tx>
            <c:strRef>
              <c:f>pvtSekolah!$AP$5</c:f>
              <c:strCache>
                <c:ptCount val="1"/>
                <c:pt idx="0">
                  <c:v>Kedatangan Baru 16 Tahun</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pvtSekolah!$AP$6</c:f>
              <c:numCache>
                <c:formatCode>General</c:formatCode>
                <c:ptCount val="1"/>
              </c:numCache>
            </c:numRef>
          </c:val>
          <c:extLst>
            <c:ext xmlns:c16="http://schemas.microsoft.com/office/drawing/2014/chart" uri="{C3380CC4-5D6E-409C-BE32-E72D297353CC}">
              <c16:uniqueId val="{00000001-422C-4B33-937D-F3EF6679F97D}"/>
            </c:ext>
          </c:extLst>
        </c:ser>
        <c:dLbls>
          <c:dLblPos val="outEnd"/>
          <c:showLegendKey val="0"/>
          <c:showVal val="1"/>
          <c:showCatName val="0"/>
          <c:showSerName val="0"/>
          <c:showPercent val="0"/>
          <c:showBubbleSize val="0"/>
        </c:dLbls>
        <c:gapWidth val="219"/>
        <c:overlap val="-27"/>
        <c:axId val="-217927456"/>
        <c:axId val="-217924192"/>
      </c:barChart>
      <c:lineChart>
        <c:grouping val="standard"/>
        <c:varyColors val="0"/>
        <c:ser>
          <c:idx val="2"/>
          <c:order val="2"/>
          <c:tx>
            <c:strRef>
              <c:f>pvtSekolah!$AQ$5</c:f>
              <c:strCache>
                <c:ptCount val="1"/>
                <c:pt idx="0">
                  <c:v> % 16 tahun BK</c:v>
                </c:pt>
              </c:strCache>
            </c:strRef>
          </c:tx>
          <c:spPr>
            <a:ln w="28575" cap="rnd">
              <a:solidFill>
                <a:srgbClr val="C00000"/>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pvtSekolah!$AQ$6</c:f>
              <c:numCache>
                <c:formatCode>0.00%</c:formatCode>
                <c:ptCount val="1"/>
                <c:pt idx="0">
                  <c:v>#N/A</c:v>
                </c:pt>
              </c:numCache>
            </c:numRef>
          </c:val>
          <c:smooth val="0"/>
          <c:extLst>
            <c:ext xmlns:c16="http://schemas.microsoft.com/office/drawing/2014/chart" uri="{C3380CC4-5D6E-409C-BE32-E72D297353CC}">
              <c16:uniqueId val="{00000002-422C-4B33-937D-F3EF6679F97D}"/>
            </c:ext>
          </c:extLst>
        </c:ser>
        <c:ser>
          <c:idx val="3"/>
          <c:order val="3"/>
          <c:tx>
            <c:strRef>
              <c:f>pvtSekolah!$AR$5</c:f>
              <c:strCache>
                <c:ptCount val="1"/>
                <c:pt idx="0">
                  <c:v>Sasaran BK 16 Tahun</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pvtSekolah!$AR$6</c:f>
              <c:numCache>
                <c:formatCode>0.00%</c:formatCode>
                <c:ptCount val="1"/>
                <c:pt idx="0">
                  <c:v>0.61</c:v>
                </c:pt>
              </c:numCache>
            </c:numRef>
          </c:val>
          <c:smooth val="0"/>
          <c:extLst>
            <c:ext xmlns:c16="http://schemas.microsoft.com/office/drawing/2014/chart" uri="{C3380CC4-5D6E-409C-BE32-E72D297353CC}">
              <c16:uniqueId val="{00000003-422C-4B33-937D-F3EF6679F97D}"/>
            </c:ext>
          </c:extLst>
        </c:ser>
        <c:dLbls>
          <c:showLegendKey val="0"/>
          <c:showVal val="1"/>
          <c:showCatName val="0"/>
          <c:showSerName val="0"/>
          <c:showPercent val="0"/>
          <c:showBubbleSize val="0"/>
        </c:dLbls>
        <c:marker val="1"/>
        <c:smooth val="0"/>
        <c:axId val="-217912224"/>
        <c:axId val="-217916032"/>
      </c:lineChart>
      <c:catAx>
        <c:axId val="-21792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17924192"/>
        <c:crosses val="autoZero"/>
        <c:auto val="1"/>
        <c:lblAlgn val="ctr"/>
        <c:lblOffset val="100"/>
        <c:noMultiLvlLbl val="0"/>
      </c:catAx>
      <c:valAx>
        <c:axId val="-2179241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27456"/>
        <c:crosses val="autoZero"/>
        <c:crossBetween val="between"/>
      </c:valAx>
      <c:valAx>
        <c:axId val="-217916032"/>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12224"/>
        <c:crosses val="max"/>
        <c:crossBetween val="between"/>
      </c:valAx>
      <c:catAx>
        <c:axId val="-217912224"/>
        <c:scaling>
          <c:orientation val="minMax"/>
        </c:scaling>
        <c:delete val="1"/>
        <c:axPos val="b"/>
        <c:numFmt formatCode="General" sourceLinked="1"/>
        <c:majorTickMark val="out"/>
        <c:minorTickMark val="none"/>
        <c:tickLblPos val="nextTo"/>
        <c:crossAx val="-217916032"/>
        <c:crosses val="autoZero"/>
        <c:auto val="1"/>
        <c:lblAlgn val="ctr"/>
        <c:lblOffset val="100"/>
        <c:noMultiLvlLbl val="0"/>
      </c:catAx>
      <c:spPr>
        <a:noFill/>
        <a:ln>
          <a:noFill/>
        </a:ln>
        <a:effectLst/>
      </c:spPr>
    </c:plotArea>
    <c:legend>
      <c:legendPos val="t"/>
      <c:layout>
        <c:manualLayout>
          <c:xMode val="edge"/>
          <c:yMode val="edge"/>
          <c:x val="7.2044005826096191E-3"/>
          <c:y val="0.2149158355205599"/>
          <c:w val="0.61272154696689429"/>
          <c:h val="0.10380169145523477"/>
        </c:manualLayout>
      </c:layout>
      <c:overlay val="0"/>
      <c:spPr>
        <a:noFill/>
        <a:ln>
          <a:noFill/>
        </a:ln>
        <a:effectLst/>
      </c:spPr>
      <c:txPr>
        <a:bodyPr rot="0" vert="horz"/>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50000"/>
        <a:alpha val="55000"/>
      </a:schemeClr>
    </a:solidFill>
    <a:ln w="31750" cap="flat" cmpd="sng" algn="ctr">
      <a:solidFill>
        <a:schemeClr val="accent6"/>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[Gi-Ret-PSY-2020-1.5.xlsm]pvtSekolah!PivotTable10</c:name>
    <c:fmtId val="3"/>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MY" sz="1800"/>
              <a:t>10. Peratus  Perokok Semasa SR Mempunyai Quit Date Selepas Intervensi</a:t>
            </a:r>
          </a:p>
        </c:rich>
      </c:tx>
      <c:layout>
        <c:manualLayout>
          <c:xMode val="edge"/>
          <c:yMode val="edge"/>
          <c:x val="1.0333612548220444E-2"/>
          <c:y val="0.13845106140230395"/>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190501259080323E-2"/>
          <c:y val="0.34208443265454186"/>
          <c:w val="0.93307444918094262"/>
          <c:h val="0.57071963444708351"/>
        </c:manualLayout>
      </c:layout>
      <c:barChart>
        <c:barDir val="col"/>
        <c:grouping val="clustered"/>
        <c:varyColors val="0"/>
        <c:ser>
          <c:idx val="0"/>
          <c:order val="0"/>
          <c:tx>
            <c:strRef>
              <c:f>pvtSekolah!$AX$4</c:f>
              <c:strCache>
                <c:ptCount val="1"/>
                <c:pt idx="0">
                  <c:v>ADA QUIT DATE  </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pvtSekolah!$AX$5</c:f>
              <c:numCache>
                <c:formatCode>General</c:formatCode>
                <c:ptCount val="1"/>
              </c:numCache>
            </c:numRef>
          </c:val>
          <c:extLst>
            <c:ext xmlns:c16="http://schemas.microsoft.com/office/drawing/2014/chart" uri="{C3380CC4-5D6E-409C-BE32-E72D297353CC}">
              <c16:uniqueId val="{00000000-957F-4458-A615-E4A512234445}"/>
            </c:ext>
          </c:extLst>
        </c:ser>
        <c:ser>
          <c:idx val="1"/>
          <c:order val="1"/>
          <c:tx>
            <c:strRef>
              <c:f>pvtSekolah!$AY$4</c:f>
              <c:strCache>
                <c:ptCount val="1"/>
                <c:pt idx="0">
                  <c:v>Jumlah perokok semasa menjalani intervensi</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pvtSekolah!$AY$5</c:f>
              <c:numCache>
                <c:formatCode>General</c:formatCode>
                <c:ptCount val="1"/>
                <c:pt idx="0">
                  <c:v>0</c:v>
                </c:pt>
              </c:numCache>
            </c:numRef>
          </c:val>
          <c:extLst>
            <c:ext xmlns:c16="http://schemas.microsoft.com/office/drawing/2014/chart" uri="{C3380CC4-5D6E-409C-BE32-E72D297353CC}">
              <c16:uniqueId val="{00000001-957F-4458-A615-E4A512234445}"/>
            </c:ext>
          </c:extLst>
        </c:ser>
        <c:dLbls>
          <c:dLblPos val="outEnd"/>
          <c:showLegendKey val="0"/>
          <c:showVal val="1"/>
          <c:showCatName val="0"/>
          <c:showSerName val="0"/>
          <c:showPercent val="0"/>
          <c:showBubbleSize val="0"/>
        </c:dLbls>
        <c:gapWidth val="219"/>
        <c:axId val="650544136"/>
        <c:axId val="650544792"/>
      </c:barChart>
      <c:lineChart>
        <c:grouping val="standard"/>
        <c:varyColors val="0"/>
        <c:ser>
          <c:idx val="2"/>
          <c:order val="2"/>
          <c:tx>
            <c:strRef>
              <c:f>pvtSekolah!$AZ$4</c:f>
              <c:strCache>
                <c:ptCount val="1"/>
                <c:pt idx="0">
                  <c:v>% SR Ada Quit Date Selepas Intervensi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pvtSekolah!$AZ$5</c:f>
              <c:numCache>
                <c:formatCode>0.00%</c:formatCode>
                <c:ptCount val="1"/>
                <c:pt idx="0">
                  <c:v>#N/A</c:v>
                </c:pt>
              </c:numCache>
            </c:numRef>
          </c:val>
          <c:smooth val="0"/>
          <c:extLst>
            <c:ext xmlns:c16="http://schemas.microsoft.com/office/drawing/2014/chart" uri="{C3380CC4-5D6E-409C-BE32-E72D297353CC}">
              <c16:uniqueId val="{00000002-957F-4458-A615-E4A512234445}"/>
            </c:ext>
          </c:extLst>
        </c:ser>
        <c:ser>
          <c:idx val="3"/>
          <c:order val="3"/>
          <c:tx>
            <c:strRef>
              <c:f>pvtSekolah!$BA$4</c:f>
              <c:strCache>
                <c:ptCount val="1"/>
                <c:pt idx="0">
                  <c:v>Sasaran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pvtSekolah!$BA$5</c:f>
              <c:numCache>
                <c:formatCode>0.00%</c:formatCode>
                <c:ptCount val="1"/>
                <c:pt idx="0">
                  <c:v>0.5</c:v>
                </c:pt>
              </c:numCache>
            </c:numRef>
          </c:val>
          <c:smooth val="0"/>
          <c:extLst>
            <c:ext xmlns:c16="http://schemas.microsoft.com/office/drawing/2014/chart" uri="{C3380CC4-5D6E-409C-BE32-E72D297353CC}">
              <c16:uniqueId val="{00000003-957F-4458-A615-E4A512234445}"/>
            </c:ext>
          </c:extLst>
        </c:ser>
        <c:dLbls>
          <c:showLegendKey val="0"/>
          <c:showVal val="1"/>
          <c:showCatName val="0"/>
          <c:showSerName val="0"/>
          <c:showPercent val="0"/>
          <c:showBubbleSize val="0"/>
        </c:dLbls>
        <c:marker val="1"/>
        <c:smooth val="0"/>
        <c:axId val="970941120"/>
        <c:axId val="970940792"/>
      </c:lineChart>
      <c:catAx>
        <c:axId val="65054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50544792"/>
        <c:crosses val="autoZero"/>
        <c:auto val="1"/>
        <c:lblAlgn val="ctr"/>
        <c:lblOffset val="100"/>
        <c:noMultiLvlLbl val="0"/>
      </c:catAx>
      <c:valAx>
        <c:axId val="650544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650544136"/>
        <c:crosses val="autoZero"/>
        <c:crossBetween val="between"/>
      </c:valAx>
      <c:valAx>
        <c:axId val="9709407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970941120"/>
        <c:crosses val="max"/>
        <c:crossBetween val="between"/>
      </c:valAx>
      <c:catAx>
        <c:axId val="970941120"/>
        <c:scaling>
          <c:orientation val="minMax"/>
        </c:scaling>
        <c:delete val="1"/>
        <c:axPos val="b"/>
        <c:numFmt formatCode="General" sourceLinked="1"/>
        <c:majorTickMark val="out"/>
        <c:minorTickMark val="none"/>
        <c:tickLblPos val="nextTo"/>
        <c:crossAx val="970940792"/>
        <c:crosses val="autoZero"/>
        <c:auto val="1"/>
        <c:lblAlgn val="ctr"/>
        <c:lblOffset val="100"/>
        <c:noMultiLvlLbl val="0"/>
      </c:catAx>
      <c:spPr>
        <a:noFill/>
        <a:ln>
          <a:noFill/>
        </a:ln>
        <a:effectLst/>
      </c:spPr>
    </c:plotArea>
    <c:legend>
      <c:legendPos val="t"/>
      <c:layout>
        <c:manualLayout>
          <c:xMode val="edge"/>
          <c:yMode val="edge"/>
          <c:x val="1.3302427325668966E-2"/>
          <c:y val="0.21738754859306822"/>
          <c:w val="0.70190089278021506"/>
          <c:h val="0.106463266918619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4.</a:t>
            </a:r>
            <a:r>
              <a:rPr lang="en-MY" baseline="0"/>
              <a:t> </a:t>
            </a:r>
            <a:r>
              <a:rPr lang="en-MY"/>
              <a:t>Peratus  murid sekolah rendah dengan status maintaining orally-fit (kedatangan baru)</a:t>
            </a:r>
          </a:p>
        </c:rich>
      </c:tx>
      <c:overlay val="1"/>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2"/>
          </a:solidFill>
          <a:ln>
            <a:noFill/>
          </a:ln>
          <a:effectLst/>
        </c:spPr>
        <c:marker>
          <c:symbol val="none"/>
        </c:marker>
      </c:pivotFmt>
      <c:pivotFmt>
        <c:idx val="2"/>
        <c:spPr>
          <a:ln w="28575" cap="rnd">
            <a:solidFill>
              <a:schemeClr val="accent3"/>
            </a:solidFill>
            <a:round/>
          </a:ln>
          <a:effectLst/>
        </c:spPr>
        <c:marker>
          <c:symbol val="none"/>
        </c:marker>
      </c:pivotFmt>
      <c:pivotFmt>
        <c:idx val="3"/>
        <c:spPr>
          <a:ln w="28575" cap="rnd">
            <a:solidFill>
              <a:schemeClr val="accent4"/>
            </a:solidFill>
            <a:round/>
          </a:ln>
          <a:effectLst/>
        </c:spPr>
        <c:marker>
          <c:symbol val="none"/>
        </c:marker>
      </c:pivotFmt>
    </c:pivotFmts>
    <c:plotArea>
      <c:layout>
        <c:manualLayout>
          <c:layoutTarget val="inner"/>
          <c:xMode val="edge"/>
          <c:yMode val="edge"/>
          <c:x val="4.6275967328901407E-2"/>
          <c:y val="0.12052676579111839"/>
          <c:w val="0.88593137536640032"/>
          <c:h val="0.56874388540183141"/>
        </c:manualLayout>
      </c:layout>
      <c:barChart>
        <c:barDir val="col"/>
        <c:grouping val="clustered"/>
        <c:varyColors val="0"/>
        <c:ser>
          <c:idx val="0"/>
          <c:order val="0"/>
          <c:tx>
            <c:strRef>
              <c:f>pvtSekolah!$C$4</c:f>
              <c:strCache>
                <c:ptCount val="1"/>
                <c:pt idx="0">
                  <c:v>Tidak Perlu Rawatan</c:v>
                </c:pt>
              </c:strCache>
            </c:strRef>
          </c:tx>
          <c:spPr>
            <a:solidFill>
              <a:schemeClr val="accent1"/>
            </a:solidFill>
            <a:ln>
              <a:noFill/>
            </a:ln>
            <a:effectLst/>
          </c:spPr>
          <c:invertIfNegative val="0"/>
          <c:cat>
            <c:strRef>
              <c:f>pvtSekolah!$B$5</c:f>
              <c:strCache>
                <c:ptCount val="1"/>
                <c:pt idx="0">
                  <c:v>Grand Total</c:v>
                </c:pt>
              </c:strCache>
            </c:strRef>
          </c:cat>
          <c:val>
            <c:numRef>
              <c:f>pvtSekolah!$C$5</c:f>
              <c:numCache>
                <c:formatCode>General</c:formatCode>
                <c:ptCount val="1"/>
              </c:numCache>
            </c:numRef>
          </c:val>
          <c:extLst>
            <c:ext xmlns:c16="http://schemas.microsoft.com/office/drawing/2014/chart" uri="{C3380CC4-5D6E-409C-BE32-E72D297353CC}">
              <c16:uniqueId val="{00000000-17B6-48FD-A693-AD22D475BD01}"/>
            </c:ext>
          </c:extLst>
        </c:ser>
        <c:ser>
          <c:idx val="1"/>
          <c:order val="1"/>
          <c:tx>
            <c:strRef>
              <c:f>pvtSekolah!$D$4</c:f>
              <c:strCache>
                <c:ptCount val="1"/>
                <c:pt idx="0">
                  <c:v>Kedatangan Baru</c:v>
                </c:pt>
              </c:strCache>
            </c:strRef>
          </c:tx>
          <c:spPr>
            <a:solidFill>
              <a:schemeClr val="accent2"/>
            </a:solidFill>
            <a:ln>
              <a:noFill/>
            </a:ln>
            <a:effectLst/>
          </c:spPr>
          <c:invertIfNegative val="0"/>
          <c:cat>
            <c:strRef>
              <c:f>pvtSekolah!$B$5</c:f>
              <c:strCache>
                <c:ptCount val="1"/>
                <c:pt idx="0">
                  <c:v>Grand Total</c:v>
                </c:pt>
              </c:strCache>
            </c:strRef>
          </c:cat>
          <c:val>
            <c:numRef>
              <c:f>pvtSekolah!$D$5</c:f>
              <c:numCache>
                <c:formatCode>General</c:formatCode>
                <c:ptCount val="1"/>
              </c:numCache>
            </c:numRef>
          </c:val>
          <c:extLst>
            <c:ext xmlns:c16="http://schemas.microsoft.com/office/drawing/2014/chart" uri="{C3380CC4-5D6E-409C-BE32-E72D297353CC}">
              <c16:uniqueId val="{00000001-17B6-48FD-A693-AD22D475BD01}"/>
            </c:ext>
          </c:extLst>
        </c:ser>
        <c:dLbls>
          <c:showLegendKey val="0"/>
          <c:showVal val="0"/>
          <c:showCatName val="0"/>
          <c:showSerName val="0"/>
          <c:showPercent val="0"/>
          <c:showBubbleSize val="0"/>
        </c:dLbls>
        <c:gapWidth val="219"/>
        <c:axId val="-240612848"/>
        <c:axId val="-240618288"/>
      </c:barChart>
      <c:lineChart>
        <c:grouping val="standard"/>
        <c:varyColors val="0"/>
        <c:ser>
          <c:idx val="2"/>
          <c:order val="2"/>
          <c:tx>
            <c:strRef>
              <c:f>pvtSekolah!$E$4</c:f>
              <c:strCache>
                <c:ptCount val="1"/>
                <c:pt idx="0">
                  <c:v>% Maintaining Orally-Fit</c:v>
                </c:pt>
              </c:strCache>
            </c:strRef>
          </c:tx>
          <c:spPr>
            <a:ln w="28575" cap="rnd">
              <a:solidFill>
                <a:schemeClr val="accent3"/>
              </a:solidFill>
              <a:round/>
            </a:ln>
            <a:effectLst/>
          </c:spPr>
          <c:marker>
            <c:symbol val="none"/>
          </c:marker>
          <c:cat>
            <c:strRef>
              <c:f>pvtSekolah!$B$5</c:f>
              <c:strCache>
                <c:ptCount val="1"/>
                <c:pt idx="0">
                  <c:v>Grand Total</c:v>
                </c:pt>
              </c:strCache>
            </c:strRef>
          </c:cat>
          <c:val>
            <c:numRef>
              <c:f>pvtSekolah!$E$5</c:f>
              <c:numCache>
                <c:formatCode>0.00%</c:formatCode>
                <c:ptCount val="1"/>
                <c:pt idx="0">
                  <c:v>#N/A</c:v>
                </c:pt>
              </c:numCache>
            </c:numRef>
          </c:val>
          <c:smooth val="0"/>
          <c:extLst>
            <c:ext xmlns:c16="http://schemas.microsoft.com/office/drawing/2014/chart" uri="{C3380CC4-5D6E-409C-BE32-E72D297353CC}">
              <c16:uniqueId val="{00000002-17B6-48FD-A693-AD22D475BD01}"/>
            </c:ext>
          </c:extLst>
        </c:ser>
        <c:ser>
          <c:idx val="3"/>
          <c:order val="3"/>
          <c:tx>
            <c:strRef>
              <c:f>pvtSekolah!$F$4</c:f>
              <c:strCache>
                <c:ptCount val="1"/>
                <c:pt idx="0">
                  <c:v>Sasaran </c:v>
                </c:pt>
              </c:strCache>
            </c:strRef>
          </c:tx>
          <c:spPr>
            <a:ln w="28575" cap="rnd">
              <a:solidFill>
                <a:schemeClr val="accent4"/>
              </a:solidFill>
              <a:round/>
            </a:ln>
            <a:effectLst/>
          </c:spPr>
          <c:marker>
            <c:symbol val="none"/>
          </c:marker>
          <c:cat>
            <c:strRef>
              <c:f>pvtSekolah!$B$5</c:f>
              <c:strCache>
                <c:ptCount val="1"/>
                <c:pt idx="0">
                  <c:v>Grand Total</c:v>
                </c:pt>
              </c:strCache>
            </c:strRef>
          </c:cat>
          <c:val>
            <c:numRef>
              <c:f>pvtSekolah!$F$5</c:f>
              <c:numCache>
                <c:formatCode>0%</c:formatCode>
                <c:ptCount val="1"/>
                <c:pt idx="0">
                  <c:v>0.65</c:v>
                </c:pt>
              </c:numCache>
            </c:numRef>
          </c:val>
          <c:smooth val="0"/>
          <c:extLst>
            <c:ext xmlns:c16="http://schemas.microsoft.com/office/drawing/2014/chart" uri="{C3380CC4-5D6E-409C-BE32-E72D297353CC}">
              <c16:uniqueId val="{00000003-17B6-48FD-A693-AD22D475BD01}"/>
            </c:ext>
          </c:extLst>
        </c:ser>
        <c:dLbls>
          <c:showLegendKey val="0"/>
          <c:showVal val="0"/>
          <c:showCatName val="0"/>
          <c:showSerName val="0"/>
          <c:showPercent val="0"/>
          <c:showBubbleSize val="0"/>
        </c:dLbls>
        <c:marker val="1"/>
        <c:smooth val="0"/>
        <c:axId val="-240621008"/>
        <c:axId val="-240623728"/>
      </c:lineChart>
      <c:catAx>
        <c:axId val="-24061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18288"/>
        <c:crosses val="autoZero"/>
        <c:auto val="1"/>
        <c:lblAlgn val="ctr"/>
        <c:lblOffset val="100"/>
        <c:noMultiLvlLbl val="0"/>
      </c:catAx>
      <c:valAx>
        <c:axId val="-240618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12848"/>
        <c:crosses val="autoZero"/>
        <c:crossBetween val="between"/>
      </c:valAx>
      <c:valAx>
        <c:axId val="-24062372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21008"/>
        <c:crosses val="max"/>
        <c:crossBetween val="between"/>
      </c:valAx>
      <c:catAx>
        <c:axId val="-240621008"/>
        <c:scaling>
          <c:orientation val="minMax"/>
        </c:scaling>
        <c:delete val="1"/>
        <c:axPos val="b"/>
        <c:numFmt formatCode="General" sourceLinked="1"/>
        <c:majorTickMark val="out"/>
        <c:minorTickMark val="none"/>
        <c:tickLblPos val="nextTo"/>
        <c:crossAx val="-240623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[Gi-Ret-PSY-2020-1.5.xlsm]pvtSekolah!PivotTable5</c:name>
    <c:fmtId val="0"/>
  </c:pivotSource>
  <c:chart>
    <c:title>
      <c:tx>
        <c:rich>
          <a:bodyPr rot="0" vert="horz"/>
          <a:lstStyle/>
          <a:p>
            <a:pPr>
              <a:defRPr/>
            </a:pPr>
            <a:r>
              <a:rPr lang="en-MY"/>
              <a:t>6. Peratus Murid 6 Tahun Mulut Bebas Karies Gigi</a:t>
            </a:r>
          </a:p>
        </c:rich>
      </c:tx>
      <c:layout>
        <c:manualLayout>
          <c:xMode val="edge"/>
          <c:yMode val="edge"/>
          <c:x val="0.32408181687270265"/>
          <c:y val="0.1877755702230654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pvtSekolah!$M$5</c:f>
              <c:strCache>
                <c:ptCount val="1"/>
                <c:pt idx="0">
                  <c:v>MBK (dfx = 0 &amp; DMFX = 0)</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pvtSekolah!$M$6</c:f>
              <c:numCache>
                <c:formatCode>General</c:formatCode>
                <c:ptCount val="1"/>
              </c:numCache>
            </c:numRef>
          </c:val>
          <c:extLst>
            <c:ext xmlns:c16="http://schemas.microsoft.com/office/drawing/2014/chart" uri="{C3380CC4-5D6E-409C-BE32-E72D297353CC}">
              <c16:uniqueId val="{00000000-31AB-4FF6-BC3D-DB3C0FD4255C}"/>
            </c:ext>
          </c:extLst>
        </c:ser>
        <c:ser>
          <c:idx val="1"/>
          <c:order val="1"/>
          <c:tx>
            <c:strRef>
              <c:f>pvtSekolah!$N$5</c:f>
              <c:strCache>
                <c:ptCount val="1"/>
                <c:pt idx="0">
                  <c:v>Kedatangan Baru</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pvtSekolah!$N$6</c:f>
              <c:numCache>
                <c:formatCode>General</c:formatCode>
                <c:ptCount val="1"/>
              </c:numCache>
            </c:numRef>
          </c:val>
          <c:extLst>
            <c:ext xmlns:c16="http://schemas.microsoft.com/office/drawing/2014/chart" uri="{C3380CC4-5D6E-409C-BE32-E72D297353CC}">
              <c16:uniqueId val="{00000001-31AB-4FF6-BC3D-DB3C0FD4255C}"/>
            </c:ext>
          </c:extLst>
        </c:ser>
        <c:dLbls>
          <c:dLblPos val="outEnd"/>
          <c:showLegendKey val="0"/>
          <c:showVal val="1"/>
          <c:showCatName val="0"/>
          <c:showSerName val="0"/>
          <c:showPercent val="0"/>
          <c:showBubbleSize val="0"/>
        </c:dLbls>
        <c:gapWidth val="219"/>
        <c:axId val="-240624816"/>
        <c:axId val="-240626992"/>
      </c:barChart>
      <c:lineChart>
        <c:grouping val="standard"/>
        <c:varyColors val="0"/>
        <c:ser>
          <c:idx val="2"/>
          <c:order val="2"/>
          <c:tx>
            <c:strRef>
              <c:f>pvtSekolah!$O$5</c:f>
              <c:strCache>
                <c:ptCount val="1"/>
                <c:pt idx="0">
                  <c:v>% MBK 6 tahun</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pvtSekolah!$O$6</c:f>
              <c:numCache>
                <c:formatCode>0.00%</c:formatCode>
                <c:ptCount val="1"/>
                <c:pt idx="0">
                  <c:v>#N/A</c:v>
                </c:pt>
              </c:numCache>
            </c:numRef>
          </c:val>
          <c:smooth val="0"/>
          <c:extLst>
            <c:ext xmlns:c16="http://schemas.microsoft.com/office/drawing/2014/chart" uri="{C3380CC4-5D6E-409C-BE32-E72D297353CC}">
              <c16:uniqueId val="{00000002-31AB-4FF6-BC3D-DB3C0FD4255C}"/>
            </c:ext>
          </c:extLst>
        </c:ser>
        <c:ser>
          <c:idx val="3"/>
          <c:order val="3"/>
          <c:tx>
            <c:strRef>
              <c:f>pvtSekolah!$P$5</c:f>
              <c:strCache>
                <c:ptCount val="1"/>
                <c:pt idx="0">
                  <c:v>% Sasaran</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pvtSekolah!$P$6</c:f>
              <c:numCache>
                <c:formatCode>0.00%</c:formatCode>
                <c:ptCount val="1"/>
                <c:pt idx="0">
                  <c:v>0.41</c:v>
                </c:pt>
              </c:numCache>
            </c:numRef>
          </c:val>
          <c:smooth val="0"/>
          <c:extLst>
            <c:ext xmlns:c16="http://schemas.microsoft.com/office/drawing/2014/chart" uri="{C3380CC4-5D6E-409C-BE32-E72D297353CC}">
              <c16:uniqueId val="{00000003-5372-4284-BF0C-3D0827B642C0}"/>
            </c:ext>
          </c:extLst>
        </c:ser>
        <c:dLbls>
          <c:showLegendKey val="0"/>
          <c:showVal val="0"/>
          <c:showCatName val="0"/>
          <c:showSerName val="0"/>
          <c:showPercent val="0"/>
          <c:showBubbleSize val="0"/>
        </c:dLbls>
        <c:marker val="1"/>
        <c:smooth val="0"/>
        <c:axId val="526920240"/>
        <c:axId val="526911384"/>
      </c:lineChart>
      <c:catAx>
        <c:axId val="-2406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40626992"/>
        <c:crosses val="autoZero"/>
        <c:auto val="1"/>
        <c:lblAlgn val="ctr"/>
        <c:lblOffset val="100"/>
        <c:noMultiLvlLbl val="0"/>
      </c:catAx>
      <c:valAx>
        <c:axId val="-2406269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4816"/>
        <c:crosses val="autoZero"/>
        <c:crossBetween val="between"/>
      </c:valAx>
      <c:valAx>
        <c:axId val="526911384"/>
        <c:scaling>
          <c:orientation val="minMax"/>
        </c:scaling>
        <c:delete val="0"/>
        <c:axPos val="r"/>
        <c:numFmt formatCode="0.00%" sourceLinked="1"/>
        <c:majorTickMark val="out"/>
        <c:minorTickMark val="none"/>
        <c:tickLblPos val="nextTo"/>
        <c:crossAx val="526920240"/>
        <c:crosses val="max"/>
        <c:crossBetween val="between"/>
      </c:valAx>
      <c:catAx>
        <c:axId val="526920240"/>
        <c:scaling>
          <c:orientation val="minMax"/>
        </c:scaling>
        <c:delete val="1"/>
        <c:axPos val="b"/>
        <c:numFmt formatCode="General" sourceLinked="1"/>
        <c:majorTickMark val="out"/>
        <c:minorTickMark val="none"/>
        <c:tickLblPos val="nextTo"/>
        <c:crossAx val="526911384"/>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tx2"/>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[Gi-Ret-PSY-2020-1.5.xlsm]pvtSekolah!PivotTable6</c:name>
    <c:fmtId val="0"/>
  </c:pivotSource>
  <c:chart>
    <c:title>
      <c:tx>
        <c:rich>
          <a:bodyPr rot="0" vert="horz"/>
          <a:lstStyle/>
          <a:p>
            <a:pPr>
              <a:defRPr/>
            </a:pPr>
            <a:r>
              <a:rPr lang="en-MY"/>
              <a:t>7. Peratus murid 12 tahun bebas karies gigi</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a:solidFill>
              <a:srgbClr val="C00000"/>
            </a:solidFill>
          </a:ln>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pvtSekolah!$W$5</c:f>
              <c:strCache>
                <c:ptCount val="1"/>
                <c:pt idx="0">
                  <c:v> Bebas Karies (BK) DMFX = 0</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pvtSekolah!$W$6</c:f>
              <c:numCache>
                <c:formatCode>General</c:formatCode>
                <c:ptCount val="1"/>
              </c:numCache>
            </c:numRef>
          </c:val>
          <c:extLst>
            <c:ext xmlns:c16="http://schemas.microsoft.com/office/drawing/2014/chart" uri="{C3380CC4-5D6E-409C-BE32-E72D297353CC}">
              <c16:uniqueId val="{00000000-4E42-413F-AFE4-70D83C684E96}"/>
            </c:ext>
          </c:extLst>
        </c:ser>
        <c:ser>
          <c:idx val="1"/>
          <c:order val="1"/>
          <c:tx>
            <c:strRef>
              <c:f>pvtSekolah!$X$5</c:f>
              <c:strCache>
                <c:ptCount val="1"/>
                <c:pt idx="0">
                  <c:v> Kedatangan Baru</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pvtSekolah!$X$6</c:f>
              <c:numCache>
                <c:formatCode>General</c:formatCode>
                <c:ptCount val="1"/>
              </c:numCache>
            </c:numRef>
          </c:val>
          <c:extLst>
            <c:ext xmlns:c16="http://schemas.microsoft.com/office/drawing/2014/chart" uri="{C3380CC4-5D6E-409C-BE32-E72D297353CC}">
              <c16:uniqueId val="{00000001-4E42-413F-AFE4-70D83C684E96}"/>
            </c:ext>
          </c:extLst>
        </c:ser>
        <c:dLbls>
          <c:dLblPos val="outEnd"/>
          <c:showLegendKey val="0"/>
          <c:showVal val="1"/>
          <c:showCatName val="0"/>
          <c:showSerName val="0"/>
          <c:showPercent val="0"/>
          <c:showBubbleSize val="0"/>
        </c:dLbls>
        <c:gapWidth val="219"/>
        <c:overlap val="-27"/>
        <c:axId val="-240623184"/>
        <c:axId val="-240622640"/>
      </c:barChart>
      <c:lineChart>
        <c:grouping val="standard"/>
        <c:varyColors val="0"/>
        <c:ser>
          <c:idx val="2"/>
          <c:order val="2"/>
          <c:tx>
            <c:strRef>
              <c:f>pvtSekolah!$Y$5</c:f>
              <c:strCache>
                <c:ptCount val="1"/>
                <c:pt idx="0">
                  <c:v>% BK 12 tahun     </c:v>
                </c:pt>
              </c:strCache>
            </c:strRef>
          </c:tx>
          <c:spPr>
            <a:ln>
              <a:solidFill>
                <a:srgbClr val="C00000"/>
              </a:solidFill>
            </a:ln>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pvtSekolah!$Y$6</c:f>
              <c:numCache>
                <c:formatCode>0.00%</c:formatCode>
                <c:ptCount val="1"/>
                <c:pt idx="0">
                  <c:v>#N/A</c:v>
                </c:pt>
              </c:numCache>
            </c:numRef>
          </c:val>
          <c:smooth val="0"/>
          <c:extLst>
            <c:ext xmlns:c16="http://schemas.microsoft.com/office/drawing/2014/chart" uri="{C3380CC4-5D6E-409C-BE32-E72D297353CC}">
              <c16:uniqueId val="{00000002-4E42-413F-AFE4-70D83C684E96}"/>
            </c:ext>
          </c:extLst>
        </c:ser>
        <c:ser>
          <c:idx val="3"/>
          <c:order val="3"/>
          <c:tx>
            <c:strRef>
              <c:f>pvtSekolah!$Z$5</c:f>
              <c:strCache>
                <c:ptCount val="1"/>
                <c:pt idx="0">
                  <c:v> Sasaran BK 12 tahun</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pvtSekolah!$Z$6</c:f>
              <c:numCache>
                <c:formatCode>0.00%</c:formatCode>
                <c:ptCount val="1"/>
                <c:pt idx="0">
                  <c:v>0.7</c:v>
                </c:pt>
              </c:numCache>
            </c:numRef>
          </c:val>
          <c:smooth val="0"/>
          <c:extLst>
            <c:ext xmlns:c16="http://schemas.microsoft.com/office/drawing/2014/chart" uri="{C3380CC4-5D6E-409C-BE32-E72D297353CC}">
              <c16:uniqueId val="{00000003-4E42-413F-AFE4-70D83C684E96}"/>
            </c:ext>
          </c:extLst>
        </c:ser>
        <c:dLbls>
          <c:showLegendKey val="0"/>
          <c:showVal val="1"/>
          <c:showCatName val="0"/>
          <c:showSerName val="0"/>
          <c:showPercent val="0"/>
          <c:showBubbleSize val="0"/>
        </c:dLbls>
        <c:marker val="1"/>
        <c:smooth val="0"/>
        <c:axId val="900086456"/>
        <c:axId val="900089736"/>
      </c:lineChart>
      <c:catAx>
        <c:axId val="-24062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40622640"/>
        <c:crosses val="autoZero"/>
        <c:auto val="1"/>
        <c:lblAlgn val="ctr"/>
        <c:lblOffset val="100"/>
        <c:noMultiLvlLbl val="0"/>
      </c:catAx>
      <c:valAx>
        <c:axId val="-24062264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3184"/>
        <c:crosses val="autoZero"/>
        <c:crossBetween val="between"/>
      </c:valAx>
      <c:valAx>
        <c:axId val="900089736"/>
        <c:scaling>
          <c:orientation val="minMax"/>
        </c:scaling>
        <c:delete val="0"/>
        <c:axPos val="r"/>
        <c:numFmt formatCode="0.00%" sourceLinked="1"/>
        <c:majorTickMark val="out"/>
        <c:minorTickMark val="none"/>
        <c:tickLblPos val="nextTo"/>
        <c:txPr>
          <a:bodyPr/>
          <a:lstStyle/>
          <a:p>
            <a:pPr>
              <a:defRPr>
                <a:solidFill>
                  <a:schemeClr val="bg2">
                    <a:lumMod val="25000"/>
                  </a:schemeClr>
                </a:solidFill>
              </a:defRPr>
            </a:pPr>
            <a:endParaRPr lang="en-US"/>
          </a:p>
        </c:txPr>
        <c:crossAx val="900086456"/>
        <c:crosses val="max"/>
        <c:crossBetween val="between"/>
      </c:valAx>
      <c:catAx>
        <c:axId val="900086456"/>
        <c:scaling>
          <c:orientation val="minMax"/>
        </c:scaling>
        <c:delete val="1"/>
        <c:axPos val="b"/>
        <c:numFmt formatCode="General" sourceLinked="1"/>
        <c:majorTickMark val="out"/>
        <c:minorTickMark val="none"/>
        <c:tickLblPos val="nextTo"/>
        <c:crossAx val="900089736"/>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[Gi-Ret-PSY-2020-1.5.xlsm]pvtSekolah!PivotTable2</c:name>
    <c:fmtId val="0"/>
  </c:pivotSource>
  <c:chart>
    <c:title>
      <c:tx>
        <c:rich>
          <a:bodyPr rot="0" vert="horz"/>
          <a:lstStyle/>
          <a:p>
            <a:pPr>
              <a:defRPr/>
            </a:pPr>
            <a:r>
              <a:rPr lang="en-MY"/>
              <a:t>5. Peratus  murid sekolah  menengah dengan status maintaining orally-fit (kedatangan baru) </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pvtSekolah!$AF$4</c:f>
              <c:strCache>
                <c:ptCount val="1"/>
                <c:pt idx="0">
                  <c:v>TPR SM</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pvtSekolah!$AF$5</c:f>
              <c:numCache>
                <c:formatCode>General</c:formatCode>
                <c:ptCount val="1"/>
              </c:numCache>
            </c:numRef>
          </c:val>
          <c:extLst>
            <c:ext xmlns:c16="http://schemas.microsoft.com/office/drawing/2014/chart" uri="{C3380CC4-5D6E-409C-BE32-E72D297353CC}">
              <c16:uniqueId val="{00000000-513A-4AF2-A98B-37930B76DB97}"/>
            </c:ext>
          </c:extLst>
        </c:ser>
        <c:ser>
          <c:idx val="1"/>
          <c:order val="1"/>
          <c:tx>
            <c:strRef>
              <c:f>pvtSekolah!$AG$4</c:f>
              <c:strCache>
                <c:ptCount val="1"/>
                <c:pt idx="0">
                  <c:v>Kedatangan Baru SM</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pvtSekolah!$AG$5</c:f>
              <c:numCache>
                <c:formatCode>General</c:formatCode>
                <c:ptCount val="1"/>
              </c:numCache>
            </c:numRef>
          </c:val>
          <c:extLst>
            <c:ext xmlns:c16="http://schemas.microsoft.com/office/drawing/2014/chart" uri="{C3380CC4-5D6E-409C-BE32-E72D297353CC}">
              <c16:uniqueId val="{00000001-513A-4AF2-A98B-37930B76DB97}"/>
            </c:ext>
          </c:extLst>
        </c:ser>
        <c:dLbls>
          <c:dLblPos val="outEnd"/>
          <c:showLegendKey val="0"/>
          <c:showVal val="1"/>
          <c:showCatName val="0"/>
          <c:showSerName val="0"/>
          <c:showPercent val="0"/>
          <c:showBubbleSize val="0"/>
        </c:dLbls>
        <c:gapWidth val="219"/>
        <c:overlap val="-27"/>
        <c:axId val="-217913856"/>
        <c:axId val="-217917120"/>
      </c:barChart>
      <c:lineChart>
        <c:grouping val="standard"/>
        <c:varyColors val="0"/>
        <c:ser>
          <c:idx val="2"/>
          <c:order val="2"/>
          <c:tx>
            <c:strRef>
              <c:f>pvtSekolah!$AH$4</c:f>
              <c:strCache>
                <c:ptCount val="1"/>
                <c:pt idx="0">
                  <c:v>Peratus Maintaining orally-fit SM</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pvtSekolah!$AH$5</c:f>
              <c:numCache>
                <c:formatCode>0.00%</c:formatCode>
                <c:ptCount val="1"/>
                <c:pt idx="0">
                  <c:v>#N/A</c:v>
                </c:pt>
              </c:numCache>
            </c:numRef>
          </c:val>
          <c:smooth val="0"/>
          <c:extLst>
            <c:ext xmlns:c16="http://schemas.microsoft.com/office/drawing/2014/chart" uri="{C3380CC4-5D6E-409C-BE32-E72D297353CC}">
              <c16:uniqueId val="{00000002-513A-4AF2-A98B-37930B76DB97}"/>
            </c:ext>
          </c:extLst>
        </c:ser>
        <c:ser>
          <c:idx val="3"/>
          <c:order val="3"/>
          <c:tx>
            <c:strRef>
              <c:f>pvtSekolah!$AI$4</c:f>
              <c:strCache>
                <c:ptCount val="1"/>
                <c:pt idx="0">
                  <c:v>sasaran maintaing orally-fit SM </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pvtSekolah!$AI$5</c:f>
              <c:numCache>
                <c:formatCode>0.00%</c:formatCode>
                <c:ptCount val="1"/>
                <c:pt idx="0">
                  <c:v>0.7</c:v>
                </c:pt>
              </c:numCache>
            </c:numRef>
          </c:val>
          <c:smooth val="0"/>
          <c:extLst>
            <c:ext xmlns:c16="http://schemas.microsoft.com/office/drawing/2014/chart" uri="{C3380CC4-5D6E-409C-BE32-E72D297353CC}">
              <c16:uniqueId val="{00000003-513A-4AF2-A98B-37930B76DB97}"/>
            </c:ext>
          </c:extLst>
        </c:ser>
        <c:dLbls>
          <c:showLegendKey val="0"/>
          <c:showVal val="1"/>
          <c:showCatName val="0"/>
          <c:showSerName val="0"/>
          <c:showPercent val="0"/>
          <c:showBubbleSize val="0"/>
        </c:dLbls>
        <c:marker val="1"/>
        <c:smooth val="0"/>
        <c:axId val="-217923648"/>
        <c:axId val="-217916576"/>
      </c:lineChart>
      <c:catAx>
        <c:axId val="-2179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17917120"/>
        <c:crosses val="autoZero"/>
        <c:auto val="1"/>
        <c:lblAlgn val="ctr"/>
        <c:lblOffset val="100"/>
        <c:noMultiLvlLbl val="0"/>
      </c:catAx>
      <c:valAx>
        <c:axId val="-21791712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13856"/>
        <c:crosses val="autoZero"/>
        <c:crossBetween val="between"/>
      </c:valAx>
      <c:valAx>
        <c:axId val="-217916576"/>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23648"/>
        <c:crosses val="max"/>
        <c:crossBetween val="between"/>
      </c:valAx>
      <c:catAx>
        <c:axId val="-217923648"/>
        <c:scaling>
          <c:orientation val="minMax"/>
        </c:scaling>
        <c:delete val="1"/>
        <c:axPos val="b"/>
        <c:numFmt formatCode="General" sourceLinked="1"/>
        <c:majorTickMark val="out"/>
        <c:minorTickMark val="none"/>
        <c:tickLblPos val="nextTo"/>
        <c:crossAx val="-217916576"/>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[Gi-Ret-PSY-2020-1.5.xlsm]pvtSekolah!PivotTable8</c:name>
    <c:fmtId val="0"/>
  </c:pivotSource>
  <c:chart>
    <c:title>
      <c:tx>
        <c:rich>
          <a:bodyPr rot="0" vert="horz"/>
          <a:lstStyle/>
          <a:p>
            <a:pPr>
              <a:defRPr/>
            </a:pPr>
            <a:r>
              <a:rPr lang="en-MY"/>
              <a:t>8. Peratus murid 16 tahun bebas karies gigi </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pvtSekolah!$AO$5</c:f>
              <c:strCache>
                <c:ptCount val="1"/>
                <c:pt idx="0">
                  <c:v>Bebas Karies (BK) 16 tahun</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pvtSekolah!$AO$6</c:f>
              <c:numCache>
                <c:formatCode>General</c:formatCode>
                <c:ptCount val="1"/>
              </c:numCache>
            </c:numRef>
          </c:val>
          <c:extLst>
            <c:ext xmlns:c16="http://schemas.microsoft.com/office/drawing/2014/chart" uri="{C3380CC4-5D6E-409C-BE32-E72D297353CC}">
              <c16:uniqueId val="{00000000-C103-41B3-B3D3-EE715088BC5F}"/>
            </c:ext>
          </c:extLst>
        </c:ser>
        <c:ser>
          <c:idx val="1"/>
          <c:order val="1"/>
          <c:tx>
            <c:strRef>
              <c:f>pvtSekolah!$AP$5</c:f>
              <c:strCache>
                <c:ptCount val="1"/>
                <c:pt idx="0">
                  <c:v>Kedatangan Baru 16 Tahun</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pvtSekolah!$AP$6</c:f>
              <c:numCache>
                <c:formatCode>General</c:formatCode>
                <c:ptCount val="1"/>
              </c:numCache>
            </c:numRef>
          </c:val>
          <c:extLst>
            <c:ext xmlns:c16="http://schemas.microsoft.com/office/drawing/2014/chart" uri="{C3380CC4-5D6E-409C-BE32-E72D297353CC}">
              <c16:uniqueId val="{00000001-C103-41B3-B3D3-EE715088BC5F}"/>
            </c:ext>
          </c:extLst>
        </c:ser>
        <c:dLbls>
          <c:dLblPos val="outEnd"/>
          <c:showLegendKey val="0"/>
          <c:showVal val="1"/>
          <c:showCatName val="0"/>
          <c:showSerName val="0"/>
          <c:showPercent val="0"/>
          <c:showBubbleSize val="0"/>
        </c:dLbls>
        <c:gapWidth val="219"/>
        <c:overlap val="-27"/>
        <c:axId val="-217927456"/>
        <c:axId val="-217924192"/>
      </c:barChart>
      <c:lineChart>
        <c:grouping val="standard"/>
        <c:varyColors val="0"/>
        <c:ser>
          <c:idx val="2"/>
          <c:order val="2"/>
          <c:tx>
            <c:strRef>
              <c:f>pvtSekolah!$AQ$5</c:f>
              <c:strCache>
                <c:ptCount val="1"/>
                <c:pt idx="0">
                  <c:v> % 16 tahun BK</c:v>
                </c:pt>
              </c:strCache>
            </c:strRef>
          </c:tx>
          <c:spPr>
            <a:ln w="28575" cap="rnd">
              <a:solidFill>
                <a:srgbClr val="C00000"/>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pvtSekolah!$AQ$6</c:f>
              <c:numCache>
                <c:formatCode>0.00%</c:formatCode>
                <c:ptCount val="1"/>
                <c:pt idx="0">
                  <c:v>#N/A</c:v>
                </c:pt>
              </c:numCache>
            </c:numRef>
          </c:val>
          <c:smooth val="0"/>
          <c:extLst>
            <c:ext xmlns:c16="http://schemas.microsoft.com/office/drawing/2014/chart" uri="{C3380CC4-5D6E-409C-BE32-E72D297353CC}">
              <c16:uniqueId val="{00000002-C103-41B3-B3D3-EE715088BC5F}"/>
            </c:ext>
          </c:extLst>
        </c:ser>
        <c:ser>
          <c:idx val="3"/>
          <c:order val="3"/>
          <c:tx>
            <c:strRef>
              <c:f>pvtSekolah!$AR$5</c:f>
              <c:strCache>
                <c:ptCount val="1"/>
                <c:pt idx="0">
                  <c:v>Sasaran BK 16 Tahun</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pvtSekolah!$AR$6</c:f>
              <c:numCache>
                <c:formatCode>0.00%</c:formatCode>
                <c:ptCount val="1"/>
                <c:pt idx="0">
                  <c:v>0.61</c:v>
                </c:pt>
              </c:numCache>
            </c:numRef>
          </c:val>
          <c:smooth val="0"/>
          <c:extLst>
            <c:ext xmlns:c16="http://schemas.microsoft.com/office/drawing/2014/chart" uri="{C3380CC4-5D6E-409C-BE32-E72D297353CC}">
              <c16:uniqueId val="{00000003-C103-41B3-B3D3-EE715088BC5F}"/>
            </c:ext>
          </c:extLst>
        </c:ser>
        <c:dLbls>
          <c:showLegendKey val="0"/>
          <c:showVal val="1"/>
          <c:showCatName val="0"/>
          <c:showSerName val="0"/>
          <c:showPercent val="0"/>
          <c:showBubbleSize val="0"/>
        </c:dLbls>
        <c:marker val="1"/>
        <c:smooth val="0"/>
        <c:axId val="-217912224"/>
        <c:axId val="-217916032"/>
      </c:lineChart>
      <c:catAx>
        <c:axId val="-21792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17924192"/>
        <c:crosses val="autoZero"/>
        <c:auto val="1"/>
        <c:lblAlgn val="ctr"/>
        <c:lblOffset val="100"/>
        <c:noMultiLvlLbl val="0"/>
      </c:catAx>
      <c:valAx>
        <c:axId val="-2179241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27456"/>
        <c:crosses val="autoZero"/>
        <c:crossBetween val="between"/>
      </c:valAx>
      <c:valAx>
        <c:axId val="-217916032"/>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12224"/>
        <c:crosses val="max"/>
        <c:crossBetween val="between"/>
      </c:valAx>
      <c:catAx>
        <c:axId val="-217912224"/>
        <c:scaling>
          <c:orientation val="minMax"/>
        </c:scaling>
        <c:delete val="1"/>
        <c:axPos val="b"/>
        <c:numFmt formatCode="General" sourceLinked="1"/>
        <c:majorTickMark val="out"/>
        <c:minorTickMark val="none"/>
        <c:tickLblPos val="nextTo"/>
        <c:crossAx val="-217916032"/>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[Gi-Ret-PSY-2020-1.5.xlsm]pvtSekolah!PivotTable10</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MY"/>
              <a:t>10. Peratus  Perokok Semasa SR Mempunyai Quit Date Selepas Intervensi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pvtSekolah!$AX$4</c:f>
              <c:strCache>
                <c:ptCount val="1"/>
                <c:pt idx="0">
                  <c:v>ADA QUIT DATE  </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pvtSekolah!$AX$5</c:f>
              <c:numCache>
                <c:formatCode>General</c:formatCode>
                <c:ptCount val="1"/>
              </c:numCache>
            </c:numRef>
          </c:val>
          <c:extLst>
            <c:ext xmlns:c16="http://schemas.microsoft.com/office/drawing/2014/chart" uri="{C3380CC4-5D6E-409C-BE32-E72D297353CC}">
              <c16:uniqueId val="{00000000-C96A-44A7-9B16-0CD3AE664E5D}"/>
            </c:ext>
          </c:extLst>
        </c:ser>
        <c:ser>
          <c:idx val="1"/>
          <c:order val="1"/>
          <c:tx>
            <c:strRef>
              <c:f>pvtSekolah!$AY$4</c:f>
              <c:strCache>
                <c:ptCount val="1"/>
                <c:pt idx="0">
                  <c:v>Jumlah perokok semasa menjalani intervensi</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pvtSekolah!$AY$5</c:f>
              <c:numCache>
                <c:formatCode>General</c:formatCode>
                <c:ptCount val="1"/>
                <c:pt idx="0">
                  <c:v>0</c:v>
                </c:pt>
              </c:numCache>
            </c:numRef>
          </c:val>
          <c:extLst>
            <c:ext xmlns:c16="http://schemas.microsoft.com/office/drawing/2014/chart" uri="{C3380CC4-5D6E-409C-BE32-E72D297353CC}">
              <c16:uniqueId val="{00000001-C96A-44A7-9B16-0CD3AE664E5D}"/>
            </c:ext>
          </c:extLst>
        </c:ser>
        <c:dLbls>
          <c:dLblPos val="outEnd"/>
          <c:showLegendKey val="0"/>
          <c:showVal val="1"/>
          <c:showCatName val="0"/>
          <c:showSerName val="0"/>
          <c:showPercent val="0"/>
          <c:showBubbleSize val="0"/>
        </c:dLbls>
        <c:gapWidth val="219"/>
        <c:axId val="650544136"/>
        <c:axId val="650544792"/>
      </c:barChart>
      <c:lineChart>
        <c:grouping val="standard"/>
        <c:varyColors val="0"/>
        <c:ser>
          <c:idx val="2"/>
          <c:order val="2"/>
          <c:tx>
            <c:strRef>
              <c:f>pvtSekolah!$AZ$4</c:f>
              <c:strCache>
                <c:ptCount val="1"/>
                <c:pt idx="0">
                  <c:v>% SR Ada Quit Date Selepas Intervensi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pvtSekolah!$AZ$5</c:f>
              <c:numCache>
                <c:formatCode>0.00%</c:formatCode>
                <c:ptCount val="1"/>
                <c:pt idx="0">
                  <c:v>#N/A</c:v>
                </c:pt>
              </c:numCache>
            </c:numRef>
          </c:val>
          <c:smooth val="0"/>
          <c:extLst>
            <c:ext xmlns:c16="http://schemas.microsoft.com/office/drawing/2014/chart" uri="{C3380CC4-5D6E-409C-BE32-E72D297353CC}">
              <c16:uniqueId val="{00000002-C96A-44A7-9B16-0CD3AE664E5D}"/>
            </c:ext>
          </c:extLst>
        </c:ser>
        <c:ser>
          <c:idx val="3"/>
          <c:order val="3"/>
          <c:tx>
            <c:strRef>
              <c:f>pvtSekolah!$BA$4</c:f>
              <c:strCache>
                <c:ptCount val="1"/>
                <c:pt idx="0">
                  <c:v>Sasaran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pvtSekolah!$BA$5</c:f>
              <c:numCache>
                <c:formatCode>0.00%</c:formatCode>
                <c:ptCount val="1"/>
                <c:pt idx="0">
                  <c:v>0.5</c:v>
                </c:pt>
              </c:numCache>
            </c:numRef>
          </c:val>
          <c:smooth val="0"/>
          <c:extLst>
            <c:ext xmlns:c16="http://schemas.microsoft.com/office/drawing/2014/chart" uri="{C3380CC4-5D6E-409C-BE32-E72D297353CC}">
              <c16:uniqueId val="{00000003-C96A-44A7-9B16-0CD3AE664E5D}"/>
            </c:ext>
          </c:extLst>
        </c:ser>
        <c:dLbls>
          <c:showLegendKey val="0"/>
          <c:showVal val="1"/>
          <c:showCatName val="0"/>
          <c:showSerName val="0"/>
          <c:showPercent val="0"/>
          <c:showBubbleSize val="0"/>
        </c:dLbls>
        <c:marker val="1"/>
        <c:smooth val="0"/>
        <c:axId val="970941120"/>
        <c:axId val="970940792"/>
      </c:lineChart>
      <c:catAx>
        <c:axId val="65054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544792"/>
        <c:crosses val="autoZero"/>
        <c:auto val="1"/>
        <c:lblAlgn val="ctr"/>
        <c:lblOffset val="100"/>
        <c:noMultiLvlLbl val="0"/>
      </c:catAx>
      <c:valAx>
        <c:axId val="650544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650544136"/>
        <c:crosses val="autoZero"/>
        <c:crossBetween val="between"/>
      </c:valAx>
      <c:valAx>
        <c:axId val="9709407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970941120"/>
        <c:crosses val="max"/>
        <c:crossBetween val="between"/>
      </c:valAx>
      <c:catAx>
        <c:axId val="970941120"/>
        <c:scaling>
          <c:orientation val="minMax"/>
        </c:scaling>
        <c:delete val="1"/>
        <c:axPos val="b"/>
        <c:numFmt formatCode="General" sourceLinked="1"/>
        <c:majorTickMark val="out"/>
        <c:minorTickMark val="none"/>
        <c:tickLblPos val="nextTo"/>
        <c:crossAx val="9709407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[Gi-Ret-PSY-2020-1.5.xlsm]pvtSekolah!PivotTable1</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MY"/>
              <a:t>9. Peratus Retensi FS dalam tempoh 3 tahun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pvtSekolah!$BF$4</c:f>
              <c:strCache>
                <c:ptCount val="1"/>
                <c:pt idx="0">
                  <c:v>% Retensi FS dalam tempoh 3 tahun    </c:v>
                </c:pt>
              </c:strCache>
            </c:strRef>
          </c:tx>
          <c:spPr>
            <a:solidFill>
              <a:schemeClr val="accent1"/>
            </a:solidFill>
            <a:ln>
              <a:solidFill>
                <a:srgbClr val="C00000"/>
              </a:solid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pvtSekolah!$BE$5</c:f>
              <c:strCache>
                <c:ptCount val="1"/>
                <c:pt idx="0">
                  <c:v>Grand Total</c:v>
                </c:pt>
              </c:strCache>
            </c:strRef>
          </c:cat>
          <c:val>
            <c:numRef>
              <c:f>pvtSekolah!$BF$5</c:f>
              <c:numCache>
                <c:formatCode>0.00%</c:formatCode>
                <c:ptCount val="1"/>
                <c:pt idx="0">
                  <c:v>#N/A</c:v>
                </c:pt>
              </c:numCache>
            </c:numRef>
          </c:val>
          <c:extLst>
            <c:ext xmlns:c16="http://schemas.microsoft.com/office/drawing/2014/chart" uri="{C3380CC4-5D6E-409C-BE32-E72D297353CC}">
              <c16:uniqueId val="{00000000-DCF1-4245-AE77-E69A1046BF67}"/>
            </c:ext>
          </c:extLst>
        </c:ser>
        <c:ser>
          <c:idx val="1"/>
          <c:order val="1"/>
          <c:tx>
            <c:strRef>
              <c:f>pvtSekolah!$BG$4</c:f>
              <c:strCache>
                <c:ptCount val="1"/>
                <c:pt idx="0">
                  <c:v>Sasaran   </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pvtSekolah!$BE$5</c:f>
              <c:strCache>
                <c:ptCount val="1"/>
                <c:pt idx="0">
                  <c:v>Grand Total</c:v>
                </c:pt>
              </c:strCache>
            </c:strRef>
          </c:cat>
          <c:val>
            <c:numRef>
              <c:f>pvtSekolah!$BG$5</c:f>
              <c:numCache>
                <c:formatCode>0.00%</c:formatCode>
                <c:ptCount val="1"/>
                <c:pt idx="0">
                  <c:v>0.5</c:v>
                </c:pt>
              </c:numCache>
            </c:numRef>
          </c:val>
          <c:extLst>
            <c:ext xmlns:c16="http://schemas.microsoft.com/office/drawing/2014/chart" uri="{C3380CC4-5D6E-409C-BE32-E72D297353CC}">
              <c16:uniqueId val="{00000001-DCF1-4245-AE77-E69A1046BF67}"/>
            </c:ext>
          </c:extLst>
        </c:ser>
        <c:dLbls>
          <c:dLblPos val="outEnd"/>
          <c:showLegendKey val="0"/>
          <c:showVal val="1"/>
          <c:showCatName val="0"/>
          <c:showSerName val="0"/>
          <c:showPercent val="0"/>
          <c:showBubbleSize val="0"/>
        </c:dLbls>
        <c:gapWidth val="219"/>
        <c:overlap val="-27"/>
        <c:axId val="885579576"/>
        <c:axId val="885580232"/>
      </c:barChart>
      <c:catAx>
        <c:axId val="88557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5580232"/>
        <c:crosses val="autoZero"/>
        <c:auto val="1"/>
        <c:lblAlgn val="ctr"/>
        <c:lblOffset val="100"/>
        <c:noMultiLvlLbl val="0"/>
      </c:catAx>
      <c:valAx>
        <c:axId val="885580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8855795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sz="1800" b="0" i="0" baseline="0">
                <a:effectLst/>
              </a:rPr>
              <a:t>KPI PROGRAM 4 - 10</a:t>
            </a:r>
            <a:endParaRPr lang="en-MY">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pvtSekolah!$BZ$3</c:f>
              <c:strCache>
                <c:ptCount val="1"/>
                <c:pt idx="0">
                  <c:v>Sasaran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pvtSekolah!$BZ$4:$BZ$9</c:f>
              <c:numCache>
                <c:formatCode>0.00%</c:formatCode>
                <c:ptCount val="6"/>
                <c:pt idx="0">
                  <c:v>0.65</c:v>
                </c:pt>
                <c:pt idx="1">
                  <c:v>0.7</c:v>
                </c:pt>
                <c:pt idx="2">
                  <c:v>0.41</c:v>
                </c:pt>
                <c:pt idx="3">
                  <c:v>0.7</c:v>
                </c:pt>
                <c:pt idx="4">
                  <c:v>0.61</c:v>
                </c:pt>
                <c:pt idx="5">
                  <c:v>0.5</c:v>
                </c:pt>
              </c:numCache>
            </c:numRef>
          </c:val>
          <c:extLst>
            <c:ext xmlns:c16="http://schemas.microsoft.com/office/drawing/2014/chart" uri="{C3380CC4-5D6E-409C-BE32-E72D297353CC}">
              <c16:uniqueId val="{00000000-3BDE-43CC-904D-6EF32F9B5BC7}"/>
            </c:ext>
          </c:extLst>
        </c:ser>
        <c:ser>
          <c:idx val="1"/>
          <c:order val="1"/>
          <c:tx>
            <c:strRef>
              <c:f>pvtSekolah!$CA$3</c:f>
              <c:strCache>
                <c:ptCount val="1"/>
                <c:pt idx="0">
                  <c:v>Pencapaian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pvtSekolah!$CA$4:$CA$9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BDE-43CC-904D-6EF32F9B5BC7}"/>
            </c:ext>
          </c:extLst>
        </c:ser>
        <c:dLbls>
          <c:dLblPos val="outEnd"/>
          <c:showLegendKey val="0"/>
          <c:showVal val="1"/>
          <c:showCatName val="0"/>
          <c:showSerName val="0"/>
          <c:showPercent val="0"/>
          <c:showBubbleSize val="0"/>
        </c:dLbls>
        <c:gapWidth val="219"/>
        <c:overlap val="-27"/>
        <c:axId val="401191128"/>
        <c:axId val="401185880"/>
      </c:barChart>
      <c:catAx>
        <c:axId val="40119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185880"/>
        <c:crosses val="autoZero"/>
        <c:auto val="1"/>
        <c:lblAlgn val="l"/>
        <c:lblOffset val="100"/>
        <c:noMultiLvlLbl val="0"/>
      </c:catAx>
      <c:valAx>
        <c:axId val="401185880"/>
        <c:scaling>
          <c:orientation val="minMax"/>
        </c:scaling>
        <c:delete val="1"/>
        <c:axPos val="l"/>
        <c:numFmt formatCode="0.00%" sourceLinked="1"/>
        <c:majorTickMark val="none"/>
        <c:minorTickMark val="none"/>
        <c:tickLblPos val="nextTo"/>
        <c:crossAx val="40119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3.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2.xml"/><Relationship Id="rId17" Type="http://schemas.openxmlformats.org/officeDocument/2006/relationships/chart" Target="../charts/chart7.xml"/><Relationship Id="rId2" Type="http://schemas.openxmlformats.org/officeDocument/2006/relationships/image" Target="../media/image3.png"/><Relationship Id="rId16"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hart" Target="../charts/chart1.xml"/><Relationship Id="rId5" Type="http://schemas.openxmlformats.org/officeDocument/2006/relationships/image" Target="../media/image6.png"/><Relationship Id="rId15" Type="http://schemas.openxmlformats.org/officeDocument/2006/relationships/chart" Target="../charts/chart5.xml"/><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4.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6</xdr:col>
      <xdr:colOff>211666</xdr:colOff>
      <xdr:row>62</xdr:row>
      <xdr:rowOff>21167</xdr:rowOff>
    </xdr:from>
    <xdr:to>
      <xdr:col>7</xdr:col>
      <xdr:colOff>223121</xdr:colOff>
      <xdr:row>63</xdr:row>
      <xdr:rowOff>105972</xdr:rowOff>
    </xdr:to>
    <xdr:sp macro="" textlink="">
      <xdr:nvSpPr>
        <xdr:cNvPr id="55" name="Rectangle: Rounded Corners 54">
          <a:extLst>
            <a:ext uri="{FF2B5EF4-FFF2-40B4-BE49-F238E27FC236}">
              <a16:creationId xmlns:a16="http://schemas.microsoft.com/office/drawing/2014/main" id="{00000000-0008-0000-0000-000037000000}"/>
            </a:ext>
          </a:extLst>
        </xdr:cNvPr>
        <xdr:cNvSpPr>
          <a:spLocks/>
        </xdr:cNvSpPr>
      </xdr:nvSpPr>
      <xdr:spPr>
        <a:xfrm>
          <a:off x="3421591" y="549804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4243F16-1D5C-4C93-9544-36FACE481DD7}"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63</xdr:row>
      <xdr:rowOff>31750</xdr:rowOff>
    </xdr:from>
    <xdr:to>
      <xdr:col>7</xdr:col>
      <xdr:colOff>223121</xdr:colOff>
      <xdr:row>64</xdr:row>
      <xdr:rowOff>116555</xdr:rowOff>
    </xdr:to>
    <xdr:sp macro="" textlink="">
      <xdr:nvSpPr>
        <xdr:cNvPr id="56" name="Rectangle: Rounded Corners 55">
          <a:extLst>
            <a:ext uri="{FF2B5EF4-FFF2-40B4-BE49-F238E27FC236}">
              <a16:creationId xmlns:a16="http://schemas.microsoft.com/office/drawing/2014/main" id="{00000000-0008-0000-0000-000038000000}"/>
            </a:ext>
          </a:extLst>
        </xdr:cNvPr>
        <xdr:cNvSpPr>
          <a:spLocks/>
        </xdr:cNvSpPr>
      </xdr:nvSpPr>
      <xdr:spPr>
        <a:xfrm>
          <a:off x="3421591" y="5699125"/>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BF996C-D9B4-4A95-BFB6-9BB701CEABD5}"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64</xdr:row>
      <xdr:rowOff>116417</xdr:rowOff>
    </xdr:from>
    <xdr:to>
      <xdr:col>7</xdr:col>
      <xdr:colOff>223121</xdr:colOff>
      <xdr:row>66</xdr:row>
      <xdr:rowOff>10722</xdr:rowOff>
    </xdr:to>
    <xdr:sp macro="" textlink="">
      <xdr:nvSpPr>
        <xdr:cNvPr id="57" name="Rectangle: Rounded Corners 56">
          <a:extLst>
            <a:ext uri="{FF2B5EF4-FFF2-40B4-BE49-F238E27FC236}">
              <a16:creationId xmlns:a16="http://schemas.microsoft.com/office/drawing/2014/main" id="{00000000-0008-0000-0000-000039000000}"/>
            </a:ext>
          </a:extLst>
        </xdr:cNvPr>
        <xdr:cNvSpPr>
          <a:spLocks/>
        </xdr:cNvSpPr>
      </xdr:nvSpPr>
      <xdr:spPr>
        <a:xfrm>
          <a:off x="3421591" y="59742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5C9CF8-EA87-422C-90D5-960519517BA7}"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65</xdr:row>
      <xdr:rowOff>158750</xdr:rowOff>
    </xdr:from>
    <xdr:to>
      <xdr:col>7</xdr:col>
      <xdr:colOff>223121</xdr:colOff>
      <xdr:row>67</xdr:row>
      <xdr:rowOff>53055</xdr:rowOff>
    </xdr:to>
    <xdr:sp macro="" textlink="">
      <xdr:nvSpPr>
        <xdr:cNvPr id="58" name="Rectangle: Rounded Corners 57">
          <a:extLst>
            <a:ext uri="{FF2B5EF4-FFF2-40B4-BE49-F238E27FC236}">
              <a16:creationId xmlns:a16="http://schemas.microsoft.com/office/drawing/2014/main" id="{00000000-0008-0000-0000-00003A000000}"/>
            </a:ext>
          </a:extLst>
        </xdr:cNvPr>
        <xdr:cNvSpPr>
          <a:spLocks/>
        </xdr:cNvSpPr>
      </xdr:nvSpPr>
      <xdr:spPr>
        <a:xfrm>
          <a:off x="3421591" y="6207125"/>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CE6590-4959-45C1-B557-E5CADB1DFEDD}"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67</xdr:row>
      <xdr:rowOff>21167</xdr:rowOff>
    </xdr:from>
    <xdr:to>
      <xdr:col>7</xdr:col>
      <xdr:colOff>223121</xdr:colOff>
      <xdr:row>68</xdr:row>
      <xdr:rowOff>105972</xdr:rowOff>
    </xdr:to>
    <xdr:sp macro="" textlink="">
      <xdr:nvSpPr>
        <xdr:cNvPr id="59" name="Rectangle: Rounded Corners 58">
          <a:extLst>
            <a:ext uri="{FF2B5EF4-FFF2-40B4-BE49-F238E27FC236}">
              <a16:creationId xmlns:a16="http://schemas.microsoft.com/office/drawing/2014/main" id="{00000000-0008-0000-0000-00003B000000}"/>
            </a:ext>
          </a:extLst>
        </xdr:cNvPr>
        <xdr:cNvSpPr>
          <a:spLocks/>
        </xdr:cNvSpPr>
      </xdr:nvSpPr>
      <xdr:spPr>
        <a:xfrm>
          <a:off x="3421591" y="645054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52D8889-AD73-4B34-B835-529DA886CA2D}"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68</xdr:row>
      <xdr:rowOff>52917</xdr:rowOff>
    </xdr:from>
    <xdr:to>
      <xdr:col>7</xdr:col>
      <xdr:colOff>223121</xdr:colOff>
      <xdr:row>69</xdr:row>
      <xdr:rowOff>137722</xdr:rowOff>
    </xdr:to>
    <xdr:sp macro="" textlink="">
      <xdr:nvSpPr>
        <xdr:cNvPr id="60" name="Rectangle: Rounded Corners 59">
          <a:extLst>
            <a:ext uri="{FF2B5EF4-FFF2-40B4-BE49-F238E27FC236}">
              <a16:creationId xmlns:a16="http://schemas.microsoft.com/office/drawing/2014/main" id="{00000000-0008-0000-0000-00003C000000}"/>
            </a:ext>
          </a:extLst>
        </xdr:cNvPr>
        <xdr:cNvSpPr>
          <a:spLocks/>
        </xdr:cNvSpPr>
      </xdr:nvSpPr>
      <xdr:spPr>
        <a:xfrm>
          <a:off x="3421591" y="66727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8BA230-041D-45A0-9EAB-74AFFE7F91A8}"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69</xdr:row>
      <xdr:rowOff>95251</xdr:rowOff>
    </xdr:from>
    <xdr:to>
      <xdr:col>7</xdr:col>
      <xdr:colOff>223121</xdr:colOff>
      <xdr:row>70</xdr:row>
      <xdr:rowOff>180056</xdr:rowOff>
    </xdr:to>
    <xdr:sp macro="" textlink="">
      <xdr:nvSpPr>
        <xdr:cNvPr id="61" name="Rectangle: Rounded Corners 60">
          <a:extLst>
            <a:ext uri="{FF2B5EF4-FFF2-40B4-BE49-F238E27FC236}">
              <a16:creationId xmlns:a16="http://schemas.microsoft.com/office/drawing/2014/main" id="{00000000-0008-0000-0000-00003D000000}"/>
            </a:ext>
          </a:extLst>
        </xdr:cNvPr>
        <xdr:cNvSpPr>
          <a:spLocks/>
        </xdr:cNvSpPr>
      </xdr:nvSpPr>
      <xdr:spPr>
        <a:xfrm>
          <a:off x="3421591" y="6905626"/>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41CC83-2F4B-4496-8237-B26022EF0EA0}"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70</xdr:row>
      <xdr:rowOff>137584</xdr:rowOff>
    </xdr:from>
    <xdr:to>
      <xdr:col>7</xdr:col>
      <xdr:colOff>223121</xdr:colOff>
      <xdr:row>72</xdr:row>
      <xdr:rowOff>31889</xdr:rowOff>
    </xdr:to>
    <xdr:sp macro="" textlink="">
      <xdr:nvSpPr>
        <xdr:cNvPr id="62" name="Rectangle: Rounded Corners 61">
          <a:extLst>
            <a:ext uri="{FF2B5EF4-FFF2-40B4-BE49-F238E27FC236}">
              <a16:creationId xmlns:a16="http://schemas.microsoft.com/office/drawing/2014/main" id="{00000000-0008-0000-0000-00003E000000}"/>
            </a:ext>
          </a:extLst>
        </xdr:cNvPr>
        <xdr:cNvSpPr>
          <a:spLocks/>
        </xdr:cNvSpPr>
      </xdr:nvSpPr>
      <xdr:spPr>
        <a:xfrm>
          <a:off x="3421591" y="7138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70D8-87C9-4EAD-ADFB-468FEF497CAA}"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72</xdr:row>
      <xdr:rowOff>10584</xdr:rowOff>
    </xdr:from>
    <xdr:to>
      <xdr:col>7</xdr:col>
      <xdr:colOff>223121</xdr:colOff>
      <xdr:row>73</xdr:row>
      <xdr:rowOff>95389</xdr:rowOff>
    </xdr:to>
    <xdr:sp macro="" textlink="">
      <xdr:nvSpPr>
        <xdr:cNvPr id="63" name="Rectangle: Rounded Corners 62">
          <a:extLst>
            <a:ext uri="{FF2B5EF4-FFF2-40B4-BE49-F238E27FC236}">
              <a16:creationId xmlns:a16="http://schemas.microsoft.com/office/drawing/2014/main" id="{00000000-0008-0000-0000-00003F000000}"/>
            </a:ext>
          </a:extLst>
        </xdr:cNvPr>
        <xdr:cNvSpPr>
          <a:spLocks/>
        </xdr:cNvSpPr>
      </xdr:nvSpPr>
      <xdr:spPr>
        <a:xfrm>
          <a:off x="3421591" y="7392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8433EF8-9B6D-4460-B5AC-3F2460D14C97}"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73</xdr:row>
      <xdr:rowOff>105834</xdr:rowOff>
    </xdr:from>
    <xdr:to>
      <xdr:col>7</xdr:col>
      <xdr:colOff>223121</xdr:colOff>
      <xdr:row>75</xdr:row>
      <xdr:rowOff>139</xdr:rowOff>
    </xdr:to>
    <xdr:sp macro="" textlink="">
      <xdr:nvSpPr>
        <xdr:cNvPr id="64" name="Rectangle: Rounded Corners 63">
          <a:extLst>
            <a:ext uri="{FF2B5EF4-FFF2-40B4-BE49-F238E27FC236}">
              <a16:creationId xmlns:a16="http://schemas.microsoft.com/office/drawing/2014/main" id="{00000000-0008-0000-0000-000040000000}"/>
            </a:ext>
          </a:extLst>
        </xdr:cNvPr>
        <xdr:cNvSpPr>
          <a:spLocks/>
        </xdr:cNvSpPr>
      </xdr:nvSpPr>
      <xdr:spPr>
        <a:xfrm>
          <a:off x="3421591" y="767820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207CC42-12A6-4A74-87FC-5F39CD0141C0}"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74</xdr:row>
      <xdr:rowOff>127001</xdr:rowOff>
    </xdr:from>
    <xdr:to>
      <xdr:col>7</xdr:col>
      <xdr:colOff>223121</xdr:colOff>
      <xdr:row>76</xdr:row>
      <xdr:rowOff>21306</xdr:rowOff>
    </xdr:to>
    <xdr:sp macro="" textlink="">
      <xdr:nvSpPr>
        <xdr:cNvPr id="65" name="Rectangle: Rounded Corners 64">
          <a:extLst>
            <a:ext uri="{FF2B5EF4-FFF2-40B4-BE49-F238E27FC236}">
              <a16:creationId xmlns:a16="http://schemas.microsoft.com/office/drawing/2014/main" id="{00000000-0008-0000-0000-000041000000}"/>
            </a:ext>
          </a:extLst>
        </xdr:cNvPr>
        <xdr:cNvSpPr>
          <a:spLocks/>
        </xdr:cNvSpPr>
      </xdr:nvSpPr>
      <xdr:spPr>
        <a:xfrm>
          <a:off x="3421591" y="7889876"/>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CC3DDEF-1BD2-492A-AB7C-866CA455A436}"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12</xdr:col>
      <xdr:colOff>84666</xdr:colOff>
      <xdr:row>62</xdr:row>
      <xdr:rowOff>74084</xdr:rowOff>
    </xdr:from>
    <xdr:to>
      <xdr:col>12</xdr:col>
      <xdr:colOff>318371</xdr:colOff>
      <xdr:row>63</xdr:row>
      <xdr:rowOff>158889</xdr:rowOff>
    </xdr:to>
    <xdr:sp macro="" textlink="">
      <xdr:nvSpPr>
        <xdr:cNvPr id="66" name="Rectangle: Rounded Corners 65">
          <a:extLst>
            <a:ext uri="{FF2B5EF4-FFF2-40B4-BE49-F238E27FC236}">
              <a16:creationId xmlns:a16="http://schemas.microsoft.com/office/drawing/2014/main" id="{00000000-0008-0000-0000-000042000000}"/>
            </a:ext>
          </a:extLst>
        </xdr:cNvPr>
        <xdr:cNvSpPr>
          <a:spLocks/>
        </xdr:cNvSpPr>
      </xdr:nvSpPr>
      <xdr:spPr>
        <a:xfrm>
          <a:off x="6675966" y="5550959"/>
          <a:ext cx="233705"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5CB41EC-CE17-46E5-84AC-5D1BDB51F323}"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105833</xdr:colOff>
      <xdr:row>64</xdr:row>
      <xdr:rowOff>116417</xdr:rowOff>
    </xdr:from>
    <xdr:to>
      <xdr:col>7</xdr:col>
      <xdr:colOff>117288</xdr:colOff>
      <xdr:row>66</xdr:row>
      <xdr:rowOff>10722</xdr:rowOff>
    </xdr:to>
    <xdr:sp macro="" textlink="">
      <xdr:nvSpPr>
        <xdr:cNvPr id="67" name="Rectangle: Rounded Corners 66">
          <a:extLst>
            <a:ext uri="{FF2B5EF4-FFF2-40B4-BE49-F238E27FC236}">
              <a16:creationId xmlns:a16="http://schemas.microsoft.com/office/drawing/2014/main" id="{00000000-0008-0000-0000-000043000000}"/>
            </a:ext>
          </a:extLst>
        </xdr:cNvPr>
        <xdr:cNvSpPr>
          <a:spLocks/>
        </xdr:cNvSpPr>
      </xdr:nvSpPr>
      <xdr:spPr>
        <a:xfrm>
          <a:off x="3315758" y="59742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B8ED9DB-D641-41D2-A062-472451A29998}"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65</xdr:row>
      <xdr:rowOff>158750</xdr:rowOff>
    </xdr:from>
    <xdr:to>
      <xdr:col>7</xdr:col>
      <xdr:colOff>117288</xdr:colOff>
      <xdr:row>67</xdr:row>
      <xdr:rowOff>53055</xdr:rowOff>
    </xdr:to>
    <xdr:sp macro="" textlink="">
      <xdr:nvSpPr>
        <xdr:cNvPr id="68" name="Rectangle: Rounded Corners 67">
          <a:extLst>
            <a:ext uri="{FF2B5EF4-FFF2-40B4-BE49-F238E27FC236}">
              <a16:creationId xmlns:a16="http://schemas.microsoft.com/office/drawing/2014/main" id="{00000000-0008-0000-0000-000044000000}"/>
            </a:ext>
          </a:extLst>
        </xdr:cNvPr>
        <xdr:cNvSpPr>
          <a:spLocks/>
        </xdr:cNvSpPr>
      </xdr:nvSpPr>
      <xdr:spPr>
        <a:xfrm>
          <a:off x="3315758" y="6207125"/>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660F0CD-CF48-45CC-AE4C-EE4385540B91}"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67</xdr:row>
      <xdr:rowOff>21167</xdr:rowOff>
    </xdr:from>
    <xdr:to>
      <xdr:col>7</xdr:col>
      <xdr:colOff>117288</xdr:colOff>
      <xdr:row>68</xdr:row>
      <xdr:rowOff>105972</xdr:rowOff>
    </xdr:to>
    <xdr:sp macro="" textlink="">
      <xdr:nvSpPr>
        <xdr:cNvPr id="69" name="Rectangle: Rounded Corners 68">
          <a:extLst>
            <a:ext uri="{FF2B5EF4-FFF2-40B4-BE49-F238E27FC236}">
              <a16:creationId xmlns:a16="http://schemas.microsoft.com/office/drawing/2014/main" id="{00000000-0008-0000-0000-000045000000}"/>
            </a:ext>
          </a:extLst>
        </xdr:cNvPr>
        <xdr:cNvSpPr>
          <a:spLocks/>
        </xdr:cNvSpPr>
      </xdr:nvSpPr>
      <xdr:spPr>
        <a:xfrm>
          <a:off x="3315758" y="645054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7F76877-B12F-45F3-83A1-C1E5E6433F39}"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68</xdr:row>
      <xdr:rowOff>52917</xdr:rowOff>
    </xdr:from>
    <xdr:to>
      <xdr:col>7</xdr:col>
      <xdr:colOff>117288</xdr:colOff>
      <xdr:row>69</xdr:row>
      <xdr:rowOff>137722</xdr:rowOff>
    </xdr:to>
    <xdr:sp macro="" textlink="">
      <xdr:nvSpPr>
        <xdr:cNvPr id="70" name="Rectangle: Rounded Corners 69">
          <a:extLst>
            <a:ext uri="{FF2B5EF4-FFF2-40B4-BE49-F238E27FC236}">
              <a16:creationId xmlns:a16="http://schemas.microsoft.com/office/drawing/2014/main" id="{00000000-0008-0000-0000-000046000000}"/>
            </a:ext>
          </a:extLst>
        </xdr:cNvPr>
        <xdr:cNvSpPr>
          <a:spLocks/>
        </xdr:cNvSpPr>
      </xdr:nvSpPr>
      <xdr:spPr>
        <a:xfrm>
          <a:off x="3315758" y="66727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22D4BB-E7F8-464E-B0E1-D28ECCEFFF2E}"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69</xdr:row>
      <xdr:rowOff>95251</xdr:rowOff>
    </xdr:from>
    <xdr:to>
      <xdr:col>7</xdr:col>
      <xdr:colOff>117288</xdr:colOff>
      <xdr:row>70</xdr:row>
      <xdr:rowOff>180056</xdr:rowOff>
    </xdr:to>
    <xdr:sp macro="" textlink="">
      <xdr:nvSpPr>
        <xdr:cNvPr id="71" name="Rectangle: Rounded Corners 70">
          <a:extLst>
            <a:ext uri="{FF2B5EF4-FFF2-40B4-BE49-F238E27FC236}">
              <a16:creationId xmlns:a16="http://schemas.microsoft.com/office/drawing/2014/main" id="{00000000-0008-0000-0000-000047000000}"/>
            </a:ext>
          </a:extLst>
        </xdr:cNvPr>
        <xdr:cNvSpPr>
          <a:spLocks/>
        </xdr:cNvSpPr>
      </xdr:nvSpPr>
      <xdr:spPr>
        <a:xfrm>
          <a:off x="3315758" y="6905626"/>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F092E4-9FA3-44B0-A85A-B1380497F74B}"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70</xdr:row>
      <xdr:rowOff>137584</xdr:rowOff>
    </xdr:from>
    <xdr:to>
      <xdr:col>7</xdr:col>
      <xdr:colOff>117288</xdr:colOff>
      <xdr:row>72</xdr:row>
      <xdr:rowOff>31889</xdr:rowOff>
    </xdr:to>
    <xdr:sp macro="" textlink="">
      <xdr:nvSpPr>
        <xdr:cNvPr id="72" name="Rectangle: Rounded Corners 71">
          <a:extLst>
            <a:ext uri="{FF2B5EF4-FFF2-40B4-BE49-F238E27FC236}">
              <a16:creationId xmlns:a16="http://schemas.microsoft.com/office/drawing/2014/main" id="{00000000-0008-0000-0000-000048000000}"/>
            </a:ext>
          </a:extLst>
        </xdr:cNvPr>
        <xdr:cNvSpPr>
          <a:spLocks/>
        </xdr:cNvSpPr>
      </xdr:nvSpPr>
      <xdr:spPr>
        <a:xfrm>
          <a:off x="3315758" y="7138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A943E11-DA58-4D89-A2AF-09CDB4B2D9AF}"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72</xdr:row>
      <xdr:rowOff>10584</xdr:rowOff>
    </xdr:from>
    <xdr:to>
      <xdr:col>7</xdr:col>
      <xdr:colOff>117288</xdr:colOff>
      <xdr:row>73</xdr:row>
      <xdr:rowOff>95389</xdr:rowOff>
    </xdr:to>
    <xdr:sp macro="" textlink="">
      <xdr:nvSpPr>
        <xdr:cNvPr id="73" name="Rectangle: Rounded Corners 72">
          <a:extLst>
            <a:ext uri="{FF2B5EF4-FFF2-40B4-BE49-F238E27FC236}">
              <a16:creationId xmlns:a16="http://schemas.microsoft.com/office/drawing/2014/main" id="{00000000-0008-0000-0000-000049000000}"/>
            </a:ext>
          </a:extLst>
        </xdr:cNvPr>
        <xdr:cNvSpPr>
          <a:spLocks/>
        </xdr:cNvSpPr>
      </xdr:nvSpPr>
      <xdr:spPr>
        <a:xfrm>
          <a:off x="3315758" y="7392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9A8B8E-E8AC-44C9-8955-8F150ECECD25}"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73</xdr:row>
      <xdr:rowOff>105834</xdr:rowOff>
    </xdr:from>
    <xdr:to>
      <xdr:col>7</xdr:col>
      <xdr:colOff>117288</xdr:colOff>
      <xdr:row>75</xdr:row>
      <xdr:rowOff>139</xdr:rowOff>
    </xdr:to>
    <xdr:sp macro="" textlink="">
      <xdr:nvSpPr>
        <xdr:cNvPr id="74" name="Rectangle: Rounded Corners 73">
          <a:extLst>
            <a:ext uri="{FF2B5EF4-FFF2-40B4-BE49-F238E27FC236}">
              <a16:creationId xmlns:a16="http://schemas.microsoft.com/office/drawing/2014/main" id="{00000000-0008-0000-0000-00004A000000}"/>
            </a:ext>
          </a:extLst>
        </xdr:cNvPr>
        <xdr:cNvSpPr>
          <a:spLocks/>
        </xdr:cNvSpPr>
      </xdr:nvSpPr>
      <xdr:spPr>
        <a:xfrm>
          <a:off x="3315758" y="767820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519A0E7-FD4B-4D91-B1C9-726130CCD30A}"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16</xdr:col>
      <xdr:colOff>0</xdr:colOff>
      <xdr:row>37</xdr:row>
      <xdr:rowOff>0</xdr:rowOff>
    </xdr:from>
    <xdr:to>
      <xdr:col>16</xdr:col>
      <xdr:colOff>447675</xdr:colOff>
      <xdr:row>38</xdr:row>
      <xdr:rowOff>68792</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10067925" y="47625"/>
          <a:ext cx="447675" cy="335492"/>
        </a:xfrm>
        <a:prstGeom prst="roundRect">
          <a:avLst/>
        </a:prstGeom>
        <a:no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b="1">
            <a:solidFill>
              <a:schemeClr val="accent2">
                <a:lumMod val="75000"/>
              </a:schemeClr>
            </a:solidFill>
            <a:latin typeface="+mn-lt"/>
          </a:endParaRPr>
        </a:p>
      </xdr:txBody>
    </xdr:sp>
    <xdr:clientData/>
  </xdr:twoCellAnchor>
  <xdr:twoCellAnchor>
    <xdr:from>
      <xdr:col>17</xdr:col>
      <xdr:colOff>24342</xdr:colOff>
      <xdr:row>37</xdr:row>
      <xdr:rowOff>0</xdr:rowOff>
    </xdr:from>
    <xdr:to>
      <xdr:col>17</xdr:col>
      <xdr:colOff>472017</xdr:colOff>
      <xdr:row>38</xdr:row>
      <xdr:rowOff>68792</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10701867" y="47625"/>
          <a:ext cx="447675" cy="335492"/>
        </a:xfrm>
        <a:prstGeom prst="round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b="1">
            <a:solidFill>
              <a:schemeClr val="accent2">
                <a:lumMod val="75000"/>
              </a:schemeClr>
            </a:solidFill>
            <a:latin typeface="+mn-lt"/>
          </a:endParaRPr>
        </a:p>
      </xdr:txBody>
    </xdr:sp>
    <xdr:clientData/>
  </xdr:twoCellAnchor>
  <xdr:twoCellAnchor>
    <xdr:from>
      <xdr:col>5</xdr:col>
      <xdr:colOff>416717</xdr:colOff>
      <xdr:row>2</xdr:row>
      <xdr:rowOff>111918</xdr:rowOff>
    </xdr:from>
    <xdr:to>
      <xdr:col>10</xdr:col>
      <xdr:colOff>166686</xdr:colOff>
      <xdr:row>5</xdr:row>
      <xdr:rowOff>83344</xdr:rowOff>
    </xdr:to>
    <xdr:sp macro="[0]!FilterData" textlink="">
      <xdr:nvSpPr>
        <xdr:cNvPr id="3" name="Rectangle 2">
          <a:extLst>
            <a:ext uri="{FF2B5EF4-FFF2-40B4-BE49-F238E27FC236}">
              <a16:creationId xmlns:a16="http://schemas.microsoft.com/office/drawing/2014/main" id="{4D2166C0-EE7F-4487-A574-F805C0D60854}"/>
            </a:ext>
          </a:extLst>
        </xdr:cNvPr>
        <xdr:cNvSpPr/>
      </xdr:nvSpPr>
      <xdr:spPr>
        <a:xfrm>
          <a:off x="3452811" y="492918"/>
          <a:ext cx="2786063" cy="542926"/>
        </a:xfrm>
        <a:prstGeom prst="rect">
          <a:avLst/>
        </a:prstGeom>
        <a:solidFill>
          <a:schemeClr val="accent1">
            <a:alpha val="69000"/>
          </a:schemeClr>
        </a:solidFill>
        <a:ln w="38100">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200" b="1">
              <a:latin typeface="+mn-lt"/>
            </a:rPr>
            <a:t>OPEN FILTER</a:t>
          </a:r>
        </a:p>
      </xdr:txBody>
    </xdr:sp>
    <xdr:clientData/>
  </xdr:twoCellAnchor>
  <xdr:twoCellAnchor>
    <xdr:from>
      <xdr:col>10</xdr:col>
      <xdr:colOff>326230</xdr:colOff>
      <xdr:row>2</xdr:row>
      <xdr:rowOff>109537</xdr:rowOff>
    </xdr:from>
    <xdr:to>
      <xdr:col>15</xdr:col>
      <xdr:colOff>71437</xdr:colOff>
      <xdr:row>5</xdr:row>
      <xdr:rowOff>80963</xdr:rowOff>
    </xdr:to>
    <xdr:sp macro="[0]!openCombine" textlink="">
      <xdr:nvSpPr>
        <xdr:cNvPr id="36" name="Rectangle 35">
          <a:extLst>
            <a:ext uri="{FF2B5EF4-FFF2-40B4-BE49-F238E27FC236}">
              <a16:creationId xmlns:a16="http://schemas.microsoft.com/office/drawing/2014/main" id="{BCB2B9A8-B648-4DFD-A8E8-951DACC7E603}"/>
            </a:ext>
          </a:extLst>
        </xdr:cNvPr>
        <xdr:cNvSpPr/>
      </xdr:nvSpPr>
      <xdr:spPr>
        <a:xfrm>
          <a:off x="6398418" y="490537"/>
          <a:ext cx="2781300" cy="542926"/>
        </a:xfrm>
        <a:prstGeom prst="rect">
          <a:avLst/>
        </a:prstGeom>
        <a:solidFill>
          <a:schemeClr val="accent1">
            <a:alpha val="69000"/>
          </a:schemeClr>
        </a:solidFill>
        <a:ln w="38100">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200" b="1">
              <a:latin typeface="+mn-lt"/>
            </a:rPr>
            <a:t>MERGE All</a:t>
          </a:r>
        </a:p>
      </xdr:txBody>
    </xdr:sp>
    <xdr:clientData/>
  </xdr:twoCellAnchor>
  <xdr:twoCellAnchor>
    <xdr:from>
      <xdr:col>4</xdr:col>
      <xdr:colOff>200023</xdr:colOff>
      <xdr:row>7</xdr:row>
      <xdr:rowOff>123141</xdr:rowOff>
    </xdr:from>
    <xdr:to>
      <xdr:col>10</xdr:col>
      <xdr:colOff>372716</xdr:colOff>
      <xdr:row>13</xdr:row>
      <xdr:rowOff>24854</xdr:rowOff>
    </xdr:to>
    <xdr:sp macro="" textlink="">
      <xdr:nvSpPr>
        <xdr:cNvPr id="2" name="Rectangle 1">
          <a:extLst>
            <a:ext uri="{FF2B5EF4-FFF2-40B4-BE49-F238E27FC236}">
              <a16:creationId xmlns:a16="http://schemas.microsoft.com/office/drawing/2014/main" id="{0E7E61E5-0FAD-4217-95B5-BDB378F04ACF}"/>
            </a:ext>
          </a:extLst>
        </xdr:cNvPr>
        <xdr:cNvSpPr/>
      </xdr:nvSpPr>
      <xdr:spPr>
        <a:xfrm>
          <a:off x="2651675" y="1456641"/>
          <a:ext cx="3850171" cy="1044713"/>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4</xdr:col>
      <xdr:colOff>370096</xdr:colOff>
      <xdr:row>9</xdr:row>
      <xdr:rowOff>49704</xdr:rowOff>
    </xdr:from>
    <xdr:to>
      <xdr:col>5</xdr:col>
      <xdr:colOff>396312</xdr:colOff>
      <xdr:row>12</xdr:row>
      <xdr:rowOff>114032</xdr:rowOff>
    </xdr:to>
    <xdr:pic>
      <xdr:nvPicPr>
        <xdr:cNvPr id="5" name="Picture 4">
          <a:extLst>
            <a:ext uri="{FF2B5EF4-FFF2-40B4-BE49-F238E27FC236}">
              <a16:creationId xmlns:a16="http://schemas.microsoft.com/office/drawing/2014/main" id="{35D6F916-367C-422A-B97B-81BA05AD0A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21748" y="1764204"/>
          <a:ext cx="639129" cy="635828"/>
        </a:xfrm>
        <a:prstGeom prst="rect">
          <a:avLst/>
        </a:prstGeom>
      </xdr:spPr>
    </xdr:pic>
    <xdr:clientData/>
  </xdr:twoCellAnchor>
  <xdr:twoCellAnchor>
    <xdr:from>
      <xdr:col>10</xdr:col>
      <xdr:colOff>530086</xdr:colOff>
      <xdr:row>7</xdr:row>
      <xdr:rowOff>132528</xdr:rowOff>
    </xdr:from>
    <xdr:to>
      <xdr:col>17</xdr:col>
      <xdr:colOff>24847</xdr:colOff>
      <xdr:row>13</xdr:row>
      <xdr:rowOff>17676</xdr:rowOff>
    </xdr:to>
    <xdr:sp macro="" textlink="">
      <xdr:nvSpPr>
        <xdr:cNvPr id="50" name="Rectangle 49">
          <a:extLst>
            <a:ext uri="{FF2B5EF4-FFF2-40B4-BE49-F238E27FC236}">
              <a16:creationId xmlns:a16="http://schemas.microsoft.com/office/drawing/2014/main" id="{8DD49ADF-1E3D-4381-9025-122F558D7CC8}"/>
            </a:ext>
          </a:extLst>
        </xdr:cNvPr>
        <xdr:cNvSpPr/>
      </xdr:nvSpPr>
      <xdr:spPr>
        <a:xfrm>
          <a:off x="6659216" y="1466028"/>
          <a:ext cx="3785153" cy="1028148"/>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10</xdr:col>
      <xdr:colOff>525118</xdr:colOff>
      <xdr:row>13</xdr:row>
      <xdr:rowOff>168966</xdr:rowOff>
    </xdr:from>
    <xdr:to>
      <xdr:col>17</xdr:col>
      <xdr:colOff>24848</xdr:colOff>
      <xdr:row>19</xdr:row>
      <xdr:rowOff>8283</xdr:rowOff>
    </xdr:to>
    <xdr:sp macro="" textlink="">
      <xdr:nvSpPr>
        <xdr:cNvPr id="51" name="Rectangle 50">
          <a:extLst>
            <a:ext uri="{FF2B5EF4-FFF2-40B4-BE49-F238E27FC236}">
              <a16:creationId xmlns:a16="http://schemas.microsoft.com/office/drawing/2014/main" id="{FE88D654-60C5-4B39-8112-234F7446A476}"/>
            </a:ext>
          </a:extLst>
        </xdr:cNvPr>
        <xdr:cNvSpPr/>
      </xdr:nvSpPr>
      <xdr:spPr>
        <a:xfrm>
          <a:off x="6654248" y="2645466"/>
          <a:ext cx="3790122" cy="982317"/>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4</xdr:col>
      <xdr:colOff>188844</xdr:colOff>
      <xdr:row>13</xdr:row>
      <xdr:rowOff>139148</xdr:rowOff>
    </xdr:from>
    <xdr:to>
      <xdr:col>10</xdr:col>
      <xdr:colOff>372718</xdr:colOff>
      <xdr:row>19</xdr:row>
      <xdr:rowOff>16566</xdr:rowOff>
    </xdr:to>
    <xdr:sp macro="" textlink="">
      <xdr:nvSpPr>
        <xdr:cNvPr id="52" name="Rectangle 51">
          <a:extLst>
            <a:ext uri="{FF2B5EF4-FFF2-40B4-BE49-F238E27FC236}">
              <a16:creationId xmlns:a16="http://schemas.microsoft.com/office/drawing/2014/main" id="{C494F684-8E86-438F-96B1-24AF538BBB98}"/>
            </a:ext>
          </a:extLst>
        </xdr:cNvPr>
        <xdr:cNvSpPr/>
      </xdr:nvSpPr>
      <xdr:spPr>
        <a:xfrm>
          <a:off x="2640496" y="2615648"/>
          <a:ext cx="3861352" cy="1020418"/>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editAs="oneCell">
    <xdr:from>
      <xdr:col>11</xdr:col>
      <xdr:colOff>99390</xdr:colOff>
      <xdr:row>8</xdr:row>
      <xdr:rowOff>167571</xdr:rowOff>
    </xdr:from>
    <xdr:to>
      <xdr:col>12</xdr:col>
      <xdr:colOff>165652</xdr:colOff>
      <xdr:row>12</xdr:row>
      <xdr:rowOff>73978</xdr:rowOff>
    </xdr:to>
    <xdr:pic>
      <xdr:nvPicPr>
        <xdr:cNvPr id="14" name="Picture 13">
          <a:extLst>
            <a:ext uri="{FF2B5EF4-FFF2-40B4-BE49-F238E27FC236}">
              <a16:creationId xmlns:a16="http://schemas.microsoft.com/office/drawing/2014/main" id="{5F45FA4C-FDC6-4030-B04B-4478FE45E2B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41433" y="1691571"/>
          <a:ext cx="679176" cy="668407"/>
        </a:xfrm>
        <a:prstGeom prst="rect">
          <a:avLst/>
        </a:prstGeom>
      </xdr:spPr>
    </xdr:pic>
    <xdr:clientData/>
  </xdr:twoCellAnchor>
  <xdr:twoCellAnchor editAs="oneCell">
    <xdr:from>
      <xdr:col>4</xdr:col>
      <xdr:colOff>339011</xdr:colOff>
      <xdr:row>15</xdr:row>
      <xdr:rowOff>7708</xdr:rowOff>
    </xdr:from>
    <xdr:to>
      <xdr:col>5</xdr:col>
      <xdr:colOff>397566</xdr:colOff>
      <xdr:row>18</xdr:row>
      <xdr:rowOff>107676</xdr:rowOff>
    </xdr:to>
    <xdr:pic>
      <xdr:nvPicPr>
        <xdr:cNvPr id="16" name="Picture 15">
          <a:extLst>
            <a:ext uri="{FF2B5EF4-FFF2-40B4-BE49-F238E27FC236}">
              <a16:creationId xmlns:a16="http://schemas.microsoft.com/office/drawing/2014/main" id="{81F275FE-FB60-4C10-9317-B920E5E3140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90663" y="2865208"/>
          <a:ext cx="671468" cy="671468"/>
        </a:xfrm>
        <a:prstGeom prst="rect">
          <a:avLst/>
        </a:prstGeom>
      </xdr:spPr>
    </xdr:pic>
    <xdr:clientData/>
  </xdr:twoCellAnchor>
  <xdr:twoCellAnchor editAs="oneCell">
    <xdr:from>
      <xdr:col>11</xdr:col>
      <xdr:colOff>130253</xdr:colOff>
      <xdr:row>15</xdr:row>
      <xdr:rowOff>33131</xdr:rowOff>
    </xdr:from>
    <xdr:to>
      <xdr:col>12</xdr:col>
      <xdr:colOff>214656</xdr:colOff>
      <xdr:row>18</xdr:row>
      <xdr:rowOff>117301</xdr:rowOff>
    </xdr:to>
    <xdr:pic>
      <xdr:nvPicPr>
        <xdr:cNvPr id="18" name="Picture 17">
          <a:extLst>
            <a:ext uri="{FF2B5EF4-FFF2-40B4-BE49-F238E27FC236}">
              <a16:creationId xmlns:a16="http://schemas.microsoft.com/office/drawing/2014/main" id="{714CB6F9-6BE8-4E58-A468-C18403D950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72296" y="2890631"/>
          <a:ext cx="697317" cy="655670"/>
        </a:xfrm>
        <a:prstGeom prst="rect">
          <a:avLst/>
        </a:prstGeom>
      </xdr:spPr>
    </xdr:pic>
    <xdr:clientData/>
  </xdr:twoCellAnchor>
  <xdr:twoCellAnchor editAs="oneCell">
    <xdr:from>
      <xdr:col>7</xdr:col>
      <xdr:colOff>165654</xdr:colOff>
      <xdr:row>8</xdr:row>
      <xdr:rowOff>181650</xdr:rowOff>
    </xdr:from>
    <xdr:to>
      <xdr:col>8</xdr:col>
      <xdr:colOff>215348</xdr:colOff>
      <xdr:row>12</xdr:row>
      <xdr:rowOff>82257</xdr:rowOff>
    </xdr:to>
    <xdr:pic>
      <xdr:nvPicPr>
        <xdr:cNvPr id="20" name="Picture 19">
          <a:extLst>
            <a:ext uri="{FF2B5EF4-FFF2-40B4-BE49-F238E27FC236}">
              <a16:creationId xmlns:a16="http://schemas.microsoft.com/office/drawing/2014/main" id="{A1A5D8B4-9C79-47EE-8384-DEA855E9D53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456045" y="1705650"/>
          <a:ext cx="662607" cy="662607"/>
        </a:xfrm>
        <a:prstGeom prst="rect">
          <a:avLst/>
        </a:prstGeom>
      </xdr:spPr>
    </xdr:pic>
    <xdr:clientData/>
  </xdr:twoCellAnchor>
  <xdr:twoCellAnchor editAs="oneCell">
    <xdr:from>
      <xdr:col>13</xdr:col>
      <xdr:colOff>469838</xdr:colOff>
      <xdr:row>14</xdr:row>
      <xdr:rowOff>157370</xdr:rowOff>
    </xdr:from>
    <xdr:to>
      <xdr:col>14</xdr:col>
      <xdr:colOff>594078</xdr:colOff>
      <xdr:row>18</xdr:row>
      <xdr:rowOff>88496</xdr:rowOff>
    </xdr:to>
    <xdr:pic>
      <xdr:nvPicPr>
        <xdr:cNvPr id="22" name="Picture 21">
          <a:extLst>
            <a:ext uri="{FF2B5EF4-FFF2-40B4-BE49-F238E27FC236}">
              <a16:creationId xmlns:a16="http://schemas.microsoft.com/office/drawing/2014/main" id="{8DADA81D-0CC2-4E59-BC7A-C01C5C2A252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437708" y="2824370"/>
          <a:ext cx="737153" cy="693126"/>
        </a:xfrm>
        <a:prstGeom prst="rect">
          <a:avLst/>
        </a:prstGeom>
      </xdr:spPr>
    </xdr:pic>
    <xdr:clientData/>
  </xdr:twoCellAnchor>
  <xdr:twoCellAnchor editAs="oneCell">
    <xdr:from>
      <xdr:col>13</xdr:col>
      <xdr:colOff>463829</xdr:colOff>
      <xdr:row>8</xdr:row>
      <xdr:rowOff>174297</xdr:rowOff>
    </xdr:from>
    <xdr:to>
      <xdr:col>14</xdr:col>
      <xdr:colOff>538370</xdr:colOff>
      <xdr:row>12</xdr:row>
      <xdr:rowOff>88851</xdr:rowOff>
    </xdr:to>
    <xdr:pic>
      <xdr:nvPicPr>
        <xdr:cNvPr id="24" name="Picture 23">
          <a:extLst>
            <a:ext uri="{FF2B5EF4-FFF2-40B4-BE49-F238E27FC236}">
              <a16:creationId xmlns:a16="http://schemas.microsoft.com/office/drawing/2014/main" id="{CEE76FBE-CD7E-4A58-B237-BD1A0424337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31699" y="1698297"/>
          <a:ext cx="687454" cy="676554"/>
        </a:xfrm>
        <a:prstGeom prst="rect">
          <a:avLst/>
        </a:prstGeom>
      </xdr:spPr>
    </xdr:pic>
    <xdr:clientData/>
  </xdr:twoCellAnchor>
  <xdr:twoCellAnchor editAs="oneCell">
    <xdr:from>
      <xdr:col>7</xdr:col>
      <xdr:colOff>165077</xdr:colOff>
      <xdr:row>14</xdr:row>
      <xdr:rowOff>173934</xdr:rowOff>
    </xdr:from>
    <xdr:to>
      <xdr:col>8</xdr:col>
      <xdr:colOff>214773</xdr:colOff>
      <xdr:row>18</xdr:row>
      <xdr:rowOff>74543</xdr:rowOff>
    </xdr:to>
    <xdr:pic>
      <xdr:nvPicPr>
        <xdr:cNvPr id="26" name="Picture 25">
          <a:extLst>
            <a:ext uri="{FF2B5EF4-FFF2-40B4-BE49-F238E27FC236}">
              <a16:creationId xmlns:a16="http://schemas.microsoft.com/office/drawing/2014/main" id="{7CDF1356-00C0-46E1-ABDE-36FEF82EBB0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455468" y="2840934"/>
          <a:ext cx="662609" cy="662609"/>
        </a:xfrm>
        <a:prstGeom prst="rect">
          <a:avLst/>
        </a:prstGeom>
      </xdr:spPr>
    </xdr:pic>
    <xdr:clientData/>
  </xdr:twoCellAnchor>
  <xdr:twoCellAnchor>
    <xdr:from>
      <xdr:col>5</xdr:col>
      <xdr:colOff>266700</xdr:colOff>
      <xdr:row>9</xdr:row>
      <xdr:rowOff>32032</xdr:rowOff>
    </xdr:from>
    <xdr:to>
      <xdr:col>7</xdr:col>
      <xdr:colOff>191742</xdr:colOff>
      <xdr:row>12</xdr:row>
      <xdr:rowOff>81728</xdr:rowOff>
    </xdr:to>
    <xdr:sp macro="" textlink="tadikaSenarai!L2">
      <xdr:nvSpPr>
        <xdr:cNvPr id="77" name="TextBox 76">
          <a:extLst>
            <a:ext uri="{FF2B5EF4-FFF2-40B4-BE49-F238E27FC236}">
              <a16:creationId xmlns:a16="http://schemas.microsoft.com/office/drawing/2014/main" id="{3B6A94FF-1A81-404D-9392-2BB056E7B519}"/>
            </a:ext>
          </a:extLst>
        </xdr:cNvPr>
        <xdr:cNvSpPr txBox="1"/>
      </xdr:nvSpPr>
      <xdr:spPr>
        <a:xfrm>
          <a:off x="3314700" y="1746532"/>
          <a:ext cx="1144242"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2F2046-79AD-40C9-A8E5-6CF59420DD4F}" type="TxLink">
            <a:rPr lang="en-US" sz="3200" b="0" i="0" u="none" strike="noStrike">
              <a:solidFill>
                <a:schemeClr val="bg1"/>
              </a:solidFill>
              <a:latin typeface="Calibri"/>
              <a:cs typeface="Calibri"/>
            </a:rPr>
            <a:pPr algn="ctr"/>
            <a:t>6</a:t>
          </a:fld>
          <a:endParaRPr lang="en-MY" sz="8800">
            <a:solidFill>
              <a:schemeClr val="bg1"/>
            </a:solidFill>
          </a:endParaRPr>
        </a:p>
      </xdr:txBody>
    </xdr:sp>
    <xdr:clientData/>
  </xdr:twoCellAnchor>
  <xdr:twoCellAnchor>
    <xdr:from>
      <xdr:col>8</xdr:col>
      <xdr:colOff>152400</xdr:colOff>
      <xdr:row>9</xdr:row>
      <xdr:rowOff>23750</xdr:rowOff>
    </xdr:from>
    <xdr:to>
      <xdr:col>10</xdr:col>
      <xdr:colOff>342900</xdr:colOff>
      <xdr:row>12</xdr:row>
      <xdr:rowOff>73446</xdr:rowOff>
    </xdr:to>
    <xdr:sp macro="" textlink="tadikaSenarai!M2">
      <xdr:nvSpPr>
        <xdr:cNvPr id="78" name="TextBox 77">
          <a:extLst>
            <a:ext uri="{FF2B5EF4-FFF2-40B4-BE49-F238E27FC236}">
              <a16:creationId xmlns:a16="http://schemas.microsoft.com/office/drawing/2014/main" id="{63007A27-8415-4E89-99A5-1C1F5DBA7AE5}"/>
            </a:ext>
          </a:extLst>
        </xdr:cNvPr>
        <xdr:cNvSpPr txBox="1"/>
      </xdr:nvSpPr>
      <xdr:spPr>
        <a:xfrm>
          <a:off x="5029200" y="1738250"/>
          <a:ext cx="1409700"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D7C992-3165-45A8-9EB9-9CD51C669791}" type="TxLink">
            <a:rPr lang="en-US" sz="3200" b="0" i="0" u="none" strike="noStrike">
              <a:solidFill>
                <a:schemeClr val="bg1"/>
              </a:solidFill>
              <a:latin typeface="Calibri"/>
              <a:cs typeface="Calibri"/>
            </a:rPr>
            <a:pPr algn="ctr"/>
            <a:t>72</a:t>
          </a:fld>
          <a:endParaRPr lang="en-MY" sz="8800">
            <a:solidFill>
              <a:schemeClr val="bg1"/>
            </a:solidFill>
          </a:endParaRPr>
        </a:p>
      </xdr:txBody>
    </xdr:sp>
    <xdr:clientData/>
  </xdr:twoCellAnchor>
  <xdr:twoCellAnchor>
    <xdr:from>
      <xdr:col>5</xdr:col>
      <xdr:colOff>371474</xdr:colOff>
      <xdr:row>15</xdr:row>
      <xdr:rowOff>56322</xdr:rowOff>
    </xdr:from>
    <xdr:to>
      <xdr:col>7</xdr:col>
      <xdr:colOff>152399</xdr:colOff>
      <xdr:row>18</xdr:row>
      <xdr:rowOff>106018</xdr:rowOff>
    </xdr:to>
    <xdr:sp macro="" textlink="sekolahSenarai!S3">
      <xdr:nvSpPr>
        <xdr:cNvPr id="79" name="TextBox 78">
          <a:extLst>
            <a:ext uri="{FF2B5EF4-FFF2-40B4-BE49-F238E27FC236}">
              <a16:creationId xmlns:a16="http://schemas.microsoft.com/office/drawing/2014/main" id="{8962E32C-3EBD-4473-9E77-5D97113E0C3C}"/>
            </a:ext>
          </a:extLst>
        </xdr:cNvPr>
        <xdr:cNvSpPr txBox="1"/>
      </xdr:nvSpPr>
      <xdr:spPr>
        <a:xfrm>
          <a:off x="3419474" y="2913822"/>
          <a:ext cx="1000125"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73EEBC-5144-45EC-A57A-D3BE58FE34C2}"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8</xdr:col>
      <xdr:colOff>104775</xdr:colOff>
      <xdr:row>15</xdr:row>
      <xdr:rowOff>6625</xdr:rowOff>
    </xdr:from>
    <xdr:to>
      <xdr:col>10</xdr:col>
      <xdr:colOff>352425</xdr:colOff>
      <xdr:row>18</xdr:row>
      <xdr:rowOff>56321</xdr:rowOff>
    </xdr:to>
    <xdr:sp macro="" textlink="sekolahSenarai!T3">
      <xdr:nvSpPr>
        <xdr:cNvPr id="80" name="TextBox 79">
          <a:extLst>
            <a:ext uri="{FF2B5EF4-FFF2-40B4-BE49-F238E27FC236}">
              <a16:creationId xmlns:a16="http://schemas.microsoft.com/office/drawing/2014/main" id="{4E465D48-D164-4E1E-B572-1A5E446CEDB3}"/>
            </a:ext>
          </a:extLst>
        </xdr:cNvPr>
        <xdr:cNvSpPr txBox="1"/>
      </xdr:nvSpPr>
      <xdr:spPr>
        <a:xfrm>
          <a:off x="4981575" y="2864125"/>
          <a:ext cx="1466850"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A03B1-AA23-4CC5-BC46-A5DCB37B10CF}"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12</xdr:col>
      <xdr:colOff>142875</xdr:colOff>
      <xdr:row>9</xdr:row>
      <xdr:rowOff>67836</xdr:rowOff>
    </xdr:from>
    <xdr:to>
      <xdr:col>13</xdr:col>
      <xdr:colOff>496956</xdr:colOff>
      <xdr:row>12</xdr:row>
      <xdr:rowOff>107682</xdr:rowOff>
    </xdr:to>
    <xdr:sp macro="" textlink="sekolahSenarai!P3">
      <xdr:nvSpPr>
        <xdr:cNvPr id="81" name="TextBox 80">
          <a:extLst>
            <a:ext uri="{FF2B5EF4-FFF2-40B4-BE49-F238E27FC236}">
              <a16:creationId xmlns:a16="http://schemas.microsoft.com/office/drawing/2014/main" id="{E565BC39-169C-479E-98B1-12D63B577E35}"/>
            </a:ext>
          </a:extLst>
        </xdr:cNvPr>
        <xdr:cNvSpPr txBox="1"/>
      </xdr:nvSpPr>
      <xdr:spPr>
        <a:xfrm>
          <a:off x="7458075" y="1782336"/>
          <a:ext cx="963681" cy="611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304778-1DE9-43B6-AAC5-53072ADF1E85}"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14</xdr:col>
      <xdr:colOff>447676</xdr:colOff>
      <xdr:row>9</xdr:row>
      <xdr:rowOff>71148</xdr:rowOff>
    </xdr:from>
    <xdr:to>
      <xdr:col>17</xdr:col>
      <xdr:colOff>0</xdr:colOff>
      <xdr:row>12</xdr:row>
      <xdr:rowOff>110994</xdr:rowOff>
    </xdr:to>
    <xdr:sp macro="" textlink="sekolahSenarai!Q3">
      <xdr:nvSpPr>
        <xdr:cNvPr id="82" name="TextBox 81">
          <a:extLst>
            <a:ext uri="{FF2B5EF4-FFF2-40B4-BE49-F238E27FC236}">
              <a16:creationId xmlns:a16="http://schemas.microsoft.com/office/drawing/2014/main" id="{0EE998DB-6614-49C0-8684-56C75E858C43}"/>
            </a:ext>
          </a:extLst>
        </xdr:cNvPr>
        <xdr:cNvSpPr txBox="1"/>
      </xdr:nvSpPr>
      <xdr:spPr>
        <a:xfrm>
          <a:off x="8982076" y="1785648"/>
          <a:ext cx="1381124" cy="611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B41F55-2A58-48E8-869B-3CB038312214}"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12</xdr:col>
      <xdr:colOff>161925</xdr:colOff>
      <xdr:row>15</xdr:row>
      <xdr:rowOff>4142</xdr:rowOff>
    </xdr:from>
    <xdr:to>
      <xdr:col>13</xdr:col>
      <xdr:colOff>533400</xdr:colOff>
      <xdr:row>18</xdr:row>
      <xdr:rowOff>16737</xdr:rowOff>
    </xdr:to>
    <xdr:sp macro="" textlink="yaSenarai!AA3">
      <xdr:nvSpPr>
        <xdr:cNvPr id="83" name="TextBox 82">
          <a:extLst>
            <a:ext uri="{FF2B5EF4-FFF2-40B4-BE49-F238E27FC236}">
              <a16:creationId xmlns:a16="http://schemas.microsoft.com/office/drawing/2014/main" id="{FFB2AB02-73DD-4527-BD2A-95C8552826E9}"/>
            </a:ext>
          </a:extLst>
        </xdr:cNvPr>
        <xdr:cNvSpPr txBox="1"/>
      </xdr:nvSpPr>
      <xdr:spPr>
        <a:xfrm>
          <a:off x="7477125" y="2861642"/>
          <a:ext cx="981075" cy="584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E4064E-9858-458F-9B59-A8D11F48F2E3}"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14</xdr:col>
      <xdr:colOff>533400</xdr:colOff>
      <xdr:row>15</xdr:row>
      <xdr:rowOff>1656</xdr:rowOff>
    </xdr:from>
    <xdr:to>
      <xdr:col>16</xdr:col>
      <xdr:colOff>596348</xdr:colOff>
      <xdr:row>18</xdr:row>
      <xdr:rowOff>14251</xdr:rowOff>
    </xdr:to>
    <xdr:sp macro="" textlink="yaSenarai!AB3">
      <xdr:nvSpPr>
        <xdr:cNvPr id="84" name="TextBox 83">
          <a:extLst>
            <a:ext uri="{FF2B5EF4-FFF2-40B4-BE49-F238E27FC236}">
              <a16:creationId xmlns:a16="http://schemas.microsoft.com/office/drawing/2014/main" id="{A99024B5-0E1C-4686-B7F6-BE6DC8DF3190}"/>
            </a:ext>
          </a:extLst>
        </xdr:cNvPr>
        <xdr:cNvSpPr txBox="1"/>
      </xdr:nvSpPr>
      <xdr:spPr>
        <a:xfrm>
          <a:off x="9067800" y="2859156"/>
          <a:ext cx="1282148" cy="584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FD8A89-1FB0-4A86-A5C7-558E9B67B990}"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0</xdr:col>
      <xdr:colOff>463826</xdr:colOff>
      <xdr:row>13</xdr:row>
      <xdr:rowOff>140805</xdr:rowOff>
    </xdr:from>
    <xdr:to>
      <xdr:col>4</xdr:col>
      <xdr:colOff>57979</xdr:colOff>
      <xdr:row>19</xdr:row>
      <xdr:rowOff>26505</xdr:rowOff>
    </xdr:to>
    <xdr:sp macro="" textlink="">
      <xdr:nvSpPr>
        <xdr:cNvPr id="85" name="Rectangle 84">
          <a:extLst>
            <a:ext uri="{FF2B5EF4-FFF2-40B4-BE49-F238E27FC236}">
              <a16:creationId xmlns:a16="http://schemas.microsoft.com/office/drawing/2014/main" id="{03ECBC7B-838B-42A5-AB2C-FC65FC2187F7}"/>
            </a:ext>
          </a:extLst>
        </xdr:cNvPr>
        <xdr:cNvSpPr/>
      </xdr:nvSpPr>
      <xdr:spPr>
        <a:xfrm>
          <a:off x="463826" y="2617305"/>
          <a:ext cx="2045805" cy="1028700"/>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xdr:col>
      <xdr:colOff>561975</xdr:colOff>
      <xdr:row>15</xdr:row>
      <xdr:rowOff>82826</xdr:rowOff>
    </xdr:from>
    <xdr:to>
      <xdr:col>4</xdr:col>
      <xdr:colOff>28575</xdr:colOff>
      <xdr:row>18</xdr:row>
      <xdr:rowOff>24847</xdr:rowOff>
    </xdr:to>
    <xdr:sp macro="" textlink="sekolahSenarai!AK3">
      <xdr:nvSpPr>
        <xdr:cNvPr id="86" name="TextBox 85">
          <a:extLst>
            <a:ext uri="{FF2B5EF4-FFF2-40B4-BE49-F238E27FC236}">
              <a16:creationId xmlns:a16="http://schemas.microsoft.com/office/drawing/2014/main" id="{0E09294E-F4B3-4E0A-A700-44BEFE98AE8C}"/>
            </a:ext>
          </a:extLst>
        </xdr:cNvPr>
        <xdr:cNvSpPr txBox="1"/>
      </xdr:nvSpPr>
      <xdr:spPr>
        <a:xfrm>
          <a:off x="1171575" y="2940326"/>
          <a:ext cx="1295400" cy="51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0F5C30-7AC7-4D5C-B169-97A834137862}" type="TxLink">
            <a:rPr lang="en-US" sz="3200" b="0" i="0" u="none" strike="noStrike">
              <a:solidFill>
                <a:schemeClr val="bg1"/>
              </a:solidFill>
              <a:latin typeface="Calibri"/>
              <a:cs typeface="Calibri"/>
            </a:rPr>
            <a:pPr algn="ctr"/>
            <a:t>72</a:t>
          </a:fld>
          <a:endParaRPr lang="en-MY" sz="3200">
            <a:solidFill>
              <a:schemeClr val="bg1"/>
            </a:solidFill>
          </a:endParaRPr>
        </a:p>
      </xdr:txBody>
    </xdr:sp>
    <xdr:clientData/>
  </xdr:twoCellAnchor>
  <xdr:twoCellAnchor editAs="oneCell">
    <xdr:from>
      <xdr:col>0</xdr:col>
      <xdr:colOff>571501</xdr:colOff>
      <xdr:row>15</xdr:row>
      <xdr:rowOff>66261</xdr:rowOff>
    </xdr:from>
    <xdr:to>
      <xdr:col>2</xdr:col>
      <xdr:colOff>3427</xdr:colOff>
      <xdr:row>18</xdr:row>
      <xdr:rowOff>146819</xdr:rowOff>
    </xdr:to>
    <xdr:pic>
      <xdr:nvPicPr>
        <xdr:cNvPr id="40" name="Picture 39">
          <a:extLst>
            <a:ext uri="{FF2B5EF4-FFF2-40B4-BE49-F238E27FC236}">
              <a16:creationId xmlns:a16="http://schemas.microsoft.com/office/drawing/2014/main" id="{D309A1A2-E33A-4B0C-B533-99DDB42723B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1501" y="2923761"/>
          <a:ext cx="652058" cy="652058"/>
        </a:xfrm>
        <a:prstGeom prst="rect">
          <a:avLst/>
        </a:prstGeom>
      </xdr:spPr>
    </xdr:pic>
    <xdr:clientData/>
  </xdr:twoCellAnchor>
  <xdr:twoCellAnchor>
    <xdr:from>
      <xdr:col>0</xdr:col>
      <xdr:colOff>480393</xdr:colOff>
      <xdr:row>7</xdr:row>
      <xdr:rowOff>124798</xdr:rowOff>
    </xdr:from>
    <xdr:to>
      <xdr:col>4</xdr:col>
      <xdr:colOff>57979</xdr:colOff>
      <xdr:row>13</xdr:row>
      <xdr:rowOff>10498</xdr:rowOff>
    </xdr:to>
    <xdr:sp macro="" textlink="">
      <xdr:nvSpPr>
        <xdr:cNvPr id="42" name="Rectangle 41">
          <a:extLst>
            <a:ext uri="{FF2B5EF4-FFF2-40B4-BE49-F238E27FC236}">
              <a16:creationId xmlns:a16="http://schemas.microsoft.com/office/drawing/2014/main" id="{215259C9-CEC8-49A4-B30B-323D52C5ACA7}"/>
            </a:ext>
          </a:extLst>
        </xdr:cNvPr>
        <xdr:cNvSpPr/>
      </xdr:nvSpPr>
      <xdr:spPr>
        <a:xfrm>
          <a:off x="480393" y="1458298"/>
          <a:ext cx="2029238" cy="1028700"/>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xdr:col>
      <xdr:colOff>49900</xdr:colOff>
      <xdr:row>9</xdr:row>
      <xdr:rowOff>8288</xdr:rowOff>
    </xdr:from>
    <xdr:to>
      <xdr:col>2</xdr:col>
      <xdr:colOff>59644</xdr:colOff>
      <xdr:row>12</xdr:row>
      <xdr:rowOff>56231</xdr:rowOff>
    </xdr:to>
    <xdr:pic>
      <xdr:nvPicPr>
        <xdr:cNvPr id="12" name="Picture 11">
          <a:extLst>
            <a:ext uri="{FF2B5EF4-FFF2-40B4-BE49-F238E27FC236}">
              <a16:creationId xmlns:a16="http://schemas.microsoft.com/office/drawing/2014/main" id="{6CAC044C-E339-48C6-BB55-E2BFF5A9BE6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62813" y="1722788"/>
          <a:ext cx="622657" cy="619443"/>
        </a:xfrm>
        <a:prstGeom prst="rect">
          <a:avLst/>
        </a:prstGeom>
      </xdr:spPr>
    </xdr:pic>
    <xdr:clientData/>
  </xdr:twoCellAnchor>
  <xdr:twoCellAnchor>
    <xdr:from>
      <xdr:col>2</xdr:col>
      <xdr:colOff>66675</xdr:colOff>
      <xdr:row>9</xdr:row>
      <xdr:rowOff>57984</xdr:rowOff>
    </xdr:from>
    <xdr:to>
      <xdr:col>4</xdr:col>
      <xdr:colOff>28575</xdr:colOff>
      <xdr:row>12</xdr:row>
      <xdr:rowOff>107680</xdr:rowOff>
    </xdr:to>
    <xdr:sp macro="" textlink="kpSenarai!N3">
      <xdr:nvSpPr>
        <xdr:cNvPr id="27" name="TextBox 26">
          <a:extLst>
            <a:ext uri="{FF2B5EF4-FFF2-40B4-BE49-F238E27FC236}">
              <a16:creationId xmlns:a16="http://schemas.microsoft.com/office/drawing/2014/main" id="{4E0FCDB3-4003-4243-A643-087D8EFFAD45}"/>
            </a:ext>
          </a:extLst>
        </xdr:cNvPr>
        <xdr:cNvSpPr txBox="1"/>
      </xdr:nvSpPr>
      <xdr:spPr>
        <a:xfrm>
          <a:off x="1285875" y="1772484"/>
          <a:ext cx="1181100"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31B6B7-CA73-4133-B45E-F980D76523C6}" type="TxLink">
            <a:rPr lang="en-US" sz="3200" b="0" i="0" u="none" strike="noStrike">
              <a:solidFill>
                <a:schemeClr val="bg1"/>
              </a:solidFill>
              <a:latin typeface="Calibri"/>
              <a:cs typeface="Calibri"/>
            </a:rPr>
            <a:pPr algn="ctr"/>
            <a:t>1</a:t>
          </a:fld>
          <a:endParaRPr lang="en-MY" sz="3200">
            <a:solidFill>
              <a:schemeClr val="bg1"/>
            </a:solidFill>
          </a:endParaRPr>
        </a:p>
      </xdr:txBody>
    </xdr:sp>
    <xdr:clientData/>
  </xdr:twoCellAnchor>
  <xdr:twoCellAnchor>
    <xdr:from>
      <xdr:col>0</xdr:col>
      <xdr:colOff>472110</xdr:colOff>
      <xdr:row>7</xdr:row>
      <xdr:rowOff>115962</xdr:rowOff>
    </xdr:from>
    <xdr:to>
      <xdr:col>3</xdr:col>
      <xdr:colOff>8283</xdr:colOff>
      <xdr:row>9</xdr:row>
      <xdr:rowOff>58833</xdr:rowOff>
    </xdr:to>
    <xdr:sp macro="" textlink="">
      <xdr:nvSpPr>
        <xdr:cNvPr id="87" name="TextBox 1">
          <a:extLst>
            <a:ext uri="{FF2B5EF4-FFF2-40B4-BE49-F238E27FC236}">
              <a16:creationId xmlns:a16="http://schemas.microsoft.com/office/drawing/2014/main" id="{E8061A29-AC11-487C-8396-AD481A0DAAF2}"/>
            </a:ext>
          </a:extLst>
        </xdr:cNvPr>
        <xdr:cNvSpPr txBox="1"/>
      </xdr:nvSpPr>
      <xdr:spPr>
        <a:xfrm>
          <a:off x="472110" y="1449462"/>
          <a:ext cx="1374912"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Klinik Pergigian</a:t>
          </a:r>
          <a:endParaRPr lang="en-MY" sz="1400" b="0">
            <a:solidFill>
              <a:schemeClr val="bg1"/>
            </a:solidFill>
          </a:endParaRPr>
        </a:p>
      </xdr:txBody>
    </xdr:sp>
    <xdr:clientData/>
  </xdr:twoCellAnchor>
  <xdr:twoCellAnchor>
    <xdr:from>
      <xdr:col>0</xdr:col>
      <xdr:colOff>488674</xdr:colOff>
      <xdr:row>13</xdr:row>
      <xdr:rowOff>132521</xdr:rowOff>
    </xdr:from>
    <xdr:to>
      <xdr:col>2</xdr:col>
      <xdr:colOff>356152</xdr:colOff>
      <xdr:row>15</xdr:row>
      <xdr:rowOff>75392</xdr:rowOff>
    </xdr:to>
    <xdr:sp macro="" textlink="">
      <xdr:nvSpPr>
        <xdr:cNvPr id="88" name="TextBox 1">
          <a:extLst>
            <a:ext uri="{FF2B5EF4-FFF2-40B4-BE49-F238E27FC236}">
              <a16:creationId xmlns:a16="http://schemas.microsoft.com/office/drawing/2014/main" id="{319EFF18-0C1A-4EB2-B9BC-A3507ADA9894}"/>
            </a:ext>
          </a:extLst>
        </xdr:cNvPr>
        <xdr:cNvSpPr txBox="1"/>
      </xdr:nvSpPr>
      <xdr:spPr>
        <a:xfrm>
          <a:off x="488674" y="2609021"/>
          <a:ext cx="1093304"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Jumlah Data</a:t>
          </a:r>
          <a:endParaRPr lang="en-MY" sz="1400" b="0">
            <a:solidFill>
              <a:schemeClr val="bg1"/>
            </a:solidFill>
          </a:endParaRPr>
        </a:p>
      </xdr:txBody>
    </xdr:sp>
    <xdr:clientData/>
  </xdr:twoCellAnchor>
  <xdr:twoCellAnchor>
    <xdr:from>
      <xdr:col>4</xdr:col>
      <xdr:colOff>200023</xdr:colOff>
      <xdr:row>7</xdr:row>
      <xdr:rowOff>123141</xdr:rowOff>
    </xdr:from>
    <xdr:to>
      <xdr:col>6</xdr:col>
      <xdr:colOff>404812</xdr:colOff>
      <xdr:row>9</xdr:row>
      <xdr:rowOff>66012</xdr:rowOff>
    </xdr:to>
    <xdr:sp macro="" textlink="">
      <xdr:nvSpPr>
        <xdr:cNvPr id="89" name="TextBox 1">
          <a:extLst>
            <a:ext uri="{FF2B5EF4-FFF2-40B4-BE49-F238E27FC236}">
              <a16:creationId xmlns:a16="http://schemas.microsoft.com/office/drawing/2014/main" id="{C8BB9943-D0C4-416E-93B2-59CCD116C29E}"/>
            </a:ext>
          </a:extLst>
        </xdr:cNvPr>
        <xdr:cNvSpPr txBox="1"/>
      </xdr:nvSpPr>
      <xdr:spPr>
        <a:xfrm>
          <a:off x="2628898" y="1456641"/>
          <a:ext cx="1419227"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Tadika &amp; Taska</a:t>
          </a:r>
          <a:endParaRPr lang="en-MY" sz="1400" b="0">
            <a:solidFill>
              <a:schemeClr val="bg1"/>
            </a:solidFill>
          </a:endParaRPr>
        </a:p>
      </xdr:txBody>
    </xdr:sp>
    <xdr:clientData/>
  </xdr:twoCellAnchor>
  <xdr:twoCellAnchor>
    <xdr:from>
      <xdr:col>4</xdr:col>
      <xdr:colOff>188844</xdr:colOff>
      <xdr:row>13</xdr:row>
      <xdr:rowOff>139148</xdr:rowOff>
    </xdr:from>
    <xdr:to>
      <xdr:col>7</xdr:col>
      <xdr:colOff>166688</xdr:colOff>
      <xdr:row>15</xdr:row>
      <xdr:rowOff>82019</xdr:rowOff>
    </xdr:to>
    <xdr:sp macro="" textlink="">
      <xdr:nvSpPr>
        <xdr:cNvPr id="90" name="TextBox 1">
          <a:extLst>
            <a:ext uri="{FF2B5EF4-FFF2-40B4-BE49-F238E27FC236}">
              <a16:creationId xmlns:a16="http://schemas.microsoft.com/office/drawing/2014/main" id="{2CC4E0B6-578E-4C49-8A74-E37644B6F71A}"/>
            </a:ext>
          </a:extLst>
        </xdr:cNvPr>
        <xdr:cNvSpPr txBox="1"/>
      </xdr:nvSpPr>
      <xdr:spPr>
        <a:xfrm>
          <a:off x="2617719" y="2615648"/>
          <a:ext cx="1799500"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Sekolah Menengah</a:t>
          </a:r>
          <a:endParaRPr lang="en-MY" sz="1400" b="0">
            <a:solidFill>
              <a:schemeClr val="bg1"/>
            </a:solidFill>
          </a:endParaRPr>
        </a:p>
      </xdr:txBody>
    </xdr:sp>
    <xdr:clientData/>
  </xdr:twoCellAnchor>
  <xdr:twoCellAnchor>
    <xdr:from>
      <xdr:col>10</xdr:col>
      <xdr:colOff>505240</xdr:colOff>
      <xdr:row>7</xdr:row>
      <xdr:rowOff>121098</xdr:rowOff>
    </xdr:from>
    <xdr:to>
      <xdr:col>13</xdr:col>
      <xdr:colOff>49695</xdr:colOff>
      <xdr:row>9</xdr:row>
      <xdr:rowOff>58834</xdr:rowOff>
    </xdr:to>
    <xdr:sp macro="" textlink="">
      <xdr:nvSpPr>
        <xdr:cNvPr id="91" name="TextBox 1">
          <a:extLst>
            <a:ext uri="{FF2B5EF4-FFF2-40B4-BE49-F238E27FC236}">
              <a16:creationId xmlns:a16="http://schemas.microsoft.com/office/drawing/2014/main" id="{AED63A17-EDBC-4FF4-B564-D565CD2E38DC}"/>
            </a:ext>
          </a:extLst>
        </xdr:cNvPr>
        <xdr:cNvSpPr txBox="1"/>
      </xdr:nvSpPr>
      <xdr:spPr>
        <a:xfrm>
          <a:off x="6634370" y="1454598"/>
          <a:ext cx="1383195" cy="318736"/>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Sekolah</a:t>
          </a:r>
          <a:r>
            <a:rPr lang="en-US" sz="1400" b="0" i="0" u="none" strike="noStrike" baseline="0">
              <a:solidFill>
                <a:schemeClr val="bg1"/>
              </a:solidFill>
              <a:latin typeface="Calibri"/>
              <a:cs typeface="Calibri"/>
            </a:rPr>
            <a:t> Rendah</a:t>
          </a:r>
          <a:endParaRPr lang="en-MY" sz="1400" b="0">
            <a:solidFill>
              <a:schemeClr val="bg1"/>
            </a:solidFill>
          </a:endParaRPr>
        </a:p>
      </xdr:txBody>
    </xdr:sp>
    <xdr:clientData/>
  </xdr:twoCellAnchor>
  <xdr:twoCellAnchor>
    <xdr:from>
      <xdr:col>10</xdr:col>
      <xdr:colOff>525118</xdr:colOff>
      <xdr:row>13</xdr:row>
      <xdr:rowOff>168967</xdr:rowOff>
    </xdr:from>
    <xdr:to>
      <xdr:col>12</xdr:col>
      <xdr:colOff>389283</xdr:colOff>
      <xdr:row>15</xdr:row>
      <xdr:rowOff>92495</xdr:rowOff>
    </xdr:to>
    <xdr:sp macro="" textlink="">
      <xdr:nvSpPr>
        <xdr:cNvPr id="92" name="TextBox 1">
          <a:extLst>
            <a:ext uri="{FF2B5EF4-FFF2-40B4-BE49-F238E27FC236}">
              <a16:creationId xmlns:a16="http://schemas.microsoft.com/office/drawing/2014/main" id="{8043FA3B-DBCF-4A9D-B8A4-11E5F9A87FB7}"/>
            </a:ext>
          </a:extLst>
        </xdr:cNvPr>
        <xdr:cNvSpPr txBox="1"/>
      </xdr:nvSpPr>
      <xdr:spPr>
        <a:xfrm>
          <a:off x="6654248" y="2645467"/>
          <a:ext cx="1089992" cy="304528"/>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Young</a:t>
          </a:r>
          <a:r>
            <a:rPr lang="en-US" sz="1400" b="0" i="0" u="none" strike="noStrike" baseline="0">
              <a:solidFill>
                <a:schemeClr val="bg1"/>
              </a:solidFill>
              <a:latin typeface="Calibri"/>
              <a:cs typeface="Calibri"/>
            </a:rPr>
            <a:t> Adult</a:t>
          </a:r>
          <a:endParaRPr lang="en-MY" sz="1400" b="0">
            <a:solidFill>
              <a:schemeClr val="bg1"/>
            </a:solidFill>
          </a:endParaRPr>
        </a:p>
      </xdr:txBody>
    </xdr:sp>
    <xdr:clientData/>
  </xdr:twoCellAnchor>
  <xdr:twoCellAnchor>
    <xdr:from>
      <xdr:col>0</xdr:col>
      <xdr:colOff>337185</xdr:colOff>
      <xdr:row>7</xdr:row>
      <xdr:rowOff>73286</xdr:rowOff>
    </xdr:from>
    <xdr:to>
      <xdr:col>17</xdr:col>
      <xdr:colOff>268162</xdr:colOff>
      <xdr:row>19</xdr:row>
      <xdr:rowOff>98134</xdr:rowOff>
    </xdr:to>
    <xdr:sp macro="" textlink="">
      <xdr:nvSpPr>
        <xdr:cNvPr id="43" name="Rectangle 42">
          <a:extLst>
            <a:ext uri="{FF2B5EF4-FFF2-40B4-BE49-F238E27FC236}">
              <a16:creationId xmlns:a16="http://schemas.microsoft.com/office/drawing/2014/main" id="{0EB9CCC6-0B47-410D-B3E9-EC32AF5301BB}"/>
            </a:ext>
          </a:extLst>
        </xdr:cNvPr>
        <xdr:cNvSpPr/>
      </xdr:nvSpPr>
      <xdr:spPr>
        <a:xfrm>
          <a:off x="337185" y="1406786"/>
          <a:ext cx="10294177" cy="2310848"/>
        </a:xfrm>
        <a:prstGeom prst="rect">
          <a:avLst/>
        </a:prstGeom>
        <a:solidFill>
          <a:schemeClr val="accent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0</xdr:col>
      <xdr:colOff>500061</xdr:colOff>
      <xdr:row>2</xdr:row>
      <xdr:rowOff>107156</xdr:rowOff>
    </xdr:from>
    <xdr:to>
      <xdr:col>5</xdr:col>
      <xdr:colOff>261936</xdr:colOff>
      <xdr:row>5</xdr:row>
      <xdr:rowOff>78582</xdr:rowOff>
    </xdr:to>
    <xdr:sp macro="[0]!updateDashboard" textlink="">
      <xdr:nvSpPr>
        <xdr:cNvPr id="93" name="Rectangle 92">
          <a:extLst>
            <a:ext uri="{FF2B5EF4-FFF2-40B4-BE49-F238E27FC236}">
              <a16:creationId xmlns:a16="http://schemas.microsoft.com/office/drawing/2014/main" id="{594EAC45-E169-4DBA-80E0-7676210430B9}"/>
            </a:ext>
          </a:extLst>
        </xdr:cNvPr>
        <xdr:cNvSpPr/>
      </xdr:nvSpPr>
      <xdr:spPr>
        <a:xfrm>
          <a:off x="500061" y="488156"/>
          <a:ext cx="2797969" cy="542926"/>
        </a:xfrm>
        <a:prstGeom prst="rect">
          <a:avLst/>
        </a:prstGeom>
        <a:solidFill>
          <a:schemeClr val="accent1">
            <a:alpha val="69000"/>
          </a:schemeClr>
        </a:solidFill>
        <a:ln w="38100">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200" b="1">
              <a:latin typeface="+mn-lt"/>
            </a:rPr>
            <a:t>UPDATE</a:t>
          </a:r>
          <a:r>
            <a:rPr lang="en-MY" sz="2200" b="1" baseline="0">
              <a:latin typeface="+mn-lt"/>
            </a:rPr>
            <a:t> DASHBOARD</a:t>
          </a:r>
          <a:endParaRPr lang="en-MY" sz="2200" b="1">
            <a:latin typeface="+mn-lt"/>
          </a:endParaRPr>
        </a:p>
      </xdr:txBody>
    </xdr:sp>
    <xdr:clientData/>
  </xdr:twoCellAnchor>
  <xdr:twoCellAnchor>
    <xdr:from>
      <xdr:col>0</xdr:col>
      <xdr:colOff>452437</xdr:colOff>
      <xdr:row>20</xdr:row>
      <xdr:rowOff>71437</xdr:rowOff>
    </xdr:from>
    <xdr:to>
      <xdr:col>23</xdr:col>
      <xdr:colOff>11906</xdr:colOff>
      <xdr:row>38</xdr:row>
      <xdr:rowOff>11906</xdr:rowOff>
    </xdr:to>
    <xdr:graphicFrame macro="">
      <xdr:nvGraphicFramePr>
        <xdr:cNvPr id="94" name="Chart 93">
          <a:extLst>
            <a:ext uri="{FF2B5EF4-FFF2-40B4-BE49-F238E27FC236}">
              <a16:creationId xmlns:a16="http://schemas.microsoft.com/office/drawing/2014/main" id="{DEA3D6D6-AB2C-4698-936F-4D7C0E9E68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416719</xdr:colOff>
      <xdr:row>39</xdr:row>
      <xdr:rowOff>35718</xdr:rowOff>
    </xdr:from>
    <xdr:to>
      <xdr:col>23</xdr:col>
      <xdr:colOff>0</xdr:colOff>
      <xdr:row>61</xdr:row>
      <xdr:rowOff>178593</xdr:rowOff>
    </xdr:to>
    <xdr:graphicFrame macro="">
      <xdr:nvGraphicFramePr>
        <xdr:cNvPr id="95" name="Chart 94">
          <a:extLst>
            <a:ext uri="{FF2B5EF4-FFF2-40B4-BE49-F238E27FC236}">
              <a16:creationId xmlns:a16="http://schemas.microsoft.com/office/drawing/2014/main" id="{42DBAD86-0554-4827-8F9A-1AF84A2654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416718</xdr:colOff>
      <xdr:row>62</xdr:row>
      <xdr:rowOff>178593</xdr:rowOff>
    </xdr:from>
    <xdr:to>
      <xdr:col>23</xdr:col>
      <xdr:colOff>57150</xdr:colOff>
      <xdr:row>85</xdr:row>
      <xdr:rowOff>83343</xdr:rowOff>
    </xdr:to>
    <xdr:graphicFrame macro="">
      <xdr:nvGraphicFramePr>
        <xdr:cNvPr id="96" name="Chart 95">
          <a:extLst>
            <a:ext uri="{FF2B5EF4-FFF2-40B4-BE49-F238E27FC236}">
              <a16:creationId xmlns:a16="http://schemas.microsoft.com/office/drawing/2014/main" id="{8793D879-8D09-4C12-A8AE-68D213F532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404813</xdr:colOff>
      <xdr:row>86</xdr:row>
      <xdr:rowOff>107156</xdr:rowOff>
    </xdr:from>
    <xdr:to>
      <xdr:col>23</xdr:col>
      <xdr:colOff>71438</xdr:colOff>
      <xdr:row>109</xdr:row>
      <xdr:rowOff>119061</xdr:rowOff>
    </xdr:to>
    <xdr:graphicFrame macro="">
      <xdr:nvGraphicFramePr>
        <xdr:cNvPr id="97" name="Chart 96">
          <a:extLst>
            <a:ext uri="{FF2B5EF4-FFF2-40B4-BE49-F238E27FC236}">
              <a16:creationId xmlns:a16="http://schemas.microsoft.com/office/drawing/2014/main" id="{69B4E810-70CF-4109-A101-CEB4574AC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381000</xdr:colOff>
      <xdr:row>110</xdr:row>
      <xdr:rowOff>95249</xdr:rowOff>
    </xdr:from>
    <xdr:to>
      <xdr:col>23</xdr:col>
      <xdr:colOff>83344</xdr:colOff>
      <xdr:row>133</xdr:row>
      <xdr:rowOff>83342</xdr:rowOff>
    </xdr:to>
    <xdr:graphicFrame macro="">
      <xdr:nvGraphicFramePr>
        <xdr:cNvPr id="98" name="Chart 97">
          <a:extLst>
            <a:ext uri="{FF2B5EF4-FFF2-40B4-BE49-F238E27FC236}">
              <a16:creationId xmlns:a16="http://schemas.microsoft.com/office/drawing/2014/main" id="{B6104D04-D311-4412-A075-E7F51AF7E2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381000</xdr:colOff>
      <xdr:row>134</xdr:row>
      <xdr:rowOff>83344</xdr:rowOff>
    </xdr:from>
    <xdr:to>
      <xdr:col>23</xdr:col>
      <xdr:colOff>107156</xdr:colOff>
      <xdr:row>156</xdr:row>
      <xdr:rowOff>178594</xdr:rowOff>
    </xdr:to>
    <xdr:graphicFrame macro="">
      <xdr:nvGraphicFramePr>
        <xdr:cNvPr id="99" name="Chart 98">
          <a:extLst>
            <a:ext uri="{FF2B5EF4-FFF2-40B4-BE49-F238E27FC236}">
              <a16:creationId xmlns:a16="http://schemas.microsoft.com/office/drawing/2014/main" id="{D2675F74-6FF6-4C0D-AAEE-B622FF2DE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357188</xdr:colOff>
      <xdr:row>158</xdr:row>
      <xdr:rowOff>23812</xdr:rowOff>
    </xdr:from>
    <xdr:to>
      <xdr:col>23</xdr:col>
      <xdr:colOff>166688</xdr:colOff>
      <xdr:row>180</xdr:row>
      <xdr:rowOff>11906</xdr:rowOff>
    </xdr:to>
    <xdr:graphicFrame macro="">
      <xdr:nvGraphicFramePr>
        <xdr:cNvPr id="101" name="Chart 100">
          <a:extLst>
            <a:ext uri="{FF2B5EF4-FFF2-40B4-BE49-F238E27FC236}">
              <a16:creationId xmlns:a16="http://schemas.microsoft.com/office/drawing/2014/main" id="{24C47599-C7C7-445B-BED2-BED47FF90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0.72095</cdr:x>
      <cdr:y>0.03192</cdr:y>
    </cdr:from>
    <cdr:to>
      <cdr:x>0.99384</cdr:x>
      <cdr:y>0.1262</cdr:y>
    </cdr:to>
    <cdr:sp macro="" textlink="pvtSekolah!$CB$12">
      <cdr:nvSpPr>
        <cdr:cNvPr id="2" name="TextBox 1">
          <a:extLst xmlns:a="http://schemas.openxmlformats.org/drawingml/2006/main">
            <a:ext uri="{FF2B5EF4-FFF2-40B4-BE49-F238E27FC236}">
              <a16:creationId xmlns:a16="http://schemas.microsoft.com/office/drawing/2014/main" id="{71B10E5D-315E-41B6-A1AD-AC07D086B0BE}"/>
            </a:ext>
          </a:extLst>
        </cdr:cNvPr>
        <cdr:cNvSpPr txBox="1"/>
      </cdr:nvSpPr>
      <cdr:spPr>
        <a:xfrm xmlns:a="http://schemas.openxmlformats.org/drawingml/2006/main">
          <a:off x="9751218" y="107547"/>
          <a:ext cx="3690937" cy="3176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179026AD-0C3B-4316-9446-D0F250B0F672}" type="TxLink">
            <a:rPr lang="en-US" sz="1600" b="0" i="0" u="none" strike="noStrike">
              <a:solidFill>
                <a:schemeClr val="accent4"/>
              </a:solidFill>
              <a:latin typeface="Calibri"/>
              <a:cs typeface="Calibri"/>
            </a:rPr>
            <a:pPr algn="r"/>
            <a:t>KPI SEKOLAH MENCAPAI SASARAN: 0/6</a:t>
          </a:fld>
          <a:endParaRPr lang="en-MY" sz="1600">
            <a:solidFill>
              <a:schemeClr val="accent4"/>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0.79414</cdr:x>
      <cdr:y>0.02686</cdr:y>
    </cdr:from>
    <cdr:to>
      <cdr:x>0.99672</cdr:x>
      <cdr:y>0.1179</cdr:y>
    </cdr:to>
    <cdr:sp macro="" textlink="pvtSekolah!$G$3">
      <cdr:nvSpPr>
        <cdr:cNvPr id="2" name="TextBox 1">
          <a:extLst xmlns:a="http://schemas.openxmlformats.org/drawingml/2006/main">
            <a:ext uri="{FF2B5EF4-FFF2-40B4-BE49-F238E27FC236}">
              <a16:creationId xmlns:a16="http://schemas.microsoft.com/office/drawing/2014/main" id="{C4997287-0AD0-4809-8679-B7895B2FAF91}"/>
            </a:ext>
          </a:extLst>
        </cdr:cNvPr>
        <cdr:cNvSpPr txBox="1"/>
      </cdr:nvSpPr>
      <cdr:spPr>
        <a:xfrm xmlns:a="http://schemas.openxmlformats.org/drawingml/2006/main">
          <a:off x="10760096" y="116396"/>
          <a:ext cx="2744729" cy="39455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F37134D3-B278-4535-AC7A-869E3596016D}"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0.82689</cdr:x>
      <cdr:y>0.09689</cdr:y>
    </cdr:from>
    <cdr:to>
      <cdr:x>0.99385</cdr:x>
      <cdr:y>0.17162</cdr:y>
    </cdr:to>
    <cdr:sp macro="" textlink="">
      <cdr:nvSpPr>
        <cdr:cNvPr id="3" name="TextBox 1">
          <a:extLst xmlns:a="http://schemas.openxmlformats.org/drawingml/2006/main">
            <a:ext uri="{FF2B5EF4-FFF2-40B4-BE49-F238E27FC236}">
              <a16:creationId xmlns:a16="http://schemas.microsoft.com/office/drawing/2014/main" id="{F9CEFE52-7A4D-4EDA-A331-82D047D843FC}"/>
            </a:ext>
          </a:extLst>
        </cdr:cNvPr>
        <cdr:cNvSpPr txBox="1"/>
      </cdr:nvSpPr>
      <cdr:spPr>
        <a:xfrm xmlns:a="http://schemas.openxmlformats.org/drawingml/2006/main">
          <a:off x="11203782" y="419893"/>
          <a:ext cx="22621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65%</a:t>
          </a:r>
          <a:endParaRPr lang="en-MY" sz="1600" b="0">
            <a:solidFill>
              <a:srgbClr val="FFC00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0.7907</cdr:x>
      <cdr:y>0.03576</cdr:y>
    </cdr:from>
    <cdr:to>
      <cdr:x>0.99124</cdr:x>
      <cdr:y>0.10556</cdr:y>
    </cdr:to>
    <cdr:sp macro="" textlink="pvtSekolah!$AJ$3">
      <cdr:nvSpPr>
        <cdr:cNvPr id="2" name="TextBox 1">
          <a:extLst xmlns:a="http://schemas.openxmlformats.org/drawingml/2006/main">
            <a:ext uri="{FF2B5EF4-FFF2-40B4-BE49-F238E27FC236}">
              <a16:creationId xmlns:a16="http://schemas.microsoft.com/office/drawing/2014/main" id="{001EFFA2-3D63-4E28-AC0B-A20929ECB818}"/>
            </a:ext>
          </a:extLst>
        </cdr:cNvPr>
        <cdr:cNvSpPr txBox="1"/>
      </cdr:nvSpPr>
      <cdr:spPr>
        <a:xfrm xmlns:a="http://schemas.openxmlformats.org/drawingml/2006/main">
          <a:off x="10741751" y="153282"/>
          <a:ext cx="2724218" cy="29915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1D735F17-9AF5-4636-B801-249B3FEF698D}"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0.85627</cdr:x>
      <cdr:y>0.10352</cdr:y>
    </cdr:from>
    <cdr:to>
      <cdr:x>0.99036</cdr:x>
      <cdr:y>0.17909</cdr:y>
    </cdr:to>
    <cdr:sp macro="" textlink="">
      <cdr:nvSpPr>
        <cdr:cNvPr id="3" name="TextBox 1">
          <a:extLst xmlns:a="http://schemas.openxmlformats.org/drawingml/2006/main">
            <a:ext uri="{FF2B5EF4-FFF2-40B4-BE49-F238E27FC236}">
              <a16:creationId xmlns:a16="http://schemas.microsoft.com/office/drawing/2014/main" id="{ACB9E4E6-99CB-4F4F-A6ED-2741502EAFAF}"/>
            </a:ext>
          </a:extLst>
        </cdr:cNvPr>
        <cdr:cNvSpPr txBox="1"/>
      </cdr:nvSpPr>
      <cdr:spPr>
        <a:xfrm xmlns:a="http://schemas.openxmlformats.org/drawingml/2006/main">
          <a:off x="11632407" y="443707"/>
          <a:ext cx="1821656"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70%</a:t>
          </a:r>
          <a:endParaRPr lang="en-MY" sz="1600" b="0">
            <a:solidFill>
              <a:srgbClr val="FFC000"/>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0.79623</cdr:x>
      <cdr:y>0.04402</cdr:y>
    </cdr:from>
    <cdr:to>
      <cdr:x>0.98515</cdr:x>
      <cdr:y>0.13985</cdr:y>
    </cdr:to>
    <cdr:sp macro="" textlink="pvtSekolah!$Q$4">
      <cdr:nvSpPr>
        <cdr:cNvPr id="2" name="TextBox 1">
          <a:extLst xmlns:a="http://schemas.openxmlformats.org/drawingml/2006/main">
            <a:ext uri="{FF2B5EF4-FFF2-40B4-BE49-F238E27FC236}">
              <a16:creationId xmlns:a16="http://schemas.microsoft.com/office/drawing/2014/main" id="{CB02E294-2C16-405D-9D11-DD3DF3F089E7}"/>
            </a:ext>
          </a:extLst>
        </cdr:cNvPr>
        <cdr:cNvSpPr txBox="1"/>
      </cdr:nvSpPr>
      <cdr:spPr>
        <a:xfrm xmlns:a="http://schemas.openxmlformats.org/drawingml/2006/main">
          <a:off x="10854711" y="193396"/>
          <a:ext cx="2575538" cy="4210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FA5F3C7B-C880-438A-9CF2-C910F8CB1687}"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0.8655</cdr:x>
      <cdr:y>0.10912</cdr:y>
    </cdr:from>
    <cdr:to>
      <cdr:x>0.98952</cdr:x>
      <cdr:y>0.18285</cdr:y>
    </cdr:to>
    <cdr:sp macro="" textlink="">
      <cdr:nvSpPr>
        <cdr:cNvPr id="3" name="TextBox 1">
          <a:extLst xmlns:a="http://schemas.openxmlformats.org/drawingml/2006/main">
            <a:ext uri="{FF2B5EF4-FFF2-40B4-BE49-F238E27FC236}">
              <a16:creationId xmlns:a16="http://schemas.microsoft.com/office/drawing/2014/main" id="{20F895AD-AA1A-4CBC-8BA3-6BA5C3B2BF8C}"/>
            </a:ext>
          </a:extLst>
        </cdr:cNvPr>
        <cdr:cNvSpPr txBox="1"/>
      </cdr:nvSpPr>
      <cdr:spPr>
        <a:xfrm xmlns:a="http://schemas.openxmlformats.org/drawingml/2006/main">
          <a:off x="11799094" y="479425"/>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41%</a:t>
          </a:r>
          <a:endParaRPr lang="en-MY" sz="1600" b="0">
            <a:solidFill>
              <a:srgbClr val="FFC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0.76307</cdr:x>
      <cdr:y>0.03545</cdr:y>
    </cdr:from>
    <cdr:to>
      <cdr:x>0.98606</cdr:x>
      <cdr:y>0.13267</cdr:y>
    </cdr:to>
    <cdr:sp macro="" textlink="pvtSekolah!$AA$4">
      <cdr:nvSpPr>
        <cdr:cNvPr id="2" name="TextBox 1">
          <a:extLst xmlns:a="http://schemas.openxmlformats.org/drawingml/2006/main">
            <a:ext uri="{FF2B5EF4-FFF2-40B4-BE49-F238E27FC236}">
              <a16:creationId xmlns:a16="http://schemas.microsoft.com/office/drawing/2014/main" id="{67D7A1B1-B1D9-4FE9-91E9-9ACD705A8CF7}"/>
            </a:ext>
          </a:extLst>
        </cdr:cNvPr>
        <cdr:cNvSpPr txBox="1"/>
      </cdr:nvSpPr>
      <cdr:spPr>
        <a:xfrm xmlns:a="http://schemas.openxmlformats.org/drawingml/2006/main">
          <a:off x="10429876" y="154896"/>
          <a:ext cx="3048000" cy="4248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43946E3E-0811-4759-A0A8-FB62F277BECF}"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0.86173</cdr:x>
      <cdr:y>0.09882</cdr:y>
    </cdr:from>
    <cdr:to>
      <cdr:x>0.98542</cdr:x>
      <cdr:y>0.17295</cdr:y>
    </cdr:to>
    <cdr:sp macro="" textlink="">
      <cdr:nvSpPr>
        <cdr:cNvPr id="3" name="TextBox 1">
          <a:extLst xmlns:a="http://schemas.openxmlformats.org/drawingml/2006/main">
            <a:ext uri="{FF2B5EF4-FFF2-40B4-BE49-F238E27FC236}">
              <a16:creationId xmlns:a16="http://schemas.microsoft.com/office/drawing/2014/main" id="{399A4BBD-EFAF-42D6-8F89-01466D90C896}"/>
            </a:ext>
          </a:extLst>
        </cdr:cNvPr>
        <cdr:cNvSpPr txBox="1"/>
      </cdr:nvSpPr>
      <cdr:spPr>
        <a:xfrm xmlns:a="http://schemas.openxmlformats.org/drawingml/2006/main">
          <a:off x="11778457" y="431800"/>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70%</a:t>
          </a:r>
          <a:endParaRPr lang="en-MY" sz="1600" b="0">
            <a:solidFill>
              <a:srgbClr val="FFC000"/>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0.76497</cdr:x>
      <cdr:y>0.02133</cdr:y>
    </cdr:from>
    <cdr:to>
      <cdr:x>0.9951</cdr:x>
      <cdr:y>0.09167</cdr:y>
    </cdr:to>
    <cdr:sp macro="" textlink="pvtSekolah!$AS$4">
      <cdr:nvSpPr>
        <cdr:cNvPr id="2" name="TextBox 1">
          <a:extLst xmlns:a="http://schemas.openxmlformats.org/drawingml/2006/main">
            <a:ext uri="{FF2B5EF4-FFF2-40B4-BE49-F238E27FC236}">
              <a16:creationId xmlns:a16="http://schemas.microsoft.com/office/drawing/2014/main" id="{2F596358-9B21-42FE-A1CF-5F76890D5575}"/>
            </a:ext>
          </a:extLst>
        </cdr:cNvPr>
        <cdr:cNvSpPr txBox="1"/>
      </cdr:nvSpPr>
      <cdr:spPr>
        <a:xfrm xmlns:a="http://schemas.openxmlformats.org/drawingml/2006/main">
          <a:off x="10474083" y="91445"/>
          <a:ext cx="3150983" cy="3014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D017C726-3D0C-430E-B882-EAA85922219A}"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0.87154</cdr:x>
      <cdr:y>0.07852</cdr:y>
    </cdr:from>
    <cdr:to>
      <cdr:x>0.99501</cdr:x>
      <cdr:y>0.15409</cdr:y>
    </cdr:to>
    <cdr:sp macro="" textlink="">
      <cdr:nvSpPr>
        <cdr:cNvPr id="3" name="TextBox 1">
          <a:extLst xmlns:a="http://schemas.openxmlformats.org/drawingml/2006/main">
            <a:ext uri="{FF2B5EF4-FFF2-40B4-BE49-F238E27FC236}">
              <a16:creationId xmlns:a16="http://schemas.microsoft.com/office/drawing/2014/main" id="{921DF49A-FDF1-4BBF-B455-FF6C039F6A2F}"/>
            </a:ext>
          </a:extLst>
        </cdr:cNvPr>
        <cdr:cNvSpPr txBox="1"/>
      </cdr:nvSpPr>
      <cdr:spPr>
        <a:xfrm xmlns:a="http://schemas.openxmlformats.org/drawingml/2006/main">
          <a:off x="11933238" y="336550"/>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61%</a:t>
          </a:r>
          <a:endParaRPr lang="en-MY" sz="1600" b="0">
            <a:solidFill>
              <a:srgbClr val="FFC000"/>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0.76687</cdr:x>
      <cdr:y>0.04449</cdr:y>
    </cdr:from>
    <cdr:to>
      <cdr:x>0.99297</cdr:x>
      <cdr:y>0.13673</cdr:y>
    </cdr:to>
    <cdr:sp macro="" textlink="pvtSekolah!$BB$3">
      <cdr:nvSpPr>
        <cdr:cNvPr id="2" name="TextBox 1">
          <a:extLst xmlns:a="http://schemas.openxmlformats.org/drawingml/2006/main">
            <a:ext uri="{FF2B5EF4-FFF2-40B4-BE49-F238E27FC236}">
              <a16:creationId xmlns:a16="http://schemas.microsoft.com/office/drawing/2014/main" id="{AC973E51-299F-4E27-A080-4675F6A1BE71}"/>
            </a:ext>
          </a:extLst>
        </cdr:cNvPr>
        <cdr:cNvSpPr txBox="1"/>
      </cdr:nvSpPr>
      <cdr:spPr>
        <a:xfrm xmlns:a="http://schemas.openxmlformats.org/drawingml/2006/main">
          <a:off x="10564003" y="185945"/>
          <a:ext cx="3114648" cy="3854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C152B343-5D05-4C60-B580-D4D1D21DCA97}"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0.86799</cdr:x>
      <cdr:y>0.10902</cdr:y>
    </cdr:from>
    <cdr:to>
      <cdr:x>0.99072</cdr:x>
      <cdr:y>0.18653</cdr:y>
    </cdr:to>
    <cdr:sp macro="" textlink="">
      <cdr:nvSpPr>
        <cdr:cNvPr id="3" name="TextBox 1">
          <a:extLst xmlns:a="http://schemas.openxmlformats.org/drawingml/2006/main">
            <a:ext uri="{FF2B5EF4-FFF2-40B4-BE49-F238E27FC236}">
              <a16:creationId xmlns:a16="http://schemas.microsoft.com/office/drawing/2014/main" id="{B697C674-6144-4793-89A2-3E12E62DD69C}"/>
            </a:ext>
          </a:extLst>
        </cdr:cNvPr>
        <cdr:cNvSpPr txBox="1"/>
      </cdr:nvSpPr>
      <cdr:spPr>
        <a:xfrm xmlns:a="http://schemas.openxmlformats.org/drawingml/2006/main">
          <a:off x="11957050" y="455612"/>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50%</a:t>
          </a:r>
          <a:endParaRPr lang="en-MY" sz="1600" b="0">
            <a:solidFill>
              <a:srgbClr val="FFC000"/>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38100</xdr:colOff>
      <xdr:row>12</xdr:row>
      <xdr:rowOff>28575</xdr:rowOff>
    </xdr:from>
    <xdr:to>
      <xdr:col>2</xdr:col>
      <xdr:colOff>1905866</xdr:colOff>
      <xdr:row>14</xdr:row>
      <xdr:rowOff>38101</xdr:rowOff>
    </xdr:to>
    <xdr:sp macro="[0]!Picture2_Click" textlink="">
      <xdr:nvSpPr>
        <xdr:cNvPr id="4" name="Rectangle 3">
          <a:extLst>
            <a:ext uri="{FF2B5EF4-FFF2-40B4-BE49-F238E27FC236}">
              <a16:creationId xmlns:a16="http://schemas.microsoft.com/office/drawing/2014/main" id="{60426FAF-71E8-4AD0-89E5-E17425A6E42B}"/>
            </a:ext>
          </a:extLst>
        </xdr:cNvPr>
        <xdr:cNvSpPr/>
      </xdr:nvSpPr>
      <xdr:spPr>
        <a:xfrm>
          <a:off x="1181100" y="2647950"/>
          <a:ext cx="1867766" cy="542926"/>
        </a:xfrm>
        <a:prstGeom prst="rect">
          <a:avLst/>
        </a:prstGeom>
        <a:solidFill>
          <a:srgbClr val="C00000">
            <a:alpha val="87000"/>
          </a:srgbClr>
        </a:solidFill>
        <a:ln w="38100" cap="flat" cmpd="sng" algn="ctr">
          <a:solidFill>
            <a:schemeClr val="accent2"/>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MY" sz="2200" b="1" i="0" u="none" strike="noStrike" kern="0" cap="none" spc="0" normalizeH="0" baseline="0" noProof="0">
              <a:ln>
                <a:noFill/>
              </a:ln>
              <a:solidFill>
                <a:schemeClr val="accent2">
                  <a:lumMod val="40000"/>
                  <a:lumOff val="60000"/>
                </a:schemeClr>
              </a:solidFill>
              <a:effectLst/>
              <a:uLnTx/>
              <a:uFillTx/>
              <a:latin typeface="Calibri" panose="020F0502020204030204"/>
              <a:ea typeface="+mn-ea"/>
              <a:cs typeface="+mn-cs"/>
            </a:rPr>
            <a:t>OPEN FORM</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78317</xdr:colOff>
      <xdr:row>0</xdr:row>
      <xdr:rowOff>141817</xdr:rowOff>
    </xdr:from>
    <xdr:to>
      <xdr:col>4</xdr:col>
      <xdr:colOff>313499</xdr:colOff>
      <xdr:row>5</xdr:row>
      <xdr:rowOff>74084</xdr:rowOff>
    </xdr:to>
    <xdr:pic macro="[0]!transferHelperTadika">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046" t="34599" r="16743" b="36373"/>
        <a:stretch/>
      </xdr:blipFill>
      <xdr:spPr>
        <a:xfrm>
          <a:off x="78317" y="141817"/>
          <a:ext cx="2673582" cy="88476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83343</xdr:colOff>
      <xdr:row>0</xdr:row>
      <xdr:rowOff>178594</xdr:rowOff>
    </xdr:from>
    <xdr:to>
      <xdr:col>6</xdr:col>
      <xdr:colOff>369093</xdr:colOff>
      <xdr:row>3</xdr:row>
      <xdr:rowOff>130969</xdr:rowOff>
    </xdr:to>
    <xdr:sp macro="[0]!TdkaPG201SMKP" textlink="">
      <xdr:nvSpPr>
        <xdr:cNvPr id="3" name="Rectangle 2">
          <a:extLst>
            <a:ext uri="{FF2B5EF4-FFF2-40B4-BE49-F238E27FC236}">
              <a16:creationId xmlns:a16="http://schemas.microsoft.com/office/drawing/2014/main" id="{E2B0D130-2B8D-47CE-A90B-7AD3AEB906FA}"/>
            </a:ext>
          </a:extLst>
        </xdr:cNvPr>
        <xdr:cNvSpPr/>
      </xdr:nvSpPr>
      <xdr:spPr>
        <a:xfrm>
          <a:off x="797718" y="178594"/>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71438</xdr:colOff>
      <xdr:row>2</xdr:row>
      <xdr:rowOff>190500</xdr:rowOff>
    </xdr:from>
    <xdr:to>
      <xdr:col>7</xdr:col>
      <xdr:colOff>119063</xdr:colOff>
      <xdr:row>5</xdr:row>
      <xdr:rowOff>119062</xdr:rowOff>
    </xdr:to>
    <xdr:sp macro="[0]!TdkaPGPS201" textlink="">
      <xdr:nvSpPr>
        <xdr:cNvPr id="2" name="Rectangle 1">
          <a:extLst>
            <a:ext uri="{FF2B5EF4-FFF2-40B4-BE49-F238E27FC236}">
              <a16:creationId xmlns:a16="http://schemas.microsoft.com/office/drawing/2014/main" id="{198FE951-D2EC-4804-9568-0473AB83EC98}"/>
            </a:ext>
          </a:extLst>
        </xdr:cNvPr>
        <xdr:cNvSpPr/>
      </xdr:nvSpPr>
      <xdr:spPr>
        <a:xfrm>
          <a:off x="785813" y="57150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107156</xdr:colOff>
      <xdr:row>0</xdr:row>
      <xdr:rowOff>142875</xdr:rowOff>
    </xdr:from>
    <xdr:to>
      <xdr:col>8</xdr:col>
      <xdr:colOff>369093</xdr:colOff>
      <xdr:row>3</xdr:row>
      <xdr:rowOff>95250</xdr:rowOff>
    </xdr:to>
    <xdr:sp macro="[0]!TdkaPG201A" textlink="">
      <xdr:nvSpPr>
        <xdr:cNvPr id="2" name="Rectangle 1">
          <a:extLst>
            <a:ext uri="{FF2B5EF4-FFF2-40B4-BE49-F238E27FC236}">
              <a16:creationId xmlns:a16="http://schemas.microsoft.com/office/drawing/2014/main" id="{EE19E6F9-A677-4D8E-B35F-32FB8E879678}"/>
            </a:ext>
          </a:extLst>
        </xdr:cNvPr>
        <xdr:cNvSpPr/>
      </xdr:nvSpPr>
      <xdr:spPr>
        <a:xfrm>
          <a:off x="916781" y="1428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104543</xdr:colOff>
      <xdr:row>0</xdr:row>
      <xdr:rowOff>81312</xdr:rowOff>
    </xdr:from>
    <xdr:to>
      <xdr:col>3</xdr:col>
      <xdr:colOff>657458</xdr:colOff>
      <xdr:row>0</xdr:row>
      <xdr:rowOff>652812</xdr:rowOff>
    </xdr:to>
    <xdr:sp macro="[0]!TdkaCRA" textlink="">
      <xdr:nvSpPr>
        <xdr:cNvPr id="2" name="Rectangle 1">
          <a:extLst>
            <a:ext uri="{FF2B5EF4-FFF2-40B4-BE49-F238E27FC236}">
              <a16:creationId xmlns:a16="http://schemas.microsoft.com/office/drawing/2014/main" id="{7DC4A5BC-B3FD-483A-BDBE-90FCD028765A}"/>
            </a:ext>
          </a:extLst>
        </xdr:cNvPr>
        <xdr:cNvSpPr/>
      </xdr:nvSpPr>
      <xdr:spPr>
        <a:xfrm>
          <a:off x="441403" y="81312"/>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104775</xdr:colOff>
      <xdr:row>0</xdr:row>
      <xdr:rowOff>57150</xdr:rowOff>
    </xdr:from>
    <xdr:to>
      <xdr:col>2</xdr:col>
      <xdr:colOff>1171575</xdr:colOff>
      <xdr:row>0</xdr:row>
      <xdr:rowOff>628650</xdr:rowOff>
    </xdr:to>
    <xdr:sp macro="[0]!CPPC1" textlink="">
      <xdr:nvSpPr>
        <xdr:cNvPr id="2" name="Rectangle 1">
          <a:extLst>
            <a:ext uri="{FF2B5EF4-FFF2-40B4-BE49-F238E27FC236}">
              <a16:creationId xmlns:a16="http://schemas.microsoft.com/office/drawing/2014/main" id="{58BB9D4C-558F-41D5-9D3E-16D9936CED3A}"/>
            </a:ext>
          </a:extLst>
        </xdr:cNvPr>
        <xdr:cNvSpPr/>
      </xdr:nvSpPr>
      <xdr:spPr>
        <a:xfrm>
          <a:off x="638175" y="571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85725</xdr:colOff>
      <xdr:row>0</xdr:row>
      <xdr:rowOff>76200</xdr:rowOff>
    </xdr:from>
    <xdr:to>
      <xdr:col>2</xdr:col>
      <xdr:colOff>514350</xdr:colOff>
      <xdr:row>0</xdr:row>
      <xdr:rowOff>647700</xdr:rowOff>
    </xdr:to>
    <xdr:sp macro="[0]!CPPC2" textlink="">
      <xdr:nvSpPr>
        <xdr:cNvPr id="2" name="Rectangle 1">
          <a:extLst>
            <a:ext uri="{FF2B5EF4-FFF2-40B4-BE49-F238E27FC236}">
              <a16:creationId xmlns:a16="http://schemas.microsoft.com/office/drawing/2014/main" id="{1AF340D2-68C3-4308-B3F7-95B410D9CD07}"/>
            </a:ext>
          </a:extLst>
        </xdr:cNvPr>
        <xdr:cNvSpPr/>
      </xdr:nvSpPr>
      <xdr:spPr>
        <a:xfrm>
          <a:off x="904875" y="7620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247650</xdr:colOff>
      <xdr:row>0</xdr:row>
      <xdr:rowOff>133350</xdr:rowOff>
    </xdr:from>
    <xdr:to>
      <xdr:col>4</xdr:col>
      <xdr:colOff>487595</xdr:colOff>
      <xdr:row>5</xdr:row>
      <xdr:rowOff>59267</xdr:rowOff>
    </xdr:to>
    <xdr:pic macro="[0]!transferHelperSekolah">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046" t="34599" r="16743" b="36373"/>
        <a:stretch/>
      </xdr:blipFill>
      <xdr:spPr>
        <a:xfrm>
          <a:off x="247650" y="133350"/>
          <a:ext cx="2678345" cy="87841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2</xdr:row>
      <xdr:rowOff>114300</xdr:rowOff>
    </xdr:from>
    <xdr:to>
      <xdr:col>6</xdr:col>
      <xdr:colOff>371475</xdr:colOff>
      <xdr:row>5</xdr:row>
      <xdr:rowOff>28575</xdr:rowOff>
    </xdr:to>
    <xdr:sp macro="[0]!PraPG201SMKP" textlink="">
      <xdr:nvSpPr>
        <xdr:cNvPr id="2" name="Rectangle 1">
          <a:extLst>
            <a:ext uri="{FF2B5EF4-FFF2-40B4-BE49-F238E27FC236}">
              <a16:creationId xmlns:a16="http://schemas.microsoft.com/office/drawing/2014/main" id="{DB39F7B2-39A9-48BF-9A1E-9E9E62B6355C}"/>
            </a:ext>
          </a:extLst>
        </xdr:cNvPr>
        <xdr:cNvSpPr/>
      </xdr:nvSpPr>
      <xdr:spPr>
        <a:xfrm>
          <a:off x="800100" y="5238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95250</xdr:colOff>
      <xdr:row>2</xdr:row>
      <xdr:rowOff>119063</xdr:rowOff>
    </xdr:from>
    <xdr:to>
      <xdr:col>8</xdr:col>
      <xdr:colOff>357187</xdr:colOff>
      <xdr:row>5</xdr:row>
      <xdr:rowOff>47626</xdr:rowOff>
    </xdr:to>
    <xdr:sp macro="[0]!PraPG201A" textlink="">
      <xdr:nvSpPr>
        <xdr:cNvPr id="2" name="Rectangle 1">
          <a:extLst>
            <a:ext uri="{FF2B5EF4-FFF2-40B4-BE49-F238E27FC236}">
              <a16:creationId xmlns:a16="http://schemas.microsoft.com/office/drawing/2014/main" id="{8A168B45-7269-4FA7-9BD2-BD360743E114}"/>
            </a:ext>
          </a:extLst>
        </xdr:cNvPr>
        <xdr:cNvSpPr/>
      </xdr:nvSpPr>
      <xdr:spPr>
        <a:xfrm>
          <a:off x="904875" y="523876"/>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123825</xdr:colOff>
      <xdr:row>2</xdr:row>
      <xdr:rowOff>180975</xdr:rowOff>
    </xdr:from>
    <xdr:to>
      <xdr:col>7</xdr:col>
      <xdr:colOff>28575</xdr:colOff>
      <xdr:row>5</xdr:row>
      <xdr:rowOff>95250</xdr:rowOff>
    </xdr:to>
    <xdr:sp macro="[0]!PraSrSmPG201SMKP" textlink="">
      <xdr:nvSpPr>
        <xdr:cNvPr id="2" name="Rectangle 1">
          <a:extLst>
            <a:ext uri="{FF2B5EF4-FFF2-40B4-BE49-F238E27FC236}">
              <a16:creationId xmlns:a16="http://schemas.microsoft.com/office/drawing/2014/main" id="{ECEE9FD7-4325-4158-8329-E2ACE13685A1}"/>
            </a:ext>
          </a:extLst>
        </xdr:cNvPr>
        <xdr:cNvSpPr/>
      </xdr:nvSpPr>
      <xdr:spPr>
        <a:xfrm>
          <a:off x="838200" y="5905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95250</xdr:colOff>
      <xdr:row>2</xdr:row>
      <xdr:rowOff>180975</xdr:rowOff>
    </xdr:from>
    <xdr:to>
      <xdr:col>8</xdr:col>
      <xdr:colOff>352425</xdr:colOff>
      <xdr:row>5</xdr:row>
      <xdr:rowOff>95250</xdr:rowOff>
    </xdr:to>
    <xdr:sp macro="[0]!PraSrSmPG201A" textlink="">
      <xdr:nvSpPr>
        <xdr:cNvPr id="2" name="Rectangle 1">
          <a:extLst>
            <a:ext uri="{FF2B5EF4-FFF2-40B4-BE49-F238E27FC236}">
              <a16:creationId xmlns:a16="http://schemas.microsoft.com/office/drawing/2014/main" id="{72825F71-24B1-4CE4-8834-E4996563A3BB}"/>
            </a:ext>
          </a:extLst>
        </xdr:cNvPr>
        <xdr:cNvSpPr/>
      </xdr:nvSpPr>
      <xdr:spPr>
        <a:xfrm>
          <a:off x="809625" y="5905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95250</xdr:colOff>
      <xdr:row>0</xdr:row>
      <xdr:rowOff>19050</xdr:rowOff>
    </xdr:from>
    <xdr:to>
      <xdr:col>4</xdr:col>
      <xdr:colOff>285750</xdr:colOff>
      <xdr:row>3</xdr:row>
      <xdr:rowOff>104775</xdr:rowOff>
    </xdr:to>
    <xdr:sp macro="[0]!PraSrSmMMI1" textlink="">
      <xdr:nvSpPr>
        <xdr:cNvPr id="2" name="Rectangle 1">
          <a:extLst>
            <a:ext uri="{FF2B5EF4-FFF2-40B4-BE49-F238E27FC236}">
              <a16:creationId xmlns:a16="http://schemas.microsoft.com/office/drawing/2014/main" id="{F54BFB05-CC92-49C4-A7D1-5C118385FA3D}"/>
            </a:ext>
          </a:extLst>
        </xdr:cNvPr>
        <xdr:cNvSpPr/>
      </xdr:nvSpPr>
      <xdr:spPr>
        <a:xfrm>
          <a:off x="704850" y="190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476250</xdr:colOff>
      <xdr:row>0</xdr:row>
      <xdr:rowOff>85725</xdr:rowOff>
    </xdr:from>
    <xdr:to>
      <xdr:col>3</xdr:col>
      <xdr:colOff>152400</xdr:colOff>
      <xdr:row>0</xdr:row>
      <xdr:rowOff>657225</xdr:rowOff>
    </xdr:to>
    <xdr:sp macro="[0]!PraSrSmDMFX" textlink="">
      <xdr:nvSpPr>
        <xdr:cNvPr id="2" name="Rectangle 1">
          <a:extLst>
            <a:ext uri="{FF2B5EF4-FFF2-40B4-BE49-F238E27FC236}">
              <a16:creationId xmlns:a16="http://schemas.microsoft.com/office/drawing/2014/main" id="{9498DA44-B497-4A71-BE77-7FB7002F8A75}"/>
            </a:ext>
          </a:extLst>
        </xdr:cNvPr>
        <xdr:cNvSpPr/>
      </xdr:nvSpPr>
      <xdr:spPr>
        <a:xfrm>
          <a:off x="476250" y="8572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76200</xdr:colOff>
      <xdr:row>0</xdr:row>
      <xdr:rowOff>66675</xdr:rowOff>
    </xdr:from>
    <xdr:to>
      <xdr:col>2</xdr:col>
      <xdr:colOff>1104900</xdr:colOff>
      <xdr:row>0</xdr:row>
      <xdr:rowOff>609600</xdr:rowOff>
    </xdr:to>
    <xdr:sp macro="[0]!PraSrSmCPPC1" textlink="">
      <xdr:nvSpPr>
        <xdr:cNvPr id="2" name="Rectangle 1">
          <a:extLst>
            <a:ext uri="{FF2B5EF4-FFF2-40B4-BE49-F238E27FC236}">
              <a16:creationId xmlns:a16="http://schemas.microsoft.com/office/drawing/2014/main" id="{028B89D2-1AEF-4C54-81A1-82DCAB260E14}"/>
            </a:ext>
          </a:extLst>
        </xdr:cNvPr>
        <xdr:cNvSpPr/>
      </xdr:nvSpPr>
      <xdr:spPr>
        <a:xfrm>
          <a:off x="628650" y="6667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66675</xdr:colOff>
      <xdr:row>0</xdr:row>
      <xdr:rowOff>85725</xdr:rowOff>
    </xdr:from>
    <xdr:to>
      <xdr:col>2</xdr:col>
      <xdr:colOff>447675</xdr:colOff>
      <xdr:row>0</xdr:row>
      <xdr:rowOff>628650</xdr:rowOff>
    </xdr:to>
    <xdr:sp macro="[0]!PraSrSmCPPC2" textlink="">
      <xdr:nvSpPr>
        <xdr:cNvPr id="2" name="Rectangle 1">
          <a:extLst>
            <a:ext uri="{FF2B5EF4-FFF2-40B4-BE49-F238E27FC236}">
              <a16:creationId xmlns:a16="http://schemas.microsoft.com/office/drawing/2014/main" id="{F237F76E-EE38-4D5C-9055-052B68C16A86}"/>
            </a:ext>
          </a:extLst>
        </xdr:cNvPr>
        <xdr:cNvSpPr/>
      </xdr:nvSpPr>
      <xdr:spPr>
        <a:xfrm>
          <a:off x="914400" y="8572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66675</xdr:colOff>
      <xdr:row>3</xdr:row>
      <xdr:rowOff>57150</xdr:rowOff>
    </xdr:from>
    <xdr:to>
      <xdr:col>4</xdr:col>
      <xdr:colOff>142875</xdr:colOff>
      <xdr:row>3</xdr:row>
      <xdr:rowOff>600075</xdr:rowOff>
    </xdr:to>
    <xdr:sp macro="[0]!PraSrSmBTDF" textlink="">
      <xdr:nvSpPr>
        <xdr:cNvPr id="2" name="Rectangle 1">
          <a:extLst>
            <a:ext uri="{FF2B5EF4-FFF2-40B4-BE49-F238E27FC236}">
              <a16:creationId xmlns:a16="http://schemas.microsoft.com/office/drawing/2014/main" id="{ADA8C926-92DF-4F1E-9E7F-CC7B52DCD76E}"/>
            </a:ext>
          </a:extLst>
        </xdr:cNvPr>
        <xdr:cNvSpPr/>
      </xdr:nvSpPr>
      <xdr:spPr>
        <a:xfrm>
          <a:off x="438150" y="60960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2</xdr:row>
      <xdr:rowOff>38100</xdr:rowOff>
    </xdr:from>
    <xdr:to>
      <xdr:col>3</xdr:col>
      <xdr:colOff>590550</xdr:colOff>
      <xdr:row>2</xdr:row>
      <xdr:rowOff>581025</xdr:rowOff>
    </xdr:to>
    <xdr:sp macro="[0]!PraSrSmCRA" textlink="">
      <xdr:nvSpPr>
        <xdr:cNvPr id="2" name="Rectangle 1">
          <a:extLst>
            <a:ext uri="{FF2B5EF4-FFF2-40B4-BE49-F238E27FC236}">
              <a16:creationId xmlns:a16="http://schemas.microsoft.com/office/drawing/2014/main" id="{C609924D-6774-4E6C-B88A-734429964280}"/>
            </a:ext>
          </a:extLst>
        </xdr:cNvPr>
        <xdr:cNvSpPr/>
      </xdr:nvSpPr>
      <xdr:spPr>
        <a:xfrm>
          <a:off x="428625" y="40005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76200</xdr:colOff>
      <xdr:row>2</xdr:row>
      <xdr:rowOff>76200</xdr:rowOff>
    </xdr:from>
    <xdr:to>
      <xdr:col>2</xdr:col>
      <xdr:colOff>304800</xdr:colOff>
      <xdr:row>2</xdr:row>
      <xdr:rowOff>619125</xdr:rowOff>
    </xdr:to>
    <xdr:sp macro="[0]!PraSrSmGIS" textlink="">
      <xdr:nvSpPr>
        <xdr:cNvPr id="2" name="Rectangle 1">
          <a:extLst>
            <a:ext uri="{FF2B5EF4-FFF2-40B4-BE49-F238E27FC236}">
              <a16:creationId xmlns:a16="http://schemas.microsoft.com/office/drawing/2014/main" id="{A67FD6A8-F7EF-46BB-86C4-ABCBF48B89CE}"/>
            </a:ext>
          </a:extLst>
        </xdr:cNvPr>
        <xdr:cNvSpPr/>
      </xdr:nvSpPr>
      <xdr:spPr>
        <a:xfrm>
          <a:off x="438150" y="46672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76200</xdr:colOff>
      <xdr:row>1</xdr:row>
      <xdr:rowOff>66675</xdr:rowOff>
    </xdr:from>
    <xdr:to>
      <xdr:col>3</xdr:col>
      <xdr:colOff>76200</xdr:colOff>
      <xdr:row>4</xdr:row>
      <xdr:rowOff>57150</xdr:rowOff>
    </xdr:to>
    <xdr:sp macro="[0]!TdkaTOD" textlink="">
      <xdr:nvSpPr>
        <xdr:cNvPr id="2" name="Rectangle 1">
          <a:extLst>
            <a:ext uri="{FF2B5EF4-FFF2-40B4-BE49-F238E27FC236}">
              <a16:creationId xmlns:a16="http://schemas.microsoft.com/office/drawing/2014/main" id="{2678D20F-6936-4CD4-B14E-FBC6013FC972}"/>
            </a:ext>
          </a:extLst>
        </xdr:cNvPr>
        <xdr:cNvSpPr/>
      </xdr:nvSpPr>
      <xdr:spPr>
        <a:xfrm>
          <a:off x="371475" y="2571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2</xdr:col>
      <xdr:colOff>31751</xdr:colOff>
      <xdr:row>0</xdr:row>
      <xdr:rowOff>116417</xdr:rowOff>
    </xdr:from>
    <xdr:to>
      <xdr:col>4</xdr:col>
      <xdr:colOff>381001</xdr:colOff>
      <xdr:row>2</xdr:row>
      <xdr:rowOff>306917</xdr:rowOff>
    </xdr:to>
    <xdr:sp macro="[0]!SrFV1" textlink="">
      <xdr:nvSpPr>
        <xdr:cNvPr id="2" name="Rectangle 1">
          <a:extLst>
            <a:ext uri="{FF2B5EF4-FFF2-40B4-BE49-F238E27FC236}">
              <a16:creationId xmlns:a16="http://schemas.microsoft.com/office/drawing/2014/main" id="{B1E9AC18-17E1-4FF9-AE24-333974810883}"/>
            </a:ext>
          </a:extLst>
        </xdr:cNvPr>
        <xdr:cNvSpPr/>
      </xdr:nvSpPr>
      <xdr:spPr>
        <a:xfrm>
          <a:off x="1598084" y="116417"/>
          <a:ext cx="2262717" cy="563033"/>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2</xdr:col>
      <xdr:colOff>85725</xdr:colOff>
      <xdr:row>0</xdr:row>
      <xdr:rowOff>66675</xdr:rowOff>
    </xdr:from>
    <xdr:to>
      <xdr:col>3</xdr:col>
      <xdr:colOff>876300</xdr:colOff>
      <xdr:row>0</xdr:row>
      <xdr:rowOff>638175</xdr:rowOff>
    </xdr:to>
    <xdr:sp macro="[0]!SrFSInstact" textlink="">
      <xdr:nvSpPr>
        <xdr:cNvPr id="2" name="Rectangle 1">
          <a:extLst>
            <a:ext uri="{FF2B5EF4-FFF2-40B4-BE49-F238E27FC236}">
              <a16:creationId xmlns:a16="http://schemas.microsoft.com/office/drawing/2014/main" id="{32BA7117-EE6A-4338-91B6-C9C9D3FBD59B}"/>
            </a:ext>
          </a:extLst>
        </xdr:cNvPr>
        <xdr:cNvSpPr/>
      </xdr:nvSpPr>
      <xdr:spPr>
        <a:xfrm>
          <a:off x="2543175" y="666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xdr:col>
      <xdr:colOff>66675</xdr:colOff>
      <xdr:row>0</xdr:row>
      <xdr:rowOff>114300</xdr:rowOff>
    </xdr:from>
    <xdr:to>
      <xdr:col>3</xdr:col>
      <xdr:colOff>676275</xdr:colOff>
      <xdr:row>2</xdr:row>
      <xdr:rowOff>304800</xdr:rowOff>
    </xdr:to>
    <xdr:sp macro="[0]!SrAppendix2FS" textlink="">
      <xdr:nvSpPr>
        <xdr:cNvPr id="2" name="Rectangle 1">
          <a:extLst>
            <a:ext uri="{FF2B5EF4-FFF2-40B4-BE49-F238E27FC236}">
              <a16:creationId xmlns:a16="http://schemas.microsoft.com/office/drawing/2014/main" id="{90753B37-9D40-42C6-84B8-69A8BC769F38}"/>
            </a:ext>
          </a:extLst>
        </xdr:cNvPr>
        <xdr:cNvSpPr/>
      </xdr:nvSpPr>
      <xdr:spPr>
        <a:xfrm>
          <a:off x="866775" y="11430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76200</xdr:colOff>
      <xdr:row>2</xdr:row>
      <xdr:rowOff>114300</xdr:rowOff>
    </xdr:from>
    <xdr:to>
      <xdr:col>3</xdr:col>
      <xdr:colOff>219075</xdr:colOff>
      <xdr:row>5</xdr:row>
      <xdr:rowOff>114300</xdr:rowOff>
    </xdr:to>
    <xdr:sp macro="[0]!PraSrSmYA01" textlink="">
      <xdr:nvSpPr>
        <xdr:cNvPr id="2" name="Rectangle 1">
          <a:extLst>
            <a:ext uri="{FF2B5EF4-FFF2-40B4-BE49-F238E27FC236}">
              <a16:creationId xmlns:a16="http://schemas.microsoft.com/office/drawing/2014/main" id="{D9BA9564-4EA7-4405-825D-F5742416E23C}"/>
            </a:ext>
          </a:extLst>
        </xdr:cNvPr>
        <xdr:cNvSpPr/>
      </xdr:nvSpPr>
      <xdr:spPr>
        <a:xfrm>
          <a:off x="400050" y="47625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82550</xdr:colOff>
      <xdr:row>15</xdr:row>
      <xdr:rowOff>62969</xdr:rowOff>
    </xdr:from>
    <xdr:to>
      <xdr:col>6</xdr:col>
      <xdr:colOff>588433</xdr:colOff>
      <xdr:row>33</xdr:row>
      <xdr:rowOff>134408</xdr:rowOff>
    </xdr:to>
    <xdr:graphicFrame macro="">
      <xdr:nvGraphicFramePr>
        <xdr:cNvPr id="5" name="Chart 4">
          <a:extLst>
            <a:ext uri="{FF2B5EF4-FFF2-40B4-BE49-F238E27FC236}">
              <a16:creationId xmlns:a16="http://schemas.microsoft.com/office/drawing/2014/main" id="{0794E488-3D0A-4642-A19A-EF79DE2867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142875</xdr:colOff>
      <xdr:row>13</xdr:row>
      <xdr:rowOff>176212</xdr:rowOff>
    </xdr:from>
    <xdr:to>
      <xdr:col>18</xdr:col>
      <xdr:colOff>133349</xdr:colOff>
      <xdr:row>30</xdr:row>
      <xdr:rowOff>19050</xdr:rowOff>
    </xdr:to>
    <xdr:graphicFrame macro="">
      <xdr:nvGraphicFramePr>
        <xdr:cNvPr id="6" name="Chart 5">
          <a:extLst>
            <a:ext uri="{FF2B5EF4-FFF2-40B4-BE49-F238E27FC236}">
              <a16:creationId xmlns:a16="http://schemas.microsoft.com/office/drawing/2014/main" id="{18626530-80CD-4DF4-83F7-46C98C8E7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584200</xdr:colOff>
      <xdr:row>9</xdr:row>
      <xdr:rowOff>109537</xdr:rowOff>
    </xdr:from>
    <xdr:to>
      <xdr:col>26</xdr:col>
      <xdr:colOff>26459</xdr:colOff>
      <xdr:row>23</xdr:row>
      <xdr:rowOff>185737</xdr:rowOff>
    </xdr:to>
    <xdr:graphicFrame macro="">
      <xdr:nvGraphicFramePr>
        <xdr:cNvPr id="7" name="Chart 6">
          <a:extLst>
            <a:ext uri="{FF2B5EF4-FFF2-40B4-BE49-F238E27FC236}">
              <a16:creationId xmlns:a16="http://schemas.microsoft.com/office/drawing/2014/main" id="{20110099-EBA7-4AB1-AA54-E814DA1E64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600074</xdr:colOff>
      <xdr:row>9</xdr:row>
      <xdr:rowOff>90487</xdr:rowOff>
    </xdr:from>
    <xdr:to>
      <xdr:col>34</xdr:col>
      <xdr:colOff>2047874</xdr:colOff>
      <xdr:row>23</xdr:row>
      <xdr:rowOff>166687</xdr:rowOff>
    </xdr:to>
    <xdr:graphicFrame macro="">
      <xdr:nvGraphicFramePr>
        <xdr:cNvPr id="9" name="Chart 8">
          <a:extLst>
            <a:ext uri="{FF2B5EF4-FFF2-40B4-BE49-F238E27FC236}">
              <a16:creationId xmlns:a16="http://schemas.microsoft.com/office/drawing/2014/main" id="{1FC525B2-ACBE-49F2-B29D-1B2CBC847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38099</xdr:colOff>
      <xdr:row>9</xdr:row>
      <xdr:rowOff>185737</xdr:rowOff>
    </xdr:from>
    <xdr:to>
      <xdr:col>43</xdr:col>
      <xdr:colOff>1714499</xdr:colOff>
      <xdr:row>24</xdr:row>
      <xdr:rowOff>71437</xdr:rowOff>
    </xdr:to>
    <xdr:graphicFrame macro="">
      <xdr:nvGraphicFramePr>
        <xdr:cNvPr id="10" name="Chart 9">
          <a:extLst>
            <a:ext uri="{FF2B5EF4-FFF2-40B4-BE49-F238E27FC236}">
              <a16:creationId xmlns:a16="http://schemas.microsoft.com/office/drawing/2014/main" id="{10225CDD-C011-45C4-AAAF-616D02B13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10583</xdr:colOff>
      <xdr:row>8</xdr:row>
      <xdr:rowOff>162982</xdr:rowOff>
    </xdr:from>
    <xdr:to>
      <xdr:col>53</xdr:col>
      <xdr:colOff>433917</xdr:colOff>
      <xdr:row>29</xdr:row>
      <xdr:rowOff>63499</xdr:rowOff>
    </xdr:to>
    <xdr:graphicFrame macro="">
      <xdr:nvGraphicFramePr>
        <xdr:cNvPr id="12" name="Chart 11">
          <a:extLst>
            <a:ext uri="{FF2B5EF4-FFF2-40B4-BE49-F238E27FC236}">
              <a16:creationId xmlns:a16="http://schemas.microsoft.com/office/drawing/2014/main" id="{7F407AF1-490A-48AF-941B-D7731E637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55</xdr:col>
      <xdr:colOff>592667</xdr:colOff>
      <xdr:row>8</xdr:row>
      <xdr:rowOff>25400</xdr:rowOff>
    </xdr:from>
    <xdr:to>
      <xdr:col>62</xdr:col>
      <xdr:colOff>349250</xdr:colOff>
      <xdr:row>28</xdr:row>
      <xdr:rowOff>127000</xdr:rowOff>
    </xdr:to>
    <xdr:graphicFrame macro="">
      <xdr:nvGraphicFramePr>
        <xdr:cNvPr id="13" name="Chart 12">
          <a:extLst>
            <a:ext uri="{FF2B5EF4-FFF2-40B4-BE49-F238E27FC236}">
              <a16:creationId xmlns:a16="http://schemas.microsoft.com/office/drawing/2014/main" id="{45B084E2-2F9A-4281-90A4-F474E42F3C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878415</xdr:colOff>
      <xdr:row>14</xdr:row>
      <xdr:rowOff>184149</xdr:rowOff>
    </xdr:from>
    <xdr:to>
      <xdr:col>81</xdr:col>
      <xdr:colOff>179916</xdr:colOff>
      <xdr:row>32</xdr:row>
      <xdr:rowOff>10582</xdr:rowOff>
    </xdr:to>
    <xdr:graphicFrame macro="">
      <xdr:nvGraphicFramePr>
        <xdr:cNvPr id="15" name="Chart 14">
          <a:extLst>
            <a:ext uri="{FF2B5EF4-FFF2-40B4-BE49-F238E27FC236}">
              <a16:creationId xmlns:a16="http://schemas.microsoft.com/office/drawing/2014/main" id="{3B727259-BD00-48B7-BF74-F92BB9983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5.xml><?xml version="1.0" encoding="utf-8"?>
<c:userShapes xmlns:c="http://schemas.openxmlformats.org/drawingml/2006/chart">
  <cdr:relSizeAnchor xmlns:cdr="http://schemas.openxmlformats.org/drawingml/2006/chartDrawing">
    <cdr:from>
      <cdr:x>0.69951</cdr:x>
      <cdr:y>0.05433</cdr:y>
    </cdr:from>
    <cdr:to>
      <cdr:x>0.93552</cdr:x>
      <cdr:y>0.14537</cdr:y>
    </cdr:to>
    <cdr:sp macro="" textlink="pvtSekolah!$G$3">
      <cdr:nvSpPr>
        <cdr:cNvPr id="2" name="TextBox 1">
          <a:extLst xmlns:a="http://schemas.openxmlformats.org/drawingml/2006/main">
            <a:ext uri="{FF2B5EF4-FFF2-40B4-BE49-F238E27FC236}">
              <a16:creationId xmlns:a16="http://schemas.microsoft.com/office/drawing/2014/main" id="{C4997287-0AD0-4809-8679-B7895B2FAF91}"/>
            </a:ext>
          </a:extLst>
        </cdr:cNvPr>
        <cdr:cNvSpPr txBox="1"/>
      </cdr:nvSpPr>
      <cdr:spPr>
        <a:xfrm xmlns:a="http://schemas.openxmlformats.org/drawingml/2006/main">
          <a:off x="5476875" y="176214"/>
          <a:ext cx="1847850" cy="2952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37134D3-B278-4535-AC7A-869E3596016D}" type="TxLink">
            <a:rPr lang="en-US" sz="1100" b="0" i="0" u="none" strike="noStrike">
              <a:solidFill>
                <a:srgbClr val="000000"/>
              </a:solidFill>
              <a:latin typeface="Calibri"/>
              <a:cs typeface="Calibri"/>
            </a:rPr>
            <a:pPr/>
            <a:t>PENCAPAIAN DAERAH: 0/0 = .%</a:t>
          </a:fld>
          <a:endParaRPr lang="en-MY" sz="1100"/>
        </a:p>
      </cdr:txBody>
    </cdr:sp>
  </cdr:relSizeAnchor>
</c:userShapes>
</file>

<file path=xl/drawings/drawing36.xml><?xml version="1.0" encoding="utf-8"?>
<c:userShapes xmlns:c="http://schemas.openxmlformats.org/drawingml/2006/chart">
  <cdr:relSizeAnchor xmlns:cdr="http://schemas.openxmlformats.org/drawingml/2006/chartDrawing">
    <cdr:from>
      <cdr:x>0.73684</cdr:x>
      <cdr:y>0.06028</cdr:y>
    </cdr:from>
    <cdr:to>
      <cdr:x>0.98371</cdr:x>
      <cdr:y>0.15611</cdr:y>
    </cdr:to>
    <cdr:sp macro="" textlink="pvtSekolah!$Q$4">
      <cdr:nvSpPr>
        <cdr:cNvPr id="2" name="TextBox 1">
          <a:extLst xmlns:a="http://schemas.openxmlformats.org/drawingml/2006/main">
            <a:ext uri="{FF2B5EF4-FFF2-40B4-BE49-F238E27FC236}">
              <a16:creationId xmlns:a16="http://schemas.microsoft.com/office/drawing/2014/main" id="{CB02E294-2C16-405D-9D11-DD3DF3F089E7}"/>
            </a:ext>
          </a:extLst>
        </cdr:cNvPr>
        <cdr:cNvSpPr txBox="1"/>
      </cdr:nvSpPr>
      <cdr:spPr>
        <a:xfrm xmlns:a="http://schemas.openxmlformats.org/drawingml/2006/main">
          <a:off x="5600699" y="185738"/>
          <a:ext cx="1876425" cy="2952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A5F3C7B-C880-438A-9CF2-C910F8CB1687}" type="TxLink">
            <a:rPr lang="en-US" sz="1600" b="0" i="0" u="none" strike="noStrike">
              <a:solidFill>
                <a:schemeClr val="accent2"/>
              </a:solidFill>
              <a:latin typeface="Calibri"/>
              <a:cs typeface="Calibri"/>
            </a:rPr>
            <a:pPr/>
            <a:t>PENCAPAIAN DAERAH: 0/0 = .%</a:t>
          </a:fld>
          <a:endParaRPr lang="en-MY" sz="1600">
            <a:solidFill>
              <a:schemeClr val="accent2"/>
            </a:solidFill>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0.73743</cdr:x>
      <cdr:y>0.0191</cdr:y>
    </cdr:from>
    <cdr:to>
      <cdr:x>0.9986</cdr:x>
      <cdr:y>0.11632</cdr:y>
    </cdr:to>
    <cdr:sp macro="" textlink="pvtSekolah!$AA$4">
      <cdr:nvSpPr>
        <cdr:cNvPr id="2" name="TextBox 1">
          <a:extLst xmlns:a="http://schemas.openxmlformats.org/drawingml/2006/main">
            <a:ext uri="{FF2B5EF4-FFF2-40B4-BE49-F238E27FC236}">
              <a16:creationId xmlns:a16="http://schemas.microsoft.com/office/drawing/2014/main" id="{67D7A1B1-B1D9-4FE9-91E9-9ACD705A8CF7}"/>
            </a:ext>
          </a:extLst>
        </cdr:cNvPr>
        <cdr:cNvSpPr txBox="1"/>
      </cdr:nvSpPr>
      <cdr:spPr>
        <a:xfrm xmlns:a="http://schemas.openxmlformats.org/drawingml/2006/main">
          <a:off x="5029200" y="52388"/>
          <a:ext cx="1781175"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3946E3E-0811-4759-A0A8-FB62F277BECF}" type="TxLink">
            <a:rPr lang="en-US" sz="1600" b="0" i="0" u="none" strike="noStrike">
              <a:solidFill>
                <a:schemeClr val="bg1"/>
              </a:solidFill>
              <a:latin typeface="Calibri"/>
              <a:cs typeface="Calibri"/>
            </a:rPr>
            <a:pPr/>
            <a:t>PENCAPAIAN DAERAH: 0/0 = .%</a:t>
          </a:fld>
          <a:endParaRPr lang="en-MY" sz="1600">
            <a:solidFill>
              <a:schemeClr val="bg1"/>
            </a:solidFill>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0.7723</cdr:x>
      <cdr:y>0.07465</cdr:y>
    </cdr:from>
    <cdr:to>
      <cdr:x>0.9979</cdr:x>
      <cdr:y>0.19618</cdr:y>
    </cdr:to>
    <cdr:sp macro="" textlink="pvtSekolah!$AJ$3">
      <cdr:nvSpPr>
        <cdr:cNvPr id="2" name="TextBox 1">
          <a:extLst xmlns:a="http://schemas.openxmlformats.org/drawingml/2006/main">
            <a:ext uri="{FF2B5EF4-FFF2-40B4-BE49-F238E27FC236}">
              <a16:creationId xmlns:a16="http://schemas.microsoft.com/office/drawing/2014/main" id="{001EFFA2-3D63-4E28-AC0B-A20929ECB818}"/>
            </a:ext>
          </a:extLst>
        </cdr:cNvPr>
        <cdr:cNvSpPr txBox="1"/>
      </cdr:nvSpPr>
      <cdr:spPr>
        <a:xfrm xmlns:a="http://schemas.openxmlformats.org/drawingml/2006/main">
          <a:off x="7010400" y="204788"/>
          <a:ext cx="2047875" cy="3333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D735F17-9AF5-4636-B801-249B3FEF698D}" type="TxLink">
            <a:rPr lang="en-US" sz="1600" b="0" i="0" u="none" strike="noStrike">
              <a:solidFill>
                <a:schemeClr val="accent4"/>
              </a:solidFill>
              <a:latin typeface="Calibri"/>
              <a:cs typeface="Calibri"/>
            </a:rPr>
            <a:pPr/>
            <a:t>PENCAPAIAN DAERAH: 0/0 = .%</a:t>
          </a:fld>
          <a:endParaRPr lang="en-MY" sz="1600">
            <a:solidFill>
              <a:schemeClr val="accent4"/>
            </a:solidFill>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0.72062</cdr:x>
      <cdr:y>0.05189</cdr:y>
    </cdr:from>
    <cdr:to>
      <cdr:x>0.95075</cdr:x>
      <cdr:y>0.17689</cdr:y>
    </cdr:to>
    <cdr:sp macro="" textlink="pvtSekolah!$AS$4">
      <cdr:nvSpPr>
        <cdr:cNvPr id="2" name="TextBox 1">
          <a:extLst xmlns:a="http://schemas.openxmlformats.org/drawingml/2006/main">
            <a:ext uri="{FF2B5EF4-FFF2-40B4-BE49-F238E27FC236}">
              <a16:creationId xmlns:a16="http://schemas.microsoft.com/office/drawing/2014/main" id="{2F596358-9B21-42FE-A1CF-5F76890D5575}"/>
            </a:ext>
          </a:extLst>
        </cdr:cNvPr>
        <cdr:cNvSpPr txBox="1"/>
      </cdr:nvSpPr>
      <cdr:spPr>
        <a:xfrm xmlns:a="http://schemas.openxmlformats.org/drawingml/2006/main">
          <a:off x="5484232" y="142345"/>
          <a:ext cx="1751398" cy="3429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D017C726-3D0C-430E-B882-EAA85922219A}" type="TxLink">
            <a:rPr lang="en-US" sz="1600" b="0" i="0" u="none" strike="noStrike">
              <a:solidFill>
                <a:schemeClr val="bg1"/>
              </a:solidFill>
              <a:latin typeface="Calibri"/>
              <a:cs typeface="Calibri"/>
            </a:rPr>
            <a:pPr/>
            <a:t>PENCAPAIAN DAERAH: 0/0 = .%</a:t>
          </a:fld>
          <a:endParaRPr lang="en-MY" sz="1600">
            <a:solidFill>
              <a:schemeClr val="bg1"/>
            </a:solidFill>
          </a:endParaRPr>
        </a:p>
      </cdr:txBody>
    </cdr:sp>
  </cdr:relSizeAnchor>
</c:userShapes>
</file>

<file path=xl/drawings/drawing40.xml><?xml version="1.0" encoding="utf-8"?>
<c:userShapes xmlns:c="http://schemas.openxmlformats.org/drawingml/2006/chart">
  <cdr:relSizeAnchor xmlns:cdr="http://schemas.openxmlformats.org/drawingml/2006/chartDrawing">
    <cdr:from>
      <cdr:x>0.76341</cdr:x>
      <cdr:y>0.05589</cdr:y>
    </cdr:from>
    <cdr:to>
      <cdr:x>0.98951</cdr:x>
      <cdr:y>0.14813</cdr:y>
    </cdr:to>
    <cdr:sp macro="" textlink="pvtSekolah!$BB$3">
      <cdr:nvSpPr>
        <cdr:cNvPr id="2" name="TextBox 1">
          <a:extLst xmlns:a="http://schemas.openxmlformats.org/drawingml/2006/main">
            <a:ext uri="{FF2B5EF4-FFF2-40B4-BE49-F238E27FC236}">
              <a16:creationId xmlns:a16="http://schemas.microsoft.com/office/drawing/2014/main" id="{AC973E51-299F-4E27-A080-4675F6A1BE71}"/>
            </a:ext>
          </a:extLst>
        </cdr:cNvPr>
        <cdr:cNvSpPr txBox="1"/>
      </cdr:nvSpPr>
      <cdr:spPr>
        <a:xfrm xmlns:a="http://schemas.openxmlformats.org/drawingml/2006/main">
          <a:off x="6625167" y="218018"/>
          <a:ext cx="1962150" cy="35983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C152B343-5D05-4C60-B580-D4D1D21DCA97}" type="TxLink">
            <a:rPr lang="en-US" sz="1600" b="0" i="0" u="none" strike="noStrike">
              <a:solidFill>
                <a:schemeClr val="accent4"/>
              </a:solidFill>
              <a:latin typeface="Calibri"/>
              <a:cs typeface="Calibri"/>
            </a:rPr>
            <a:pPr/>
            <a:t>PENCAPAIAN DAERAH: 0/0 = .%</a:t>
          </a:fld>
          <a:endParaRPr lang="en-MY" sz="1600">
            <a:solidFill>
              <a:schemeClr val="accent4"/>
            </a:solidFill>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0.73444</cdr:x>
      <cdr:y>0.04221</cdr:y>
    </cdr:from>
    <cdr:to>
      <cdr:x>0.98396</cdr:x>
      <cdr:y>0.12338</cdr:y>
    </cdr:to>
    <cdr:sp macro="" textlink="pvtSekolah!$BJ$3">
      <cdr:nvSpPr>
        <cdr:cNvPr id="2" name="TextBox 1">
          <a:extLst xmlns:a="http://schemas.openxmlformats.org/drawingml/2006/main">
            <a:ext uri="{FF2B5EF4-FFF2-40B4-BE49-F238E27FC236}">
              <a16:creationId xmlns:a16="http://schemas.microsoft.com/office/drawing/2014/main" id="{43AE0F0B-BB24-4A57-90B3-443A6A1564B9}"/>
            </a:ext>
          </a:extLst>
        </cdr:cNvPr>
        <cdr:cNvSpPr txBox="1"/>
      </cdr:nvSpPr>
      <cdr:spPr>
        <a:xfrm xmlns:a="http://schemas.openxmlformats.org/drawingml/2006/main">
          <a:off x="5619750" y="165100"/>
          <a:ext cx="1909233" cy="3175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FA96FD9-2D60-4726-B76E-1B163101B405}" type="TxLink">
            <a:rPr lang="en-US" sz="1600" b="0" i="0" u="none" strike="noStrike">
              <a:solidFill>
                <a:schemeClr val="bg1"/>
              </a:solidFill>
              <a:latin typeface="Calibri"/>
              <a:cs typeface="Calibri"/>
            </a:rPr>
            <a:pPr/>
            <a:t>#REF!</a:t>
          </a:fld>
          <a:endParaRPr lang="en-MY" sz="1600">
            <a:solidFill>
              <a:schemeClr val="bg1"/>
            </a:solidFill>
          </a:endParaRPr>
        </a:p>
      </cdr:txBody>
    </cdr:sp>
  </cdr:relSizeAnchor>
</c:userShapes>
</file>

<file path=xl/drawings/drawing42.xml><?xml version="1.0" encoding="utf-8"?>
<c:userShapes xmlns:c="http://schemas.openxmlformats.org/drawingml/2006/chart">
  <cdr:relSizeAnchor xmlns:cdr="http://schemas.openxmlformats.org/drawingml/2006/chartDrawing">
    <cdr:from>
      <cdr:x>0.77932</cdr:x>
      <cdr:y>0.06372</cdr:y>
    </cdr:from>
    <cdr:to>
      <cdr:x>0.98744</cdr:x>
      <cdr:y>0.158</cdr:y>
    </cdr:to>
    <cdr:sp macro="" textlink="pvtSekolah!$CB$12">
      <cdr:nvSpPr>
        <cdr:cNvPr id="2" name="TextBox 1">
          <a:extLst xmlns:a="http://schemas.openxmlformats.org/drawingml/2006/main">
            <a:ext uri="{FF2B5EF4-FFF2-40B4-BE49-F238E27FC236}">
              <a16:creationId xmlns:a16="http://schemas.microsoft.com/office/drawing/2014/main" id="{71B10E5D-315E-41B6-A1AD-AC07D086B0BE}"/>
            </a:ext>
          </a:extLst>
        </cdr:cNvPr>
        <cdr:cNvSpPr txBox="1"/>
      </cdr:nvSpPr>
      <cdr:spPr>
        <a:xfrm xmlns:a="http://schemas.openxmlformats.org/drawingml/2006/main">
          <a:off x="8932334" y="207434"/>
          <a:ext cx="2385483" cy="3069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4991B42-7446-4371-973D-8C2B69BCE004}" type="TxLink">
            <a:rPr lang="en-US" sz="1100" b="0" i="0" u="none" strike="noStrike">
              <a:solidFill>
                <a:srgbClr val="000000"/>
              </a:solidFill>
              <a:latin typeface="Calibri"/>
              <a:cs typeface="Calibri"/>
            </a:rPr>
            <a:pPr/>
            <a:t>KPI SEKOLAH MENCAPAI SASARAN: 0/6</a:t>
          </a:fld>
          <a:endParaRPr lang="en-MY" sz="1100"/>
        </a:p>
      </cdr:txBody>
    </cdr:sp>
  </cdr:relSizeAnchor>
</c:userShapes>
</file>

<file path=xl/drawings/drawing43.xml><?xml version="1.0" encoding="utf-8"?>
<xdr:wsDr xmlns:xdr="http://schemas.openxmlformats.org/drawingml/2006/spreadsheetDrawing" xmlns:a="http://schemas.openxmlformats.org/drawingml/2006/main">
  <xdr:twoCellAnchor>
    <xdr:from>
      <xdr:col>21</xdr:col>
      <xdr:colOff>85724</xdr:colOff>
      <xdr:row>12</xdr:row>
      <xdr:rowOff>76200</xdr:rowOff>
    </xdr:from>
    <xdr:to>
      <xdr:col>21</xdr:col>
      <xdr:colOff>2181223</xdr:colOff>
      <xdr:row>15</xdr:row>
      <xdr:rowOff>28574</xdr:rowOff>
    </xdr:to>
    <xdr:sp macro="[0]!openSekolah" textlink="">
      <xdr:nvSpPr>
        <xdr:cNvPr id="4" name="Rectangle 3">
          <a:extLst>
            <a:ext uri="{FF2B5EF4-FFF2-40B4-BE49-F238E27FC236}">
              <a16:creationId xmlns:a16="http://schemas.microsoft.com/office/drawing/2014/main" id="{E4D28114-A089-4F82-B3DE-BB7FC1B697EE}"/>
            </a:ext>
          </a:extLst>
        </xdr:cNvPr>
        <xdr:cNvSpPr/>
      </xdr:nvSpPr>
      <xdr:spPr>
        <a:xfrm>
          <a:off x="7067549" y="342900"/>
          <a:ext cx="2095499" cy="752474"/>
        </a:xfrm>
        <a:prstGeom prst="rect">
          <a:avLst/>
        </a:prstGeom>
        <a:solidFill>
          <a:srgbClr val="C00000">
            <a:alpha val="87000"/>
          </a:srgbClr>
        </a:solidFill>
        <a:ln w="38100" cap="flat" cmpd="sng" algn="ctr">
          <a:solidFill>
            <a:srgbClr val="ED7D31"/>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MY" sz="2200" b="1" i="0" u="none" strike="noStrike" kern="0" cap="none" spc="0" normalizeH="0" baseline="0" noProof="0">
              <a:ln>
                <a:noFill/>
              </a:ln>
              <a:solidFill>
                <a:srgbClr val="ED7D31">
                  <a:lumMod val="40000"/>
                  <a:lumOff val="60000"/>
                </a:srgbClr>
              </a:solidFill>
              <a:effectLst/>
              <a:uLnTx/>
              <a:uFillTx/>
              <a:latin typeface="Calibri" panose="020F0502020204030204"/>
              <a:ea typeface="+mn-ea"/>
              <a:cs typeface="+mn-cs"/>
            </a:rPr>
            <a:t>OPEN FORM</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19050</xdr:colOff>
      <xdr:row>100</xdr:row>
      <xdr:rowOff>28575</xdr:rowOff>
    </xdr:from>
    <xdr:to>
      <xdr:col>2</xdr:col>
      <xdr:colOff>451757</xdr:colOff>
      <xdr:row>100</xdr:row>
      <xdr:rowOff>438150</xdr:rowOff>
    </xdr:to>
    <xdr:sp macro="" textlink="">
      <xdr:nvSpPr>
        <xdr:cNvPr id="3" name="Rectangle 2">
          <a:extLst>
            <a:ext uri="{FF2B5EF4-FFF2-40B4-BE49-F238E27FC236}">
              <a16:creationId xmlns:a16="http://schemas.microsoft.com/office/drawing/2014/main" id="{00000000-0008-0000-1B00-000003000000}"/>
            </a:ext>
          </a:extLst>
        </xdr:cNvPr>
        <xdr:cNvSpPr/>
      </xdr:nvSpPr>
      <xdr:spPr>
        <a:xfrm>
          <a:off x="1971675" y="48158400"/>
          <a:ext cx="432707"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t>Add</a:t>
          </a:r>
          <a:r>
            <a:rPr lang="en-US" sz="1000" baseline="0"/>
            <a:t> row</a:t>
          </a:r>
          <a:endParaRPr lang="en-US" sz="1000"/>
        </a:p>
      </xdr:txBody>
    </xdr:sp>
    <xdr:clientData/>
  </xdr:twoCellAnchor>
  <xdr:twoCellAnchor>
    <xdr:from>
      <xdr:col>2</xdr:col>
      <xdr:colOff>495300</xdr:colOff>
      <xdr:row>100</xdr:row>
      <xdr:rowOff>28575</xdr:rowOff>
    </xdr:from>
    <xdr:to>
      <xdr:col>2</xdr:col>
      <xdr:colOff>1000125</xdr:colOff>
      <xdr:row>100</xdr:row>
      <xdr:rowOff>438150</xdr:rowOff>
    </xdr:to>
    <xdr:sp macro="" textlink="">
      <xdr:nvSpPr>
        <xdr:cNvPr id="4" name="Rectangle 3">
          <a:extLst>
            <a:ext uri="{FF2B5EF4-FFF2-40B4-BE49-F238E27FC236}">
              <a16:creationId xmlns:a16="http://schemas.microsoft.com/office/drawing/2014/main" id="{00000000-0008-0000-1B00-000004000000}"/>
            </a:ext>
          </a:extLst>
        </xdr:cNvPr>
        <xdr:cNvSpPr/>
      </xdr:nvSpPr>
      <xdr:spPr>
        <a:xfrm>
          <a:off x="2447925" y="48158400"/>
          <a:ext cx="504825"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t>Add</a:t>
          </a:r>
          <a:r>
            <a:rPr lang="en-US" sz="1000" baseline="0"/>
            <a:t> row +</a:t>
          </a:r>
          <a:endParaRPr lang="en-US" sz="1000"/>
        </a:p>
      </xdr:txBody>
    </xdr:sp>
    <xdr:clientData/>
  </xdr:twoCellAnchor>
  <xdr:twoCellAnchor>
    <xdr:from>
      <xdr:col>2</xdr:col>
      <xdr:colOff>73025</xdr:colOff>
      <xdr:row>10</xdr:row>
      <xdr:rowOff>100543</xdr:rowOff>
    </xdr:from>
    <xdr:to>
      <xdr:col>2</xdr:col>
      <xdr:colOff>1872192</xdr:colOff>
      <xdr:row>11</xdr:row>
      <xdr:rowOff>365127</xdr:rowOff>
    </xdr:to>
    <xdr:sp macro="[0]!openYa" textlink="">
      <xdr:nvSpPr>
        <xdr:cNvPr id="7" name="Rectangle 6">
          <a:extLst>
            <a:ext uri="{FF2B5EF4-FFF2-40B4-BE49-F238E27FC236}">
              <a16:creationId xmlns:a16="http://schemas.microsoft.com/office/drawing/2014/main" id="{9C31C9AC-5368-4430-A0BB-0D9760E55CE3}"/>
            </a:ext>
          </a:extLst>
        </xdr:cNvPr>
        <xdr:cNvSpPr/>
      </xdr:nvSpPr>
      <xdr:spPr>
        <a:xfrm>
          <a:off x="615950" y="100543"/>
          <a:ext cx="1799167" cy="645584"/>
        </a:xfrm>
        <a:prstGeom prst="rect">
          <a:avLst/>
        </a:prstGeom>
        <a:solidFill>
          <a:srgbClr val="C00000">
            <a:alpha val="87000"/>
          </a:srgbClr>
        </a:solidFill>
        <a:ln w="38100" cap="flat" cmpd="sng" algn="ctr">
          <a:solidFill>
            <a:srgbClr val="ED7D31"/>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MY" sz="2200" b="1" i="0" u="none" strike="noStrike" kern="0" cap="none" spc="0" normalizeH="0" baseline="0" noProof="0">
              <a:ln>
                <a:noFill/>
              </a:ln>
              <a:solidFill>
                <a:srgbClr val="ED7D31">
                  <a:lumMod val="40000"/>
                  <a:lumOff val="60000"/>
                </a:srgbClr>
              </a:solidFill>
              <a:effectLst/>
              <a:uLnTx/>
              <a:uFillTx/>
              <a:latin typeface="Calibri" panose="020F0502020204030204"/>
              <a:ea typeface="+mn-ea"/>
              <a:cs typeface="+mn-cs"/>
            </a:rPr>
            <a:t>OPEN FORM</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95250</xdr:colOff>
      <xdr:row>0</xdr:row>
      <xdr:rowOff>84667</xdr:rowOff>
    </xdr:from>
    <xdr:to>
      <xdr:col>2</xdr:col>
      <xdr:colOff>768225</xdr:colOff>
      <xdr:row>1</xdr:row>
      <xdr:rowOff>450539</xdr:rowOff>
    </xdr:to>
    <xdr:sp macro="[0]!Persis1" textlink="">
      <xdr:nvSpPr>
        <xdr:cNvPr id="2" name="Rectangle 1">
          <a:extLst>
            <a:ext uri="{FF2B5EF4-FFF2-40B4-BE49-F238E27FC236}">
              <a16:creationId xmlns:a16="http://schemas.microsoft.com/office/drawing/2014/main" id="{BA187372-7DE4-4FF0-82D3-B4A2239F9F74}"/>
            </a:ext>
          </a:extLst>
        </xdr:cNvPr>
        <xdr:cNvSpPr/>
      </xdr:nvSpPr>
      <xdr:spPr>
        <a:xfrm>
          <a:off x="95250" y="84667"/>
          <a:ext cx="2207558" cy="556372"/>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71438</xdr:colOff>
      <xdr:row>2</xdr:row>
      <xdr:rowOff>190500</xdr:rowOff>
    </xdr:from>
    <xdr:to>
      <xdr:col>7</xdr:col>
      <xdr:colOff>119063</xdr:colOff>
      <xdr:row>5</xdr:row>
      <xdr:rowOff>119062</xdr:rowOff>
    </xdr:to>
    <xdr:sp macro="[0]!PraPGPS201" textlink="">
      <xdr:nvSpPr>
        <xdr:cNvPr id="2" name="Rectangle 1">
          <a:extLst>
            <a:ext uri="{FF2B5EF4-FFF2-40B4-BE49-F238E27FC236}">
              <a16:creationId xmlns:a16="http://schemas.microsoft.com/office/drawing/2014/main" id="{52717277-BA37-4791-AFF6-7D8EFE8F1C64}"/>
            </a:ext>
          </a:extLst>
        </xdr:cNvPr>
        <xdr:cNvSpPr/>
      </xdr:nvSpPr>
      <xdr:spPr>
        <a:xfrm>
          <a:off x="785813" y="571500"/>
          <a:ext cx="2162175" cy="585787"/>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123825</xdr:colOff>
      <xdr:row>2</xdr:row>
      <xdr:rowOff>180975</xdr:rowOff>
    </xdr:from>
    <xdr:to>
      <xdr:col>7</xdr:col>
      <xdr:colOff>28575</xdr:colOff>
      <xdr:row>5</xdr:row>
      <xdr:rowOff>95250</xdr:rowOff>
    </xdr:to>
    <xdr:sp macro="[0]!PraSrSmPG201KKI" textlink="">
      <xdr:nvSpPr>
        <xdr:cNvPr id="2" name="Rectangle 1">
          <a:extLst>
            <a:ext uri="{FF2B5EF4-FFF2-40B4-BE49-F238E27FC236}">
              <a16:creationId xmlns:a16="http://schemas.microsoft.com/office/drawing/2014/main" id="{5AAFCDD7-8E76-4181-BC83-46E2B221BE2B}"/>
            </a:ext>
          </a:extLst>
        </xdr:cNvPr>
        <xdr:cNvSpPr/>
      </xdr:nvSpPr>
      <xdr:spPr>
        <a:xfrm>
          <a:off x="838200" y="5905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oneCell">
    <xdr:from>
      <xdr:col>74</xdr:col>
      <xdr:colOff>381000</xdr:colOff>
      <xdr:row>7</xdr:row>
      <xdr:rowOff>182564</xdr:rowOff>
    </xdr:from>
    <xdr:to>
      <xdr:col>89</xdr:col>
      <xdr:colOff>264720</xdr:colOff>
      <xdr:row>10</xdr:row>
      <xdr:rowOff>88267</xdr:rowOff>
    </xdr:to>
    <xdr:pic>
      <xdr:nvPicPr>
        <xdr:cNvPr id="2" name="Picture 1">
          <a:extLst>
            <a:ext uri="{FF2B5EF4-FFF2-40B4-BE49-F238E27FC236}">
              <a16:creationId xmlns:a16="http://schemas.microsoft.com/office/drawing/2014/main" id="{9A447329-CD58-4250-B8B3-81C563C088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871025" y="1687514"/>
          <a:ext cx="9027720" cy="562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74</xdr:col>
      <xdr:colOff>416469</xdr:colOff>
      <xdr:row>25</xdr:row>
      <xdr:rowOff>287226</xdr:rowOff>
    </xdr:from>
    <xdr:to>
      <xdr:col>89</xdr:col>
      <xdr:colOff>349250</xdr:colOff>
      <xdr:row>26</xdr:row>
      <xdr:rowOff>209889</xdr:rowOff>
    </xdr:to>
    <xdr:pic>
      <xdr:nvPicPr>
        <xdr:cNvPr id="3" name="Picture 2">
          <a:extLst>
            <a:ext uri="{FF2B5EF4-FFF2-40B4-BE49-F238E27FC236}">
              <a16:creationId xmlns:a16="http://schemas.microsoft.com/office/drawing/2014/main" id="{D0FC65AF-74CE-4747-9D98-DF5F5022224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906494" y="7792926"/>
          <a:ext cx="9076781" cy="3662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257735</xdr:colOff>
      <xdr:row>1</xdr:row>
      <xdr:rowOff>0</xdr:rowOff>
    </xdr:from>
    <xdr:to>
      <xdr:col>1</xdr:col>
      <xdr:colOff>934890</xdr:colOff>
      <xdr:row>4</xdr:row>
      <xdr:rowOff>30416</xdr:rowOff>
    </xdr:to>
    <xdr:sp macro="[0]!TdkaPraSrSmPGS203" textlink="">
      <xdr:nvSpPr>
        <xdr:cNvPr id="4" name="Rectangle 3">
          <a:extLst>
            <a:ext uri="{FF2B5EF4-FFF2-40B4-BE49-F238E27FC236}">
              <a16:creationId xmlns:a16="http://schemas.microsoft.com/office/drawing/2014/main" id="{6B6D5C63-B53E-47F7-839C-7207A75AE381}"/>
            </a:ext>
          </a:extLst>
        </xdr:cNvPr>
        <xdr:cNvSpPr/>
      </xdr:nvSpPr>
      <xdr:spPr>
        <a:xfrm>
          <a:off x="257735" y="190500"/>
          <a:ext cx="2313214" cy="680357"/>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403412</xdr:colOff>
      <xdr:row>5</xdr:row>
      <xdr:rowOff>89646</xdr:rowOff>
    </xdr:from>
    <xdr:to>
      <xdr:col>6</xdr:col>
      <xdr:colOff>50426</xdr:colOff>
      <xdr:row>7</xdr:row>
      <xdr:rowOff>110377</xdr:rowOff>
    </xdr:to>
    <xdr:sp macro="[0]!PraSrSmPG201PPKPS" textlink="">
      <xdr:nvSpPr>
        <xdr:cNvPr id="5" name="Rectangle 4">
          <a:extLst>
            <a:ext uri="{FF2B5EF4-FFF2-40B4-BE49-F238E27FC236}">
              <a16:creationId xmlns:a16="http://schemas.microsoft.com/office/drawing/2014/main" id="{0538A8D4-6FF8-4911-811F-8B79901826D3}"/>
            </a:ext>
          </a:extLst>
        </xdr:cNvPr>
        <xdr:cNvSpPr/>
      </xdr:nvSpPr>
      <xdr:spPr>
        <a:xfrm>
          <a:off x="571500" y="1064558"/>
          <a:ext cx="2190750" cy="5810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4</xdr:col>
      <xdr:colOff>225657</xdr:colOff>
      <xdr:row>2</xdr:row>
      <xdr:rowOff>592667</xdr:rowOff>
    </xdr:to>
    <xdr:pic macro="[0]!transferHelperYa">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046" t="34599" r="16743" b="36373"/>
        <a:stretch/>
      </xdr:blipFill>
      <xdr:spPr>
        <a:xfrm>
          <a:off x="0" y="95250"/>
          <a:ext cx="2664057" cy="87841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142874</xdr:colOff>
      <xdr:row>0</xdr:row>
      <xdr:rowOff>107157</xdr:rowOff>
    </xdr:from>
    <xdr:to>
      <xdr:col>7</xdr:col>
      <xdr:colOff>47624</xdr:colOff>
      <xdr:row>3</xdr:row>
      <xdr:rowOff>107157</xdr:rowOff>
    </xdr:to>
    <xdr:sp macro="[0]!PPIM032020" textlink="">
      <xdr:nvSpPr>
        <xdr:cNvPr id="3" name="Rectangle 2">
          <a:extLst>
            <a:ext uri="{FF2B5EF4-FFF2-40B4-BE49-F238E27FC236}">
              <a16:creationId xmlns:a16="http://schemas.microsoft.com/office/drawing/2014/main" id="{DA4B1170-E970-4A8B-9C2C-30F82C930D78}"/>
            </a:ext>
          </a:extLst>
        </xdr:cNvPr>
        <xdr:cNvSpPr/>
      </xdr:nvSpPr>
      <xdr:spPr>
        <a:xfrm>
          <a:off x="1309687" y="107157"/>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0</xdr:col>
      <xdr:colOff>247650</xdr:colOff>
      <xdr:row>0</xdr:row>
      <xdr:rowOff>123825</xdr:rowOff>
    </xdr:from>
    <xdr:to>
      <xdr:col>0</xdr:col>
      <xdr:colOff>2428875</xdr:colOff>
      <xdr:row>3</xdr:row>
      <xdr:rowOff>123825</xdr:rowOff>
    </xdr:to>
    <xdr:sp macro="[0]!PPIM042020" textlink="">
      <xdr:nvSpPr>
        <xdr:cNvPr id="2" name="Rectangle 1">
          <a:extLst>
            <a:ext uri="{FF2B5EF4-FFF2-40B4-BE49-F238E27FC236}">
              <a16:creationId xmlns:a16="http://schemas.microsoft.com/office/drawing/2014/main" id="{820F0FC0-872E-4081-BFEF-85E0CF9219B3}"/>
            </a:ext>
          </a:extLst>
        </xdr:cNvPr>
        <xdr:cNvSpPr/>
      </xdr:nvSpPr>
      <xdr:spPr>
        <a:xfrm>
          <a:off x="247650" y="123825"/>
          <a:ext cx="2181225"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0</xdr:col>
      <xdr:colOff>107156</xdr:colOff>
      <xdr:row>0</xdr:row>
      <xdr:rowOff>83344</xdr:rowOff>
    </xdr:from>
    <xdr:to>
      <xdr:col>0</xdr:col>
      <xdr:colOff>2297906</xdr:colOff>
      <xdr:row>3</xdr:row>
      <xdr:rowOff>83344</xdr:rowOff>
    </xdr:to>
    <xdr:sp macro="[0]!PPIM052020" textlink="">
      <xdr:nvSpPr>
        <xdr:cNvPr id="2" name="Rectangle 1">
          <a:extLst>
            <a:ext uri="{FF2B5EF4-FFF2-40B4-BE49-F238E27FC236}">
              <a16:creationId xmlns:a16="http://schemas.microsoft.com/office/drawing/2014/main" id="{FC63C068-34F5-4C9A-A964-B849332839FE}"/>
            </a:ext>
          </a:extLst>
        </xdr:cNvPr>
        <xdr:cNvSpPr/>
      </xdr:nvSpPr>
      <xdr:spPr>
        <a:xfrm>
          <a:off x="107156" y="83344"/>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74617</xdr:colOff>
      <xdr:row>9</xdr:row>
      <xdr:rowOff>228600</xdr:rowOff>
    </xdr:from>
    <xdr:to>
      <xdr:col>3</xdr:col>
      <xdr:colOff>7413</xdr:colOff>
      <xdr:row>9</xdr:row>
      <xdr:rowOff>228601</xdr:rowOff>
    </xdr:to>
    <xdr:cxnSp macro="">
      <xdr:nvCxnSpPr>
        <xdr:cNvPr id="2" name="Straight Connector 1">
          <a:extLst>
            <a:ext uri="{FF2B5EF4-FFF2-40B4-BE49-F238E27FC236}">
              <a16:creationId xmlns:a16="http://schemas.microsoft.com/office/drawing/2014/main" id="{6E062833-DD25-4398-86B5-ABBE91F8B57C}"/>
            </a:ext>
          </a:extLst>
        </xdr:cNvPr>
        <xdr:cNvCxnSpPr/>
      </xdr:nvCxnSpPr>
      <xdr:spPr>
        <a:xfrm>
          <a:off x="3475042" y="1971675"/>
          <a:ext cx="2952221" cy="1"/>
        </a:xfrm>
        <a:prstGeom prst="line">
          <a:avLst/>
        </a:prstGeom>
        <a:ln>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141293</xdr:colOff>
      <xdr:row>8</xdr:row>
      <xdr:rowOff>217488</xdr:rowOff>
    </xdr:from>
    <xdr:to>
      <xdr:col>3</xdr:col>
      <xdr:colOff>74089</xdr:colOff>
      <xdr:row>8</xdr:row>
      <xdr:rowOff>217489</xdr:rowOff>
    </xdr:to>
    <xdr:cxnSp macro="">
      <xdr:nvCxnSpPr>
        <xdr:cNvPr id="3" name="Straight Connector 2">
          <a:extLst>
            <a:ext uri="{FF2B5EF4-FFF2-40B4-BE49-F238E27FC236}">
              <a16:creationId xmlns:a16="http://schemas.microsoft.com/office/drawing/2014/main" id="{467F1326-BDF3-4C44-9E96-C3628DE0C151}"/>
            </a:ext>
          </a:extLst>
        </xdr:cNvPr>
        <xdr:cNvCxnSpPr/>
      </xdr:nvCxnSpPr>
      <xdr:spPr>
        <a:xfrm>
          <a:off x="3541718" y="1712913"/>
          <a:ext cx="2952221" cy="1"/>
        </a:xfrm>
        <a:prstGeom prst="line">
          <a:avLst/>
        </a:prstGeom>
        <a:ln>
          <a:prstDash val="dashDot"/>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xdr:col>
      <xdr:colOff>475063</xdr:colOff>
      <xdr:row>1</xdr:row>
      <xdr:rowOff>100920</xdr:rowOff>
    </xdr:from>
    <xdr:to>
      <xdr:col>5</xdr:col>
      <xdr:colOff>1233035</xdr:colOff>
      <xdr:row>4</xdr:row>
      <xdr:rowOff>105821</xdr:rowOff>
    </xdr:to>
    <xdr:pic>
      <xdr:nvPicPr>
        <xdr:cNvPr id="4" name="Picture 3" descr="See the source image">
          <a:extLst>
            <a:ext uri="{FF2B5EF4-FFF2-40B4-BE49-F238E27FC236}">
              <a16:creationId xmlns:a16="http://schemas.microsoft.com/office/drawing/2014/main" id="{7383CEF1-FF46-41AC-8409-0FE4A1BCFA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132913" y="291420"/>
          <a:ext cx="729397" cy="5764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33669</xdr:colOff>
      <xdr:row>26</xdr:row>
      <xdr:rowOff>116416</xdr:rowOff>
    </xdr:from>
    <xdr:to>
      <xdr:col>5</xdr:col>
      <xdr:colOff>74083</xdr:colOff>
      <xdr:row>26</xdr:row>
      <xdr:rowOff>127000</xdr:rowOff>
    </xdr:to>
    <xdr:cxnSp macro="">
      <xdr:nvCxnSpPr>
        <xdr:cNvPr id="5" name="Straight Connector 4">
          <a:extLst>
            <a:ext uri="{FF2B5EF4-FFF2-40B4-BE49-F238E27FC236}">
              <a16:creationId xmlns:a16="http://schemas.microsoft.com/office/drawing/2014/main" id="{3FA92C79-46A3-4FB7-BBE4-14784E629DDA}"/>
            </a:ext>
          </a:extLst>
        </xdr:cNvPr>
        <xdr:cNvCxnSpPr/>
      </xdr:nvCxnSpPr>
      <xdr:spPr>
        <a:xfrm>
          <a:off x="2853069" y="8117416"/>
          <a:ext cx="2878864" cy="10584"/>
        </a:xfrm>
        <a:prstGeom prst="line">
          <a:avLst/>
        </a:prstGeom>
        <a:ln w="12700">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27</xdr:row>
      <xdr:rowOff>8659</xdr:rowOff>
    </xdr:from>
    <xdr:to>
      <xdr:col>9</xdr:col>
      <xdr:colOff>649430</xdr:colOff>
      <xdr:row>27</xdr:row>
      <xdr:rowOff>8659</xdr:rowOff>
    </xdr:to>
    <xdr:cxnSp macro="">
      <xdr:nvCxnSpPr>
        <xdr:cNvPr id="6" name="Straight Connector 5">
          <a:extLst>
            <a:ext uri="{FF2B5EF4-FFF2-40B4-BE49-F238E27FC236}">
              <a16:creationId xmlns:a16="http://schemas.microsoft.com/office/drawing/2014/main" id="{3D8716AF-57D6-4FDC-8EAE-1367AD05325E}"/>
            </a:ext>
          </a:extLst>
        </xdr:cNvPr>
        <xdr:cNvCxnSpPr/>
      </xdr:nvCxnSpPr>
      <xdr:spPr>
        <a:xfrm>
          <a:off x="10020300" y="8247784"/>
          <a:ext cx="649430" cy="0"/>
        </a:xfrm>
        <a:prstGeom prst="line">
          <a:avLst/>
        </a:prstGeom>
        <a:ln w="12700">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27</xdr:row>
      <xdr:rowOff>8659</xdr:rowOff>
    </xdr:from>
    <xdr:to>
      <xdr:col>9</xdr:col>
      <xdr:colOff>1307522</xdr:colOff>
      <xdr:row>27</xdr:row>
      <xdr:rowOff>8659</xdr:rowOff>
    </xdr:to>
    <xdr:cxnSp macro="">
      <xdr:nvCxnSpPr>
        <xdr:cNvPr id="7" name="Straight Connector 6">
          <a:extLst>
            <a:ext uri="{FF2B5EF4-FFF2-40B4-BE49-F238E27FC236}">
              <a16:creationId xmlns:a16="http://schemas.microsoft.com/office/drawing/2014/main" id="{D88E2CC3-E4FD-4D9A-8C48-775EA6D6ADF2}"/>
            </a:ext>
          </a:extLst>
        </xdr:cNvPr>
        <xdr:cNvCxnSpPr/>
      </xdr:nvCxnSpPr>
      <xdr:spPr>
        <a:xfrm>
          <a:off x="10020300" y="8247784"/>
          <a:ext cx="1307522" cy="0"/>
        </a:xfrm>
        <a:prstGeom prst="line">
          <a:avLst/>
        </a:prstGeom>
        <a:ln w="12700">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68036</xdr:colOff>
      <xdr:row>1</xdr:row>
      <xdr:rowOff>108856</xdr:rowOff>
    </xdr:from>
    <xdr:to>
      <xdr:col>1</xdr:col>
      <xdr:colOff>2381250</xdr:colOff>
      <xdr:row>5</xdr:row>
      <xdr:rowOff>27213</xdr:rowOff>
    </xdr:to>
    <xdr:sp macro="[0]!Begin" textlink="">
      <xdr:nvSpPr>
        <xdr:cNvPr id="8" name="Rectangle 7">
          <a:extLst>
            <a:ext uri="{FF2B5EF4-FFF2-40B4-BE49-F238E27FC236}">
              <a16:creationId xmlns:a16="http://schemas.microsoft.com/office/drawing/2014/main" id="{9D0C0FD5-E70E-42C3-BE9F-B5B9F0836245}"/>
            </a:ext>
          </a:extLst>
        </xdr:cNvPr>
        <xdr:cNvSpPr/>
      </xdr:nvSpPr>
      <xdr:spPr>
        <a:xfrm>
          <a:off x="435429" y="299356"/>
          <a:ext cx="2313214" cy="680357"/>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85725</xdr:colOff>
      <xdr:row>2</xdr:row>
      <xdr:rowOff>114300</xdr:rowOff>
    </xdr:from>
    <xdr:to>
      <xdr:col>3</xdr:col>
      <xdr:colOff>228600</xdr:colOff>
      <xdr:row>5</xdr:row>
      <xdr:rowOff>114300</xdr:rowOff>
    </xdr:to>
    <xdr:sp macro="[0]!YaYaC01" textlink="">
      <xdr:nvSpPr>
        <xdr:cNvPr id="2" name="Rectangle 1">
          <a:extLst>
            <a:ext uri="{FF2B5EF4-FFF2-40B4-BE49-F238E27FC236}">
              <a16:creationId xmlns:a16="http://schemas.microsoft.com/office/drawing/2014/main" id="{2C6501D6-EF1A-4FD2-AB16-662EFB0D6712}"/>
            </a:ext>
          </a:extLst>
        </xdr:cNvPr>
        <xdr:cNvSpPr/>
      </xdr:nvSpPr>
      <xdr:spPr>
        <a:xfrm>
          <a:off x="409575" y="47625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66675</xdr:colOff>
      <xdr:row>2</xdr:row>
      <xdr:rowOff>66675</xdr:rowOff>
    </xdr:from>
    <xdr:to>
      <xdr:col>3</xdr:col>
      <xdr:colOff>571500</xdr:colOff>
      <xdr:row>2</xdr:row>
      <xdr:rowOff>609600</xdr:rowOff>
    </xdr:to>
    <xdr:sp macro="[0]!YaCRA" textlink="">
      <xdr:nvSpPr>
        <xdr:cNvPr id="2" name="Rectangle 1">
          <a:extLst>
            <a:ext uri="{FF2B5EF4-FFF2-40B4-BE49-F238E27FC236}">
              <a16:creationId xmlns:a16="http://schemas.microsoft.com/office/drawing/2014/main" id="{446F886B-3C26-47B5-A43A-9AAD9CE05EEC}"/>
            </a:ext>
          </a:extLst>
        </xdr:cNvPr>
        <xdr:cNvSpPr/>
      </xdr:nvSpPr>
      <xdr:spPr>
        <a:xfrm>
          <a:off x="409575" y="42862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izzatiathirahk\Downloads\psy%201.34%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doCH/Desktop/kpch/101master/psy%201.3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ta"/>
      <sheetName val="Tdka 5 Tahun"/>
      <sheetName val="Tdka 6 Tahun"/>
      <sheetName val="Tdka PG201 SMKP"/>
      <sheetName val="Tdka PG201A"/>
      <sheetName val="Tdka CRA"/>
      <sheetName val="Tdka CPPC 1"/>
      <sheetName val="Tdka CPPC 2"/>
      <sheetName val="Pra 5"/>
      <sheetName val="Pra 6"/>
      <sheetName val="1"/>
      <sheetName val="2"/>
      <sheetName val="3"/>
      <sheetName val="4"/>
      <sheetName val="5"/>
      <sheetName val="6"/>
      <sheetName val="KKI"/>
      <sheetName val="Peralihan"/>
      <sheetName val="Tingkatan 6"/>
      <sheetName val="Pra PG201 SMKP"/>
      <sheetName val="Pra PG201A"/>
      <sheetName val="PG201 SMKP"/>
      <sheetName val="PG201A"/>
      <sheetName val="MMI 1"/>
      <sheetName val="PPIM 03"/>
      <sheetName val="PPIM 05"/>
      <sheetName val="DMFX"/>
      <sheetName val="B,T,#,D"/>
      <sheetName val="GIS"/>
      <sheetName val="CPPC 1"/>
      <sheetName val="CPPC 2"/>
      <sheetName val="CRA"/>
      <sheetName val="FV1"/>
      <sheetName val="SR FS"/>
      <sheetName val="SR Appendix 2"/>
      <sheetName val="YA C01 SM"/>
      <sheetName val="YA"/>
      <sheetName val="YA C01"/>
      <sheetName val="YA CRA"/>
      <sheetName val="psy 1.34 (1)"/>
    </sheetNames>
    <sheetDataSet>
      <sheetData sheetId="0">
        <row r="5">
          <cell r="D5">
            <v>0</v>
          </cell>
        </row>
      </sheetData>
      <sheetData sheetId="1">
        <row r="1">
          <cell r="L1" t="str">
            <v>M</v>
          </cell>
          <cell r="M1" t="str">
            <v>L</v>
          </cell>
          <cell r="N1" t="str">
            <v>A</v>
          </cell>
        </row>
        <row r="2">
          <cell r="L2" t="str">
            <v>C</v>
          </cell>
          <cell r="M2" t="str">
            <v>P</v>
          </cell>
          <cell r="N2" t="str">
            <v>C</v>
          </cell>
        </row>
        <row r="3">
          <cell r="L3" t="str">
            <v>I</v>
          </cell>
          <cell r="N3" t="str">
            <v>E</v>
          </cell>
        </row>
        <row r="4">
          <cell r="L4" t="str">
            <v>SS</v>
          </cell>
        </row>
        <row r="5">
          <cell r="L5" t="str">
            <v>OA</v>
          </cell>
        </row>
        <row r="6">
          <cell r="L6" t="str">
            <v>LL</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ta"/>
      <sheetName val="Tdka 5 Tahun"/>
      <sheetName val="Tdka 6 Tahun"/>
      <sheetName val="Tdka PG201 SMKP"/>
      <sheetName val="Tdka PG201A"/>
      <sheetName val="Tdka CRA"/>
      <sheetName val="Tdka CPPC 1"/>
      <sheetName val="Tdka CPPC 2"/>
      <sheetName val="Pra 5"/>
      <sheetName val="Pra 6"/>
      <sheetName val="1"/>
      <sheetName val="2"/>
      <sheetName val="3"/>
      <sheetName val="4"/>
      <sheetName val="5"/>
      <sheetName val="6"/>
      <sheetName val="KKI"/>
      <sheetName val="Peralihan"/>
      <sheetName val="Tingkatan 6"/>
      <sheetName val="Pra PG201 SMKP"/>
      <sheetName val="Pra PG201A"/>
      <sheetName val="PG201 SMKP"/>
      <sheetName val="PG201A"/>
      <sheetName val="MMI 1"/>
      <sheetName val="PPIM 03"/>
      <sheetName val="PPIM 05"/>
      <sheetName val="DMFX"/>
      <sheetName val="B,T,#,D"/>
      <sheetName val="GIS"/>
      <sheetName val="CPPC 1"/>
      <sheetName val="CPPC 2"/>
      <sheetName val="CRA"/>
      <sheetName val="FV1"/>
      <sheetName val="SR FS"/>
      <sheetName val="SR Appendix 2"/>
      <sheetName val="YA C01 SM"/>
      <sheetName val="YA"/>
      <sheetName val="YA C01"/>
      <sheetName val="YA CRA"/>
      <sheetName val="psy 1.39"/>
    </sheetNames>
    <sheetDataSet>
      <sheetData sheetId="0"/>
      <sheetData sheetId="1">
        <row r="8">
          <cell r="L8" t="str">
            <v>JOHOR</v>
          </cell>
          <cell r="M8" t="str">
            <v>KEDAH</v>
          </cell>
          <cell r="N8" t="str">
            <v>KELANTAN</v>
          </cell>
          <cell r="O8" t="str">
            <v>MELAKA</v>
          </cell>
          <cell r="P8" t="str">
            <v>NEGERI SEMBILAN</v>
          </cell>
          <cell r="Q8" t="str">
            <v>PAHANG</v>
          </cell>
          <cell r="R8" t="str">
            <v>PERAK</v>
          </cell>
          <cell r="S8" t="str">
            <v>PERLIS</v>
          </cell>
          <cell r="T8" t="str">
            <v>PULAU PINANG</v>
          </cell>
          <cell r="U8" t="str">
            <v>SABAH</v>
          </cell>
          <cell r="V8" t="str">
            <v>SARAWAK</v>
          </cell>
          <cell r="W8" t="str">
            <v>SELANGOR</v>
          </cell>
          <cell r="X8" t="str">
            <v>TERENGGANU</v>
          </cell>
          <cell r="Y8" t="str">
            <v>WP KUALA LUMPUR DAN PUTRAJAYA</v>
          </cell>
          <cell r="Z8" t="str">
            <v>WP LABUAN</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38">
          <cell r="D38">
            <v>0</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User" refreshedDate="44400.486077083333" createdVersion="6" refreshedVersion="7" minRefreshableVersion="3" recordCount="864">
  <cacheSource type="worksheet">
    <worksheetSource ref="A1:EU1048576" sheet="helperSekolah"/>
  </cacheSource>
  <cacheFields count="163">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ontainsNumber="1" containsInteger="1" minValue="1" maxValue="146" count="5">
        <m/>
        <n v="146" u="1"/>
        <n v="2" u="1"/>
        <n v="1" u="1"/>
        <n v="3" u="1"/>
      </sharedItems>
    </cacheField>
    <cacheField name="Menengah" numFmtId="0">
      <sharedItems containsNonDate="0" containsString="0" containsBlank="1"/>
    </cacheField>
    <cacheField name="nama Sekolah" numFmtId="0">
      <sharedItems containsNonDate="0" containsString="0" containsBlank="1" containsNumber="1" containsInteger="1" minValue="148" maxValue="148" count="2">
        <m/>
        <n v="148" u="1"/>
      </sharedItems>
    </cacheField>
    <cacheField name="nama Kp" numFmtId="0">
      <sharedItems containsNonDate="0" containsString="0" containsBlank="1" containsNumber="1" containsInteger="1" minValue="149" maxValue="149" count="2">
        <m/>
        <n v="149" u="1"/>
      </sharedItems>
    </cacheField>
    <cacheField name="darjah" numFmtId="0">
      <sharedItems containsNonDate="0" containsString="0" containsBlank="1" containsNumber="1" containsInteger="1" minValue="1" maxValue="150" count="8">
        <m/>
        <n v="5" u="1"/>
        <n v="2" u="1"/>
        <n v="6" u="1"/>
        <n v="1" u="1"/>
        <n v="3" u="1"/>
        <n v="150" u="1"/>
        <n v="4" u="1"/>
      </sharedItems>
    </cacheField>
    <cacheField name="tingkatan" numFmtId="0">
      <sharedItems containsNonDate="0" containsString="0" containsBlank="1"/>
    </cacheField>
    <cacheField name="%orally-fit" numFmtId="0" formula="'Kes Selesai'/Rendah" databaseField="0"/>
    <cacheField name="%SR Orally-Fit" numFmtId="0" formula="IFERROR('Kes Selesai'/Rendah,&quot;&quot; )" databaseField="0"/>
    <cacheField name="Jumlah" numFmtId="0" formula="SUM('Kes Selesai')" databaseField="0"/>
    <cacheField name="sasaran mencapai orally fit SR" numFmtId="0" formula="0.965" databaseField="0"/>
    <cacheField name="maintaining orally-fit" numFmtId="0" formula="&quot;Tidak Perlu Rawatan (SMKP)&quot;/&quot; Baru&quot;" databaseField="0"/>
    <cacheField name="test" numFmtId="0" formula="'Tidak Perlu Rawatan (SMKP)'/Baru" databaseField="0"/>
    <cacheField name="sasaran maintaing orally fit" numFmtId="0" formula=" 0.65" databaseField="0"/>
    <cacheField name="%mbk 6 tahun" numFmtId="0" formula="'Mulut Bebas Karies (MBK)'/Baru" databaseField="0"/>
    <cacheField name="sasaran" numFmtId="0" formula=" 0.41" databaseField="0"/>
    <cacheField name="sasaran mbk 12 tahun" numFmtId="0" formula=" 0.7" databaseField="0"/>
    <cacheField name="Field1" numFmtId="0" formula=" 0" databaseField="0"/>
    <cacheField name="% BK 12 tahun  " numFmtId="0" formula="'Bebas Karies (BK) DMFX = 0'/Baru"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4400.486077430556" createdVersion="6" refreshedVersion="7" minRefreshableVersion="3" recordCount="864">
  <cacheSource type="worksheet">
    <worksheetSource ref="A1:EV1048576" sheet="helperSekolah"/>
  </cacheSource>
  <cacheFields count="166">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acheField>
    <cacheField name="Menengah" numFmtId="0">
      <sharedItems containsNonDate="0" containsString="0" containsBlank="1" containsNumber="1" containsInteger="1" minValue="1" maxValue="147" count="3">
        <m/>
        <n v="147" u="1"/>
        <n v="1" u="1"/>
      </sharedItems>
    </cacheField>
    <cacheField name="nama Sekolah" numFmtId="0">
      <sharedItems containsNonDate="0" containsString="0" containsBlank="1" containsNumber="1" containsInteger="1" minValue="148" maxValue="148" count="2">
        <m/>
        <n v="148" u="1"/>
      </sharedItems>
    </cacheField>
    <cacheField name="nama Kp" numFmtId="0">
      <sharedItems containsNonDate="0" containsString="0" containsBlank="1" containsNumber="1" containsInteger="1" minValue="149" maxValue="149" count="2">
        <m/>
        <n v="149" u="1"/>
      </sharedItems>
    </cacheField>
    <cacheField name="darjah" numFmtId="0">
      <sharedItems containsNonDate="0" containsString="0" containsBlank="1"/>
    </cacheField>
    <cacheField name="tingkatan" numFmtId="0">
      <sharedItems containsNonDate="0" containsString="0" containsBlank="1" containsNumber="1" containsInteger="1" minValue="1" maxValue="151" count="8">
        <m/>
        <n v="151" u="1"/>
        <n v="5" u="1"/>
        <n v="2" u="1"/>
        <n v="6" u="1"/>
        <n v="1" u="1"/>
        <n v="3" u="1"/>
        <n v="4" u="1"/>
      </sharedItems>
    </cacheField>
    <cacheField name="pasukan bergerak" numFmtId="0">
      <sharedItems containsNonDate="0" containsString="0" containsBlank="1"/>
    </cacheField>
    <cacheField name="% Perlu FS Dilakukan" numFmtId="0" formula="'B Murid Fisur Sealan telah'/'B Murid Fisur Sealan perlu'" databaseField="0"/>
    <cacheField name="sasaran fs" numFmtId="0" formula=" 0.96" databaseField="0"/>
    <cacheField name="SM % kes selesai" numFmtId="0" formula="'Kes Selesai'/Enrolmen" databaseField="0"/>
    <cacheField name="sasaran SM % kes selesai" numFmtId="0" formula=" 0.85" databaseField="0"/>
    <cacheField name="% Maintaining orally-fit SM" numFmtId="0" formula="'Tidak Perlu Rawatan (SMKP)'/Baru" databaseField="0"/>
    <cacheField name="sasaran maintaing orally-fit SM" numFmtId="0" formula=" 0.7" databaseField="0"/>
    <cacheField name="% 16 tahun Bk SM" numFmtId="0" formula="'Bebas Karies (BK) DMFX = 0'/Baru" databaseField="0"/>
    <cacheField name="Sasaran 16 Tahun BK" numFmtId="0" formula=" 0.61" databaseField="0"/>
    <cacheField name="Perokok Semasa Menyertai Intervensi Lanjutan Lebih3x" numFmtId="0" formula="'Berhenti Intvnsi &gt;=3'+'Tidak Berhenti Intvnsi &gt;=3'" databaseField="0"/>
    <cacheField name="Perokok Semasa Lelaki" numFmtId="0" formula="'Melayu Lelaki Perokok Semasa'+'Cina Lelaki Perokok Semasa'+'India Lelaki Perokok Semasa'+'Lain-lain Lelaki Perokok Semasa'" databaseField="0"/>
    <cacheField name="Perokok Semasa Perempuan" numFmtId="0" formula="'Melayu Perempuan Perokok Semasa'+'Cina Perempuan Perokok Semasa'+'India Perempuan Perokok Semasa'+'Lain-lain Perempuan Perokok Semasa'" databaseField="0"/>
    <cacheField name="Perokok Semasa" numFmtId="0" formula="'Perokok Semasa Lelaki'+'Perokok Semasa Perempuan'" databaseField="0"/>
    <cacheField name="% Perokok Semasa Menyertai Intervensi 3x Atau Lebih" numFmtId="0" formula="IFERROR('Perokok Semasa Menyertai Intervensi Lanjutan Lebih3x'/'Perokok Semasa',0)" databaseField="0"/>
    <cacheField name="Sasaran Intervensi Merokok" numFmtId="0" formula=" 0.58"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00.486077893518" createdVersion="6" refreshedVersion="7" minRefreshableVersion="3" recordCount="864">
  <cacheSource type="worksheet">
    <worksheetSource ref="A1:FV1048576" sheet="helperSekolah"/>
  </cacheSource>
  <cacheFields count="181">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ontainsNumber="1" containsInteger="1" minValue="1" maxValue="1" count="2">
        <m/>
        <n v="1" u="1"/>
      </sharedItems>
    </cacheField>
    <cacheField name="Menengah" numFmtId="0">
      <sharedItems containsNonDate="0" containsString="0" containsBlank="1"/>
    </cacheField>
    <cacheField name="nama Sekolah" numFmtId="0">
      <sharedItems containsNonDate="0" containsBlank="1" count="79">
        <m/>
        <s v="SMU MAAHAD LELAKI" u="1"/>
        <s v="SMU(A) MAAHAD MUHAMMADI (P)" u="1"/>
        <s v="SMK KUBANG KERIAN 2" u="1"/>
        <s v="SMK AHMAD MAHER" u="1"/>
        <s v="SMU (A) AZHARIAH MELOR" u="1"/>
        <s v="SMK ISMAIL PETRA" u="1"/>
        <s v="SMK KEDAI BULOH" u="1"/>
        <s v="SMU MARZIAH PANCHOR" u="1"/>
        <s v="SMK ZAINAB 2" u="1"/>
        <s v="SMK KG CHENGAL" u="1"/>
        <s v="MAAHAD TAHFIZ AL-QURAN DARUL SAADAH LILBANAT" u="1"/>
        <s v="mendung" u="1"/>
        <s v="MAAHAD DARUL ANUAR" u="1"/>
        <s v="SM" u="1"/>
        <s v="SMK KETEREH" u="1"/>
        <s v="SMU ISTIQAMAH BADANG" u="1"/>
        <s v="SEKOLAH RENDAH TANAH RATA" u="1"/>
        <s v="SMK KEMUMIN" u="1"/>
        <s v="SMK PENGKALAN CHEPA 2" u="1"/>
        <s v="SMK LONG GAFAR 1" u="1"/>
        <s v="SMK TANJONG CHAT" u="1"/>
        <s v="KOLEJ TAHFIZ SAINS NURUL AMAN" u="1"/>
        <s v="SMK TANJONG MAS" u="1"/>
        <s v="SEK MEN SAINS TENGKU FARIS" u="1"/>
        <s v="hujan" u="1"/>
        <s v="SMK PUTERI" u="1"/>
        <s v="SMK SERING" u="1"/>
        <s v="SMU[A]SULLAMIAH" u="1"/>
        <s v="kualai" u="1"/>
        <s v="SMK KADOK" u="1"/>
        <s v="SMKA NAIM LILBANAT" u="1"/>
        <s v="SMK (A) MELOR" u="1"/>
        <s v="SMK SALOR" u="1"/>
        <s v="SK PERADONG" u="1"/>
        <s v="SMU (A) HAMIDIAH" u="1"/>
        <s v="SMK MULONG" u="1"/>
        <s v="SMK PANGKAL KALONG" u="1"/>
        <s v="SMK KUBANG KERIAN 3" u="1"/>
        <s v="SMK DEWAN BETA" u="1"/>
        <s v="SMK PADANG ENGGANG" u="1"/>
        <s v="SD" u="1"/>
        <s v="SMK (J) CHUNG CHENG" u="1"/>
        <s v="HARIM" u="1"/>
        <s v="SULTAN ISMAIL COLLEGE" u="1"/>
        <s v="BANGAU" u="1"/>
        <s v="SMK MELOR" u="1"/>
        <s v="SM TG AMALIN" u="1"/>
        <s v="SMU AL- KAUTHAR" u="1"/>
        <s v="SMJK (C) CHUNG HWA" u="1"/>
        <s v="SMK ZAINAB 1" u="1"/>
        <s v="SMK KUBANG KERIAN 1" u="1"/>
        <s v="MAAHAD AR RAHMAH KENALI" u="1"/>
        <s v="SMK KOK LANAS" u="1"/>
        <s v="FGH" u="1"/>
        <s v="SMK BADANG" u="1"/>
        <s v="panas" u="1"/>
        <s v="SMK KOTA BHARU" u="1"/>
        <s v="SMK PINTU GENG" u="1"/>
        <s v="TENGAH" u="1"/>
        <s v="SMK PUTERA" u="1"/>
        <s v="MRSM PASIR TUMBOH" u="1"/>
        <s v="SMU (A) TAQADDUM ILMI" u="1"/>
        <s v="SMK PENAMBANG" u="1"/>
        <s v="SEK MEN SULTAN ISMAIL" u="1"/>
        <s v="SMK PENGKALAN CHEPA 1" u="1"/>
        <s v="SMK SURA" u="1"/>
        <s v="SMK PADANG KALA" u="1"/>
        <s v="SMK PANCHOR PERDANA" u="1"/>
        <s v="SMU TAQADDUM AL-MAARIF" u="1"/>
        <s v="SMK PANJI" u="1"/>
        <s v="SMU (A) AL-ITTIHADIAH" u="1"/>
        <s v="SMK LONG GHAFAR 2" u="1"/>
        <s v="SMU AL-YUNUSIAH" u="1"/>
        <s v="MRSM PENGKALAN CHEPA" u="1"/>
        <s v="MAAHAD PENGAJIAN ISLAM" u="1"/>
        <s v="SMK RAJA SAKTI" u="1"/>
        <s v="mangkuk" u="1"/>
        <s v="SMK KOTA" u="1"/>
      </sharedItems>
    </cacheField>
    <cacheField name="nama Kp" numFmtId="0">
      <sharedItems containsNonDate="0" containsBlank="1" count="22">
        <m/>
        <s v="KP PERINGAT" u="1"/>
        <s v="KP PETALING" u="1"/>
        <s v="KP BATU" u="1"/>
        <s v="KP KUBANG KERIAN" u="1"/>
        <s v="KPD" u="1"/>
        <s v="ITIK" u="1"/>
        <s v="HUJUNG" u="1"/>
        <s v="KPKETEREH" u="1"/>
        <s v="KP PENAMBANG" u="1"/>
        <s v="KP LUNDANG PAKU" u="1"/>
        <s v="KP CH" u="1"/>
        <s v="FG" u="1"/>
        <s v="FGH" u="1"/>
        <s v="KP KOTA BHARU" u="1"/>
        <s v="KP PENGKALAN CHEPA" u="1"/>
        <s v="KP PEROL" u="1"/>
        <s v="KP WAKAF CHE YEH" u="1"/>
        <s v="KP KOK LANAS" u="1"/>
        <s v="KP KOTA JEMBAL" u="1"/>
        <s v="HASYIM" u="1"/>
        <s v="KP BADANG" u="1"/>
      </sharedItems>
    </cacheField>
    <cacheField name="darjah" numFmtId="0">
      <sharedItems containsNonDate="0" containsString="0" containsBlank="1"/>
    </cacheField>
    <cacheField name="tingkatan" numFmtId="0">
      <sharedItems containsNonDate="0" containsString="0" containsBlank="1"/>
    </cacheField>
    <cacheField name="pasukan bergerak" numFmtId="0">
      <sharedItems containsNonDate="0" containsString="0" containsBlank="1"/>
    </cacheField>
    <cacheField name="Pra Sekolah" numFmtId="0">
      <sharedItems containsNonDate="0" containsString="0" containsBlank="1"/>
    </cacheField>
    <cacheField name="KKI" numFmtId="0">
      <sharedItems containsNonDate="0" containsString="0" containsBlank="1"/>
    </cacheField>
    <cacheField name="BPE Skor (0/1/2/3/4)" numFmtId="0">
      <sharedItems containsNonDate="0" containsString="0" containsBlank="1"/>
    </cacheField>
    <cacheField name="JENIS ROKOK(ROKOK BIASA/ELEKTRONIK/SHISHA/LAIN-LAIN)" numFmtId="0">
      <sharedItems containsNonDate="0" containsString="0" containsBlank="1"/>
    </cacheField>
    <cacheField name="Status berhenti merokok selepas 6 bulan _x000a_(Berhenti/Tidak berhenti)" numFmtId="0">
      <sharedItems containsNonDate="0" containsString="0" containsBlank="1"/>
    </cacheField>
    <cacheField name="Menjalankan BEGIN" numFmtId="0">
      <sharedItems containsNonDate="0" containsString="0" containsBlank="1"/>
    </cacheField>
    <cacheField name="GIGI DESIDUS" numFmtId="0">
      <sharedItems containsNonDate="0" containsString="0" containsBlank="1"/>
    </cacheField>
    <cacheField name="PEMERIKSAAN (ENGGAN/ TIDAK HADIR)" numFmtId="0">
      <sharedItems containsNonDate="0" containsString="0" containsBlank="1"/>
    </cacheField>
    <cacheField name="PERMASYARAKATAN" numFmtId="0">
      <sharedItems containsNonDate="0" containsString="0" containsBlank="1"/>
    </cacheField>
    <cacheField name="NAMA PENUH BAPA" numFmtId="0">
      <sharedItems containsNonDate="0" containsString="0" containsBlank="1"/>
    </cacheField>
    <cacheField name="JUMLAH AHLI KELUARGA ≤ 17 TAHUN" numFmtId="0">
      <sharedItems containsNonDate="0" containsString="0" containsBlank="1"/>
    </cacheField>
    <cacheField name="JUMLAH AHLI KELUARGA ≥ 18 TAHUN" numFmtId="0">
      <sharedItems containsNonDate="0" containsString="0" containsBlank="1"/>
    </cacheField>
    <cacheField name="SELESAI 4X SAPUAN DALAM TEMPOH 2 TAHUN" numFmtId="0">
      <sharedItems containsNonDate="0" containsString="0" containsBlank="1"/>
    </cacheField>
    <cacheField name="KEKAL MBK SELEPAS 4X SAPUAN" numFmtId="0">
      <sharedItems containsNonDate="0" containsString="0" containsBlank="1"/>
    </cacheField>
    <cacheField name="Umur (Bulan) - bayi dibawah 1 tahun sahaja" numFmtId="0">
      <sharedItems containsNonDate="0" containsString="0" containsBlank="1"/>
    </cacheField>
    <cacheField name="Sekolah Masyarakat Rujuk ke PP " numFmtId="0">
      <sharedItems containsNonDate="0" containsString="0" containsBlank="1"/>
    </cacheField>
    <cacheField name="Klinik/ Pusat Pergigian Sekolah (Statik)" numFmtId="0">
      <sharedItems containsNonDate="0" containsString="0" containsBlank="1"/>
    </cacheField>
    <cacheField name="Pasukan/ Klinik Pergigian Bergerak" numFmtId="0">
      <sharedItems containsNonDate="0" containsString="0" containsBlank="1"/>
    </cacheField>
    <cacheField name="Ceramah" numFmtId="0">
      <sharedItems containsNonDate="0" containsString="0" containsBlank="1"/>
    </cacheField>
    <cacheField name="Pameran" numFmtId="0">
      <sharedItems containsNonDate="0" containsString="0" containsBlank="1"/>
    </cacheField>
    <cacheField name="Tarikh Kehadiran Intervensi Merokok_x000a_Sesi 1" numFmtId="49">
      <sharedItems containsNonDate="0" containsString="0" containsBlank="1"/>
    </cacheField>
    <cacheField name="Sesi 2" numFmtId="49">
      <sharedItems containsNonDate="0" containsString="0" containsBlank="1"/>
    </cacheField>
    <cacheField name="Sesi 3" numFmtId="49">
      <sharedItems containsNonDate="0" containsString="0" containsBlank="1"/>
    </cacheField>
    <cacheField name="Sesi lanjutan" numFmtId="49">
      <sharedItems containsNonDate="0" containsString="0" containsBlank="1"/>
    </cacheField>
    <cacheField name="Tarikh Berhenti Merokok" numFmtId="49">
      <sharedItems containsNonDate="0" containsString="0" containsBlank="1"/>
    </cacheField>
    <cacheField name="GIGI KEKAL" numFmtId="0">
      <sharedItems containsNonDate="0" containsString="0" containsBlank="1"/>
    </cacheField>
    <cacheField name="% SR Ada Quit Date Selepas Intervensi" numFmtId="0" formula="'ADA QUIT DATE '/'jumlah perokok semasa ada intervensi'" databaseField="0"/>
    <cacheField name="jumlah perokok semasa ada intervensi" numFmtId="0" formula="'Berhenti Intvnsi &gt;=3'+'Tidak Berhenti Intvnsi &gt;=3'+'Berhenti Intvnsi &lt;3'+'Tidak Berhenti Intvnsi &lt;3'" databaseField="0"/>
    <cacheField name="Sasaran " numFmtId="0" formula=" 0.5"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00.486078240741" createdVersion="6" refreshedVersion="7" minRefreshableVersion="3" recordCount="864">
  <cacheSource type="worksheet">
    <worksheetSource ref="A1:FX1048576" sheet="helperSekolah"/>
  </cacheSource>
  <cacheFields count="182">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ontainsNumber="1" containsInteger="1" minValue="1" maxValue="1" count="2">
        <m/>
        <n v="1" u="1"/>
      </sharedItems>
    </cacheField>
    <cacheField name="Menengah" numFmtId="0">
      <sharedItems containsNonDate="0" containsString="0" containsBlank="1"/>
    </cacheField>
    <cacheField name="nama Sekolah" numFmtId="0">
      <sharedItems containsNonDate="0" containsBlank="1" count="74">
        <m/>
        <s v="SMU MAAHAD LELAKI" u="1"/>
        <s v="SMU(A) MAAHAD MUHAMMADI (P)" u="1"/>
        <s v="SMK KUBANG KERIAN 2" u="1"/>
        <s v="SMK AHMAD MAHER" u="1"/>
        <s v="SMU (A) AZHARIAH MELOR" u="1"/>
        <s v="SMK ISMAIL PETRA" u="1"/>
        <s v="SMK KEDAI BULOH" u="1"/>
        <s v="SMU MARZIAH PANCHOR" u="1"/>
        <s v="SMK ZAINAB 2" u="1"/>
        <s v="SMK KG CHENGAL" u="1"/>
        <s v="MAAHAD TAHFIZ AL-QURAN DARUL SAADAH LILBANAT" u="1"/>
        <s v="MAAHAD DARUL ANUAR" u="1"/>
        <s v="SM" u="1"/>
        <s v="SMK KETEREH" u="1"/>
        <s v="SMU ISTIQAMAH BADANG" u="1"/>
        <s v="SEKOLAH RENDAH TANAH RATA" u="1"/>
        <s v="SMK KEMUMIN" u="1"/>
        <s v="SMK PENGKALAN CHEPA 2" u="1"/>
        <s v="SMK LONG GAFAR 1" u="1"/>
        <s v="SMK TANJONG CHAT" u="1"/>
        <s v="KOLEJ TAHFIZ SAINS NURUL AMAN" u="1"/>
        <s v="SMK TANJONG MAS" u="1"/>
        <s v="SEK MEN SAINS TENGKU FARIS" u="1"/>
        <s v="SMK PUTERI" u="1"/>
        <s v="SMK SERING" u="1"/>
        <s v="SMU[A]SULLAMIAH" u="1"/>
        <s v="SMK KADOK" u="1"/>
        <s v="SMKA NAIM LILBANAT" u="1"/>
        <s v="SMK (A) MELOR" u="1"/>
        <s v="SMK SALOR" u="1"/>
        <s v="SK PERADONG" u="1"/>
        <s v="SMU (A) HAMIDIAH" u="1"/>
        <s v="SMK MULONG" u="1"/>
        <s v="SMK PANGKAL KALONG" u="1"/>
        <s v="SMK KUBANG KERIAN 3" u="1"/>
        <s v="SMK DEWAN BETA" u="1"/>
        <s v="SMK PADANG ENGGANG" u="1"/>
        <s v="SD" u="1"/>
        <s v="SMK (J) CHUNG CHENG" u="1"/>
        <s v="HARIM" u="1"/>
        <s v="SULTAN ISMAIL COLLEGE" u="1"/>
        <s v="BANGAU" u="1"/>
        <s v="SMK MELOR" u="1"/>
        <s v="SM TG AMALIN" u="1"/>
        <s v="SMU AL- KAUTHAR" u="1"/>
        <s v="SMJK (C) CHUNG HWA" u="1"/>
        <s v="SMK ZAINAB 1" u="1"/>
        <s v="SMK KUBANG KERIAN 1" u="1"/>
        <s v="MAAHAD AR RAHMAH KENALI" u="1"/>
        <s v="SMK KOK LANAS" u="1"/>
        <s v="FGH" u="1"/>
        <s v="SMK BADANG" u="1"/>
        <s v="SMK KOTA BHARU" u="1"/>
        <s v="SMK PINTU GENG" u="1"/>
        <s v="TENGAH" u="1"/>
        <s v="SMK PUTERA" u="1"/>
        <s v="MRSM PASIR TUMBOH" u="1"/>
        <s v="SMU (A) TAQADDUM ILMI" u="1"/>
        <s v="SMK PENAMBANG" u="1"/>
        <s v="SEK MEN SULTAN ISMAIL" u="1"/>
        <s v="SMK PENGKALAN CHEPA 1" u="1"/>
        <s v="SMK SURA" u="1"/>
        <s v="SMK PADANG KALA" u="1"/>
        <s v="SMK PANCHOR PERDANA" u="1"/>
        <s v="SMU TAQADDUM AL-MAARIF" u="1"/>
        <s v="SMK PANJI" u="1"/>
        <s v="SMU (A) AL-ITTIHADIAH" u="1"/>
        <s v="SMK LONG GHAFAR 2" u="1"/>
        <s v="SMU AL-YUNUSIAH" u="1"/>
        <s v="MRSM PENGKALAN CHEPA" u="1"/>
        <s v="MAAHAD PENGAJIAN ISLAM" u="1"/>
        <s v="SMK RAJA SAKTI" u="1"/>
        <s v="SMK KOTA" u="1"/>
      </sharedItems>
    </cacheField>
    <cacheField name="nama Kp" numFmtId="0">
      <sharedItems containsNonDate="0" containsString="0" containsBlank="1"/>
    </cacheField>
    <cacheField name="darjah" numFmtId="0">
      <sharedItems containsNonDate="0" containsString="0" containsBlank="1"/>
    </cacheField>
    <cacheField name="tingkatan" numFmtId="0">
      <sharedItems containsNonDate="0" containsString="0" containsBlank="1"/>
    </cacheField>
    <cacheField name="pasukan bergerak" numFmtId="0">
      <sharedItems containsNonDate="0" containsString="0" containsBlank="1"/>
    </cacheField>
    <cacheField name="Pra Sekolah" numFmtId="0">
      <sharedItems containsNonDate="0" containsString="0" containsBlank="1" containsNumber="1" containsInteger="1" minValue="1" maxValue="1" count="2">
        <m/>
        <n v="1" u="1"/>
      </sharedItems>
    </cacheField>
    <cacheField name="KKI" numFmtId="0">
      <sharedItems containsNonDate="0" containsString="0" containsBlank="1"/>
    </cacheField>
    <cacheField name="BPE Skor (0/1/2/3/4)" numFmtId="0">
      <sharedItems containsNonDate="0" containsString="0" containsBlank="1"/>
    </cacheField>
    <cacheField name="JENIS ROKOK(ROKOK BIASA/ELEKTRONIK/SHISHA/LAIN-LAIN)" numFmtId="0">
      <sharedItems containsNonDate="0" containsString="0" containsBlank="1"/>
    </cacheField>
    <cacheField name="Status berhenti merokok selepas 6 bulan _x000a_(Berhenti/Tidak berhenti)" numFmtId="0">
      <sharedItems containsNonDate="0" containsString="0" containsBlank="1"/>
    </cacheField>
    <cacheField name="Menjalankan BEGIN" numFmtId="0">
      <sharedItems containsNonDate="0" containsString="0" containsBlank="1"/>
    </cacheField>
    <cacheField name="GIGI DESIDUS" numFmtId="0">
      <sharedItems containsNonDate="0" containsString="0" containsBlank="1"/>
    </cacheField>
    <cacheField name="PEMERIKSAAN (ENGGAN/ TIDAK HADIR)" numFmtId="0">
      <sharedItems containsNonDate="0" containsString="0" containsBlank="1"/>
    </cacheField>
    <cacheField name="PERMASYARAKATAN" numFmtId="0">
      <sharedItems containsNonDate="0" containsString="0" containsBlank="1"/>
    </cacheField>
    <cacheField name="NAMA PENUH BAPA" numFmtId="0">
      <sharedItems containsNonDate="0" containsString="0" containsBlank="1"/>
    </cacheField>
    <cacheField name="JUMLAH AHLI KELUARGA ≤ 17 TAHUN" numFmtId="0">
      <sharedItems containsNonDate="0" containsString="0" containsBlank="1"/>
    </cacheField>
    <cacheField name="JUMLAH AHLI KELUARGA ≥ 18 TAHUN" numFmtId="0">
      <sharedItems containsNonDate="0" containsString="0" containsBlank="1"/>
    </cacheField>
    <cacheField name="SELESAI 4X SAPUAN DALAM TEMPOH 2 TAHUN" numFmtId="0">
      <sharedItems containsNonDate="0" containsString="0" containsBlank="1"/>
    </cacheField>
    <cacheField name="KEKAL MBK SELEPAS 4X SAPUAN" numFmtId="0">
      <sharedItems containsNonDate="0" containsString="0" containsBlank="1"/>
    </cacheField>
    <cacheField name="Umur (Bulan) - bayi dibawah 1 tahun sahaja" numFmtId="0">
      <sharedItems containsNonDate="0" containsString="0" containsBlank="1"/>
    </cacheField>
    <cacheField name="Sekolah Masyarakat Rujuk ke PP " numFmtId="0">
      <sharedItems containsNonDate="0" containsString="0" containsBlank="1"/>
    </cacheField>
    <cacheField name="Klinik/ Pusat Pergigian Sekolah (Statik)" numFmtId="0">
      <sharedItems containsNonDate="0" containsString="0" containsBlank="1"/>
    </cacheField>
    <cacheField name="Pasukan/ Klinik Pergigian Bergerak" numFmtId="0">
      <sharedItems containsNonDate="0" containsString="0" containsBlank="1"/>
    </cacheField>
    <cacheField name="Ceramah" numFmtId="0">
      <sharedItems containsNonDate="0" containsString="0" containsBlank="1"/>
    </cacheField>
    <cacheField name="Pameran" numFmtId="0">
      <sharedItems containsNonDate="0" containsString="0" containsBlank="1"/>
    </cacheField>
    <cacheField name="Tarikh Kehadiran Intervensi Merokok_x000a_Sesi 1" numFmtId="49">
      <sharedItems containsNonDate="0" containsString="0" containsBlank="1"/>
    </cacheField>
    <cacheField name="Sesi 2" numFmtId="49">
      <sharedItems containsNonDate="0" containsString="0" containsBlank="1"/>
    </cacheField>
    <cacheField name="Sesi 3" numFmtId="49">
      <sharedItems containsNonDate="0" containsString="0" containsBlank="1"/>
    </cacheField>
    <cacheField name="Sesi lanjutan" numFmtId="49">
      <sharedItems containsNonDate="0" containsString="0" containsBlank="1"/>
    </cacheField>
    <cacheField name="Tarikh Berhenti Merokok" numFmtId="49">
      <sharedItems containsNonDate="0" containsString="0" containsBlank="1"/>
    </cacheField>
    <cacheField name="GIGI KEKAL" numFmtId="0">
      <sharedItems containsNonDate="0" containsString="0" containsBlank="1"/>
    </cacheField>
    <cacheField name="D class I" numFmtId="0">
      <sharedItems containsNonDate="0" containsString="0" containsBlank="1"/>
    </cacheField>
    <cacheField name="D class II" numFmtId="0">
      <sharedItems containsNonDate="0" containsString="0" containsBlank="1"/>
    </cacheField>
    <cacheField name="% Retensi FS dalam tempoh 3 tahun" numFmtId="0" formula="#NAME?/#NAME?" databaseField="0"/>
    <cacheField name="Sasaran" numFmtId="0" formula=" 0.5"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
  <location ref="V5:Z6" firstHeaderRow="0" firstDataRow="1" firstDataCol="1" rowPageCount="3" colPageCount="1"/>
  <pivotFields count="16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m="1" x="3"/>
        <item h="1" x="0"/>
        <item h="1" m="1" x="1"/>
        <item h="1" m="1" x="2"/>
        <item h="1" m="1" x="4"/>
        <item t="default"/>
      </items>
    </pivotField>
    <pivotField showAll="0"/>
    <pivotField axis="axisRow" showAll="0">
      <items count="3">
        <item x="0"/>
        <item m="1" x="1"/>
        <item t="default"/>
      </items>
    </pivotField>
    <pivotField axis="axisPage" showAll="0">
      <items count="3">
        <item x="0"/>
        <item m="1" x="1"/>
        <item t="default"/>
      </items>
    </pivotField>
    <pivotField axis="axisPage" multipleItemSelectionAllowed="1" showAll="0">
      <items count="9">
        <item h="1" m="1" x="4"/>
        <item h="1" x="0"/>
        <item m="1" x="3"/>
        <item h="1" m="1" x="6"/>
        <item m="1" x="5"/>
        <item m="1" x="2"/>
        <item h="1" m="1" x="7"/>
        <item h="1" m="1" x="1"/>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147"/>
  </rowFields>
  <rowItems count="1">
    <i t="grand">
      <x/>
    </i>
  </rowItems>
  <colFields count="1">
    <field x="-2"/>
  </colFields>
  <colItems count="4">
    <i>
      <x/>
    </i>
    <i i="1">
      <x v="1"/>
    </i>
    <i i="2">
      <x v="2"/>
    </i>
    <i i="3">
      <x v="3"/>
    </i>
  </colItems>
  <pageFields count="3">
    <pageField fld="145" hier="-1"/>
    <pageField fld="149" hier="-1"/>
    <pageField fld="148" hier="-1"/>
  </pageFields>
  <dataFields count="4">
    <dataField name=" Bebas Karies (BK) DMFX = 0" fld="62" baseField="0" baseItem="0"/>
    <dataField name=" Kedatangan Baru" fld="23" baseField="0" baseItem="0"/>
    <dataField name="% BK 12 tahun     " fld="162" baseField="147" baseItem="2" numFmtId="10"/>
    <dataField name=" Sasaran BK 12 tahun" fld="160" baseField="0" baseItem="1"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2"/>
          </reference>
        </references>
      </pivotArea>
    </chartFormat>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 chart="5" format="1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AE4:AI5" firstHeaderRow="0" firstDataRow="1" firstDataCol="1" rowPageCount="2" colPageCount="1"/>
  <pivotFields count="16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m="1" x="2"/>
        <item h="1" x="0"/>
        <item h="1" m="1" x="1"/>
        <item t="default"/>
      </items>
    </pivotField>
    <pivotField axis="axisRow" showAll="0">
      <items count="3">
        <item x="0"/>
        <item m="1" x="1"/>
        <item t="default"/>
      </items>
    </pivotField>
    <pivotField axis="axisPage" multipleItemSelectionAllowed="1" showAll="0">
      <items count="3">
        <item x="0"/>
        <item m="1" x="1"/>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2">
    <pageField fld="146" hier="-1"/>
    <pageField fld="148" hier="-1"/>
  </pageFields>
  <dataFields count="4">
    <dataField name="TPR SM" fld="67" baseField="0" baseItem="0"/>
    <dataField name="Kedatangan Baru SM" fld="23" baseField="0" baseItem="0"/>
    <dataField name="Peratus Maintaining orally-fit SM" fld="156" baseField="147" baseItem="5" numFmtId="10"/>
    <dataField name="sasaran maintaing orally-fit SM " fld="157" baseField="147" baseItem="5"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
  <location ref="L5:P6" firstHeaderRow="0" firstDataRow="1" firstDataCol="1" rowPageCount="3" colPageCount="1"/>
  <pivotFields count="16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m="1" x="3"/>
        <item h="1" x="0"/>
        <item h="1" m="1" x="1"/>
        <item h="1" m="1" x="2"/>
        <item h="1" m="1" x="4"/>
        <item t="default"/>
      </items>
    </pivotField>
    <pivotField showAll="0"/>
    <pivotField axis="axisRow" showAll="0">
      <items count="3">
        <item x="0"/>
        <item m="1" x="1"/>
        <item t="default"/>
      </items>
    </pivotField>
    <pivotField axis="axisPage" showAll="0">
      <items count="3">
        <item x="0"/>
        <item m="1" x="1"/>
        <item t="default"/>
      </items>
    </pivotField>
    <pivotField axis="axisPage" multipleItemSelectionAllowed="1" showAll="0">
      <items count="9">
        <item h="1" x="0"/>
        <item m="1" x="4"/>
        <item h="1" m="1" x="3"/>
        <item h="1" m="1" x="6"/>
        <item h="1" m="1" x="5"/>
        <item h="1" m="1" x="2"/>
        <item h="1" m="1" x="7"/>
        <item h="1" m="1" x="1"/>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3">
    <pageField fld="145" hier="-1"/>
    <pageField fld="149" hier="-1"/>
    <pageField fld="148" hier="-1"/>
  </pageFields>
  <dataFields count="4">
    <dataField name="MBK (dfx = 0 &amp; DMFX = 0)" fld="64" baseField="0" baseItem="1"/>
    <dataField name="Kedatangan Baru" fld="23" baseField="0" baseItem="0"/>
    <dataField name="% MBK 6 tahun" fld="158" baseField="147" baseItem="0" numFmtId="10"/>
    <dataField name="% Sasaran" fld="159" baseField="147" baseItem="1" numFmtId="10"/>
  </dataFields>
  <chartFormats count="8">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10"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 chart="5" format="12" series="1">
      <pivotArea type="data" outline="0" fieldPosition="0">
        <references count="1">
          <reference field="4294967294" count="1" selected="0">
            <x v="3"/>
          </reference>
        </references>
      </pivotArea>
    </chartFormat>
    <chartFormat chart="0" format="5"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B4:F5" firstHeaderRow="0" firstDataRow="1" firstDataCol="1" rowPageCount="2" colPageCount="1"/>
  <pivotFields count="16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m="1" x="3"/>
        <item h="1" x="0"/>
        <item h="1" m="1" x="1"/>
        <item h="1" m="1" x="2"/>
        <item h="1" m="1" x="4"/>
        <item t="default"/>
      </items>
    </pivotField>
    <pivotField showAll="0"/>
    <pivotField axis="axisRow" showAll="0">
      <items count="3">
        <item x="0"/>
        <item m="1" x="1"/>
        <item t="default"/>
      </items>
    </pivotField>
    <pivotField axis="axisPage" showAll="0">
      <items count="3">
        <item x="0"/>
        <item m="1" x="1"/>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2">
    <pageField fld="145" hier="-1"/>
    <pageField fld="148" hier="-1"/>
  </pageFields>
  <dataFields count="4">
    <dataField name="Tidak Perlu Rawatan" fld="67" baseField="147" baseItem="4"/>
    <dataField name="Kedatangan Baru" fld="23" baseField="147" baseItem="4"/>
    <dataField name="% Maintaining Orally-Fit" fld="156" baseField="147" baseItem="4" numFmtId="10"/>
    <dataField name="Sasaran " fld="157" baseField="147" baseItem="3" numFmtId="9"/>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W4:BA5" firstHeaderRow="0" firstDataRow="1" firstDataCol="1" rowPageCount="2" colPageCount="1"/>
  <pivotFields count="18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Page" multipleItemSelectionAllowed="1" showAll="0">
      <items count="3">
        <item h="1" x="0"/>
        <item m="1" x="1"/>
        <item t="default"/>
      </items>
    </pivotField>
    <pivotField showAll="0"/>
    <pivotField axis="axisRow" showAll="0">
      <items count="80">
        <item x="0"/>
        <item m="1" x="25"/>
        <item m="1" x="56"/>
        <item m="1" x="12"/>
        <item m="1" x="29"/>
        <item m="1" x="77"/>
        <item m="1" x="43"/>
        <item m="1" x="66"/>
        <item m="1" x="14"/>
        <item m="1" x="54"/>
        <item m="1" x="41"/>
        <item m="1" x="17"/>
        <item m="1" x="45"/>
        <item m="1" x="59"/>
        <item m="1" x="34"/>
        <item m="1" x="22"/>
        <item m="1" x="32"/>
        <item m="1" x="53"/>
        <item m="1" x="37"/>
        <item m="1" x="74"/>
        <item m="1" x="55"/>
        <item m="1" x="7"/>
        <item m="1" x="16"/>
        <item m="1" x="38"/>
        <item m="1" x="40"/>
        <item m="1" x="51"/>
        <item m="1" x="52"/>
        <item m="1" x="71"/>
        <item m="1" x="62"/>
        <item m="1" x="15"/>
        <item m="1" x="46"/>
        <item m="1" x="67"/>
        <item m="1" x="5"/>
        <item m="1" x="13"/>
        <item m="1" x="18"/>
        <item m="1" x="70"/>
        <item m="1" x="27"/>
        <item m="1" x="73"/>
        <item m="1" x="76"/>
        <item m="1" x="39"/>
        <item m="1" x="10"/>
        <item m="1" x="36"/>
        <item m="1" x="33"/>
        <item m="1" x="24"/>
        <item m="1" x="65"/>
        <item m="1" x="19"/>
        <item m="1" x="3"/>
        <item m="1" x="72"/>
        <item m="1" x="48"/>
        <item m="1" x="69"/>
        <item m="1" x="61"/>
        <item m="1" x="30"/>
        <item m="1" x="20"/>
        <item m="1" x="35"/>
        <item m="1" x="11"/>
        <item m="1" x="44"/>
        <item m="1" x="78"/>
        <item m="1" x="58"/>
        <item m="1" x="28"/>
        <item m="1" x="75"/>
        <item m="1" x="64"/>
        <item m="1" x="47"/>
        <item m="1" x="49"/>
        <item m="1" x="42"/>
        <item m="1" x="4"/>
        <item m="1" x="6"/>
        <item m="1" x="57"/>
        <item m="1" x="68"/>
        <item m="1" x="26"/>
        <item m="1" x="50"/>
        <item m="1" x="9"/>
        <item m="1" x="31"/>
        <item m="1" x="1"/>
        <item m="1" x="8"/>
        <item m="1" x="2"/>
        <item m="1" x="63"/>
        <item m="1" x="60"/>
        <item m="1" x="21"/>
        <item m="1" x="23"/>
        <item t="default"/>
      </items>
    </pivotField>
    <pivotField axis="axisPage" multipleItemSelectionAllowed="1" showAll="0">
      <items count="23">
        <item x="0"/>
        <item m="1" x="20"/>
        <item m="1" x="3"/>
        <item m="1" x="5"/>
        <item m="1" x="13"/>
        <item m="1" x="12"/>
        <item m="1" x="11"/>
        <item m="1" x="6"/>
        <item m="1" x="7"/>
        <item m="1" x="2"/>
        <item m="1" x="18"/>
        <item m="1" x="21"/>
        <item m="1" x="4"/>
        <item m="1" x="8"/>
        <item m="1" x="19"/>
        <item m="1" x="10"/>
        <item m="1" x="15"/>
        <item m="1" x="1"/>
        <item m="1" x="16"/>
        <item m="1" x="17"/>
        <item m="1" x="14"/>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147"/>
  </rowFields>
  <rowItems count="1">
    <i t="grand">
      <x/>
    </i>
  </rowItems>
  <colFields count="1">
    <field x="-2"/>
  </colFields>
  <colItems count="4">
    <i>
      <x/>
    </i>
    <i i="1">
      <x v="1"/>
    </i>
    <i i="2">
      <x v="2"/>
    </i>
    <i i="3">
      <x v="3"/>
    </i>
  </colItems>
  <pageFields count="2">
    <pageField fld="145" hier="-1"/>
    <pageField fld="148" hier="-1"/>
  </pageFields>
  <dataFields count="4">
    <dataField name="ADA QUIT DATE  " fld="140" subtotal="count" baseField="0" baseItem="0"/>
    <dataField name="Jumlah perokok semasa menjalani intervensi" fld="179" baseField="0" baseItem="0"/>
    <dataField name="% SR Ada Quit Date Selepas Intervensi   " fld="178" baseField="147" baseItem="0" numFmtId="10"/>
    <dataField name="Sasaran    " fld="180" baseField="147" baseItem="0"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AN5:AR6" firstHeaderRow="0" firstDataRow="1" firstDataCol="1" rowPageCount="3" colPageCount="1"/>
  <pivotFields count="16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m="1" x="2"/>
        <item h="1" x="0"/>
        <item h="1" m="1" x="1"/>
        <item t="default"/>
      </items>
    </pivotField>
    <pivotField axis="axisRow" showAll="0">
      <items count="3">
        <item x="0"/>
        <item m="1" x="1"/>
        <item t="default"/>
      </items>
    </pivotField>
    <pivotField axis="axisPage" showAll="0">
      <items count="3">
        <item x="0"/>
        <item m="1" x="1"/>
        <item t="default"/>
      </items>
    </pivotField>
    <pivotField showAll="0"/>
    <pivotField axis="axisPage" multipleItemSelectionAllowed="1" showAll="0">
      <items count="9">
        <item h="1" x="0"/>
        <item m="1" x="7"/>
        <item h="1" m="1" x="1"/>
        <item h="1" m="1" x="3"/>
        <item h="1" m="1" x="6"/>
        <item h="1" m="1" x="5"/>
        <item h="1" m="1" x="2"/>
        <item h="1" m="1" x="4"/>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3">
    <pageField fld="146" hier="-1"/>
    <pageField fld="150" hier="-1"/>
    <pageField fld="148" hier="-1"/>
  </pageFields>
  <dataFields count="4">
    <dataField name="Bebas Karies (BK) 16 tahun" fld="62" baseField="0" baseItem="0"/>
    <dataField name="Kedatangan Baru 16 Tahun" fld="23" baseField="0" baseItem="0"/>
    <dataField name=" % 16 tahun BK" fld="158" baseField="147" baseItem="0" numFmtId="10"/>
    <dataField name="Sasaran BK 16 Tahun" fld="159" baseField="147" baseItem="5"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BE4:BG5" firstHeaderRow="0" firstDataRow="1" firstDataCol="1" rowPageCount="2" colPageCount="1"/>
  <pivotFields count="18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m="1" x="1"/>
        <item h="1" x="0"/>
        <item t="default"/>
      </items>
    </pivotField>
    <pivotField showAll="0"/>
    <pivotField axis="axisRow" showAll="0">
      <items count="75">
        <item m="1" x="40"/>
        <item m="1" x="62"/>
        <item x="0"/>
        <item m="1" x="13"/>
        <item m="1" x="51"/>
        <item m="1" x="38"/>
        <item m="1" x="16"/>
        <item m="1" x="42"/>
        <item m="1" x="55"/>
        <item m="1" x="31"/>
        <item m="1" x="21"/>
        <item m="1" x="29"/>
        <item m="1" x="50"/>
        <item m="1" x="34"/>
        <item m="1" x="70"/>
        <item m="1" x="52"/>
        <item m="1" x="7"/>
        <item m="1" x="15"/>
        <item m="1" x="35"/>
        <item m="1" x="37"/>
        <item m="1" x="48"/>
        <item m="1" x="49"/>
        <item m="1" x="67"/>
        <item m="1" x="58"/>
        <item m="1" x="14"/>
        <item m="1" x="43"/>
        <item m="1" x="63"/>
        <item m="1" x="5"/>
        <item m="1" x="12"/>
        <item m="1" x="17"/>
        <item m="1" x="66"/>
        <item m="1" x="25"/>
        <item m="1" x="69"/>
        <item m="1" x="72"/>
        <item m="1" x="36"/>
        <item m="1" x="10"/>
        <item m="1" x="33"/>
        <item m="1" x="30"/>
        <item m="1" x="23"/>
        <item m="1" x="61"/>
        <item m="1" x="18"/>
        <item m="1" x="3"/>
        <item m="1" x="68"/>
        <item m="1" x="45"/>
        <item m="1" x="65"/>
        <item m="1" x="57"/>
        <item m="1" x="27"/>
        <item m="1" x="19"/>
        <item m="1" x="32"/>
        <item m="1" x="11"/>
        <item m="1" x="41"/>
        <item m="1" x="73"/>
        <item m="1" x="54"/>
        <item m="1" x="26"/>
        <item m="1" x="71"/>
        <item m="1" x="60"/>
        <item m="1" x="44"/>
        <item m="1" x="46"/>
        <item m="1" x="39"/>
        <item m="1" x="4"/>
        <item m="1" x="6"/>
        <item m="1" x="53"/>
        <item m="1" x="64"/>
        <item m="1" x="24"/>
        <item m="1" x="47"/>
        <item m="1" x="9"/>
        <item m="1" x="28"/>
        <item m="1" x="1"/>
        <item m="1" x="8"/>
        <item m="1" x="2"/>
        <item m="1" x="59"/>
        <item m="1" x="56"/>
        <item m="1" x="20"/>
        <item m="1" x="22"/>
        <item t="default"/>
      </items>
    </pivotField>
    <pivotField showAll="0"/>
    <pivotField showAll="0"/>
    <pivotField showAll="0"/>
    <pivotField showAll="0"/>
    <pivotField axis="axisPage" multipleItemSelectionAllowed="1" showAll="0">
      <items count="3">
        <item x="0"/>
        <item h="1"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47"/>
  </rowFields>
  <rowItems count="1">
    <i t="grand">
      <x/>
    </i>
  </rowItems>
  <colFields count="1">
    <field x="-2"/>
  </colFields>
  <colItems count="2">
    <i>
      <x/>
    </i>
    <i i="1">
      <x v="1"/>
    </i>
  </colItems>
  <pageFields count="2">
    <pageField fld="145" hier="-1"/>
    <pageField fld="152" hier="-1"/>
  </pageFields>
  <dataFields count="2">
    <dataField name="% Retensi FS dalam tempoh 3 tahun    " fld="180" baseField="147" baseItem="0" numFmtId="10"/>
    <dataField name="Sasaran   " fld="181" baseField="147" baseItem="0" numFmtId="10"/>
  </dataFields>
  <chartFormats count="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Table13" displayName="Table13" ref="BY3:CC11" totalsRowCount="1">
  <autoFilter ref="BY3:CC10"/>
  <tableColumns count="5">
    <tableColumn id="1" name="KPI"/>
    <tableColumn id="2" name="Sasaran" dataDxfId="2" dataCellStyle="Percent"/>
    <tableColumn id="3" name="Pencapaian" dataDxfId="1" dataCellStyle="Percent"/>
    <tableColumn id="4" name="Column1" totalsRowFunction="custom" dataDxfId="0">
      <calculatedColumnFormula>IF(Table13[[#This Row],[Pencapaian]]&gt;Table13[[#This Row],[Sasaran]],1,"")</calculatedColumnFormula>
      <totalsRowFormula>SUM(CB4:CB9)</totalsRowFormula>
    </tableColumn>
    <tableColumn id="5" name="Column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drawing" Target="../drawings/drawing3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3.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5.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6.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8.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2.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3.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6.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5.xml"/><Relationship Id="rId1" Type="http://schemas.openxmlformats.org/officeDocument/2006/relationships/printerSettings" Target="../printerSettings/printerSettings17.bin"/><Relationship Id="rId4" Type="http://schemas.openxmlformats.org/officeDocument/2006/relationships/comments" Target="../comments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
  <sheetViews>
    <sheetView showGridLines="0" showRowColHeaders="0" zoomScaleNormal="100" workbookViewId="0">
      <selection activeCell="U16" sqref="U16"/>
    </sheetView>
  </sheetViews>
  <sheetFormatPr defaultRowHeight="15" customHeight="1"/>
  <cols>
    <col min="1" max="15" width="9.140625" customWidth="1"/>
  </cols>
  <sheetData/>
  <pageMargins left="0.7" right="0.7" top="0.75" bottom="0.75" header="0.3" footer="0.3"/>
  <pageSetup paperSize="9" orientation="portrait" horizontalDpi="4294967293" verticalDpi="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996"/>
  <sheetViews>
    <sheetView topLeftCell="A13" zoomScaleNormal="100" workbookViewId="0">
      <selection activeCell="I20" sqref="I20"/>
    </sheetView>
  </sheetViews>
  <sheetFormatPr defaultColWidth="4.28515625" defaultRowHeight="15"/>
  <cols>
    <col min="1" max="1" width="8.7109375" style="293" customWidth="1"/>
    <col min="2" max="2" width="12.85546875" style="67" customWidth="1"/>
    <col min="3" max="3" width="46.140625" style="67" customWidth="1"/>
    <col min="4" max="4" width="4.28515625" style="293" customWidth="1"/>
    <col min="5" max="5" width="4.28515625" style="293"/>
    <col min="6" max="6" width="6.5703125" style="293" customWidth="1"/>
    <col min="7" max="29" width="4.28515625" style="293"/>
    <col min="30" max="32" width="4.28515625" style="293" customWidth="1"/>
    <col min="33" max="36" width="4.28515625" style="293"/>
    <col min="37" max="37" width="4.28515625" style="293" customWidth="1"/>
    <col min="38" max="38" width="5.7109375" style="293" customWidth="1"/>
    <col min="39" max="40" width="4.28515625" style="293"/>
    <col min="41" max="49" width="4.28515625" style="293" customWidth="1"/>
    <col min="50" max="50" width="5.7109375" style="293" customWidth="1"/>
    <col min="51" max="53" width="4.28515625" style="293" customWidth="1"/>
    <col min="54" max="56" width="4.28515625" style="293"/>
    <col min="57" max="58" width="4.28515625" style="293" customWidth="1"/>
    <col min="59" max="59" width="6.140625" style="293" bestFit="1" customWidth="1"/>
    <col min="60" max="61" width="4.28515625" style="293"/>
    <col min="62" max="63" width="4.28515625" style="293" customWidth="1"/>
    <col min="64" max="65" width="4.28515625" style="293"/>
    <col min="66" max="67" width="4.28515625" style="293" customWidth="1"/>
    <col min="68" max="69" width="4.28515625" style="293"/>
    <col min="70" max="70" width="11.42578125" style="293" customWidth="1"/>
    <col min="71" max="82" width="4.28515625" style="293"/>
    <col min="83" max="83" width="4.28515625" style="293" customWidth="1"/>
    <col min="84" max="86" width="4.28515625" style="293"/>
    <col min="87" max="87" width="4.28515625" style="293" customWidth="1"/>
    <col min="88" max="90" width="4.28515625" style="293"/>
    <col min="91" max="91" width="4.28515625" style="293" customWidth="1"/>
    <col min="92" max="94" width="4.28515625" style="293"/>
    <col min="95" max="95" width="11.42578125" style="293" customWidth="1"/>
    <col min="96" max="107" width="4.28515625" style="293"/>
    <col min="108" max="110" width="4.28515625" style="293" customWidth="1"/>
    <col min="111" max="118" width="4.28515625" style="293"/>
    <col min="119" max="119" width="31.42578125" style="293" customWidth="1"/>
    <col min="120" max="120" width="4.28515625" style="67"/>
    <col min="121" max="122" width="40.28515625" style="67" customWidth="1"/>
    <col min="123" max="123" width="15.5703125" style="293" customWidth="1"/>
    <col min="124" max="124" width="37.28515625" style="67" customWidth="1"/>
    <col min="125" max="125" width="26.140625" style="67" customWidth="1"/>
    <col min="126" max="126" width="6.85546875" style="293" customWidth="1"/>
    <col min="127" max="128" width="6.140625" style="293" customWidth="1"/>
    <col min="129" max="133" width="6" style="293" customWidth="1"/>
    <col min="134" max="140" width="5.85546875" style="293" customWidth="1"/>
    <col min="141" max="16384" width="4.28515625" style="293"/>
  </cols>
  <sheetData>
    <row r="1" spans="1:144" ht="35.25" hidden="1" customHeight="1">
      <c r="A1" s="293">
        <v>-18</v>
      </c>
      <c r="B1" s="67" t="s">
        <v>827</v>
      </c>
      <c r="C1" s="67" t="s">
        <v>834</v>
      </c>
      <c r="D1" s="293">
        <v>1</v>
      </c>
      <c r="E1" s="293">
        <v>1</v>
      </c>
      <c r="AD1" s="293">
        <v>0</v>
      </c>
      <c r="AE1" s="293">
        <v>1</v>
      </c>
      <c r="AK1" s="293">
        <v>0</v>
      </c>
      <c r="AL1" s="293">
        <v>0</v>
      </c>
      <c r="AO1" s="293">
        <v>1</v>
      </c>
      <c r="AP1" s="293">
        <v>1</v>
      </c>
      <c r="AQ1" s="293">
        <v>1</v>
      </c>
      <c r="AS1" s="293">
        <v>1</v>
      </c>
      <c r="AY1" s="293">
        <v>1</v>
      </c>
      <c r="DD1" s="293">
        <v>0</v>
      </c>
      <c r="DE1" s="293">
        <v>0</v>
      </c>
      <c r="DN1" s="293">
        <v>1</v>
      </c>
      <c r="DO1" s="293" t="s">
        <v>828</v>
      </c>
      <c r="DP1" s="67">
        <v>5</v>
      </c>
      <c r="DQ1" s="67" t="s">
        <v>829</v>
      </c>
      <c r="DR1" s="67" t="s">
        <v>830</v>
      </c>
      <c r="DS1" s="293" t="s">
        <v>831</v>
      </c>
      <c r="DT1" s="67" t="s">
        <v>832</v>
      </c>
      <c r="DU1" s="67" t="s">
        <v>833</v>
      </c>
      <c r="DV1" s="293">
        <v>1</v>
      </c>
    </row>
    <row r="2" spans="1:144" s="338" customFormat="1" hidden="1">
      <c r="A2" s="336" t="s">
        <v>1</v>
      </c>
      <c r="B2" s="334"/>
      <c r="C2" s="334"/>
      <c r="D2" s="336"/>
      <c r="E2" s="336"/>
      <c r="F2" s="336"/>
      <c r="G2" s="336"/>
      <c r="H2" s="336"/>
      <c r="I2" s="336"/>
      <c r="J2" s="336"/>
      <c r="K2" s="336"/>
      <c r="L2" s="336"/>
      <c r="M2" s="336"/>
      <c r="N2" s="336"/>
      <c r="O2" s="336"/>
      <c r="P2" s="336"/>
      <c r="Q2" s="336"/>
      <c r="R2" s="336"/>
      <c r="S2" s="336"/>
      <c r="T2" s="336"/>
      <c r="U2" s="336"/>
      <c r="V2" s="336"/>
      <c r="W2" s="336"/>
      <c r="X2" s="336"/>
      <c r="Y2" s="336"/>
      <c r="Z2" s="336"/>
      <c r="AA2" s="336"/>
      <c r="AB2" s="336"/>
      <c r="AC2" s="336"/>
      <c r="AD2" s="336"/>
      <c r="AE2" s="336"/>
      <c r="AF2" s="336"/>
      <c r="AG2" s="336"/>
      <c r="AH2" s="336"/>
      <c r="AI2" s="336"/>
      <c r="AJ2" s="336"/>
      <c r="AK2" s="336"/>
      <c r="AL2" s="336"/>
      <c r="AM2" s="336"/>
      <c r="AN2" s="336"/>
      <c r="AO2" s="336"/>
      <c r="AP2" s="336"/>
      <c r="AQ2" s="336"/>
      <c r="AR2" s="336"/>
      <c r="AS2" s="336"/>
      <c r="AT2" s="336"/>
      <c r="AU2" s="336"/>
      <c r="AV2" s="336"/>
      <c r="AW2" s="336"/>
      <c r="AX2" s="336"/>
      <c r="AY2" s="336"/>
      <c r="AZ2" s="336"/>
      <c r="BA2" s="336"/>
      <c r="BB2" s="336"/>
      <c r="BC2" s="336"/>
      <c r="BD2" s="336"/>
      <c r="BE2" s="336"/>
      <c r="BF2" s="336"/>
      <c r="BG2" s="336"/>
      <c r="BH2" s="336"/>
      <c r="BI2" s="336"/>
      <c r="BJ2" s="336"/>
      <c r="BK2" s="336"/>
      <c r="BL2" s="336"/>
      <c r="BM2" s="336"/>
      <c r="BN2" s="336"/>
      <c r="BO2" s="336"/>
      <c r="BP2" s="336"/>
      <c r="BQ2" s="336"/>
      <c r="BR2" s="336"/>
      <c r="BS2" s="336"/>
      <c r="BT2" s="336"/>
      <c r="BU2" s="336"/>
      <c r="BV2" s="336"/>
      <c r="BW2" s="336"/>
      <c r="BX2" s="336"/>
      <c r="BY2" s="336"/>
      <c r="BZ2" s="336"/>
      <c r="CA2" s="336"/>
      <c r="CB2" s="336"/>
      <c r="CC2" s="336"/>
      <c r="CD2" s="336"/>
      <c r="CE2" s="336"/>
      <c r="CF2" s="336"/>
      <c r="CG2" s="336"/>
      <c r="CH2" s="336"/>
      <c r="CI2" s="336"/>
      <c r="CJ2" s="336"/>
      <c r="CK2" s="336"/>
      <c r="CL2" s="336"/>
      <c r="CM2" s="336"/>
      <c r="CN2" s="336"/>
      <c r="CO2" s="336"/>
      <c r="CP2" s="336"/>
      <c r="CQ2" s="336"/>
      <c r="CR2" s="336"/>
      <c r="CS2" s="336"/>
      <c r="CT2" s="336"/>
      <c r="CU2" s="336"/>
      <c r="CV2" s="336"/>
      <c r="CW2" s="336"/>
      <c r="CX2" s="336"/>
      <c r="CY2" s="336"/>
      <c r="CZ2" s="336"/>
      <c r="DA2" s="336"/>
      <c r="DB2" s="336"/>
      <c r="DC2" s="336"/>
      <c r="DD2" s="336"/>
      <c r="DE2" s="336"/>
      <c r="DF2" s="336"/>
      <c r="DG2" s="336"/>
      <c r="DH2" s="336"/>
      <c r="DI2" s="336"/>
      <c r="DJ2" s="336"/>
      <c r="DK2" s="336"/>
      <c r="DL2" s="293"/>
      <c r="DM2" s="293"/>
      <c r="DN2" s="337" t="s">
        <v>2</v>
      </c>
      <c r="DP2" s="346"/>
      <c r="DQ2" s="346"/>
      <c r="DR2" s="346"/>
      <c r="DT2" s="346"/>
      <c r="DU2" s="346"/>
      <c r="DV2" s="293"/>
      <c r="DW2" s="293"/>
      <c r="DX2" s="293"/>
      <c r="DY2" s="293"/>
      <c r="DZ2" s="293"/>
      <c r="EA2" s="293"/>
      <c r="EB2" s="293"/>
      <c r="EC2" s="293"/>
      <c r="ED2" s="293"/>
      <c r="EE2" s="293"/>
      <c r="EF2" s="293"/>
      <c r="EG2" s="293"/>
      <c r="EH2" s="293"/>
      <c r="EI2" s="293"/>
      <c r="EJ2" s="293"/>
      <c r="EK2" s="293"/>
      <c r="EL2" s="293"/>
      <c r="EM2" s="293"/>
      <c r="EN2" s="293"/>
    </row>
    <row r="3" spans="1:144" s="338" customFormat="1" hidden="1">
      <c r="A3" s="336" t="s">
        <v>3</v>
      </c>
      <c r="B3" s="334"/>
      <c r="C3" s="334"/>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c r="AL3" s="336"/>
      <c r="AM3" s="336"/>
      <c r="AN3" s="336"/>
      <c r="AO3" s="336"/>
      <c r="AP3" s="336"/>
      <c r="AQ3" s="336"/>
      <c r="AR3" s="336"/>
      <c r="AS3" s="336"/>
      <c r="AT3" s="336"/>
      <c r="AU3" s="336"/>
      <c r="AV3" s="336"/>
      <c r="AW3" s="336"/>
      <c r="AX3" s="336"/>
      <c r="AY3" s="336"/>
      <c r="AZ3" s="336"/>
      <c r="BA3" s="336"/>
      <c r="BB3" s="336"/>
      <c r="BC3" s="336"/>
      <c r="BD3" s="336"/>
      <c r="BE3" s="336"/>
      <c r="BF3" s="336"/>
      <c r="BG3" s="336"/>
      <c r="BH3" s="336"/>
      <c r="BI3" s="336"/>
      <c r="BJ3" s="336"/>
      <c r="BK3" s="336"/>
      <c r="BL3" s="336"/>
      <c r="BM3" s="336"/>
      <c r="BN3" s="336"/>
      <c r="BO3" s="336"/>
      <c r="BP3" s="336"/>
      <c r="BQ3" s="336"/>
      <c r="BR3" s="336"/>
      <c r="BS3" s="336"/>
      <c r="BT3" s="336"/>
      <c r="BU3" s="336"/>
      <c r="BV3" s="336"/>
      <c r="BW3" s="336"/>
      <c r="BX3" s="336"/>
      <c r="BY3" s="336"/>
      <c r="BZ3" s="336"/>
      <c r="CA3" s="336"/>
      <c r="CB3" s="336"/>
      <c r="CC3" s="336"/>
      <c r="CD3" s="336"/>
      <c r="CE3" s="336"/>
      <c r="CF3" s="336"/>
      <c r="CG3" s="336"/>
      <c r="CH3" s="336"/>
      <c r="CI3" s="336"/>
      <c r="CJ3" s="336"/>
      <c r="CK3" s="336"/>
      <c r="CL3" s="336"/>
      <c r="CM3" s="336"/>
      <c r="CN3" s="336"/>
      <c r="CO3" s="336"/>
      <c r="CP3" s="336"/>
      <c r="CQ3" s="336"/>
      <c r="CR3" s="336"/>
      <c r="CS3" s="336"/>
      <c r="CT3" s="336"/>
      <c r="CU3" s="336"/>
      <c r="CV3" s="336"/>
      <c r="CW3" s="336"/>
      <c r="CX3" s="336"/>
      <c r="CY3" s="336"/>
      <c r="CZ3" s="336"/>
      <c r="DA3" s="336"/>
      <c r="DB3" s="336"/>
      <c r="DC3" s="336"/>
      <c r="DD3" s="336"/>
      <c r="DE3" s="336"/>
      <c r="DF3" s="336"/>
      <c r="DG3" s="336"/>
      <c r="DH3" s="336"/>
      <c r="DI3" s="336"/>
      <c r="DJ3" s="336"/>
      <c r="DK3" s="336"/>
      <c r="DL3" s="293"/>
      <c r="DM3" s="293"/>
      <c r="DN3" s="339" t="s">
        <v>4</v>
      </c>
      <c r="DP3" s="346"/>
      <c r="DQ3" s="346"/>
      <c r="DR3" s="346"/>
      <c r="DT3" s="346"/>
      <c r="DU3" s="346"/>
      <c r="DV3" s="293"/>
      <c r="DW3" s="293"/>
      <c r="DX3" s="293"/>
      <c r="DY3" s="293"/>
      <c r="DZ3" s="293"/>
      <c r="EA3" s="293"/>
      <c r="EB3" s="293"/>
      <c r="EC3" s="293"/>
      <c r="ED3" s="293"/>
      <c r="EE3" s="293"/>
      <c r="EF3" s="293"/>
      <c r="EG3" s="293"/>
      <c r="EH3" s="293"/>
      <c r="EI3" s="293"/>
      <c r="EJ3" s="293"/>
      <c r="EK3" s="293"/>
      <c r="EL3" s="293"/>
      <c r="EM3" s="293"/>
      <c r="EN3" s="293"/>
    </row>
    <row r="4" spans="1:144" s="338" customFormat="1" hidden="1">
      <c r="A4" s="336" t="s">
        <v>5</v>
      </c>
      <c r="B4" s="334"/>
      <c r="C4" s="334"/>
      <c r="D4" s="336"/>
      <c r="E4" s="336"/>
      <c r="F4" s="336"/>
      <c r="G4" s="336"/>
      <c r="H4" s="336"/>
      <c r="I4" s="336"/>
      <c r="J4" s="336"/>
      <c r="K4" s="336"/>
      <c r="L4" s="336"/>
      <c r="M4" s="336"/>
      <c r="N4" s="336"/>
      <c r="O4" s="336"/>
      <c r="P4" s="336"/>
      <c r="Q4" s="336"/>
      <c r="R4" s="336"/>
      <c r="S4" s="336"/>
      <c r="T4" s="336"/>
      <c r="U4" s="336"/>
      <c r="V4" s="336"/>
      <c r="W4" s="336"/>
      <c r="X4" s="336"/>
      <c r="Y4" s="336"/>
      <c r="Z4" s="336"/>
      <c r="AA4" s="336"/>
      <c r="AB4" s="336"/>
      <c r="AC4" s="336"/>
      <c r="AD4" s="336"/>
      <c r="AE4" s="336"/>
      <c r="AF4" s="336"/>
      <c r="AG4" s="336"/>
      <c r="AH4" s="336"/>
      <c r="AI4" s="336"/>
      <c r="AJ4" s="336"/>
      <c r="AK4" s="336"/>
      <c r="AL4" s="336"/>
      <c r="AM4" s="336"/>
      <c r="AN4" s="336"/>
      <c r="AO4" s="336"/>
      <c r="AP4" s="336"/>
      <c r="AQ4" s="336"/>
      <c r="AR4" s="336"/>
      <c r="AS4" s="336"/>
      <c r="AT4" s="336"/>
      <c r="AU4" s="336"/>
      <c r="AV4" s="336"/>
      <c r="AW4" s="336"/>
      <c r="AX4" s="336"/>
      <c r="AY4" s="336"/>
      <c r="AZ4" s="336"/>
      <c r="BA4" s="336"/>
      <c r="BB4" s="336"/>
      <c r="BC4" s="336"/>
      <c r="BD4" s="336"/>
      <c r="BE4" s="336"/>
      <c r="BF4" s="336"/>
      <c r="BG4" s="336"/>
      <c r="BH4" s="336"/>
      <c r="BI4" s="336"/>
      <c r="BJ4" s="336"/>
      <c r="BK4" s="336"/>
      <c r="BL4" s="336"/>
      <c r="BM4" s="336"/>
      <c r="BN4" s="336"/>
      <c r="BO4" s="336"/>
      <c r="BP4" s="336"/>
      <c r="BQ4" s="336"/>
      <c r="BR4" s="336"/>
      <c r="BS4" s="336"/>
      <c r="BT4" s="336"/>
      <c r="BU4" s="336"/>
      <c r="BV4" s="336"/>
      <c r="BW4" s="336"/>
      <c r="BX4" s="336"/>
      <c r="BY4" s="336"/>
      <c r="BZ4" s="336"/>
      <c r="CA4" s="336"/>
      <c r="CB4" s="336"/>
      <c r="CC4" s="336"/>
      <c r="CD4" s="336"/>
      <c r="CE4" s="336"/>
      <c r="CF4" s="336"/>
      <c r="CG4" s="336"/>
      <c r="CH4" s="336"/>
      <c r="CI4" s="336"/>
      <c r="CJ4" s="336"/>
      <c r="CK4" s="336"/>
      <c r="CL4" s="336"/>
      <c r="CM4" s="336"/>
      <c r="CN4" s="336"/>
      <c r="CO4" s="336"/>
      <c r="CP4" s="336"/>
      <c r="CQ4" s="336"/>
      <c r="CR4" s="336"/>
      <c r="CS4" s="336"/>
      <c r="CT4" s="336"/>
      <c r="CU4" s="336"/>
      <c r="CV4" s="336"/>
      <c r="CW4" s="336"/>
      <c r="CX4" s="336"/>
      <c r="CY4" s="336"/>
      <c r="CZ4" s="336"/>
      <c r="DA4" s="336"/>
      <c r="DB4" s="336"/>
      <c r="DC4" s="336"/>
      <c r="DD4" s="336"/>
      <c r="DE4" s="336"/>
      <c r="DF4" s="336"/>
      <c r="DG4" s="336"/>
      <c r="DH4" s="336"/>
      <c r="DI4" s="336"/>
      <c r="DJ4" s="336"/>
      <c r="DK4" s="336"/>
      <c r="DL4" s="293"/>
      <c r="DM4" s="293"/>
      <c r="DN4" s="293"/>
      <c r="DP4" s="346"/>
      <c r="DQ4" s="346"/>
      <c r="DR4" s="346"/>
      <c r="DT4" s="346"/>
      <c r="DU4" s="346"/>
      <c r="DV4" s="293"/>
      <c r="DW4" s="293"/>
      <c r="DX4" s="293"/>
      <c r="DY4" s="293"/>
      <c r="DZ4" s="293"/>
      <c r="EA4" s="293"/>
      <c r="EB4" s="293"/>
      <c r="EC4" s="293"/>
      <c r="ED4" s="293"/>
      <c r="EE4" s="293"/>
      <c r="EF4" s="293"/>
      <c r="EG4" s="293"/>
      <c r="EH4" s="293"/>
      <c r="EI4" s="293"/>
      <c r="EJ4" s="293"/>
      <c r="EK4" s="293"/>
      <c r="EL4" s="293"/>
      <c r="EM4" s="293"/>
      <c r="EN4" s="293"/>
    </row>
    <row r="5" spans="1:144" s="338" customFormat="1" hidden="1">
      <c r="A5" s="293">
        <v>-14</v>
      </c>
      <c r="B5" s="67"/>
      <c r="C5" s="67"/>
      <c r="D5" s="293"/>
      <c r="E5" s="293"/>
      <c r="F5" s="293"/>
      <c r="G5" s="293"/>
      <c r="H5" s="293"/>
      <c r="I5" s="293"/>
      <c r="J5" s="293"/>
      <c r="K5" s="293"/>
      <c r="L5" s="293"/>
      <c r="M5" s="293"/>
      <c r="N5" s="293"/>
      <c r="O5" s="293"/>
      <c r="P5" s="293"/>
      <c r="Q5" s="293"/>
      <c r="R5" s="293"/>
      <c r="S5" s="293"/>
      <c r="T5" s="293"/>
      <c r="U5" s="293"/>
      <c r="V5" s="293"/>
      <c r="W5" s="293"/>
      <c r="X5" s="293"/>
      <c r="Y5" s="293"/>
      <c r="Z5" s="293"/>
      <c r="AA5" s="293"/>
      <c r="AB5" s="293"/>
      <c r="AC5" s="293"/>
      <c r="AD5" s="293">
        <v>0</v>
      </c>
      <c r="AE5" s="293">
        <v>1</v>
      </c>
      <c r="AF5" s="340"/>
      <c r="AG5" s="293"/>
      <c r="AH5" s="293"/>
      <c r="AI5" s="293"/>
      <c r="AJ5" s="293"/>
      <c r="AK5" s="293">
        <v>0</v>
      </c>
      <c r="AL5" s="293">
        <v>0</v>
      </c>
      <c r="AM5" s="293"/>
      <c r="AN5" s="293"/>
      <c r="AO5" s="293">
        <v>1</v>
      </c>
      <c r="AP5" s="293">
        <v>1</v>
      </c>
      <c r="AQ5" s="293">
        <v>1</v>
      </c>
      <c r="AR5" s="293"/>
      <c r="AS5" s="293">
        <v>1</v>
      </c>
      <c r="AT5" s="293"/>
      <c r="AU5" s="293"/>
      <c r="AV5" s="293"/>
      <c r="AW5" s="293"/>
      <c r="AX5" s="293"/>
      <c r="AY5" s="293">
        <v>1</v>
      </c>
      <c r="AZ5" s="293"/>
      <c r="BA5" s="293"/>
      <c r="BB5" s="293"/>
      <c r="BC5" s="293"/>
      <c r="BD5" s="293"/>
      <c r="BE5" s="293"/>
      <c r="BF5" s="293"/>
      <c r="BG5" s="293"/>
      <c r="BH5" s="293"/>
      <c r="BI5" s="293"/>
      <c r="BJ5" s="293"/>
      <c r="BK5" s="293"/>
      <c r="BL5" s="293"/>
      <c r="BM5" s="293"/>
      <c r="BN5" s="293"/>
      <c r="BO5" s="293"/>
      <c r="BP5" s="293"/>
      <c r="BQ5" s="293"/>
      <c r="BR5" s="293"/>
      <c r="BS5" s="293"/>
      <c r="BT5" s="293"/>
      <c r="BU5" s="293"/>
      <c r="BV5" s="293"/>
      <c r="BW5" s="293"/>
      <c r="BX5" s="293"/>
      <c r="BY5" s="293"/>
      <c r="BZ5" s="293"/>
      <c r="CA5" s="293"/>
      <c r="CB5" s="293"/>
      <c r="CC5" s="293"/>
      <c r="CD5" s="293"/>
      <c r="CE5" s="293"/>
      <c r="CF5" s="293"/>
      <c r="CG5" s="293"/>
      <c r="CH5" s="293"/>
      <c r="CI5" s="293"/>
      <c r="CJ5" s="293"/>
      <c r="CK5" s="293"/>
      <c r="CL5" s="293"/>
      <c r="CM5" s="293"/>
      <c r="CN5" s="293"/>
      <c r="CO5" s="293"/>
      <c r="CP5" s="293"/>
      <c r="CQ5" s="293"/>
      <c r="CR5" s="293"/>
      <c r="CS5" s="293"/>
      <c r="CT5" s="293"/>
      <c r="CU5" s="293"/>
      <c r="CV5" s="293"/>
      <c r="CW5" s="293"/>
      <c r="CX5" s="293"/>
      <c r="CY5" s="293"/>
      <c r="CZ5" s="293"/>
      <c r="DA5" s="293"/>
      <c r="DB5" s="293"/>
      <c r="DC5" s="293"/>
      <c r="DD5" s="293">
        <v>0</v>
      </c>
      <c r="DE5" s="293">
        <v>0</v>
      </c>
      <c r="DF5" s="293"/>
      <c r="DG5" s="293"/>
      <c r="DH5" s="293"/>
      <c r="DI5" s="293"/>
      <c r="DJ5" s="293"/>
      <c r="DK5" s="293"/>
      <c r="DL5" s="293"/>
      <c r="DM5" s="293"/>
      <c r="DN5" s="293"/>
      <c r="DP5" s="346"/>
      <c r="DQ5" s="346"/>
      <c r="DR5" s="346"/>
      <c r="DT5" s="346"/>
      <c r="DU5" s="346"/>
      <c r="DV5" s="293"/>
      <c r="DW5" s="293"/>
      <c r="DX5" s="293"/>
      <c r="DY5" s="293"/>
      <c r="DZ5" s="293"/>
      <c r="EA5" s="293"/>
      <c r="EB5" s="293"/>
      <c r="EC5" s="293"/>
      <c r="ED5" s="293"/>
      <c r="EE5" s="293"/>
      <c r="EF5" s="293"/>
      <c r="EG5" s="293"/>
      <c r="EH5" s="293"/>
      <c r="EI5" s="293"/>
      <c r="EJ5" s="293"/>
      <c r="EK5" s="293"/>
      <c r="EL5" s="293"/>
      <c r="EM5" s="293"/>
      <c r="EN5" s="293"/>
    </row>
    <row r="6" spans="1:144" s="338" customFormat="1" hidden="1">
      <c r="A6" s="293" t="s">
        <v>6</v>
      </c>
      <c r="B6" s="67"/>
      <c r="C6" s="67"/>
      <c r="D6" s="1030"/>
      <c r="E6" s="1030"/>
      <c r="F6" s="1030"/>
      <c r="G6" s="1030"/>
      <c r="H6" s="1030"/>
      <c r="I6" s="1030"/>
      <c r="J6" s="1030"/>
      <c r="K6" s="1030"/>
      <c r="L6" s="1030"/>
      <c r="M6" s="1030"/>
      <c r="N6" s="293"/>
      <c r="O6" s="293"/>
      <c r="P6" s="293"/>
      <c r="Q6" s="293"/>
      <c r="R6" s="293"/>
      <c r="S6" s="293"/>
      <c r="T6" s="293"/>
      <c r="U6" s="293"/>
      <c r="V6" s="293"/>
      <c r="W6" s="293"/>
      <c r="X6" s="293"/>
      <c r="Y6" s="293"/>
      <c r="Z6" s="293"/>
      <c r="AA6" s="293"/>
      <c r="AB6" s="293"/>
      <c r="AC6" s="293"/>
      <c r="AD6" s="293"/>
      <c r="AE6" s="293"/>
      <c r="AF6" s="340"/>
      <c r="AG6" s="293"/>
      <c r="AH6" s="293"/>
      <c r="AI6" s="293"/>
      <c r="AJ6" s="293"/>
      <c r="AK6" s="293"/>
      <c r="AL6" s="293"/>
      <c r="AM6" s="293"/>
      <c r="AN6" s="293"/>
      <c r="AO6" s="293"/>
      <c r="AP6" s="293"/>
      <c r="AQ6" s="293"/>
      <c r="AV6" s="293"/>
      <c r="AZ6" s="341" t="s">
        <v>7</v>
      </c>
      <c r="BA6" s="293"/>
      <c r="BB6" s="1031"/>
      <c r="BC6" s="1032"/>
      <c r="BD6" s="1032"/>
      <c r="BE6" s="1032"/>
      <c r="BF6" s="1032"/>
      <c r="BG6" s="1032"/>
      <c r="BH6" s="1032"/>
      <c r="BI6" s="1032"/>
      <c r="BJ6" s="1032"/>
      <c r="BK6" s="1032"/>
      <c r="BL6" s="1032"/>
      <c r="BM6" s="1033"/>
      <c r="BO6" s="293"/>
      <c r="BP6" s="293"/>
      <c r="BQ6" s="293"/>
      <c r="BR6" s="293"/>
      <c r="BS6" s="293"/>
      <c r="BT6" s="293"/>
      <c r="BU6" s="293"/>
      <c r="BV6" s="293"/>
      <c r="BW6" s="293"/>
      <c r="BX6" s="293"/>
      <c r="BY6" s="293"/>
      <c r="BZ6" s="293"/>
      <c r="CA6" s="293"/>
      <c r="CB6" s="293"/>
      <c r="CC6" s="293"/>
      <c r="CD6" s="293"/>
      <c r="CE6" s="293"/>
      <c r="CF6" s="293"/>
      <c r="CG6" s="293"/>
      <c r="CH6" s="293"/>
      <c r="CI6" s="293"/>
      <c r="CJ6" s="293"/>
      <c r="CK6" s="293"/>
      <c r="CL6" s="293"/>
      <c r="CM6" s="293"/>
      <c r="CW6" s="339" t="s">
        <v>8</v>
      </c>
      <c r="CY6" s="1034"/>
      <c r="CZ6" s="1035"/>
      <c r="DA6" s="1035"/>
      <c r="DB6" s="1035"/>
      <c r="DC6" s="1035"/>
      <c r="DD6" s="1035"/>
      <c r="DE6" s="1035"/>
      <c r="DF6" s="1035"/>
      <c r="DG6" s="1035"/>
      <c r="DH6" s="1035"/>
      <c r="DI6" s="1035"/>
      <c r="DJ6" s="1035"/>
      <c r="DK6" s="1035"/>
      <c r="DL6" s="293"/>
      <c r="DM6" s="293"/>
      <c r="DN6" s="293"/>
      <c r="DP6" s="346"/>
      <c r="DQ6" s="346"/>
      <c r="DR6" s="346"/>
      <c r="DT6" s="346"/>
      <c r="DU6" s="346"/>
      <c r="DV6" s="293"/>
      <c r="DW6" s="293"/>
      <c r="DX6" s="293"/>
      <c r="DY6" s="293"/>
      <c r="DZ6" s="293"/>
      <c r="EA6" s="293"/>
      <c r="EB6" s="293"/>
      <c r="EC6" s="293"/>
      <c r="ED6" s="293"/>
      <c r="EE6" s="293"/>
      <c r="EF6" s="293"/>
      <c r="EG6" s="293"/>
      <c r="EH6" s="293"/>
      <c r="EI6" s="293"/>
      <c r="EJ6" s="293"/>
      <c r="EK6" s="293"/>
      <c r="EL6" s="293"/>
      <c r="EM6" s="293"/>
      <c r="EN6" s="293"/>
    </row>
    <row r="7" spans="1:144" s="338" customFormat="1" hidden="1">
      <c r="A7" s="293" t="s">
        <v>9</v>
      </c>
      <c r="B7" s="67"/>
      <c r="C7" s="67"/>
      <c r="D7" s="1030"/>
      <c r="E7" s="1030"/>
      <c r="F7" s="1030"/>
      <c r="G7" s="1030"/>
      <c r="H7" s="1030"/>
      <c r="I7" s="1030"/>
      <c r="J7" s="1030"/>
      <c r="K7" s="1030"/>
      <c r="L7" s="1030"/>
      <c r="M7" s="1030"/>
      <c r="N7" s="293"/>
      <c r="O7" s="293"/>
      <c r="P7" s="293"/>
      <c r="Q7" s="293"/>
      <c r="R7" s="293"/>
      <c r="S7" s="293"/>
      <c r="T7" s="293"/>
      <c r="U7" s="293"/>
      <c r="V7" s="293"/>
      <c r="W7" s="293"/>
      <c r="X7" s="293"/>
      <c r="Y7" s="293"/>
      <c r="Z7" s="293"/>
      <c r="AA7" s="293"/>
      <c r="AB7" s="293"/>
      <c r="AC7" s="293"/>
      <c r="AD7" s="293"/>
      <c r="AE7" s="293"/>
      <c r="AF7" s="340"/>
      <c r="AG7" s="293"/>
      <c r="AH7" s="293"/>
      <c r="AI7" s="293"/>
      <c r="AJ7" s="293"/>
      <c r="AK7" s="293"/>
      <c r="AL7" s="293"/>
      <c r="AM7" s="293"/>
      <c r="AN7" s="293"/>
      <c r="AO7" s="293"/>
      <c r="AP7" s="293"/>
      <c r="AQ7" s="293"/>
      <c r="AV7" s="293"/>
      <c r="AZ7" s="341" t="s">
        <v>10</v>
      </c>
      <c r="BA7" s="293"/>
      <c r="BB7" s="1036"/>
      <c r="BC7" s="1036"/>
      <c r="BD7" s="1036"/>
      <c r="BE7" s="1036"/>
      <c r="BF7" s="1036"/>
      <c r="BG7" s="1036"/>
      <c r="BH7" s="1036"/>
      <c r="BI7" s="1036"/>
      <c r="BJ7" s="1036"/>
      <c r="BK7" s="1036"/>
      <c r="BL7" s="1036"/>
      <c r="BM7" s="1036"/>
      <c r="BO7" s="293"/>
      <c r="BP7" s="293"/>
      <c r="BQ7" s="293"/>
      <c r="BR7" s="293"/>
      <c r="BS7" s="293"/>
      <c r="BT7" s="293"/>
      <c r="BU7" s="293"/>
      <c r="BV7" s="293"/>
      <c r="BW7" s="293"/>
      <c r="BX7" s="293"/>
      <c r="BY7" s="293"/>
      <c r="BZ7" s="293"/>
      <c r="CA7" s="293"/>
      <c r="CB7" s="293"/>
      <c r="CC7" s="293"/>
      <c r="CD7" s="293"/>
      <c r="CE7" s="293"/>
      <c r="CF7" s="293"/>
      <c r="CG7" s="293"/>
      <c r="CH7" s="293"/>
      <c r="CI7" s="293"/>
      <c r="CJ7" s="293"/>
      <c r="CK7" s="293"/>
      <c r="CL7" s="293"/>
      <c r="CM7" s="293"/>
      <c r="CW7" s="339" t="s">
        <v>11</v>
      </c>
      <c r="CY7" s="1034"/>
      <c r="CZ7" s="1035"/>
      <c r="DA7" s="1035"/>
      <c r="DB7" s="1035"/>
      <c r="DC7" s="1035"/>
      <c r="DD7" s="1035"/>
      <c r="DE7" s="1035"/>
      <c r="DF7" s="1035"/>
      <c r="DG7" s="1035"/>
      <c r="DH7" s="1035"/>
      <c r="DI7" s="1035"/>
      <c r="DJ7" s="1035"/>
      <c r="DK7" s="1035"/>
      <c r="DL7" s="293"/>
      <c r="DM7" s="293"/>
      <c r="DN7" s="293"/>
      <c r="DP7" s="346"/>
      <c r="DQ7" s="346"/>
      <c r="DR7" s="346"/>
      <c r="DT7" s="346"/>
      <c r="DU7" s="346"/>
      <c r="DV7" s="293"/>
      <c r="DW7" s="293"/>
      <c r="DX7" s="293"/>
      <c r="DY7" s="293"/>
      <c r="DZ7" s="293"/>
      <c r="EA7" s="293"/>
      <c r="EB7" s="293"/>
      <c r="EC7" s="293"/>
      <c r="ED7" s="293"/>
      <c r="EE7" s="293"/>
      <c r="EF7" s="293"/>
      <c r="EG7" s="293"/>
      <c r="EH7" s="293"/>
      <c r="EI7" s="293"/>
      <c r="EJ7" s="293"/>
      <c r="EK7" s="293"/>
      <c r="EL7" s="293"/>
      <c r="EM7" s="293"/>
      <c r="EN7" s="293"/>
    </row>
    <row r="8" spans="1:144" s="338" customFormat="1" hidden="1">
      <c r="A8" s="293" t="s">
        <v>12</v>
      </c>
      <c r="B8" s="67"/>
      <c r="C8" s="67"/>
      <c r="D8" s="1037"/>
      <c r="E8" s="1030"/>
      <c r="F8" s="1030"/>
      <c r="G8" s="1030"/>
      <c r="H8" s="1030"/>
      <c r="I8" s="1030"/>
      <c r="J8" s="1030"/>
      <c r="K8" s="1030"/>
      <c r="L8" s="1030"/>
      <c r="M8" s="1030"/>
      <c r="N8" s="293"/>
      <c r="O8" s="293"/>
      <c r="P8" s="293"/>
      <c r="Q8" s="293"/>
      <c r="R8" s="293"/>
      <c r="S8" s="293"/>
      <c r="T8" s="293"/>
      <c r="U8" s="293"/>
      <c r="V8" s="293"/>
      <c r="W8" s="293"/>
      <c r="X8" s="293"/>
      <c r="Y8" s="293"/>
      <c r="Z8" s="293"/>
      <c r="AA8" s="293"/>
      <c r="AB8" s="293"/>
      <c r="AC8" s="293"/>
      <c r="AD8" s="293"/>
      <c r="AE8" s="293"/>
      <c r="AF8" s="340"/>
      <c r="AG8" s="293"/>
      <c r="AH8" s="293"/>
      <c r="AI8" s="293"/>
      <c r="AJ8" s="293"/>
      <c r="AK8" s="293"/>
      <c r="AL8" s="293"/>
      <c r="AM8" s="293"/>
      <c r="AN8" s="293"/>
      <c r="AO8" s="293"/>
      <c r="AP8" s="293"/>
      <c r="AQ8" s="293"/>
      <c r="AR8" s="293"/>
      <c r="AS8" s="293"/>
      <c r="AT8" s="293"/>
      <c r="AU8" s="293"/>
      <c r="AV8" s="293"/>
      <c r="AW8" s="293"/>
      <c r="AX8" s="293"/>
      <c r="AY8" s="293"/>
      <c r="AZ8" s="293"/>
      <c r="BA8" s="293"/>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3"/>
      <c r="CG8" s="293"/>
      <c r="CH8" s="293"/>
      <c r="CI8" s="293"/>
      <c r="CJ8" s="293"/>
      <c r="CK8" s="293"/>
      <c r="CL8" s="293"/>
      <c r="CM8" s="293"/>
      <c r="CW8" s="339" t="s">
        <v>13</v>
      </c>
      <c r="CY8" s="1038"/>
      <c r="CZ8" s="1039"/>
      <c r="DA8" s="1039"/>
      <c r="DB8" s="1039"/>
      <c r="DC8" s="1039"/>
      <c r="DD8" s="1039"/>
      <c r="DE8" s="1039"/>
      <c r="DF8" s="1039"/>
      <c r="DG8" s="1039"/>
      <c r="DH8" s="1039"/>
      <c r="DI8" s="1039"/>
      <c r="DJ8" s="1039"/>
      <c r="DK8" s="1039"/>
      <c r="DL8" s="293"/>
      <c r="DM8" s="293"/>
      <c r="DN8" s="293"/>
      <c r="DP8" s="346"/>
      <c r="DQ8" s="346"/>
      <c r="DR8" s="346"/>
      <c r="DT8" s="346"/>
      <c r="DU8" s="346"/>
      <c r="DV8" s="293"/>
      <c r="DW8" s="293"/>
      <c r="DX8" s="293"/>
      <c r="DY8" s="293"/>
      <c r="DZ8" s="293"/>
      <c r="EA8" s="293"/>
      <c r="EB8" s="293"/>
      <c r="EC8" s="293"/>
      <c r="ED8" s="293"/>
      <c r="EE8" s="293"/>
      <c r="EF8" s="293"/>
      <c r="EG8" s="293"/>
      <c r="EH8" s="293"/>
      <c r="EI8" s="293"/>
      <c r="EJ8" s="293"/>
      <c r="EK8" s="293"/>
      <c r="EL8" s="293"/>
      <c r="EM8" s="293"/>
      <c r="EN8" s="293"/>
    </row>
    <row r="9" spans="1:144" s="338" customFormat="1" hidden="1">
      <c r="A9" s="293" t="s">
        <v>14</v>
      </c>
      <c r="B9" s="67"/>
      <c r="C9" s="67"/>
      <c r="D9" s="1030" t="s">
        <v>15</v>
      </c>
      <c r="E9" s="1030"/>
      <c r="F9" s="1030"/>
      <c r="G9" s="1030"/>
      <c r="H9" s="1030"/>
      <c r="I9" s="1030"/>
      <c r="J9" s="1030"/>
      <c r="K9" s="1030"/>
      <c r="L9" s="1030"/>
      <c r="M9" s="1030"/>
      <c r="N9" s="293"/>
      <c r="O9" s="293"/>
      <c r="P9" s="293"/>
      <c r="Q9" s="293"/>
      <c r="R9" s="293"/>
      <c r="S9" s="293"/>
      <c r="T9" s="293"/>
      <c r="U9" s="293"/>
      <c r="V9" s="293"/>
      <c r="W9" s="293"/>
      <c r="X9" s="293"/>
      <c r="Y9" s="293"/>
      <c r="Z9" s="293"/>
      <c r="AA9" s="293"/>
      <c r="AB9" s="293"/>
      <c r="AC9" s="293"/>
      <c r="AD9" s="293"/>
      <c r="AE9" s="293"/>
      <c r="AF9" s="340"/>
      <c r="AG9" s="293"/>
      <c r="AH9" s="293"/>
      <c r="AI9" s="293"/>
      <c r="AJ9" s="293"/>
      <c r="AK9" s="293"/>
      <c r="AL9" s="293"/>
      <c r="AM9" s="293"/>
      <c r="AN9" s="293"/>
      <c r="AO9" s="293"/>
      <c r="AP9" s="293"/>
      <c r="AQ9" s="293"/>
      <c r="AR9" s="293"/>
      <c r="AS9" s="293"/>
      <c r="AT9" s="293"/>
      <c r="AU9" s="293"/>
      <c r="AV9" s="293"/>
      <c r="AW9" s="293"/>
      <c r="AX9" s="293"/>
      <c r="BN9" s="293"/>
      <c r="BO9" s="293"/>
      <c r="BP9" s="293"/>
      <c r="BQ9" s="293"/>
      <c r="BR9" s="293"/>
      <c r="BS9" s="293"/>
      <c r="BT9" s="293"/>
      <c r="BU9" s="293"/>
      <c r="BV9" s="293"/>
      <c r="BW9" s="293"/>
      <c r="BX9" s="293"/>
      <c r="BY9" s="293"/>
      <c r="BZ9" s="293"/>
      <c r="CA9" s="293"/>
      <c r="CB9" s="293"/>
      <c r="CC9" s="293"/>
      <c r="CD9" s="293"/>
      <c r="CE9" s="293"/>
      <c r="CF9" s="293"/>
      <c r="CG9" s="293"/>
      <c r="CH9" s="293"/>
      <c r="CI9" s="293"/>
      <c r="CJ9" s="293"/>
      <c r="CK9" s="293"/>
      <c r="CL9" s="293"/>
      <c r="CM9" s="293"/>
      <c r="CN9" s="293"/>
      <c r="CW9" s="293"/>
      <c r="CX9" s="293"/>
      <c r="CY9" s="1040"/>
      <c r="CZ9" s="1041"/>
      <c r="DA9" s="1041"/>
      <c r="DB9" s="1041"/>
      <c r="DC9" s="1041"/>
      <c r="DD9" s="1041"/>
      <c r="DE9" s="1041"/>
      <c r="DF9" s="1041"/>
      <c r="DG9" s="1041"/>
      <c r="DH9" s="1041"/>
      <c r="DI9" s="1041"/>
      <c r="DJ9" s="1041"/>
      <c r="DK9" s="1041"/>
      <c r="DL9" s="293"/>
      <c r="DM9" s="293"/>
      <c r="DN9" s="293"/>
      <c r="DP9" s="346"/>
      <c r="DQ9" s="346"/>
      <c r="DR9" s="346"/>
      <c r="DT9" s="346"/>
      <c r="DU9" s="346"/>
      <c r="DV9" s="293"/>
      <c r="DW9" s="293"/>
      <c r="DX9" s="293"/>
      <c r="DY9" s="293"/>
      <c r="DZ9" s="293"/>
      <c r="EA9" s="293"/>
      <c r="EB9" s="293"/>
      <c r="EC9" s="293"/>
      <c r="ED9" s="293"/>
      <c r="EE9" s="293"/>
      <c r="EF9" s="293"/>
      <c r="EG9" s="293"/>
      <c r="EH9" s="293"/>
      <c r="EI9" s="293"/>
      <c r="EJ9" s="293"/>
      <c r="EK9" s="293"/>
      <c r="EL9" s="293"/>
      <c r="EM9" s="293"/>
      <c r="EN9" s="293"/>
    </row>
    <row r="10" spans="1:144" s="338" customFormat="1" hidden="1">
      <c r="A10" s="293" t="s">
        <v>16</v>
      </c>
      <c r="B10" s="67"/>
      <c r="C10" s="67"/>
      <c r="D10" s="1030"/>
      <c r="E10" s="1030"/>
      <c r="F10" s="1030"/>
      <c r="G10" s="1030"/>
      <c r="H10" s="1030"/>
      <c r="I10" s="1030"/>
      <c r="J10" s="1030"/>
      <c r="K10" s="1030"/>
      <c r="L10" s="1030"/>
      <c r="M10" s="1030"/>
      <c r="N10" s="293"/>
      <c r="O10" s="293"/>
      <c r="P10" s="293"/>
      <c r="Q10" s="293"/>
      <c r="R10" s="293"/>
      <c r="S10" s="293"/>
      <c r="T10" s="293"/>
      <c r="U10" s="293"/>
      <c r="V10" s="293"/>
      <c r="W10" s="293"/>
      <c r="X10" s="293"/>
      <c r="Y10" s="293"/>
      <c r="Z10" s="293"/>
      <c r="AA10" s="293"/>
      <c r="AB10" s="293"/>
      <c r="AC10" s="293"/>
      <c r="AD10" s="293"/>
      <c r="AE10" s="293"/>
      <c r="AF10" s="340"/>
      <c r="AG10" s="293"/>
      <c r="AH10" s="293"/>
      <c r="AI10" s="293"/>
      <c r="AJ10" s="293"/>
      <c r="AK10" s="293"/>
      <c r="AL10" s="293"/>
      <c r="AM10" s="293"/>
      <c r="AN10" s="293"/>
      <c r="AO10" s="293"/>
      <c r="AP10" s="293"/>
      <c r="AQ10" s="293"/>
      <c r="AR10" s="293"/>
      <c r="AS10" s="293"/>
      <c r="AT10" s="293"/>
      <c r="AU10" s="293"/>
      <c r="AV10" s="293"/>
      <c r="AW10" s="293"/>
      <c r="AX10" s="293"/>
      <c r="BN10" s="293"/>
      <c r="BO10" s="293"/>
      <c r="BP10" s="293"/>
      <c r="BQ10" s="293"/>
      <c r="BR10" s="293"/>
      <c r="BS10" s="293"/>
      <c r="BT10" s="293"/>
      <c r="BU10" s="293"/>
      <c r="BV10" s="293"/>
      <c r="BW10" s="293"/>
      <c r="BX10" s="293"/>
      <c r="BY10" s="293"/>
      <c r="BZ10" s="293"/>
      <c r="CA10" s="293"/>
      <c r="CB10" s="293"/>
      <c r="CC10" s="293"/>
      <c r="CD10" s="293"/>
      <c r="CE10" s="293"/>
      <c r="CF10" s="293"/>
      <c r="CG10" s="293"/>
      <c r="CH10" s="293"/>
      <c r="CI10" s="293"/>
      <c r="CJ10" s="293"/>
      <c r="CK10" s="293"/>
      <c r="CL10" s="293"/>
      <c r="CM10" s="293"/>
      <c r="CN10" s="293"/>
      <c r="CO10" s="293"/>
      <c r="CP10" s="293"/>
      <c r="CQ10" s="293"/>
      <c r="CR10" s="293"/>
      <c r="CS10" s="293"/>
      <c r="CT10" s="293"/>
      <c r="CU10" s="293"/>
      <c r="CV10" s="293"/>
      <c r="CW10" s="293"/>
      <c r="CX10" s="293"/>
      <c r="CY10" s="293"/>
      <c r="CZ10" s="293"/>
      <c r="DA10" s="293"/>
      <c r="DB10" s="293"/>
      <c r="DC10" s="293"/>
      <c r="DD10" s="293"/>
      <c r="DE10" s="293"/>
      <c r="DF10" s="293"/>
      <c r="DG10" s="293"/>
      <c r="DH10" s="293"/>
      <c r="DI10" s="293"/>
      <c r="DJ10" s="293"/>
      <c r="DK10" s="293"/>
      <c r="DL10" s="293"/>
      <c r="DM10" s="293"/>
      <c r="DN10" s="293"/>
      <c r="DP10" s="346"/>
      <c r="DQ10" s="346"/>
      <c r="DR10" s="346"/>
      <c r="DT10" s="346"/>
      <c r="DU10" s="346"/>
      <c r="DV10" s="293"/>
      <c r="DW10" s="293"/>
      <c r="DX10" s="293"/>
      <c r="DY10" s="293"/>
      <c r="DZ10" s="293"/>
      <c r="EA10" s="293"/>
      <c r="EB10" s="293"/>
      <c r="EC10" s="293"/>
      <c r="ED10" s="293"/>
      <c r="EE10" s="293"/>
      <c r="EF10" s="293"/>
      <c r="EG10" s="293"/>
      <c r="EH10" s="293"/>
      <c r="EI10" s="293"/>
      <c r="EJ10" s="293"/>
      <c r="EK10" s="293"/>
      <c r="EL10" s="293"/>
      <c r="EM10" s="293"/>
      <c r="EN10" s="293"/>
    </row>
    <row r="11" spans="1:144" s="338" customFormat="1" hidden="1">
      <c r="A11" s="342"/>
      <c r="B11" s="335"/>
      <c r="C11" s="335"/>
      <c r="D11" s="342"/>
      <c r="E11" s="342"/>
      <c r="F11" s="342"/>
      <c r="G11" s="342"/>
      <c r="H11" s="342"/>
      <c r="I11" s="342"/>
      <c r="J11" s="342"/>
      <c r="K11" s="342"/>
      <c r="L11" s="342"/>
      <c r="M11" s="342"/>
      <c r="N11" s="342"/>
      <c r="O11" s="342"/>
      <c r="P11" s="342"/>
      <c r="Q11" s="342"/>
      <c r="R11" s="342"/>
      <c r="S11" s="342"/>
      <c r="T11" s="342"/>
      <c r="U11" s="342"/>
      <c r="V11" s="342"/>
      <c r="W11" s="342"/>
      <c r="X11" s="342"/>
      <c r="Y11" s="342"/>
      <c r="Z11" s="342"/>
      <c r="AA11" s="342"/>
      <c r="AB11" s="342"/>
      <c r="AC11" s="342"/>
      <c r="AD11" s="342"/>
      <c r="AE11" s="342"/>
      <c r="AF11" s="343"/>
      <c r="AG11" s="342"/>
      <c r="AH11" s="342"/>
      <c r="AI11" s="342"/>
      <c r="AJ11" s="342"/>
      <c r="AK11" s="342"/>
      <c r="AL11" s="342"/>
      <c r="AM11" s="342"/>
      <c r="AN11" s="342"/>
      <c r="AO11" s="342"/>
      <c r="AP11" s="342"/>
      <c r="AQ11" s="342"/>
      <c r="AR11" s="342"/>
      <c r="AS11" s="342"/>
      <c r="AT11" s="342"/>
      <c r="AU11" s="342"/>
      <c r="AV11" s="342"/>
      <c r="AW11" s="342"/>
      <c r="AX11" s="342"/>
      <c r="AY11" s="342"/>
      <c r="AZ11" s="342"/>
      <c r="BA11" s="342"/>
      <c r="BB11" s="342"/>
      <c r="BC11" s="342"/>
      <c r="BD11" s="342"/>
      <c r="BE11" s="342"/>
      <c r="BF11" s="342"/>
      <c r="BG11" s="293"/>
      <c r="BH11" s="342"/>
      <c r="BI11" s="342"/>
      <c r="BJ11" s="342"/>
      <c r="BK11" s="342"/>
      <c r="BL11" s="342"/>
      <c r="BM11" s="342"/>
      <c r="BN11" s="342"/>
      <c r="BO11" s="342"/>
      <c r="BP11" s="342"/>
      <c r="BQ11" s="342"/>
      <c r="BR11" s="342"/>
      <c r="BS11" s="342"/>
      <c r="BT11" s="342"/>
      <c r="BU11" s="342"/>
      <c r="BV11" s="342"/>
      <c r="BW11" s="342"/>
      <c r="BX11" s="342"/>
      <c r="BY11" s="342"/>
      <c r="BZ11" s="342"/>
      <c r="CA11" s="342"/>
      <c r="CB11" s="342"/>
      <c r="CC11" s="342"/>
      <c r="CD11" s="342"/>
      <c r="CE11" s="342"/>
      <c r="CF11" s="342"/>
      <c r="CG11" s="342"/>
      <c r="CH11" s="342"/>
      <c r="CI11" s="342"/>
      <c r="CJ11" s="342"/>
      <c r="CK11" s="342"/>
      <c r="CL11" s="342"/>
      <c r="CM11" s="342"/>
      <c r="CN11" s="342"/>
      <c r="CO11" s="342"/>
      <c r="CP11" s="342"/>
      <c r="CQ11" s="342"/>
      <c r="CR11" s="342"/>
      <c r="CS11" s="342"/>
      <c r="CT11" s="342"/>
      <c r="CU11" s="342"/>
      <c r="CV11" s="342"/>
      <c r="CW11" s="342"/>
      <c r="CX11" s="342"/>
      <c r="CY11" s="342"/>
      <c r="CZ11" s="342"/>
      <c r="DA11" s="342"/>
      <c r="DB11" s="342"/>
      <c r="DC11" s="342"/>
      <c r="DD11" s="342"/>
      <c r="DE11" s="342"/>
      <c r="DF11" s="342"/>
      <c r="DG11" s="342"/>
      <c r="DH11" s="342"/>
      <c r="DI11" s="342"/>
      <c r="DJ11" s="342"/>
      <c r="DK11" s="342"/>
      <c r="DL11" s="342"/>
      <c r="DM11" s="342"/>
      <c r="DN11" s="342"/>
      <c r="DP11" s="346"/>
      <c r="DQ11" s="346"/>
      <c r="DR11" s="346"/>
      <c r="DT11" s="346"/>
      <c r="DU11" s="346"/>
      <c r="DV11" s="293"/>
      <c r="DW11" s="293"/>
      <c r="DX11" s="293"/>
      <c r="DY11" s="293"/>
      <c r="DZ11" s="293"/>
      <c r="EA11" s="293"/>
      <c r="EB11" s="293"/>
      <c r="EC11" s="293"/>
      <c r="ED11" s="293"/>
      <c r="EE11" s="293"/>
      <c r="EF11" s="293"/>
      <c r="EG11" s="293"/>
      <c r="EH11" s="293"/>
      <c r="EI11" s="293"/>
      <c r="EJ11" s="293"/>
      <c r="EK11" s="293"/>
      <c r="EL11" s="293"/>
      <c r="EM11" s="293"/>
      <c r="EN11" s="293"/>
    </row>
    <row r="12" spans="1:144" s="338" customFormat="1" ht="21" hidden="1" customHeight="1">
      <c r="A12" s="880" t="s">
        <v>18</v>
      </c>
      <c r="B12" s="975"/>
      <c r="C12" s="975"/>
      <c r="D12" s="880"/>
      <c r="E12" s="880"/>
      <c r="F12" s="880"/>
      <c r="G12" s="880"/>
      <c r="H12" s="880"/>
      <c r="I12" s="1018"/>
      <c r="J12" s="1018"/>
      <c r="K12" s="1018"/>
      <c r="L12" s="1018"/>
      <c r="M12" s="1018"/>
      <c r="N12" s="1018"/>
      <c r="O12" s="1018"/>
      <c r="P12" s="1018"/>
      <c r="Q12" s="1018"/>
      <c r="R12" s="1018"/>
      <c r="S12" s="1018"/>
      <c r="T12" s="1018"/>
      <c r="U12" s="1018"/>
      <c r="V12" s="1018"/>
      <c r="W12" s="1018"/>
      <c r="X12" s="1018"/>
      <c r="Y12" s="1018"/>
      <c r="Z12" s="1018"/>
      <c r="AA12" s="1018"/>
      <c r="AB12" s="1018"/>
      <c r="AC12" s="1018"/>
      <c r="AD12" s="1018"/>
      <c r="AE12" s="1018"/>
      <c r="AF12" s="1018"/>
      <c r="AG12" s="1018"/>
      <c r="AH12" s="1018"/>
      <c r="AI12" s="1018"/>
      <c r="AJ12" s="1018"/>
      <c r="AK12" s="1018"/>
      <c r="AL12" s="1018"/>
      <c r="AM12" s="1018"/>
      <c r="AN12" s="1018"/>
      <c r="AO12" s="1018"/>
      <c r="AP12" s="1018"/>
      <c r="AQ12" s="1018"/>
      <c r="AR12" s="1018"/>
      <c r="AS12" s="1018"/>
      <c r="AT12" s="1018"/>
      <c r="AU12" s="1018"/>
      <c r="AV12" s="1018"/>
      <c r="AW12" s="1018"/>
      <c r="AX12" s="1018"/>
      <c r="AY12" s="1018"/>
      <c r="AZ12" s="1018"/>
      <c r="BA12" s="1018"/>
      <c r="BB12" s="1018"/>
      <c r="BC12" s="1018"/>
      <c r="BD12" s="1018"/>
      <c r="BE12" s="1018"/>
      <c r="BF12" s="1018"/>
      <c r="BG12" s="1018"/>
      <c r="BH12" s="1018"/>
      <c r="BI12" s="1018"/>
      <c r="BJ12" s="1018"/>
      <c r="BK12" s="1018"/>
      <c r="BL12" s="1018"/>
      <c r="BM12" s="1018"/>
      <c r="BN12" s="1018"/>
      <c r="BO12" s="1018"/>
      <c r="BP12" s="1018"/>
      <c r="BQ12" s="1018"/>
      <c r="BR12" s="1018"/>
      <c r="BS12" s="1018"/>
      <c r="BT12" s="1018"/>
      <c r="BU12" s="1018"/>
      <c r="BV12" s="1018"/>
      <c r="BW12" s="1018"/>
      <c r="BX12" s="1018"/>
      <c r="BY12" s="1018"/>
      <c r="BZ12" s="1018"/>
      <c r="CA12" s="1018"/>
      <c r="CB12" s="1018"/>
      <c r="CC12" s="1018"/>
      <c r="CD12" s="1019"/>
      <c r="CE12" s="988" t="s">
        <v>19</v>
      </c>
      <c r="CF12" s="988"/>
      <c r="CG12" s="988"/>
      <c r="CH12" s="988"/>
      <c r="CI12" s="988"/>
      <c r="CJ12" s="988"/>
      <c r="CK12" s="988"/>
      <c r="CL12" s="988"/>
      <c r="CM12" s="988"/>
      <c r="CN12" s="988"/>
      <c r="CO12" s="988"/>
      <c r="CP12" s="988"/>
      <c r="CQ12" s="988"/>
      <c r="CR12" s="988"/>
      <c r="CS12" s="988"/>
      <c r="CT12" s="988"/>
      <c r="CU12" s="988"/>
      <c r="CV12" s="988"/>
      <c r="CW12" s="988"/>
      <c r="CX12" s="988"/>
      <c r="CY12" s="988"/>
      <c r="CZ12" s="988"/>
      <c r="DA12" s="988"/>
      <c r="DB12" s="988"/>
      <c r="DC12" s="988"/>
      <c r="DD12" s="988"/>
      <c r="DE12" s="988"/>
      <c r="DF12" s="988"/>
      <c r="DG12" s="988"/>
      <c r="DH12" s="988"/>
      <c r="DI12" s="988"/>
      <c r="DJ12" s="988"/>
      <c r="DK12" s="988"/>
      <c r="DL12" s="988"/>
      <c r="DM12" s="988"/>
      <c r="DN12" s="988"/>
      <c r="DO12" s="344"/>
      <c r="DP12" s="346"/>
      <c r="DQ12" s="346"/>
      <c r="DR12" s="346"/>
      <c r="DT12" s="346"/>
      <c r="DU12" s="346"/>
      <c r="DV12" s="293"/>
      <c r="DW12" s="293"/>
      <c r="DX12" s="293"/>
      <c r="DY12" s="293"/>
      <c r="DZ12" s="293"/>
      <c r="EA12" s="293"/>
      <c r="EB12" s="293"/>
      <c r="EC12" s="293"/>
      <c r="ED12" s="293"/>
      <c r="EE12" s="293"/>
      <c r="EF12" s="293"/>
      <c r="EG12" s="293"/>
      <c r="EH12" s="293"/>
      <c r="EI12" s="293"/>
      <c r="EJ12" s="293"/>
      <c r="EK12" s="293"/>
      <c r="EL12" s="293"/>
      <c r="EM12" s="293"/>
      <c r="EN12" s="293"/>
    </row>
    <row r="13" spans="1:144" s="338" customFormat="1" ht="21" customHeight="1">
      <c r="A13" s="1007" t="s">
        <v>23</v>
      </c>
      <c r="B13" s="1052" t="s">
        <v>24</v>
      </c>
      <c r="C13" s="1026" t="s">
        <v>25</v>
      </c>
      <c r="D13" s="1042" t="s">
        <v>26</v>
      </c>
      <c r="E13" s="1017" t="s">
        <v>27</v>
      </c>
      <c r="F13" s="1018"/>
      <c r="G13" s="1018"/>
      <c r="H13" s="1019"/>
      <c r="I13" s="987" t="s">
        <v>28</v>
      </c>
      <c r="J13" s="987"/>
      <c r="K13" s="1066" t="s">
        <v>29</v>
      </c>
      <c r="L13" s="1067"/>
      <c r="M13" s="1067"/>
      <c r="N13" s="1067"/>
      <c r="O13" s="987" t="s">
        <v>30</v>
      </c>
      <c r="P13" s="987"/>
      <c r="Q13" s="987"/>
      <c r="R13" s="987"/>
      <c r="S13" s="1045" t="s">
        <v>168</v>
      </c>
      <c r="T13" s="1046"/>
      <c r="U13" s="1047"/>
      <c r="V13" s="1020" t="s">
        <v>169</v>
      </c>
      <c r="W13" s="1021"/>
      <c r="X13" s="1021"/>
      <c r="Y13" s="1022"/>
      <c r="Z13" s="1068" t="s">
        <v>31</v>
      </c>
      <c r="AA13" s="1069"/>
      <c r="AB13" s="1069"/>
      <c r="AC13" s="1069"/>
      <c r="AD13" s="1069"/>
      <c r="AE13" s="1069"/>
      <c r="AF13" s="1056" t="s">
        <v>32</v>
      </c>
      <c r="AG13" s="1056"/>
      <c r="AH13" s="1056"/>
      <c r="AI13" s="1056"/>
      <c r="AJ13" s="1056"/>
      <c r="AK13" s="1056"/>
      <c r="AL13" s="1056"/>
      <c r="AM13" s="1056"/>
      <c r="AN13" s="1056"/>
      <c r="AO13" s="1056"/>
      <c r="AP13" s="1056"/>
      <c r="AQ13" s="1056"/>
      <c r="AR13" s="1056"/>
      <c r="AS13" s="995" t="s">
        <v>33</v>
      </c>
      <c r="AT13" s="1007" t="s">
        <v>34</v>
      </c>
      <c r="AU13" s="995" t="s">
        <v>35</v>
      </c>
      <c r="AV13" s="995" t="s">
        <v>36</v>
      </c>
      <c r="AW13" s="995" t="s">
        <v>37</v>
      </c>
      <c r="AX13" s="1011" t="s">
        <v>38</v>
      </c>
      <c r="AY13" s="1012"/>
      <c r="AZ13" s="1012"/>
      <c r="BA13" s="1013"/>
      <c r="BB13" s="1008" t="s">
        <v>39</v>
      </c>
      <c r="BC13" s="1008"/>
      <c r="BD13" s="1008"/>
      <c r="BE13" s="988" t="s">
        <v>40</v>
      </c>
      <c r="BF13" s="988"/>
      <c r="BG13" s="988"/>
      <c r="BH13" s="988"/>
      <c r="BI13" s="988"/>
      <c r="BJ13" s="988"/>
      <c r="BK13" s="988"/>
      <c r="BL13" s="988"/>
      <c r="BM13" s="988"/>
      <c r="BN13" s="988"/>
      <c r="BO13" s="988"/>
      <c r="BP13" s="988"/>
      <c r="BQ13" s="988"/>
      <c r="BR13" s="988"/>
      <c r="BS13" s="988"/>
      <c r="BT13" s="988"/>
      <c r="BU13" s="988"/>
      <c r="BV13" s="988"/>
      <c r="BW13" s="988"/>
      <c r="BX13" s="988"/>
      <c r="BY13" s="988"/>
      <c r="BZ13" s="988"/>
      <c r="CA13" s="988"/>
      <c r="CB13" s="988"/>
      <c r="CC13" s="988"/>
      <c r="CD13" s="988"/>
      <c r="CE13" s="1017" t="s">
        <v>41</v>
      </c>
      <c r="CF13" s="1018"/>
      <c r="CG13" s="1018"/>
      <c r="CH13" s="1018"/>
      <c r="CI13" s="1018"/>
      <c r="CJ13" s="1018"/>
      <c r="CK13" s="1018"/>
      <c r="CL13" s="1018"/>
      <c r="CM13" s="1018"/>
      <c r="CN13" s="1018"/>
      <c r="CO13" s="1018"/>
      <c r="CP13" s="1018"/>
      <c r="CQ13" s="1018"/>
      <c r="CR13" s="1018"/>
      <c r="CS13" s="1018"/>
      <c r="CT13" s="1018"/>
      <c r="CU13" s="1018"/>
      <c r="CV13" s="1018"/>
      <c r="CW13" s="1018"/>
      <c r="CX13" s="1018"/>
      <c r="CY13" s="1018"/>
      <c r="CZ13" s="1018"/>
      <c r="DA13" s="1018"/>
      <c r="DB13" s="1018"/>
      <c r="DC13" s="1018"/>
      <c r="DD13" s="1018"/>
      <c r="DE13" s="1018"/>
      <c r="DF13" s="1018"/>
      <c r="DG13" s="1018"/>
      <c r="DH13" s="1018"/>
      <c r="DI13" s="1019"/>
      <c r="DJ13" s="1042" t="s">
        <v>42</v>
      </c>
      <c r="DK13" s="1042" t="s">
        <v>43</v>
      </c>
      <c r="DL13" s="992" t="s">
        <v>44</v>
      </c>
      <c r="DM13" s="992" t="s">
        <v>45</v>
      </c>
      <c r="DN13" s="997" t="s">
        <v>46</v>
      </c>
      <c r="DO13" s="989" t="s">
        <v>164</v>
      </c>
      <c r="DP13" s="1057" t="s">
        <v>192</v>
      </c>
      <c r="DQ13" s="1060" t="s">
        <v>193</v>
      </c>
      <c r="DR13" s="1063" t="s">
        <v>194</v>
      </c>
      <c r="DS13" s="984" t="s">
        <v>195</v>
      </c>
      <c r="DT13" s="1057" t="s">
        <v>196</v>
      </c>
      <c r="DU13" s="984" t="s">
        <v>197</v>
      </c>
      <c r="DV13" s="984" t="s">
        <v>820</v>
      </c>
      <c r="DW13" s="984" t="s">
        <v>898</v>
      </c>
      <c r="DX13" s="984" t="s">
        <v>209</v>
      </c>
      <c r="DY13" s="984" t="s">
        <v>99</v>
      </c>
      <c r="DZ13" s="984" t="s">
        <v>1076</v>
      </c>
      <c r="EA13" s="984" t="s">
        <v>1077</v>
      </c>
      <c r="EB13" s="984" t="s">
        <v>1079</v>
      </c>
      <c r="EC13" s="984" t="s">
        <v>1078</v>
      </c>
      <c r="ED13" s="984" t="s">
        <v>1080</v>
      </c>
      <c r="EE13" s="984" t="s">
        <v>1081</v>
      </c>
      <c r="EF13" s="984" t="s">
        <v>1082</v>
      </c>
      <c r="EG13" s="984" t="s">
        <v>1083</v>
      </c>
      <c r="EH13" s="984" t="s">
        <v>1177</v>
      </c>
      <c r="EI13" s="984" t="s">
        <v>1178</v>
      </c>
      <c r="EJ13" s="984" t="s">
        <v>98</v>
      </c>
      <c r="EK13" s="293"/>
      <c r="EL13" s="293"/>
      <c r="EM13" s="293"/>
      <c r="EN13" s="293"/>
    </row>
    <row r="14" spans="1:144" s="338" customFormat="1" ht="21" customHeight="1">
      <c r="A14" s="996"/>
      <c r="B14" s="1053"/>
      <c r="C14" s="1027"/>
      <c r="D14" s="1043"/>
      <c r="E14" s="1007" t="s">
        <v>53</v>
      </c>
      <c r="F14" s="1007" t="s">
        <v>54</v>
      </c>
      <c r="G14" s="1007" t="s">
        <v>55</v>
      </c>
      <c r="H14" s="1007" t="s">
        <v>56</v>
      </c>
      <c r="I14" s="987"/>
      <c r="J14" s="987"/>
      <c r="K14" s="992" t="s">
        <v>57</v>
      </c>
      <c r="L14" s="1007" t="s">
        <v>58</v>
      </c>
      <c r="M14" s="1007" t="s">
        <v>59</v>
      </c>
      <c r="N14" s="992" t="s">
        <v>60</v>
      </c>
      <c r="O14" s="987"/>
      <c r="P14" s="987"/>
      <c r="Q14" s="987"/>
      <c r="R14" s="987"/>
      <c r="S14" s="1048"/>
      <c r="T14" s="1049"/>
      <c r="U14" s="1050"/>
      <c r="V14" s="1023"/>
      <c r="W14" s="1024"/>
      <c r="X14" s="1024"/>
      <c r="Y14" s="1025"/>
      <c r="Z14" s="1007" t="s">
        <v>61</v>
      </c>
      <c r="AA14" s="995" t="s">
        <v>62</v>
      </c>
      <c r="AB14" s="995" t="s">
        <v>63</v>
      </c>
      <c r="AC14" s="995" t="s">
        <v>64</v>
      </c>
      <c r="AD14" s="1007" t="s">
        <v>65</v>
      </c>
      <c r="AE14" s="995" t="s">
        <v>66</v>
      </c>
      <c r="AF14" s="1028" t="s">
        <v>67</v>
      </c>
      <c r="AG14" s="1007" t="s">
        <v>61</v>
      </c>
      <c r="AH14" s="995" t="s">
        <v>62</v>
      </c>
      <c r="AI14" s="995" t="s">
        <v>68</v>
      </c>
      <c r="AJ14" s="995" t="s">
        <v>64</v>
      </c>
      <c r="AK14" s="1007" t="s">
        <v>69</v>
      </c>
      <c r="AL14" s="1009" t="s">
        <v>70</v>
      </c>
      <c r="AM14" s="1009"/>
      <c r="AN14" s="1009"/>
      <c r="AO14" s="1007" t="s">
        <v>71</v>
      </c>
      <c r="AP14" s="1007" t="s">
        <v>72</v>
      </c>
      <c r="AQ14" s="995" t="s">
        <v>73</v>
      </c>
      <c r="AR14" s="992" t="s">
        <v>74</v>
      </c>
      <c r="AS14" s="995"/>
      <c r="AT14" s="1007"/>
      <c r="AU14" s="995"/>
      <c r="AV14" s="995"/>
      <c r="AW14" s="995"/>
      <c r="AX14" s="1014"/>
      <c r="AY14" s="1015"/>
      <c r="AZ14" s="1015"/>
      <c r="BA14" s="1016"/>
      <c r="BB14" s="1051" t="s">
        <v>75</v>
      </c>
      <c r="BC14" s="987" t="s">
        <v>76</v>
      </c>
      <c r="BD14" s="987"/>
      <c r="BE14" s="987" t="s">
        <v>77</v>
      </c>
      <c r="BF14" s="987"/>
      <c r="BG14" s="987"/>
      <c r="BH14" s="987"/>
      <c r="BI14" s="987"/>
      <c r="BJ14" s="987" t="s">
        <v>78</v>
      </c>
      <c r="BK14" s="987"/>
      <c r="BL14" s="987"/>
      <c r="BM14" s="987"/>
      <c r="BN14" s="1056" t="s">
        <v>79</v>
      </c>
      <c r="BO14" s="1056"/>
      <c r="BP14" s="1056"/>
      <c r="BQ14" s="1056"/>
      <c r="BR14" s="879" t="s">
        <v>80</v>
      </c>
      <c r="BS14" s="988" t="s">
        <v>81</v>
      </c>
      <c r="BT14" s="988"/>
      <c r="BU14" s="988"/>
      <c r="BV14" s="988"/>
      <c r="BW14" s="988"/>
      <c r="BX14" s="988"/>
      <c r="BY14" s="988"/>
      <c r="BZ14" s="988"/>
      <c r="CA14" s="988"/>
      <c r="CB14" s="988"/>
      <c r="CC14" s="988"/>
      <c r="CD14" s="988"/>
      <c r="CE14" s="987" t="s">
        <v>77</v>
      </c>
      <c r="CF14" s="987"/>
      <c r="CG14" s="987"/>
      <c r="CH14" s="987"/>
      <c r="CI14" s="987" t="s">
        <v>78</v>
      </c>
      <c r="CJ14" s="987"/>
      <c r="CK14" s="987"/>
      <c r="CL14" s="987"/>
      <c r="CM14" s="1056" t="s">
        <v>79</v>
      </c>
      <c r="CN14" s="1056"/>
      <c r="CO14" s="1056"/>
      <c r="CP14" s="1056"/>
      <c r="CQ14" s="879" t="s">
        <v>80</v>
      </c>
      <c r="CR14" s="988" t="s">
        <v>81</v>
      </c>
      <c r="CS14" s="988"/>
      <c r="CT14" s="988"/>
      <c r="CU14" s="988"/>
      <c r="CV14" s="988"/>
      <c r="CW14" s="988"/>
      <c r="CX14" s="988"/>
      <c r="CY14" s="988"/>
      <c r="CZ14" s="988"/>
      <c r="DA14" s="988"/>
      <c r="DB14" s="988"/>
      <c r="DC14" s="988"/>
      <c r="DD14" s="995" t="s">
        <v>82</v>
      </c>
      <c r="DE14" s="995"/>
      <c r="DF14" s="992" t="s">
        <v>165</v>
      </c>
      <c r="DG14" s="988" t="s">
        <v>83</v>
      </c>
      <c r="DH14" s="996"/>
      <c r="DI14" s="995" t="s">
        <v>84</v>
      </c>
      <c r="DJ14" s="1043"/>
      <c r="DK14" s="1043"/>
      <c r="DL14" s="993"/>
      <c r="DM14" s="993"/>
      <c r="DN14" s="998"/>
      <c r="DO14" s="990"/>
      <c r="DP14" s="1058"/>
      <c r="DQ14" s="1061"/>
      <c r="DR14" s="1064"/>
      <c r="DS14" s="985"/>
      <c r="DT14" s="1058"/>
      <c r="DU14" s="985"/>
      <c r="DV14" s="985"/>
      <c r="DW14" s="985"/>
      <c r="DX14" s="985"/>
      <c r="DY14" s="985"/>
      <c r="DZ14" s="985"/>
      <c r="EA14" s="985"/>
      <c r="EB14" s="985"/>
      <c r="EC14" s="985"/>
      <c r="ED14" s="985"/>
      <c r="EE14" s="985"/>
      <c r="EF14" s="985"/>
      <c r="EG14" s="985"/>
      <c r="EH14" s="985"/>
      <c r="EI14" s="985"/>
      <c r="EJ14" s="985"/>
      <c r="EK14" s="293"/>
      <c r="EL14" s="293"/>
      <c r="EM14" s="293"/>
      <c r="EN14" s="293"/>
    </row>
    <row r="15" spans="1:144" s="338" customFormat="1" ht="21" customHeight="1">
      <c r="A15" s="996"/>
      <c r="B15" s="1053"/>
      <c r="C15" s="1027"/>
      <c r="D15" s="1043"/>
      <c r="E15" s="1007"/>
      <c r="F15" s="1007"/>
      <c r="G15" s="1007"/>
      <c r="H15" s="1007"/>
      <c r="I15" s="1029" t="s">
        <v>89</v>
      </c>
      <c r="J15" s="1029" t="s">
        <v>46</v>
      </c>
      <c r="K15" s="993"/>
      <c r="L15" s="1007"/>
      <c r="M15" s="1007"/>
      <c r="N15" s="993"/>
      <c r="O15" s="988" t="s">
        <v>89</v>
      </c>
      <c r="P15" s="988"/>
      <c r="Q15" s="988" t="s">
        <v>90</v>
      </c>
      <c r="R15" s="988"/>
      <c r="S15" s="1005" t="s">
        <v>131</v>
      </c>
      <c r="T15" s="1005" t="s">
        <v>161</v>
      </c>
      <c r="U15" s="1002" t="s">
        <v>122</v>
      </c>
      <c r="V15" s="1001">
        <v>0</v>
      </c>
      <c r="W15" s="1001">
        <v>1</v>
      </c>
      <c r="X15" s="1001">
        <v>2</v>
      </c>
      <c r="Y15" s="1004">
        <v>3</v>
      </c>
      <c r="Z15" s="1007"/>
      <c r="AA15" s="995"/>
      <c r="AB15" s="995"/>
      <c r="AC15" s="995"/>
      <c r="AD15" s="1007"/>
      <c r="AE15" s="995"/>
      <c r="AF15" s="1028"/>
      <c r="AG15" s="1007"/>
      <c r="AH15" s="995"/>
      <c r="AI15" s="995"/>
      <c r="AJ15" s="995"/>
      <c r="AK15" s="1007"/>
      <c r="AL15" s="1009" t="s">
        <v>91</v>
      </c>
      <c r="AM15" s="1009"/>
      <c r="AN15" s="1009"/>
      <c r="AO15" s="1007"/>
      <c r="AP15" s="1007"/>
      <c r="AQ15" s="995"/>
      <c r="AR15" s="993"/>
      <c r="AS15" s="995"/>
      <c r="AT15" s="1007"/>
      <c r="AU15" s="995"/>
      <c r="AV15" s="995"/>
      <c r="AW15" s="995"/>
      <c r="AX15" s="992" t="s">
        <v>92</v>
      </c>
      <c r="AY15" s="1017" t="s">
        <v>93</v>
      </c>
      <c r="AZ15" s="1018"/>
      <c r="BA15" s="1019"/>
      <c r="BB15" s="1051"/>
      <c r="BC15" s="987"/>
      <c r="BD15" s="987"/>
      <c r="BE15" s="987"/>
      <c r="BF15" s="987"/>
      <c r="BG15" s="987"/>
      <c r="BH15" s="987"/>
      <c r="BI15" s="987"/>
      <c r="BJ15" s="987"/>
      <c r="BK15" s="987"/>
      <c r="BL15" s="987"/>
      <c r="BM15" s="987"/>
      <c r="BN15" s="1056"/>
      <c r="BO15" s="1056"/>
      <c r="BP15" s="1056"/>
      <c r="BQ15" s="1056"/>
      <c r="BR15" s="995" t="s">
        <v>94</v>
      </c>
      <c r="BS15" s="987" t="s">
        <v>95</v>
      </c>
      <c r="BT15" s="987"/>
      <c r="BU15" s="987"/>
      <c r="BV15" s="987"/>
      <c r="BW15" s="987" t="s">
        <v>96</v>
      </c>
      <c r="BX15" s="987"/>
      <c r="BY15" s="987"/>
      <c r="BZ15" s="987"/>
      <c r="CA15" s="987"/>
      <c r="CB15" s="987"/>
      <c r="CC15" s="987"/>
      <c r="CD15" s="987"/>
      <c r="CE15" s="987"/>
      <c r="CF15" s="987"/>
      <c r="CG15" s="987"/>
      <c r="CH15" s="987"/>
      <c r="CI15" s="987"/>
      <c r="CJ15" s="987"/>
      <c r="CK15" s="987"/>
      <c r="CL15" s="987"/>
      <c r="CM15" s="1056"/>
      <c r="CN15" s="1056"/>
      <c r="CO15" s="1056"/>
      <c r="CP15" s="1056"/>
      <c r="CQ15" s="995" t="s">
        <v>97</v>
      </c>
      <c r="CR15" s="987" t="s">
        <v>95</v>
      </c>
      <c r="CS15" s="987"/>
      <c r="CT15" s="987"/>
      <c r="CU15" s="987"/>
      <c r="CV15" s="987" t="s">
        <v>96</v>
      </c>
      <c r="CW15" s="987"/>
      <c r="CX15" s="987"/>
      <c r="CY15" s="987"/>
      <c r="CZ15" s="987"/>
      <c r="DA15" s="987"/>
      <c r="DB15" s="987"/>
      <c r="DC15" s="987"/>
      <c r="DD15" s="995"/>
      <c r="DE15" s="995"/>
      <c r="DF15" s="993"/>
      <c r="DG15" s="995" t="s">
        <v>98</v>
      </c>
      <c r="DH15" s="995" t="s">
        <v>99</v>
      </c>
      <c r="DI15" s="996"/>
      <c r="DJ15" s="1043"/>
      <c r="DK15" s="1043"/>
      <c r="DL15" s="993"/>
      <c r="DM15" s="993"/>
      <c r="DN15" s="998"/>
      <c r="DO15" s="990"/>
      <c r="DP15" s="1058"/>
      <c r="DQ15" s="1061"/>
      <c r="DR15" s="1064"/>
      <c r="DS15" s="985"/>
      <c r="DT15" s="1058"/>
      <c r="DU15" s="985"/>
      <c r="DV15" s="985"/>
      <c r="DW15" s="985"/>
      <c r="DX15" s="985"/>
      <c r="DY15" s="985"/>
      <c r="DZ15" s="985"/>
      <c r="EA15" s="985"/>
      <c r="EB15" s="985"/>
      <c r="EC15" s="985"/>
      <c r="ED15" s="985"/>
      <c r="EE15" s="985"/>
      <c r="EF15" s="985"/>
      <c r="EG15" s="985"/>
      <c r="EH15" s="985"/>
      <c r="EI15" s="985"/>
      <c r="EJ15" s="985"/>
      <c r="EK15" s="293"/>
      <c r="EL15" s="293"/>
      <c r="EM15" s="293"/>
      <c r="EN15" s="293"/>
    </row>
    <row r="16" spans="1:144" s="338" customFormat="1" ht="53.25" customHeight="1">
      <c r="A16" s="996"/>
      <c r="B16" s="1053"/>
      <c r="C16" s="1027"/>
      <c r="D16" s="1043"/>
      <c r="E16" s="1007"/>
      <c r="F16" s="1007"/>
      <c r="G16" s="1007"/>
      <c r="H16" s="1007"/>
      <c r="I16" s="1029"/>
      <c r="J16" s="1029"/>
      <c r="K16" s="993"/>
      <c r="L16" s="1007"/>
      <c r="M16" s="1007"/>
      <c r="N16" s="993"/>
      <c r="O16" s="988"/>
      <c r="P16" s="988"/>
      <c r="Q16" s="988"/>
      <c r="R16" s="988"/>
      <c r="S16" s="1005"/>
      <c r="T16" s="1005"/>
      <c r="U16" s="1002"/>
      <c r="V16" s="1002"/>
      <c r="W16" s="1002"/>
      <c r="X16" s="1002"/>
      <c r="Y16" s="1005"/>
      <c r="Z16" s="1007"/>
      <c r="AA16" s="995"/>
      <c r="AB16" s="995"/>
      <c r="AC16" s="995"/>
      <c r="AD16" s="1007"/>
      <c r="AE16" s="995"/>
      <c r="AF16" s="1028"/>
      <c r="AG16" s="1007"/>
      <c r="AH16" s="995"/>
      <c r="AI16" s="995"/>
      <c r="AJ16" s="995"/>
      <c r="AK16" s="1007"/>
      <c r="AL16" s="1010" t="s">
        <v>104</v>
      </c>
      <c r="AM16" s="1010" t="s">
        <v>105</v>
      </c>
      <c r="AN16" s="1010" t="s">
        <v>106</v>
      </c>
      <c r="AO16" s="1007"/>
      <c r="AP16" s="1007"/>
      <c r="AQ16" s="995"/>
      <c r="AR16" s="993"/>
      <c r="AS16" s="995"/>
      <c r="AT16" s="1007"/>
      <c r="AU16" s="995"/>
      <c r="AV16" s="995"/>
      <c r="AW16" s="995"/>
      <c r="AX16" s="993"/>
      <c r="AY16" s="1007" t="s">
        <v>107</v>
      </c>
      <c r="AZ16" s="1007" t="s">
        <v>108</v>
      </c>
      <c r="BA16" s="1007" t="s">
        <v>109</v>
      </c>
      <c r="BB16" s="1051"/>
      <c r="BC16" s="987"/>
      <c r="BD16" s="987"/>
      <c r="BE16" s="987" t="s">
        <v>110</v>
      </c>
      <c r="BF16" s="987"/>
      <c r="BG16" s="987" t="s">
        <v>111</v>
      </c>
      <c r="BH16" s="987"/>
      <c r="BI16" s="995" t="s">
        <v>112</v>
      </c>
      <c r="BJ16" s="987" t="s">
        <v>110</v>
      </c>
      <c r="BK16" s="987"/>
      <c r="BL16" s="988" t="s">
        <v>113</v>
      </c>
      <c r="BM16" s="988"/>
      <c r="BN16" s="987" t="s">
        <v>110</v>
      </c>
      <c r="BO16" s="987"/>
      <c r="BP16" s="988" t="s">
        <v>113</v>
      </c>
      <c r="BQ16" s="988"/>
      <c r="BR16" s="995"/>
      <c r="BS16" s="987" t="s">
        <v>114</v>
      </c>
      <c r="BT16" s="987"/>
      <c r="BU16" s="987"/>
      <c r="BV16" s="987"/>
      <c r="BW16" s="987" t="s">
        <v>114</v>
      </c>
      <c r="BX16" s="987"/>
      <c r="BY16" s="987"/>
      <c r="BZ16" s="987"/>
      <c r="CA16" s="987" t="s">
        <v>115</v>
      </c>
      <c r="CB16" s="987"/>
      <c r="CC16" s="987"/>
      <c r="CD16" s="987"/>
      <c r="CE16" s="987" t="s">
        <v>110</v>
      </c>
      <c r="CF16" s="987"/>
      <c r="CG16" s="987" t="s">
        <v>166</v>
      </c>
      <c r="CH16" s="987"/>
      <c r="CI16" s="987" t="s">
        <v>110</v>
      </c>
      <c r="CJ16" s="987"/>
      <c r="CK16" s="988" t="s">
        <v>113</v>
      </c>
      <c r="CL16" s="988"/>
      <c r="CM16" s="987" t="s">
        <v>110</v>
      </c>
      <c r="CN16" s="987"/>
      <c r="CO16" s="988" t="s">
        <v>113</v>
      </c>
      <c r="CP16" s="988"/>
      <c r="CQ16" s="995"/>
      <c r="CR16" s="987" t="s">
        <v>114</v>
      </c>
      <c r="CS16" s="987"/>
      <c r="CT16" s="987"/>
      <c r="CU16" s="987"/>
      <c r="CV16" s="987" t="s">
        <v>114</v>
      </c>
      <c r="CW16" s="987"/>
      <c r="CX16" s="987"/>
      <c r="CY16" s="987"/>
      <c r="CZ16" s="987" t="s">
        <v>115</v>
      </c>
      <c r="DA16" s="987"/>
      <c r="DB16" s="987"/>
      <c r="DC16" s="987"/>
      <c r="DD16" s="995"/>
      <c r="DE16" s="995"/>
      <c r="DF16" s="993"/>
      <c r="DG16" s="996"/>
      <c r="DH16" s="996"/>
      <c r="DI16" s="996"/>
      <c r="DJ16" s="1043"/>
      <c r="DK16" s="1043"/>
      <c r="DL16" s="993"/>
      <c r="DM16" s="993"/>
      <c r="DN16" s="998"/>
      <c r="DO16" s="990"/>
      <c r="DP16" s="1058"/>
      <c r="DQ16" s="1061"/>
      <c r="DR16" s="1064"/>
      <c r="DS16" s="985"/>
      <c r="DT16" s="1058"/>
      <c r="DU16" s="985"/>
      <c r="DV16" s="985"/>
      <c r="DW16" s="985"/>
      <c r="DX16" s="985"/>
      <c r="DY16" s="985"/>
      <c r="DZ16" s="985"/>
      <c r="EA16" s="985"/>
      <c r="EB16" s="985"/>
      <c r="EC16" s="985"/>
      <c r="ED16" s="985"/>
      <c r="EE16" s="985"/>
      <c r="EF16" s="985"/>
      <c r="EG16" s="985"/>
      <c r="EH16" s="985"/>
      <c r="EI16" s="985"/>
      <c r="EJ16" s="985"/>
      <c r="EK16" s="293"/>
      <c r="EL16" s="293"/>
      <c r="EM16" s="293"/>
      <c r="EN16" s="293"/>
    </row>
    <row r="17" spans="1:144" s="338" customFormat="1" ht="21" customHeight="1">
      <c r="A17" s="996"/>
      <c r="B17" s="1053"/>
      <c r="C17" s="1027"/>
      <c r="D17" s="1043"/>
      <c r="E17" s="1007"/>
      <c r="F17" s="1007"/>
      <c r="G17" s="1007"/>
      <c r="H17" s="1007"/>
      <c r="I17" s="1029"/>
      <c r="J17" s="1029"/>
      <c r="K17" s="993"/>
      <c r="L17" s="1007"/>
      <c r="M17" s="1007"/>
      <c r="N17" s="993"/>
      <c r="O17" s="988" t="s">
        <v>116</v>
      </c>
      <c r="P17" s="988" t="s">
        <v>117</v>
      </c>
      <c r="Q17" s="988" t="s">
        <v>116</v>
      </c>
      <c r="R17" s="988" t="s">
        <v>117</v>
      </c>
      <c r="S17" s="1005"/>
      <c r="T17" s="1005"/>
      <c r="U17" s="1002"/>
      <c r="V17" s="1002"/>
      <c r="W17" s="1002"/>
      <c r="X17" s="1002"/>
      <c r="Y17" s="1005"/>
      <c r="Z17" s="988" t="s">
        <v>118</v>
      </c>
      <c r="AA17" s="988" t="s">
        <v>119</v>
      </c>
      <c r="AB17" s="988" t="s">
        <v>120</v>
      </c>
      <c r="AC17" s="988" t="s">
        <v>121</v>
      </c>
      <c r="AD17" s="1007"/>
      <c r="AE17" s="995"/>
      <c r="AF17" s="1055" t="s">
        <v>122</v>
      </c>
      <c r="AG17" s="988" t="s">
        <v>123</v>
      </c>
      <c r="AH17" s="988" t="s">
        <v>124</v>
      </c>
      <c r="AI17" s="988" t="s">
        <v>125</v>
      </c>
      <c r="AJ17" s="988" t="s">
        <v>126</v>
      </c>
      <c r="AK17" s="1007"/>
      <c r="AL17" s="1010"/>
      <c r="AM17" s="1010"/>
      <c r="AN17" s="1010"/>
      <c r="AO17" s="1007"/>
      <c r="AP17" s="1007"/>
      <c r="AQ17" s="995"/>
      <c r="AR17" s="993"/>
      <c r="AS17" s="995"/>
      <c r="AT17" s="1007"/>
      <c r="AU17" s="995"/>
      <c r="AV17" s="995"/>
      <c r="AW17" s="995"/>
      <c r="AX17" s="993"/>
      <c r="AY17" s="1007"/>
      <c r="AZ17" s="1007"/>
      <c r="BA17" s="1007"/>
      <c r="BB17" s="1051"/>
      <c r="BC17" s="1000" t="s">
        <v>127</v>
      </c>
      <c r="BD17" s="1000" t="s">
        <v>128</v>
      </c>
      <c r="BE17" s="987" t="s">
        <v>116</v>
      </c>
      <c r="BF17" s="987" t="s">
        <v>117</v>
      </c>
      <c r="BG17" s="987" t="s">
        <v>116</v>
      </c>
      <c r="BH17" s="987" t="s">
        <v>117</v>
      </c>
      <c r="BI17" s="995"/>
      <c r="BJ17" s="988" t="s">
        <v>116</v>
      </c>
      <c r="BK17" s="988" t="s">
        <v>117</v>
      </c>
      <c r="BL17" s="988" t="s">
        <v>116</v>
      </c>
      <c r="BM17" s="988" t="s">
        <v>117</v>
      </c>
      <c r="BN17" s="988" t="s">
        <v>116</v>
      </c>
      <c r="BO17" s="988" t="s">
        <v>117</v>
      </c>
      <c r="BP17" s="988" t="s">
        <v>116</v>
      </c>
      <c r="BQ17" s="988" t="s">
        <v>117</v>
      </c>
      <c r="BR17" s="995"/>
      <c r="BS17" s="988" t="s">
        <v>129</v>
      </c>
      <c r="BT17" s="988"/>
      <c r="BU17" s="988" t="s">
        <v>130</v>
      </c>
      <c r="BV17" s="988"/>
      <c r="BW17" s="988" t="s">
        <v>129</v>
      </c>
      <c r="BX17" s="988"/>
      <c r="BY17" s="988" t="s">
        <v>130</v>
      </c>
      <c r="BZ17" s="988"/>
      <c r="CA17" s="988" t="s">
        <v>129</v>
      </c>
      <c r="CB17" s="988"/>
      <c r="CC17" s="988" t="s">
        <v>130</v>
      </c>
      <c r="CD17" s="988"/>
      <c r="CE17" s="987" t="s">
        <v>116</v>
      </c>
      <c r="CF17" s="987" t="s">
        <v>117</v>
      </c>
      <c r="CG17" s="987" t="s">
        <v>116</v>
      </c>
      <c r="CH17" s="987" t="s">
        <v>117</v>
      </c>
      <c r="CI17" s="988" t="s">
        <v>116</v>
      </c>
      <c r="CJ17" s="988" t="s">
        <v>117</v>
      </c>
      <c r="CK17" s="988" t="s">
        <v>116</v>
      </c>
      <c r="CL17" s="988" t="s">
        <v>117</v>
      </c>
      <c r="CM17" s="988" t="s">
        <v>116</v>
      </c>
      <c r="CN17" s="988" t="s">
        <v>117</v>
      </c>
      <c r="CO17" s="988" t="s">
        <v>116</v>
      </c>
      <c r="CP17" s="988" t="s">
        <v>117</v>
      </c>
      <c r="CQ17" s="995"/>
      <c r="CR17" s="988" t="s">
        <v>129</v>
      </c>
      <c r="CS17" s="988"/>
      <c r="CT17" s="988" t="s">
        <v>130</v>
      </c>
      <c r="CU17" s="988"/>
      <c r="CV17" s="988" t="s">
        <v>129</v>
      </c>
      <c r="CW17" s="988"/>
      <c r="CX17" s="988" t="s">
        <v>130</v>
      </c>
      <c r="CY17" s="988"/>
      <c r="CZ17" s="988" t="s">
        <v>129</v>
      </c>
      <c r="DA17" s="988"/>
      <c r="DB17" s="988" t="s">
        <v>130</v>
      </c>
      <c r="DC17" s="988"/>
      <c r="DD17" s="995"/>
      <c r="DE17" s="995"/>
      <c r="DF17" s="993"/>
      <c r="DG17" s="996"/>
      <c r="DH17" s="996"/>
      <c r="DI17" s="996"/>
      <c r="DJ17" s="1043"/>
      <c r="DK17" s="1043"/>
      <c r="DL17" s="993"/>
      <c r="DM17" s="993"/>
      <c r="DN17" s="998"/>
      <c r="DO17" s="990"/>
      <c r="DP17" s="1058"/>
      <c r="DQ17" s="1061"/>
      <c r="DR17" s="1064"/>
      <c r="DS17" s="985"/>
      <c r="DT17" s="1058"/>
      <c r="DU17" s="985"/>
      <c r="DV17" s="985"/>
      <c r="DW17" s="985"/>
      <c r="DX17" s="985"/>
      <c r="DY17" s="985"/>
      <c r="DZ17" s="985"/>
      <c r="EA17" s="985"/>
      <c r="EB17" s="985"/>
      <c r="EC17" s="985"/>
      <c r="ED17" s="985"/>
      <c r="EE17" s="985"/>
      <c r="EF17" s="985"/>
      <c r="EG17" s="985"/>
      <c r="EH17" s="985"/>
      <c r="EI17" s="985"/>
      <c r="EJ17" s="985"/>
      <c r="EK17" s="293"/>
      <c r="EL17" s="293"/>
      <c r="EM17" s="293"/>
      <c r="EN17" s="293"/>
    </row>
    <row r="18" spans="1:144" s="338" customFormat="1" ht="21" customHeight="1">
      <c r="A18" s="996"/>
      <c r="B18" s="1054"/>
      <c r="C18" s="1027"/>
      <c r="D18" s="1044"/>
      <c r="E18" s="1007"/>
      <c r="F18" s="1007"/>
      <c r="G18" s="1007"/>
      <c r="H18" s="1007"/>
      <c r="I18" s="1029"/>
      <c r="J18" s="1029"/>
      <c r="K18" s="994"/>
      <c r="L18" s="1007"/>
      <c r="M18" s="1007"/>
      <c r="N18" s="994"/>
      <c r="O18" s="988"/>
      <c r="P18" s="988"/>
      <c r="Q18" s="988"/>
      <c r="R18" s="988"/>
      <c r="S18" s="1006"/>
      <c r="T18" s="1006"/>
      <c r="U18" s="1003"/>
      <c r="V18" s="1003"/>
      <c r="W18" s="1003"/>
      <c r="X18" s="1003"/>
      <c r="Y18" s="1006"/>
      <c r="Z18" s="988"/>
      <c r="AA18" s="988"/>
      <c r="AB18" s="988"/>
      <c r="AC18" s="988"/>
      <c r="AD18" s="1007"/>
      <c r="AE18" s="995"/>
      <c r="AF18" s="1055"/>
      <c r="AG18" s="988"/>
      <c r="AH18" s="988"/>
      <c r="AI18" s="988"/>
      <c r="AJ18" s="988"/>
      <c r="AK18" s="1007"/>
      <c r="AL18" s="1010"/>
      <c r="AM18" s="1010"/>
      <c r="AN18" s="1010"/>
      <c r="AO18" s="1007"/>
      <c r="AP18" s="1007"/>
      <c r="AQ18" s="995"/>
      <c r="AR18" s="994"/>
      <c r="AS18" s="995"/>
      <c r="AT18" s="1007"/>
      <c r="AU18" s="995"/>
      <c r="AV18" s="995"/>
      <c r="AW18" s="995"/>
      <c r="AX18" s="994"/>
      <c r="AY18" s="1007"/>
      <c r="AZ18" s="1007"/>
      <c r="BA18" s="1007"/>
      <c r="BB18" s="1051"/>
      <c r="BC18" s="1000"/>
      <c r="BD18" s="1000"/>
      <c r="BE18" s="987"/>
      <c r="BF18" s="987"/>
      <c r="BG18" s="987"/>
      <c r="BH18" s="987"/>
      <c r="BI18" s="995"/>
      <c r="BJ18" s="988"/>
      <c r="BK18" s="988"/>
      <c r="BL18" s="988"/>
      <c r="BM18" s="988"/>
      <c r="BN18" s="988"/>
      <c r="BO18" s="988"/>
      <c r="BP18" s="988"/>
      <c r="BQ18" s="988"/>
      <c r="BR18" s="995"/>
      <c r="BS18" s="879" t="s">
        <v>116</v>
      </c>
      <c r="BT18" s="879" t="s">
        <v>117</v>
      </c>
      <c r="BU18" s="879" t="s">
        <v>116</v>
      </c>
      <c r="BV18" s="879" t="s">
        <v>117</v>
      </c>
      <c r="BW18" s="879" t="s">
        <v>116</v>
      </c>
      <c r="BX18" s="879" t="s">
        <v>117</v>
      </c>
      <c r="BY18" s="879" t="s">
        <v>116</v>
      </c>
      <c r="BZ18" s="879" t="s">
        <v>117</v>
      </c>
      <c r="CA18" s="879" t="s">
        <v>116</v>
      </c>
      <c r="CB18" s="879" t="s">
        <v>117</v>
      </c>
      <c r="CC18" s="879" t="s">
        <v>116</v>
      </c>
      <c r="CD18" s="879" t="s">
        <v>117</v>
      </c>
      <c r="CE18" s="987"/>
      <c r="CF18" s="987"/>
      <c r="CG18" s="987"/>
      <c r="CH18" s="987"/>
      <c r="CI18" s="988"/>
      <c r="CJ18" s="988"/>
      <c r="CK18" s="988"/>
      <c r="CL18" s="988"/>
      <c r="CM18" s="988"/>
      <c r="CN18" s="988"/>
      <c r="CO18" s="988"/>
      <c r="CP18" s="988"/>
      <c r="CQ18" s="995"/>
      <c r="CR18" s="879" t="s">
        <v>116</v>
      </c>
      <c r="CS18" s="879" t="s">
        <v>117</v>
      </c>
      <c r="CT18" s="879" t="s">
        <v>116</v>
      </c>
      <c r="CU18" s="879" t="s">
        <v>117</v>
      </c>
      <c r="CV18" s="879" t="s">
        <v>116</v>
      </c>
      <c r="CW18" s="879" t="s">
        <v>117</v>
      </c>
      <c r="CX18" s="879" t="s">
        <v>116</v>
      </c>
      <c r="CY18" s="879" t="s">
        <v>117</v>
      </c>
      <c r="CZ18" s="879" t="s">
        <v>116</v>
      </c>
      <c r="DA18" s="879" t="s">
        <v>117</v>
      </c>
      <c r="DB18" s="879" t="s">
        <v>116</v>
      </c>
      <c r="DC18" s="879" t="s">
        <v>117</v>
      </c>
      <c r="DD18" s="880" t="s">
        <v>116</v>
      </c>
      <c r="DE18" s="880" t="s">
        <v>117</v>
      </c>
      <c r="DF18" s="994"/>
      <c r="DG18" s="996"/>
      <c r="DH18" s="996"/>
      <c r="DI18" s="996"/>
      <c r="DJ18" s="1044"/>
      <c r="DK18" s="1044"/>
      <c r="DL18" s="994"/>
      <c r="DM18" s="994"/>
      <c r="DN18" s="999"/>
      <c r="DO18" s="991"/>
      <c r="DP18" s="1059"/>
      <c r="DQ18" s="1062"/>
      <c r="DR18" s="1065"/>
      <c r="DS18" s="986"/>
      <c r="DT18" s="1059"/>
      <c r="DU18" s="986"/>
      <c r="DV18" s="986"/>
      <c r="DW18" s="986"/>
      <c r="DX18" s="986"/>
      <c r="DY18" s="986"/>
      <c r="DZ18" s="986"/>
      <c r="EA18" s="986"/>
      <c r="EB18" s="986"/>
      <c r="EC18" s="986"/>
      <c r="ED18" s="986"/>
      <c r="EE18" s="986"/>
      <c r="EF18" s="986"/>
      <c r="EG18" s="986"/>
      <c r="EH18" s="986"/>
      <c r="EI18" s="986"/>
      <c r="EJ18" s="986"/>
      <c r="EK18" s="293"/>
      <c r="EL18" s="293"/>
      <c r="EM18" s="293"/>
      <c r="EN18" s="293"/>
    </row>
    <row r="19" spans="1:144" s="338" customFormat="1" ht="15" customHeight="1">
      <c r="A19" s="879">
        <v>1</v>
      </c>
      <c r="B19" s="888">
        <v>2</v>
      </c>
      <c r="C19" s="888">
        <v>3</v>
      </c>
      <c r="D19" s="345">
        <v>4</v>
      </c>
      <c r="E19" s="345">
        <v>5</v>
      </c>
      <c r="F19" s="345">
        <v>6</v>
      </c>
      <c r="G19" s="345">
        <v>7</v>
      </c>
      <c r="H19" s="345">
        <v>8</v>
      </c>
      <c r="I19" s="345">
        <v>9</v>
      </c>
      <c r="J19" s="345">
        <v>10</v>
      </c>
      <c r="K19" s="345">
        <v>11</v>
      </c>
      <c r="L19" s="345">
        <v>12</v>
      </c>
      <c r="M19" s="345">
        <v>13</v>
      </c>
      <c r="N19" s="345">
        <v>14</v>
      </c>
      <c r="O19" s="345">
        <v>15</v>
      </c>
      <c r="P19" s="345">
        <v>16</v>
      </c>
      <c r="Q19" s="345">
        <v>17</v>
      </c>
      <c r="R19" s="345">
        <v>18</v>
      </c>
      <c r="S19" s="345">
        <v>19</v>
      </c>
      <c r="T19" s="345">
        <v>20</v>
      </c>
      <c r="U19" s="345">
        <v>21</v>
      </c>
      <c r="V19" s="345">
        <v>22</v>
      </c>
      <c r="W19" s="345">
        <v>23</v>
      </c>
      <c r="X19" s="345">
        <v>24</v>
      </c>
      <c r="Y19" s="345">
        <v>25</v>
      </c>
      <c r="Z19" s="345">
        <v>26</v>
      </c>
      <c r="AA19" s="345">
        <v>27</v>
      </c>
      <c r="AB19" s="345">
        <v>28</v>
      </c>
      <c r="AC19" s="345">
        <v>29</v>
      </c>
      <c r="AD19" s="345">
        <v>30</v>
      </c>
      <c r="AE19" s="345">
        <v>31</v>
      </c>
      <c r="AF19" s="345">
        <v>32</v>
      </c>
      <c r="AG19" s="345">
        <v>33</v>
      </c>
      <c r="AH19" s="345">
        <v>34</v>
      </c>
      <c r="AI19" s="345">
        <v>35</v>
      </c>
      <c r="AJ19" s="345">
        <v>36</v>
      </c>
      <c r="AK19" s="345">
        <v>37</v>
      </c>
      <c r="AL19" s="345">
        <v>38</v>
      </c>
      <c r="AM19" s="345">
        <v>39</v>
      </c>
      <c r="AN19" s="345">
        <v>40</v>
      </c>
      <c r="AO19" s="345">
        <v>41</v>
      </c>
      <c r="AP19" s="345">
        <v>42</v>
      </c>
      <c r="AQ19" s="345">
        <v>43</v>
      </c>
      <c r="AR19" s="345">
        <v>44</v>
      </c>
      <c r="AS19" s="345">
        <v>45</v>
      </c>
      <c r="AT19" s="345">
        <v>46</v>
      </c>
      <c r="AU19" s="345">
        <v>47</v>
      </c>
      <c r="AV19" s="345">
        <v>48</v>
      </c>
      <c r="AW19" s="345">
        <v>49</v>
      </c>
      <c r="AX19" s="345">
        <v>50</v>
      </c>
      <c r="AY19" s="345">
        <v>51</v>
      </c>
      <c r="AZ19" s="345">
        <v>52</v>
      </c>
      <c r="BA19" s="345">
        <v>53</v>
      </c>
      <c r="BB19" s="345">
        <v>54</v>
      </c>
      <c r="BC19" s="345">
        <v>55</v>
      </c>
      <c r="BD19" s="345">
        <v>56</v>
      </c>
      <c r="BE19" s="345">
        <v>57</v>
      </c>
      <c r="BF19" s="345">
        <v>58</v>
      </c>
      <c r="BG19" s="345">
        <v>59</v>
      </c>
      <c r="BH19" s="345">
        <v>60</v>
      </c>
      <c r="BI19" s="345">
        <v>61</v>
      </c>
      <c r="BJ19" s="345">
        <v>62</v>
      </c>
      <c r="BK19" s="345">
        <v>63</v>
      </c>
      <c r="BL19" s="345">
        <v>64</v>
      </c>
      <c r="BM19" s="345">
        <v>65</v>
      </c>
      <c r="BN19" s="345">
        <v>66</v>
      </c>
      <c r="BO19" s="345">
        <v>67</v>
      </c>
      <c r="BP19" s="345">
        <v>68</v>
      </c>
      <c r="BQ19" s="345">
        <v>69</v>
      </c>
      <c r="BR19" s="345">
        <v>70</v>
      </c>
      <c r="BS19" s="345">
        <v>71</v>
      </c>
      <c r="BT19" s="345">
        <v>72</v>
      </c>
      <c r="BU19" s="345">
        <v>73</v>
      </c>
      <c r="BV19" s="345">
        <v>74</v>
      </c>
      <c r="BW19" s="345">
        <v>75</v>
      </c>
      <c r="BX19" s="345">
        <v>76</v>
      </c>
      <c r="BY19" s="345">
        <v>77</v>
      </c>
      <c r="BZ19" s="345">
        <v>78</v>
      </c>
      <c r="CA19" s="345">
        <v>79</v>
      </c>
      <c r="CB19" s="345">
        <v>80</v>
      </c>
      <c r="CC19" s="345">
        <v>81</v>
      </c>
      <c r="CD19" s="345">
        <v>82</v>
      </c>
      <c r="CE19" s="345">
        <v>83</v>
      </c>
      <c r="CF19" s="345">
        <v>84</v>
      </c>
      <c r="CG19" s="345">
        <v>85</v>
      </c>
      <c r="CH19" s="345">
        <v>86</v>
      </c>
      <c r="CI19" s="345">
        <v>87</v>
      </c>
      <c r="CJ19" s="345">
        <v>88</v>
      </c>
      <c r="CK19" s="345">
        <v>89</v>
      </c>
      <c r="CL19" s="345">
        <v>90</v>
      </c>
      <c r="CM19" s="345">
        <v>91</v>
      </c>
      <c r="CN19" s="345">
        <v>92</v>
      </c>
      <c r="CO19" s="345">
        <v>93</v>
      </c>
      <c r="CP19" s="345">
        <v>94</v>
      </c>
      <c r="CQ19" s="345">
        <v>95</v>
      </c>
      <c r="CR19" s="345">
        <v>96</v>
      </c>
      <c r="CS19" s="345">
        <v>97</v>
      </c>
      <c r="CT19" s="345">
        <v>98</v>
      </c>
      <c r="CU19" s="345">
        <v>99</v>
      </c>
      <c r="CV19" s="345">
        <v>100</v>
      </c>
      <c r="CW19" s="345">
        <v>101</v>
      </c>
      <c r="CX19" s="345">
        <v>102</v>
      </c>
      <c r="CY19" s="345">
        <v>103</v>
      </c>
      <c r="CZ19" s="345">
        <v>104</v>
      </c>
      <c r="DA19" s="345">
        <v>105</v>
      </c>
      <c r="DB19" s="345">
        <v>106</v>
      </c>
      <c r="DC19" s="345">
        <v>107</v>
      </c>
      <c r="DD19" s="345">
        <v>108</v>
      </c>
      <c r="DE19" s="345">
        <v>109</v>
      </c>
      <c r="DF19" s="345">
        <v>110</v>
      </c>
      <c r="DG19" s="345">
        <v>111</v>
      </c>
      <c r="DH19" s="345">
        <v>112</v>
      </c>
      <c r="DI19" s="345">
        <v>113</v>
      </c>
      <c r="DJ19" s="345">
        <v>114</v>
      </c>
      <c r="DK19" s="345">
        <v>115</v>
      </c>
      <c r="DL19" s="345">
        <v>116</v>
      </c>
      <c r="DM19" s="345">
        <v>117</v>
      </c>
      <c r="DN19" s="345">
        <v>118</v>
      </c>
      <c r="DO19" s="345">
        <v>119</v>
      </c>
      <c r="DP19" s="345">
        <v>120</v>
      </c>
      <c r="DQ19" s="888">
        <v>121</v>
      </c>
      <c r="DR19" s="888">
        <v>122</v>
      </c>
      <c r="DS19" s="345">
        <v>123</v>
      </c>
      <c r="DT19" s="345">
        <v>124</v>
      </c>
      <c r="DU19" s="345">
        <v>125</v>
      </c>
      <c r="DV19" s="345">
        <v>126</v>
      </c>
      <c r="DW19" s="345">
        <v>127</v>
      </c>
      <c r="DX19" s="345">
        <v>128</v>
      </c>
      <c r="DY19" s="345">
        <v>129</v>
      </c>
      <c r="DZ19" s="345">
        <v>130</v>
      </c>
      <c r="EA19" s="345">
        <v>131</v>
      </c>
      <c r="EB19" s="345">
        <v>132</v>
      </c>
      <c r="EC19" s="345">
        <v>133</v>
      </c>
      <c r="ED19" s="345">
        <v>134</v>
      </c>
      <c r="EE19" s="345">
        <v>135</v>
      </c>
      <c r="EF19" s="345">
        <v>136</v>
      </c>
      <c r="EG19" s="345">
        <v>137</v>
      </c>
      <c r="EH19" s="345">
        <v>138</v>
      </c>
      <c r="EI19" s="345">
        <v>139</v>
      </c>
      <c r="EJ19" s="345">
        <v>140</v>
      </c>
      <c r="EK19" s="293"/>
      <c r="EL19" s="293"/>
      <c r="EM19" s="293"/>
      <c r="EN19" s="293"/>
    </row>
    <row r="20" spans="1:144" ht="35.25" customHeight="1">
      <c r="A20" s="981">
        <v>1</v>
      </c>
      <c r="B20" s="982" t="s">
        <v>131</v>
      </c>
      <c r="C20" s="983" t="s">
        <v>1195</v>
      </c>
      <c r="D20" s="981">
        <v>1</v>
      </c>
      <c r="E20" s="981">
        <v>1</v>
      </c>
      <c r="F20" s="981"/>
      <c r="G20" s="981"/>
      <c r="H20" s="981"/>
      <c r="I20" s="981"/>
      <c r="J20" s="981"/>
      <c r="K20" s="981"/>
      <c r="L20" s="981"/>
      <c r="M20" s="981"/>
      <c r="N20" s="981"/>
      <c r="O20" s="981"/>
      <c r="P20" s="981"/>
      <c r="Q20" s="981"/>
      <c r="R20" s="981"/>
      <c r="S20" s="981">
        <v>1</v>
      </c>
      <c r="T20" s="981"/>
      <c r="U20" s="981"/>
      <c r="V20" s="981">
        <v>1</v>
      </c>
      <c r="W20" s="981"/>
      <c r="X20" s="981"/>
      <c r="Y20" s="981"/>
      <c r="Z20" s="981">
        <v>2</v>
      </c>
      <c r="AA20" s="981"/>
      <c r="AB20" s="981"/>
      <c r="AC20" s="981"/>
      <c r="AD20" s="981">
        <v>2</v>
      </c>
      <c r="AE20" s="981"/>
      <c r="AF20" s="981"/>
      <c r="AG20" s="981"/>
      <c r="AH20" s="981"/>
      <c r="AI20" s="981"/>
      <c r="AJ20" s="981"/>
      <c r="AK20" s="981"/>
      <c r="AL20" s="981">
        <v>0</v>
      </c>
      <c r="AM20" s="981">
        <v>0</v>
      </c>
      <c r="AN20" s="981">
        <v>0</v>
      </c>
      <c r="AO20" s="981"/>
      <c r="AP20" s="981"/>
      <c r="AQ20" s="981"/>
      <c r="AR20" s="981"/>
      <c r="AS20" s="981"/>
      <c r="AT20" s="981"/>
      <c r="AU20" s="981">
        <v>1</v>
      </c>
      <c r="AV20" s="981"/>
      <c r="AW20" s="981"/>
      <c r="AX20" s="981">
        <v>2</v>
      </c>
      <c r="AY20" s="981"/>
      <c r="AZ20" s="981"/>
      <c r="BA20" s="981">
        <v>1</v>
      </c>
      <c r="BB20" s="981">
        <v>0</v>
      </c>
      <c r="BC20" s="981"/>
      <c r="BD20" s="981"/>
      <c r="BE20" s="981"/>
      <c r="BF20" s="981"/>
      <c r="BG20" s="981"/>
      <c r="BH20" s="981"/>
      <c r="BI20" s="981"/>
      <c r="BJ20" s="981"/>
      <c r="BK20" s="981"/>
      <c r="BL20" s="981"/>
      <c r="BM20" s="981"/>
      <c r="BN20" s="981"/>
      <c r="BO20" s="981"/>
      <c r="BP20" s="981"/>
      <c r="BQ20" s="981"/>
      <c r="BR20" s="981"/>
      <c r="BS20" s="981"/>
      <c r="BT20" s="981"/>
      <c r="BU20" s="981"/>
      <c r="BV20" s="981"/>
      <c r="BW20" s="981">
        <v>2</v>
      </c>
      <c r="BX20" s="981"/>
      <c r="BY20" s="981"/>
      <c r="BZ20" s="981"/>
      <c r="CA20" s="981"/>
      <c r="CB20" s="981"/>
      <c r="CC20" s="981"/>
      <c r="CD20" s="981"/>
      <c r="CE20" s="981"/>
      <c r="CF20" s="981"/>
      <c r="CG20" s="981"/>
      <c r="CH20" s="981"/>
      <c r="CI20" s="981"/>
      <c r="CJ20" s="981"/>
      <c r="CK20" s="981"/>
      <c r="CL20" s="981"/>
      <c r="CM20" s="981"/>
      <c r="CN20" s="981"/>
      <c r="CO20" s="981"/>
      <c r="CP20" s="981"/>
      <c r="CQ20" s="981"/>
      <c r="CR20" s="981"/>
      <c r="CS20" s="981"/>
      <c r="CT20" s="981"/>
      <c r="CU20" s="981"/>
      <c r="CV20" s="981"/>
      <c r="CW20" s="981"/>
      <c r="CX20" s="981"/>
      <c r="CY20" s="981"/>
      <c r="CZ20" s="981"/>
      <c r="DA20" s="981"/>
      <c r="DB20" s="981"/>
      <c r="DC20" s="981"/>
      <c r="DD20" s="981">
        <v>0</v>
      </c>
      <c r="DE20" s="981">
        <v>0</v>
      </c>
      <c r="DF20" s="981"/>
      <c r="DG20" s="981"/>
      <c r="DH20" s="981"/>
      <c r="DI20" s="981"/>
      <c r="DJ20" s="981"/>
      <c r="DK20" s="981"/>
      <c r="DL20" s="981"/>
      <c r="DM20" s="981"/>
      <c r="DN20" s="981"/>
      <c r="DO20" s="981"/>
      <c r="DP20" s="983">
        <v>4</v>
      </c>
      <c r="DQ20" s="983" t="s">
        <v>1196</v>
      </c>
      <c r="DR20" s="983" t="s">
        <v>1197</v>
      </c>
      <c r="DS20" s="981" t="s">
        <v>966</v>
      </c>
      <c r="DT20" s="983" t="s">
        <v>1198</v>
      </c>
      <c r="DU20" s="983" t="s">
        <v>1199</v>
      </c>
      <c r="DV20" s="981"/>
      <c r="DW20" s="981"/>
      <c r="DX20" s="981">
        <v>1</v>
      </c>
      <c r="DY20" s="981"/>
      <c r="DZ20" s="981"/>
      <c r="EA20" s="981"/>
      <c r="EB20" s="981"/>
      <c r="EC20" s="981"/>
      <c r="ED20" s="981"/>
      <c r="EE20" s="981"/>
      <c r="EF20" s="981"/>
      <c r="EG20" s="981"/>
      <c r="EH20" s="981"/>
      <c r="EI20" s="981"/>
    </row>
    <row r="21" spans="1:144" ht="35.25" customHeight="1">
      <c r="A21" s="981">
        <v>2</v>
      </c>
      <c r="B21" s="982" t="s">
        <v>131</v>
      </c>
      <c r="C21" s="983" t="s">
        <v>1200</v>
      </c>
      <c r="D21" s="981">
        <v>1</v>
      </c>
      <c r="E21" s="981">
        <v>1</v>
      </c>
      <c r="F21" s="981"/>
      <c r="G21" s="981"/>
      <c r="H21" s="981"/>
      <c r="I21" s="981"/>
      <c r="J21" s="981"/>
      <c r="K21" s="981"/>
      <c r="L21" s="981"/>
      <c r="M21" s="981"/>
      <c r="N21" s="981"/>
      <c r="O21" s="981"/>
      <c r="P21" s="981"/>
      <c r="Q21" s="981"/>
      <c r="R21" s="981"/>
      <c r="S21" s="981">
        <v>1</v>
      </c>
      <c r="T21" s="981"/>
      <c r="U21" s="981"/>
      <c r="V21" s="981">
        <v>1</v>
      </c>
      <c r="W21" s="981"/>
      <c r="X21" s="981"/>
      <c r="Y21" s="981"/>
      <c r="Z21" s="981">
        <v>4</v>
      </c>
      <c r="AA21" s="981"/>
      <c r="AB21" s="981"/>
      <c r="AC21" s="981"/>
      <c r="AD21" s="981">
        <v>4</v>
      </c>
      <c r="AE21" s="981"/>
      <c r="AF21" s="981"/>
      <c r="AG21" s="981"/>
      <c r="AH21" s="981"/>
      <c r="AI21" s="981"/>
      <c r="AJ21" s="981"/>
      <c r="AK21" s="981"/>
      <c r="AL21" s="981">
        <v>0</v>
      </c>
      <c r="AM21" s="981">
        <v>0</v>
      </c>
      <c r="AN21" s="981">
        <v>0</v>
      </c>
      <c r="AO21" s="981"/>
      <c r="AP21" s="981"/>
      <c r="AQ21" s="981"/>
      <c r="AR21" s="981"/>
      <c r="AS21" s="981"/>
      <c r="AT21" s="981"/>
      <c r="AU21" s="981">
        <v>1</v>
      </c>
      <c r="AV21" s="981"/>
      <c r="AW21" s="981"/>
      <c r="AX21" s="981">
        <v>2</v>
      </c>
      <c r="AY21" s="981"/>
      <c r="AZ21" s="981"/>
      <c r="BA21" s="981">
        <v>1</v>
      </c>
      <c r="BB21" s="981">
        <v>0</v>
      </c>
      <c r="BC21" s="981"/>
      <c r="BD21" s="981"/>
      <c r="BE21" s="981"/>
      <c r="BF21" s="981"/>
      <c r="BG21" s="981"/>
      <c r="BH21" s="981"/>
      <c r="BI21" s="981"/>
      <c r="BJ21" s="981"/>
      <c r="BK21" s="981"/>
      <c r="BL21" s="981"/>
      <c r="BM21" s="981"/>
      <c r="BN21" s="981"/>
      <c r="BO21" s="981"/>
      <c r="BP21" s="981"/>
      <c r="BQ21" s="981"/>
      <c r="BR21" s="981"/>
      <c r="BS21" s="981"/>
      <c r="BT21" s="981"/>
      <c r="BU21" s="981"/>
      <c r="BV21" s="981"/>
      <c r="BW21" s="981">
        <v>4</v>
      </c>
      <c r="BX21" s="981"/>
      <c r="BY21" s="981"/>
      <c r="BZ21" s="981"/>
      <c r="CA21" s="981"/>
      <c r="CB21" s="981"/>
      <c r="CC21" s="981"/>
      <c r="CD21" s="981"/>
      <c r="CE21" s="981"/>
      <c r="CF21" s="981"/>
      <c r="CG21" s="981"/>
      <c r="CH21" s="981"/>
      <c r="CI21" s="981"/>
      <c r="CJ21" s="981"/>
      <c r="CK21" s="981"/>
      <c r="CL21" s="981"/>
      <c r="CM21" s="981"/>
      <c r="CN21" s="981"/>
      <c r="CO21" s="981"/>
      <c r="CP21" s="981"/>
      <c r="CQ21" s="981"/>
      <c r="CR21" s="981"/>
      <c r="CS21" s="981"/>
      <c r="CT21" s="981"/>
      <c r="CU21" s="981"/>
      <c r="CV21" s="981"/>
      <c r="CW21" s="981"/>
      <c r="CX21" s="981"/>
      <c r="CY21" s="981"/>
      <c r="CZ21" s="981"/>
      <c r="DA21" s="981"/>
      <c r="DB21" s="981"/>
      <c r="DC21" s="981"/>
      <c r="DD21" s="981">
        <v>0</v>
      </c>
      <c r="DE21" s="981">
        <v>0</v>
      </c>
      <c r="DF21" s="981"/>
      <c r="DG21" s="981"/>
      <c r="DH21" s="981"/>
      <c r="DI21" s="981"/>
      <c r="DJ21" s="981"/>
      <c r="DK21" s="981"/>
      <c r="DL21" s="981"/>
      <c r="DM21" s="981"/>
      <c r="DN21" s="981"/>
      <c r="DO21" s="981"/>
      <c r="DP21" s="983">
        <v>5</v>
      </c>
      <c r="DQ21" s="983" t="s">
        <v>1196</v>
      </c>
      <c r="DR21" s="983" t="s">
        <v>1197</v>
      </c>
      <c r="DS21" s="981" t="s">
        <v>966</v>
      </c>
      <c r="DT21" s="983" t="s">
        <v>1198</v>
      </c>
      <c r="DU21" s="983" t="s">
        <v>1199</v>
      </c>
      <c r="DV21" s="981"/>
      <c r="DW21" s="981"/>
      <c r="DX21" s="981">
        <v>1</v>
      </c>
      <c r="DY21" s="981"/>
      <c r="DZ21" s="981"/>
      <c r="EA21" s="981"/>
      <c r="EB21" s="981"/>
      <c r="EC21" s="981"/>
      <c r="ED21" s="981"/>
      <c r="EE21" s="981"/>
      <c r="EF21" s="981"/>
      <c r="EG21" s="981"/>
      <c r="EH21" s="981"/>
      <c r="EI21" s="981"/>
    </row>
    <row r="22" spans="1:144" ht="35.25" customHeight="1">
      <c r="A22" s="981">
        <v>3</v>
      </c>
      <c r="B22" s="982" t="s">
        <v>131</v>
      </c>
      <c r="C22" s="983" t="s">
        <v>1201</v>
      </c>
      <c r="D22" s="981">
        <v>1</v>
      </c>
      <c r="E22" s="981">
        <v>1</v>
      </c>
      <c r="F22" s="981"/>
      <c r="G22" s="981"/>
      <c r="H22" s="981"/>
      <c r="I22" s="981"/>
      <c r="J22" s="981"/>
      <c r="K22" s="981"/>
      <c r="L22" s="981"/>
      <c r="M22" s="981"/>
      <c r="N22" s="981"/>
      <c r="O22" s="981"/>
      <c r="P22" s="981"/>
      <c r="Q22" s="981"/>
      <c r="R22" s="981"/>
      <c r="S22" s="981">
        <v>1</v>
      </c>
      <c r="T22" s="981"/>
      <c r="U22" s="981"/>
      <c r="V22" s="981">
        <v>1</v>
      </c>
      <c r="W22" s="981"/>
      <c r="X22" s="981"/>
      <c r="Y22" s="981"/>
      <c r="Z22" s="981"/>
      <c r="AA22" s="981"/>
      <c r="AB22" s="981"/>
      <c r="AC22" s="981"/>
      <c r="AD22" s="981">
        <v>0</v>
      </c>
      <c r="AE22" s="981">
        <v>1</v>
      </c>
      <c r="AF22" s="981"/>
      <c r="AG22" s="981"/>
      <c r="AH22" s="981"/>
      <c r="AI22" s="981"/>
      <c r="AJ22" s="981"/>
      <c r="AK22" s="981"/>
      <c r="AL22" s="981">
        <v>0</v>
      </c>
      <c r="AM22" s="981">
        <v>0</v>
      </c>
      <c r="AN22" s="981">
        <v>0</v>
      </c>
      <c r="AO22" s="981"/>
      <c r="AP22" s="981"/>
      <c r="AQ22" s="981"/>
      <c r="AR22" s="981"/>
      <c r="AS22" s="981">
        <v>1</v>
      </c>
      <c r="AT22" s="981"/>
      <c r="AU22" s="981">
        <v>1</v>
      </c>
      <c r="AV22" s="981">
        <v>1</v>
      </c>
      <c r="AW22" s="981">
        <v>1</v>
      </c>
      <c r="AX22" s="981">
        <v>1</v>
      </c>
      <c r="AY22" s="981">
        <v>1</v>
      </c>
      <c r="AZ22" s="981"/>
      <c r="BA22" s="981"/>
      <c r="BB22" s="981">
        <v>0</v>
      </c>
      <c r="BC22" s="981"/>
      <c r="BD22" s="981"/>
      <c r="BE22" s="981"/>
      <c r="BF22" s="981"/>
      <c r="BG22" s="981"/>
      <c r="BH22" s="981"/>
      <c r="BI22" s="981"/>
      <c r="BJ22" s="981"/>
      <c r="BK22" s="981"/>
      <c r="BL22" s="981"/>
      <c r="BM22" s="981"/>
      <c r="BN22" s="981"/>
      <c r="BO22" s="981"/>
      <c r="BP22" s="981"/>
      <c r="BQ22" s="981"/>
      <c r="BR22" s="981"/>
      <c r="BS22" s="981"/>
      <c r="BT22" s="981"/>
      <c r="BU22" s="981"/>
      <c r="BV22" s="981"/>
      <c r="BW22" s="981"/>
      <c r="BX22" s="981"/>
      <c r="BY22" s="981"/>
      <c r="BZ22" s="981"/>
      <c r="CA22" s="981"/>
      <c r="CB22" s="981"/>
      <c r="CC22" s="981"/>
      <c r="CD22" s="981"/>
      <c r="CE22" s="981"/>
      <c r="CF22" s="981"/>
      <c r="CG22" s="981"/>
      <c r="CH22" s="981"/>
      <c r="CI22" s="981"/>
      <c r="CJ22" s="981"/>
      <c r="CK22" s="981"/>
      <c r="CL22" s="981"/>
      <c r="CM22" s="981"/>
      <c r="CN22" s="981"/>
      <c r="CO22" s="981"/>
      <c r="CP22" s="981"/>
      <c r="CQ22" s="981"/>
      <c r="CR22" s="981"/>
      <c r="CS22" s="981"/>
      <c r="CT22" s="981"/>
      <c r="CU22" s="981"/>
      <c r="CV22" s="981"/>
      <c r="CW22" s="981"/>
      <c r="CX22" s="981"/>
      <c r="CY22" s="981"/>
      <c r="CZ22" s="981"/>
      <c r="DA22" s="981"/>
      <c r="DB22" s="981"/>
      <c r="DC22" s="981"/>
      <c r="DD22" s="981">
        <v>0</v>
      </c>
      <c r="DE22" s="981">
        <v>0</v>
      </c>
      <c r="DF22" s="981"/>
      <c r="DG22" s="981"/>
      <c r="DH22" s="981"/>
      <c r="DI22" s="981"/>
      <c r="DJ22" s="981"/>
      <c r="DK22" s="981"/>
      <c r="DL22" s="981"/>
      <c r="DM22" s="981">
        <v>1</v>
      </c>
      <c r="DN22" s="981"/>
      <c r="DO22" s="981"/>
      <c r="DP22" s="983">
        <v>6</v>
      </c>
      <c r="DQ22" s="983" t="s">
        <v>1196</v>
      </c>
      <c r="DR22" s="983" t="s">
        <v>1197</v>
      </c>
      <c r="DS22" s="981" t="s">
        <v>966</v>
      </c>
      <c r="DT22" s="983" t="s">
        <v>1198</v>
      </c>
      <c r="DU22" s="983" t="s">
        <v>1199</v>
      </c>
      <c r="DV22" s="981"/>
      <c r="DW22" s="981"/>
      <c r="DX22" s="981">
        <v>1</v>
      </c>
      <c r="DY22" s="981"/>
      <c r="DZ22" s="981"/>
      <c r="EA22" s="981"/>
      <c r="EB22" s="981"/>
      <c r="EC22" s="981"/>
      <c r="ED22" s="981"/>
      <c r="EE22" s="981"/>
      <c r="EF22" s="981"/>
      <c r="EG22" s="981"/>
      <c r="EH22" s="981"/>
      <c r="EI22" s="981"/>
    </row>
    <row r="23" spans="1:144" ht="35.25" customHeight="1">
      <c r="A23" s="981">
        <v>4</v>
      </c>
      <c r="B23" s="982" t="s">
        <v>131</v>
      </c>
      <c r="C23" s="983" t="s">
        <v>1202</v>
      </c>
      <c r="D23" s="981">
        <v>1</v>
      </c>
      <c r="E23" s="981">
        <v>1</v>
      </c>
      <c r="F23" s="981"/>
      <c r="G23" s="981"/>
      <c r="H23" s="981"/>
      <c r="I23" s="981"/>
      <c r="J23" s="981"/>
      <c r="K23" s="981"/>
      <c r="L23" s="981"/>
      <c r="M23" s="981"/>
      <c r="N23" s="981"/>
      <c r="O23" s="981"/>
      <c r="P23" s="981"/>
      <c r="Q23" s="981"/>
      <c r="R23" s="981"/>
      <c r="S23" s="981">
        <v>1</v>
      </c>
      <c r="T23" s="981"/>
      <c r="U23" s="981"/>
      <c r="V23" s="981">
        <v>1</v>
      </c>
      <c r="W23" s="981"/>
      <c r="X23" s="981"/>
      <c r="Y23" s="981"/>
      <c r="Z23" s="981"/>
      <c r="AA23" s="981"/>
      <c r="AB23" s="981"/>
      <c r="AC23" s="981"/>
      <c r="AD23" s="981">
        <v>0</v>
      </c>
      <c r="AE23" s="981">
        <v>1</v>
      </c>
      <c r="AF23" s="981"/>
      <c r="AG23" s="981"/>
      <c r="AH23" s="981"/>
      <c r="AI23" s="981"/>
      <c r="AJ23" s="981"/>
      <c r="AK23" s="981"/>
      <c r="AL23" s="981">
        <v>0</v>
      </c>
      <c r="AM23" s="981">
        <v>0</v>
      </c>
      <c r="AN23" s="981">
        <v>0</v>
      </c>
      <c r="AO23" s="981"/>
      <c r="AP23" s="981"/>
      <c r="AQ23" s="981"/>
      <c r="AR23" s="981"/>
      <c r="AS23" s="981">
        <v>1</v>
      </c>
      <c r="AT23" s="981"/>
      <c r="AU23" s="981">
        <v>1</v>
      </c>
      <c r="AV23" s="981">
        <v>1</v>
      </c>
      <c r="AW23" s="981">
        <v>1</v>
      </c>
      <c r="AX23" s="981">
        <v>1</v>
      </c>
      <c r="AY23" s="981">
        <v>1</v>
      </c>
      <c r="AZ23" s="981"/>
      <c r="BA23" s="981"/>
      <c r="BB23" s="981">
        <v>0</v>
      </c>
      <c r="BC23" s="981"/>
      <c r="BD23" s="981"/>
      <c r="BE23" s="981"/>
      <c r="BF23" s="981"/>
      <c r="BG23" s="981"/>
      <c r="BH23" s="981"/>
      <c r="BI23" s="981"/>
      <c r="BJ23" s="981"/>
      <c r="BK23" s="981"/>
      <c r="BL23" s="981"/>
      <c r="BM23" s="981"/>
      <c r="BN23" s="981"/>
      <c r="BO23" s="981"/>
      <c r="BP23" s="981"/>
      <c r="BQ23" s="981"/>
      <c r="BR23" s="981"/>
      <c r="BS23" s="981"/>
      <c r="BT23" s="981"/>
      <c r="BU23" s="981"/>
      <c r="BV23" s="981"/>
      <c r="BW23" s="981"/>
      <c r="BX23" s="981"/>
      <c r="BY23" s="981"/>
      <c r="BZ23" s="981"/>
      <c r="CA23" s="981"/>
      <c r="CB23" s="981"/>
      <c r="CC23" s="981"/>
      <c r="CD23" s="981"/>
      <c r="CE23" s="981"/>
      <c r="CF23" s="981"/>
      <c r="CG23" s="981"/>
      <c r="CH23" s="981"/>
      <c r="CI23" s="981"/>
      <c r="CJ23" s="981"/>
      <c r="CK23" s="981"/>
      <c r="CL23" s="981"/>
      <c r="CM23" s="981"/>
      <c r="CN23" s="981"/>
      <c r="CO23" s="981"/>
      <c r="CP23" s="981"/>
      <c r="CQ23" s="981"/>
      <c r="CR23" s="981"/>
      <c r="CS23" s="981"/>
      <c r="CT23" s="981"/>
      <c r="CU23" s="981"/>
      <c r="CV23" s="981"/>
      <c r="CW23" s="981"/>
      <c r="CX23" s="981"/>
      <c r="CY23" s="981"/>
      <c r="CZ23" s="981"/>
      <c r="DA23" s="981"/>
      <c r="DB23" s="981"/>
      <c r="DC23" s="981"/>
      <c r="DD23" s="981">
        <v>0</v>
      </c>
      <c r="DE23" s="981">
        <v>0</v>
      </c>
      <c r="DF23" s="981"/>
      <c r="DG23" s="981"/>
      <c r="DH23" s="981"/>
      <c r="DI23" s="981"/>
      <c r="DJ23" s="981"/>
      <c r="DK23" s="981"/>
      <c r="DL23" s="981"/>
      <c r="DM23" s="981">
        <v>1</v>
      </c>
      <c r="DN23" s="981"/>
      <c r="DO23" s="981"/>
      <c r="DP23" s="983">
        <v>6</v>
      </c>
      <c r="DQ23" s="983" t="s">
        <v>1196</v>
      </c>
      <c r="DR23" s="983" t="s">
        <v>1197</v>
      </c>
      <c r="DS23" s="981" t="s">
        <v>966</v>
      </c>
      <c r="DT23" s="983" t="s">
        <v>1198</v>
      </c>
      <c r="DU23" s="983" t="s">
        <v>1199</v>
      </c>
      <c r="DV23" s="981"/>
      <c r="DW23" s="981"/>
      <c r="DX23" s="981">
        <v>1</v>
      </c>
      <c r="DY23" s="981"/>
      <c r="DZ23" s="981"/>
      <c r="EA23" s="981"/>
      <c r="EB23" s="981"/>
      <c r="EC23" s="981"/>
      <c r="ED23" s="981"/>
      <c r="EE23" s="981"/>
      <c r="EF23" s="981"/>
      <c r="EG23" s="981"/>
      <c r="EH23" s="981"/>
      <c r="EI23" s="981"/>
    </row>
    <row r="24" spans="1:144" ht="35.25" customHeight="1">
      <c r="A24" s="981">
        <v>5</v>
      </c>
      <c r="B24" s="982" t="s">
        <v>131</v>
      </c>
      <c r="C24" s="983" t="s">
        <v>1203</v>
      </c>
      <c r="D24" s="981">
        <v>1</v>
      </c>
      <c r="E24" s="981">
        <v>1</v>
      </c>
      <c r="F24" s="981"/>
      <c r="G24" s="981"/>
      <c r="H24" s="981"/>
      <c r="I24" s="981"/>
      <c r="J24" s="981"/>
      <c r="K24" s="981"/>
      <c r="L24" s="981"/>
      <c r="M24" s="981"/>
      <c r="N24" s="981"/>
      <c r="O24" s="981"/>
      <c r="P24" s="981"/>
      <c r="Q24" s="981"/>
      <c r="R24" s="981"/>
      <c r="S24" s="981">
        <v>1</v>
      </c>
      <c r="T24" s="981"/>
      <c r="U24" s="981"/>
      <c r="V24" s="981">
        <v>1</v>
      </c>
      <c r="W24" s="981"/>
      <c r="X24" s="981"/>
      <c r="Y24" s="981"/>
      <c r="Z24" s="981">
        <v>2</v>
      </c>
      <c r="AA24" s="981"/>
      <c r="AB24" s="981">
        <v>2</v>
      </c>
      <c r="AC24" s="981"/>
      <c r="AD24" s="981">
        <v>4</v>
      </c>
      <c r="AE24" s="981"/>
      <c r="AF24" s="981"/>
      <c r="AG24" s="981"/>
      <c r="AH24" s="981"/>
      <c r="AI24" s="981"/>
      <c r="AJ24" s="981"/>
      <c r="AK24" s="981"/>
      <c r="AL24" s="981">
        <v>0</v>
      </c>
      <c r="AM24" s="981">
        <v>0</v>
      </c>
      <c r="AN24" s="981">
        <v>0</v>
      </c>
      <c r="AO24" s="981"/>
      <c r="AP24" s="981"/>
      <c r="AQ24" s="981"/>
      <c r="AR24" s="981"/>
      <c r="AS24" s="981"/>
      <c r="AT24" s="981"/>
      <c r="AU24" s="981">
        <v>1</v>
      </c>
      <c r="AV24" s="981"/>
      <c r="AW24" s="981"/>
      <c r="AX24" s="981">
        <v>2</v>
      </c>
      <c r="AY24" s="981"/>
      <c r="AZ24" s="981"/>
      <c r="BA24" s="981">
        <v>1</v>
      </c>
      <c r="BB24" s="981">
        <v>0</v>
      </c>
      <c r="BC24" s="981"/>
      <c r="BD24" s="981"/>
      <c r="BE24" s="981"/>
      <c r="BF24" s="981"/>
      <c r="BG24" s="981"/>
      <c r="BH24" s="981"/>
      <c r="BI24" s="981"/>
      <c r="BJ24" s="981"/>
      <c r="BK24" s="981"/>
      <c r="BL24" s="981"/>
      <c r="BM24" s="981"/>
      <c r="BN24" s="981"/>
      <c r="BO24" s="981"/>
      <c r="BP24" s="981"/>
      <c r="BQ24" s="981"/>
      <c r="BR24" s="981"/>
      <c r="BS24" s="981"/>
      <c r="BT24" s="981"/>
      <c r="BU24" s="981"/>
      <c r="BV24" s="981"/>
      <c r="BW24" s="981">
        <v>2</v>
      </c>
      <c r="BX24" s="981"/>
      <c r="BY24" s="981"/>
      <c r="BZ24" s="981"/>
      <c r="CA24" s="981"/>
      <c r="CB24" s="981"/>
      <c r="CC24" s="981"/>
      <c r="CD24" s="981"/>
      <c r="CE24" s="981"/>
      <c r="CF24" s="981"/>
      <c r="CG24" s="981"/>
      <c r="CH24" s="981"/>
      <c r="CI24" s="981"/>
      <c r="CJ24" s="981"/>
      <c r="CK24" s="981"/>
      <c r="CL24" s="981"/>
      <c r="CM24" s="981"/>
      <c r="CN24" s="981"/>
      <c r="CO24" s="981"/>
      <c r="CP24" s="981"/>
      <c r="CQ24" s="981"/>
      <c r="CR24" s="981"/>
      <c r="CS24" s="981"/>
      <c r="CT24" s="981"/>
      <c r="CU24" s="981"/>
      <c r="CV24" s="981"/>
      <c r="CW24" s="981"/>
      <c r="CX24" s="981"/>
      <c r="CY24" s="981"/>
      <c r="CZ24" s="981"/>
      <c r="DA24" s="981"/>
      <c r="DB24" s="981"/>
      <c r="DC24" s="981"/>
      <c r="DD24" s="981">
        <v>0</v>
      </c>
      <c r="DE24" s="981">
        <v>0</v>
      </c>
      <c r="DF24" s="981"/>
      <c r="DG24" s="981"/>
      <c r="DH24" s="981"/>
      <c r="DI24" s="981"/>
      <c r="DJ24" s="981"/>
      <c r="DK24" s="981"/>
      <c r="DL24" s="981"/>
      <c r="DM24" s="981"/>
      <c r="DN24" s="981"/>
      <c r="DO24" s="981"/>
      <c r="DP24" s="983">
        <v>5</v>
      </c>
      <c r="DQ24" s="983" t="s">
        <v>1196</v>
      </c>
      <c r="DR24" s="983" t="s">
        <v>1204</v>
      </c>
      <c r="DS24" s="981" t="s">
        <v>966</v>
      </c>
      <c r="DT24" s="983" t="s">
        <v>1198</v>
      </c>
      <c r="DU24" s="983" t="s">
        <v>1199</v>
      </c>
      <c r="DV24" s="981"/>
      <c r="DW24" s="981"/>
      <c r="DX24" s="981">
        <v>1</v>
      </c>
      <c r="DY24" s="981"/>
      <c r="DZ24" s="981"/>
      <c r="EA24" s="981"/>
      <c r="EB24" s="981"/>
      <c r="EC24" s="981"/>
      <c r="ED24" s="981"/>
      <c r="EE24" s="981"/>
      <c r="EF24" s="981"/>
      <c r="EG24" s="981"/>
      <c r="EH24" s="981"/>
      <c r="EI24" s="981"/>
    </row>
    <row r="25" spans="1:144" ht="35.25" customHeight="1">
      <c r="A25" s="981">
        <v>6</v>
      </c>
      <c r="B25" s="982" t="s">
        <v>131</v>
      </c>
      <c r="C25" s="983" t="s">
        <v>1205</v>
      </c>
      <c r="D25" s="981">
        <v>1</v>
      </c>
      <c r="E25" s="981">
        <v>1</v>
      </c>
      <c r="F25" s="981"/>
      <c r="G25" s="981"/>
      <c r="H25" s="981"/>
      <c r="I25" s="981"/>
      <c r="J25" s="981"/>
      <c r="K25" s="981"/>
      <c r="L25" s="981"/>
      <c r="M25" s="981"/>
      <c r="N25" s="981"/>
      <c r="O25" s="981"/>
      <c r="P25" s="981"/>
      <c r="Q25" s="981"/>
      <c r="R25" s="981"/>
      <c r="S25" s="981">
        <v>1</v>
      </c>
      <c r="T25" s="981"/>
      <c r="U25" s="981"/>
      <c r="V25" s="981">
        <v>1</v>
      </c>
      <c r="W25" s="981"/>
      <c r="X25" s="981"/>
      <c r="Y25" s="981"/>
      <c r="Z25" s="981">
        <v>1</v>
      </c>
      <c r="AA25" s="981"/>
      <c r="AB25" s="981"/>
      <c r="AC25" s="981"/>
      <c r="AD25" s="981">
        <v>1</v>
      </c>
      <c r="AE25" s="981"/>
      <c r="AF25" s="981"/>
      <c r="AG25" s="981"/>
      <c r="AH25" s="981"/>
      <c r="AI25" s="981"/>
      <c r="AJ25" s="981"/>
      <c r="AK25" s="981"/>
      <c r="AL25" s="981">
        <v>0</v>
      </c>
      <c r="AM25" s="981">
        <v>0</v>
      </c>
      <c r="AN25" s="981">
        <v>0</v>
      </c>
      <c r="AO25" s="981"/>
      <c r="AP25" s="981"/>
      <c r="AQ25" s="981"/>
      <c r="AR25" s="981"/>
      <c r="AS25" s="981"/>
      <c r="AT25" s="981"/>
      <c r="AU25" s="981">
        <v>1</v>
      </c>
      <c r="AV25" s="981"/>
      <c r="AW25" s="981"/>
      <c r="AX25" s="981">
        <v>2</v>
      </c>
      <c r="AY25" s="981"/>
      <c r="AZ25" s="981"/>
      <c r="BA25" s="981">
        <v>1</v>
      </c>
      <c r="BB25" s="981">
        <v>0</v>
      </c>
      <c r="BC25" s="981"/>
      <c r="BD25" s="981"/>
      <c r="BE25" s="981"/>
      <c r="BF25" s="981"/>
      <c r="BG25" s="981"/>
      <c r="BH25" s="981"/>
      <c r="BI25" s="981"/>
      <c r="BJ25" s="981"/>
      <c r="BK25" s="981"/>
      <c r="BL25" s="981"/>
      <c r="BM25" s="981"/>
      <c r="BN25" s="981"/>
      <c r="BO25" s="981"/>
      <c r="BP25" s="981"/>
      <c r="BQ25" s="981"/>
      <c r="BR25" s="981"/>
      <c r="BS25" s="981"/>
      <c r="BT25" s="981"/>
      <c r="BU25" s="981"/>
      <c r="BV25" s="981"/>
      <c r="BW25" s="981">
        <v>1</v>
      </c>
      <c r="BX25" s="981"/>
      <c r="BY25" s="981"/>
      <c r="BZ25" s="981"/>
      <c r="CA25" s="981"/>
      <c r="CB25" s="981"/>
      <c r="CC25" s="981"/>
      <c r="CD25" s="981"/>
      <c r="CE25" s="981"/>
      <c r="CF25" s="981"/>
      <c r="CG25" s="981"/>
      <c r="CH25" s="981"/>
      <c r="CI25" s="981"/>
      <c r="CJ25" s="981"/>
      <c r="CK25" s="981"/>
      <c r="CL25" s="981"/>
      <c r="CM25" s="981"/>
      <c r="CN25" s="981"/>
      <c r="CO25" s="981"/>
      <c r="CP25" s="981"/>
      <c r="CQ25" s="981"/>
      <c r="CR25" s="981"/>
      <c r="CS25" s="981"/>
      <c r="CT25" s="981"/>
      <c r="CU25" s="981"/>
      <c r="CV25" s="981"/>
      <c r="CW25" s="981"/>
      <c r="CX25" s="981"/>
      <c r="CY25" s="981"/>
      <c r="CZ25" s="981"/>
      <c r="DA25" s="981"/>
      <c r="DB25" s="981"/>
      <c r="DC25" s="981"/>
      <c r="DD25" s="981">
        <v>0</v>
      </c>
      <c r="DE25" s="981">
        <v>0</v>
      </c>
      <c r="DF25" s="981"/>
      <c r="DG25" s="981"/>
      <c r="DH25" s="981"/>
      <c r="DI25" s="981"/>
      <c r="DJ25" s="981"/>
      <c r="DK25" s="981"/>
      <c r="DL25" s="981"/>
      <c r="DM25" s="981"/>
      <c r="DN25" s="981"/>
      <c r="DO25" s="981"/>
      <c r="DP25" s="983">
        <v>5</v>
      </c>
      <c r="DQ25" s="983" t="s">
        <v>1196</v>
      </c>
      <c r="DR25" s="983" t="s">
        <v>1204</v>
      </c>
      <c r="DS25" s="981" t="s">
        <v>966</v>
      </c>
      <c r="DT25" s="983" t="s">
        <v>1198</v>
      </c>
      <c r="DU25" s="983" t="s">
        <v>1199</v>
      </c>
      <c r="DV25" s="981"/>
      <c r="DW25" s="981"/>
      <c r="DX25" s="981">
        <v>1</v>
      </c>
      <c r="DY25" s="981"/>
      <c r="DZ25" s="981"/>
      <c r="EA25" s="981"/>
      <c r="EB25" s="981"/>
      <c r="EC25" s="981"/>
      <c r="ED25" s="981"/>
      <c r="EE25" s="981"/>
      <c r="EF25" s="981"/>
      <c r="EG25" s="981"/>
      <c r="EH25" s="981"/>
      <c r="EI25" s="981"/>
    </row>
    <row r="26" spans="1:144" ht="35.25" customHeight="1">
      <c r="A26" s="981">
        <v>7</v>
      </c>
      <c r="B26" s="982" t="s">
        <v>131</v>
      </c>
      <c r="C26" s="983" t="s">
        <v>1206</v>
      </c>
      <c r="D26" s="981">
        <v>1</v>
      </c>
      <c r="E26" s="981">
        <v>1</v>
      </c>
      <c r="F26" s="981"/>
      <c r="G26" s="981"/>
      <c r="H26" s="981"/>
      <c r="I26" s="981"/>
      <c r="J26" s="981"/>
      <c r="K26" s="981"/>
      <c r="L26" s="981"/>
      <c r="M26" s="981"/>
      <c r="N26" s="981"/>
      <c r="O26" s="981"/>
      <c r="P26" s="981"/>
      <c r="Q26" s="981"/>
      <c r="R26" s="981"/>
      <c r="S26" s="981">
        <v>1</v>
      </c>
      <c r="T26" s="981"/>
      <c r="U26" s="981"/>
      <c r="V26" s="981">
        <v>1</v>
      </c>
      <c r="W26" s="981"/>
      <c r="X26" s="981"/>
      <c r="Y26" s="981"/>
      <c r="Z26" s="981">
        <v>5</v>
      </c>
      <c r="AA26" s="981"/>
      <c r="AB26" s="981"/>
      <c r="AC26" s="981"/>
      <c r="AD26" s="981">
        <v>5</v>
      </c>
      <c r="AE26" s="981"/>
      <c r="AF26" s="981"/>
      <c r="AG26" s="981"/>
      <c r="AH26" s="981"/>
      <c r="AI26" s="981"/>
      <c r="AJ26" s="981"/>
      <c r="AK26" s="981"/>
      <c r="AL26" s="981">
        <v>0</v>
      </c>
      <c r="AM26" s="981">
        <v>0</v>
      </c>
      <c r="AN26" s="981">
        <v>0</v>
      </c>
      <c r="AO26" s="981"/>
      <c r="AP26" s="981"/>
      <c r="AQ26" s="981"/>
      <c r="AR26" s="981"/>
      <c r="AS26" s="981"/>
      <c r="AT26" s="981"/>
      <c r="AU26" s="981">
        <v>1</v>
      </c>
      <c r="AV26" s="981"/>
      <c r="AW26" s="981"/>
      <c r="AX26" s="981">
        <v>2</v>
      </c>
      <c r="AY26" s="981"/>
      <c r="AZ26" s="981"/>
      <c r="BA26" s="981">
        <v>1</v>
      </c>
      <c r="BB26" s="981">
        <v>0</v>
      </c>
      <c r="BC26" s="981"/>
      <c r="BD26" s="981"/>
      <c r="BE26" s="981"/>
      <c r="BF26" s="981"/>
      <c r="BG26" s="981"/>
      <c r="BH26" s="981"/>
      <c r="BI26" s="981"/>
      <c r="BJ26" s="981"/>
      <c r="BK26" s="981"/>
      <c r="BL26" s="981"/>
      <c r="BM26" s="981"/>
      <c r="BN26" s="981"/>
      <c r="BO26" s="981"/>
      <c r="BP26" s="981"/>
      <c r="BQ26" s="981"/>
      <c r="BR26" s="981"/>
      <c r="BS26" s="981"/>
      <c r="BT26" s="981"/>
      <c r="BU26" s="981"/>
      <c r="BV26" s="981"/>
      <c r="BW26" s="981">
        <v>5</v>
      </c>
      <c r="BX26" s="981"/>
      <c r="BY26" s="981"/>
      <c r="BZ26" s="981"/>
      <c r="CA26" s="981"/>
      <c r="CB26" s="981"/>
      <c r="CC26" s="981"/>
      <c r="CD26" s="981"/>
      <c r="CE26" s="981"/>
      <c r="CF26" s="981"/>
      <c r="CG26" s="981"/>
      <c r="CH26" s="981"/>
      <c r="CI26" s="981"/>
      <c r="CJ26" s="981"/>
      <c r="CK26" s="981"/>
      <c r="CL26" s="981"/>
      <c r="CM26" s="981"/>
      <c r="CN26" s="981"/>
      <c r="CO26" s="981"/>
      <c r="CP26" s="981"/>
      <c r="CQ26" s="981"/>
      <c r="CR26" s="981"/>
      <c r="CS26" s="981"/>
      <c r="CT26" s="981"/>
      <c r="CU26" s="981"/>
      <c r="CV26" s="981"/>
      <c r="CW26" s="981"/>
      <c r="CX26" s="981"/>
      <c r="CY26" s="981"/>
      <c r="CZ26" s="981"/>
      <c r="DA26" s="981"/>
      <c r="DB26" s="981"/>
      <c r="DC26" s="981"/>
      <c r="DD26" s="981">
        <v>0</v>
      </c>
      <c r="DE26" s="981">
        <v>0</v>
      </c>
      <c r="DF26" s="981"/>
      <c r="DG26" s="981"/>
      <c r="DH26" s="981"/>
      <c r="DI26" s="981"/>
      <c r="DJ26" s="981"/>
      <c r="DK26" s="981"/>
      <c r="DL26" s="981"/>
      <c r="DM26" s="981"/>
      <c r="DN26" s="981"/>
      <c r="DO26" s="981"/>
      <c r="DP26" s="983">
        <v>5</v>
      </c>
      <c r="DQ26" s="983" t="s">
        <v>1196</v>
      </c>
      <c r="DR26" s="983" t="s">
        <v>1204</v>
      </c>
      <c r="DS26" s="981" t="s">
        <v>966</v>
      </c>
      <c r="DT26" s="983" t="s">
        <v>1198</v>
      </c>
      <c r="DU26" s="983" t="s">
        <v>1199</v>
      </c>
      <c r="DV26" s="981"/>
      <c r="DW26" s="981"/>
      <c r="DX26" s="981">
        <v>1</v>
      </c>
      <c r="DY26" s="981"/>
      <c r="DZ26" s="981"/>
      <c r="EA26" s="981"/>
      <c r="EB26" s="981"/>
      <c r="EC26" s="981"/>
      <c r="ED26" s="981"/>
      <c r="EE26" s="981"/>
      <c r="EF26" s="981"/>
      <c r="EG26" s="981"/>
      <c r="EH26" s="981"/>
      <c r="EI26" s="981"/>
    </row>
    <row r="27" spans="1:144" ht="35.25" customHeight="1">
      <c r="A27" s="981">
        <v>8</v>
      </c>
      <c r="B27" s="982" t="s">
        <v>131</v>
      </c>
      <c r="C27" s="983" t="s">
        <v>1207</v>
      </c>
      <c r="D27" s="981">
        <v>1</v>
      </c>
      <c r="E27" s="981">
        <v>1</v>
      </c>
      <c r="F27" s="981"/>
      <c r="G27" s="981"/>
      <c r="H27" s="981"/>
      <c r="I27" s="981"/>
      <c r="J27" s="981"/>
      <c r="K27" s="981"/>
      <c r="L27" s="981"/>
      <c r="M27" s="981"/>
      <c r="N27" s="981"/>
      <c r="O27" s="981"/>
      <c r="P27" s="981"/>
      <c r="Q27" s="981"/>
      <c r="R27" s="981"/>
      <c r="S27" s="981">
        <v>1</v>
      </c>
      <c r="T27" s="981"/>
      <c r="U27" s="981"/>
      <c r="V27" s="981">
        <v>1</v>
      </c>
      <c r="W27" s="981"/>
      <c r="X27" s="981"/>
      <c r="Y27" s="981"/>
      <c r="Z27" s="981">
        <v>1</v>
      </c>
      <c r="AA27" s="981"/>
      <c r="AB27" s="981">
        <v>1</v>
      </c>
      <c r="AC27" s="981"/>
      <c r="AD27" s="981">
        <v>2</v>
      </c>
      <c r="AE27" s="981"/>
      <c r="AF27" s="981"/>
      <c r="AG27" s="981"/>
      <c r="AH27" s="981"/>
      <c r="AI27" s="981"/>
      <c r="AJ27" s="981"/>
      <c r="AK27" s="981"/>
      <c r="AL27" s="981">
        <v>0</v>
      </c>
      <c r="AM27" s="981">
        <v>0</v>
      </c>
      <c r="AN27" s="981">
        <v>0</v>
      </c>
      <c r="AO27" s="981"/>
      <c r="AP27" s="981"/>
      <c r="AQ27" s="981"/>
      <c r="AR27" s="981"/>
      <c r="AS27" s="981"/>
      <c r="AT27" s="981"/>
      <c r="AU27" s="981">
        <v>1</v>
      </c>
      <c r="AV27" s="981"/>
      <c r="AW27" s="981"/>
      <c r="AX27" s="981">
        <v>2</v>
      </c>
      <c r="AY27" s="981"/>
      <c r="AZ27" s="981"/>
      <c r="BA27" s="981">
        <v>1</v>
      </c>
      <c r="BB27" s="981">
        <v>0</v>
      </c>
      <c r="BC27" s="981"/>
      <c r="BD27" s="981"/>
      <c r="BE27" s="981"/>
      <c r="BF27" s="981"/>
      <c r="BG27" s="981"/>
      <c r="BH27" s="981"/>
      <c r="BI27" s="981"/>
      <c r="BJ27" s="981"/>
      <c r="BK27" s="981"/>
      <c r="BL27" s="981"/>
      <c r="BM27" s="981"/>
      <c r="BN27" s="981"/>
      <c r="BO27" s="981"/>
      <c r="BP27" s="981"/>
      <c r="BQ27" s="981"/>
      <c r="BR27" s="981"/>
      <c r="BS27" s="981"/>
      <c r="BT27" s="981"/>
      <c r="BU27" s="981"/>
      <c r="BV27" s="981"/>
      <c r="BW27" s="981">
        <v>1</v>
      </c>
      <c r="BX27" s="981"/>
      <c r="BY27" s="981"/>
      <c r="BZ27" s="981"/>
      <c r="CA27" s="981"/>
      <c r="CB27" s="981"/>
      <c r="CC27" s="981"/>
      <c r="CD27" s="981"/>
      <c r="CE27" s="981"/>
      <c r="CF27" s="981"/>
      <c r="CG27" s="981"/>
      <c r="CH27" s="981"/>
      <c r="CI27" s="981"/>
      <c r="CJ27" s="981"/>
      <c r="CK27" s="981"/>
      <c r="CL27" s="981"/>
      <c r="CM27" s="981"/>
      <c r="CN27" s="981"/>
      <c r="CO27" s="981"/>
      <c r="CP27" s="981"/>
      <c r="CQ27" s="981"/>
      <c r="CR27" s="981"/>
      <c r="CS27" s="981"/>
      <c r="CT27" s="981"/>
      <c r="CU27" s="981"/>
      <c r="CV27" s="981"/>
      <c r="CW27" s="981"/>
      <c r="CX27" s="981"/>
      <c r="CY27" s="981"/>
      <c r="CZ27" s="981"/>
      <c r="DA27" s="981"/>
      <c r="DB27" s="981"/>
      <c r="DC27" s="981"/>
      <c r="DD27" s="981">
        <v>0</v>
      </c>
      <c r="DE27" s="981">
        <v>0</v>
      </c>
      <c r="DF27" s="981"/>
      <c r="DG27" s="981"/>
      <c r="DH27" s="981"/>
      <c r="DI27" s="981"/>
      <c r="DJ27" s="981"/>
      <c r="DK27" s="981"/>
      <c r="DL27" s="981"/>
      <c r="DM27" s="981"/>
      <c r="DN27" s="981"/>
      <c r="DO27" s="981"/>
      <c r="DP27" s="983">
        <v>6</v>
      </c>
      <c r="DQ27" s="983" t="s">
        <v>1196</v>
      </c>
      <c r="DR27" s="983" t="s">
        <v>1204</v>
      </c>
      <c r="DS27" s="981" t="s">
        <v>966</v>
      </c>
      <c r="DT27" s="983" t="s">
        <v>1198</v>
      </c>
      <c r="DU27" s="983" t="s">
        <v>1199</v>
      </c>
      <c r="DV27" s="981"/>
      <c r="DW27" s="981"/>
      <c r="DX27" s="981">
        <v>1</v>
      </c>
      <c r="DY27" s="981"/>
      <c r="DZ27" s="981"/>
      <c r="EA27" s="981"/>
      <c r="EB27" s="981"/>
      <c r="EC27" s="981"/>
      <c r="ED27" s="981"/>
      <c r="EE27" s="981"/>
      <c r="EF27" s="981"/>
      <c r="EG27" s="981"/>
      <c r="EH27" s="981"/>
      <c r="EI27" s="981"/>
    </row>
    <row r="28" spans="1:144" ht="35.25" customHeight="1">
      <c r="A28" s="981">
        <v>9</v>
      </c>
      <c r="B28" s="982" t="s">
        <v>131</v>
      </c>
      <c r="C28" s="983" t="s">
        <v>1208</v>
      </c>
      <c r="D28" s="981">
        <v>1</v>
      </c>
      <c r="E28" s="981">
        <v>1</v>
      </c>
      <c r="F28" s="981"/>
      <c r="G28" s="981"/>
      <c r="H28" s="981"/>
      <c r="I28" s="981"/>
      <c r="J28" s="981"/>
      <c r="K28" s="981"/>
      <c r="L28" s="981"/>
      <c r="M28" s="981"/>
      <c r="N28" s="981"/>
      <c r="O28" s="981"/>
      <c r="P28" s="981"/>
      <c r="Q28" s="981"/>
      <c r="R28" s="981"/>
      <c r="S28" s="981">
        <v>1</v>
      </c>
      <c r="T28" s="981"/>
      <c r="U28" s="981"/>
      <c r="V28" s="981">
        <v>1</v>
      </c>
      <c r="W28" s="981"/>
      <c r="X28" s="981"/>
      <c r="Y28" s="981"/>
      <c r="Z28" s="981"/>
      <c r="AA28" s="981"/>
      <c r="AB28" s="981"/>
      <c r="AC28" s="981"/>
      <c r="AD28" s="981">
        <v>0</v>
      </c>
      <c r="AE28" s="981">
        <v>1</v>
      </c>
      <c r="AF28" s="981"/>
      <c r="AG28" s="981"/>
      <c r="AH28" s="981"/>
      <c r="AI28" s="981"/>
      <c r="AJ28" s="981"/>
      <c r="AK28" s="981"/>
      <c r="AL28" s="981">
        <v>0</v>
      </c>
      <c r="AM28" s="981">
        <v>0</v>
      </c>
      <c r="AN28" s="981">
        <v>0</v>
      </c>
      <c r="AO28" s="981"/>
      <c r="AP28" s="981"/>
      <c r="AQ28" s="981"/>
      <c r="AR28" s="981"/>
      <c r="AS28" s="981">
        <v>1</v>
      </c>
      <c r="AT28" s="981"/>
      <c r="AU28" s="981">
        <v>1</v>
      </c>
      <c r="AV28" s="981">
        <v>1</v>
      </c>
      <c r="AW28" s="981">
        <v>1</v>
      </c>
      <c r="AX28" s="981">
        <v>1</v>
      </c>
      <c r="AY28" s="981">
        <v>1</v>
      </c>
      <c r="AZ28" s="981"/>
      <c r="BA28" s="981"/>
      <c r="BB28" s="981">
        <v>0</v>
      </c>
      <c r="BC28" s="981"/>
      <c r="BD28" s="981"/>
      <c r="BE28" s="981"/>
      <c r="BF28" s="981"/>
      <c r="BG28" s="981"/>
      <c r="BH28" s="981"/>
      <c r="BI28" s="981"/>
      <c r="BJ28" s="981"/>
      <c r="BK28" s="981"/>
      <c r="BL28" s="981"/>
      <c r="BM28" s="981"/>
      <c r="BN28" s="981"/>
      <c r="BO28" s="981"/>
      <c r="BP28" s="981"/>
      <c r="BQ28" s="981"/>
      <c r="BR28" s="981"/>
      <c r="BS28" s="981"/>
      <c r="BT28" s="981"/>
      <c r="BU28" s="981"/>
      <c r="BV28" s="981"/>
      <c r="BW28" s="981"/>
      <c r="BX28" s="981"/>
      <c r="BY28" s="981"/>
      <c r="BZ28" s="981"/>
      <c r="CA28" s="981"/>
      <c r="CB28" s="981"/>
      <c r="CC28" s="981"/>
      <c r="CD28" s="981"/>
      <c r="CE28" s="981"/>
      <c r="CF28" s="981"/>
      <c r="CG28" s="981"/>
      <c r="CH28" s="981"/>
      <c r="CI28" s="981"/>
      <c r="CJ28" s="981"/>
      <c r="CK28" s="981"/>
      <c r="CL28" s="981"/>
      <c r="CM28" s="981"/>
      <c r="CN28" s="981"/>
      <c r="CO28" s="981"/>
      <c r="CP28" s="981"/>
      <c r="CQ28" s="981"/>
      <c r="CR28" s="981"/>
      <c r="CS28" s="981"/>
      <c r="CT28" s="981"/>
      <c r="CU28" s="981"/>
      <c r="CV28" s="981"/>
      <c r="CW28" s="981"/>
      <c r="CX28" s="981"/>
      <c r="CY28" s="981"/>
      <c r="CZ28" s="981"/>
      <c r="DA28" s="981"/>
      <c r="DB28" s="981"/>
      <c r="DC28" s="981"/>
      <c r="DD28" s="981">
        <v>0</v>
      </c>
      <c r="DE28" s="981">
        <v>0</v>
      </c>
      <c r="DF28" s="981"/>
      <c r="DG28" s="981"/>
      <c r="DH28" s="981"/>
      <c r="DI28" s="981"/>
      <c r="DJ28" s="981"/>
      <c r="DK28" s="981"/>
      <c r="DL28" s="981"/>
      <c r="DM28" s="981">
        <v>1</v>
      </c>
      <c r="DN28" s="981"/>
      <c r="DO28" s="981"/>
      <c r="DP28" s="983">
        <v>5</v>
      </c>
      <c r="DQ28" s="983" t="s">
        <v>1196</v>
      </c>
      <c r="DR28" s="983" t="s">
        <v>1204</v>
      </c>
      <c r="DS28" s="981" t="s">
        <v>966</v>
      </c>
      <c r="DT28" s="983" t="s">
        <v>1198</v>
      </c>
      <c r="DU28" s="983" t="s">
        <v>1199</v>
      </c>
      <c r="DV28" s="981"/>
      <c r="DW28" s="981"/>
      <c r="DX28" s="981">
        <v>1</v>
      </c>
      <c r="DY28" s="981"/>
      <c r="DZ28" s="981"/>
      <c r="EA28" s="981"/>
      <c r="EB28" s="981"/>
      <c r="EC28" s="981"/>
      <c r="ED28" s="981"/>
      <c r="EE28" s="981"/>
      <c r="EF28" s="981"/>
      <c r="EG28" s="981"/>
      <c r="EH28" s="981"/>
      <c r="EI28" s="981"/>
    </row>
    <row r="29" spans="1:144" ht="35.25" customHeight="1">
      <c r="A29" s="981">
        <v>10</v>
      </c>
      <c r="B29" s="982" t="s">
        <v>161</v>
      </c>
      <c r="C29" s="983" t="s">
        <v>1209</v>
      </c>
      <c r="D29" s="981">
        <v>1</v>
      </c>
      <c r="E29" s="981">
        <v>1</v>
      </c>
      <c r="F29" s="981"/>
      <c r="G29" s="981"/>
      <c r="H29" s="981"/>
      <c r="I29" s="981"/>
      <c r="J29" s="981"/>
      <c r="K29" s="981"/>
      <c r="L29" s="981"/>
      <c r="M29" s="981"/>
      <c r="N29" s="981"/>
      <c r="O29" s="981"/>
      <c r="P29" s="981"/>
      <c r="Q29" s="981"/>
      <c r="R29" s="981"/>
      <c r="S29" s="981">
        <v>1</v>
      </c>
      <c r="T29" s="981"/>
      <c r="U29" s="981"/>
      <c r="V29" s="981">
        <v>1</v>
      </c>
      <c r="W29" s="981"/>
      <c r="X29" s="981"/>
      <c r="Y29" s="981"/>
      <c r="Z29" s="981"/>
      <c r="AA29" s="981"/>
      <c r="AB29" s="981"/>
      <c r="AC29" s="981"/>
      <c r="AD29" s="981">
        <v>0</v>
      </c>
      <c r="AE29" s="981">
        <v>1</v>
      </c>
      <c r="AF29" s="981"/>
      <c r="AG29" s="981"/>
      <c r="AH29" s="981"/>
      <c r="AI29" s="981"/>
      <c r="AJ29" s="981"/>
      <c r="AK29" s="981"/>
      <c r="AL29" s="981">
        <v>0</v>
      </c>
      <c r="AM29" s="981">
        <v>0</v>
      </c>
      <c r="AN29" s="981">
        <v>0</v>
      </c>
      <c r="AO29" s="981"/>
      <c r="AP29" s="981"/>
      <c r="AQ29" s="981"/>
      <c r="AR29" s="981"/>
      <c r="AS29" s="981">
        <v>1</v>
      </c>
      <c r="AT29" s="981"/>
      <c r="AU29" s="981">
        <v>1</v>
      </c>
      <c r="AV29" s="981">
        <v>1</v>
      </c>
      <c r="AW29" s="981">
        <v>1</v>
      </c>
      <c r="AX29" s="981">
        <v>1</v>
      </c>
      <c r="AY29" s="981">
        <v>1</v>
      </c>
      <c r="AZ29" s="981"/>
      <c r="BA29" s="981"/>
      <c r="BB29" s="981">
        <v>0</v>
      </c>
      <c r="BC29" s="981"/>
      <c r="BD29" s="981"/>
      <c r="BE29" s="981"/>
      <c r="BF29" s="981"/>
      <c r="BG29" s="981"/>
      <c r="BH29" s="981"/>
      <c r="BI29" s="981"/>
      <c r="BJ29" s="981"/>
      <c r="BK29" s="981"/>
      <c r="BL29" s="981"/>
      <c r="BM29" s="981"/>
      <c r="BN29" s="981"/>
      <c r="BO29" s="981"/>
      <c r="BP29" s="981"/>
      <c r="BQ29" s="981"/>
      <c r="BR29" s="981"/>
      <c r="BS29" s="981"/>
      <c r="BT29" s="981"/>
      <c r="BU29" s="981"/>
      <c r="BV29" s="981"/>
      <c r="BW29" s="981"/>
      <c r="BX29" s="981"/>
      <c r="BY29" s="981"/>
      <c r="BZ29" s="981"/>
      <c r="CA29" s="981"/>
      <c r="CB29" s="981"/>
      <c r="CC29" s="981"/>
      <c r="CD29" s="981"/>
      <c r="CE29" s="981"/>
      <c r="CF29" s="981"/>
      <c r="CG29" s="981"/>
      <c r="CH29" s="981"/>
      <c r="CI29" s="981"/>
      <c r="CJ29" s="981"/>
      <c r="CK29" s="981"/>
      <c r="CL29" s="981"/>
      <c r="CM29" s="981"/>
      <c r="CN29" s="981"/>
      <c r="CO29" s="981"/>
      <c r="CP29" s="981"/>
      <c r="CQ29" s="981"/>
      <c r="CR29" s="981"/>
      <c r="CS29" s="981"/>
      <c r="CT29" s="981"/>
      <c r="CU29" s="981"/>
      <c r="CV29" s="981"/>
      <c r="CW29" s="981"/>
      <c r="CX29" s="981"/>
      <c r="CY29" s="981"/>
      <c r="CZ29" s="981"/>
      <c r="DA29" s="981"/>
      <c r="DB29" s="981"/>
      <c r="DC29" s="981"/>
      <c r="DD29" s="981">
        <v>0</v>
      </c>
      <c r="DE29" s="981">
        <v>0</v>
      </c>
      <c r="DF29" s="981"/>
      <c r="DG29" s="981"/>
      <c r="DH29" s="981"/>
      <c r="DI29" s="981"/>
      <c r="DJ29" s="981"/>
      <c r="DK29" s="981"/>
      <c r="DL29" s="981"/>
      <c r="DM29" s="981">
        <v>1</v>
      </c>
      <c r="DN29" s="981"/>
      <c r="DO29" s="981"/>
      <c r="DP29" s="983">
        <v>4</v>
      </c>
      <c r="DQ29" s="983" t="s">
        <v>1196</v>
      </c>
      <c r="DR29" s="983" t="s">
        <v>1204</v>
      </c>
      <c r="DS29" s="981" t="s">
        <v>966</v>
      </c>
      <c r="DT29" s="983" t="s">
        <v>1198</v>
      </c>
      <c r="DU29" s="983" t="s">
        <v>1199</v>
      </c>
      <c r="DV29" s="981"/>
      <c r="DW29" s="981"/>
      <c r="DX29" s="981">
        <v>1</v>
      </c>
      <c r="DY29" s="981"/>
      <c r="DZ29" s="981"/>
      <c r="EA29" s="981"/>
      <c r="EB29" s="981"/>
      <c r="EC29" s="981"/>
      <c r="ED29" s="981"/>
      <c r="EE29" s="981"/>
      <c r="EF29" s="981"/>
      <c r="EG29" s="981"/>
      <c r="EH29" s="981"/>
      <c r="EI29" s="981"/>
    </row>
    <row r="30" spans="1:144" ht="35.25" customHeight="1">
      <c r="A30" s="981">
        <v>11</v>
      </c>
      <c r="B30" s="982" t="s">
        <v>161</v>
      </c>
      <c r="C30" s="983" t="s">
        <v>1210</v>
      </c>
      <c r="D30" s="981">
        <v>1</v>
      </c>
      <c r="E30" s="981">
        <v>1</v>
      </c>
      <c r="F30" s="981"/>
      <c r="G30" s="981"/>
      <c r="H30" s="981"/>
      <c r="I30" s="981"/>
      <c r="J30" s="981"/>
      <c r="K30" s="981"/>
      <c r="L30" s="981"/>
      <c r="M30" s="981"/>
      <c r="N30" s="981"/>
      <c r="O30" s="981"/>
      <c r="P30" s="981"/>
      <c r="Q30" s="981"/>
      <c r="R30" s="981"/>
      <c r="S30" s="981">
        <v>1</v>
      </c>
      <c r="T30" s="981"/>
      <c r="U30" s="981"/>
      <c r="V30" s="981">
        <v>1</v>
      </c>
      <c r="W30" s="981"/>
      <c r="X30" s="981"/>
      <c r="Y30" s="981"/>
      <c r="Z30" s="981"/>
      <c r="AA30" s="981"/>
      <c r="AB30" s="981"/>
      <c r="AC30" s="981"/>
      <c r="AD30" s="981">
        <v>0</v>
      </c>
      <c r="AE30" s="981">
        <v>1</v>
      </c>
      <c r="AF30" s="981"/>
      <c r="AG30" s="981"/>
      <c r="AH30" s="981"/>
      <c r="AI30" s="981"/>
      <c r="AJ30" s="981"/>
      <c r="AK30" s="981"/>
      <c r="AL30" s="981">
        <v>0</v>
      </c>
      <c r="AM30" s="981">
        <v>0</v>
      </c>
      <c r="AN30" s="981">
        <v>0</v>
      </c>
      <c r="AO30" s="981"/>
      <c r="AP30" s="981"/>
      <c r="AQ30" s="981"/>
      <c r="AR30" s="981"/>
      <c r="AS30" s="981">
        <v>1</v>
      </c>
      <c r="AT30" s="981"/>
      <c r="AU30" s="981">
        <v>1</v>
      </c>
      <c r="AV30" s="981">
        <v>1</v>
      </c>
      <c r="AW30" s="981">
        <v>1</v>
      </c>
      <c r="AX30" s="981">
        <v>1</v>
      </c>
      <c r="AY30" s="981">
        <v>1</v>
      </c>
      <c r="AZ30" s="981"/>
      <c r="BA30" s="981"/>
      <c r="BB30" s="981">
        <v>0</v>
      </c>
      <c r="BC30" s="981"/>
      <c r="BD30" s="981"/>
      <c r="BE30" s="981"/>
      <c r="BF30" s="981"/>
      <c r="BG30" s="981"/>
      <c r="BH30" s="981"/>
      <c r="BI30" s="981"/>
      <c r="BJ30" s="981"/>
      <c r="BK30" s="981"/>
      <c r="BL30" s="981"/>
      <c r="BM30" s="981"/>
      <c r="BN30" s="981"/>
      <c r="BO30" s="981"/>
      <c r="BP30" s="981"/>
      <c r="BQ30" s="981"/>
      <c r="BR30" s="981"/>
      <c r="BS30" s="981"/>
      <c r="BT30" s="981"/>
      <c r="BU30" s="981"/>
      <c r="BV30" s="981"/>
      <c r="BW30" s="981"/>
      <c r="BX30" s="981"/>
      <c r="BY30" s="981"/>
      <c r="BZ30" s="981"/>
      <c r="CA30" s="981"/>
      <c r="CB30" s="981"/>
      <c r="CC30" s="981"/>
      <c r="CD30" s="981"/>
      <c r="CE30" s="981"/>
      <c r="CF30" s="981"/>
      <c r="CG30" s="981"/>
      <c r="CH30" s="981"/>
      <c r="CI30" s="981"/>
      <c r="CJ30" s="981"/>
      <c r="CK30" s="981"/>
      <c r="CL30" s="981"/>
      <c r="CM30" s="981"/>
      <c r="CN30" s="981"/>
      <c r="CO30" s="981"/>
      <c r="CP30" s="981"/>
      <c r="CQ30" s="981"/>
      <c r="CR30" s="981"/>
      <c r="CS30" s="981"/>
      <c r="CT30" s="981"/>
      <c r="CU30" s="981"/>
      <c r="CV30" s="981"/>
      <c r="CW30" s="981"/>
      <c r="CX30" s="981"/>
      <c r="CY30" s="981"/>
      <c r="CZ30" s="981"/>
      <c r="DA30" s="981"/>
      <c r="DB30" s="981"/>
      <c r="DC30" s="981"/>
      <c r="DD30" s="981">
        <v>0</v>
      </c>
      <c r="DE30" s="981">
        <v>0</v>
      </c>
      <c r="DF30" s="981"/>
      <c r="DG30" s="981"/>
      <c r="DH30" s="981"/>
      <c r="DI30" s="981"/>
      <c r="DJ30" s="981"/>
      <c r="DK30" s="981"/>
      <c r="DL30" s="981"/>
      <c r="DM30" s="981">
        <v>1</v>
      </c>
      <c r="DN30" s="981"/>
      <c r="DO30" s="981"/>
      <c r="DP30" s="983">
        <v>4</v>
      </c>
      <c r="DQ30" s="983" t="s">
        <v>1196</v>
      </c>
      <c r="DR30" s="983" t="s">
        <v>1204</v>
      </c>
      <c r="DS30" s="981" t="s">
        <v>966</v>
      </c>
      <c r="DT30" s="983" t="s">
        <v>1198</v>
      </c>
      <c r="DU30" s="983" t="s">
        <v>1199</v>
      </c>
      <c r="DV30" s="981"/>
      <c r="DW30" s="981"/>
      <c r="DX30" s="981">
        <v>1</v>
      </c>
      <c r="DY30" s="981"/>
      <c r="DZ30" s="981"/>
      <c r="EA30" s="981"/>
      <c r="EB30" s="981"/>
      <c r="EC30" s="981"/>
      <c r="ED30" s="981"/>
      <c r="EE30" s="981"/>
      <c r="EF30" s="981"/>
      <c r="EG30" s="981"/>
      <c r="EH30" s="981"/>
      <c r="EI30" s="981"/>
    </row>
    <row r="31" spans="1:144" ht="35.25" customHeight="1">
      <c r="A31" s="981">
        <v>12</v>
      </c>
      <c r="B31" s="982" t="s">
        <v>161</v>
      </c>
      <c r="C31" s="983" t="s">
        <v>1211</v>
      </c>
      <c r="D31" s="981">
        <v>1</v>
      </c>
      <c r="E31" s="981">
        <v>1</v>
      </c>
      <c r="F31" s="981"/>
      <c r="G31" s="981"/>
      <c r="H31" s="981"/>
      <c r="I31" s="981"/>
      <c r="J31" s="981"/>
      <c r="K31" s="981"/>
      <c r="L31" s="981"/>
      <c r="M31" s="981"/>
      <c r="N31" s="981"/>
      <c r="O31" s="981"/>
      <c r="P31" s="981"/>
      <c r="Q31" s="981"/>
      <c r="R31" s="981"/>
      <c r="S31" s="981">
        <v>1</v>
      </c>
      <c r="T31" s="981"/>
      <c r="U31" s="981"/>
      <c r="V31" s="981">
        <v>1</v>
      </c>
      <c r="W31" s="981"/>
      <c r="X31" s="981"/>
      <c r="Y31" s="981"/>
      <c r="Z31" s="981"/>
      <c r="AA31" s="981"/>
      <c r="AB31" s="981"/>
      <c r="AC31" s="981"/>
      <c r="AD31" s="981">
        <v>0</v>
      </c>
      <c r="AE31" s="981">
        <v>1</v>
      </c>
      <c r="AF31" s="981"/>
      <c r="AG31" s="981"/>
      <c r="AH31" s="981"/>
      <c r="AI31" s="981"/>
      <c r="AJ31" s="981"/>
      <c r="AK31" s="981"/>
      <c r="AL31" s="981">
        <v>0</v>
      </c>
      <c r="AM31" s="981">
        <v>0</v>
      </c>
      <c r="AN31" s="981">
        <v>0</v>
      </c>
      <c r="AO31" s="981"/>
      <c r="AP31" s="981"/>
      <c r="AQ31" s="981"/>
      <c r="AR31" s="981"/>
      <c r="AS31" s="981">
        <v>1</v>
      </c>
      <c r="AT31" s="981"/>
      <c r="AU31" s="981">
        <v>1</v>
      </c>
      <c r="AV31" s="981">
        <v>1</v>
      </c>
      <c r="AW31" s="981">
        <v>1</v>
      </c>
      <c r="AX31" s="981">
        <v>1</v>
      </c>
      <c r="AY31" s="981">
        <v>1</v>
      </c>
      <c r="AZ31" s="981"/>
      <c r="BA31" s="981"/>
      <c r="BB31" s="981">
        <v>0</v>
      </c>
      <c r="BC31" s="981"/>
      <c r="BD31" s="981"/>
      <c r="BE31" s="981"/>
      <c r="BF31" s="981"/>
      <c r="BG31" s="981"/>
      <c r="BH31" s="981"/>
      <c r="BI31" s="981"/>
      <c r="BJ31" s="981"/>
      <c r="BK31" s="981"/>
      <c r="BL31" s="981"/>
      <c r="BM31" s="981"/>
      <c r="BN31" s="981"/>
      <c r="BO31" s="981"/>
      <c r="BP31" s="981"/>
      <c r="BQ31" s="981"/>
      <c r="BR31" s="981"/>
      <c r="BS31" s="981"/>
      <c r="BT31" s="981"/>
      <c r="BU31" s="981"/>
      <c r="BV31" s="981"/>
      <c r="BW31" s="981"/>
      <c r="BX31" s="981"/>
      <c r="BY31" s="981"/>
      <c r="BZ31" s="981"/>
      <c r="CA31" s="981"/>
      <c r="CB31" s="981"/>
      <c r="CC31" s="981"/>
      <c r="CD31" s="981"/>
      <c r="CE31" s="981"/>
      <c r="CF31" s="981"/>
      <c r="CG31" s="981"/>
      <c r="CH31" s="981"/>
      <c r="CI31" s="981"/>
      <c r="CJ31" s="981"/>
      <c r="CK31" s="981"/>
      <c r="CL31" s="981"/>
      <c r="CM31" s="981"/>
      <c r="CN31" s="981"/>
      <c r="CO31" s="981"/>
      <c r="CP31" s="981"/>
      <c r="CQ31" s="981"/>
      <c r="CR31" s="981"/>
      <c r="CS31" s="981"/>
      <c r="CT31" s="981"/>
      <c r="CU31" s="981"/>
      <c r="CV31" s="981"/>
      <c r="CW31" s="981"/>
      <c r="CX31" s="981"/>
      <c r="CY31" s="981"/>
      <c r="CZ31" s="981"/>
      <c r="DA31" s="981"/>
      <c r="DB31" s="981"/>
      <c r="DC31" s="981"/>
      <c r="DD31" s="981">
        <v>0</v>
      </c>
      <c r="DE31" s="981">
        <v>0</v>
      </c>
      <c r="DF31" s="981"/>
      <c r="DG31" s="981"/>
      <c r="DH31" s="981"/>
      <c r="DI31" s="981"/>
      <c r="DJ31" s="981"/>
      <c r="DK31" s="981"/>
      <c r="DL31" s="981"/>
      <c r="DM31" s="981">
        <v>1</v>
      </c>
      <c r="DN31" s="981"/>
      <c r="DO31" s="981"/>
      <c r="DP31" s="983">
        <v>4</v>
      </c>
      <c r="DQ31" s="983" t="s">
        <v>1196</v>
      </c>
      <c r="DR31" s="983" t="s">
        <v>1204</v>
      </c>
      <c r="DS31" s="981" t="s">
        <v>966</v>
      </c>
      <c r="DT31" s="983" t="s">
        <v>1198</v>
      </c>
      <c r="DU31" s="983" t="s">
        <v>1199</v>
      </c>
      <c r="DV31" s="981"/>
      <c r="DW31" s="981"/>
      <c r="DX31" s="981">
        <v>1</v>
      </c>
      <c r="DY31" s="981"/>
      <c r="DZ31" s="981"/>
      <c r="EA31" s="981"/>
      <c r="EB31" s="981"/>
      <c r="EC31" s="981"/>
      <c r="ED31" s="981"/>
      <c r="EE31" s="981"/>
      <c r="EF31" s="981"/>
      <c r="EG31" s="981"/>
      <c r="EH31" s="981"/>
      <c r="EI31" s="981"/>
    </row>
    <row r="32" spans="1:144" ht="35.25" customHeight="1">
      <c r="A32" s="981">
        <v>13</v>
      </c>
      <c r="B32" s="982" t="s">
        <v>161</v>
      </c>
      <c r="C32" s="983" t="s">
        <v>1212</v>
      </c>
      <c r="D32" s="981">
        <v>1</v>
      </c>
      <c r="E32" s="981">
        <v>1</v>
      </c>
      <c r="F32" s="981"/>
      <c r="G32" s="981"/>
      <c r="H32" s="981"/>
      <c r="I32" s="981"/>
      <c r="J32" s="981"/>
      <c r="K32" s="981"/>
      <c r="L32" s="981"/>
      <c r="M32" s="981"/>
      <c r="N32" s="981"/>
      <c r="O32" s="981"/>
      <c r="P32" s="981"/>
      <c r="Q32" s="981"/>
      <c r="R32" s="981"/>
      <c r="S32" s="981">
        <v>1</v>
      </c>
      <c r="T32" s="981"/>
      <c r="U32" s="981"/>
      <c r="V32" s="981">
        <v>1</v>
      </c>
      <c r="W32" s="981"/>
      <c r="X32" s="981"/>
      <c r="Y32" s="981"/>
      <c r="Z32" s="981"/>
      <c r="AA32" s="981"/>
      <c r="AB32" s="981"/>
      <c r="AC32" s="981"/>
      <c r="AD32" s="981">
        <v>0</v>
      </c>
      <c r="AE32" s="981">
        <v>1</v>
      </c>
      <c r="AF32" s="981"/>
      <c r="AG32" s="981"/>
      <c r="AH32" s="981"/>
      <c r="AI32" s="981"/>
      <c r="AJ32" s="981"/>
      <c r="AK32" s="981"/>
      <c r="AL32" s="981">
        <v>0</v>
      </c>
      <c r="AM32" s="981">
        <v>0</v>
      </c>
      <c r="AN32" s="981">
        <v>0</v>
      </c>
      <c r="AO32" s="981"/>
      <c r="AP32" s="981"/>
      <c r="AQ32" s="981"/>
      <c r="AR32" s="981"/>
      <c r="AS32" s="981">
        <v>1</v>
      </c>
      <c r="AT32" s="981"/>
      <c r="AU32" s="981">
        <v>1</v>
      </c>
      <c r="AV32" s="981">
        <v>1</v>
      </c>
      <c r="AW32" s="981">
        <v>1</v>
      </c>
      <c r="AX32" s="981">
        <v>1</v>
      </c>
      <c r="AY32" s="981">
        <v>1</v>
      </c>
      <c r="AZ32" s="981"/>
      <c r="BA32" s="981"/>
      <c r="BB32" s="981">
        <v>0</v>
      </c>
      <c r="BC32" s="981"/>
      <c r="BD32" s="981"/>
      <c r="BE32" s="981"/>
      <c r="BF32" s="981"/>
      <c r="BG32" s="981"/>
      <c r="BH32" s="981"/>
      <c r="BI32" s="981"/>
      <c r="BJ32" s="981"/>
      <c r="BK32" s="981"/>
      <c r="BL32" s="981"/>
      <c r="BM32" s="981"/>
      <c r="BN32" s="981"/>
      <c r="BO32" s="981"/>
      <c r="BP32" s="981"/>
      <c r="BQ32" s="981"/>
      <c r="BR32" s="981"/>
      <c r="BS32" s="981"/>
      <c r="BT32" s="981"/>
      <c r="BU32" s="981"/>
      <c r="BV32" s="981"/>
      <c r="BW32" s="981"/>
      <c r="BX32" s="981"/>
      <c r="BY32" s="981"/>
      <c r="BZ32" s="981"/>
      <c r="CA32" s="981"/>
      <c r="CB32" s="981"/>
      <c r="CC32" s="981"/>
      <c r="CD32" s="981"/>
      <c r="CE32" s="981"/>
      <c r="CF32" s="981"/>
      <c r="CG32" s="981"/>
      <c r="CH32" s="981"/>
      <c r="CI32" s="981"/>
      <c r="CJ32" s="981"/>
      <c r="CK32" s="981"/>
      <c r="CL32" s="981"/>
      <c r="CM32" s="981"/>
      <c r="CN32" s="981"/>
      <c r="CO32" s="981"/>
      <c r="CP32" s="981"/>
      <c r="CQ32" s="981"/>
      <c r="CR32" s="981"/>
      <c r="CS32" s="981"/>
      <c r="CT32" s="981"/>
      <c r="CU32" s="981"/>
      <c r="CV32" s="981"/>
      <c r="CW32" s="981"/>
      <c r="CX32" s="981"/>
      <c r="CY32" s="981"/>
      <c r="CZ32" s="981"/>
      <c r="DA32" s="981"/>
      <c r="DB32" s="981"/>
      <c r="DC32" s="981"/>
      <c r="DD32" s="981">
        <v>0</v>
      </c>
      <c r="DE32" s="981">
        <v>0</v>
      </c>
      <c r="DF32" s="981"/>
      <c r="DG32" s="981"/>
      <c r="DH32" s="981"/>
      <c r="DI32" s="981"/>
      <c r="DJ32" s="981"/>
      <c r="DK32" s="981"/>
      <c r="DL32" s="981"/>
      <c r="DM32" s="981">
        <v>1</v>
      </c>
      <c r="DN32" s="981"/>
      <c r="DO32" s="981"/>
      <c r="DP32" s="983">
        <v>4</v>
      </c>
      <c r="DQ32" s="983" t="s">
        <v>1196</v>
      </c>
      <c r="DR32" s="983" t="s">
        <v>1204</v>
      </c>
      <c r="DS32" s="981" t="s">
        <v>966</v>
      </c>
      <c r="DT32" s="983" t="s">
        <v>1198</v>
      </c>
      <c r="DU32" s="983" t="s">
        <v>1199</v>
      </c>
      <c r="DV32" s="981"/>
      <c r="DW32" s="981"/>
      <c r="DX32" s="981">
        <v>1</v>
      </c>
      <c r="DY32" s="981"/>
      <c r="DZ32" s="981"/>
      <c r="EA32" s="981"/>
      <c r="EB32" s="981"/>
      <c r="EC32" s="981"/>
      <c r="ED32" s="981"/>
      <c r="EE32" s="981"/>
      <c r="EF32" s="981"/>
      <c r="EG32" s="981"/>
      <c r="EH32" s="981"/>
      <c r="EI32" s="981"/>
    </row>
    <row r="33" spans="1:139" ht="35.25" customHeight="1">
      <c r="A33" s="981">
        <v>14</v>
      </c>
      <c r="B33" s="982" t="s">
        <v>131</v>
      </c>
      <c r="C33" s="983" t="s">
        <v>1213</v>
      </c>
      <c r="D33" s="981">
        <v>1</v>
      </c>
      <c r="E33" s="981">
        <v>1</v>
      </c>
      <c r="F33" s="981"/>
      <c r="G33" s="981"/>
      <c r="H33" s="981"/>
      <c r="I33" s="981"/>
      <c r="J33" s="981"/>
      <c r="K33" s="981"/>
      <c r="L33" s="981"/>
      <c r="M33" s="981"/>
      <c r="N33" s="981"/>
      <c r="O33" s="981"/>
      <c r="P33" s="981"/>
      <c r="Q33" s="981"/>
      <c r="R33" s="981"/>
      <c r="S33" s="981">
        <v>1</v>
      </c>
      <c r="T33" s="981"/>
      <c r="U33" s="981"/>
      <c r="V33" s="981">
        <v>1</v>
      </c>
      <c r="W33" s="981"/>
      <c r="X33" s="981"/>
      <c r="Y33" s="981"/>
      <c r="Z33" s="981"/>
      <c r="AA33" s="981"/>
      <c r="AB33" s="981"/>
      <c r="AC33" s="981"/>
      <c r="AD33" s="981">
        <v>0</v>
      </c>
      <c r="AE33" s="981">
        <v>1</v>
      </c>
      <c r="AF33" s="981"/>
      <c r="AG33" s="981"/>
      <c r="AH33" s="981"/>
      <c r="AI33" s="981"/>
      <c r="AJ33" s="981"/>
      <c r="AK33" s="981"/>
      <c r="AL33" s="981">
        <v>0</v>
      </c>
      <c r="AM33" s="981">
        <v>0</v>
      </c>
      <c r="AN33" s="981">
        <v>0</v>
      </c>
      <c r="AO33" s="981"/>
      <c r="AP33" s="981"/>
      <c r="AQ33" s="981"/>
      <c r="AR33" s="981"/>
      <c r="AS33" s="981">
        <v>1</v>
      </c>
      <c r="AT33" s="981"/>
      <c r="AU33" s="981">
        <v>1</v>
      </c>
      <c r="AV33" s="981">
        <v>1</v>
      </c>
      <c r="AW33" s="981">
        <v>1</v>
      </c>
      <c r="AX33" s="981">
        <v>1</v>
      </c>
      <c r="AY33" s="981">
        <v>1</v>
      </c>
      <c r="AZ33" s="981"/>
      <c r="BA33" s="981"/>
      <c r="BB33" s="981">
        <v>0</v>
      </c>
      <c r="BC33" s="981"/>
      <c r="BD33" s="981"/>
      <c r="BE33" s="981"/>
      <c r="BF33" s="981"/>
      <c r="BG33" s="981"/>
      <c r="BH33" s="981"/>
      <c r="BI33" s="981"/>
      <c r="BJ33" s="981"/>
      <c r="BK33" s="981"/>
      <c r="BL33" s="981"/>
      <c r="BM33" s="981"/>
      <c r="BN33" s="981"/>
      <c r="BO33" s="981"/>
      <c r="BP33" s="981"/>
      <c r="BQ33" s="981"/>
      <c r="BR33" s="981"/>
      <c r="BS33" s="981"/>
      <c r="BT33" s="981"/>
      <c r="BU33" s="981"/>
      <c r="BV33" s="981"/>
      <c r="BW33" s="981"/>
      <c r="BX33" s="981"/>
      <c r="BY33" s="981"/>
      <c r="BZ33" s="981"/>
      <c r="CA33" s="981"/>
      <c r="CB33" s="981"/>
      <c r="CC33" s="981"/>
      <c r="CD33" s="981"/>
      <c r="CE33" s="981"/>
      <c r="CF33" s="981"/>
      <c r="CG33" s="981"/>
      <c r="CH33" s="981"/>
      <c r="CI33" s="981"/>
      <c r="CJ33" s="981"/>
      <c r="CK33" s="981"/>
      <c r="CL33" s="981"/>
      <c r="CM33" s="981"/>
      <c r="CN33" s="981"/>
      <c r="CO33" s="981"/>
      <c r="CP33" s="981"/>
      <c r="CQ33" s="981"/>
      <c r="CR33" s="981"/>
      <c r="CS33" s="981"/>
      <c r="CT33" s="981"/>
      <c r="CU33" s="981"/>
      <c r="CV33" s="981"/>
      <c r="CW33" s="981"/>
      <c r="CX33" s="981"/>
      <c r="CY33" s="981"/>
      <c r="CZ33" s="981"/>
      <c r="DA33" s="981"/>
      <c r="DB33" s="981"/>
      <c r="DC33" s="981"/>
      <c r="DD33" s="981">
        <v>0</v>
      </c>
      <c r="DE33" s="981">
        <v>0</v>
      </c>
      <c r="DF33" s="981"/>
      <c r="DG33" s="981"/>
      <c r="DH33" s="981"/>
      <c r="DI33" s="981"/>
      <c r="DJ33" s="981"/>
      <c r="DK33" s="981"/>
      <c r="DL33" s="981"/>
      <c r="DM33" s="981">
        <v>1</v>
      </c>
      <c r="DN33" s="981"/>
      <c r="DO33" s="981"/>
      <c r="DP33" s="983">
        <v>5</v>
      </c>
      <c r="DQ33" s="983" t="s">
        <v>1196</v>
      </c>
      <c r="DR33" s="983" t="s">
        <v>1204</v>
      </c>
      <c r="DS33" s="981" t="s">
        <v>966</v>
      </c>
      <c r="DT33" s="983" t="s">
        <v>1198</v>
      </c>
      <c r="DU33" s="983" t="s">
        <v>1199</v>
      </c>
      <c r="DV33" s="981"/>
      <c r="DW33" s="981"/>
      <c r="DX33" s="981">
        <v>1</v>
      </c>
      <c r="DY33" s="981"/>
      <c r="DZ33" s="981"/>
      <c r="EA33" s="981"/>
      <c r="EB33" s="981"/>
      <c r="EC33" s="981"/>
      <c r="ED33" s="981"/>
      <c r="EE33" s="981"/>
      <c r="EF33" s="981"/>
      <c r="EG33" s="981"/>
      <c r="EH33" s="981"/>
      <c r="EI33" s="981"/>
    </row>
    <row r="34" spans="1:139" ht="35.25" customHeight="1">
      <c r="A34" s="981">
        <v>15</v>
      </c>
      <c r="B34" s="982" t="s">
        <v>131</v>
      </c>
      <c r="C34" s="983" t="s">
        <v>1214</v>
      </c>
      <c r="D34" s="981">
        <v>1</v>
      </c>
      <c r="E34" s="981">
        <v>1</v>
      </c>
      <c r="F34" s="981"/>
      <c r="G34" s="981"/>
      <c r="H34" s="981"/>
      <c r="I34" s="981"/>
      <c r="J34" s="981"/>
      <c r="K34" s="981"/>
      <c r="L34" s="981"/>
      <c r="M34" s="981"/>
      <c r="N34" s="981"/>
      <c r="O34" s="981"/>
      <c r="P34" s="981"/>
      <c r="Q34" s="981"/>
      <c r="R34" s="981"/>
      <c r="S34" s="981">
        <v>1</v>
      </c>
      <c r="T34" s="981"/>
      <c r="U34" s="981"/>
      <c r="V34" s="981">
        <v>1</v>
      </c>
      <c r="W34" s="981"/>
      <c r="X34" s="981"/>
      <c r="Y34" s="981"/>
      <c r="Z34" s="981"/>
      <c r="AA34" s="981"/>
      <c r="AB34" s="981"/>
      <c r="AC34" s="981"/>
      <c r="AD34" s="981">
        <v>0</v>
      </c>
      <c r="AE34" s="981">
        <v>1</v>
      </c>
      <c r="AF34" s="981"/>
      <c r="AG34" s="981"/>
      <c r="AH34" s="981"/>
      <c r="AI34" s="981"/>
      <c r="AJ34" s="981"/>
      <c r="AK34" s="981"/>
      <c r="AL34" s="981">
        <v>0</v>
      </c>
      <c r="AM34" s="981">
        <v>0</v>
      </c>
      <c r="AN34" s="981">
        <v>0</v>
      </c>
      <c r="AO34" s="981"/>
      <c r="AP34" s="981"/>
      <c r="AQ34" s="981"/>
      <c r="AR34" s="981"/>
      <c r="AS34" s="981">
        <v>1</v>
      </c>
      <c r="AT34" s="981"/>
      <c r="AU34" s="981">
        <v>1</v>
      </c>
      <c r="AV34" s="981">
        <v>1</v>
      </c>
      <c r="AW34" s="981">
        <v>1</v>
      </c>
      <c r="AX34" s="981">
        <v>1</v>
      </c>
      <c r="AY34" s="981">
        <v>1</v>
      </c>
      <c r="AZ34" s="981"/>
      <c r="BA34" s="981"/>
      <c r="BB34" s="981">
        <v>0</v>
      </c>
      <c r="BC34" s="981"/>
      <c r="BD34" s="981"/>
      <c r="BE34" s="981"/>
      <c r="BF34" s="981"/>
      <c r="BG34" s="981"/>
      <c r="BH34" s="981"/>
      <c r="BI34" s="981"/>
      <c r="BJ34" s="981"/>
      <c r="BK34" s="981"/>
      <c r="BL34" s="981"/>
      <c r="BM34" s="981"/>
      <c r="BN34" s="981"/>
      <c r="BO34" s="981"/>
      <c r="BP34" s="981"/>
      <c r="BQ34" s="981"/>
      <c r="BR34" s="981"/>
      <c r="BS34" s="981"/>
      <c r="BT34" s="981"/>
      <c r="BU34" s="981"/>
      <c r="BV34" s="981"/>
      <c r="BW34" s="981"/>
      <c r="BX34" s="981"/>
      <c r="BY34" s="981"/>
      <c r="BZ34" s="981"/>
      <c r="CA34" s="981"/>
      <c r="CB34" s="981"/>
      <c r="CC34" s="981"/>
      <c r="CD34" s="981"/>
      <c r="CE34" s="981"/>
      <c r="CF34" s="981"/>
      <c r="CG34" s="981"/>
      <c r="CH34" s="981"/>
      <c r="CI34" s="981"/>
      <c r="CJ34" s="981"/>
      <c r="CK34" s="981"/>
      <c r="CL34" s="981"/>
      <c r="CM34" s="981"/>
      <c r="CN34" s="981"/>
      <c r="CO34" s="981"/>
      <c r="CP34" s="981"/>
      <c r="CQ34" s="981"/>
      <c r="CR34" s="981"/>
      <c r="CS34" s="981"/>
      <c r="CT34" s="981"/>
      <c r="CU34" s="981"/>
      <c r="CV34" s="981"/>
      <c r="CW34" s="981"/>
      <c r="CX34" s="981"/>
      <c r="CY34" s="981"/>
      <c r="CZ34" s="981"/>
      <c r="DA34" s="981"/>
      <c r="DB34" s="981"/>
      <c r="DC34" s="981"/>
      <c r="DD34" s="981">
        <v>0</v>
      </c>
      <c r="DE34" s="981">
        <v>0</v>
      </c>
      <c r="DF34" s="981"/>
      <c r="DG34" s="981"/>
      <c r="DH34" s="981"/>
      <c r="DI34" s="981"/>
      <c r="DJ34" s="981"/>
      <c r="DK34" s="981"/>
      <c r="DL34" s="981"/>
      <c r="DM34" s="981">
        <v>1</v>
      </c>
      <c r="DN34" s="981"/>
      <c r="DO34" s="981"/>
      <c r="DP34" s="983">
        <v>5</v>
      </c>
      <c r="DQ34" s="983" t="s">
        <v>1196</v>
      </c>
      <c r="DR34" s="983" t="s">
        <v>1204</v>
      </c>
      <c r="DS34" s="981" t="s">
        <v>966</v>
      </c>
      <c r="DT34" s="983" t="s">
        <v>1198</v>
      </c>
      <c r="DU34" s="983" t="s">
        <v>1199</v>
      </c>
      <c r="DV34" s="981"/>
      <c r="DW34" s="981"/>
      <c r="DX34" s="981">
        <v>1</v>
      </c>
      <c r="DY34" s="981"/>
      <c r="DZ34" s="981"/>
      <c r="EA34" s="981"/>
      <c r="EB34" s="981"/>
      <c r="EC34" s="981"/>
      <c r="ED34" s="981"/>
      <c r="EE34" s="981"/>
      <c r="EF34" s="981"/>
      <c r="EG34" s="981"/>
      <c r="EH34" s="981"/>
      <c r="EI34" s="981"/>
    </row>
    <row r="35" spans="1:139" ht="35.25" customHeight="1">
      <c r="A35" s="981">
        <v>16</v>
      </c>
      <c r="B35" s="982" t="s">
        <v>131</v>
      </c>
      <c r="C35" s="983" t="s">
        <v>1215</v>
      </c>
      <c r="D35" s="981">
        <v>1</v>
      </c>
      <c r="E35" s="981">
        <v>1</v>
      </c>
      <c r="F35" s="981"/>
      <c r="G35" s="981"/>
      <c r="H35" s="981"/>
      <c r="I35" s="981"/>
      <c r="J35" s="981"/>
      <c r="K35" s="981"/>
      <c r="L35" s="981"/>
      <c r="M35" s="981"/>
      <c r="N35" s="981"/>
      <c r="O35" s="981"/>
      <c r="P35" s="981"/>
      <c r="Q35" s="981"/>
      <c r="R35" s="981"/>
      <c r="S35" s="981">
        <v>1</v>
      </c>
      <c r="T35" s="981"/>
      <c r="U35" s="981"/>
      <c r="V35" s="981">
        <v>1</v>
      </c>
      <c r="W35" s="981"/>
      <c r="X35" s="981"/>
      <c r="Y35" s="981"/>
      <c r="Z35" s="981"/>
      <c r="AA35" s="981"/>
      <c r="AB35" s="981"/>
      <c r="AC35" s="981"/>
      <c r="AD35" s="981">
        <v>0</v>
      </c>
      <c r="AE35" s="981">
        <v>1</v>
      </c>
      <c r="AF35" s="981"/>
      <c r="AG35" s="981"/>
      <c r="AH35" s="981"/>
      <c r="AI35" s="981"/>
      <c r="AJ35" s="981"/>
      <c r="AK35" s="981"/>
      <c r="AL35" s="981">
        <v>0</v>
      </c>
      <c r="AM35" s="981">
        <v>0</v>
      </c>
      <c r="AN35" s="981">
        <v>0</v>
      </c>
      <c r="AO35" s="981"/>
      <c r="AP35" s="981"/>
      <c r="AQ35" s="981"/>
      <c r="AR35" s="981"/>
      <c r="AS35" s="981">
        <v>1</v>
      </c>
      <c r="AT35" s="981"/>
      <c r="AU35" s="981">
        <v>1</v>
      </c>
      <c r="AV35" s="981">
        <v>1</v>
      </c>
      <c r="AW35" s="981">
        <v>1</v>
      </c>
      <c r="AX35" s="981">
        <v>1</v>
      </c>
      <c r="AY35" s="981">
        <v>1</v>
      </c>
      <c r="AZ35" s="981"/>
      <c r="BA35" s="981"/>
      <c r="BB35" s="981">
        <v>0</v>
      </c>
      <c r="BC35" s="981"/>
      <c r="BD35" s="981"/>
      <c r="BE35" s="981"/>
      <c r="BF35" s="981"/>
      <c r="BG35" s="981"/>
      <c r="BH35" s="981"/>
      <c r="BI35" s="981"/>
      <c r="BJ35" s="981"/>
      <c r="BK35" s="981"/>
      <c r="BL35" s="981"/>
      <c r="BM35" s="981"/>
      <c r="BN35" s="981"/>
      <c r="BO35" s="981"/>
      <c r="BP35" s="981"/>
      <c r="BQ35" s="981"/>
      <c r="BR35" s="981"/>
      <c r="BS35" s="981"/>
      <c r="BT35" s="981"/>
      <c r="BU35" s="981"/>
      <c r="BV35" s="981"/>
      <c r="BW35" s="981"/>
      <c r="BX35" s="981"/>
      <c r="BY35" s="981"/>
      <c r="BZ35" s="981"/>
      <c r="CA35" s="981"/>
      <c r="CB35" s="981"/>
      <c r="CC35" s="981"/>
      <c r="CD35" s="981"/>
      <c r="CE35" s="981"/>
      <c r="CF35" s="981"/>
      <c r="CG35" s="981"/>
      <c r="CH35" s="981"/>
      <c r="CI35" s="981"/>
      <c r="CJ35" s="981"/>
      <c r="CK35" s="981"/>
      <c r="CL35" s="981"/>
      <c r="CM35" s="981"/>
      <c r="CN35" s="981"/>
      <c r="CO35" s="981"/>
      <c r="CP35" s="981"/>
      <c r="CQ35" s="981"/>
      <c r="CR35" s="981"/>
      <c r="CS35" s="981"/>
      <c r="CT35" s="981"/>
      <c r="CU35" s="981"/>
      <c r="CV35" s="981"/>
      <c r="CW35" s="981"/>
      <c r="CX35" s="981"/>
      <c r="CY35" s="981"/>
      <c r="CZ35" s="981"/>
      <c r="DA35" s="981"/>
      <c r="DB35" s="981"/>
      <c r="DC35" s="981"/>
      <c r="DD35" s="981">
        <v>0</v>
      </c>
      <c r="DE35" s="981">
        <v>0</v>
      </c>
      <c r="DF35" s="981"/>
      <c r="DG35" s="981"/>
      <c r="DH35" s="981"/>
      <c r="DI35" s="981"/>
      <c r="DJ35" s="981"/>
      <c r="DK35" s="981"/>
      <c r="DL35" s="981"/>
      <c r="DM35" s="981">
        <v>1</v>
      </c>
      <c r="DN35" s="981"/>
      <c r="DO35" s="981"/>
      <c r="DP35" s="983">
        <v>5</v>
      </c>
      <c r="DQ35" s="983" t="s">
        <v>1196</v>
      </c>
      <c r="DR35" s="983" t="s">
        <v>1204</v>
      </c>
      <c r="DS35" s="981" t="s">
        <v>966</v>
      </c>
      <c r="DT35" s="983" t="s">
        <v>1198</v>
      </c>
      <c r="DU35" s="983" t="s">
        <v>1199</v>
      </c>
      <c r="DV35" s="981"/>
      <c r="DW35" s="981"/>
      <c r="DX35" s="981">
        <v>1</v>
      </c>
      <c r="DY35" s="981"/>
      <c r="DZ35" s="981"/>
      <c r="EA35" s="981"/>
      <c r="EB35" s="981"/>
      <c r="EC35" s="981"/>
      <c r="ED35" s="981"/>
      <c r="EE35" s="981"/>
      <c r="EF35" s="981"/>
      <c r="EG35" s="981"/>
      <c r="EH35" s="981"/>
      <c r="EI35" s="981"/>
    </row>
    <row r="36" spans="1:139" ht="35.25" customHeight="1">
      <c r="A36" s="981">
        <v>17</v>
      </c>
      <c r="B36" s="982" t="s">
        <v>131</v>
      </c>
      <c r="C36" s="983" t="s">
        <v>1216</v>
      </c>
      <c r="D36" s="981">
        <v>1</v>
      </c>
      <c r="E36" s="981">
        <v>1</v>
      </c>
      <c r="F36" s="981"/>
      <c r="G36" s="981"/>
      <c r="H36" s="981"/>
      <c r="I36" s="981"/>
      <c r="J36" s="981"/>
      <c r="K36" s="981"/>
      <c r="L36" s="981"/>
      <c r="M36" s="981"/>
      <c r="N36" s="981"/>
      <c r="O36" s="981"/>
      <c r="P36" s="981"/>
      <c r="Q36" s="981"/>
      <c r="R36" s="981"/>
      <c r="S36" s="981">
        <v>1</v>
      </c>
      <c r="T36" s="981"/>
      <c r="U36" s="981"/>
      <c r="V36" s="981">
        <v>1</v>
      </c>
      <c r="W36" s="981"/>
      <c r="X36" s="981"/>
      <c r="Y36" s="981"/>
      <c r="Z36" s="981"/>
      <c r="AA36" s="981"/>
      <c r="AB36" s="981"/>
      <c r="AC36" s="981"/>
      <c r="AD36" s="981">
        <v>0</v>
      </c>
      <c r="AE36" s="981">
        <v>1</v>
      </c>
      <c r="AF36" s="981"/>
      <c r="AG36" s="981"/>
      <c r="AH36" s="981"/>
      <c r="AI36" s="981"/>
      <c r="AJ36" s="981"/>
      <c r="AK36" s="981"/>
      <c r="AL36" s="981">
        <v>0</v>
      </c>
      <c r="AM36" s="981">
        <v>0</v>
      </c>
      <c r="AN36" s="981">
        <v>0</v>
      </c>
      <c r="AO36" s="981"/>
      <c r="AP36" s="981"/>
      <c r="AQ36" s="981"/>
      <c r="AR36" s="981"/>
      <c r="AS36" s="981">
        <v>1</v>
      </c>
      <c r="AT36" s="981"/>
      <c r="AU36" s="981">
        <v>1</v>
      </c>
      <c r="AV36" s="981">
        <v>1</v>
      </c>
      <c r="AW36" s="981">
        <v>1</v>
      </c>
      <c r="AX36" s="981">
        <v>1</v>
      </c>
      <c r="AY36" s="981">
        <v>1</v>
      </c>
      <c r="AZ36" s="981"/>
      <c r="BA36" s="981"/>
      <c r="BB36" s="981">
        <v>0</v>
      </c>
      <c r="BC36" s="981"/>
      <c r="BD36" s="981"/>
      <c r="BE36" s="981"/>
      <c r="BF36" s="981"/>
      <c r="BG36" s="981"/>
      <c r="BH36" s="981"/>
      <c r="BI36" s="981"/>
      <c r="BJ36" s="981"/>
      <c r="BK36" s="981"/>
      <c r="BL36" s="981"/>
      <c r="BM36" s="981"/>
      <c r="BN36" s="981"/>
      <c r="BO36" s="981"/>
      <c r="BP36" s="981"/>
      <c r="BQ36" s="981"/>
      <c r="BR36" s="981"/>
      <c r="BS36" s="981"/>
      <c r="BT36" s="981"/>
      <c r="BU36" s="981"/>
      <c r="BV36" s="981"/>
      <c r="BW36" s="981"/>
      <c r="BX36" s="981"/>
      <c r="BY36" s="981"/>
      <c r="BZ36" s="981"/>
      <c r="CA36" s="981"/>
      <c r="CB36" s="981"/>
      <c r="CC36" s="981"/>
      <c r="CD36" s="981"/>
      <c r="CE36" s="981"/>
      <c r="CF36" s="981"/>
      <c r="CG36" s="981"/>
      <c r="CH36" s="981"/>
      <c r="CI36" s="981"/>
      <c r="CJ36" s="981"/>
      <c r="CK36" s="981"/>
      <c r="CL36" s="981"/>
      <c r="CM36" s="981"/>
      <c r="CN36" s="981"/>
      <c r="CO36" s="981"/>
      <c r="CP36" s="981"/>
      <c r="CQ36" s="981"/>
      <c r="CR36" s="981"/>
      <c r="CS36" s="981"/>
      <c r="CT36" s="981"/>
      <c r="CU36" s="981"/>
      <c r="CV36" s="981"/>
      <c r="CW36" s="981"/>
      <c r="CX36" s="981"/>
      <c r="CY36" s="981"/>
      <c r="CZ36" s="981"/>
      <c r="DA36" s="981"/>
      <c r="DB36" s="981"/>
      <c r="DC36" s="981"/>
      <c r="DD36" s="981">
        <v>0</v>
      </c>
      <c r="DE36" s="981">
        <v>0</v>
      </c>
      <c r="DF36" s="981"/>
      <c r="DG36" s="981"/>
      <c r="DH36" s="981"/>
      <c r="DI36" s="981"/>
      <c r="DJ36" s="981"/>
      <c r="DK36" s="981"/>
      <c r="DL36" s="981"/>
      <c r="DM36" s="981">
        <v>1</v>
      </c>
      <c r="DN36" s="981"/>
      <c r="DO36" s="981"/>
      <c r="DP36" s="983">
        <v>6</v>
      </c>
      <c r="DQ36" s="983" t="s">
        <v>1196</v>
      </c>
      <c r="DR36" s="983" t="s">
        <v>1204</v>
      </c>
      <c r="DS36" s="981" t="s">
        <v>966</v>
      </c>
      <c r="DT36" s="983" t="s">
        <v>1198</v>
      </c>
      <c r="DU36" s="983" t="s">
        <v>1199</v>
      </c>
      <c r="DV36" s="981"/>
      <c r="DW36" s="981"/>
      <c r="DX36" s="981">
        <v>1</v>
      </c>
      <c r="DY36" s="981"/>
      <c r="DZ36" s="981"/>
      <c r="EA36" s="981"/>
      <c r="EB36" s="981"/>
      <c r="EC36" s="981"/>
      <c r="ED36" s="981"/>
      <c r="EE36" s="981"/>
      <c r="EF36" s="981"/>
      <c r="EG36" s="981"/>
      <c r="EH36" s="981"/>
      <c r="EI36" s="981"/>
    </row>
    <row r="37" spans="1:139" ht="35.25" customHeight="1">
      <c r="A37" s="981">
        <v>18</v>
      </c>
      <c r="B37" s="982" t="s">
        <v>131</v>
      </c>
      <c r="C37" s="983" t="s">
        <v>1217</v>
      </c>
      <c r="D37" s="981">
        <v>1</v>
      </c>
      <c r="E37" s="981">
        <v>1</v>
      </c>
      <c r="F37" s="981"/>
      <c r="G37" s="981"/>
      <c r="H37" s="981"/>
      <c r="I37" s="981"/>
      <c r="J37" s="981"/>
      <c r="K37" s="981"/>
      <c r="L37" s="981"/>
      <c r="M37" s="981"/>
      <c r="N37" s="981"/>
      <c r="O37" s="981"/>
      <c r="P37" s="981"/>
      <c r="Q37" s="981"/>
      <c r="R37" s="981"/>
      <c r="S37" s="981">
        <v>1</v>
      </c>
      <c r="T37" s="981"/>
      <c r="U37" s="981"/>
      <c r="V37" s="981">
        <v>1</v>
      </c>
      <c r="W37" s="981"/>
      <c r="X37" s="981"/>
      <c r="Y37" s="981"/>
      <c r="Z37" s="981"/>
      <c r="AA37" s="981"/>
      <c r="AB37" s="981"/>
      <c r="AC37" s="981"/>
      <c r="AD37" s="981">
        <v>0</v>
      </c>
      <c r="AE37" s="981">
        <v>1</v>
      </c>
      <c r="AF37" s="981"/>
      <c r="AG37" s="981"/>
      <c r="AH37" s="981"/>
      <c r="AI37" s="981"/>
      <c r="AJ37" s="981"/>
      <c r="AK37" s="981"/>
      <c r="AL37" s="981">
        <v>0</v>
      </c>
      <c r="AM37" s="981">
        <v>0</v>
      </c>
      <c r="AN37" s="981">
        <v>0</v>
      </c>
      <c r="AO37" s="981"/>
      <c r="AP37" s="981"/>
      <c r="AQ37" s="981"/>
      <c r="AR37" s="981"/>
      <c r="AS37" s="981">
        <v>1</v>
      </c>
      <c r="AT37" s="981"/>
      <c r="AU37" s="981">
        <v>1</v>
      </c>
      <c r="AV37" s="981">
        <v>1</v>
      </c>
      <c r="AW37" s="981">
        <v>1</v>
      </c>
      <c r="AX37" s="981">
        <v>1</v>
      </c>
      <c r="AY37" s="981">
        <v>1</v>
      </c>
      <c r="AZ37" s="981"/>
      <c r="BA37" s="981"/>
      <c r="BB37" s="981">
        <v>0</v>
      </c>
      <c r="BC37" s="981"/>
      <c r="BD37" s="981"/>
      <c r="BE37" s="981"/>
      <c r="BF37" s="981"/>
      <c r="BG37" s="981"/>
      <c r="BH37" s="981"/>
      <c r="BI37" s="981"/>
      <c r="BJ37" s="981"/>
      <c r="BK37" s="981"/>
      <c r="BL37" s="981"/>
      <c r="BM37" s="981"/>
      <c r="BN37" s="981"/>
      <c r="BO37" s="981"/>
      <c r="BP37" s="981"/>
      <c r="BQ37" s="981"/>
      <c r="BR37" s="981"/>
      <c r="BS37" s="981"/>
      <c r="BT37" s="981"/>
      <c r="BU37" s="981"/>
      <c r="BV37" s="981"/>
      <c r="BW37" s="981"/>
      <c r="BX37" s="981"/>
      <c r="BY37" s="981"/>
      <c r="BZ37" s="981"/>
      <c r="CA37" s="981"/>
      <c r="CB37" s="981"/>
      <c r="CC37" s="981"/>
      <c r="CD37" s="981"/>
      <c r="CE37" s="981"/>
      <c r="CF37" s="981"/>
      <c r="CG37" s="981"/>
      <c r="CH37" s="981"/>
      <c r="CI37" s="981"/>
      <c r="CJ37" s="981"/>
      <c r="CK37" s="981"/>
      <c r="CL37" s="981"/>
      <c r="CM37" s="981"/>
      <c r="CN37" s="981"/>
      <c r="CO37" s="981"/>
      <c r="CP37" s="981"/>
      <c r="CQ37" s="981"/>
      <c r="CR37" s="981"/>
      <c r="CS37" s="981"/>
      <c r="CT37" s="981"/>
      <c r="CU37" s="981"/>
      <c r="CV37" s="981"/>
      <c r="CW37" s="981"/>
      <c r="CX37" s="981"/>
      <c r="CY37" s="981"/>
      <c r="CZ37" s="981"/>
      <c r="DA37" s="981"/>
      <c r="DB37" s="981"/>
      <c r="DC37" s="981"/>
      <c r="DD37" s="981">
        <v>0</v>
      </c>
      <c r="DE37" s="981">
        <v>0</v>
      </c>
      <c r="DF37" s="981"/>
      <c r="DG37" s="981"/>
      <c r="DH37" s="981"/>
      <c r="DI37" s="981"/>
      <c r="DJ37" s="981"/>
      <c r="DK37" s="981"/>
      <c r="DL37" s="981"/>
      <c r="DM37" s="981">
        <v>1</v>
      </c>
      <c r="DN37" s="981"/>
      <c r="DO37" s="981"/>
      <c r="DP37" s="983">
        <v>6</v>
      </c>
      <c r="DQ37" s="983" t="s">
        <v>1196</v>
      </c>
      <c r="DR37" s="983" t="s">
        <v>1204</v>
      </c>
      <c r="DS37" s="981" t="s">
        <v>966</v>
      </c>
      <c r="DT37" s="983" t="s">
        <v>1198</v>
      </c>
      <c r="DU37" s="983" t="s">
        <v>1199</v>
      </c>
      <c r="DV37" s="981"/>
      <c r="DW37" s="981"/>
      <c r="DX37" s="981">
        <v>1</v>
      </c>
      <c r="DY37" s="981"/>
      <c r="DZ37" s="981"/>
      <c r="EA37" s="981"/>
      <c r="EB37" s="981"/>
      <c r="EC37" s="981"/>
      <c r="ED37" s="981"/>
      <c r="EE37" s="981"/>
      <c r="EF37" s="981"/>
      <c r="EG37" s="981"/>
      <c r="EH37" s="981"/>
      <c r="EI37" s="981"/>
    </row>
    <row r="38" spans="1:139" ht="35.25" customHeight="1">
      <c r="A38" s="981">
        <v>19</v>
      </c>
      <c r="B38" s="982" t="s">
        <v>131</v>
      </c>
      <c r="C38" s="983" t="s">
        <v>1218</v>
      </c>
      <c r="D38" s="981">
        <v>1</v>
      </c>
      <c r="E38" s="981">
        <v>1</v>
      </c>
      <c r="F38" s="981"/>
      <c r="G38" s="981"/>
      <c r="H38" s="981"/>
      <c r="I38" s="981"/>
      <c r="J38" s="981"/>
      <c r="K38" s="981"/>
      <c r="L38" s="981"/>
      <c r="M38" s="981"/>
      <c r="N38" s="981"/>
      <c r="O38" s="981"/>
      <c r="P38" s="981"/>
      <c r="Q38" s="981"/>
      <c r="R38" s="981"/>
      <c r="S38" s="981">
        <v>1</v>
      </c>
      <c r="T38" s="981"/>
      <c r="U38" s="981"/>
      <c r="V38" s="981">
        <v>1</v>
      </c>
      <c r="W38" s="981"/>
      <c r="X38" s="981"/>
      <c r="Y38" s="981"/>
      <c r="Z38" s="981"/>
      <c r="AA38" s="981"/>
      <c r="AB38" s="981"/>
      <c r="AC38" s="981"/>
      <c r="AD38" s="981">
        <v>0</v>
      </c>
      <c r="AE38" s="981">
        <v>1</v>
      </c>
      <c r="AF38" s="981"/>
      <c r="AG38" s="981"/>
      <c r="AH38" s="981"/>
      <c r="AI38" s="981"/>
      <c r="AJ38" s="981"/>
      <c r="AK38" s="981"/>
      <c r="AL38" s="981">
        <v>0</v>
      </c>
      <c r="AM38" s="981">
        <v>0</v>
      </c>
      <c r="AN38" s="981">
        <v>0</v>
      </c>
      <c r="AO38" s="981"/>
      <c r="AP38" s="981"/>
      <c r="AQ38" s="981"/>
      <c r="AR38" s="981"/>
      <c r="AS38" s="981">
        <v>1</v>
      </c>
      <c r="AT38" s="981"/>
      <c r="AU38" s="981">
        <v>1</v>
      </c>
      <c r="AV38" s="981">
        <v>1</v>
      </c>
      <c r="AW38" s="981">
        <v>1</v>
      </c>
      <c r="AX38" s="981">
        <v>2</v>
      </c>
      <c r="AY38" s="981">
        <v>1</v>
      </c>
      <c r="AZ38" s="981"/>
      <c r="BA38" s="981"/>
      <c r="BB38" s="981">
        <v>0</v>
      </c>
      <c r="BC38" s="981"/>
      <c r="BD38" s="981"/>
      <c r="BE38" s="981"/>
      <c r="BF38" s="981"/>
      <c r="BG38" s="981"/>
      <c r="BH38" s="981"/>
      <c r="BI38" s="981"/>
      <c r="BJ38" s="981"/>
      <c r="BK38" s="981"/>
      <c r="BL38" s="981"/>
      <c r="BM38" s="981"/>
      <c r="BN38" s="981"/>
      <c r="BO38" s="981"/>
      <c r="BP38" s="981"/>
      <c r="BQ38" s="981"/>
      <c r="BR38" s="981"/>
      <c r="BS38" s="981"/>
      <c r="BT38" s="981"/>
      <c r="BU38" s="981"/>
      <c r="BV38" s="981"/>
      <c r="BW38" s="981"/>
      <c r="BX38" s="981"/>
      <c r="BY38" s="981"/>
      <c r="BZ38" s="981"/>
      <c r="CA38" s="981"/>
      <c r="CB38" s="981"/>
      <c r="CC38" s="981"/>
      <c r="CD38" s="981"/>
      <c r="CE38" s="981"/>
      <c r="CF38" s="981"/>
      <c r="CG38" s="981"/>
      <c r="CH38" s="981"/>
      <c r="CI38" s="981"/>
      <c r="CJ38" s="981"/>
      <c r="CK38" s="981"/>
      <c r="CL38" s="981"/>
      <c r="CM38" s="981"/>
      <c r="CN38" s="981"/>
      <c r="CO38" s="981"/>
      <c r="CP38" s="981"/>
      <c r="CQ38" s="981"/>
      <c r="CR38" s="981"/>
      <c r="CS38" s="981"/>
      <c r="CT38" s="981"/>
      <c r="CU38" s="981"/>
      <c r="CV38" s="981"/>
      <c r="CW38" s="981"/>
      <c r="CX38" s="981"/>
      <c r="CY38" s="981"/>
      <c r="CZ38" s="981"/>
      <c r="DA38" s="981"/>
      <c r="DB38" s="981"/>
      <c r="DC38" s="981"/>
      <c r="DD38" s="981">
        <v>0</v>
      </c>
      <c r="DE38" s="981">
        <v>0</v>
      </c>
      <c r="DF38" s="981"/>
      <c r="DG38" s="981"/>
      <c r="DH38" s="981"/>
      <c r="DI38" s="981"/>
      <c r="DJ38" s="981"/>
      <c r="DK38" s="981"/>
      <c r="DL38" s="981"/>
      <c r="DM38" s="981">
        <v>1</v>
      </c>
      <c r="DN38" s="981"/>
      <c r="DO38" s="981"/>
      <c r="DP38" s="983">
        <v>6</v>
      </c>
      <c r="DQ38" s="983" t="s">
        <v>1196</v>
      </c>
      <c r="DR38" s="983" t="s">
        <v>1204</v>
      </c>
      <c r="DS38" s="981" t="s">
        <v>966</v>
      </c>
      <c r="DT38" s="983" t="s">
        <v>1198</v>
      </c>
      <c r="DU38" s="983" t="s">
        <v>1199</v>
      </c>
      <c r="DV38" s="981"/>
      <c r="DW38" s="981"/>
      <c r="DX38" s="981">
        <v>1</v>
      </c>
      <c r="DY38" s="981"/>
      <c r="DZ38" s="981"/>
      <c r="EA38" s="981"/>
      <c r="EB38" s="981"/>
      <c r="EC38" s="981"/>
      <c r="ED38" s="981"/>
      <c r="EE38" s="981"/>
      <c r="EF38" s="981"/>
      <c r="EG38" s="981"/>
      <c r="EH38" s="981"/>
      <c r="EI38" s="981"/>
    </row>
    <row r="39" spans="1:139" ht="35.25" customHeight="1">
      <c r="A39" s="981">
        <v>20</v>
      </c>
      <c r="B39" s="982" t="s">
        <v>131</v>
      </c>
      <c r="C39" s="983" t="s">
        <v>1219</v>
      </c>
      <c r="D39" s="981">
        <v>1</v>
      </c>
      <c r="E39" s="981">
        <v>1</v>
      </c>
      <c r="F39" s="981"/>
      <c r="G39" s="981"/>
      <c r="H39" s="981"/>
      <c r="I39" s="981"/>
      <c r="J39" s="981"/>
      <c r="K39" s="981"/>
      <c r="L39" s="981"/>
      <c r="M39" s="981"/>
      <c r="N39" s="981"/>
      <c r="O39" s="981"/>
      <c r="P39" s="981"/>
      <c r="Q39" s="981"/>
      <c r="R39" s="981"/>
      <c r="S39" s="981">
        <v>1</v>
      </c>
      <c r="T39" s="981"/>
      <c r="U39" s="981"/>
      <c r="V39" s="981">
        <v>1</v>
      </c>
      <c r="W39" s="981"/>
      <c r="X39" s="981"/>
      <c r="Y39" s="981"/>
      <c r="Z39" s="981"/>
      <c r="AA39" s="981"/>
      <c r="AB39" s="981"/>
      <c r="AC39" s="981"/>
      <c r="AD39" s="981">
        <v>0</v>
      </c>
      <c r="AE39" s="981">
        <v>1</v>
      </c>
      <c r="AF39" s="981"/>
      <c r="AG39" s="981"/>
      <c r="AH39" s="981"/>
      <c r="AI39" s="981"/>
      <c r="AJ39" s="981"/>
      <c r="AK39" s="981"/>
      <c r="AL39" s="981">
        <v>0</v>
      </c>
      <c r="AM39" s="981">
        <v>0</v>
      </c>
      <c r="AN39" s="981">
        <v>0</v>
      </c>
      <c r="AO39" s="981"/>
      <c r="AP39" s="981"/>
      <c r="AQ39" s="981"/>
      <c r="AR39" s="981"/>
      <c r="AS39" s="981">
        <v>1</v>
      </c>
      <c r="AT39" s="981"/>
      <c r="AU39" s="981">
        <v>1</v>
      </c>
      <c r="AV39" s="981">
        <v>1</v>
      </c>
      <c r="AW39" s="981">
        <v>1</v>
      </c>
      <c r="AX39" s="981">
        <v>2</v>
      </c>
      <c r="AY39" s="981">
        <v>1</v>
      </c>
      <c r="AZ39" s="981"/>
      <c r="BA39" s="981"/>
      <c r="BB39" s="981">
        <v>0</v>
      </c>
      <c r="BC39" s="981"/>
      <c r="BD39" s="981"/>
      <c r="BE39" s="981"/>
      <c r="BF39" s="981"/>
      <c r="BG39" s="981"/>
      <c r="BH39" s="981"/>
      <c r="BI39" s="981"/>
      <c r="BJ39" s="981"/>
      <c r="BK39" s="981"/>
      <c r="BL39" s="981"/>
      <c r="BM39" s="981"/>
      <c r="BN39" s="981"/>
      <c r="BO39" s="981"/>
      <c r="BP39" s="981"/>
      <c r="BQ39" s="981"/>
      <c r="BR39" s="981"/>
      <c r="BS39" s="981"/>
      <c r="BT39" s="981"/>
      <c r="BU39" s="981"/>
      <c r="BV39" s="981"/>
      <c r="BW39" s="981"/>
      <c r="BX39" s="981"/>
      <c r="BY39" s="981"/>
      <c r="BZ39" s="981"/>
      <c r="CA39" s="981"/>
      <c r="CB39" s="981"/>
      <c r="CC39" s="981"/>
      <c r="CD39" s="981"/>
      <c r="CE39" s="981"/>
      <c r="CF39" s="981"/>
      <c r="CG39" s="981"/>
      <c r="CH39" s="981"/>
      <c r="CI39" s="981"/>
      <c r="CJ39" s="981"/>
      <c r="CK39" s="981"/>
      <c r="CL39" s="981"/>
      <c r="CM39" s="981"/>
      <c r="CN39" s="981"/>
      <c r="CO39" s="981"/>
      <c r="CP39" s="981"/>
      <c r="CQ39" s="981"/>
      <c r="CR39" s="981"/>
      <c r="CS39" s="981"/>
      <c r="CT39" s="981"/>
      <c r="CU39" s="981"/>
      <c r="CV39" s="981"/>
      <c r="CW39" s="981"/>
      <c r="CX39" s="981"/>
      <c r="CY39" s="981"/>
      <c r="CZ39" s="981"/>
      <c r="DA39" s="981"/>
      <c r="DB39" s="981"/>
      <c r="DC39" s="981"/>
      <c r="DD39" s="981">
        <v>0</v>
      </c>
      <c r="DE39" s="981">
        <v>0</v>
      </c>
      <c r="DF39" s="981"/>
      <c r="DG39" s="981"/>
      <c r="DH39" s="981"/>
      <c r="DI39" s="981"/>
      <c r="DJ39" s="981"/>
      <c r="DK39" s="981"/>
      <c r="DL39" s="981"/>
      <c r="DM39" s="981">
        <v>1</v>
      </c>
      <c r="DN39" s="981"/>
      <c r="DO39" s="981"/>
      <c r="DP39" s="983">
        <v>6</v>
      </c>
      <c r="DQ39" s="983" t="s">
        <v>1196</v>
      </c>
      <c r="DR39" s="983" t="s">
        <v>1204</v>
      </c>
      <c r="DS39" s="981" t="s">
        <v>966</v>
      </c>
      <c r="DT39" s="983" t="s">
        <v>1198</v>
      </c>
      <c r="DU39" s="983" t="s">
        <v>1199</v>
      </c>
      <c r="DV39" s="981"/>
      <c r="DW39" s="981"/>
      <c r="DX39" s="981">
        <v>1</v>
      </c>
      <c r="DY39" s="981"/>
      <c r="DZ39" s="981"/>
      <c r="EA39" s="981"/>
      <c r="EB39" s="981"/>
      <c r="EC39" s="981"/>
      <c r="ED39" s="981"/>
      <c r="EE39" s="981"/>
      <c r="EF39" s="981"/>
      <c r="EG39" s="981"/>
      <c r="EH39" s="981"/>
      <c r="EI39" s="981"/>
    </row>
    <row r="40" spans="1:139" ht="35.25" customHeight="1">
      <c r="A40" s="981">
        <v>21</v>
      </c>
      <c r="B40" s="982" t="s">
        <v>131</v>
      </c>
      <c r="C40" s="983" t="s">
        <v>1220</v>
      </c>
      <c r="D40" s="981">
        <v>1</v>
      </c>
      <c r="E40" s="981">
        <v>1</v>
      </c>
      <c r="F40" s="981"/>
      <c r="G40" s="981"/>
      <c r="H40" s="981"/>
      <c r="I40" s="981"/>
      <c r="J40" s="981"/>
      <c r="K40" s="981"/>
      <c r="L40" s="981"/>
      <c r="M40" s="981"/>
      <c r="N40" s="981"/>
      <c r="O40" s="981"/>
      <c r="P40" s="981"/>
      <c r="Q40" s="981"/>
      <c r="R40" s="981"/>
      <c r="S40" s="981">
        <v>1</v>
      </c>
      <c r="T40" s="981"/>
      <c r="U40" s="981"/>
      <c r="V40" s="981">
        <v>1</v>
      </c>
      <c r="W40" s="981"/>
      <c r="X40" s="981"/>
      <c r="Y40" s="981"/>
      <c r="Z40" s="981"/>
      <c r="AA40" s="981"/>
      <c r="AB40" s="981"/>
      <c r="AC40" s="981"/>
      <c r="AD40" s="981">
        <v>0</v>
      </c>
      <c r="AE40" s="981">
        <v>1</v>
      </c>
      <c r="AF40" s="981"/>
      <c r="AG40" s="981"/>
      <c r="AH40" s="981"/>
      <c r="AI40" s="981"/>
      <c r="AJ40" s="981"/>
      <c r="AK40" s="981"/>
      <c r="AL40" s="981">
        <v>0</v>
      </c>
      <c r="AM40" s="981">
        <v>0</v>
      </c>
      <c r="AN40" s="981">
        <v>0</v>
      </c>
      <c r="AO40" s="981"/>
      <c r="AP40" s="981"/>
      <c r="AQ40" s="981"/>
      <c r="AR40" s="981"/>
      <c r="AS40" s="981">
        <v>1</v>
      </c>
      <c r="AT40" s="981"/>
      <c r="AU40" s="981">
        <v>1</v>
      </c>
      <c r="AV40" s="981">
        <v>1</v>
      </c>
      <c r="AW40" s="981">
        <v>1</v>
      </c>
      <c r="AX40" s="981">
        <v>1</v>
      </c>
      <c r="AY40" s="981">
        <v>1</v>
      </c>
      <c r="AZ40" s="981"/>
      <c r="BA40" s="981"/>
      <c r="BB40" s="981">
        <v>0</v>
      </c>
      <c r="BC40" s="981"/>
      <c r="BD40" s="981"/>
      <c r="BE40" s="981"/>
      <c r="BF40" s="981"/>
      <c r="BG40" s="981"/>
      <c r="BH40" s="981"/>
      <c r="BI40" s="981"/>
      <c r="BJ40" s="981"/>
      <c r="BK40" s="981"/>
      <c r="BL40" s="981"/>
      <c r="BM40" s="981"/>
      <c r="BN40" s="981"/>
      <c r="BO40" s="981"/>
      <c r="BP40" s="981"/>
      <c r="BQ40" s="981"/>
      <c r="BR40" s="981"/>
      <c r="BS40" s="981"/>
      <c r="BT40" s="981"/>
      <c r="BU40" s="981"/>
      <c r="BV40" s="981"/>
      <c r="BW40" s="981"/>
      <c r="BX40" s="981"/>
      <c r="BY40" s="981"/>
      <c r="BZ40" s="981"/>
      <c r="CA40" s="981"/>
      <c r="CB40" s="981"/>
      <c r="CC40" s="981"/>
      <c r="CD40" s="981"/>
      <c r="CE40" s="981"/>
      <c r="CF40" s="981"/>
      <c r="CG40" s="981"/>
      <c r="CH40" s="981"/>
      <c r="CI40" s="981"/>
      <c r="CJ40" s="981"/>
      <c r="CK40" s="981"/>
      <c r="CL40" s="981"/>
      <c r="CM40" s="981"/>
      <c r="CN40" s="981"/>
      <c r="CO40" s="981"/>
      <c r="CP40" s="981"/>
      <c r="CQ40" s="981"/>
      <c r="CR40" s="981"/>
      <c r="CS40" s="981"/>
      <c r="CT40" s="981"/>
      <c r="CU40" s="981"/>
      <c r="CV40" s="981"/>
      <c r="CW40" s="981"/>
      <c r="CX40" s="981"/>
      <c r="CY40" s="981"/>
      <c r="CZ40" s="981"/>
      <c r="DA40" s="981"/>
      <c r="DB40" s="981"/>
      <c r="DC40" s="981"/>
      <c r="DD40" s="981">
        <v>0</v>
      </c>
      <c r="DE40" s="981">
        <v>0</v>
      </c>
      <c r="DF40" s="981"/>
      <c r="DG40" s="981"/>
      <c r="DH40" s="981"/>
      <c r="DI40" s="981"/>
      <c r="DJ40" s="981"/>
      <c r="DK40" s="981"/>
      <c r="DL40" s="981"/>
      <c r="DM40" s="981">
        <v>1</v>
      </c>
      <c r="DN40" s="981"/>
      <c r="DO40" s="981"/>
      <c r="DP40" s="983">
        <v>4</v>
      </c>
      <c r="DQ40" s="983" t="s">
        <v>1196</v>
      </c>
      <c r="DR40" s="983" t="s">
        <v>1221</v>
      </c>
      <c r="DS40" s="981" t="s">
        <v>831</v>
      </c>
      <c r="DT40" s="983" t="s">
        <v>1198</v>
      </c>
      <c r="DU40" s="983" t="s">
        <v>1199</v>
      </c>
      <c r="DV40" s="981"/>
      <c r="DW40" s="981"/>
      <c r="DX40" s="981">
        <v>1</v>
      </c>
      <c r="DY40" s="981"/>
      <c r="DZ40" s="981"/>
      <c r="EA40" s="981"/>
      <c r="EB40" s="981"/>
      <c r="EC40" s="981"/>
      <c r="ED40" s="981"/>
      <c r="EE40" s="981"/>
      <c r="EF40" s="981"/>
      <c r="EG40" s="981"/>
      <c r="EH40" s="981"/>
      <c r="EI40" s="981"/>
    </row>
    <row r="41" spans="1:139" ht="35.25" customHeight="1">
      <c r="A41" s="981">
        <v>22</v>
      </c>
      <c r="B41" s="982" t="s">
        <v>161</v>
      </c>
      <c r="C41" s="983" t="s">
        <v>1222</v>
      </c>
      <c r="D41" s="981">
        <v>1</v>
      </c>
      <c r="E41" s="981">
        <v>1</v>
      </c>
      <c r="F41" s="981"/>
      <c r="G41" s="981"/>
      <c r="H41" s="981"/>
      <c r="I41" s="981"/>
      <c r="J41" s="981"/>
      <c r="K41" s="981"/>
      <c r="L41" s="981"/>
      <c r="M41" s="981"/>
      <c r="N41" s="981"/>
      <c r="O41" s="981"/>
      <c r="P41" s="981"/>
      <c r="Q41" s="981"/>
      <c r="R41" s="981"/>
      <c r="S41" s="981">
        <v>1</v>
      </c>
      <c r="T41" s="981"/>
      <c r="U41" s="981"/>
      <c r="V41" s="981">
        <v>1</v>
      </c>
      <c r="W41" s="981"/>
      <c r="X41" s="981"/>
      <c r="Y41" s="981"/>
      <c r="Z41" s="981"/>
      <c r="AA41" s="981"/>
      <c r="AB41" s="981">
        <v>2</v>
      </c>
      <c r="AC41" s="981"/>
      <c r="AD41" s="981">
        <v>2</v>
      </c>
      <c r="AE41" s="981"/>
      <c r="AF41" s="981"/>
      <c r="AG41" s="981"/>
      <c r="AH41" s="981"/>
      <c r="AI41" s="981"/>
      <c r="AJ41" s="981"/>
      <c r="AK41" s="981"/>
      <c r="AL41" s="981">
        <v>0</v>
      </c>
      <c r="AM41" s="981">
        <v>0</v>
      </c>
      <c r="AN41" s="981">
        <v>0</v>
      </c>
      <c r="AO41" s="981"/>
      <c r="AP41" s="981"/>
      <c r="AQ41" s="981"/>
      <c r="AR41" s="981"/>
      <c r="AS41" s="981"/>
      <c r="AT41" s="981"/>
      <c r="AU41" s="981">
        <v>1</v>
      </c>
      <c r="AV41" s="981">
        <v>1</v>
      </c>
      <c r="AW41" s="981">
        <v>1</v>
      </c>
      <c r="AX41" s="981">
        <v>2</v>
      </c>
      <c r="AY41" s="981">
        <v>1</v>
      </c>
      <c r="AZ41" s="981"/>
      <c r="BA41" s="981"/>
      <c r="BB41" s="981">
        <v>0</v>
      </c>
      <c r="BC41" s="981"/>
      <c r="BD41" s="981"/>
      <c r="BE41" s="981"/>
      <c r="BF41" s="981"/>
      <c r="BG41" s="981"/>
      <c r="BH41" s="981"/>
      <c r="BI41" s="981"/>
      <c r="BJ41" s="981"/>
      <c r="BK41" s="981"/>
      <c r="BL41" s="981"/>
      <c r="BM41" s="981"/>
      <c r="BN41" s="981"/>
      <c r="BO41" s="981"/>
      <c r="BP41" s="981"/>
      <c r="BQ41" s="981"/>
      <c r="BR41" s="981"/>
      <c r="BS41" s="981"/>
      <c r="BT41" s="981"/>
      <c r="BU41" s="981"/>
      <c r="BV41" s="981"/>
      <c r="BW41" s="981"/>
      <c r="BX41" s="981"/>
      <c r="BY41" s="981"/>
      <c r="BZ41" s="981"/>
      <c r="CA41" s="981"/>
      <c r="CB41" s="981"/>
      <c r="CC41" s="981"/>
      <c r="CD41" s="981"/>
      <c r="CE41" s="981"/>
      <c r="CF41" s="981"/>
      <c r="CG41" s="981"/>
      <c r="CH41" s="981"/>
      <c r="CI41" s="981"/>
      <c r="CJ41" s="981"/>
      <c r="CK41" s="981"/>
      <c r="CL41" s="981"/>
      <c r="CM41" s="981"/>
      <c r="CN41" s="981"/>
      <c r="CO41" s="981"/>
      <c r="CP41" s="981"/>
      <c r="CQ41" s="981"/>
      <c r="CR41" s="981"/>
      <c r="CS41" s="981"/>
      <c r="CT41" s="981"/>
      <c r="CU41" s="981"/>
      <c r="CV41" s="981"/>
      <c r="CW41" s="981"/>
      <c r="CX41" s="981"/>
      <c r="CY41" s="981"/>
      <c r="CZ41" s="981"/>
      <c r="DA41" s="981"/>
      <c r="DB41" s="981"/>
      <c r="DC41" s="981"/>
      <c r="DD41" s="981">
        <v>0</v>
      </c>
      <c r="DE41" s="981">
        <v>0</v>
      </c>
      <c r="DF41" s="981"/>
      <c r="DG41" s="981"/>
      <c r="DH41" s="981"/>
      <c r="DI41" s="981"/>
      <c r="DJ41" s="981"/>
      <c r="DK41" s="981"/>
      <c r="DL41" s="981"/>
      <c r="DM41" s="981">
        <v>1</v>
      </c>
      <c r="DN41" s="981"/>
      <c r="DO41" s="981"/>
      <c r="DP41" s="983">
        <v>6</v>
      </c>
      <c r="DQ41" s="983" t="s">
        <v>1196</v>
      </c>
      <c r="DR41" s="983" t="s">
        <v>1221</v>
      </c>
      <c r="DS41" s="981" t="s">
        <v>831</v>
      </c>
      <c r="DT41" s="983" t="s">
        <v>1198</v>
      </c>
      <c r="DU41" s="983" t="s">
        <v>1199</v>
      </c>
      <c r="DV41" s="981"/>
      <c r="DW41" s="981"/>
      <c r="DX41" s="981">
        <v>1</v>
      </c>
      <c r="DY41" s="981"/>
      <c r="DZ41" s="981"/>
      <c r="EA41" s="981"/>
      <c r="EB41" s="981"/>
      <c r="EC41" s="981"/>
      <c r="ED41" s="981"/>
      <c r="EE41" s="981"/>
      <c r="EF41" s="981"/>
      <c r="EG41" s="981"/>
      <c r="EH41" s="981"/>
      <c r="EI41" s="981"/>
    </row>
    <row r="42" spans="1:139" ht="35.25" customHeight="1">
      <c r="A42" s="981">
        <v>23</v>
      </c>
      <c r="B42" s="982" t="s">
        <v>116</v>
      </c>
      <c r="C42" s="983" t="s">
        <v>1223</v>
      </c>
      <c r="D42" s="981">
        <v>1</v>
      </c>
      <c r="E42" s="981">
        <v>1</v>
      </c>
      <c r="F42" s="981"/>
      <c r="G42" s="981"/>
      <c r="H42" s="981"/>
      <c r="I42" s="981"/>
      <c r="J42" s="981"/>
      <c r="K42" s="981"/>
      <c r="L42" s="981"/>
      <c r="M42" s="981"/>
      <c r="N42" s="981"/>
      <c r="O42" s="981"/>
      <c r="P42" s="981"/>
      <c r="Q42" s="981"/>
      <c r="R42" s="981"/>
      <c r="S42" s="981">
        <v>1</v>
      </c>
      <c r="T42" s="981"/>
      <c r="U42" s="981"/>
      <c r="V42" s="981">
        <v>1</v>
      </c>
      <c r="W42" s="981"/>
      <c r="X42" s="981"/>
      <c r="Y42" s="981"/>
      <c r="Z42" s="981"/>
      <c r="AA42" s="981"/>
      <c r="AB42" s="981"/>
      <c r="AC42" s="981"/>
      <c r="AD42" s="981">
        <v>0</v>
      </c>
      <c r="AE42" s="981">
        <v>1</v>
      </c>
      <c r="AF42" s="981"/>
      <c r="AG42" s="981"/>
      <c r="AH42" s="981"/>
      <c r="AI42" s="981"/>
      <c r="AJ42" s="981"/>
      <c r="AK42" s="981"/>
      <c r="AL42" s="981">
        <v>0</v>
      </c>
      <c r="AM42" s="981">
        <v>0</v>
      </c>
      <c r="AN42" s="981">
        <v>0</v>
      </c>
      <c r="AO42" s="981"/>
      <c r="AP42" s="981"/>
      <c r="AQ42" s="981"/>
      <c r="AR42" s="981"/>
      <c r="AS42" s="981">
        <v>1</v>
      </c>
      <c r="AT42" s="981"/>
      <c r="AU42" s="981">
        <v>1</v>
      </c>
      <c r="AV42" s="981">
        <v>1</v>
      </c>
      <c r="AW42" s="981">
        <v>1</v>
      </c>
      <c r="AX42" s="981">
        <v>1</v>
      </c>
      <c r="AY42" s="981">
        <v>1</v>
      </c>
      <c r="AZ42" s="981"/>
      <c r="BA42" s="981"/>
      <c r="BB42" s="981">
        <v>0</v>
      </c>
      <c r="BC42" s="981"/>
      <c r="BD42" s="981"/>
      <c r="BE42" s="981"/>
      <c r="BF42" s="981"/>
      <c r="BG42" s="981"/>
      <c r="BH42" s="981"/>
      <c r="BI42" s="981"/>
      <c r="BJ42" s="981"/>
      <c r="BK42" s="981"/>
      <c r="BL42" s="981"/>
      <c r="BM42" s="981"/>
      <c r="BN42" s="981"/>
      <c r="BO42" s="981"/>
      <c r="BP42" s="981"/>
      <c r="BQ42" s="981"/>
      <c r="BR42" s="981"/>
      <c r="BS42" s="981"/>
      <c r="BT42" s="981"/>
      <c r="BU42" s="981"/>
      <c r="BV42" s="981"/>
      <c r="BW42" s="981"/>
      <c r="BX42" s="981"/>
      <c r="BY42" s="981"/>
      <c r="BZ42" s="981"/>
      <c r="CA42" s="981"/>
      <c r="CB42" s="981"/>
      <c r="CC42" s="981"/>
      <c r="CD42" s="981"/>
      <c r="CE42" s="981"/>
      <c r="CF42" s="981"/>
      <c r="CG42" s="981"/>
      <c r="CH42" s="981"/>
      <c r="CI42" s="981"/>
      <c r="CJ42" s="981"/>
      <c r="CK42" s="981"/>
      <c r="CL42" s="981"/>
      <c r="CM42" s="981"/>
      <c r="CN42" s="981"/>
      <c r="CO42" s="981"/>
      <c r="CP42" s="981"/>
      <c r="CQ42" s="981"/>
      <c r="CR42" s="981"/>
      <c r="CS42" s="981"/>
      <c r="CT42" s="981"/>
      <c r="CU42" s="981"/>
      <c r="CV42" s="981"/>
      <c r="CW42" s="981"/>
      <c r="CX42" s="981"/>
      <c r="CY42" s="981"/>
      <c r="CZ42" s="981"/>
      <c r="DA42" s="981"/>
      <c r="DB42" s="981"/>
      <c r="DC42" s="981"/>
      <c r="DD42" s="981">
        <v>0</v>
      </c>
      <c r="DE42" s="981">
        <v>0</v>
      </c>
      <c r="DF42" s="981"/>
      <c r="DG42" s="981"/>
      <c r="DH42" s="981"/>
      <c r="DI42" s="981"/>
      <c r="DJ42" s="981"/>
      <c r="DK42" s="981"/>
      <c r="DL42" s="981"/>
      <c r="DM42" s="981">
        <v>1</v>
      </c>
      <c r="DN42" s="981"/>
      <c r="DO42" s="981"/>
      <c r="DP42" s="983">
        <v>5</v>
      </c>
      <c r="DQ42" s="983" t="s">
        <v>1196</v>
      </c>
      <c r="DR42" s="983" t="s">
        <v>1221</v>
      </c>
      <c r="DS42" s="981" t="s">
        <v>831</v>
      </c>
      <c r="DT42" s="983" t="s">
        <v>1198</v>
      </c>
      <c r="DU42" s="983" t="s">
        <v>1199</v>
      </c>
      <c r="DV42" s="981"/>
      <c r="DW42" s="981"/>
      <c r="DX42" s="981">
        <v>1</v>
      </c>
      <c r="DY42" s="981"/>
      <c r="DZ42" s="981"/>
      <c r="EA42" s="981"/>
      <c r="EB42" s="981"/>
      <c r="EC42" s="981"/>
      <c r="ED42" s="981"/>
      <c r="EE42" s="981"/>
      <c r="EF42" s="981"/>
      <c r="EG42" s="981"/>
      <c r="EH42" s="981"/>
      <c r="EI42" s="981"/>
    </row>
    <row r="43" spans="1:139" ht="35.25" customHeight="1">
      <c r="A43" s="981">
        <v>24</v>
      </c>
      <c r="B43" s="982" t="s">
        <v>116</v>
      </c>
      <c r="C43" s="983" t="s">
        <v>1224</v>
      </c>
      <c r="D43" s="981">
        <v>1</v>
      </c>
      <c r="E43" s="981">
        <v>1</v>
      </c>
      <c r="F43" s="981"/>
      <c r="G43" s="981"/>
      <c r="H43" s="981"/>
      <c r="I43" s="981"/>
      <c r="J43" s="981"/>
      <c r="K43" s="981"/>
      <c r="L43" s="981"/>
      <c r="M43" s="981"/>
      <c r="N43" s="981"/>
      <c r="O43" s="981"/>
      <c r="P43" s="981"/>
      <c r="Q43" s="981"/>
      <c r="R43" s="981"/>
      <c r="S43" s="981">
        <v>1</v>
      </c>
      <c r="T43" s="981"/>
      <c r="U43" s="981"/>
      <c r="V43" s="981">
        <v>1</v>
      </c>
      <c r="W43" s="981"/>
      <c r="X43" s="981"/>
      <c r="Y43" s="981"/>
      <c r="Z43" s="981"/>
      <c r="AA43" s="981"/>
      <c r="AB43" s="981"/>
      <c r="AC43" s="981"/>
      <c r="AD43" s="981">
        <v>0</v>
      </c>
      <c r="AE43" s="981">
        <v>1</v>
      </c>
      <c r="AF43" s="981"/>
      <c r="AG43" s="981"/>
      <c r="AH43" s="981"/>
      <c r="AI43" s="981"/>
      <c r="AJ43" s="981"/>
      <c r="AK43" s="981"/>
      <c r="AL43" s="981">
        <v>0</v>
      </c>
      <c r="AM43" s="981">
        <v>0</v>
      </c>
      <c r="AN43" s="981">
        <v>0</v>
      </c>
      <c r="AO43" s="981"/>
      <c r="AP43" s="981"/>
      <c r="AQ43" s="981"/>
      <c r="AR43" s="981"/>
      <c r="AS43" s="981">
        <v>1</v>
      </c>
      <c r="AT43" s="981"/>
      <c r="AU43" s="981">
        <v>1</v>
      </c>
      <c r="AV43" s="981">
        <v>1</v>
      </c>
      <c r="AW43" s="981">
        <v>1</v>
      </c>
      <c r="AX43" s="981">
        <v>1</v>
      </c>
      <c r="AY43" s="981">
        <v>1</v>
      </c>
      <c r="AZ43" s="981"/>
      <c r="BA43" s="981"/>
      <c r="BB43" s="981">
        <v>0</v>
      </c>
      <c r="BC43" s="981"/>
      <c r="BD43" s="981"/>
      <c r="BE43" s="981"/>
      <c r="BF43" s="981"/>
      <c r="BG43" s="981"/>
      <c r="BH43" s="981"/>
      <c r="BI43" s="981"/>
      <c r="BJ43" s="981"/>
      <c r="BK43" s="981"/>
      <c r="BL43" s="981"/>
      <c r="BM43" s="981"/>
      <c r="BN43" s="981"/>
      <c r="BO43" s="981"/>
      <c r="BP43" s="981"/>
      <c r="BQ43" s="981"/>
      <c r="BR43" s="981"/>
      <c r="BS43" s="981"/>
      <c r="BT43" s="981"/>
      <c r="BU43" s="981"/>
      <c r="BV43" s="981"/>
      <c r="BW43" s="981"/>
      <c r="BX43" s="981"/>
      <c r="BY43" s="981"/>
      <c r="BZ43" s="981"/>
      <c r="CA43" s="981"/>
      <c r="CB43" s="981"/>
      <c r="CC43" s="981"/>
      <c r="CD43" s="981"/>
      <c r="CE43" s="981"/>
      <c r="CF43" s="981"/>
      <c r="CG43" s="981"/>
      <c r="CH43" s="981"/>
      <c r="CI43" s="981"/>
      <c r="CJ43" s="981"/>
      <c r="CK43" s="981"/>
      <c r="CL43" s="981"/>
      <c r="CM43" s="981"/>
      <c r="CN43" s="981"/>
      <c r="CO43" s="981"/>
      <c r="CP43" s="981"/>
      <c r="CQ43" s="981"/>
      <c r="CR43" s="981"/>
      <c r="CS43" s="981"/>
      <c r="CT43" s="981"/>
      <c r="CU43" s="981"/>
      <c r="CV43" s="981"/>
      <c r="CW43" s="981"/>
      <c r="CX43" s="981"/>
      <c r="CY43" s="981"/>
      <c r="CZ43" s="981"/>
      <c r="DA43" s="981"/>
      <c r="DB43" s="981"/>
      <c r="DC43" s="981"/>
      <c r="DD43" s="981">
        <v>0</v>
      </c>
      <c r="DE43" s="981">
        <v>0</v>
      </c>
      <c r="DF43" s="981"/>
      <c r="DG43" s="981"/>
      <c r="DH43" s="981"/>
      <c r="DI43" s="981"/>
      <c r="DJ43" s="981"/>
      <c r="DK43" s="981"/>
      <c r="DL43" s="981"/>
      <c r="DM43" s="981">
        <v>1</v>
      </c>
      <c r="DN43" s="981"/>
      <c r="DO43" s="981"/>
      <c r="DP43" s="983">
        <v>5</v>
      </c>
      <c r="DQ43" s="983" t="s">
        <v>1196</v>
      </c>
      <c r="DR43" s="983" t="s">
        <v>1221</v>
      </c>
      <c r="DS43" s="981" t="s">
        <v>831</v>
      </c>
      <c r="DT43" s="983" t="s">
        <v>1198</v>
      </c>
      <c r="DU43" s="983" t="s">
        <v>1199</v>
      </c>
      <c r="DV43" s="981"/>
      <c r="DW43" s="981"/>
      <c r="DX43" s="981">
        <v>1</v>
      </c>
      <c r="DY43" s="981"/>
      <c r="DZ43" s="981"/>
      <c r="EA43" s="981"/>
      <c r="EB43" s="981"/>
      <c r="EC43" s="981"/>
      <c r="ED43" s="981"/>
      <c r="EE43" s="981"/>
      <c r="EF43" s="981"/>
      <c r="EG43" s="981"/>
      <c r="EH43" s="981"/>
      <c r="EI43" s="981"/>
    </row>
    <row r="44" spans="1:139" ht="35.25" customHeight="1">
      <c r="A44" s="981">
        <v>25</v>
      </c>
      <c r="B44" s="982" t="s">
        <v>161</v>
      </c>
      <c r="C44" s="983" t="s">
        <v>1225</v>
      </c>
      <c r="D44" s="981">
        <v>1</v>
      </c>
      <c r="E44" s="981">
        <v>1</v>
      </c>
      <c r="F44" s="981"/>
      <c r="G44" s="981"/>
      <c r="H44" s="981"/>
      <c r="I44" s="981"/>
      <c r="J44" s="981"/>
      <c r="K44" s="981"/>
      <c r="L44" s="981"/>
      <c r="M44" s="981"/>
      <c r="N44" s="981"/>
      <c r="O44" s="981"/>
      <c r="P44" s="981"/>
      <c r="Q44" s="981"/>
      <c r="R44" s="981"/>
      <c r="S44" s="981">
        <v>1</v>
      </c>
      <c r="T44" s="981"/>
      <c r="U44" s="981"/>
      <c r="V44" s="981">
        <v>1</v>
      </c>
      <c r="W44" s="981"/>
      <c r="X44" s="981"/>
      <c r="Y44" s="981"/>
      <c r="Z44" s="981"/>
      <c r="AA44" s="981"/>
      <c r="AB44" s="981"/>
      <c r="AC44" s="981"/>
      <c r="AD44" s="981">
        <v>0</v>
      </c>
      <c r="AE44" s="981">
        <v>1</v>
      </c>
      <c r="AF44" s="981"/>
      <c r="AG44" s="981"/>
      <c r="AH44" s="981"/>
      <c r="AI44" s="981"/>
      <c r="AJ44" s="981"/>
      <c r="AK44" s="981"/>
      <c r="AL44" s="981">
        <v>0</v>
      </c>
      <c r="AM44" s="981">
        <v>0</v>
      </c>
      <c r="AN44" s="981">
        <v>0</v>
      </c>
      <c r="AO44" s="981"/>
      <c r="AP44" s="981"/>
      <c r="AQ44" s="981"/>
      <c r="AR44" s="981"/>
      <c r="AS44" s="981">
        <v>1</v>
      </c>
      <c r="AT44" s="981"/>
      <c r="AU44" s="981">
        <v>1</v>
      </c>
      <c r="AV44" s="981">
        <v>1</v>
      </c>
      <c r="AW44" s="981">
        <v>1</v>
      </c>
      <c r="AX44" s="981">
        <v>2</v>
      </c>
      <c r="AY44" s="981">
        <v>1</v>
      </c>
      <c r="AZ44" s="981"/>
      <c r="BA44" s="981"/>
      <c r="BB44" s="981">
        <v>0</v>
      </c>
      <c r="BC44" s="981"/>
      <c r="BD44" s="981"/>
      <c r="BE44" s="981"/>
      <c r="BF44" s="981"/>
      <c r="BG44" s="981"/>
      <c r="BH44" s="981"/>
      <c r="BI44" s="981"/>
      <c r="BJ44" s="981"/>
      <c r="BK44" s="981"/>
      <c r="BL44" s="981"/>
      <c r="BM44" s="981"/>
      <c r="BN44" s="981"/>
      <c r="BO44" s="981"/>
      <c r="BP44" s="981"/>
      <c r="BQ44" s="981"/>
      <c r="BR44" s="981"/>
      <c r="BS44" s="981"/>
      <c r="BT44" s="981"/>
      <c r="BU44" s="981"/>
      <c r="BV44" s="981"/>
      <c r="BW44" s="981"/>
      <c r="BX44" s="981"/>
      <c r="BY44" s="981"/>
      <c r="BZ44" s="981"/>
      <c r="CA44" s="981"/>
      <c r="CB44" s="981"/>
      <c r="CC44" s="981"/>
      <c r="CD44" s="981"/>
      <c r="CE44" s="981"/>
      <c r="CF44" s="981"/>
      <c r="CG44" s="981"/>
      <c r="CH44" s="981"/>
      <c r="CI44" s="981"/>
      <c r="CJ44" s="981"/>
      <c r="CK44" s="981"/>
      <c r="CL44" s="981"/>
      <c r="CM44" s="981"/>
      <c r="CN44" s="981"/>
      <c r="CO44" s="981"/>
      <c r="CP44" s="981"/>
      <c r="CQ44" s="981"/>
      <c r="CR44" s="981"/>
      <c r="CS44" s="981"/>
      <c r="CT44" s="981"/>
      <c r="CU44" s="981"/>
      <c r="CV44" s="981"/>
      <c r="CW44" s="981"/>
      <c r="CX44" s="981"/>
      <c r="CY44" s="981"/>
      <c r="CZ44" s="981"/>
      <c r="DA44" s="981"/>
      <c r="DB44" s="981"/>
      <c r="DC44" s="981"/>
      <c r="DD44" s="981">
        <v>0</v>
      </c>
      <c r="DE44" s="981">
        <v>0</v>
      </c>
      <c r="DF44" s="981"/>
      <c r="DG44" s="981"/>
      <c r="DH44" s="981"/>
      <c r="DI44" s="981"/>
      <c r="DJ44" s="981"/>
      <c r="DK44" s="981"/>
      <c r="DL44" s="981"/>
      <c r="DM44" s="981">
        <v>1</v>
      </c>
      <c r="DN44" s="981"/>
      <c r="DO44" s="981"/>
      <c r="DP44" s="983">
        <v>6</v>
      </c>
      <c r="DQ44" s="983" t="s">
        <v>1196</v>
      </c>
      <c r="DR44" s="983" t="s">
        <v>1221</v>
      </c>
      <c r="DS44" s="981" t="s">
        <v>831</v>
      </c>
      <c r="DT44" s="983" t="s">
        <v>1198</v>
      </c>
      <c r="DU44" s="983" t="s">
        <v>1199</v>
      </c>
      <c r="DV44" s="981"/>
      <c r="DW44" s="981"/>
      <c r="DX44" s="981">
        <v>1</v>
      </c>
      <c r="DY44" s="981"/>
      <c r="DZ44" s="981"/>
      <c r="EA44" s="981"/>
      <c r="EB44" s="981"/>
      <c r="EC44" s="981"/>
      <c r="ED44" s="981"/>
      <c r="EE44" s="981"/>
      <c r="EF44" s="981"/>
      <c r="EG44" s="981"/>
      <c r="EH44" s="981"/>
      <c r="EI44" s="981"/>
    </row>
    <row r="45" spans="1:139" ht="35.25" customHeight="1">
      <c r="A45" s="981">
        <v>26</v>
      </c>
      <c r="B45" s="982" t="s">
        <v>161</v>
      </c>
      <c r="C45" s="983" t="s">
        <v>1226</v>
      </c>
      <c r="D45" s="981">
        <v>1</v>
      </c>
      <c r="E45" s="981">
        <v>1</v>
      </c>
      <c r="F45" s="981"/>
      <c r="G45" s="981"/>
      <c r="H45" s="981"/>
      <c r="I45" s="981"/>
      <c r="J45" s="981"/>
      <c r="K45" s="981"/>
      <c r="L45" s="981"/>
      <c r="M45" s="981"/>
      <c r="N45" s="981"/>
      <c r="O45" s="981"/>
      <c r="P45" s="981"/>
      <c r="Q45" s="981"/>
      <c r="R45" s="981"/>
      <c r="S45" s="981">
        <v>1</v>
      </c>
      <c r="T45" s="981"/>
      <c r="U45" s="981"/>
      <c r="V45" s="981">
        <v>1</v>
      </c>
      <c r="W45" s="981"/>
      <c r="X45" s="981"/>
      <c r="Y45" s="981"/>
      <c r="Z45" s="981"/>
      <c r="AA45" s="981"/>
      <c r="AB45" s="981"/>
      <c r="AC45" s="981"/>
      <c r="AD45" s="981">
        <v>0</v>
      </c>
      <c r="AE45" s="981">
        <v>1</v>
      </c>
      <c r="AF45" s="981"/>
      <c r="AG45" s="981"/>
      <c r="AH45" s="981"/>
      <c r="AI45" s="981"/>
      <c r="AJ45" s="981"/>
      <c r="AK45" s="981"/>
      <c r="AL45" s="981">
        <v>0</v>
      </c>
      <c r="AM45" s="981">
        <v>0</v>
      </c>
      <c r="AN45" s="981">
        <v>0</v>
      </c>
      <c r="AO45" s="981"/>
      <c r="AP45" s="981"/>
      <c r="AQ45" s="981"/>
      <c r="AR45" s="981"/>
      <c r="AS45" s="981">
        <v>1</v>
      </c>
      <c r="AT45" s="981"/>
      <c r="AU45" s="981">
        <v>1</v>
      </c>
      <c r="AV45" s="981">
        <v>1</v>
      </c>
      <c r="AW45" s="981">
        <v>1</v>
      </c>
      <c r="AX45" s="981">
        <v>1</v>
      </c>
      <c r="AY45" s="981">
        <v>1</v>
      </c>
      <c r="AZ45" s="981"/>
      <c r="BA45" s="981"/>
      <c r="BB45" s="981">
        <v>0</v>
      </c>
      <c r="BC45" s="981"/>
      <c r="BD45" s="981"/>
      <c r="BE45" s="981"/>
      <c r="BF45" s="981"/>
      <c r="BG45" s="981"/>
      <c r="BH45" s="981"/>
      <c r="BI45" s="981"/>
      <c r="BJ45" s="981"/>
      <c r="BK45" s="981"/>
      <c r="BL45" s="981"/>
      <c r="BM45" s="981"/>
      <c r="BN45" s="981"/>
      <c r="BO45" s="981"/>
      <c r="BP45" s="981"/>
      <c r="BQ45" s="981"/>
      <c r="BR45" s="981"/>
      <c r="BS45" s="981"/>
      <c r="BT45" s="981"/>
      <c r="BU45" s="981"/>
      <c r="BV45" s="981"/>
      <c r="BW45" s="981"/>
      <c r="BX45" s="981"/>
      <c r="BY45" s="981"/>
      <c r="BZ45" s="981"/>
      <c r="CA45" s="981"/>
      <c r="CB45" s="981"/>
      <c r="CC45" s="981"/>
      <c r="CD45" s="981"/>
      <c r="CE45" s="981"/>
      <c r="CF45" s="981"/>
      <c r="CG45" s="981"/>
      <c r="CH45" s="981"/>
      <c r="CI45" s="981"/>
      <c r="CJ45" s="981"/>
      <c r="CK45" s="981"/>
      <c r="CL45" s="981"/>
      <c r="CM45" s="981"/>
      <c r="CN45" s="981"/>
      <c r="CO45" s="981"/>
      <c r="CP45" s="981"/>
      <c r="CQ45" s="981"/>
      <c r="CR45" s="981"/>
      <c r="CS45" s="981"/>
      <c r="CT45" s="981"/>
      <c r="CU45" s="981"/>
      <c r="CV45" s="981"/>
      <c r="CW45" s="981"/>
      <c r="CX45" s="981"/>
      <c r="CY45" s="981"/>
      <c r="CZ45" s="981"/>
      <c r="DA45" s="981"/>
      <c r="DB45" s="981"/>
      <c r="DC45" s="981"/>
      <c r="DD45" s="981">
        <v>0</v>
      </c>
      <c r="DE45" s="981">
        <v>0</v>
      </c>
      <c r="DF45" s="981"/>
      <c r="DG45" s="981"/>
      <c r="DH45" s="981"/>
      <c r="DI45" s="981"/>
      <c r="DJ45" s="981"/>
      <c r="DK45" s="981"/>
      <c r="DL45" s="981"/>
      <c r="DM45" s="981">
        <v>1</v>
      </c>
      <c r="DN45" s="981"/>
      <c r="DO45" s="981"/>
      <c r="DP45" s="983">
        <v>6</v>
      </c>
      <c r="DQ45" s="983" t="s">
        <v>1196</v>
      </c>
      <c r="DR45" s="983" t="s">
        <v>1221</v>
      </c>
      <c r="DS45" s="981" t="s">
        <v>831</v>
      </c>
      <c r="DT45" s="983" t="s">
        <v>1198</v>
      </c>
      <c r="DU45" s="983" t="s">
        <v>1199</v>
      </c>
      <c r="DV45" s="981"/>
      <c r="DW45" s="981"/>
      <c r="DX45" s="981">
        <v>1</v>
      </c>
      <c r="DY45" s="981"/>
      <c r="DZ45" s="981"/>
      <c r="EA45" s="981"/>
      <c r="EB45" s="981"/>
      <c r="EC45" s="981"/>
      <c r="ED45" s="981"/>
      <c r="EE45" s="981"/>
      <c r="EF45" s="981"/>
      <c r="EG45" s="981"/>
      <c r="EH45" s="981"/>
      <c r="EI45" s="981"/>
    </row>
    <row r="46" spans="1:139" ht="35.25" customHeight="1">
      <c r="A46" s="981">
        <v>27</v>
      </c>
      <c r="B46" s="982" t="s">
        <v>161</v>
      </c>
      <c r="C46" s="983" t="s">
        <v>1227</v>
      </c>
      <c r="D46" s="981">
        <v>1</v>
      </c>
      <c r="E46" s="981">
        <v>1</v>
      </c>
      <c r="F46" s="981"/>
      <c r="G46" s="981"/>
      <c r="H46" s="981"/>
      <c r="I46" s="981"/>
      <c r="J46" s="981"/>
      <c r="K46" s="981"/>
      <c r="L46" s="981"/>
      <c r="M46" s="981"/>
      <c r="N46" s="981"/>
      <c r="O46" s="981"/>
      <c r="P46" s="981"/>
      <c r="Q46" s="981"/>
      <c r="R46" s="981"/>
      <c r="S46" s="981">
        <v>1</v>
      </c>
      <c r="T46" s="981"/>
      <c r="U46" s="981"/>
      <c r="V46" s="981">
        <v>1</v>
      </c>
      <c r="W46" s="981"/>
      <c r="X46" s="981"/>
      <c r="Y46" s="981"/>
      <c r="Z46" s="981"/>
      <c r="AA46" s="981"/>
      <c r="AB46" s="981"/>
      <c r="AC46" s="981"/>
      <c r="AD46" s="981">
        <v>0</v>
      </c>
      <c r="AE46" s="981">
        <v>1</v>
      </c>
      <c r="AF46" s="981"/>
      <c r="AG46" s="981"/>
      <c r="AH46" s="981"/>
      <c r="AI46" s="981"/>
      <c r="AJ46" s="981"/>
      <c r="AK46" s="981"/>
      <c r="AL46" s="981">
        <v>0</v>
      </c>
      <c r="AM46" s="981">
        <v>0</v>
      </c>
      <c r="AN46" s="981">
        <v>0</v>
      </c>
      <c r="AO46" s="981"/>
      <c r="AP46" s="981"/>
      <c r="AQ46" s="981"/>
      <c r="AR46" s="981"/>
      <c r="AS46" s="981">
        <v>1</v>
      </c>
      <c r="AT46" s="981"/>
      <c r="AU46" s="981">
        <v>1</v>
      </c>
      <c r="AV46" s="981">
        <v>1</v>
      </c>
      <c r="AW46" s="981">
        <v>1</v>
      </c>
      <c r="AX46" s="981">
        <v>1</v>
      </c>
      <c r="AY46" s="981">
        <v>1</v>
      </c>
      <c r="AZ46" s="981"/>
      <c r="BA46" s="981"/>
      <c r="BB46" s="981">
        <v>0</v>
      </c>
      <c r="BC46" s="981"/>
      <c r="BD46" s="981"/>
      <c r="BE46" s="981"/>
      <c r="BF46" s="981"/>
      <c r="BG46" s="981"/>
      <c r="BH46" s="981"/>
      <c r="BI46" s="981"/>
      <c r="BJ46" s="981"/>
      <c r="BK46" s="981"/>
      <c r="BL46" s="981"/>
      <c r="BM46" s="981"/>
      <c r="BN46" s="981"/>
      <c r="BO46" s="981"/>
      <c r="BP46" s="981"/>
      <c r="BQ46" s="981"/>
      <c r="BR46" s="981"/>
      <c r="BS46" s="981"/>
      <c r="BT46" s="981"/>
      <c r="BU46" s="981"/>
      <c r="BV46" s="981"/>
      <c r="BW46" s="981"/>
      <c r="BX46" s="981"/>
      <c r="BY46" s="981"/>
      <c r="BZ46" s="981"/>
      <c r="CA46" s="981"/>
      <c r="CB46" s="981"/>
      <c r="CC46" s="981"/>
      <c r="CD46" s="981"/>
      <c r="CE46" s="981"/>
      <c r="CF46" s="981"/>
      <c r="CG46" s="981"/>
      <c r="CH46" s="981"/>
      <c r="CI46" s="981"/>
      <c r="CJ46" s="981"/>
      <c r="CK46" s="981"/>
      <c r="CL46" s="981"/>
      <c r="CM46" s="981"/>
      <c r="CN46" s="981"/>
      <c r="CO46" s="981"/>
      <c r="CP46" s="981"/>
      <c r="CQ46" s="981"/>
      <c r="CR46" s="981"/>
      <c r="CS46" s="981"/>
      <c r="CT46" s="981"/>
      <c r="CU46" s="981"/>
      <c r="CV46" s="981"/>
      <c r="CW46" s="981"/>
      <c r="CX46" s="981"/>
      <c r="CY46" s="981"/>
      <c r="CZ46" s="981"/>
      <c r="DA46" s="981"/>
      <c r="DB46" s="981"/>
      <c r="DC46" s="981"/>
      <c r="DD46" s="981">
        <v>0</v>
      </c>
      <c r="DE46" s="981">
        <v>0</v>
      </c>
      <c r="DF46" s="981"/>
      <c r="DG46" s="981"/>
      <c r="DH46" s="981"/>
      <c r="DI46" s="981"/>
      <c r="DJ46" s="981"/>
      <c r="DK46" s="981"/>
      <c r="DL46" s="981"/>
      <c r="DM46" s="981">
        <v>1</v>
      </c>
      <c r="DN46" s="981"/>
      <c r="DO46" s="981"/>
      <c r="DP46" s="983">
        <v>6</v>
      </c>
      <c r="DQ46" s="983" t="s">
        <v>1196</v>
      </c>
      <c r="DR46" s="983" t="s">
        <v>1221</v>
      </c>
      <c r="DS46" s="981" t="s">
        <v>831</v>
      </c>
      <c r="DT46" s="983" t="s">
        <v>1198</v>
      </c>
      <c r="DU46" s="983" t="s">
        <v>1199</v>
      </c>
      <c r="DV46" s="981"/>
      <c r="DW46" s="981"/>
      <c r="DX46" s="981">
        <v>1</v>
      </c>
      <c r="DY46" s="981"/>
      <c r="DZ46" s="981"/>
      <c r="EA46" s="981"/>
      <c r="EB46" s="981"/>
      <c r="EC46" s="981"/>
      <c r="ED46" s="981"/>
      <c r="EE46" s="981"/>
      <c r="EF46" s="981"/>
      <c r="EG46" s="981"/>
      <c r="EH46" s="981"/>
      <c r="EI46" s="981"/>
    </row>
    <row r="47" spans="1:139" ht="35.25" customHeight="1">
      <c r="A47" s="981">
        <v>28</v>
      </c>
      <c r="B47" s="982" t="s">
        <v>161</v>
      </c>
      <c r="C47" s="983" t="s">
        <v>1228</v>
      </c>
      <c r="D47" s="981">
        <v>1</v>
      </c>
      <c r="E47" s="981">
        <v>1</v>
      </c>
      <c r="F47" s="981"/>
      <c r="G47" s="981"/>
      <c r="H47" s="981"/>
      <c r="I47" s="981"/>
      <c r="J47" s="981"/>
      <c r="K47" s="981"/>
      <c r="L47" s="981"/>
      <c r="M47" s="981"/>
      <c r="N47" s="981"/>
      <c r="O47" s="981"/>
      <c r="P47" s="981"/>
      <c r="Q47" s="981"/>
      <c r="R47" s="981"/>
      <c r="S47" s="981">
        <v>1</v>
      </c>
      <c r="T47" s="981"/>
      <c r="U47" s="981"/>
      <c r="V47" s="981">
        <v>1</v>
      </c>
      <c r="W47" s="981"/>
      <c r="X47" s="981"/>
      <c r="Y47" s="981"/>
      <c r="Z47" s="981"/>
      <c r="AA47" s="981"/>
      <c r="AB47" s="981"/>
      <c r="AC47" s="981"/>
      <c r="AD47" s="981">
        <v>0</v>
      </c>
      <c r="AE47" s="981">
        <v>1</v>
      </c>
      <c r="AF47" s="981"/>
      <c r="AG47" s="981"/>
      <c r="AH47" s="981"/>
      <c r="AI47" s="981"/>
      <c r="AJ47" s="981"/>
      <c r="AK47" s="981"/>
      <c r="AL47" s="981">
        <v>0</v>
      </c>
      <c r="AM47" s="981">
        <v>0</v>
      </c>
      <c r="AN47" s="981">
        <v>0</v>
      </c>
      <c r="AO47" s="981"/>
      <c r="AP47" s="981"/>
      <c r="AQ47" s="981"/>
      <c r="AR47" s="981"/>
      <c r="AS47" s="981">
        <v>1</v>
      </c>
      <c r="AT47" s="981"/>
      <c r="AU47" s="981">
        <v>1</v>
      </c>
      <c r="AV47" s="981">
        <v>1</v>
      </c>
      <c r="AW47" s="981">
        <v>1</v>
      </c>
      <c r="AX47" s="981">
        <v>1</v>
      </c>
      <c r="AY47" s="981">
        <v>1</v>
      </c>
      <c r="AZ47" s="981"/>
      <c r="BA47" s="981"/>
      <c r="BB47" s="981">
        <v>0</v>
      </c>
      <c r="BC47" s="981"/>
      <c r="BD47" s="981"/>
      <c r="BE47" s="981"/>
      <c r="BF47" s="981"/>
      <c r="BG47" s="981"/>
      <c r="BH47" s="981"/>
      <c r="BI47" s="981"/>
      <c r="BJ47" s="981"/>
      <c r="BK47" s="981"/>
      <c r="BL47" s="981"/>
      <c r="BM47" s="981"/>
      <c r="BN47" s="981"/>
      <c r="BO47" s="981"/>
      <c r="BP47" s="981"/>
      <c r="BQ47" s="981"/>
      <c r="BR47" s="981"/>
      <c r="BS47" s="981"/>
      <c r="BT47" s="981"/>
      <c r="BU47" s="981"/>
      <c r="BV47" s="981"/>
      <c r="BW47" s="981"/>
      <c r="BX47" s="981"/>
      <c r="BY47" s="981"/>
      <c r="BZ47" s="981"/>
      <c r="CA47" s="981"/>
      <c r="CB47" s="981"/>
      <c r="CC47" s="981"/>
      <c r="CD47" s="981"/>
      <c r="CE47" s="981"/>
      <c r="CF47" s="981"/>
      <c r="CG47" s="981"/>
      <c r="CH47" s="981"/>
      <c r="CI47" s="981"/>
      <c r="CJ47" s="981"/>
      <c r="CK47" s="981"/>
      <c r="CL47" s="981"/>
      <c r="CM47" s="981"/>
      <c r="CN47" s="981"/>
      <c r="CO47" s="981"/>
      <c r="CP47" s="981"/>
      <c r="CQ47" s="981"/>
      <c r="CR47" s="981"/>
      <c r="CS47" s="981"/>
      <c r="CT47" s="981"/>
      <c r="CU47" s="981"/>
      <c r="CV47" s="981"/>
      <c r="CW47" s="981"/>
      <c r="CX47" s="981"/>
      <c r="CY47" s="981"/>
      <c r="CZ47" s="981"/>
      <c r="DA47" s="981"/>
      <c r="DB47" s="981"/>
      <c r="DC47" s="981"/>
      <c r="DD47" s="981">
        <v>0</v>
      </c>
      <c r="DE47" s="981">
        <v>0</v>
      </c>
      <c r="DF47" s="981"/>
      <c r="DG47" s="981"/>
      <c r="DH47" s="981"/>
      <c r="DI47" s="981"/>
      <c r="DJ47" s="981"/>
      <c r="DK47" s="981"/>
      <c r="DL47" s="981"/>
      <c r="DM47" s="981">
        <v>1</v>
      </c>
      <c r="DN47" s="981"/>
      <c r="DO47" s="981"/>
      <c r="DP47" s="983">
        <v>6</v>
      </c>
      <c r="DQ47" s="983" t="s">
        <v>1196</v>
      </c>
      <c r="DR47" s="983" t="s">
        <v>1221</v>
      </c>
      <c r="DS47" s="981" t="s">
        <v>831</v>
      </c>
      <c r="DT47" s="983" t="s">
        <v>1198</v>
      </c>
      <c r="DU47" s="983" t="s">
        <v>1199</v>
      </c>
      <c r="DV47" s="981"/>
      <c r="DW47" s="981"/>
      <c r="DX47" s="981">
        <v>1</v>
      </c>
      <c r="DY47" s="981"/>
      <c r="DZ47" s="981"/>
      <c r="EA47" s="981"/>
      <c r="EB47" s="981"/>
      <c r="EC47" s="981"/>
      <c r="ED47" s="981"/>
      <c r="EE47" s="981"/>
      <c r="EF47" s="981"/>
      <c r="EG47" s="981"/>
      <c r="EH47" s="981"/>
      <c r="EI47" s="981"/>
    </row>
    <row r="48" spans="1:139" ht="35.25" customHeight="1">
      <c r="A48" s="981">
        <v>29</v>
      </c>
      <c r="B48" s="982" t="s">
        <v>116</v>
      </c>
      <c r="C48" s="983" t="s">
        <v>1229</v>
      </c>
      <c r="D48" s="981">
        <v>1</v>
      </c>
      <c r="E48" s="981">
        <v>1</v>
      </c>
      <c r="F48" s="981"/>
      <c r="G48" s="981"/>
      <c r="H48" s="981"/>
      <c r="I48" s="981"/>
      <c r="J48" s="981"/>
      <c r="K48" s="981"/>
      <c r="L48" s="981"/>
      <c r="M48" s="981"/>
      <c r="N48" s="981"/>
      <c r="O48" s="981"/>
      <c r="P48" s="981"/>
      <c r="Q48" s="981"/>
      <c r="R48" s="981"/>
      <c r="S48" s="981">
        <v>1</v>
      </c>
      <c r="T48" s="981"/>
      <c r="U48" s="981"/>
      <c r="V48" s="981">
        <v>1</v>
      </c>
      <c r="W48" s="981"/>
      <c r="X48" s="981"/>
      <c r="Y48" s="981"/>
      <c r="Z48" s="981">
        <v>3</v>
      </c>
      <c r="AA48" s="981"/>
      <c r="AB48" s="981"/>
      <c r="AC48" s="981"/>
      <c r="AD48" s="981">
        <v>3</v>
      </c>
      <c r="AE48" s="981"/>
      <c r="AF48" s="981"/>
      <c r="AG48" s="981"/>
      <c r="AH48" s="981"/>
      <c r="AI48" s="981"/>
      <c r="AJ48" s="981"/>
      <c r="AK48" s="981"/>
      <c r="AL48" s="981">
        <v>0</v>
      </c>
      <c r="AM48" s="981">
        <v>0</v>
      </c>
      <c r="AN48" s="981">
        <v>0</v>
      </c>
      <c r="AO48" s="981"/>
      <c r="AP48" s="981"/>
      <c r="AQ48" s="981"/>
      <c r="AR48" s="981"/>
      <c r="AS48" s="981"/>
      <c r="AT48" s="981"/>
      <c r="AU48" s="981">
        <v>1</v>
      </c>
      <c r="AV48" s="981"/>
      <c r="AW48" s="981"/>
      <c r="AX48" s="981">
        <v>2</v>
      </c>
      <c r="AY48" s="981"/>
      <c r="AZ48" s="981"/>
      <c r="BA48" s="981">
        <v>1</v>
      </c>
      <c r="BB48" s="981">
        <v>0</v>
      </c>
      <c r="BC48" s="981"/>
      <c r="BD48" s="981"/>
      <c r="BE48" s="981"/>
      <c r="BF48" s="981"/>
      <c r="BG48" s="981"/>
      <c r="BH48" s="981"/>
      <c r="BI48" s="981"/>
      <c r="BJ48" s="981"/>
      <c r="BK48" s="981"/>
      <c r="BL48" s="981"/>
      <c r="BM48" s="981"/>
      <c r="BN48" s="981"/>
      <c r="BO48" s="981"/>
      <c r="BP48" s="981"/>
      <c r="BQ48" s="981"/>
      <c r="BR48" s="981"/>
      <c r="BS48" s="981"/>
      <c r="BT48" s="981"/>
      <c r="BU48" s="981"/>
      <c r="BV48" s="981"/>
      <c r="BW48" s="981">
        <v>3</v>
      </c>
      <c r="BX48" s="981"/>
      <c r="BY48" s="981"/>
      <c r="BZ48" s="981"/>
      <c r="CA48" s="981"/>
      <c r="CB48" s="981"/>
      <c r="CC48" s="981"/>
      <c r="CD48" s="981"/>
      <c r="CE48" s="981"/>
      <c r="CF48" s="981"/>
      <c r="CG48" s="981"/>
      <c r="CH48" s="981"/>
      <c r="CI48" s="981"/>
      <c r="CJ48" s="981"/>
      <c r="CK48" s="981"/>
      <c r="CL48" s="981"/>
      <c r="CM48" s="981"/>
      <c r="CN48" s="981"/>
      <c r="CO48" s="981"/>
      <c r="CP48" s="981"/>
      <c r="CQ48" s="981"/>
      <c r="CR48" s="981"/>
      <c r="CS48" s="981"/>
      <c r="CT48" s="981"/>
      <c r="CU48" s="981"/>
      <c r="CV48" s="981"/>
      <c r="CW48" s="981"/>
      <c r="CX48" s="981"/>
      <c r="CY48" s="981"/>
      <c r="CZ48" s="981"/>
      <c r="DA48" s="981"/>
      <c r="DB48" s="981"/>
      <c r="DC48" s="981"/>
      <c r="DD48" s="981">
        <v>0</v>
      </c>
      <c r="DE48" s="981">
        <v>0</v>
      </c>
      <c r="DF48" s="981"/>
      <c r="DG48" s="981"/>
      <c r="DH48" s="981"/>
      <c r="DI48" s="981"/>
      <c r="DJ48" s="981"/>
      <c r="DK48" s="981"/>
      <c r="DL48" s="981"/>
      <c r="DM48" s="981"/>
      <c r="DN48" s="981"/>
      <c r="DO48" s="981"/>
      <c r="DP48" s="983">
        <v>5</v>
      </c>
      <c r="DQ48" s="983" t="s">
        <v>1196</v>
      </c>
      <c r="DR48" s="983" t="s">
        <v>1221</v>
      </c>
      <c r="DS48" s="981" t="s">
        <v>831</v>
      </c>
      <c r="DT48" s="983" t="s">
        <v>1198</v>
      </c>
      <c r="DU48" s="983" t="s">
        <v>1199</v>
      </c>
      <c r="DV48" s="981"/>
      <c r="DW48" s="981"/>
      <c r="DX48" s="981">
        <v>1</v>
      </c>
      <c r="DY48" s="981"/>
      <c r="DZ48" s="981"/>
      <c r="EA48" s="981"/>
      <c r="EB48" s="981"/>
      <c r="EC48" s="981"/>
      <c r="ED48" s="981"/>
      <c r="EE48" s="981"/>
      <c r="EF48" s="981"/>
      <c r="EG48" s="981"/>
      <c r="EH48" s="981"/>
      <c r="EI48" s="981"/>
    </row>
    <row r="49" spans="1:139" ht="35.25" customHeight="1">
      <c r="A49" s="981">
        <v>30</v>
      </c>
      <c r="B49" s="982" t="s">
        <v>116</v>
      </c>
      <c r="C49" s="983" t="s">
        <v>1230</v>
      </c>
      <c r="D49" s="981">
        <v>1</v>
      </c>
      <c r="E49" s="981">
        <v>1</v>
      </c>
      <c r="F49" s="981"/>
      <c r="G49" s="981"/>
      <c r="H49" s="981"/>
      <c r="I49" s="981"/>
      <c r="J49" s="981"/>
      <c r="K49" s="981"/>
      <c r="L49" s="981"/>
      <c r="M49" s="981"/>
      <c r="N49" s="981"/>
      <c r="O49" s="981"/>
      <c r="P49" s="981"/>
      <c r="Q49" s="981"/>
      <c r="R49" s="981"/>
      <c r="S49" s="981">
        <v>1</v>
      </c>
      <c r="T49" s="981"/>
      <c r="U49" s="981"/>
      <c r="V49" s="981">
        <v>1</v>
      </c>
      <c r="W49" s="981"/>
      <c r="X49" s="981"/>
      <c r="Y49" s="981"/>
      <c r="Z49" s="981">
        <v>5</v>
      </c>
      <c r="AA49" s="981"/>
      <c r="AB49" s="981"/>
      <c r="AC49" s="981"/>
      <c r="AD49" s="981">
        <v>5</v>
      </c>
      <c r="AE49" s="981"/>
      <c r="AF49" s="981"/>
      <c r="AG49" s="981"/>
      <c r="AH49" s="981"/>
      <c r="AI49" s="981"/>
      <c r="AJ49" s="981"/>
      <c r="AK49" s="981"/>
      <c r="AL49" s="981">
        <v>0</v>
      </c>
      <c r="AM49" s="981">
        <v>0</v>
      </c>
      <c r="AN49" s="981">
        <v>0</v>
      </c>
      <c r="AO49" s="981"/>
      <c r="AP49" s="981"/>
      <c r="AQ49" s="981"/>
      <c r="AR49" s="981"/>
      <c r="AS49" s="981"/>
      <c r="AT49" s="981"/>
      <c r="AU49" s="981">
        <v>1</v>
      </c>
      <c r="AV49" s="981"/>
      <c r="AW49" s="981"/>
      <c r="AX49" s="981">
        <v>1</v>
      </c>
      <c r="AY49" s="981"/>
      <c r="AZ49" s="981"/>
      <c r="BA49" s="981">
        <v>1</v>
      </c>
      <c r="BB49" s="981">
        <v>0</v>
      </c>
      <c r="BC49" s="981"/>
      <c r="BD49" s="981"/>
      <c r="BE49" s="981"/>
      <c r="BF49" s="981"/>
      <c r="BG49" s="981"/>
      <c r="BH49" s="981"/>
      <c r="BI49" s="981"/>
      <c r="BJ49" s="981"/>
      <c r="BK49" s="981"/>
      <c r="BL49" s="981"/>
      <c r="BM49" s="981"/>
      <c r="BN49" s="981"/>
      <c r="BO49" s="981"/>
      <c r="BP49" s="981"/>
      <c r="BQ49" s="981"/>
      <c r="BR49" s="981"/>
      <c r="BS49" s="981"/>
      <c r="BT49" s="981"/>
      <c r="BU49" s="981"/>
      <c r="BV49" s="981"/>
      <c r="BW49" s="981">
        <v>5</v>
      </c>
      <c r="BX49" s="981"/>
      <c r="BY49" s="981"/>
      <c r="BZ49" s="981"/>
      <c r="CA49" s="981"/>
      <c r="CB49" s="981"/>
      <c r="CC49" s="981"/>
      <c r="CD49" s="981"/>
      <c r="CE49" s="981"/>
      <c r="CF49" s="981"/>
      <c r="CG49" s="981"/>
      <c r="CH49" s="981"/>
      <c r="CI49" s="981"/>
      <c r="CJ49" s="981"/>
      <c r="CK49" s="981"/>
      <c r="CL49" s="981"/>
      <c r="CM49" s="981"/>
      <c r="CN49" s="981"/>
      <c r="CO49" s="981"/>
      <c r="CP49" s="981"/>
      <c r="CQ49" s="981"/>
      <c r="CR49" s="981"/>
      <c r="CS49" s="981"/>
      <c r="CT49" s="981"/>
      <c r="CU49" s="981"/>
      <c r="CV49" s="981"/>
      <c r="CW49" s="981"/>
      <c r="CX49" s="981"/>
      <c r="CY49" s="981"/>
      <c r="CZ49" s="981"/>
      <c r="DA49" s="981"/>
      <c r="DB49" s="981"/>
      <c r="DC49" s="981"/>
      <c r="DD49" s="981">
        <v>0</v>
      </c>
      <c r="DE49" s="981">
        <v>0</v>
      </c>
      <c r="DF49" s="981"/>
      <c r="DG49" s="981"/>
      <c r="DH49" s="981"/>
      <c r="DI49" s="981"/>
      <c r="DJ49" s="981"/>
      <c r="DK49" s="981"/>
      <c r="DL49" s="981"/>
      <c r="DM49" s="981"/>
      <c r="DN49" s="981"/>
      <c r="DO49" s="981"/>
      <c r="DP49" s="983">
        <v>5</v>
      </c>
      <c r="DQ49" s="983" t="s">
        <v>1196</v>
      </c>
      <c r="DR49" s="983" t="s">
        <v>1221</v>
      </c>
      <c r="DS49" s="981" t="s">
        <v>831</v>
      </c>
      <c r="DT49" s="983" t="s">
        <v>1198</v>
      </c>
      <c r="DU49" s="983" t="s">
        <v>1199</v>
      </c>
      <c r="DV49" s="981"/>
      <c r="DW49" s="981"/>
      <c r="DX49" s="981">
        <v>1</v>
      </c>
      <c r="DY49" s="981"/>
      <c r="DZ49" s="981"/>
      <c r="EA49" s="981"/>
      <c r="EB49" s="981"/>
      <c r="EC49" s="981"/>
      <c r="ED49" s="981"/>
      <c r="EE49" s="981"/>
      <c r="EF49" s="981"/>
      <c r="EG49" s="981"/>
      <c r="EH49" s="981"/>
      <c r="EI49" s="981"/>
    </row>
    <row r="50" spans="1:139" ht="35.25" customHeight="1">
      <c r="A50" s="981">
        <v>31</v>
      </c>
      <c r="B50" s="982" t="s">
        <v>116</v>
      </c>
      <c r="C50" s="983" t="s">
        <v>1231</v>
      </c>
      <c r="D50" s="981">
        <v>1</v>
      </c>
      <c r="E50" s="981">
        <v>1</v>
      </c>
      <c r="F50" s="981"/>
      <c r="G50" s="981"/>
      <c r="H50" s="981"/>
      <c r="I50" s="981"/>
      <c r="J50" s="981"/>
      <c r="K50" s="981"/>
      <c r="L50" s="981"/>
      <c r="M50" s="981"/>
      <c r="N50" s="981"/>
      <c r="O50" s="981"/>
      <c r="P50" s="981"/>
      <c r="Q50" s="981"/>
      <c r="R50" s="981"/>
      <c r="S50" s="981">
        <v>1</v>
      </c>
      <c r="T50" s="981"/>
      <c r="U50" s="981"/>
      <c r="V50" s="981">
        <v>1</v>
      </c>
      <c r="W50" s="981"/>
      <c r="X50" s="981"/>
      <c r="Y50" s="981"/>
      <c r="Z50" s="981">
        <v>1</v>
      </c>
      <c r="AA50" s="981"/>
      <c r="AB50" s="981"/>
      <c r="AC50" s="981"/>
      <c r="AD50" s="981">
        <v>1</v>
      </c>
      <c r="AE50" s="981"/>
      <c r="AF50" s="981"/>
      <c r="AG50" s="981"/>
      <c r="AH50" s="981"/>
      <c r="AI50" s="981"/>
      <c r="AJ50" s="981"/>
      <c r="AK50" s="981"/>
      <c r="AL50" s="981">
        <v>0</v>
      </c>
      <c r="AM50" s="981">
        <v>0</v>
      </c>
      <c r="AN50" s="981">
        <v>0</v>
      </c>
      <c r="AO50" s="981"/>
      <c r="AP50" s="981"/>
      <c r="AQ50" s="981"/>
      <c r="AR50" s="981"/>
      <c r="AS50" s="981"/>
      <c r="AT50" s="981"/>
      <c r="AU50" s="981">
        <v>1</v>
      </c>
      <c r="AV50" s="981"/>
      <c r="AW50" s="981"/>
      <c r="AX50" s="981">
        <v>1</v>
      </c>
      <c r="AY50" s="981"/>
      <c r="AZ50" s="981"/>
      <c r="BA50" s="981">
        <v>1</v>
      </c>
      <c r="BB50" s="981">
        <v>0</v>
      </c>
      <c r="BC50" s="981"/>
      <c r="BD50" s="981"/>
      <c r="BE50" s="981"/>
      <c r="BF50" s="981"/>
      <c r="BG50" s="981"/>
      <c r="BH50" s="981"/>
      <c r="BI50" s="981"/>
      <c r="BJ50" s="981"/>
      <c r="BK50" s="981"/>
      <c r="BL50" s="981"/>
      <c r="BM50" s="981"/>
      <c r="BN50" s="981"/>
      <c r="BO50" s="981"/>
      <c r="BP50" s="981"/>
      <c r="BQ50" s="981"/>
      <c r="BR50" s="981"/>
      <c r="BS50" s="981"/>
      <c r="BT50" s="981"/>
      <c r="BU50" s="981"/>
      <c r="BV50" s="981"/>
      <c r="BW50" s="981">
        <v>1</v>
      </c>
      <c r="BX50" s="981"/>
      <c r="BY50" s="981"/>
      <c r="BZ50" s="981"/>
      <c r="CA50" s="981"/>
      <c r="CB50" s="981"/>
      <c r="CC50" s="981"/>
      <c r="CD50" s="981"/>
      <c r="CE50" s="981"/>
      <c r="CF50" s="981"/>
      <c r="CG50" s="981"/>
      <c r="CH50" s="981"/>
      <c r="CI50" s="981"/>
      <c r="CJ50" s="981"/>
      <c r="CK50" s="981"/>
      <c r="CL50" s="981"/>
      <c r="CM50" s="981"/>
      <c r="CN50" s="981"/>
      <c r="CO50" s="981"/>
      <c r="CP50" s="981"/>
      <c r="CQ50" s="981"/>
      <c r="CR50" s="981"/>
      <c r="CS50" s="981"/>
      <c r="CT50" s="981"/>
      <c r="CU50" s="981"/>
      <c r="CV50" s="981"/>
      <c r="CW50" s="981"/>
      <c r="CX50" s="981"/>
      <c r="CY50" s="981"/>
      <c r="CZ50" s="981"/>
      <c r="DA50" s="981"/>
      <c r="DB50" s="981"/>
      <c r="DC50" s="981"/>
      <c r="DD50" s="981">
        <v>0</v>
      </c>
      <c r="DE50" s="981">
        <v>0</v>
      </c>
      <c r="DF50" s="981"/>
      <c r="DG50" s="981"/>
      <c r="DH50" s="981"/>
      <c r="DI50" s="981"/>
      <c r="DJ50" s="981"/>
      <c r="DK50" s="981"/>
      <c r="DL50" s="981"/>
      <c r="DM50" s="981"/>
      <c r="DN50" s="981"/>
      <c r="DO50" s="981"/>
      <c r="DP50" s="983">
        <v>5</v>
      </c>
      <c r="DQ50" s="983" t="s">
        <v>1196</v>
      </c>
      <c r="DR50" s="983" t="s">
        <v>1221</v>
      </c>
      <c r="DS50" s="981" t="s">
        <v>831</v>
      </c>
      <c r="DT50" s="983" t="s">
        <v>1198</v>
      </c>
      <c r="DU50" s="983" t="s">
        <v>1199</v>
      </c>
      <c r="DV50" s="981"/>
      <c r="DW50" s="981"/>
      <c r="DX50" s="981">
        <v>1</v>
      </c>
      <c r="DY50" s="981"/>
      <c r="DZ50" s="981"/>
      <c r="EA50" s="981"/>
      <c r="EB50" s="981"/>
      <c r="EC50" s="981"/>
      <c r="ED50" s="981"/>
      <c r="EE50" s="981"/>
      <c r="EF50" s="981"/>
      <c r="EG50" s="981"/>
      <c r="EH50" s="981"/>
      <c r="EI50" s="981"/>
    </row>
    <row r="51" spans="1:139" ht="35.25" customHeight="1">
      <c r="A51" s="981">
        <v>32</v>
      </c>
      <c r="B51" s="982" t="s">
        <v>116</v>
      </c>
      <c r="C51" s="983" t="s">
        <v>1232</v>
      </c>
      <c r="D51" s="981">
        <v>1</v>
      </c>
      <c r="E51" s="981">
        <v>1</v>
      </c>
      <c r="F51" s="981"/>
      <c r="G51" s="981"/>
      <c r="H51" s="981"/>
      <c r="I51" s="981"/>
      <c r="J51" s="981"/>
      <c r="K51" s="981"/>
      <c r="L51" s="981"/>
      <c r="M51" s="981"/>
      <c r="N51" s="981"/>
      <c r="O51" s="981"/>
      <c r="P51" s="981"/>
      <c r="Q51" s="981"/>
      <c r="R51" s="981"/>
      <c r="S51" s="981">
        <v>1</v>
      </c>
      <c r="T51" s="981"/>
      <c r="U51" s="981"/>
      <c r="V51" s="981">
        <v>1</v>
      </c>
      <c r="W51" s="981"/>
      <c r="X51" s="981"/>
      <c r="Y51" s="981"/>
      <c r="Z51" s="981">
        <v>1</v>
      </c>
      <c r="AA51" s="981"/>
      <c r="AB51" s="981"/>
      <c r="AC51" s="981"/>
      <c r="AD51" s="981">
        <v>1</v>
      </c>
      <c r="AE51" s="981"/>
      <c r="AF51" s="981"/>
      <c r="AG51" s="981"/>
      <c r="AH51" s="981"/>
      <c r="AI51" s="981"/>
      <c r="AJ51" s="981"/>
      <c r="AK51" s="981"/>
      <c r="AL51" s="981">
        <v>0</v>
      </c>
      <c r="AM51" s="981">
        <v>0</v>
      </c>
      <c r="AN51" s="981">
        <v>0</v>
      </c>
      <c r="AO51" s="981"/>
      <c r="AP51" s="981"/>
      <c r="AQ51" s="981"/>
      <c r="AR51" s="981"/>
      <c r="AS51" s="981"/>
      <c r="AT51" s="981"/>
      <c r="AU51" s="981">
        <v>1</v>
      </c>
      <c r="AV51" s="981"/>
      <c r="AW51" s="981"/>
      <c r="AX51" s="981">
        <v>1</v>
      </c>
      <c r="AY51" s="981"/>
      <c r="AZ51" s="981"/>
      <c r="BA51" s="981">
        <v>1</v>
      </c>
      <c r="BB51" s="981">
        <v>0</v>
      </c>
      <c r="BC51" s="981"/>
      <c r="BD51" s="981"/>
      <c r="BE51" s="981"/>
      <c r="BF51" s="981"/>
      <c r="BG51" s="981"/>
      <c r="BH51" s="981"/>
      <c r="BI51" s="981"/>
      <c r="BJ51" s="981"/>
      <c r="BK51" s="981"/>
      <c r="BL51" s="981"/>
      <c r="BM51" s="981"/>
      <c r="BN51" s="981"/>
      <c r="BO51" s="981"/>
      <c r="BP51" s="981"/>
      <c r="BQ51" s="981"/>
      <c r="BR51" s="981"/>
      <c r="BS51" s="981"/>
      <c r="BT51" s="981"/>
      <c r="BU51" s="981"/>
      <c r="BV51" s="981"/>
      <c r="BW51" s="981">
        <v>1</v>
      </c>
      <c r="BX51" s="981"/>
      <c r="BY51" s="981"/>
      <c r="BZ51" s="981"/>
      <c r="CA51" s="981"/>
      <c r="CB51" s="981"/>
      <c r="CC51" s="981"/>
      <c r="CD51" s="981"/>
      <c r="CE51" s="981"/>
      <c r="CF51" s="981"/>
      <c r="CG51" s="981"/>
      <c r="CH51" s="981"/>
      <c r="CI51" s="981"/>
      <c r="CJ51" s="981"/>
      <c r="CK51" s="981"/>
      <c r="CL51" s="981"/>
      <c r="CM51" s="981"/>
      <c r="CN51" s="981"/>
      <c r="CO51" s="981"/>
      <c r="CP51" s="981"/>
      <c r="CQ51" s="981"/>
      <c r="CR51" s="981"/>
      <c r="CS51" s="981"/>
      <c r="CT51" s="981"/>
      <c r="CU51" s="981"/>
      <c r="CV51" s="981"/>
      <c r="CW51" s="981"/>
      <c r="CX51" s="981"/>
      <c r="CY51" s="981"/>
      <c r="CZ51" s="981"/>
      <c r="DA51" s="981"/>
      <c r="DB51" s="981"/>
      <c r="DC51" s="981"/>
      <c r="DD51" s="981">
        <v>0</v>
      </c>
      <c r="DE51" s="981">
        <v>0</v>
      </c>
      <c r="DF51" s="981"/>
      <c r="DG51" s="981"/>
      <c r="DH51" s="981"/>
      <c r="DI51" s="981"/>
      <c r="DJ51" s="981"/>
      <c r="DK51" s="981"/>
      <c r="DL51" s="981"/>
      <c r="DM51" s="981"/>
      <c r="DN51" s="981"/>
      <c r="DO51" s="981"/>
      <c r="DP51" s="983">
        <v>5</v>
      </c>
      <c r="DQ51" s="983" t="s">
        <v>1196</v>
      </c>
      <c r="DR51" s="983" t="s">
        <v>1221</v>
      </c>
      <c r="DS51" s="981" t="s">
        <v>831</v>
      </c>
      <c r="DT51" s="983" t="s">
        <v>1198</v>
      </c>
      <c r="DU51" s="983" t="s">
        <v>1199</v>
      </c>
      <c r="DV51" s="981"/>
      <c r="DW51" s="981"/>
      <c r="DX51" s="981">
        <v>1</v>
      </c>
      <c r="DY51" s="981"/>
      <c r="DZ51" s="981"/>
      <c r="EA51" s="981"/>
      <c r="EB51" s="981"/>
      <c r="EC51" s="981"/>
      <c r="ED51" s="981"/>
      <c r="EE51" s="981"/>
      <c r="EF51" s="981"/>
      <c r="EG51" s="981"/>
      <c r="EH51" s="981"/>
      <c r="EI51" s="981"/>
    </row>
    <row r="52" spans="1:139" ht="35.25" customHeight="1">
      <c r="A52" s="981">
        <v>33</v>
      </c>
      <c r="B52" s="982" t="s">
        <v>116</v>
      </c>
      <c r="C52" s="983" t="s">
        <v>1233</v>
      </c>
      <c r="D52" s="981">
        <v>1</v>
      </c>
      <c r="E52" s="981">
        <v>1</v>
      </c>
      <c r="F52" s="981"/>
      <c r="G52" s="981"/>
      <c r="H52" s="981"/>
      <c r="I52" s="981"/>
      <c r="J52" s="981"/>
      <c r="K52" s="981"/>
      <c r="L52" s="981"/>
      <c r="M52" s="981"/>
      <c r="N52" s="981"/>
      <c r="O52" s="981"/>
      <c r="P52" s="981"/>
      <c r="Q52" s="981"/>
      <c r="R52" s="981"/>
      <c r="S52" s="981">
        <v>1</v>
      </c>
      <c r="T52" s="981"/>
      <c r="U52" s="981"/>
      <c r="V52" s="981">
        <v>1</v>
      </c>
      <c r="W52" s="981"/>
      <c r="X52" s="981"/>
      <c r="Y52" s="981"/>
      <c r="Z52" s="981">
        <v>2</v>
      </c>
      <c r="AA52" s="981"/>
      <c r="AB52" s="981"/>
      <c r="AC52" s="981"/>
      <c r="AD52" s="981">
        <v>2</v>
      </c>
      <c r="AE52" s="981"/>
      <c r="AF52" s="981"/>
      <c r="AG52" s="981"/>
      <c r="AH52" s="981"/>
      <c r="AI52" s="981"/>
      <c r="AJ52" s="981"/>
      <c r="AK52" s="981"/>
      <c r="AL52" s="981">
        <v>0</v>
      </c>
      <c r="AM52" s="981">
        <v>0</v>
      </c>
      <c r="AN52" s="981">
        <v>0</v>
      </c>
      <c r="AO52" s="981"/>
      <c r="AP52" s="981"/>
      <c r="AQ52" s="981"/>
      <c r="AR52" s="981"/>
      <c r="AS52" s="981"/>
      <c r="AT52" s="981"/>
      <c r="AU52" s="981">
        <v>1</v>
      </c>
      <c r="AV52" s="981"/>
      <c r="AW52" s="981"/>
      <c r="AX52" s="981">
        <v>2</v>
      </c>
      <c r="AY52" s="981"/>
      <c r="AZ52" s="981"/>
      <c r="BA52" s="981">
        <v>1</v>
      </c>
      <c r="BB52" s="981">
        <v>0</v>
      </c>
      <c r="BC52" s="981"/>
      <c r="BD52" s="981"/>
      <c r="BE52" s="981"/>
      <c r="BF52" s="981"/>
      <c r="BG52" s="981"/>
      <c r="BH52" s="981"/>
      <c r="BI52" s="981"/>
      <c r="BJ52" s="981"/>
      <c r="BK52" s="981"/>
      <c r="BL52" s="981"/>
      <c r="BM52" s="981"/>
      <c r="BN52" s="981"/>
      <c r="BO52" s="981"/>
      <c r="BP52" s="981"/>
      <c r="BQ52" s="981"/>
      <c r="BR52" s="981"/>
      <c r="BS52" s="981"/>
      <c r="BT52" s="981"/>
      <c r="BU52" s="981"/>
      <c r="BV52" s="981"/>
      <c r="BW52" s="981">
        <v>2</v>
      </c>
      <c r="BX52" s="981"/>
      <c r="BY52" s="981"/>
      <c r="BZ52" s="981"/>
      <c r="CA52" s="981"/>
      <c r="CB52" s="981"/>
      <c r="CC52" s="981"/>
      <c r="CD52" s="981"/>
      <c r="CE52" s="981"/>
      <c r="CF52" s="981"/>
      <c r="CG52" s="981"/>
      <c r="CH52" s="981"/>
      <c r="CI52" s="981"/>
      <c r="CJ52" s="981"/>
      <c r="CK52" s="981"/>
      <c r="CL52" s="981"/>
      <c r="CM52" s="981"/>
      <c r="CN52" s="981"/>
      <c r="CO52" s="981"/>
      <c r="CP52" s="981"/>
      <c r="CQ52" s="981"/>
      <c r="CR52" s="981"/>
      <c r="CS52" s="981"/>
      <c r="CT52" s="981"/>
      <c r="CU52" s="981"/>
      <c r="CV52" s="981"/>
      <c r="CW52" s="981"/>
      <c r="CX52" s="981"/>
      <c r="CY52" s="981"/>
      <c r="CZ52" s="981"/>
      <c r="DA52" s="981"/>
      <c r="DB52" s="981"/>
      <c r="DC52" s="981"/>
      <c r="DD52" s="981">
        <v>0</v>
      </c>
      <c r="DE52" s="981">
        <v>0</v>
      </c>
      <c r="DF52" s="981"/>
      <c r="DG52" s="981"/>
      <c r="DH52" s="981"/>
      <c r="DI52" s="981"/>
      <c r="DJ52" s="981"/>
      <c r="DK52" s="981"/>
      <c r="DL52" s="981"/>
      <c r="DM52" s="981"/>
      <c r="DN52" s="981"/>
      <c r="DO52" s="981"/>
      <c r="DP52" s="983">
        <v>5</v>
      </c>
      <c r="DQ52" s="983" t="s">
        <v>1196</v>
      </c>
      <c r="DR52" s="983" t="s">
        <v>1221</v>
      </c>
      <c r="DS52" s="981" t="s">
        <v>831</v>
      </c>
      <c r="DT52" s="983" t="s">
        <v>1198</v>
      </c>
      <c r="DU52" s="983" t="s">
        <v>1199</v>
      </c>
      <c r="DV52" s="981"/>
      <c r="DW52" s="981"/>
      <c r="DX52" s="981">
        <v>1</v>
      </c>
      <c r="DY52" s="981"/>
      <c r="DZ52" s="981"/>
      <c r="EA52" s="981"/>
      <c r="EB52" s="981"/>
      <c r="EC52" s="981"/>
      <c r="ED52" s="981"/>
      <c r="EE52" s="981"/>
      <c r="EF52" s="981"/>
      <c r="EG52" s="981"/>
      <c r="EH52" s="981"/>
      <c r="EI52" s="981"/>
    </row>
    <row r="53" spans="1:139" ht="35.25" customHeight="1">
      <c r="A53" s="981">
        <v>34</v>
      </c>
      <c r="B53" s="982" t="s">
        <v>116</v>
      </c>
      <c r="C53" s="983" t="s">
        <v>1234</v>
      </c>
      <c r="D53" s="981">
        <v>1</v>
      </c>
      <c r="E53" s="981">
        <v>1</v>
      </c>
      <c r="F53" s="981"/>
      <c r="G53" s="981"/>
      <c r="H53" s="981"/>
      <c r="I53" s="981"/>
      <c r="J53" s="981"/>
      <c r="K53" s="981"/>
      <c r="L53" s="981"/>
      <c r="M53" s="981"/>
      <c r="N53" s="981"/>
      <c r="O53" s="981"/>
      <c r="P53" s="981"/>
      <c r="Q53" s="981"/>
      <c r="R53" s="981"/>
      <c r="S53" s="981">
        <v>1</v>
      </c>
      <c r="T53" s="981"/>
      <c r="U53" s="981"/>
      <c r="V53" s="981">
        <v>1</v>
      </c>
      <c r="W53" s="981"/>
      <c r="X53" s="981"/>
      <c r="Y53" s="981"/>
      <c r="Z53" s="981">
        <v>4</v>
      </c>
      <c r="AA53" s="981"/>
      <c r="AB53" s="981"/>
      <c r="AC53" s="981"/>
      <c r="AD53" s="981">
        <v>4</v>
      </c>
      <c r="AE53" s="981"/>
      <c r="AF53" s="981"/>
      <c r="AG53" s="981"/>
      <c r="AH53" s="981"/>
      <c r="AI53" s="981"/>
      <c r="AJ53" s="981"/>
      <c r="AK53" s="981"/>
      <c r="AL53" s="981">
        <v>0</v>
      </c>
      <c r="AM53" s="981">
        <v>0</v>
      </c>
      <c r="AN53" s="981">
        <v>0</v>
      </c>
      <c r="AO53" s="981"/>
      <c r="AP53" s="981"/>
      <c r="AQ53" s="981"/>
      <c r="AR53" s="981"/>
      <c r="AS53" s="981"/>
      <c r="AT53" s="981"/>
      <c r="AU53" s="981">
        <v>1</v>
      </c>
      <c r="AV53" s="981"/>
      <c r="AW53" s="981"/>
      <c r="AX53" s="981">
        <v>2</v>
      </c>
      <c r="AY53" s="981"/>
      <c r="AZ53" s="981"/>
      <c r="BA53" s="981">
        <v>1</v>
      </c>
      <c r="BB53" s="981">
        <v>0</v>
      </c>
      <c r="BC53" s="981"/>
      <c r="BD53" s="981"/>
      <c r="BE53" s="981"/>
      <c r="BF53" s="981"/>
      <c r="BG53" s="981"/>
      <c r="BH53" s="981"/>
      <c r="BI53" s="981"/>
      <c r="BJ53" s="981"/>
      <c r="BK53" s="981"/>
      <c r="BL53" s="981"/>
      <c r="BM53" s="981"/>
      <c r="BN53" s="981"/>
      <c r="BO53" s="981"/>
      <c r="BP53" s="981"/>
      <c r="BQ53" s="981"/>
      <c r="BR53" s="981"/>
      <c r="BS53" s="981"/>
      <c r="BT53" s="981"/>
      <c r="BU53" s="981"/>
      <c r="BV53" s="981"/>
      <c r="BW53" s="981">
        <v>4</v>
      </c>
      <c r="BX53" s="981"/>
      <c r="BY53" s="981"/>
      <c r="BZ53" s="981"/>
      <c r="CA53" s="981"/>
      <c r="CB53" s="981"/>
      <c r="CC53" s="981"/>
      <c r="CD53" s="981"/>
      <c r="CE53" s="981"/>
      <c r="CF53" s="981"/>
      <c r="CG53" s="981"/>
      <c r="CH53" s="981"/>
      <c r="CI53" s="981"/>
      <c r="CJ53" s="981"/>
      <c r="CK53" s="981"/>
      <c r="CL53" s="981"/>
      <c r="CM53" s="981"/>
      <c r="CN53" s="981"/>
      <c r="CO53" s="981"/>
      <c r="CP53" s="981"/>
      <c r="CQ53" s="981"/>
      <c r="CR53" s="981"/>
      <c r="CS53" s="981"/>
      <c r="CT53" s="981"/>
      <c r="CU53" s="981"/>
      <c r="CV53" s="981"/>
      <c r="CW53" s="981"/>
      <c r="CX53" s="981"/>
      <c r="CY53" s="981"/>
      <c r="CZ53" s="981"/>
      <c r="DA53" s="981"/>
      <c r="DB53" s="981"/>
      <c r="DC53" s="981"/>
      <c r="DD53" s="981">
        <v>0</v>
      </c>
      <c r="DE53" s="981">
        <v>0</v>
      </c>
      <c r="DF53" s="981"/>
      <c r="DG53" s="981"/>
      <c r="DH53" s="981"/>
      <c r="DI53" s="981"/>
      <c r="DJ53" s="981"/>
      <c r="DK53" s="981"/>
      <c r="DL53" s="981"/>
      <c r="DM53" s="981"/>
      <c r="DN53" s="981"/>
      <c r="DO53" s="981"/>
      <c r="DP53" s="983">
        <v>5</v>
      </c>
      <c r="DQ53" s="983" t="s">
        <v>1196</v>
      </c>
      <c r="DR53" s="983" t="s">
        <v>1221</v>
      </c>
      <c r="DS53" s="981" t="s">
        <v>831</v>
      </c>
      <c r="DT53" s="983" t="s">
        <v>1198</v>
      </c>
      <c r="DU53" s="983" t="s">
        <v>1199</v>
      </c>
      <c r="DV53" s="981"/>
      <c r="DW53" s="981"/>
      <c r="DX53" s="981">
        <v>1</v>
      </c>
      <c r="DY53" s="981"/>
      <c r="DZ53" s="981"/>
      <c r="EA53" s="981"/>
      <c r="EB53" s="981"/>
      <c r="EC53" s="981"/>
      <c r="ED53" s="981"/>
      <c r="EE53" s="981"/>
      <c r="EF53" s="981"/>
      <c r="EG53" s="981"/>
      <c r="EH53" s="981"/>
      <c r="EI53" s="981"/>
    </row>
    <row r="54" spans="1:139" ht="35.25" customHeight="1">
      <c r="A54" s="981">
        <v>35</v>
      </c>
      <c r="B54" s="982" t="s">
        <v>116</v>
      </c>
      <c r="C54" s="983" t="s">
        <v>1235</v>
      </c>
      <c r="D54" s="981">
        <v>1</v>
      </c>
      <c r="E54" s="981">
        <v>1</v>
      </c>
      <c r="F54" s="981"/>
      <c r="G54" s="981"/>
      <c r="H54" s="981"/>
      <c r="I54" s="981"/>
      <c r="J54" s="981"/>
      <c r="K54" s="981"/>
      <c r="L54" s="981"/>
      <c r="M54" s="981"/>
      <c r="N54" s="981"/>
      <c r="O54" s="981"/>
      <c r="P54" s="981"/>
      <c r="Q54" s="981"/>
      <c r="R54" s="981"/>
      <c r="S54" s="981">
        <v>1</v>
      </c>
      <c r="T54" s="981"/>
      <c r="U54" s="981"/>
      <c r="V54" s="981">
        <v>1</v>
      </c>
      <c r="W54" s="981"/>
      <c r="X54" s="981"/>
      <c r="Y54" s="981"/>
      <c r="Z54" s="981">
        <v>4</v>
      </c>
      <c r="AA54" s="981"/>
      <c r="AB54" s="981"/>
      <c r="AC54" s="981">
        <v>1</v>
      </c>
      <c r="AD54" s="981">
        <v>5</v>
      </c>
      <c r="AE54" s="981"/>
      <c r="AF54" s="981"/>
      <c r="AG54" s="981"/>
      <c r="AH54" s="981"/>
      <c r="AI54" s="981"/>
      <c r="AJ54" s="981"/>
      <c r="AK54" s="981"/>
      <c r="AL54" s="981">
        <v>0</v>
      </c>
      <c r="AM54" s="981">
        <v>0</v>
      </c>
      <c r="AN54" s="981">
        <v>0</v>
      </c>
      <c r="AO54" s="981"/>
      <c r="AP54" s="981"/>
      <c r="AQ54" s="981"/>
      <c r="AR54" s="981"/>
      <c r="AS54" s="981"/>
      <c r="AT54" s="981"/>
      <c r="AU54" s="981">
        <v>1</v>
      </c>
      <c r="AV54" s="981"/>
      <c r="AW54" s="981"/>
      <c r="AX54" s="981">
        <v>2</v>
      </c>
      <c r="AY54" s="981"/>
      <c r="AZ54" s="981"/>
      <c r="BA54" s="981">
        <v>1</v>
      </c>
      <c r="BB54" s="981">
        <v>0</v>
      </c>
      <c r="BC54" s="981"/>
      <c r="BD54" s="981"/>
      <c r="BE54" s="981"/>
      <c r="BF54" s="981"/>
      <c r="BG54" s="981"/>
      <c r="BH54" s="981"/>
      <c r="BI54" s="981"/>
      <c r="BJ54" s="981"/>
      <c r="BK54" s="981"/>
      <c r="BL54" s="981"/>
      <c r="BM54" s="981"/>
      <c r="BN54" s="981"/>
      <c r="BO54" s="981"/>
      <c r="BP54" s="981"/>
      <c r="BQ54" s="981"/>
      <c r="BR54" s="981"/>
      <c r="BS54" s="981"/>
      <c r="BT54" s="981"/>
      <c r="BU54" s="981"/>
      <c r="BV54" s="981"/>
      <c r="BW54" s="981">
        <v>4</v>
      </c>
      <c r="BX54" s="981"/>
      <c r="BY54" s="981"/>
      <c r="BZ54" s="981"/>
      <c r="CA54" s="981"/>
      <c r="CB54" s="981"/>
      <c r="CC54" s="981"/>
      <c r="CD54" s="981"/>
      <c r="CE54" s="981"/>
      <c r="CF54" s="981"/>
      <c r="CG54" s="981"/>
      <c r="CH54" s="981"/>
      <c r="CI54" s="981"/>
      <c r="CJ54" s="981"/>
      <c r="CK54" s="981"/>
      <c r="CL54" s="981"/>
      <c r="CM54" s="981"/>
      <c r="CN54" s="981"/>
      <c r="CO54" s="981"/>
      <c r="CP54" s="981"/>
      <c r="CQ54" s="981"/>
      <c r="CR54" s="981"/>
      <c r="CS54" s="981"/>
      <c r="CT54" s="981"/>
      <c r="CU54" s="981"/>
      <c r="CV54" s="981"/>
      <c r="CW54" s="981"/>
      <c r="CX54" s="981"/>
      <c r="CY54" s="981"/>
      <c r="CZ54" s="981"/>
      <c r="DA54" s="981"/>
      <c r="DB54" s="981"/>
      <c r="DC54" s="981"/>
      <c r="DD54" s="981">
        <v>0</v>
      </c>
      <c r="DE54" s="981">
        <v>0</v>
      </c>
      <c r="DF54" s="981"/>
      <c r="DG54" s="981"/>
      <c r="DH54" s="981"/>
      <c r="DI54" s="981"/>
      <c r="DJ54" s="981"/>
      <c r="DK54" s="981"/>
      <c r="DL54" s="981"/>
      <c r="DM54" s="981"/>
      <c r="DN54" s="981"/>
      <c r="DO54" s="981"/>
      <c r="DP54" s="983">
        <v>6</v>
      </c>
      <c r="DQ54" s="983" t="s">
        <v>1196</v>
      </c>
      <c r="DR54" s="983" t="s">
        <v>1221</v>
      </c>
      <c r="DS54" s="981" t="s">
        <v>831</v>
      </c>
      <c r="DT54" s="983" t="s">
        <v>1198</v>
      </c>
      <c r="DU54" s="983" t="s">
        <v>1199</v>
      </c>
      <c r="DV54" s="981"/>
      <c r="DW54" s="981"/>
      <c r="DX54" s="981">
        <v>1</v>
      </c>
      <c r="DY54" s="981"/>
      <c r="DZ54" s="981"/>
      <c r="EA54" s="981"/>
      <c r="EB54" s="981"/>
      <c r="EC54" s="981"/>
      <c r="ED54" s="981"/>
      <c r="EE54" s="981"/>
      <c r="EF54" s="981"/>
      <c r="EG54" s="981"/>
      <c r="EH54" s="981"/>
      <c r="EI54" s="981"/>
    </row>
    <row r="55" spans="1:139" ht="35.25" customHeight="1">
      <c r="A55" s="981">
        <v>36</v>
      </c>
      <c r="B55" s="982" t="s">
        <v>116</v>
      </c>
      <c r="C55" s="983" t="s">
        <v>1236</v>
      </c>
      <c r="D55" s="981">
        <v>1</v>
      </c>
      <c r="E55" s="981">
        <v>1</v>
      </c>
      <c r="F55" s="981"/>
      <c r="G55" s="981"/>
      <c r="H55" s="981"/>
      <c r="I55" s="981"/>
      <c r="J55" s="981"/>
      <c r="K55" s="981"/>
      <c r="L55" s="981"/>
      <c r="M55" s="981"/>
      <c r="N55" s="981"/>
      <c r="O55" s="981"/>
      <c r="P55" s="981"/>
      <c r="Q55" s="981"/>
      <c r="R55" s="981"/>
      <c r="S55" s="981">
        <v>1</v>
      </c>
      <c r="T55" s="981"/>
      <c r="U55" s="981"/>
      <c r="V55" s="981">
        <v>1</v>
      </c>
      <c r="W55" s="981"/>
      <c r="X55" s="981"/>
      <c r="Y55" s="981"/>
      <c r="Z55" s="981">
        <v>3</v>
      </c>
      <c r="AA55" s="981"/>
      <c r="AB55" s="981">
        <v>2</v>
      </c>
      <c r="AC55" s="981"/>
      <c r="AD55" s="981">
        <v>5</v>
      </c>
      <c r="AE55" s="981"/>
      <c r="AF55" s="981"/>
      <c r="AG55" s="981"/>
      <c r="AH55" s="981"/>
      <c r="AI55" s="981"/>
      <c r="AJ55" s="981"/>
      <c r="AK55" s="981"/>
      <c r="AL55" s="981">
        <v>0</v>
      </c>
      <c r="AM55" s="981">
        <v>0</v>
      </c>
      <c r="AN55" s="981">
        <v>0</v>
      </c>
      <c r="AO55" s="981"/>
      <c r="AP55" s="981"/>
      <c r="AQ55" s="981"/>
      <c r="AR55" s="981"/>
      <c r="AS55" s="981"/>
      <c r="AT55" s="981"/>
      <c r="AU55" s="981">
        <v>1</v>
      </c>
      <c r="AV55" s="981"/>
      <c r="AW55" s="981"/>
      <c r="AX55" s="981">
        <v>2</v>
      </c>
      <c r="AY55" s="981"/>
      <c r="AZ55" s="981"/>
      <c r="BA55" s="981">
        <v>1</v>
      </c>
      <c r="BB55" s="981">
        <v>0</v>
      </c>
      <c r="BC55" s="981"/>
      <c r="BD55" s="981"/>
      <c r="BE55" s="981"/>
      <c r="BF55" s="981"/>
      <c r="BG55" s="981"/>
      <c r="BH55" s="981"/>
      <c r="BI55" s="981"/>
      <c r="BJ55" s="981"/>
      <c r="BK55" s="981"/>
      <c r="BL55" s="981"/>
      <c r="BM55" s="981"/>
      <c r="BN55" s="981"/>
      <c r="BO55" s="981"/>
      <c r="BP55" s="981"/>
      <c r="BQ55" s="981"/>
      <c r="BR55" s="981"/>
      <c r="BS55" s="981"/>
      <c r="BT55" s="981"/>
      <c r="BU55" s="981"/>
      <c r="BV55" s="981"/>
      <c r="BW55" s="981">
        <v>3</v>
      </c>
      <c r="BX55" s="981"/>
      <c r="BY55" s="981"/>
      <c r="BZ55" s="981"/>
      <c r="CA55" s="981"/>
      <c r="CB55" s="981"/>
      <c r="CC55" s="981"/>
      <c r="CD55" s="981"/>
      <c r="CE55" s="981"/>
      <c r="CF55" s="981"/>
      <c r="CG55" s="981"/>
      <c r="CH55" s="981"/>
      <c r="CI55" s="981"/>
      <c r="CJ55" s="981"/>
      <c r="CK55" s="981"/>
      <c r="CL55" s="981"/>
      <c r="CM55" s="981"/>
      <c r="CN55" s="981"/>
      <c r="CO55" s="981"/>
      <c r="CP55" s="981"/>
      <c r="CQ55" s="981"/>
      <c r="CR55" s="981"/>
      <c r="CS55" s="981"/>
      <c r="CT55" s="981"/>
      <c r="CU55" s="981"/>
      <c r="CV55" s="981"/>
      <c r="CW55" s="981"/>
      <c r="CX55" s="981"/>
      <c r="CY55" s="981"/>
      <c r="CZ55" s="981"/>
      <c r="DA55" s="981"/>
      <c r="DB55" s="981"/>
      <c r="DC55" s="981"/>
      <c r="DD55" s="981">
        <v>0</v>
      </c>
      <c r="DE55" s="981">
        <v>0</v>
      </c>
      <c r="DF55" s="981"/>
      <c r="DG55" s="981"/>
      <c r="DH55" s="981"/>
      <c r="DI55" s="981"/>
      <c r="DJ55" s="981"/>
      <c r="DK55" s="981"/>
      <c r="DL55" s="981"/>
      <c r="DM55" s="981"/>
      <c r="DN55" s="981"/>
      <c r="DO55" s="981"/>
      <c r="DP55" s="983">
        <v>5</v>
      </c>
      <c r="DQ55" s="983" t="s">
        <v>1196</v>
      </c>
      <c r="DR55" s="983" t="s">
        <v>1237</v>
      </c>
      <c r="DS55" s="981" t="s">
        <v>831</v>
      </c>
      <c r="DT55" s="983" t="s">
        <v>1198</v>
      </c>
      <c r="DU55" s="983" t="s">
        <v>1199</v>
      </c>
      <c r="DV55" s="981"/>
      <c r="DW55" s="981"/>
      <c r="DX55" s="981">
        <v>1</v>
      </c>
      <c r="DY55" s="981"/>
      <c r="DZ55" s="981"/>
      <c r="EA55" s="981"/>
      <c r="EB55" s="981"/>
      <c r="EC55" s="981"/>
      <c r="ED55" s="981"/>
      <c r="EE55" s="981"/>
      <c r="EF55" s="981"/>
      <c r="EG55" s="981"/>
      <c r="EH55" s="981"/>
      <c r="EI55" s="981"/>
    </row>
    <row r="56" spans="1:139" ht="35.25" customHeight="1">
      <c r="A56" s="981">
        <v>37</v>
      </c>
      <c r="B56" s="982" t="s">
        <v>161</v>
      </c>
      <c r="C56" s="983" t="s">
        <v>1238</v>
      </c>
      <c r="D56" s="981">
        <v>1</v>
      </c>
      <c r="E56" s="981">
        <v>1</v>
      </c>
      <c r="F56" s="981"/>
      <c r="G56" s="981"/>
      <c r="H56" s="981"/>
      <c r="I56" s="981"/>
      <c r="J56" s="981"/>
      <c r="K56" s="981"/>
      <c r="L56" s="981"/>
      <c r="M56" s="981"/>
      <c r="N56" s="981"/>
      <c r="O56" s="981"/>
      <c r="P56" s="981"/>
      <c r="Q56" s="981"/>
      <c r="R56" s="981"/>
      <c r="S56" s="981">
        <v>1</v>
      </c>
      <c r="T56" s="981"/>
      <c r="U56" s="981"/>
      <c r="V56" s="981">
        <v>1</v>
      </c>
      <c r="W56" s="981"/>
      <c r="X56" s="981"/>
      <c r="Y56" s="981"/>
      <c r="Z56" s="981">
        <v>8</v>
      </c>
      <c r="AA56" s="981"/>
      <c r="AB56" s="981"/>
      <c r="AC56" s="981"/>
      <c r="AD56" s="981">
        <v>8</v>
      </c>
      <c r="AE56" s="981"/>
      <c r="AF56" s="981"/>
      <c r="AG56" s="981"/>
      <c r="AH56" s="981"/>
      <c r="AI56" s="981"/>
      <c r="AJ56" s="981"/>
      <c r="AK56" s="981"/>
      <c r="AL56" s="981">
        <v>0</v>
      </c>
      <c r="AM56" s="981">
        <v>0</v>
      </c>
      <c r="AN56" s="981">
        <v>0</v>
      </c>
      <c r="AO56" s="981"/>
      <c r="AP56" s="981"/>
      <c r="AQ56" s="981"/>
      <c r="AR56" s="981"/>
      <c r="AS56" s="981"/>
      <c r="AT56" s="981"/>
      <c r="AU56" s="981">
        <v>1</v>
      </c>
      <c r="AV56" s="981"/>
      <c r="AW56" s="981"/>
      <c r="AX56" s="981">
        <v>2</v>
      </c>
      <c r="AY56" s="981"/>
      <c r="AZ56" s="981"/>
      <c r="BA56" s="981">
        <v>1</v>
      </c>
      <c r="BB56" s="981">
        <v>0</v>
      </c>
      <c r="BC56" s="981"/>
      <c r="BD56" s="981"/>
      <c r="BE56" s="981"/>
      <c r="BF56" s="981"/>
      <c r="BG56" s="981"/>
      <c r="BH56" s="981"/>
      <c r="BI56" s="981"/>
      <c r="BJ56" s="981"/>
      <c r="BK56" s="981"/>
      <c r="BL56" s="981"/>
      <c r="BM56" s="981"/>
      <c r="BN56" s="981"/>
      <c r="BO56" s="981"/>
      <c r="BP56" s="981"/>
      <c r="BQ56" s="981"/>
      <c r="BR56" s="981"/>
      <c r="BS56" s="981"/>
      <c r="BT56" s="981"/>
      <c r="BU56" s="981"/>
      <c r="BV56" s="981"/>
      <c r="BW56" s="981">
        <v>8</v>
      </c>
      <c r="BX56" s="981"/>
      <c r="BY56" s="981"/>
      <c r="BZ56" s="981"/>
      <c r="CA56" s="981"/>
      <c r="CB56" s="981"/>
      <c r="CC56" s="981"/>
      <c r="CD56" s="981"/>
      <c r="CE56" s="981"/>
      <c r="CF56" s="981"/>
      <c r="CG56" s="981"/>
      <c r="CH56" s="981"/>
      <c r="CI56" s="981"/>
      <c r="CJ56" s="981"/>
      <c r="CK56" s="981"/>
      <c r="CL56" s="981"/>
      <c r="CM56" s="981"/>
      <c r="CN56" s="981"/>
      <c r="CO56" s="981"/>
      <c r="CP56" s="981"/>
      <c r="CQ56" s="981"/>
      <c r="CR56" s="981"/>
      <c r="CS56" s="981"/>
      <c r="CT56" s="981"/>
      <c r="CU56" s="981"/>
      <c r="CV56" s="981"/>
      <c r="CW56" s="981"/>
      <c r="CX56" s="981"/>
      <c r="CY56" s="981"/>
      <c r="CZ56" s="981"/>
      <c r="DA56" s="981"/>
      <c r="DB56" s="981"/>
      <c r="DC56" s="981"/>
      <c r="DD56" s="981">
        <v>0</v>
      </c>
      <c r="DE56" s="981">
        <v>0</v>
      </c>
      <c r="DF56" s="981"/>
      <c r="DG56" s="981"/>
      <c r="DH56" s="981"/>
      <c r="DI56" s="981"/>
      <c r="DJ56" s="981"/>
      <c r="DK56" s="981"/>
      <c r="DL56" s="981"/>
      <c r="DM56" s="981"/>
      <c r="DN56" s="981"/>
      <c r="DO56" s="981"/>
      <c r="DP56" s="983">
        <v>6</v>
      </c>
      <c r="DQ56" s="983" t="s">
        <v>1196</v>
      </c>
      <c r="DR56" s="983" t="s">
        <v>1237</v>
      </c>
      <c r="DS56" s="981" t="s">
        <v>831</v>
      </c>
      <c r="DT56" s="983" t="s">
        <v>1198</v>
      </c>
      <c r="DU56" s="983" t="s">
        <v>1199</v>
      </c>
      <c r="DV56" s="981"/>
      <c r="DW56" s="981"/>
      <c r="DX56" s="981">
        <v>1</v>
      </c>
      <c r="DY56" s="981"/>
      <c r="DZ56" s="981"/>
      <c r="EA56" s="981"/>
      <c r="EB56" s="981"/>
      <c r="EC56" s="981"/>
      <c r="ED56" s="981"/>
      <c r="EE56" s="981"/>
      <c r="EF56" s="981"/>
      <c r="EG56" s="981"/>
      <c r="EH56" s="981"/>
      <c r="EI56" s="981"/>
    </row>
    <row r="57" spans="1:139" ht="35.25" customHeight="1">
      <c r="A57" s="981">
        <v>38</v>
      </c>
      <c r="B57" s="982" t="s">
        <v>116</v>
      </c>
      <c r="C57" s="983" t="s">
        <v>1239</v>
      </c>
      <c r="D57" s="981">
        <v>1</v>
      </c>
      <c r="E57" s="981">
        <v>1</v>
      </c>
      <c r="F57" s="981"/>
      <c r="G57" s="981"/>
      <c r="H57" s="981"/>
      <c r="I57" s="981"/>
      <c r="J57" s="981"/>
      <c r="K57" s="981"/>
      <c r="L57" s="981"/>
      <c r="M57" s="981"/>
      <c r="N57" s="981"/>
      <c r="O57" s="981"/>
      <c r="P57" s="981"/>
      <c r="Q57" s="981"/>
      <c r="R57" s="981"/>
      <c r="S57" s="981">
        <v>1</v>
      </c>
      <c r="T57" s="981"/>
      <c r="U57" s="981"/>
      <c r="V57" s="981">
        <v>1</v>
      </c>
      <c r="W57" s="981"/>
      <c r="X57" s="981"/>
      <c r="Y57" s="981"/>
      <c r="Z57" s="981">
        <v>8</v>
      </c>
      <c r="AA57" s="981"/>
      <c r="AB57" s="981"/>
      <c r="AC57" s="981"/>
      <c r="AD57" s="981">
        <v>8</v>
      </c>
      <c r="AE57" s="981"/>
      <c r="AF57" s="981"/>
      <c r="AG57" s="981"/>
      <c r="AH57" s="981"/>
      <c r="AI57" s="981"/>
      <c r="AJ57" s="981"/>
      <c r="AK57" s="981"/>
      <c r="AL57" s="981">
        <v>0</v>
      </c>
      <c r="AM57" s="981">
        <v>0</v>
      </c>
      <c r="AN57" s="981">
        <v>0</v>
      </c>
      <c r="AO57" s="981"/>
      <c r="AP57" s="981"/>
      <c r="AQ57" s="981"/>
      <c r="AR57" s="981"/>
      <c r="AS57" s="981"/>
      <c r="AT57" s="981"/>
      <c r="AU57" s="981">
        <v>1</v>
      </c>
      <c r="AV57" s="981"/>
      <c r="AW57" s="981"/>
      <c r="AX57" s="981">
        <v>2</v>
      </c>
      <c r="AY57" s="981"/>
      <c r="AZ57" s="981"/>
      <c r="BA57" s="981">
        <v>1</v>
      </c>
      <c r="BB57" s="981">
        <v>0</v>
      </c>
      <c r="BC57" s="981"/>
      <c r="BD57" s="981"/>
      <c r="BE57" s="981"/>
      <c r="BF57" s="981"/>
      <c r="BG57" s="981"/>
      <c r="BH57" s="981"/>
      <c r="BI57" s="981"/>
      <c r="BJ57" s="981"/>
      <c r="BK57" s="981"/>
      <c r="BL57" s="981"/>
      <c r="BM57" s="981"/>
      <c r="BN57" s="981"/>
      <c r="BO57" s="981"/>
      <c r="BP57" s="981"/>
      <c r="BQ57" s="981"/>
      <c r="BR57" s="981"/>
      <c r="BS57" s="981"/>
      <c r="BT57" s="981"/>
      <c r="BU57" s="981"/>
      <c r="BV57" s="981"/>
      <c r="BW57" s="981">
        <v>8</v>
      </c>
      <c r="BX57" s="981"/>
      <c r="BY57" s="981"/>
      <c r="BZ57" s="981"/>
      <c r="CA57" s="981"/>
      <c r="CB57" s="981"/>
      <c r="CC57" s="981"/>
      <c r="CD57" s="981"/>
      <c r="CE57" s="981"/>
      <c r="CF57" s="981"/>
      <c r="CG57" s="981"/>
      <c r="CH57" s="981"/>
      <c r="CI57" s="981"/>
      <c r="CJ57" s="981"/>
      <c r="CK57" s="981"/>
      <c r="CL57" s="981"/>
      <c r="CM57" s="981"/>
      <c r="CN57" s="981"/>
      <c r="CO57" s="981"/>
      <c r="CP57" s="981"/>
      <c r="CQ57" s="981"/>
      <c r="CR57" s="981"/>
      <c r="CS57" s="981"/>
      <c r="CT57" s="981"/>
      <c r="CU57" s="981"/>
      <c r="CV57" s="981"/>
      <c r="CW57" s="981"/>
      <c r="CX57" s="981"/>
      <c r="CY57" s="981"/>
      <c r="CZ57" s="981"/>
      <c r="DA57" s="981"/>
      <c r="DB57" s="981"/>
      <c r="DC57" s="981"/>
      <c r="DD57" s="981">
        <v>0</v>
      </c>
      <c r="DE57" s="981">
        <v>0</v>
      </c>
      <c r="DF57" s="981"/>
      <c r="DG57" s="981"/>
      <c r="DH57" s="981"/>
      <c r="DI57" s="981"/>
      <c r="DJ57" s="981"/>
      <c r="DK57" s="981"/>
      <c r="DL57" s="981"/>
      <c r="DM57" s="981"/>
      <c r="DN57" s="981"/>
      <c r="DO57" s="981"/>
      <c r="DP57" s="983">
        <v>5</v>
      </c>
      <c r="DQ57" s="983" t="s">
        <v>1196</v>
      </c>
      <c r="DR57" s="983" t="s">
        <v>1237</v>
      </c>
      <c r="DS57" s="981" t="s">
        <v>831</v>
      </c>
      <c r="DT57" s="983" t="s">
        <v>1198</v>
      </c>
      <c r="DU57" s="983" t="s">
        <v>1199</v>
      </c>
      <c r="DV57" s="981"/>
      <c r="DW57" s="981"/>
      <c r="DX57" s="981">
        <v>1</v>
      </c>
      <c r="DY57" s="981"/>
      <c r="DZ57" s="981"/>
      <c r="EA57" s="981"/>
      <c r="EB57" s="981"/>
      <c r="EC57" s="981"/>
      <c r="ED57" s="981"/>
      <c r="EE57" s="981"/>
      <c r="EF57" s="981"/>
      <c r="EG57" s="981"/>
      <c r="EH57" s="981"/>
      <c r="EI57" s="981"/>
    </row>
    <row r="58" spans="1:139" ht="35.25" customHeight="1">
      <c r="A58" s="981">
        <v>39</v>
      </c>
      <c r="B58" s="982" t="s">
        <v>116</v>
      </c>
      <c r="C58" s="983" t="s">
        <v>1240</v>
      </c>
      <c r="D58" s="981">
        <v>1</v>
      </c>
      <c r="E58" s="981">
        <v>1</v>
      </c>
      <c r="F58" s="981"/>
      <c r="G58" s="981"/>
      <c r="H58" s="981"/>
      <c r="I58" s="981"/>
      <c r="J58" s="981"/>
      <c r="K58" s="981"/>
      <c r="L58" s="981"/>
      <c r="M58" s="981"/>
      <c r="N58" s="981"/>
      <c r="O58" s="981"/>
      <c r="P58" s="981"/>
      <c r="Q58" s="981"/>
      <c r="R58" s="981"/>
      <c r="S58" s="981">
        <v>1</v>
      </c>
      <c r="T58" s="981"/>
      <c r="U58" s="981"/>
      <c r="V58" s="981">
        <v>1</v>
      </c>
      <c r="W58" s="981"/>
      <c r="X58" s="981"/>
      <c r="Y58" s="981"/>
      <c r="Z58" s="981">
        <v>6</v>
      </c>
      <c r="AA58" s="981"/>
      <c r="AB58" s="981"/>
      <c r="AC58" s="981"/>
      <c r="AD58" s="981">
        <v>6</v>
      </c>
      <c r="AE58" s="981"/>
      <c r="AF58" s="981"/>
      <c r="AG58" s="981"/>
      <c r="AH58" s="981"/>
      <c r="AI58" s="981"/>
      <c r="AJ58" s="981"/>
      <c r="AK58" s="981"/>
      <c r="AL58" s="981">
        <v>0</v>
      </c>
      <c r="AM58" s="981">
        <v>0</v>
      </c>
      <c r="AN58" s="981">
        <v>0</v>
      </c>
      <c r="AO58" s="981"/>
      <c r="AP58" s="981"/>
      <c r="AQ58" s="981"/>
      <c r="AR58" s="981"/>
      <c r="AS58" s="981"/>
      <c r="AT58" s="981"/>
      <c r="AU58" s="981">
        <v>1</v>
      </c>
      <c r="AV58" s="981"/>
      <c r="AW58" s="981"/>
      <c r="AX58" s="981">
        <v>2</v>
      </c>
      <c r="AY58" s="981"/>
      <c r="AZ58" s="981"/>
      <c r="BA58" s="981">
        <v>1</v>
      </c>
      <c r="BB58" s="981">
        <v>0</v>
      </c>
      <c r="BC58" s="981"/>
      <c r="BD58" s="981"/>
      <c r="BE58" s="981"/>
      <c r="BF58" s="981"/>
      <c r="BG58" s="981"/>
      <c r="BH58" s="981"/>
      <c r="BI58" s="981"/>
      <c r="BJ58" s="981"/>
      <c r="BK58" s="981"/>
      <c r="BL58" s="981"/>
      <c r="BM58" s="981"/>
      <c r="BN58" s="981"/>
      <c r="BO58" s="981"/>
      <c r="BP58" s="981"/>
      <c r="BQ58" s="981"/>
      <c r="BR58" s="981"/>
      <c r="BS58" s="981"/>
      <c r="BT58" s="981"/>
      <c r="BU58" s="981"/>
      <c r="BV58" s="981"/>
      <c r="BW58" s="981">
        <v>6</v>
      </c>
      <c r="BX58" s="981"/>
      <c r="BY58" s="981"/>
      <c r="BZ58" s="981"/>
      <c r="CA58" s="981"/>
      <c r="CB58" s="981"/>
      <c r="CC58" s="981"/>
      <c r="CD58" s="981"/>
      <c r="CE58" s="981"/>
      <c r="CF58" s="981"/>
      <c r="CG58" s="981"/>
      <c r="CH58" s="981"/>
      <c r="CI58" s="981"/>
      <c r="CJ58" s="981"/>
      <c r="CK58" s="981"/>
      <c r="CL58" s="981"/>
      <c r="CM58" s="981"/>
      <c r="CN58" s="981"/>
      <c r="CO58" s="981"/>
      <c r="CP58" s="981"/>
      <c r="CQ58" s="981"/>
      <c r="CR58" s="981"/>
      <c r="CS58" s="981"/>
      <c r="CT58" s="981"/>
      <c r="CU58" s="981"/>
      <c r="CV58" s="981"/>
      <c r="CW58" s="981"/>
      <c r="CX58" s="981"/>
      <c r="CY58" s="981"/>
      <c r="CZ58" s="981"/>
      <c r="DA58" s="981"/>
      <c r="DB58" s="981"/>
      <c r="DC58" s="981"/>
      <c r="DD58" s="981">
        <v>0</v>
      </c>
      <c r="DE58" s="981">
        <v>0</v>
      </c>
      <c r="DF58" s="981"/>
      <c r="DG58" s="981"/>
      <c r="DH58" s="981"/>
      <c r="DI58" s="981"/>
      <c r="DJ58" s="981"/>
      <c r="DK58" s="981"/>
      <c r="DL58" s="981"/>
      <c r="DM58" s="981"/>
      <c r="DN58" s="981"/>
      <c r="DO58" s="981"/>
      <c r="DP58" s="983">
        <v>5</v>
      </c>
      <c r="DQ58" s="983" t="s">
        <v>1196</v>
      </c>
      <c r="DR58" s="983" t="s">
        <v>1237</v>
      </c>
      <c r="DS58" s="981" t="s">
        <v>831</v>
      </c>
      <c r="DT58" s="983" t="s">
        <v>1198</v>
      </c>
      <c r="DU58" s="983" t="s">
        <v>1199</v>
      </c>
      <c r="DV58" s="981"/>
      <c r="DW58" s="981"/>
      <c r="DX58" s="981">
        <v>1</v>
      </c>
      <c r="DY58" s="981"/>
      <c r="DZ58" s="981"/>
      <c r="EA58" s="981"/>
      <c r="EB58" s="981"/>
      <c r="EC58" s="981"/>
      <c r="ED58" s="981"/>
      <c r="EE58" s="981"/>
      <c r="EF58" s="981"/>
      <c r="EG58" s="981"/>
      <c r="EH58" s="981"/>
      <c r="EI58" s="981"/>
    </row>
    <row r="59" spans="1:139" ht="35.25" customHeight="1">
      <c r="A59" s="981">
        <v>40</v>
      </c>
      <c r="B59" s="982" t="s">
        <v>116</v>
      </c>
      <c r="C59" s="983" t="s">
        <v>1241</v>
      </c>
      <c r="D59" s="981">
        <v>1</v>
      </c>
      <c r="E59" s="981">
        <v>1</v>
      </c>
      <c r="F59" s="981"/>
      <c r="G59" s="981"/>
      <c r="H59" s="981"/>
      <c r="I59" s="981"/>
      <c r="J59" s="981"/>
      <c r="K59" s="981"/>
      <c r="L59" s="981"/>
      <c r="M59" s="981"/>
      <c r="N59" s="981"/>
      <c r="O59" s="981"/>
      <c r="P59" s="981"/>
      <c r="Q59" s="981"/>
      <c r="R59" s="981"/>
      <c r="S59" s="981">
        <v>1</v>
      </c>
      <c r="T59" s="981"/>
      <c r="U59" s="981"/>
      <c r="V59" s="981">
        <v>1</v>
      </c>
      <c r="W59" s="981"/>
      <c r="X59" s="981"/>
      <c r="Y59" s="981"/>
      <c r="Z59" s="981">
        <v>1</v>
      </c>
      <c r="AA59" s="981"/>
      <c r="AB59" s="981"/>
      <c r="AC59" s="981"/>
      <c r="AD59" s="981">
        <v>1</v>
      </c>
      <c r="AE59" s="981"/>
      <c r="AF59" s="981"/>
      <c r="AG59" s="981"/>
      <c r="AH59" s="981"/>
      <c r="AI59" s="981"/>
      <c r="AJ59" s="981"/>
      <c r="AK59" s="981"/>
      <c r="AL59" s="981">
        <v>0</v>
      </c>
      <c r="AM59" s="981">
        <v>0</v>
      </c>
      <c r="AN59" s="981">
        <v>0</v>
      </c>
      <c r="AO59" s="981"/>
      <c r="AP59" s="981"/>
      <c r="AQ59" s="981"/>
      <c r="AR59" s="981"/>
      <c r="AS59" s="981"/>
      <c r="AT59" s="981"/>
      <c r="AU59" s="981">
        <v>1</v>
      </c>
      <c r="AV59" s="981"/>
      <c r="AW59" s="981"/>
      <c r="AX59" s="981">
        <v>1</v>
      </c>
      <c r="AY59" s="981"/>
      <c r="AZ59" s="981"/>
      <c r="BA59" s="981">
        <v>1</v>
      </c>
      <c r="BB59" s="981">
        <v>0</v>
      </c>
      <c r="BC59" s="981"/>
      <c r="BD59" s="981"/>
      <c r="BE59" s="981"/>
      <c r="BF59" s="981"/>
      <c r="BG59" s="981"/>
      <c r="BH59" s="981"/>
      <c r="BI59" s="981"/>
      <c r="BJ59" s="981"/>
      <c r="BK59" s="981"/>
      <c r="BL59" s="981"/>
      <c r="BM59" s="981"/>
      <c r="BN59" s="981"/>
      <c r="BO59" s="981"/>
      <c r="BP59" s="981"/>
      <c r="BQ59" s="981"/>
      <c r="BR59" s="981"/>
      <c r="BS59" s="981"/>
      <c r="BT59" s="981"/>
      <c r="BU59" s="981"/>
      <c r="BV59" s="981"/>
      <c r="BW59" s="981">
        <v>1</v>
      </c>
      <c r="BX59" s="981"/>
      <c r="BY59" s="981"/>
      <c r="BZ59" s="981"/>
      <c r="CA59" s="981"/>
      <c r="CB59" s="981"/>
      <c r="CC59" s="981"/>
      <c r="CD59" s="981"/>
      <c r="CE59" s="981"/>
      <c r="CF59" s="981"/>
      <c r="CG59" s="981"/>
      <c r="CH59" s="981"/>
      <c r="CI59" s="981"/>
      <c r="CJ59" s="981"/>
      <c r="CK59" s="981"/>
      <c r="CL59" s="981"/>
      <c r="CM59" s="981"/>
      <c r="CN59" s="981"/>
      <c r="CO59" s="981"/>
      <c r="CP59" s="981"/>
      <c r="CQ59" s="981"/>
      <c r="CR59" s="981"/>
      <c r="CS59" s="981"/>
      <c r="CT59" s="981"/>
      <c r="CU59" s="981"/>
      <c r="CV59" s="981"/>
      <c r="CW59" s="981"/>
      <c r="CX59" s="981"/>
      <c r="CY59" s="981"/>
      <c r="CZ59" s="981"/>
      <c r="DA59" s="981"/>
      <c r="DB59" s="981"/>
      <c r="DC59" s="981"/>
      <c r="DD59" s="981">
        <v>0</v>
      </c>
      <c r="DE59" s="981">
        <v>0</v>
      </c>
      <c r="DF59" s="981"/>
      <c r="DG59" s="981"/>
      <c r="DH59" s="981"/>
      <c r="DI59" s="981"/>
      <c r="DJ59" s="981"/>
      <c r="DK59" s="981"/>
      <c r="DL59" s="981"/>
      <c r="DM59" s="981"/>
      <c r="DN59" s="981"/>
      <c r="DO59" s="981"/>
      <c r="DP59" s="983">
        <v>5</v>
      </c>
      <c r="DQ59" s="983" t="s">
        <v>1196</v>
      </c>
      <c r="DR59" s="983" t="s">
        <v>1237</v>
      </c>
      <c r="DS59" s="981" t="s">
        <v>831</v>
      </c>
      <c r="DT59" s="983" t="s">
        <v>1198</v>
      </c>
      <c r="DU59" s="983" t="s">
        <v>1199</v>
      </c>
      <c r="DV59" s="981"/>
      <c r="DW59" s="981"/>
      <c r="DX59" s="981">
        <v>1</v>
      </c>
      <c r="DY59" s="981"/>
      <c r="DZ59" s="981"/>
      <c r="EA59" s="981"/>
      <c r="EB59" s="981"/>
      <c r="EC59" s="981"/>
      <c r="ED59" s="981"/>
      <c r="EE59" s="981"/>
      <c r="EF59" s="981"/>
      <c r="EG59" s="981"/>
      <c r="EH59" s="981"/>
      <c r="EI59" s="981"/>
    </row>
    <row r="60" spans="1:139" ht="35.25" customHeight="1">
      <c r="A60" s="981">
        <v>41</v>
      </c>
      <c r="B60" s="982" t="s">
        <v>161</v>
      </c>
      <c r="C60" s="983" t="s">
        <v>1242</v>
      </c>
      <c r="D60" s="981">
        <v>1</v>
      </c>
      <c r="E60" s="981">
        <v>1</v>
      </c>
      <c r="F60" s="981"/>
      <c r="G60" s="981"/>
      <c r="H60" s="981"/>
      <c r="I60" s="981"/>
      <c r="J60" s="981"/>
      <c r="K60" s="981"/>
      <c r="L60" s="981"/>
      <c r="M60" s="981"/>
      <c r="N60" s="981"/>
      <c r="O60" s="981"/>
      <c r="P60" s="981"/>
      <c r="Q60" s="981"/>
      <c r="R60" s="981"/>
      <c r="S60" s="981">
        <v>1</v>
      </c>
      <c r="T60" s="981"/>
      <c r="U60" s="981"/>
      <c r="V60" s="981">
        <v>1</v>
      </c>
      <c r="W60" s="981"/>
      <c r="X60" s="981"/>
      <c r="Y60" s="981"/>
      <c r="Z60" s="981"/>
      <c r="AA60" s="981"/>
      <c r="AB60" s="981"/>
      <c r="AC60" s="981"/>
      <c r="AD60" s="981">
        <v>0</v>
      </c>
      <c r="AE60" s="981">
        <v>1</v>
      </c>
      <c r="AF60" s="981"/>
      <c r="AG60" s="981"/>
      <c r="AH60" s="981"/>
      <c r="AI60" s="981"/>
      <c r="AJ60" s="981"/>
      <c r="AK60" s="981"/>
      <c r="AL60" s="981">
        <v>0</v>
      </c>
      <c r="AM60" s="981">
        <v>0</v>
      </c>
      <c r="AN60" s="981">
        <v>0</v>
      </c>
      <c r="AO60" s="981"/>
      <c r="AP60" s="981"/>
      <c r="AQ60" s="981"/>
      <c r="AR60" s="981"/>
      <c r="AS60" s="981">
        <v>1</v>
      </c>
      <c r="AT60" s="981"/>
      <c r="AU60" s="981">
        <v>1</v>
      </c>
      <c r="AV60" s="981">
        <v>1</v>
      </c>
      <c r="AW60" s="981">
        <v>1</v>
      </c>
      <c r="AX60" s="981">
        <v>1</v>
      </c>
      <c r="AY60" s="981">
        <v>1</v>
      </c>
      <c r="AZ60" s="981"/>
      <c r="BA60" s="981"/>
      <c r="BB60" s="981">
        <v>0</v>
      </c>
      <c r="BC60" s="981"/>
      <c r="BD60" s="981"/>
      <c r="BE60" s="981"/>
      <c r="BF60" s="981"/>
      <c r="BG60" s="981"/>
      <c r="BH60" s="981"/>
      <c r="BI60" s="981"/>
      <c r="BJ60" s="981"/>
      <c r="BK60" s="981"/>
      <c r="BL60" s="981"/>
      <c r="BM60" s="981"/>
      <c r="BN60" s="981"/>
      <c r="BO60" s="981"/>
      <c r="BP60" s="981"/>
      <c r="BQ60" s="981"/>
      <c r="BR60" s="981"/>
      <c r="BS60" s="981"/>
      <c r="BT60" s="981"/>
      <c r="BU60" s="981"/>
      <c r="BV60" s="981"/>
      <c r="BW60" s="981"/>
      <c r="BX60" s="981"/>
      <c r="BY60" s="981"/>
      <c r="BZ60" s="981"/>
      <c r="CA60" s="981"/>
      <c r="CB60" s="981"/>
      <c r="CC60" s="981"/>
      <c r="CD60" s="981"/>
      <c r="CE60" s="981"/>
      <c r="CF60" s="981"/>
      <c r="CG60" s="981"/>
      <c r="CH60" s="981"/>
      <c r="CI60" s="981"/>
      <c r="CJ60" s="981"/>
      <c r="CK60" s="981"/>
      <c r="CL60" s="981"/>
      <c r="CM60" s="981"/>
      <c r="CN60" s="981"/>
      <c r="CO60" s="981"/>
      <c r="CP60" s="981"/>
      <c r="CQ60" s="981"/>
      <c r="CR60" s="981"/>
      <c r="CS60" s="981"/>
      <c r="CT60" s="981"/>
      <c r="CU60" s="981"/>
      <c r="CV60" s="981"/>
      <c r="CW60" s="981"/>
      <c r="CX60" s="981"/>
      <c r="CY60" s="981"/>
      <c r="CZ60" s="981"/>
      <c r="DA60" s="981"/>
      <c r="DB60" s="981"/>
      <c r="DC60" s="981"/>
      <c r="DD60" s="981">
        <v>0</v>
      </c>
      <c r="DE60" s="981">
        <v>0</v>
      </c>
      <c r="DF60" s="981"/>
      <c r="DG60" s="981"/>
      <c r="DH60" s="981"/>
      <c r="DI60" s="981"/>
      <c r="DJ60" s="981"/>
      <c r="DK60" s="981"/>
      <c r="DL60" s="981"/>
      <c r="DM60" s="981">
        <v>1</v>
      </c>
      <c r="DN60" s="981"/>
      <c r="DO60" s="981"/>
      <c r="DP60" s="983">
        <v>6</v>
      </c>
      <c r="DQ60" s="983" t="s">
        <v>1196</v>
      </c>
      <c r="DR60" s="983" t="s">
        <v>1237</v>
      </c>
      <c r="DS60" s="981" t="s">
        <v>831</v>
      </c>
      <c r="DT60" s="983" t="s">
        <v>1198</v>
      </c>
      <c r="DU60" s="983" t="s">
        <v>1199</v>
      </c>
      <c r="DV60" s="981"/>
      <c r="DW60" s="981"/>
      <c r="DX60" s="981">
        <v>1</v>
      </c>
      <c r="DY60" s="981"/>
      <c r="DZ60" s="981"/>
      <c r="EA60" s="981"/>
      <c r="EB60" s="981"/>
      <c r="EC60" s="981"/>
      <c r="ED60" s="981"/>
      <c r="EE60" s="981"/>
      <c r="EF60" s="981"/>
      <c r="EG60" s="981"/>
      <c r="EH60" s="981"/>
      <c r="EI60" s="981"/>
    </row>
    <row r="61" spans="1:139" ht="35.25" customHeight="1">
      <c r="A61" s="981">
        <v>42</v>
      </c>
      <c r="B61" s="982" t="s">
        <v>116</v>
      </c>
      <c r="C61" s="983" t="s">
        <v>1243</v>
      </c>
      <c r="D61" s="981">
        <v>1</v>
      </c>
      <c r="E61" s="981">
        <v>1</v>
      </c>
      <c r="F61" s="981"/>
      <c r="G61" s="981"/>
      <c r="H61" s="981"/>
      <c r="I61" s="981"/>
      <c r="J61" s="981"/>
      <c r="K61" s="981"/>
      <c r="L61" s="981"/>
      <c r="M61" s="981"/>
      <c r="N61" s="981"/>
      <c r="O61" s="981"/>
      <c r="P61" s="981"/>
      <c r="Q61" s="981"/>
      <c r="R61" s="981"/>
      <c r="S61" s="981">
        <v>1</v>
      </c>
      <c r="T61" s="981"/>
      <c r="U61" s="981"/>
      <c r="V61" s="981">
        <v>1</v>
      </c>
      <c r="W61" s="981"/>
      <c r="X61" s="981"/>
      <c r="Y61" s="981"/>
      <c r="Z61" s="981"/>
      <c r="AA61" s="981"/>
      <c r="AB61" s="981"/>
      <c r="AC61" s="981"/>
      <c r="AD61" s="981">
        <v>0</v>
      </c>
      <c r="AE61" s="981">
        <v>1</v>
      </c>
      <c r="AF61" s="981"/>
      <c r="AG61" s="981"/>
      <c r="AH61" s="981"/>
      <c r="AI61" s="981"/>
      <c r="AJ61" s="981"/>
      <c r="AK61" s="981"/>
      <c r="AL61" s="981">
        <v>0</v>
      </c>
      <c r="AM61" s="981">
        <v>0</v>
      </c>
      <c r="AN61" s="981">
        <v>0</v>
      </c>
      <c r="AO61" s="981"/>
      <c r="AP61" s="981"/>
      <c r="AQ61" s="981"/>
      <c r="AR61" s="981"/>
      <c r="AS61" s="981">
        <v>1</v>
      </c>
      <c r="AT61" s="981"/>
      <c r="AU61" s="981">
        <v>1</v>
      </c>
      <c r="AV61" s="981">
        <v>1</v>
      </c>
      <c r="AW61" s="981">
        <v>1</v>
      </c>
      <c r="AX61" s="981">
        <v>1</v>
      </c>
      <c r="AY61" s="981">
        <v>1</v>
      </c>
      <c r="AZ61" s="981"/>
      <c r="BA61" s="981"/>
      <c r="BB61" s="981">
        <v>0</v>
      </c>
      <c r="BC61" s="981"/>
      <c r="BD61" s="981"/>
      <c r="BE61" s="981"/>
      <c r="BF61" s="981"/>
      <c r="BG61" s="981"/>
      <c r="BH61" s="981"/>
      <c r="BI61" s="981"/>
      <c r="BJ61" s="981"/>
      <c r="BK61" s="981"/>
      <c r="BL61" s="981"/>
      <c r="BM61" s="981"/>
      <c r="BN61" s="981"/>
      <c r="BO61" s="981"/>
      <c r="BP61" s="981"/>
      <c r="BQ61" s="981"/>
      <c r="BR61" s="981"/>
      <c r="BS61" s="981"/>
      <c r="BT61" s="981"/>
      <c r="BU61" s="981"/>
      <c r="BV61" s="981"/>
      <c r="BW61" s="981"/>
      <c r="BX61" s="981"/>
      <c r="BY61" s="981"/>
      <c r="BZ61" s="981"/>
      <c r="CA61" s="981"/>
      <c r="CB61" s="981"/>
      <c r="CC61" s="981"/>
      <c r="CD61" s="981"/>
      <c r="CE61" s="981"/>
      <c r="CF61" s="981"/>
      <c r="CG61" s="981"/>
      <c r="CH61" s="981"/>
      <c r="CI61" s="981"/>
      <c r="CJ61" s="981"/>
      <c r="CK61" s="981"/>
      <c r="CL61" s="981"/>
      <c r="CM61" s="981"/>
      <c r="CN61" s="981"/>
      <c r="CO61" s="981"/>
      <c r="CP61" s="981"/>
      <c r="CQ61" s="981"/>
      <c r="CR61" s="981"/>
      <c r="CS61" s="981"/>
      <c r="CT61" s="981"/>
      <c r="CU61" s="981"/>
      <c r="CV61" s="981"/>
      <c r="CW61" s="981"/>
      <c r="CX61" s="981"/>
      <c r="CY61" s="981"/>
      <c r="CZ61" s="981"/>
      <c r="DA61" s="981"/>
      <c r="DB61" s="981"/>
      <c r="DC61" s="981"/>
      <c r="DD61" s="981">
        <v>0</v>
      </c>
      <c r="DE61" s="981">
        <v>0</v>
      </c>
      <c r="DF61" s="981"/>
      <c r="DG61" s="981"/>
      <c r="DH61" s="981"/>
      <c r="DI61" s="981"/>
      <c r="DJ61" s="981"/>
      <c r="DK61" s="981"/>
      <c r="DL61" s="981"/>
      <c r="DM61" s="981">
        <v>1</v>
      </c>
      <c r="DN61" s="981"/>
      <c r="DO61" s="981"/>
      <c r="DP61" s="983">
        <v>5</v>
      </c>
      <c r="DQ61" s="983" t="s">
        <v>1196</v>
      </c>
      <c r="DR61" s="983" t="s">
        <v>1237</v>
      </c>
      <c r="DS61" s="981" t="s">
        <v>831</v>
      </c>
      <c r="DT61" s="983" t="s">
        <v>1198</v>
      </c>
      <c r="DU61" s="983" t="s">
        <v>1199</v>
      </c>
      <c r="DV61" s="981"/>
      <c r="DW61" s="981"/>
      <c r="DX61" s="981">
        <v>1</v>
      </c>
      <c r="DY61" s="981"/>
      <c r="DZ61" s="981"/>
      <c r="EA61" s="981"/>
      <c r="EB61" s="981"/>
      <c r="EC61" s="981"/>
      <c r="ED61" s="981"/>
      <c r="EE61" s="981"/>
      <c r="EF61" s="981"/>
      <c r="EG61" s="981"/>
      <c r="EH61" s="981"/>
      <c r="EI61" s="981"/>
    </row>
    <row r="62" spans="1:139" ht="35.25" customHeight="1">
      <c r="A62" s="981">
        <v>43</v>
      </c>
      <c r="B62" s="982" t="s">
        <v>116</v>
      </c>
      <c r="C62" s="983" t="s">
        <v>1244</v>
      </c>
      <c r="D62" s="981">
        <v>1</v>
      </c>
      <c r="E62" s="981">
        <v>1</v>
      </c>
      <c r="F62" s="981"/>
      <c r="G62" s="981"/>
      <c r="H62" s="981"/>
      <c r="I62" s="981"/>
      <c r="J62" s="981"/>
      <c r="K62" s="981"/>
      <c r="L62" s="981"/>
      <c r="M62" s="981"/>
      <c r="N62" s="981"/>
      <c r="O62" s="981"/>
      <c r="P62" s="981"/>
      <c r="Q62" s="981"/>
      <c r="R62" s="981"/>
      <c r="S62" s="981">
        <v>1</v>
      </c>
      <c r="T62" s="981"/>
      <c r="U62" s="981"/>
      <c r="V62" s="981">
        <v>1</v>
      </c>
      <c r="W62" s="981"/>
      <c r="X62" s="981"/>
      <c r="Y62" s="981"/>
      <c r="Z62" s="981"/>
      <c r="AA62" s="981"/>
      <c r="AB62" s="981"/>
      <c r="AC62" s="981"/>
      <c r="AD62" s="981">
        <v>0</v>
      </c>
      <c r="AE62" s="981">
        <v>1</v>
      </c>
      <c r="AF62" s="981"/>
      <c r="AG62" s="981"/>
      <c r="AH62" s="981"/>
      <c r="AI62" s="981"/>
      <c r="AJ62" s="981"/>
      <c r="AK62" s="981"/>
      <c r="AL62" s="981">
        <v>0</v>
      </c>
      <c r="AM62" s="981">
        <v>0</v>
      </c>
      <c r="AN62" s="981">
        <v>0</v>
      </c>
      <c r="AO62" s="981"/>
      <c r="AP62" s="981"/>
      <c r="AQ62" s="981"/>
      <c r="AR62" s="981"/>
      <c r="AS62" s="981">
        <v>1</v>
      </c>
      <c r="AT62" s="981"/>
      <c r="AU62" s="981">
        <v>1</v>
      </c>
      <c r="AV62" s="981">
        <v>1</v>
      </c>
      <c r="AW62" s="981">
        <v>1</v>
      </c>
      <c r="AX62" s="981">
        <v>2</v>
      </c>
      <c r="AY62" s="981">
        <v>1</v>
      </c>
      <c r="AZ62" s="981"/>
      <c r="BA62" s="981"/>
      <c r="BB62" s="981">
        <v>0</v>
      </c>
      <c r="BC62" s="981"/>
      <c r="BD62" s="981"/>
      <c r="BE62" s="981"/>
      <c r="BF62" s="981"/>
      <c r="BG62" s="981"/>
      <c r="BH62" s="981"/>
      <c r="BI62" s="981"/>
      <c r="BJ62" s="981"/>
      <c r="BK62" s="981"/>
      <c r="BL62" s="981"/>
      <c r="BM62" s="981"/>
      <c r="BN62" s="981"/>
      <c r="BO62" s="981"/>
      <c r="BP62" s="981"/>
      <c r="BQ62" s="981"/>
      <c r="BR62" s="981"/>
      <c r="BS62" s="981"/>
      <c r="BT62" s="981"/>
      <c r="BU62" s="981"/>
      <c r="BV62" s="981"/>
      <c r="BW62" s="981"/>
      <c r="BX62" s="981"/>
      <c r="BY62" s="981"/>
      <c r="BZ62" s="981"/>
      <c r="CA62" s="981"/>
      <c r="CB62" s="981"/>
      <c r="CC62" s="981"/>
      <c r="CD62" s="981"/>
      <c r="CE62" s="981"/>
      <c r="CF62" s="981"/>
      <c r="CG62" s="981"/>
      <c r="CH62" s="981"/>
      <c r="CI62" s="981"/>
      <c r="CJ62" s="981"/>
      <c r="CK62" s="981"/>
      <c r="CL62" s="981"/>
      <c r="CM62" s="981"/>
      <c r="CN62" s="981"/>
      <c r="CO62" s="981"/>
      <c r="CP62" s="981"/>
      <c r="CQ62" s="981"/>
      <c r="CR62" s="981"/>
      <c r="CS62" s="981"/>
      <c r="CT62" s="981"/>
      <c r="CU62" s="981"/>
      <c r="CV62" s="981"/>
      <c r="CW62" s="981"/>
      <c r="CX62" s="981"/>
      <c r="CY62" s="981"/>
      <c r="CZ62" s="981"/>
      <c r="DA62" s="981"/>
      <c r="DB62" s="981"/>
      <c r="DC62" s="981"/>
      <c r="DD62" s="981">
        <v>0</v>
      </c>
      <c r="DE62" s="981">
        <v>0</v>
      </c>
      <c r="DF62" s="981"/>
      <c r="DG62" s="981"/>
      <c r="DH62" s="981"/>
      <c r="DI62" s="981"/>
      <c r="DJ62" s="981"/>
      <c r="DK62" s="981"/>
      <c r="DL62" s="981"/>
      <c r="DM62" s="981">
        <v>1</v>
      </c>
      <c r="DN62" s="981"/>
      <c r="DO62" s="981"/>
      <c r="DP62" s="983">
        <v>5</v>
      </c>
      <c r="DQ62" s="983" t="s">
        <v>1196</v>
      </c>
      <c r="DR62" s="983" t="s">
        <v>1237</v>
      </c>
      <c r="DS62" s="981" t="s">
        <v>831</v>
      </c>
      <c r="DT62" s="983" t="s">
        <v>1198</v>
      </c>
      <c r="DU62" s="983" t="s">
        <v>1199</v>
      </c>
      <c r="DV62" s="981"/>
      <c r="DW62" s="981"/>
      <c r="DX62" s="981">
        <v>1</v>
      </c>
      <c r="DY62" s="981"/>
      <c r="DZ62" s="981"/>
      <c r="EA62" s="981"/>
      <c r="EB62" s="981"/>
      <c r="EC62" s="981"/>
      <c r="ED62" s="981"/>
      <c r="EE62" s="981"/>
      <c r="EF62" s="981"/>
      <c r="EG62" s="981"/>
      <c r="EH62" s="981"/>
      <c r="EI62" s="981"/>
    </row>
    <row r="63" spans="1:139" ht="35.25" customHeight="1">
      <c r="A63" s="981">
        <v>44</v>
      </c>
      <c r="B63" s="982" t="s">
        <v>161</v>
      </c>
      <c r="C63" s="983" t="s">
        <v>1245</v>
      </c>
      <c r="D63" s="981">
        <v>1</v>
      </c>
      <c r="E63" s="981">
        <v>1</v>
      </c>
      <c r="F63" s="981"/>
      <c r="G63" s="981"/>
      <c r="H63" s="981"/>
      <c r="I63" s="981"/>
      <c r="J63" s="981"/>
      <c r="K63" s="981"/>
      <c r="L63" s="981"/>
      <c r="M63" s="981"/>
      <c r="N63" s="981"/>
      <c r="O63" s="981"/>
      <c r="P63" s="981"/>
      <c r="Q63" s="981"/>
      <c r="R63" s="981"/>
      <c r="S63" s="981">
        <v>1</v>
      </c>
      <c r="T63" s="981"/>
      <c r="U63" s="981"/>
      <c r="V63" s="981">
        <v>1</v>
      </c>
      <c r="W63" s="981"/>
      <c r="X63" s="981"/>
      <c r="Y63" s="981"/>
      <c r="Z63" s="981"/>
      <c r="AA63" s="981"/>
      <c r="AB63" s="981"/>
      <c r="AC63" s="981"/>
      <c r="AD63" s="981">
        <v>0</v>
      </c>
      <c r="AE63" s="981">
        <v>1</v>
      </c>
      <c r="AF63" s="981"/>
      <c r="AG63" s="981"/>
      <c r="AH63" s="981"/>
      <c r="AI63" s="981"/>
      <c r="AJ63" s="981"/>
      <c r="AK63" s="981"/>
      <c r="AL63" s="981">
        <v>0</v>
      </c>
      <c r="AM63" s="981">
        <v>0</v>
      </c>
      <c r="AN63" s="981">
        <v>0</v>
      </c>
      <c r="AO63" s="981"/>
      <c r="AP63" s="981"/>
      <c r="AQ63" s="981"/>
      <c r="AR63" s="981"/>
      <c r="AS63" s="981">
        <v>1</v>
      </c>
      <c r="AT63" s="981"/>
      <c r="AU63" s="981">
        <v>1</v>
      </c>
      <c r="AV63" s="981">
        <v>1</v>
      </c>
      <c r="AW63" s="981">
        <v>1</v>
      </c>
      <c r="AX63" s="981">
        <v>1</v>
      </c>
      <c r="AY63" s="981">
        <v>1</v>
      </c>
      <c r="AZ63" s="981"/>
      <c r="BA63" s="981"/>
      <c r="BB63" s="981">
        <v>0</v>
      </c>
      <c r="BC63" s="981"/>
      <c r="BD63" s="981"/>
      <c r="BE63" s="981"/>
      <c r="BF63" s="981"/>
      <c r="BG63" s="981"/>
      <c r="BH63" s="981"/>
      <c r="BI63" s="981"/>
      <c r="BJ63" s="981"/>
      <c r="BK63" s="981"/>
      <c r="BL63" s="981"/>
      <c r="BM63" s="981"/>
      <c r="BN63" s="981"/>
      <c r="BO63" s="981"/>
      <c r="BP63" s="981"/>
      <c r="BQ63" s="981"/>
      <c r="BR63" s="981"/>
      <c r="BS63" s="981"/>
      <c r="BT63" s="981"/>
      <c r="BU63" s="981"/>
      <c r="BV63" s="981"/>
      <c r="BW63" s="981"/>
      <c r="BX63" s="981"/>
      <c r="BY63" s="981"/>
      <c r="BZ63" s="981"/>
      <c r="CA63" s="981"/>
      <c r="CB63" s="981"/>
      <c r="CC63" s="981"/>
      <c r="CD63" s="981"/>
      <c r="CE63" s="981"/>
      <c r="CF63" s="981"/>
      <c r="CG63" s="981"/>
      <c r="CH63" s="981"/>
      <c r="CI63" s="981"/>
      <c r="CJ63" s="981"/>
      <c r="CK63" s="981"/>
      <c r="CL63" s="981"/>
      <c r="CM63" s="981"/>
      <c r="CN63" s="981"/>
      <c r="CO63" s="981"/>
      <c r="CP63" s="981"/>
      <c r="CQ63" s="981"/>
      <c r="CR63" s="981"/>
      <c r="CS63" s="981"/>
      <c r="CT63" s="981"/>
      <c r="CU63" s="981"/>
      <c r="CV63" s="981"/>
      <c r="CW63" s="981"/>
      <c r="CX63" s="981"/>
      <c r="CY63" s="981"/>
      <c r="CZ63" s="981"/>
      <c r="DA63" s="981"/>
      <c r="DB63" s="981"/>
      <c r="DC63" s="981"/>
      <c r="DD63" s="981">
        <v>0</v>
      </c>
      <c r="DE63" s="981">
        <v>0</v>
      </c>
      <c r="DF63" s="981"/>
      <c r="DG63" s="981"/>
      <c r="DH63" s="981"/>
      <c r="DI63" s="981"/>
      <c r="DJ63" s="981"/>
      <c r="DK63" s="981"/>
      <c r="DL63" s="981"/>
      <c r="DM63" s="981">
        <v>1</v>
      </c>
      <c r="DN63" s="981"/>
      <c r="DO63" s="981"/>
      <c r="DP63" s="983">
        <v>6</v>
      </c>
      <c r="DQ63" s="983" t="s">
        <v>1196</v>
      </c>
      <c r="DR63" s="983" t="s">
        <v>1237</v>
      </c>
      <c r="DS63" s="981" t="s">
        <v>831</v>
      </c>
      <c r="DT63" s="983" t="s">
        <v>1198</v>
      </c>
      <c r="DU63" s="983" t="s">
        <v>1199</v>
      </c>
      <c r="DV63" s="981"/>
      <c r="DW63" s="981"/>
      <c r="DX63" s="981">
        <v>1</v>
      </c>
      <c r="DY63" s="981"/>
      <c r="DZ63" s="981"/>
      <c r="EA63" s="981"/>
      <c r="EB63" s="981"/>
      <c r="EC63" s="981"/>
      <c r="ED63" s="981"/>
      <c r="EE63" s="981"/>
      <c r="EF63" s="981"/>
      <c r="EG63" s="981"/>
      <c r="EH63" s="981"/>
      <c r="EI63" s="981"/>
    </row>
    <row r="64" spans="1:139" ht="35.25" customHeight="1">
      <c r="A64" s="981">
        <v>45</v>
      </c>
      <c r="B64" s="982" t="s">
        <v>161</v>
      </c>
      <c r="C64" s="983" t="s">
        <v>1246</v>
      </c>
      <c r="D64" s="981">
        <v>1</v>
      </c>
      <c r="E64" s="981">
        <v>1</v>
      </c>
      <c r="F64" s="981"/>
      <c r="G64" s="981"/>
      <c r="H64" s="981"/>
      <c r="I64" s="981"/>
      <c r="J64" s="981"/>
      <c r="K64" s="981"/>
      <c r="L64" s="981"/>
      <c r="M64" s="981"/>
      <c r="N64" s="981"/>
      <c r="O64" s="981"/>
      <c r="P64" s="981"/>
      <c r="Q64" s="981"/>
      <c r="R64" s="981"/>
      <c r="S64" s="981">
        <v>1</v>
      </c>
      <c r="T64" s="981"/>
      <c r="U64" s="981"/>
      <c r="V64" s="981">
        <v>1</v>
      </c>
      <c r="W64" s="981"/>
      <c r="X64" s="981"/>
      <c r="Y64" s="981"/>
      <c r="Z64" s="981"/>
      <c r="AA64" s="981"/>
      <c r="AB64" s="981"/>
      <c r="AC64" s="981"/>
      <c r="AD64" s="981">
        <v>0</v>
      </c>
      <c r="AE64" s="981">
        <v>1</v>
      </c>
      <c r="AF64" s="981"/>
      <c r="AG64" s="981"/>
      <c r="AH64" s="981"/>
      <c r="AI64" s="981"/>
      <c r="AJ64" s="981"/>
      <c r="AK64" s="981"/>
      <c r="AL64" s="981">
        <v>0</v>
      </c>
      <c r="AM64" s="981">
        <v>0</v>
      </c>
      <c r="AN64" s="981">
        <v>0</v>
      </c>
      <c r="AO64" s="981"/>
      <c r="AP64" s="981"/>
      <c r="AQ64" s="981"/>
      <c r="AR64" s="981"/>
      <c r="AS64" s="981">
        <v>1</v>
      </c>
      <c r="AT64" s="981"/>
      <c r="AU64" s="981">
        <v>1</v>
      </c>
      <c r="AV64" s="981">
        <v>1</v>
      </c>
      <c r="AW64" s="981">
        <v>1</v>
      </c>
      <c r="AX64" s="981">
        <v>1</v>
      </c>
      <c r="AY64" s="981">
        <v>1</v>
      </c>
      <c r="AZ64" s="981"/>
      <c r="BA64" s="981"/>
      <c r="BB64" s="981">
        <v>0</v>
      </c>
      <c r="BC64" s="981"/>
      <c r="BD64" s="981"/>
      <c r="BE64" s="981"/>
      <c r="BF64" s="981"/>
      <c r="BG64" s="981"/>
      <c r="BH64" s="981"/>
      <c r="BI64" s="981"/>
      <c r="BJ64" s="981"/>
      <c r="BK64" s="981"/>
      <c r="BL64" s="981"/>
      <c r="BM64" s="981"/>
      <c r="BN64" s="981"/>
      <c r="BO64" s="981"/>
      <c r="BP64" s="981"/>
      <c r="BQ64" s="981"/>
      <c r="BR64" s="981"/>
      <c r="BS64" s="981"/>
      <c r="BT64" s="981"/>
      <c r="BU64" s="981"/>
      <c r="BV64" s="981"/>
      <c r="BW64" s="981"/>
      <c r="BX64" s="981"/>
      <c r="BY64" s="981"/>
      <c r="BZ64" s="981"/>
      <c r="CA64" s="981"/>
      <c r="CB64" s="981"/>
      <c r="CC64" s="981"/>
      <c r="CD64" s="981"/>
      <c r="CE64" s="981"/>
      <c r="CF64" s="981"/>
      <c r="CG64" s="981"/>
      <c r="CH64" s="981"/>
      <c r="CI64" s="981"/>
      <c r="CJ64" s="981"/>
      <c r="CK64" s="981"/>
      <c r="CL64" s="981"/>
      <c r="CM64" s="981"/>
      <c r="CN64" s="981"/>
      <c r="CO64" s="981"/>
      <c r="CP64" s="981"/>
      <c r="CQ64" s="981"/>
      <c r="CR64" s="981"/>
      <c r="CS64" s="981"/>
      <c r="CT64" s="981"/>
      <c r="CU64" s="981"/>
      <c r="CV64" s="981"/>
      <c r="CW64" s="981"/>
      <c r="CX64" s="981"/>
      <c r="CY64" s="981"/>
      <c r="CZ64" s="981"/>
      <c r="DA64" s="981"/>
      <c r="DB64" s="981"/>
      <c r="DC64" s="981"/>
      <c r="DD64" s="981">
        <v>0</v>
      </c>
      <c r="DE64" s="981">
        <v>0</v>
      </c>
      <c r="DF64" s="981"/>
      <c r="DG64" s="981"/>
      <c r="DH64" s="981"/>
      <c r="DI64" s="981"/>
      <c r="DJ64" s="981"/>
      <c r="DK64" s="981"/>
      <c r="DL64" s="981"/>
      <c r="DM64" s="981">
        <v>1</v>
      </c>
      <c r="DN64" s="981"/>
      <c r="DO64" s="981"/>
      <c r="DP64" s="983">
        <v>6</v>
      </c>
      <c r="DQ64" s="983" t="s">
        <v>1196</v>
      </c>
      <c r="DR64" s="983" t="s">
        <v>1237</v>
      </c>
      <c r="DS64" s="981" t="s">
        <v>831</v>
      </c>
      <c r="DT64" s="983" t="s">
        <v>1198</v>
      </c>
      <c r="DU64" s="983" t="s">
        <v>1199</v>
      </c>
      <c r="DV64" s="981"/>
      <c r="DW64" s="981"/>
      <c r="DX64" s="981">
        <v>1</v>
      </c>
      <c r="DY64" s="981"/>
      <c r="DZ64" s="981"/>
      <c r="EA64" s="981"/>
      <c r="EB64" s="981"/>
      <c r="EC64" s="981"/>
      <c r="ED64" s="981"/>
      <c r="EE64" s="981"/>
      <c r="EF64" s="981"/>
      <c r="EG64" s="981"/>
      <c r="EH64" s="981"/>
      <c r="EI64" s="981"/>
    </row>
    <row r="65" spans="1:139" ht="35.25" customHeight="1">
      <c r="A65" s="981">
        <v>46</v>
      </c>
      <c r="B65" s="982" t="s">
        <v>161</v>
      </c>
      <c r="C65" s="983" t="s">
        <v>1247</v>
      </c>
      <c r="D65" s="981">
        <v>1</v>
      </c>
      <c r="E65" s="981">
        <v>1</v>
      </c>
      <c r="F65" s="981"/>
      <c r="G65" s="981"/>
      <c r="H65" s="981"/>
      <c r="I65" s="981"/>
      <c r="J65" s="981"/>
      <c r="K65" s="981"/>
      <c r="L65" s="981"/>
      <c r="M65" s="981"/>
      <c r="N65" s="981"/>
      <c r="O65" s="981"/>
      <c r="P65" s="981"/>
      <c r="Q65" s="981"/>
      <c r="R65" s="981"/>
      <c r="S65" s="981">
        <v>1</v>
      </c>
      <c r="T65" s="981"/>
      <c r="U65" s="981"/>
      <c r="V65" s="981">
        <v>1</v>
      </c>
      <c r="W65" s="981"/>
      <c r="X65" s="981"/>
      <c r="Y65" s="981"/>
      <c r="Z65" s="981"/>
      <c r="AA65" s="981"/>
      <c r="AB65" s="981"/>
      <c r="AC65" s="981"/>
      <c r="AD65" s="981">
        <v>0</v>
      </c>
      <c r="AE65" s="981">
        <v>1</v>
      </c>
      <c r="AF65" s="981"/>
      <c r="AG65" s="981"/>
      <c r="AH65" s="981"/>
      <c r="AI65" s="981"/>
      <c r="AJ65" s="981"/>
      <c r="AK65" s="981"/>
      <c r="AL65" s="981">
        <v>0</v>
      </c>
      <c r="AM65" s="981">
        <v>0</v>
      </c>
      <c r="AN65" s="981">
        <v>0</v>
      </c>
      <c r="AO65" s="981"/>
      <c r="AP65" s="981"/>
      <c r="AQ65" s="981"/>
      <c r="AR65" s="981"/>
      <c r="AS65" s="981">
        <v>1</v>
      </c>
      <c r="AT65" s="981"/>
      <c r="AU65" s="981">
        <v>1</v>
      </c>
      <c r="AV65" s="981">
        <v>1</v>
      </c>
      <c r="AW65" s="981">
        <v>1</v>
      </c>
      <c r="AX65" s="981">
        <v>1</v>
      </c>
      <c r="AY65" s="981">
        <v>1</v>
      </c>
      <c r="AZ65" s="981"/>
      <c r="BA65" s="981"/>
      <c r="BB65" s="981">
        <v>0</v>
      </c>
      <c r="BC65" s="981"/>
      <c r="BD65" s="981"/>
      <c r="BE65" s="981"/>
      <c r="BF65" s="981"/>
      <c r="BG65" s="981"/>
      <c r="BH65" s="981"/>
      <c r="BI65" s="981"/>
      <c r="BJ65" s="981"/>
      <c r="BK65" s="981"/>
      <c r="BL65" s="981"/>
      <c r="BM65" s="981"/>
      <c r="BN65" s="981"/>
      <c r="BO65" s="981"/>
      <c r="BP65" s="981"/>
      <c r="BQ65" s="981"/>
      <c r="BR65" s="981"/>
      <c r="BS65" s="981"/>
      <c r="BT65" s="981"/>
      <c r="BU65" s="981"/>
      <c r="BV65" s="981"/>
      <c r="BW65" s="981"/>
      <c r="BX65" s="981"/>
      <c r="BY65" s="981"/>
      <c r="BZ65" s="981"/>
      <c r="CA65" s="981"/>
      <c r="CB65" s="981"/>
      <c r="CC65" s="981"/>
      <c r="CD65" s="981"/>
      <c r="CE65" s="981"/>
      <c r="CF65" s="981"/>
      <c r="CG65" s="981"/>
      <c r="CH65" s="981"/>
      <c r="CI65" s="981"/>
      <c r="CJ65" s="981"/>
      <c r="CK65" s="981"/>
      <c r="CL65" s="981"/>
      <c r="CM65" s="981"/>
      <c r="CN65" s="981"/>
      <c r="CO65" s="981"/>
      <c r="CP65" s="981"/>
      <c r="CQ65" s="981"/>
      <c r="CR65" s="981"/>
      <c r="CS65" s="981"/>
      <c r="CT65" s="981"/>
      <c r="CU65" s="981"/>
      <c r="CV65" s="981"/>
      <c r="CW65" s="981"/>
      <c r="CX65" s="981"/>
      <c r="CY65" s="981"/>
      <c r="CZ65" s="981"/>
      <c r="DA65" s="981"/>
      <c r="DB65" s="981"/>
      <c r="DC65" s="981"/>
      <c r="DD65" s="981">
        <v>0</v>
      </c>
      <c r="DE65" s="981">
        <v>0</v>
      </c>
      <c r="DF65" s="981"/>
      <c r="DG65" s="981"/>
      <c r="DH65" s="981"/>
      <c r="DI65" s="981"/>
      <c r="DJ65" s="981"/>
      <c r="DK65" s="981"/>
      <c r="DL65" s="981"/>
      <c r="DM65" s="981">
        <v>1</v>
      </c>
      <c r="DN65" s="981"/>
      <c r="DO65" s="981"/>
      <c r="DP65" s="983">
        <v>6</v>
      </c>
      <c r="DQ65" s="983" t="s">
        <v>1196</v>
      </c>
      <c r="DR65" s="983" t="s">
        <v>1237</v>
      </c>
      <c r="DS65" s="981" t="s">
        <v>831</v>
      </c>
      <c r="DT65" s="983" t="s">
        <v>1198</v>
      </c>
      <c r="DU65" s="983" t="s">
        <v>1199</v>
      </c>
      <c r="DV65" s="981"/>
      <c r="DW65" s="981"/>
      <c r="DX65" s="981">
        <v>1</v>
      </c>
      <c r="DY65" s="981"/>
      <c r="DZ65" s="981"/>
      <c r="EA65" s="981"/>
      <c r="EB65" s="981"/>
      <c r="EC65" s="981"/>
      <c r="ED65" s="981"/>
      <c r="EE65" s="981"/>
      <c r="EF65" s="981"/>
      <c r="EG65" s="981"/>
      <c r="EH65" s="981"/>
      <c r="EI65" s="981"/>
    </row>
    <row r="66" spans="1:139" ht="35.25" customHeight="1">
      <c r="A66" s="981">
        <v>47</v>
      </c>
      <c r="B66" s="982" t="s">
        <v>161</v>
      </c>
      <c r="C66" s="983" t="s">
        <v>1248</v>
      </c>
      <c r="D66" s="981">
        <v>1</v>
      </c>
      <c r="E66" s="981">
        <v>1</v>
      </c>
      <c r="F66" s="981"/>
      <c r="G66" s="981"/>
      <c r="H66" s="981"/>
      <c r="I66" s="981"/>
      <c r="J66" s="981"/>
      <c r="K66" s="981"/>
      <c r="L66" s="981"/>
      <c r="M66" s="981"/>
      <c r="N66" s="981"/>
      <c r="O66" s="981"/>
      <c r="P66" s="981"/>
      <c r="Q66" s="981"/>
      <c r="R66" s="981"/>
      <c r="S66" s="981">
        <v>1</v>
      </c>
      <c r="T66" s="981"/>
      <c r="U66" s="981"/>
      <c r="V66" s="981">
        <v>1</v>
      </c>
      <c r="W66" s="981"/>
      <c r="X66" s="981"/>
      <c r="Y66" s="981"/>
      <c r="Z66" s="981"/>
      <c r="AA66" s="981"/>
      <c r="AB66" s="981"/>
      <c r="AC66" s="981"/>
      <c r="AD66" s="981">
        <v>0</v>
      </c>
      <c r="AE66" s="981">
        <v>1</v>
      </c>
      <c r="AF66" s="981"/>
      <c r="AG66" s="981"/>
      <c r="AH66" s="981"/>
      <c r="AI66" s="981"/>
      <c r="AJ66" s="981"/>
      <c r="AK66" s="981"/>
      <c r="AL66" s="981">
        <v>0</v>
      </c>
      <c r="AM66" s="981">
        <v>0</v>
      </c>
      <c r="AN66" s="981">
        <v>0</v>
      </c>
      <c r="AO66" s="981"/>
      <c r="AP66" s="981"/>
      <c r="AQ66" s="981"/>
      <c r="AR66" s="981"/>
      <c r="AS66" s="981">
        <v>1</v>
      </c>
      <c r="AT66" s="981"/>
      <c r="AU66" s="981">
        <v>1</v>
      </c>
      <c r="AV66" s="981">
        <v>1</v>
      </c>
      <c r="AW66" s="981">
        <v>1</v>
      </c>
      <c r="AX66" s="981">
        <v>1</v>
      </c>
      <c r="AY66" s="981">
        <v>1</v>
      </c>
      <c r="AZ66" s="981"/>
      <c r="BA66" s="981"/>
      <c r="BB66" s="981">
        <v>0</v>
      </c>
      <c r="BC66" s="981"/>
      <c r="BD66" s="981"/>
      <c r="BE66" s="981"/>
      <c r="BF66" s="981"/>
      <c r="BG66" s="981"/>
      <c r="BH66" s="981"/>
      <c r="BI66" s="981"/>
      <c r="BJ66" s="981"/>
      <c r="BK66" s="981"/>
      <c r="BL66" s="981"/>
      <c r="BM66" s="981"/>
      <c r="BN66" s="981"/>
      <c r="BO66" s="981"/>
      <c r="BP66" s="981"/>
      <c r="BQ66" s="981"/>
      <c r="BR66" s="981"/>
      <c r="BS66" s="981"/>
      <c r="BT66" s="981"/>
      <c r="BU66" s="981"/>
      <c r="BV66" s="981"/>
      <c r="BW66" s="981"/>
      <c r="BX66" s="981"/>
      <c r="BY66" s="981"/>
      <c r="BZ66" s="981"/>
      <c r="CA66" s="981"/>
      <c r="CB66" s="981"/>
      <c r="CC66" s="981"/>
      <c r="CD66" s="981"/>
      <c r="CE66" s="981"/>
      <c r="CF66" s="981"/>
      <c r="CG66" s="981"/>
      <c r="CH66" s="981"/>
      <c r="CI66" s="981"/>
      <c r="CJ66" s="981"/>
      <c r="CK66" s="981"/>
      <c r="CL66" s="981"/>
      <c r="CM66" s="981"/>
      <c r="CN66" s="981"/>
      <c r="CO66" s="981"/>
      <c r="CP66" s="981"/>
      <c r="CQ66" s="981"/>
      <c r="CR66" s="981"/>
      <c r="CS66" s="981"/>
      <c r="CT66" s="981"/>
      <c r="CU66" s="981"/>
      <c r="CV66" s="981"/>
      <c r="CW66" s="981"/>
      <c r="CX66" s="981"/>
      <c r="CY66" s="981"/>
      <c r="CZ66" s="981"/>
      <c r="DA66" s="981"/>
      <c r="DB66" s="981"/>
      <c r="DC66" s="981"/>
      <c r="DD66" s="981">
        <v>0</v>
      </c>
      <c r="DE66" s="981">
        <v>0</v>
      </c>
      <c r="DF66" s="981"/>
      <c r="DG66" s="981"/>
      <c r="DH66" s="981"/>
      <c r="DI66" s="981"/>
      <c r="DJ66" s="981"/>
      <c r="DK66" s="981"/>
      <c r="DL66" s="981"/>
      <c r="DM66" s="981">
        <v>1</v>
      </c>
      <c r="DN66" s="981"/>
      <c r="DO66" s="981"/>
      <c r="DP66" s="983">
        <v>6</v>
      </c>
      <c r="DQ66" s="983" t="s">
        <v>1196</v>
      </c>
      <c r="DR66" s="983" t="s">
        <v>1237</v>
      </c>
      <c r="DS66" s="981" t="s">
        <v>831</v>
      </c>
      <c r="DT66" s="983" t="s">
        <v>1198</v>
      </c>
      <c r="DU66" s="983" t="s">
        <v>1199</v>
      </c>
      <c r="DV66" s="981"/>
      <c r="DW66" s="981"/>
      <c r="DX66" s="981">
        <v>1</v>
      </c>
      <c r="DY66" s="981"/>
      <c r="DZ66" s="981"/>
      <c r="EA66" s="981"/>
      <c r="EB66" s="981"/>
      <c r="EC66" s="981"/>
      <c r="ED66" s="981"/>
      <c r="EE66" s="981"/>
      <c r="EF66" s="981"/>
      <c r="EG66" s="981"/>
      <c r="EH66" s="981"/>
      <c r="EI66" s="981"/>
    </row>
    <row r="67" spans="1:139" ht="35.25" customHeight="1">
      <c r="A67" s="981">
        <v>48</v>
      </c>
      <c r="B67" s="982" t="s">
        <v>116</v>
      </c>
      <c r="C67" s="983" t="s">
        <v>1249</v>
      </c>
      <c r="D67" s="981">
        <v>1</v>
      </c>
      <c r="E67" s="981">
        <v>1</v>
      </c>
      <c r="F67" s="981"/>
      <c r="G67" s="981"/>
      <c r="H67" s="981"/>
      <c r="I67" s="981"/>
      <c r="J67" s="981"/>
      <c r="K67" s="981"/>
      <c r="L67" s="981"/>
      <c r="M67" s="981"/>
      <c r="N67" s="981"/>
      <c r="O67" s="981"/>
      <c r="P67" s="981"/>
      <c r="Q67" s="981"/>
      <c r="R67" s="981"/>
      <c r="S67" s="981">
        <v>1</v>
      </c>
      <c r="T67" s="981"/>
      <c r="U67" s="981"/>
      <c r="V67" s="981">
        <v>1</v>
      </c>
      <c r="W67" s="981"/>
      <c r="X67" s="981"/>
      <c r="Y67" s="981"/>
      <c r="Z67" s="981"/>
      <c r="AA67" s="981"/>
      <c r="AB67" s="981"/>
      <c r="AC67" s="981"/>
      <c r="AD67" s="981">
        <v>0</v>
      </c>
      <c r="AE67" s="981">
        <v>1</v>
      </c>
      <c r="AF67" s="981"/>
      <c r="AG67" s="981"/>
      <c r="AH67" s="981"/>
      <c r="AI67" s="981"/>
      <c r="AJ67" s="981"/>
      <c r="AK67" s="981"/>
      <c r="AL67" s="981">
        <v>0</v>
      </c>
      <c r="AM67" s="981">
        <v>0</v>
      </c>
      <c r="AN67" s="981">
        <v>0</v>
      </c>
      <c r="AO67" s="981"/>
      <c r="AP67" s="981"/>
      <c r="AQ67" s="981"/>
      <c r="AR67" s="981"/>
      <c r="AS67" s="981">
        <v>1</v>
      </c>
      <c r="AT67" s="981"/>
      <c r="AU67" s="981">
        <v>1</v>
      </c>
      <c r="AV67" s="981">
        <v>1</v>
      </c>
      <c r="AW67" s="981">
        <v>1</v>
      </c>
      <c r="AX67" s="981">
        <v>1</v>
      </c>
      <c r="AY67" s="981">
        <v>1</v>
      </c>
      <c r="AZ67" s="981"/>
      <c r="BA67" s="981"/>
      <c r="BB67" s="981">
        <v>0</v>
      </c>
      <c r="BC67" s="981"/>
      <c r="BD67" s="981"/>
      <c r="BE67" s="981"/>
      <c r="BF67" s="981"/>
      <c r="BG67" s="981"/>
      <c r="BH67" s="981"/>
      <c r="BI67" s="981"/>
      <c r="BJ67" s="981"/>
      <c r="BK67" s="981"/>
      <c r="BL67" s="981"/>
      <c r="BM67" s="981"/>
      <c r="BN67" s="981"/>
      <c r="BO67" s="981"/>
      <c r="BP67" s="981"/>
      <c r="BQ67" s="981"/>
      <c r="BR67" s="981"/>
      <c r="BS67" s="981"/>
      <c r="BT67" s="981"/>
      <c r="BU67" s="981"/>
      <c r="BV67" s="981"/>
      <c r="BW67" s="981"/>
      <c r="BX67" s="981"/>
      <c r="BY67" s="981"/>
      <c r="BZ67" s="981"/>
      <c r="CA67" s="981"/>
      <c r="CB67" s="981"/>
      <c r="CC67" s="981"/>
      <c r="CD67" s="981"/>
      <c r="CE67" s="981"/>
      <c r="CF67" s="981"/>
      <c r="CG67" s="981"/>
      <c r="CH67" s="981"/>
      <c r="CI67" s="981"/>
      <c r="CJ67" s="981"/>
      <c r="CK67" s="981"/>
      <c r="CL67" s="981"/>
      <c r="CM67" s="981"/>
      <c r="CN67" s="981"/>
      <c r="CO67" s="981"/>
      <c r="CP67" s="981"/>
      <c r="CQ67" s="981"/>
      <c r="CR67" s="981"/>
      <c r="CS67" s="981"/>
      <c r="CT67" s="981"/>
      <c r="CU67" s="981"/>
      <c r="CV67" s="981"/>
      <c r="CW67" s="981"/>
      <c r="CX67" s="981"/>
      <c r="CY67" s="981"/>
      <c r="CZ67" s="981"/>
      <c r="DA67" s="981"/>
      <c r="DB67" s="981"/>
      <c r="DC67" s="981"/>
      <c r="DD67" s="981">
        <v>0</v>
      </c>
      <c r="DE67" s="981">
        <v>0</v>
      </c>
      <c r="DF67" s="981"/>
      <c r="DG67" s="981"/>
      <c r="DH67" s="981"/>
      <c r="DI67" s="981"/>
      <c r="DJ67" s="981"/>
      <c r="DK67" s="981"/>
      <c r="DL67" s="981"/>
      <c r="DM67" s="981">
        <v>1</v>
      </c>
      <c r="DN67" s="981"/>
      <c r="DO67" s="981"/>
      <c r="DP67" s="983">
        <v>5</v>
      </c>
      <c r="DQ67" s="983" t="s">
        <v>1196</v>
      </c>
      <c r="DR67" s="983" t="s">
        <v>1250</v>
      </c>
      <c r="DS67" s="981" t="s">
        <v>831</v>
      </c>
      <c r="DT67" s="983" t="s">
        <v>1198</v>
      </c>
      <c r="DU67" s="983" t="s">
        <v>1199</v>
      </c>
      <c r="DV67" s="981"/>
      <c r="DW67" s="981"/>
      <c r="DX67" s="981">
        <v>1</v>
      </c>
      <c r="DY67" s="981"/>
      <c r="DZ67" s="981"/>
      <c r="EA67" s="981"/>
      <c r="EB67" s="981"/>
      <c r="EC67" s="981"/>
      <c r="ED67" s="981"/>
      <c r="EE67" s="981"/>
      <c r="EF67" s="981"/>
      <c r="EG67" s="981"/>
      <c r="EH67" s="981"/>
      <c r="EI67" s="981"/>
    </row>
    <row r="68" spans="1:139" ht="35.25" customHeight="1">
      <c r="A68" s="981">
        <v>49</v>
      </c>
      <c r="B68" s="982" t="s">
        <v>116</v>
      </c>
      <c r="C68" s="983" t="s">
        <v>1251</v>
      </c>
      <c r="D68" s="981">
        <v>1</v>
      </c>
      <c r="E68" s="981">
        <v>1</v>
      </c>
      <c r="F68" s="981"/>
      <c r="G68" s="981"/>
      <c r="H68" s="981"/>
      <c r="I68" s="981"/>
      <c r="J68" s="981"/>
      <c r="K68" s="981"/>
      <c r="L68" s="981"/>
      <c r="M68" s="981"/>
      <c r="N68" s="981"/>
      <c r="O68" s="981"/>
      <c r="P68" s="981"/>
      <c r="Q68" s="981"/>
      <c r="R68" s="981"/>
      <c r="S68" s="981">
        <v>1</v>
      </c>
      <c r="T68" s="981"/>
      <c r="U68" s="981"/>
      <c r="V68" s="981">
        <v>1</v>
      </c>
      <c r="W68" s="981"/>
      <c r="X68" s="981"/>
      <c r="Y68" s="981"/>
      <c r="Z68" s="981"/>
      <c r="AA68" s="981"/>
      <c r="AB68" s="981"/>
      <c r="AC68" s="981"/>
      <c r="AD68" s="981">
        <v>0</v>
      </c>
      <c r="AE68" s="981">
        <v>1</v>
      </c>
      <c r="AF68" s="981"/>
      <c r="AG68" s="981"/>
      <c r="AH68" s="981"/>
      <c r="AI68" s="981"/>
      <c r="AJ68" s="981"/>
      <c r="AK68" s="981"/>
      <c r="AL68" s="981">
        <v>0</v>
      </c>
      <c r="AM68" s="981">
        <v>0</v>
      </c>
      <c r="AN68" s="981">
        <v>0</v>
      </c>
      <c r="AO68" s="981"/>
      <c r="AP68" s="981"/>
      <c r="AQ68" s="981"/>
      <c r="AR68" s="981"/>
      <c r="AS68" s="981">
        <v>1</v>
      </c>
      <c r="AT68" s="981"/>
      <c r="AU68" s="981">
        <v>1</v>
      </c>
      <c r="AV68" s="981">
        <v>1</v>
      </c>
      <c r="AW68" s="981">
        <v>1</v>
      </c>
      <c r="AX68" s="981">
        <v>1</v>
      </c>
      <c r="AY68" s="981">
        <v>1</v>
      </c>
      <c r="AZ68" s="981"/>
      <c r="BA68" s="981"/>
      <c r="BB68" s="981">
        <v>0</v>
      </c>
      <c r="BC68" s="981"/>
      <c r="BD68" s="981"/>
      <c r="BE68" s="981"/>
      <c r="BF68" s="981"/>
      <c r="BG68" s="981"/>
      <c r="BH68" s="981"/>
      <c r="BI68" s="981"/>
      <c r="BJ68" s="981"/>
      <c r="BK68" s="981"/>
      <c r="BL68" s="981"/>
      <c r="BM68" s="981"/>
      <c r="BN68" s="981"/>
      <c r="BO68" s="981"/>
      <c r="BP68" s="981"/>
      <c r="BQ68" s="981"/>
      <c r="BR68" s="981"/>
      <c r="BS68" s="981"/>
      <c r="BT68" s="981"/>
      <c r="BU68" s="981"/>
      <c r="BV68" s="981"/>
      <c r="BW68" s="981"/>
      <c r="BX68" s="981"/>
      <c r="BY68" s="981"/>
      <c r="BZ68" s="981"/>
      <c r="CA68" s="981"/>
      <c r="CB68" s="981"/>
      <c r="CC68" s="981"/>
      <c r="CD68" s="981"/>
      <c r="CE68" s="981"/>
      <c r="CF68" s="981"/>
      <c r="CG68" s="981"/>
      <c r="CH68" s="981"/>
      <c r="CI68" s="981"/>
      <c r="CJ68" s="981"/>
      <c r="CK68" s="981"/>
      <c r="CL68" s="981"/>
      <c r="CM68" s="981"/>
      <c r="CN68" s="981"/>
      <c r="CO68" s="981"/>
      <c r="CP68" s="981"/>
      <c r="CQ68" s="981"/>
      <c r="CR68" s="981"/>
      <c r="CS68" s="981"/>
      <c r="CT68" s="981"/>
      <c r="CU68" s="981"/>
      <c r="CV68" s="981"/>
      <c r="CW68" s="981"/>
      <c r="CX68" s="981"/>
      <c r="CY68" s="981"/>
      <c r="CZ68" s="981"/>
      <c r="DA68" s="981"/>
      <c r="DB68" s="981"/>
      <c r="DC68" s="981"/>
      <c r="DD68" s="981">
        <v>0</v>
      </c>
      <c r="DE68" s="981">
        <v>0</v>
      </c>
      <c r="DF68" s="981"/>
      <c r="DG68" s="981"/>
      <c r="DH68" s="981"/>
      <c r="DI68" s="981"/>
      <c r="DJ68" s="981"/>
      <c r="DK68" s="981"/>
      <c r="DL68" s="981"/>
      <c r="DM68" s="981">
        <v>1</v>
      </c>
      <c r="DN68" s="981"/>
      <c r="DO68" s="981"/>
      <c r="DP68" s="983">
        <v>5</v>
      </c>
      <c r="DQ68" s="983" t="s">
        <v>1196</v>
      </c>
      <c r="DR68" s="983" t="s">
        <v>1250</v>
      </c>
      <c r="DS68" s="981" t="s">
        <v>831</v>
      </c>
      <c r="DT68" s="983" t="s">
        <v>1198</v>
      </c>
      <c r="DU68" s="983" t="s">
        <v>1199</v>
      </c>
      <c r="DV68" s="981"/>
      <c r="DW68" s="981"/>
      <c r="DX68" s="981">
        <v>1</v>
      </c>
      <c r="DY68" s="981"/>
      <c r="DZ68" s="981"/>
      <c r="EA68" s="981"/>
      <c r="EB68" s="981"/>
      <c r="EC68" s="981"/>
      <c r="ED68" s="981"/>
      <c r="EE68" s="981"/>
      <c r="EF68" s="981"/>
      <c r="EG68" s="981"/>
      <c r="EH68" s="981"/>
      <c r="EI68" s="981"/>
    </row>
    <row r="69" spans="1:139" ht="35.25" customHeight="1">
      <c r="A69" s="981">
        <v>50</v>
      </c>
      <c r="B69" s="982" t="s">
        <v>116</v>
      </c>
      <c r="C69" s="983" t="s">
        <v>1252</v>
      </c>
      <c r="D69" s="981">
        <v>1</v>
      </c>
      <c r="E69" s="981">
        <v>1</v>
      </c>
      <c r="F69" s="981"/>
      <c r="G69" s="981"/>
      <c r="H69" s="981"/>
      <c r="I69" s="981"/>
      <c r="J69" s="981"/>
      <c r="K69" s="981"/>
      <c r="L69" s="981"/>
      <c r="M69" s="981"/>
      <c r="N69" s="981"/>
      <c r="O69" s="981"/>
      <c r="P69" s="981"/>
      <c r="Q69" s="981"/>
      <c r="R69" s="981"/>
      <c r="S69" s="981">
        <v>1</v>
      </c>
      <c r="T69" s="981"/>
      <c r="U69" s="981"/>
      <c r="V69" s="981">
        <v>1</v>
      </c>
      <c r="W69" s="981"/>
      <c r="X69" s="981"/>
      <c r="Y69" s="981"/>
      <c r="Z69" s="981">
        <v>2</v>
      </c>
      <c r="AA69" s="981"/>
      <c r="AB69" s="981"/>
      <c r="AC69" s="981"/>
      <c r="AD69" s="981">
        <v>2</v>
      </c>
      <c r="AE69" s="981"/>
      <c r="AF69" s="981"/>
      <c r="AG69" s="981"/>
      <c r="AH69" s="981"/>
      <c r="AI69" s="981"/>
      <c r="AJ69" s="981"/>
      <c r="AK69" s="981"/>
      <c r="AL69" s="981">
        <v>0</v>
      </c>
      <c r="AM69" s="981">
        <v>0</v>
      </c>
      <c r="AN69" s="981">
        <v>0</v>
      </c>
      <c r="AO69" s="981"/>
      <c r="AP69" s="981"/>
      <c r="AQ69" s="981"/>
      <c r="AR69" s="981"/>
      <c r="AS69" s="981"/>
      <c r="AT69" s="981"/>
      <c r="AU69" s="981">
        <v>1</v>
      </c>
      <c r="AV69" s="981"/>
      <c r="AW69" s="981"/>
      <c r="AX69" s="981">
        <v>2</v>
      </c>
      <c r="AY69" s="981"/>
      <c r="AZ69" s="981"/>
      <c r="BA69" s="981">
        <v>1</v>
      </c>
      <c r="BB69" s="981">
        <v>0</v>
      </c>
      <c r="BC69" s="981"/>
      <c r="BD69" s="981"/>
      <c r="BE69" s="981"/>
      <c r="BF69" s="981"/>
      <c r="BG69" s="981"/>
      <c r="BH69" s="981"/>
      <c r="BI69" s="981"/>
      <c r="BJ69" s="981"/>
      <c r="BK69" s="981"/>
      <c r="BL69" s="981"/>
      <c r="BM69" s="981"/>
      <c r="BN69" s="981"/>
      <c r="BO69" s="981"/>
      <c r="BP69" s="981"/>
      <c r="BQ69" s="981"/>
      <c r="BR69" s="981"/>
      <c r="BS69" s="981"/>
      <c r="BT69" s="981"/>
      <c r="BU69" s="981"/>
      <c r="BV69" s="981"/>
      <c r="BW69" s="981">
        <v>2</v>
      </c>
      <c r="BX69" s="981"/>
      <c r="BY69" s="981"/>
      <c r="BZ69" s="981"/>
      <c r="CA69" s="981"/>
      <c r="CB69" s="981"/>
      <c r="CC69" s="981"/>
      <c r="CD69" s="981"/>
      <c r="CE69" s="981"/>
      <c r="CF69" s="981"/>
      <c r="CG69" s="981"/>
      <c r="CH69" s="981"/>
      <c r="CI69" s="981"/>
      <c r="CJ69" s="981"/>
      <c r="CK69" s="981"/>
      <c r="CL69" s="981"/>
      <c r="CM69" s="981"/>
      <c r="CN69" s="981"/>
      <c r="CO69" s="981"/>
      <c r="CP69" s="981"/>
      <c r="CQ69" s="981"/>
      <c r="CR69" s="981"/>
      <c r="CS69" s="981"/>
      <c r="CT69" s="981"/>
      <c r="CU69" s="981"/>
      <c r="CV69" s="981"/>
      <c r="CW69" s="981"/>
      <c r="CX69" s="981"/>
      <c r="CY69" s="981"/>
      <c r="CZ69" s="981"/>
      <c r="DA69" s="981"/>
      <c r="DB69" s="981"/>
      <c r="DC69" s="981"/>
      <c r="DD69" s="981">
        <v>0</v>
      </c>
      <c r="DE69" s="981">
        <v>0</v>
      </c>
      <c r="DF69" s="981"/>
      <c r="DG69" s="981"/>
      <c r="DH69" s="981"/>
      <c r="DI69" s="981"/>
      <c r="DJ69" s="981"/>
      <c r="DK69" s="981"/>
      <c r="DL69" s="981"/>
      <c r="DM69" s="981"/>
      <c r="DN69" s="981"/>
      <c r="DO69" s="981"/>
      <c r="DP69" s="983">
        <v>5</v>
      </c>
      <c r="DQ69" s="983" t="s">
        <v>1196</v>
      </c>
      <c r="DR69" s="983" t="s">
        <v>1250</v>
      </c>
      <c r="DS69" s="981" t="s">
        <v>831</v>
      </c>
      <c r="DT69" s="983" t="s">
        <v>1198</v>
      </c>
      <c r="DU69" s="983" t="s">
        <v>1199</v>
      </c>
      <c r="DV69" s="981"/>
      <c r="DW69" s="981"/>
      <c r="DX69" s="981">
        <v>1</v>
      </c>
      <c r="DY69" s="981"/>
      <c r="DZ69" s="981"/>
      <c r="EA69" s="981"/>
      <c r="EB69" s="981"/>
      <c r="EC69" s="981"/>
      <c r="ED69" s="981"/>
      <c r="EE69" s="981"/>
      <c r="EF69" s="981"/>
      <c r="EG69" s="981"/>
      <c r="EH69" s="981"/>
      <c r="EI69" s="981"/>
    </row>
    <row r="70" spans="1:139" ht="35.25" customHeight="1">
      <c r="A70" s="981">
        <v>51</v>
      </c>
      <c r="B70" s="982" t="s">
        <v>116</v>
      </c>
      <c r="C70" s="983" t="s">
        <v>1253</v>
      </c>
      <c r="D70" s="981">
        <v>1</v>
      </c>
      <c r="E70" s="981">
        <v>1</v>
      </c>
      <c r="F70" s="981"/>
      <c r="G70" s="981"/>
      <c r="H70" s="981"/>
      <c r="I70" s="981"/>
      <c r="J70" s="981"/>
      <c r="K70" s="981"/>
      <c r="L70" s="981"/>
      <c r="M70" s="981"/>
      <c r="N70" s="981"/>
      <c r="O70" s="981"/>
      <c r="P70" s="981"/>
      <c r="Q70" s="981"/>
      <c r="R70" s="981"/>
      <c r="S70" s="981">
        <v>1</v>
      </c>
      <c r="T70" s="981"/>
      <c r="U70" s="981"/>
      <c r="V70" s="981">
        <v>1</v>
      </c>
      <c r="W70" s="981"/>
      <c r="X70" s="981"/>
      <c r="Y70" s="981"/>
      <c r="Z70" s="981"/>
      <c r="AA70" s="981"/>
      <c r="AB70" s="981"/>
      <c r="AC70" s="981"/>
      <c r="AD70" s="981">
        <v>0</v>
      </c>
      <c r="AE70" s="981">
        <v>1</v>
      </c>
      <c r="AF70" s="981"/>
      <c r="AG70" s="981"/>
      <c r="AH70" s="981"/>
      <c r="AI70" s="981"/>
      <c r="AJ70" s="981"/>
      <c r="AK70" s="981"/>
      <c r="AL70" s="981">
        <v>0</v>
      </c>
      <c r="AM70" s="981">
        <v>0</v>
      </c>
      <c r="AN70" s="981">
        <v>0</v>
      </c>
      <c r="AO70" s="981"/>
      <c r="AP70" s="981"/>
      <c r="AQ70" s="981"/>
      <c r="AR70" s="981"/>
      <c r="AS70" s="981">
        <v>1</v>
      </c>
      <c r="AT70" s="981"/>
      <c r="AU70" s="981">
        <v>1</v>
      </c>
      <c r="AV70" s="981">
        <v>1</v>
      </c>
      <c r="AW70" s="981">
        <v>1</v>
      </c>
      <c r="AX70" s="981">
        <v>1</v>
      </c>
      <c r="AY70" s="981">
        <v>1</v>
      </c>
      <c r="AZ70" s="981"/>
      <c r="BA70" s="981"/>
      <c r="BB70" s="981">
        <v>0</v>
      </c>
      <c r="BC70" s="981"/>
      <c r="BD70" s="981"/>
      <c r="BE70" s="981"/>
      <c r="BF70" s="981"/>
      <c r="BG70" s="981"/>
      <c r="BH70" s="981"/>
      <c r="BI70" s="981"/>
      <c r="BJ70" s="981"/>
      <c r="BK70" s="981"/>
      <c r="BL70" s="981"/>
      <c r="BM70" s="981"/>
      <c r="BN70" s="981"/>
      <c r="BO70" s="981"/>
      <c r="BP70" s="981"/>
      <c r="BQ70" s="981"/>
      <c r="BR70" s="981"/>
      <c r="BS70" s="981"/>
      <c r="BT70" s="981"/>
      <c r="BU70" s="981"/>
      <c r="BV70" s="981"/>
      <c r="BW70" s="981"/>
      <c r="BX70" s="981"/>
      <c r="BY70" s="981"/>
      <c r="BZ70" s="981"/>
      <c r="CA70" s="981"/>
      <c r="CB70" s="981"/>
      <c r="CC70" s="981"/>
      <c r="CD70" s="981"/>
      <c r="CE70" s="981"/>
      <c r="CF70" s="981"/>
      <c r="CG70" s="981"/>
      <c r="CH70" s="981"/>
      <c r="CI70" s="981"/>
      <c r="CJ70" s="981"/>
      <c r="CK70" s="981"/>
      <c r="CL70" s="981"/>
      <c r="CM70" s="981"/>
      <c r="CN70" s="981"/>
      <c r="CO70" s="981"/>
      <c r="CP70" s="981"/>
      <c r="CQ70" s="981"/>
      <c r="CR70" s="981"/>
      <c r="CS70" s="981"/>
      <c r="CT70" s="981"/>
      <c r="CU70" s="981"/>
      <c r="CV70" s="981"/>
      <c r="CW70" s="981"/>
      <c r="CX70" s="981"/>
      <c r="CY70" s="981"/>
      <c r="CZ70" s="981"/>
      <c r="DA70" s="981"/>
      <c r="DB70" s="981"/>
      <c r="DC70" s="981"/>
      <c r="DD70" s="981">
        <v>0</v>
      </c>
      <c r="DE70" s="981">
        <v>0</v>
      </c>
      <c r="DF70" s="981"/>
      <c r="DG70" s="981"/>
      <c r="DH70" s="981"/>
      <c r="DI70" s="981"/>
      <c r="DJ70" s="981"/>
      <c r="DK70" s="981"/>
      <c r="DL70" s="981"/>
      <c r="DM70" s="981">
        <v>1</v>
      </c>
      <c r="DN70" s="981"/>
      <c r="DO70" s="981"/>
      <c r="DP70" s="983">
        <v>5</v>
      </c>
      <c r="DQ70" s="983" t="s">
        <v>1196</v>
      </c>
      <c r="DR70" s="983" t="s">
        <v>1250</v>
      </c>
      <c r="DS70" s="981" t="s">
        <v>831</v>
      </c>
      <c r="DT70" s="983" t="s">
        <v>1198</v>
      </c>
      <c r="DU70" s="983" t="s">
        <v>1199</v>
      </c>
      <c r="DV70" s="981"/>
      <c r="DW70" s="981"/>
      <c r="DX70" s="981">
        <v>1</v>
      </c>
      <c r="DY70" s="981"/>
      <c r="DZ70" s="981"/>
      <c r="EA70" s="981"/>
      <c r="EB70" s="981"/>
      <c r="EC70" s="981"/>
      <c r="ED70" s="981"/>
      <c r="EE70" s="981"/>
      <c r="EF70" s="981"/>
      <c r="EG70" s="981"/>
      <c r="EH70" s="981"/>
      <c r="EI70" s="981"/>
    </row>
    <row r="71" spans="1:139" ht="35.25" customHeight="1">
      <c r="A71" s="981">
        <v>52</v>
      </c>
      <c r="B71" s="982" t="s">
        <v>131</v>
      </c>
      <c r="C71" s="983" t="s">
        <v>1254</v>
      </c>
      <c r="D71" s="981">
        <v>1</v>
      </c>
      <c r="E71" s="981">
        <v>1</v>
      </c>
      <c r="F71" s="981"/>
      <c r="G71" s="981"/>
      <c r="H71" s="981"/>
      <c r="I71" s="981"/>
      <c r="J71" s="981"/>
      <c r="K71" s="981"/>
      <c r="L71" s="981"/>
      <c r="M71" s="981"/>
      <c r="N71" s="981"/>
      <c r="O71" s="981"/>
      <c r="P71" s="981"/>
      <c r="Q71" s="981"/>
      <c r="R71" s="981"/>
      <c r="S71" s="981">
        <v>1</v>
      </c>
      <c r="T71" s="981"/>
      <c r="U71" s="981"/>
      <c r="V71" s="981">
        <v>1</v>
      </c>
      <c r="W71" s="981"/>
      <c r="X71" s="981"/>
      <c r="Y71" s="981"/>
      <c r="Z71" s="981"/>
      <c r="AA71" s="981"/>
      <c r="AB71" s="981"/>
      <c r="AC71" s="981"/>
      <c r="AD71" s="981">
        <v>0</v>
      </c>
      <c r="AE71" s="981">
        <v>1</v>
      </c>
      <c r="AF71" s="981"/>
      <c r="AG71" s="981"/>
      <c r="AH71" s="981"/>
      <c r="AI71" s="981"/>
      <c r="AJ71" s="981"/>
      <c r="AK71" s="981"/>
      <c r="AL71" s="981">
        <v>0</v>
      </c>
      <c r="AM71" s="981">
        <v>0</v>
      </c>
      <c r="AN71" s="981">
        <v>0</v>
      </c>
      <c r="AO71" s="981"/>
      <c r="AP71" s="981"/>
      <c r="AQ71" s="981"/>
      <c r="AR71" s="981"/>
      <c r="AS71" s="981">
        <v>1</v>
      </c>
      <c r="AT71" s="981"/>
      <c r="AU71" s="981">
        <v>1</v>
      </c>
      <c r="AV71" s="981">
        <v>1</v>
      </c>
      <c r="AW71" s="981">
        <v>1</v>
      </c>
      <c r="AX71" s="981">
        <v>1</v>
      </c>
      <c r="AY71" s="981">
        <v>1</v>
      </c>
      <c r="AZ71" s="981"/>
      <c r="BA71" s="981"/>
      <c r="BB71" s="981">
        <v>0</v>
      </c>
      <c r="BC71" s="981"/>
      <c r="BD71" s="981"/>
      <c r="BE71" s="981"/>
      <c r="BF71" s="981"/>
      <c r="BG71" s="981"/>
      <c r="BH71" s="981"/>
      <c r="BI71" s="981"/>
      <c r="BJ71" s="981"/>
      <c r="BK71" s="981"/>
      <c r="BL71" s="981"/>
      <c r="BM71" s="981"/>
      <c r="BN71" s="981"/>
      <c r="BO71" s="981"/>
      <c r="BP71" s="981"/>
      <c r="BQ71" s="981"/>
      <c r="BR71" s="981"/>
      <c r="BS71" s="981"/>
      <c r="BT71" s="981"/>
      <c r="BU71" s="981"/>
      <c r="BV71" s="981"/>
      <c r="BW71" s="981"/>
      <c r="BX71" s="981"/>
      <c r="BY71" s="981"/>
      <c r="BZ71" s="981"/>
      <c r="CA71" s="981"/>
      <c r="CB71" s="981"/>
      <c r="CC71" s="981"/>
      <c r="CD71" s="981"/>
      <c r="CE71" s="981"/>
      <c r="CF71" s="981"/>
      <c r="CG71" s="981"/>
      <c r="CH71" s="981"/>
      <c r="CI71" s="981"/>
      <c r="CJ71" s="981"/>
      <c r="CK71" s="981"/>
      <c r="CL71" s="981"/>
      <c r="CM71" s="981"/>
      <c r="CN71" s="981"/>
      <c r="CO71" s="981"/>
      <c r="CP71" s="981"/>
      <c r="CQ71" s="981"/>
      <c r="CR71" s="981"/>
      <c r="CS71" s="981"/>
      <c r="CT71" s="981"/>
      <c r="CU71" s="981"/>
      <c r="CV71" s="981"/>
      <c r="CW71" s="981"/>
      <c r="CX71" s="981"/>
      <c r="CY71" s="981"/>
      <c r="CZ71" s="981"/>
      <c r="DA71" s="981"/>
      <c r="DB71" s="981"/>
      <c r="DC71" s="981"/>
      <c r="DD71" s="981">
        <v>0</v>
      </c>
      <c r="DE71" s="981">
        <v>0</v>
      </c>
      <c r="DF71" s="981"/>
      <c r="DG71" s="981"/>
      <c r="DH71" s="981"/>
      <c r="DI71" s="981"/>
      <c r="DJ71" s="981"/>
      <c r="DK71" s="981"/>
      <c r="DL71" s="981"/>
      <c r="DM71" s="981">
        <v>1</v>
      </c>
      <c r="DN71" s="981"/>
      <c r="DO71" s="981"/>
      <c r="DP71" s="983">
        <v>4</v>
      </c>
      <c r="DQ71" s="983" t="s">
        <v>1196</v>
      </c>
      <c r="DR71" s="983" t="s">
        <v>1250</v>
      </c>
      <c r="DS71" s="981" t="s">
        <v>831</v>
      </c>
      <c r="DT71" s="983" t="s">
        <v>1198</v>
      </c>
      <c r="DU71" s="983" t="s">
        <v>1199</v>
      </c>
      <c r="DV71" s="981"/>
      <c r="DW71" s="981"/>
      <c r="DX71" s="981">
        <v>1</v>
      </c>
      <c r="DY71" s="981"/>
      <c r="DZ71" s="981"/>
      <c r="EA71" s="981"/>
      <c r="EB71" s="981"/>
      <c r="EC71" s="981"/>
      <c r="ED71" s="981"/>
      <c r="EE71" s="981"/>
      <c r="EF71" s="981"/>
      <c r="EG71" s="981"/>
      <c r="EH71" s="981"/>
      <c r="EI71" s="981"/>
    </row>
    <row r="72" spans="1:139" ht="35.25" customHeight="1">
      <c r="A72" s="981">
        <v>53</v>
      </c>
      <c r="B72" s="982" t="s">
        <v>161</v>
      </c>
      <c r="C72" s="983" t="s">
        <v>1255</v>
      </c>
      <c r="D72" s="981">
        <v>1</v>
      </c>
      <c r="E72" s="981">
        <v>1</v>
      </c>
      <c r="F72" s="981"/>
      <c r="G72" s="981"/>
      <c r="H72" s="981"/>
      <c r="I72" s="981"/>
      <c r="J72" s="981"/>
      <c r="K72" s="981"/>
      <c r="L72" s="981"/>
      <c r="M72" s="981"/>
      <c r="N72" s="981"/>
      <c r="O72" s="981"/>
      <c r="P72" s="981"/>
      <c r="Q72" s="981"/>
      <c r="R72" s="981"/>
      <c r="S72" s="981">
        <v>1</v>
      </c>
      <c r="T72" s="981"/>
      <c r="U72" s="981"/>
      <c r="V72" s="981">
        <v>1</v>
      </c>
      <c r="W72" s="981"/>
      <c r="X72" s="981"/>
      <c r="Y72" s="981"/>
      <c r="Z72" s="981">
        <v>3</v>
      </c>
      <c r="AA72" s="981"/>
      <c r="AB72" s="981"/>
      <c r="AC72" s="981"/>
      <c r="AD72" s="981">
        <v>3</v>
      </c>
      <c r="AE72" s="981"/>
      <c r="AF72" s="981"/>
      <c r="AG72" s="981"/>
      <c r="AH72" s="981"/>
      <c r="AI72" s="981"/>
      <c r="AJ72" s="981"/>
      <c r="AK72" s="981"/>
      <c r="AL72" s="981">
        <v>0</v>
      </c>
      <c r="AM72" s="981">
        <v>0</v>
      </c>
      <c r="AN72" s="981">
        <v>0</v>
      </c>
      <c r="AO72" s="981"/>
      <c r="AP72" s="981"/>
      <c r="AQ72" s="981"/>
      <c r="AR72" s="981"/>
      <c r="AS72" s="981"/>
      <c r="AT72" s="981"/>
      <c r="AU72" s="981">
        <v>1</v>
      </c>
      <c r="AV72" s="981"/>
      <c r="AW72" s="981"/>
      <c r="AX72" s="981">
        <v>2</v>
      </c>
      <c r="AY72" s="981"/>
      <c r="AZ72" s="981"/>
      <c r="BA72" s="981">
        <v>1</v>
      </c>
      <c r="BB72" s="981">
        <v>0</v>
      </c>
      <c r="BC72" s="981"/>
      <c r="BD72" s="981"/>
      <c r="BE72" s="981"/>
      <c r="BF72" s="981"/>
      <c r="BG72" s="981"/>
      <c r="BH72" s="981"/>
      <c r="BI72" s="981"/>
      <c r="BJ72" s="981"/>
      <c r="BK72" s="981"/>
      <c r="BL72" s="981"/>
      <c r="BM72" s="981"/>
      <c r="BN72" s="981"/>
      <c r="BO72" s="981"/>
      <c r="BP72" s="981"/>
      <c r="BQ72" s="981"/>
      <c r="BR72" s="981"/>
      <c r="BS72" s="981"/>
      <c r="BT72" s="981"/>
      <c r="BU72" s="981"/>
      <c r="BV72" s="981"/>
      <c r="BW72" s="981">
        <v>3</v>
      </c>
      <c r="BX72" s="981"/>
      <c r="BY72" s="981"/>
      <c r="BZ72" s="981"/>
      <c r="CA72" s="981"/>
      <c r="CB72" s="981"/>
      <c r="CC72" s="981"/>
      <c r="CD72" s="981"/>
      <c r="CE72" s="981"/>
      <c r="CF72" s="981"/>
      <c r="CG72" s="981"/>
      <c r="CH72" s="981"/>
      <c r="CI72" s="981"/>
      <c r="CJ72" s="981"/>
      <c r="CK72" s="981"/>
      <c r="CL72" s="981"/>
      <c r="CM72" s="981"/>
      <c r="CN72" s="981"/>
      <c r="CO72" s="981"/>
      <c r="CP72" s="981"/>
      <c r="CQ72" s="981"/>
      <c r="CR72" s="981"/>
      <c r="CS72" s="981"/>
      <c r="CT72" s="981"/>
      <c r="CU72" s="981"/>
      <c r="CV72" s="981"/>
      <c r="CW72" s="981"/>
      <c r="CX72" s="981"/>
      <c r="CY72" s="981"/>
      <c r="CZ72" s="981"/>
      <c r="DA72" s="981"/>
      <c r="DB72" s="981"/>
      <c r="DC72" s="981"/>
      <c r="DD72" s="981">
        <v>0</v>
      </c>
      <c r="DE72" s="981">
        <v>0</v>
      </c>
      <c r="DF72" s="981"/>
      <c r="DG72" s="981"/>
      <c r="DH72" s="981"/>
      <c r="DI72" s="981"/>
      <c r="DJ72" s="981"/>
      <c r="DK72" s="981"/>
      <c r="DL72" s="981"/>
      <c r="DM72" s="981"/>
      <c r="DN72" s="981"/>
      <c r="DO72" s="981"/>
      <c r="DP72" s="983">
        <v>6</v>
      </c>
      <c r="DQ72" s="983" t="s">
        <v>1196</v>
      </c>
      <c r="DR72" s="983" t="s">
        <v>1250</v>
      </c>
      <c r="DS72" s="981" t="s">
        <v>831</v>
      </c>
      <c r="DT72" s="983" t="s">
        <v>1198</v>
      </c>
      <c r="DU72" s="983" t="s">
        <v>1199</v>
      </c>
      <c r="DV72" s="981"/>
      <c r="DW72" s="981"/>
      <c r="DX72" s="981">
        <v>1</v>
      </c>
      <c r="DY72" s="981"/>
      <c r="DZ72" s="981"/>
      <c r="EA72" s="981"/>
      <c r="EB72" s="981"/>
      <c r="EC72" s="981"/>
      <c r="ED72" s="981"/>
      <c r="EE72" s="981"/>
      <c r="EF72" s="981"/>
      <c r="EG72" s="981"/>
      <c r="EH72" s="981"/>
      <c r="EI72" s="981"/>
    </row>
    <row r="73" spans="1:139" ht="35.25" customHeight="1">
      <c r="A73" s="981">
        <v>54</v>
      </c>
      <c r="B73" s="982" t="s">
        <v>161</v>
      </c>
      <c r="C73" s="983" t="s">
        <v>1256</v>
      </c>
      <c r="D73" s="981">
        <v>1</v>
      </c>
      <c r="E73" s="981">
        <v>1</v>
      </c>
      <c r="F73" s="981"/>
      <c r="G73" s="981"/>
      <c r="H73" s="981"/>
      <c r="I73" s="981"/>
      <c r="J73" s="981"/>
      <c r="K73" s="981"/>
      <c r="L73" s="981"/>
      <c r="M73" s="981"/>
      <c r="N73" s="981"/>
      <c r="O73" s="981"/>
      <c r="P73" s="981"/>
      <c r="Q73" s="981"/>
      <c r="R73" s="981"/>
      <c r="S73" s="981">
        <v>1</v>
      </c>
      <c r="T73" s="981"/>
      <c r="U73" s="981"/>
      <c r="V73" s="981">
        <v>1</v>
      </c>
      <c r="W73" s="981"/>
      <c r="X73" s="981"/>
      <c r="Y73" s="981"/>
      <c r="Z73" s="981">
        <v>2</v>
      </c>
      <c r="AA73" s="981"/>
      <c r="AB73" s="981"/>
      <c r="AC73" s="981"/>
      <c r="AD73" s="981">
        <v>2</v>
      </c>
      <c r="AE73" s="981"/>
      <c r="AF73" s="981"/>
      <c r="AG73" s="981"/>
      <c r="AH73" s="981"/>
      <c r="AI73" s="981"/>
      <c r="AJ73" s="981"/>
      <c r="AK73" s="981"/>
      <c r="AL73" s="981">
        <v>0</v>
      </c>
      <c r="AM73" s="981">
        <v>0</v>
      </c>
      <c r="AN73" s="981">
        <v>0</v>
      </c>
      <c r="AO73" s="981"/>
      <c r="AP73" s="981"/>
      <c r="AQ73" s="981"/>
      <c r="AR73" s="981"/>
      <c r="AS73" s="981"/>
      <c r="AT73" s="981"/>
      <c r="AU73" s="981">
        <v>1</v>
      </c>
      <c r="AV73" s="981"/>
      <c r="AW73" s="981"/>
      <c r="AX73" s="981">
        <v>1</v>
      </c>
      <c r="AY73" s="981"/>
      <c r="AZ73" s="981"/>
      <c r="BA73" s="981">
        <v>1</v>
      </c>
      <c r="BB73" s="981">
        <v>0</v>
      </c>
      <c r="BC73" s="981"/>
      <c r="BD73" s="981"/>
      <c r="BE73" s="981"/>
      <c r="BF73" s="981"/>
      <c r="BG73" s="981"/>
      <c r="BH73" s="981"/>
      <c r="BI73" s="981"/>
      <c r="BJ73" s="981"/>
      <c r="BK73" s="981"/>
      <c r="BL73" s="981"/>
      <c r="BM73" s="981"/>
      <c r="BN73" s="981"/>
      <c r="BO73" s="981"/>
      <c r="BP73" s="981"/>
      <c r="BQ73" s="981"/>
      <c r="BR73" s="981"/>
      <c r="BS73" s="981"/>
      <c r="BT73" s="981"/>
      <c r="BU73" s="981"/>
      <c r="BV73" s="981"/>
      <c r="BW73" s="981">
        <v>2</v>
      </c>
      <c r="BX73" s="981"/>
      <c r="BY73" s="981"/>
      <c r="BZ73" s="981"/>
      <c r="CA73" s="981"/>
      <c r="CB73" s="981"/>
      <c r="CC73" s="981"/>
      <c r="CD73" s="981"/>
      <c r="CE73" s="981"/>
      <c r="CF73" s="981"/>
      <c r="CG73" s="981"/>
      <c r="CH73" s="981"/>
      <c r="CI73" s="981"/>
      <c r="CJ73" s="981"/>
      <c r="CK73" s="981"/>
      <c r="CL73" s="981"/>
      <c r="CM73" s="981"/>
      <c r="CN73" s="981"/>
      <c r="CO73" s="981"/>
      <c r="CP73" s="981"/>
      <c r="CQ73" s="981"/>
      <c r="CR73" s="981"/>
      <c r="CS73" s="981"/>
      <c r="CT73" s="981"/>
      <c r="CU73" s="981"/>
      <c r="CV73" s="981"/>
      <c r="CW73" s="981"/>
      <c r="CX73" s="981"/>
      <c r="CY73" s="981"/>
      <c r="CZ73" s="981"/>
      <c r="DA73" s="981"/>
      <c r="DB73" s="981"/>
      <c r="DC73" s="981"/>
      <c r="DD73" s="981">
        <v>0</v>
      </c>
      <c r="DE73" s="981">
        <v>0</v>
      </c>
      <c r="DF73" s="981"/>
      <c r="DG73" s="981"/>
      <c r="DH73" s="981"/>
      <c r="DI73" s="981"/>
      <c r="DJ73" s="981"/>
      <c r="DK73" s="981"/>
      <c r="DL73" s="981"/>
      <c r="DM73" s="981"/>
      <c r="DN73" s="981"/>
      <c r="DO73" s="981"/>
      <c r="DP73" s="983">
        <v>6</v>
      </c>
      <c r="DQ73" s="983" t="s">
        <v>1196</v>
      </c>
      <c r="DR73" s="983" t="s">
        <v>1250</v>
      </c>
      <c r="DS73" s="981" t="s">
        <v>831</v>
      </c>
      <c r="DT73" s="983" t="s">
        <v>1198</v>
      </c>
      <c r="DU73" s="983" t="s">
        <v>1199</v>
      </c>
      <c r="DV73" s="981"/>
      <c r="DW73" s="981"/>
      <c r="DX73" s="981">
        <v>1</v>
      </c>
      <c r="DY73" s="981"/>
      <c r="DZ73" s="981"/>
      <c r="EA73" s="981"/>
      <c r="EB73" s="981"/>
      <c r="EC73" s="981"/>
      <c r="ED73" s="981"/>
      <c r="EE73" s="981"/>
      <c r="EF73" s="981"/>
      <c r="EG73" s="981"/>
      <c r="EH73" s="981"/>
      <c r="EI73" s="981"/>
    </row>
    <row r="74" spans="1:139" ht="35.25" customHeight="1">
      <c r="A74" s="981">
        <v>55</v>
      </c>
      <c r="B74" s="982" t="s">
        <v>161</v>
      </c>
      <c r="C74" s="983" t="s">
        <v>1257</v>
      </c>
      <c r="D74" s="981">
        <v>1</v>
      </c>
      <c r="E74" s="981">
        <v>1</v>
      </c>
      <c r="F74" s="981"/>
      <c r="G74" s="981"/>
      <c r="H74" s="981"/>
      <c r="I74" s="981"/>
      <c r="J74" s="981"/>
      <c r="K74" s="981"/>
      <c r="L74" s="981"/>
      <c r="M74" s="981"/>
      <c r="N74" s="981"/>
      <c r="O74" s="981"/>
      <c r="P74" s="981"/>
      <c r="Q74" s="981"/>
      <c r="R74" s="981"/>
      <c r="S74" s="981">
        <v>1</v>
      </c>
      <c r="T74" s="981"/>
      <c r="U74" s="981"/>
      <c r="V74" s="981">
        <v>1</v>
      </c>
      <c r="W74" s="981"/>
      <c r="X74" s="981"/>
      <c r="Y74" s="981"/>
      <c r="Z74" s="981"/>
      <c r="AA74" s="981"/>
      <c r="AB74" s="981"/>
      <c r="AC74" s="981"/>
      <c r="AD74" s="981">
        <v>0</v>
      </c>
      <c r="AE74" s="981">
        <v>1</v>
      </c>
      <c r="AF74" s="981"/>
      <c r="AG74" s="981"/>
      <c r="AH74" s="981"/>
      <c r="AI74" s="981"/>
      <c r="AJ74" s="981"/>
      <c r="AK74" s="981"/>
      <c r="AL74" s="981">
        <v>0</v>
      </c>
      <c r="AM74" s="981">
        <v>0</v>
      </c>
      <c r="AN74" s="981">
        <v>0</v>
      </c>
      <c r="AO74" s="981"/>
      <c r="AP74" s="981"/>
      <c r="AQ74" s="981"/>
      <c r="AR74" s="981"/>
      <c r="AS74" s="981">
        <v>1</v>
      </c>
      <c r="AT74" s="981"/>
      <c r="AU74" s="981">
        <v>1</v>
      </c>
      <c r="AV74" s="981">
        <v>1</v>
      </c>
      <c r="AW74" s="981">
        <v>1</v>
      </c>
      <c r="AX74" s="981">
        <v>1</v>
      </c>
      <c r="AY74" s="981">
        <v>1</v>
      </c>
      <c r="AZ74" s="981"/>
      <c r="BA74" s="981"/>
      <c r="BB74" s="981">
        <v>0</v>
      </c>
      <c r="BC74" s="981"/>
      <c r="BD74" s="981"/>
      <c r="BE74" s="981"/>
      <c r="BF74" s="981"/>
      <c r="BG74" s="981"/>
      <c r="BH74" s="981"/>
      <c r="BI74" s="981"/>
      <c r="BJ74" s="981"/>
      <c r="BK74" s="981"/>
      <c r="BL74" s="981"/>
      <c r="BM74" s="981"/>
      <c r="BN74" s="981"/>
      <c r="BO74" s="981"/>
      <c r="BP74" s="981"/>
      <c r="BQ74" s="981"/>
      <c r="BR74" s="981"/>
      <c r="BS74" s="981"/>
      <c r="BT74" s="981"/>
      <c r="BU74" s="981"/>
      <c r="BV74" s="981"/>
      <c r="BW74" s="981"/>
      <c r="BX74" s="981"/>
      <c r="BY74" s="981"/>
      <c r="BZ74" s="981"/>
      <c r="CA74" s="981"/>
      <c r="CB74" s="981"/>
      <c r="CC74" s="981"/>
      <c r="CD74" s="981"/>
      <c r="CE74" s="981"/>
      <c r="CF74" s="981"/>
      <c r="CG74" s="981"/>
      <c r="CH74" s="981"/>
      <c r="CI74" s="981"/>
      <c r="CJ74" s="981"/>
      <c r="CK74" s="981"/>
      <c r="CL74" s="981"/>
      <c r="CM74" s="981"/>
      <c r="CN74" s="981"/>
      <c r="CO74" s="981"/>
      <c r="CP74" s="981"/>
      <c r="CQ74" s="981"/>
      <c r="CR74" s="981"/>
      <c r="CS74" s="981"/>
      <c r="CT74" s="981"/>
      <c r="CU74" s="981"/>
      <c r="CV74" s="981"/>
      <c r="CW74" s="981"/>
      <c r="CX74" s="981"/>
      <c r="CY74" s="981"/>
      <c r="CZ74" s="981"/>
      <c r="DA74" s="981"/>
      <c r="DB74" s="981"/>
      <c r="DC74" s="981"/>
      <c r="DD74" s="981">
        <v>0</v>
      </c>
      <c r="DE74" s="981">
        <v>0</v>
      </c>
      <c r="DF74" s="981"/>
      <c r="DG74" s="981"/>
      <c r="DH74" s="981"/>
      <c r="DI74" s="981"/>
      <c r="DJ74" s="981"/>
      <c r="DK74" s="981"/>
      <c r="DL74" s="981"/>
      <c r="DM74" s="981">
        <v>1</v>
      </c>
      <c r="DN74" s="981"/>
      <c r="DO74" s="981"/>
      <c r="DP74" s="983">
        <v>6</v>
      </c>
      <c r="DQ74" s="983" t="s">
        <v>1196</v>
      </c>
      <c r="DR74" s="983" t="s">
        <v>1250</v>
      </c>
      <c r="DS74" s="981" t="s">
        <v>831</v>
      </c>
      <c r="DT74" s="983" t="s">
        <v>1198</v>
      </c>
      <c r="DU74" s="983" t="s">
        <v>1199</v>
      </c>
      <c r="DV74" s="981"/>
      <c r="DW74" s="981"/>
      <c r="DX74" s="981">
        <v>1</v>
      </c>
      <c r="DY74" s="981"/>
      <c r="DZ74" s="981"/>
      <c r="EA74" s="981"/>
      <c r="EB74" s="981"/>
      <c r="EC74" s="981"/>
      <c r="ED74" s="981"/>
      <c r="EE74" s="981"/>
      <c r="EF74" s="981"/>
      <c r="EG74" s="981"/>
      <c r="EH74" s="981"/>
      <c r="EI74" s="981"/>
    </row>
    <row r="75" spans="1:139" ht="35.25" customHeight="1">
      <c r="A75" s="981">
        <v>56</v>
      </c>
      <c r="B75" s="982" t="s">
        <v>161</v>
      </c>
      <c r="C75" s="983" t="s">
        <v>1258</v>
      </c>
      <c r="D75" s="981">
        <v>1</v>
      </c>
      <c r="E75" s="981">
        <v>1</v>
      </c>
      <c r="F75" s="981"/>
      <c r="G75" s="981"/>
      <c r="H75" s="981"/>
      <c r="I75" s="981"/>
      <c r="J75" s="981"/>
      <c r="K75" s="981"/>
      <c r="L75" s="981"/>
      <c r="M75" s="981"/>
      <c r="N75" s="981"/>
      <c r="O75" s="981"/>
      <c r="P75" s="981"/>
      <c r="Q75" s="981"/>
      <c r="R75" s="981"/>
      <c r="S75" s="981">
        <v>1</v>
      </c>
      <c r="T75" s="981"/>
      <c r="U75" s="981"/>
      <c r="V75" s="981">
        <v>1</v>
      </c>
      <c r="W75" s="981"/>
      <c r="X75" s="981"/>
      <c r="Y75" s="981"/>
      <c r="Z75" s="981"/>
      <c r="AA75" s="981"/>
      <c r="AB75" s="981"/>
      <c r="AC75" s="981"/>
      <c r="AD75" s="981">
        <v>0</v>
      </c>
      <c r="AE75" s="981">
        <v>1</v>
      </c>
      <c r="AF75" s="981"/>
      <c r="AG75" s="981"/>
      <c r="AH75" s="981"/>
      <c r="AI75" s="981"/>
      <c r="AJ75" s="981"/>
      <c r="AK75" s="981"/>
      <c r="AL75" s="981">
        <v>0</v>
      </c>
      <c r="AM75" s="981">
        <v>0</v>
      </c>
      <c r="AN75" s="981">
        <v>0</v>
      </c>
      <c r="AO75" s="981"/>
      <c r="AP75" s="981"/>
      <c r="AQ75" s="981"/>
      <c r="AR75" s="981"/>
      <c r="AS75" s="981">
        <v>1</v>
      </c>
      <c r="AT75" s="981"/>
      <c r="AU75" s="981">
        <v>1</v>
      </c>
      <c r="AV75" s="981">
        <v>1</v>
      </c>
      <c r="AW75" s="981">
        <v>1</v>
      </c>
      <c r="AX75" s="981">
        <v>1</v>
      </c>
      <c r="AY75" s="981">
        <v>1</v>
      </c>
      <c r="AZ75" s="981"/>
      <c r="BA75" s="981"/>
      <c r="BB75" s="981">
        <v>0</v>
      </c>
      <c r="BC75" s="981"/>
      <c r="BD75" s="981"/>
      <c r="BE75" s="981"/>
      <c r="BF75" s="981"/>
      <c r="BG75" s="981"/>
      <c r="BH75" s="981"/>
      <c r="BI75" s="981"/>
      <c r="BJ75" s="981"/>
      <c r="BK75" s="981"/>
      <c r="BL75" s="981"/>
      <c r="BM75" s="981"/>
      <c r="BN75" s="981"/>
      <c r="BO75" s="981"/>
      <c r="BP75" s="981"/>
      <c r="BQ75" s="981"/>
      <c r="BR75" s="981"/>
      <c r="BS75" s="981"/>
      <c r="BT75" s="981"/>
      <c r="BU75" s="981"/>
      <c r="BV75" s="981"/>
      <c r="BW75" s="981"/>
      <c r="BX75" s="981"/>
      <c r="BY75" s="981"/>
      <c r="BZ75" s="981"/>
      <c r="CA75" s="981"/>
      <c r="CB75" s="981"/>
      <c r="CC75" s="981"/>
      <c r="CD75" s="981"/>
      <c r="CE75" s="981"/>
      <c r="CF75" s="981"/>
      <c r="CG75" s="981"/>
      <c r="CH75" s="981"/>
      <c r="CI75" s="981"/>
      <c r="CJ75" s="981"/>
      <c r="CK75" s="981"/>
      <c r="CL75" s="981"/>
      <c r="CM75" s="981"/>
      <c r="CN75" s="981"/>
      <c r="CO75" s="981"/>
      <c r="CP75" s="981"/>
      <c r="CQ75" s="981"/>
      <c r="CR75" s="981"/>
      <c r="CS75" s="981"/>
      <c r="CT75" s="981"/>
      <c r="CU75" s="981"/>
      <c r="CV75" s="981"/>
      <c r="CW75" s="981"/>
      <c r="CX75" s="981"/>
      <c r="CY75" s="981"/>
      <c r="CZ75" s="981"/>
      <c r="DA75" s="981"/>
      <c r="DB75" s="981"/>
      <c r="DC75" s="981"/>
      <c r="DD75" s="981">
        <v>0</v>
      </c>
      <c r="DE75" s="981">
        <v>0</v>
      </c>
      <c r="DF75" s="981"/>
      <c r="DG75" s="981"/>
      <c r="DH75" s="981"/>
      <c r="DI75" s="981"/>
      <c r="DJ75" s="981"/>
      <c r="DK75" s="981"/>
      <c r="DL75" s="981"/>
      <c r="DM75" s="981">
        <v>1</v>
      </c>
      <c r="DN75" s="981"/>
      <c r="DO75" s="981"/>
      <c r="DP75" s="983">
        <v>6</v>
      </c>
      <c r="DQ75" s="983" t="s">
        <v>1196</v>
      </c>
      <c r="DR75" s="983" t="s">
        <v>1250</v>
      </c>
      <c r="DS75" s="981" t="s">
        <v>831</v>
      </c>
      <c r="DT75" s="983" t="s">
        <v>1198</v>
      </c>
      <c r="DU75" s="983" t="s">
        <v>1199</v>
      </c>
      <c r="DV75" s="981"/>
      <c r="DW75" s="981"/>
      <c r="DX75" s="981">
        <v>1</v>
      </c>
      <c r="DY75" s="981"/>
      <c r="DZ75" s="981"/>
      <c r="EA75" s="981"/>
      <c r="EB75" s="981"/>
      <c r="EC75" s="981"/>
      <c r="ED75" s="981"/>
      <c r="EE75" s="981"/>
      <c r="EF75" s="981"/>
      <c r="EG75" s="981"/>
      <c r="EH75" s="981"/>
      <c r="EI75" s="981"/>
    </row>
    <row r="76" spans="1:139" ht="35.25" customHeight="1">
      <c r="A76" s="981">
        <v>57</v>
      </c>
      <c r="B76" s="982" t="s">
        <v>161</v>
      </c>
      <c r="C76" s="983" t="s">
        <v>1259</v>
      </c>
      <c r="D76" s="981">
        <v>1</v>
      </c>
      <c r="E76" s="981">
        <v>1</v>
      </c>
      <c r="F76" s="981"/>
      <c r="G76" s="981"/>
      <c r="H76" s="981"/>
      <c r="I76" s="981"/>
      <c r="J76" s="981"/>
      <c r="K76" s="981"/>
      <c r="L76" s="981"/>
      <c r="M76" s="981"/>
      <c r="N76" s="981"/>
      <c r="O76" s="981"/>
      <c r="P76" s="981"/>
      <c r="Q76" s="981"/>
      <c r="R76" s="981"/>
      <c r="S76" s="981">
        <v>1</v>
      </c>
      <c r="T76" s="981"/>
      <c r="U76" s="981"/>
      <c r="V76" s="981">
        <v>1</v>
      </c>
      <c r="W76" s="981"/>
      <c r="X76" s="981"/>
      <c r="Y76" s="981"/>
      <c r="Z76" s="981">
        <v>3</v>
      </c>
      <c r="AA76" s="981"/>
      <c r="AB76" s="981"/>
      <c r="AC76" s="981"/>
      <c r="AD76" s="981">
        <v>3</v>
      </c>
      <c r="AE76" s="981"/>
      <c r="AF76" s="981"/>
      <c r="AG76" s="981"/>
      <c r="AH76" s="981"/>
      <c r="AI76" s="981"/>
      <c r="AJ76" s="981"/>
      <c r="AK76" s="981"/>
      <c r="AL76" s="981">
        <v>0</v>
      </c>
      <c r="AM76" s="981">
        <v>0</v>
      </c>
      <c r="AN76" s="981">
        <v>0</v>
      </c>
      <c r="AO76" s="981"/>
      <c r="AP76" s="981"/>
      <c r="AQ76" s="981"/>
      <c r="AR76" s="981"/>
      <c r="AS76" s="981"/>
      <c r="AT76" s="981"/>
      <c r="AU76" s="981">
        <v>1</v>
      </c>
      <c r="AV76" s="981"/>
      <c r="AW76" s="981"/>
      <c r="AX76" s="981">
        <v>1</v>
      </c>
      <c r="AY76" s="981"/>
      <c r="AZ76" s="981"/>
      <c r="BA76" s="981">
        <v>1</v>
      </c>
      <c r="BB76" s="981">
        <v>0</v>
      </c>
      <c r="BC76" s="981"/>
      <c r="BD76" s="981"/>
      <c r="BE76" s="981"/>
      <c r="BF76" s="981"/>
      <c r="BG76" s="981"/>
      <c r="BH76" s="981"/>
      <c r="BI76" s="981"/>
      <c r="BJ76" s="981"/>
      <c r="BK76" s="981"/>
      <c r="BL76" s="981"/>
      <c r="BM76" s="981"/>
      <c r="BN76" s="981"/>
      <c r="BO76" s="981"/>
      <c r="BP76" s="981"/>
      <c r="BQ76" s="981"/>
      <c r="BR76" s="981"/>
      <c r="BS76" s="981"/>
      <c r="BT76" s="981"/>
      <c r="BU76" s="981"/>
      <c r="BV76" s="981"/>
      <c r="BW76" s="981">
        <v>3</v>
      </c>
      <c r="BX76" s="981"/>
      <c r="BY76" s="981"/>
      <c r="BZ76" s="981"/>
      <c r="CA76" s="981"/>
      <c r="CB76" s="981"/>
      <c r="CC76" s="981"/>
      <c r="CD76" s="981"/>
      <c r="CE76" s="981"/>
      <c r="CF76" s="981"/>
      <c r="CG76" s="981"/>
      <c r="CH76" s="981"/>
      <c r="CI76" s="981"/>
      <c r="CJ76" s="981"/>
      <c r="CK76" s="981"/>
      <c r="CL76" s="981"/>
      <c r="CM76" s="981"/>
      <c r="CN76" s="981"/>
      <c r="CO76" s="981"/>
      <c r="CP76" s="981"/>
      <c r="CQ76" s="981"/>
      <c r="CR76" s="981"/>
      <c r="CS76" s="981"/>
      <c r="CT76" s="981"/>
      <c r="CU76" s="981"/>
      <c r="CV76" s="981"/>
      <c r="CW76" s="981"/>
      <c r="CX76" s="981"/>
      <c r="CY76" s="981"/>
      <c r="CZ76" s="981"/>
      <c r="DA76" s="981"/>
      <c r="DB76" s="981"/>
      <c r="DC76" s="981"/>
      <c r="DD76" s="981">
        <v>0</v>
      </c>
      <c r="DE76" s="981">
        <v>0</v>
      </c>
      <c r="DF76" s="981"/>
      <c r="DG76" s="981"/>
      <c r="DH76" s="981"/>
      <c r="DI76" s="981"/>
      <c r="DJ76" s="981"/>
      <c r="DK76" s="981"/>
      <c r="DL76" s="981"/>
      <c r="DM76" s="981"/>
      <c r="DN76" s="981"/>
      <c r="DO76" s="981"/>
      <c r="DP76" s="983">
        <v>6</v>
      </c>
      <c r="DQ76" s="983" t="s">
        <v>1196</v>
      </c>
      <c r="DR76" s="983" t="s">
        <v>1250</v>
      </c>
      <c r="DS76" s="981" t="s">
        <v>831</v>
      </c>
      <c r="DT76" s="983" t="s">
        <v>1198</v>
      </c>
      <c r="DU76" s="983" t="s">
        <v>1199</v>
      </c>
      <c r="DV76" s="981"/>
      <c r="DW76" s="981"/>
      <c r="DX76" s="981">
        <v>1</v>
      </c>
      <c r="DY76" s="981"/>
      <c r="DZ76" s="981"/>
      <c r="EA76" s="981"/>
      <c r="EB76" s="981"/>
      <c r="EC76" s="981"/>
      <c r="ED76" s="981"/>
      <c r="EE76" s="981"/>
      <c r="EF76" s="981"/>
      <c r="EG76" s="981"/>
      <c r="EH76" s="981"/>
      <c r="EI76" s="981"/>
    </row>
    <row r="77" spans="1:139" ht="35.25" customHeight="1">
      <c r="A77" s="981">
        <v>58</v>
      </c>
      <c r="B77" s="982" t="s">
        <v>161</v>
      </c>
      <c r="C77" s="983" t="s">
        <v>1260</v>
      </c>
      <c r="D77" s="981">
        <v>1</v>
      </c>
      <c r="E77" s="981">
        <v>1</v>
      </c>
      <c r="F77" s="981"/>
      <c r="G77" s="981"/>
      <c r="H77" s="981"/>
      <c r="I77" s="981"/>
      <c r="J77" s="981"/>
      <c r="K77" s="981"/>
      <c r="L77" s="981"/>
      <c r="M77" s="981"/>
      <c r="N77" s="981"/>
      <c r="O77" s="981"/>
      <c r="P77" s="981"/>
      <c r="Q77" s="981"/>
      <c r="R77" s="981"/>
      <c r="S77" s="981">
        <v>1</v>
      </c>
      <c r="T77" s="981"/>
      <c r="U77" s="981"/>
      <c r="V77" s="981">
        <v>1</v>
      </c>
      <c r="W77" s="981"/>
      <c r="X77" s="981"/>
      <c r="Y77" s="981"/>
      <c r="Z77" s="981">
        <v>1</v>
      </c>
      <c r="AA77" s="981"/>
      <c r="AB77" s="981"/>
      <c r="AC77" s="981"/>
      <c r="AD77" s="981">
        <v>1</v>
      </c>
      <c r="AE77" s="981"/>
      <c r="AF77" s="981"/>
      <c r="AG77" s="981"/>
      <c r="AH77" s="981"/>
      <c r="AI77" s="981"/>
      <c r="AJ77" s="981"/>
      <c r="AK77" s="981"/>
      <c r="AL77" s="981">
        <v>0</v>
      </c>
      <c r="AM77" s="981">
        <v>0</v>
      </c>
      <c r="AN77" s="981">
        <v>0</v>
      </c>
      <c r="AO77" s="981"/>
      <c r="AP77" s="981"/>
      <c r="AQ77" s="981"/>
      <c r="AR77" s="981"/>
      <c r="AS77" s="981"/>
      <c r="AT77" s="981"/>
      <c r="AU77" s="981">
        <v>1</v>
      </c>
      <c r="AV77" s="981"/>
      <c r="AW77" s="981"/>
      <c r="AX77" s="981">
        <v>1</v>
      </c>
      <c r="AY77" s="981"/>
      <c r="AZ77" s="981"/>
      <c r="BA77" s="981">
        <v>1</v>
      </c>
      <c r="BB77" s="981">
        <v>0</v>
      </c>
      <c r="BC77" s="981"/>
      <c r="BD77" s="981"/>
      <c r="BE77" s="981"/>
      <c r="BF77" s="981"/>
      <c r="BG77" s="981"/>
      <c r="BH77" s="981"/>
      <c r="BI77" s="981"/>
      <c r="BJ77" s="981"/>
      <c r="BK77" s="981"/>
      <c r="BL77" s="981"/>
      <c r="BM77" s="981"/>
      <c r="BN77" s="981"/>
      <c r="BO77" s="981"/>
      <c r="BP77" s="981"/>
      <c r="BQ77" s="981"/>
      <c r="BR77" s="981"/>
      <c r="BS77" s="981"/>
      <c r="BT77" s="981"/>
      <c r="BU77" s="981"/>
      <c r="BV77" s="981"/>
      <c r="BW77" s="981">
        <v>1</v>
      </c>
      <c r="BX77" s="981"/>
      <c r="BY77" s="981"/>
      <c r="BZ77" s="981"/>
      <c r="CA77" s="981"/>
      <c r="CB77" s="981"/>
      <c r="CC77" s="981"/>
      <c r="CD77" s="981"/>
      <c r="CE77" s="981"/>
      <c r="CF77" s="981"/>
      <c r="CG77" s="981"/>
      <c r="CH77" s="981"/>
      <c r="CI77" s="981"/>
      <c r="CJ77" s="981"/>
      <c r="CK77" s="981"/>
      <c r="CL77" s="981"/>
      <c r="CM77" s="981"/>
      <c r="CN77" s="981"/>
      <c r="CO77" s="981"/>
      <c r="CP77" s="981"/>
      <c r="CQ77" s="981"/>
      <c r="CR77" s="981"/>
      <c r="CS77" s="981"/>
      <c r="CT77" s="981"/>
      <c r="CU77" s="981"/>
      <c r="CV77" s="981"/>
      <c r="CW77" s="981"/>
      <c r="CX77" s="981"/>
      <c r="CY77" s="981"/>
      <c r="CZ77" s="981"/>
      <c r="DA77" s="981"/>
      <c r="DB77" s="981"/>
      <c r="DC77" s="981"/>
      <c r="DD77" s="981">
        <v>0</v>
      </c>
      <c r="DE77" s="981">
        <v>0</v>
      </c>
      <c r="DF77" s="981"/>
      <c r="DG77" s="981"/>
      <c r="DH77" s="981"/>
      <c r="DI77" s="981"/>
      <c r="DJ77" s="981"/>
      <c r="DK77" s="981"/>
      <c r="DL77" s="981"/>
      <c r="DM77" s="981"/>
      <c r="DN77" s="981"/>
      <c r="DO77" s="981"/>
      <c r="DP77" s="983">
        <v>6</v>
      </c>
      <c r="DQ77" s="983" t="s">
        <v>1196</v>
      </c>
      <c r="DR77" s="983" t="s">
        <v>1250</v>
      </c>
      <c r="DS77" s="981" t="s">
        <v>831</v>
      </c>
      <c r="DT77" s="983" t="s">
        <v>1198</v>
      </c>
      <c r="DU77" s="983" t="s">
        <v>1199</v>
      </c>
      <c r="DV77" s="981"/>
      <c r="DW77" s="981"/>
      <c r="DX77" s="981">
        <v>1</v>
      </c>
      <c r="DY77" s="981"/>
      <c r="DZ77" s="981"/>
      <c r="EA77" s="981"/>
      <c r="EB77" s="981"/>
      <c r="EC77" s="981"/>
      <c r="ED77" s="981"/>
      <c r="EE77" s="981"/>
      <c r="EF77" s="981"/>
      <c r="EG77" s="981"/>
      <c r="EH77" s="981"/>
      <c r="EI77" s="981"/>
    </row>
    <row r="78" spans="1:139" ht="35.25" customHeight="1">
      <c r="A78" s="981">
        <v>59</v>
      </c>
      <c r="B78" s="982" t="s">
        <v>161</v>
      </c>
      <c r="C78" s="983" t="s">
        <v>1261</v>
      </c>
      <c r="D78" s="981">
        <v>1</v>
      </c>
      <c r="E78" s="981">
        <v>1</v>
      </c>
      <c r="F78" s="981"/>
      <c r="G78" s="981"/>
      <c r="H78" s="981"/>
      <c r="I78" s="981"/>
      <c r="J78" s="981"/>
      <c r="K78" s="981"/>
      <c r="L78" s="981"/>
      <c r="M78" s="981"/>
      <c r="N78" s="981"/>
      <c r="O78" s="981"/>
      <c r="P78" s="981"/>
      <c r="Q78" s="981"/>
      <c r="R78" s="981"/>
      <c r="S78" s="981">
        <v>1</v>
      </c>
      <c r="T78" s="981"/>
      <c r="U78" s="981"/>
      <c r="V78" s="981">
        <v>1</v>
      </c>
      <c r="W78" s="981"/>
      <c r="X78" s="981"/>
      <c r="Y78" s="981"/>
      <c r="Z78" s="981">
        <v>2</v>
      </c>
      <c r="AA78" s="981"/>
      <c r="AB78" s="981"/>
      <c r="AC78" s="981"/>
      <c r="AD78" s="981">
        <v>2</v>
      </c>
      <c r="AE78" s="981"/>
      <c r="AF78" s="981"/>
      <c r="AG78" s="981"/>
      <c r="AH78" s="981"/>
      <c r="AI78" s="981"/>
      <c r="AJ78" s="981"/>
      <c r="AK78" s="981"/>
      <c r="AL78" s="981">
        <v>0</v>
      </c>
      <c r="AM78" s="981">
        <v>0</v>
      </c>
      <c r="AN78" s="981">
        <v>0</v>
      </c>
      <c r="AO78" s="981"/>
      <c r="AP78" s="981"/>
      <c r="AQ78" s="981"/>
      <c r="AR78" s="981"/>
      <c r="AS78" s="981"/>
      <c r="AT78" s="981"/>
      <c r="AU78" s="981">
        <v>1</v>
      </c>
      <c r="AV78" s="981"/>
      <c r="AW78" s="981"/>
      <c r="AX78" s="981">
        <v>1</v>
      </c>
      <c r="AY78" s="981"/>
      <c r="AZ78" s="981"/>
      <c r="BA78" s="981">
        <v>1</v>
      </c>
      <c r="BB78" s="981">
        <v>0</v>
      </c>
      <c r="BC78" s="981"/>
      <c r="BD78" s="981"/>
      <c r="BE78" s="981"/>
      <c r="BF78" s="981"/>
      <c r="BG78" s="981"/>
      <c r="BH78" s="981"/>
      <c r="BI78" s="981"/>
      <c r="BJ78" s="981"/>
      <c r="BK78" s="981"/>
      <c r="BL78" s="981"/>
      <c r="BM78" s="981"/>
      <c r="BN78" s="981"/>
      <c r="BO78" s="981"/>
      <c r="BP78" s="981"/>
      <c r="BQ78" s="981"/>
      <c r="BR78" s="981"/>
      <c r="BS78" s="981"/>
      <c r="BT78" s="981"/>
      <c r="BU78" s="981"/>
      <c r="BV78" s="981"/>
      <c r="BW78" s="981">
        <v>2</v>
      </c>
      <c r="BX78" s="981"/>
      <c r="BY78" s="981"/>
      <c r="BZ78" s="981"/>
      <c r="CA78" s="981"/>
      <c r="CB78" s="981"/>
      <c r="CC78" s="981"/>
      <c r="CD78" s="981"/>
      <c r="CE78" s="981"/>
      <c r="CF78" s="981"/>
      <c r="CG78" s="981"/>
      <c r="CH78" s="981"/>
      <c r="CI78" s="981"/>
      <c r="CJ78" s="981"/>
      <c r="CK78" s="981"/>
      <c r="CL78" s="981"/>
      <c r="CM78" s="981"/>
      <c r="CN78" s="981"/>
      <c r="CO78" s="981"/>
      <c r="CP78" s="981"/>
      <c r="CQ78" s="981"/>
      <c r="CR78" s="981"/>
      <c r="CS78" s="981"/>
      <c r="CT78" s="981"/>
      <c r="CU78" s="981"/>
      <c r="CV78" s="981"/>
      <c r="CW78" s="981"/>
      <c r="CX78" s="981"/>
      <c r="CY78" s="981"/>
      <c r="CZ78" s="981"/>
      <c r="DA78" s="981"/>
      <c r="DB78" s="981"/>
      <c r="DC78" s="981"/>
      <c r="DD78" s="981">
        <v>0</v>
      </c>
      <c r="DE78" s="981">
        <v>0</v>
      </c>
      <c r="DF78" s="981"/>
      <c r="DG78" s="981"/>
      <c r="DH78" s="981"/>
      <c r="DI78" s="981"/>
      <c r="DJ78" s="981"/>
      <c r="DK78" s="981"/>
      <c r="DL78" s="981"/>
      <c r="DM78" s="981"/>
      <c r="DN78" s="981"/>
      <c r="DO78" s="981"/>
      <c r="DP78" s="983">
        <v>6</v>
      </c>
      <c r="DQ78" s="983" t="s">
        <v>1196</v>
      </c>
      <c r="DR78" s="983" t="s">
        <v>1262</v>
      </c>
      <c r="DS78" s="981" t="s">
        <v>831</v>
      </c>
      <c r="DT78" s="983" t="s">
        <v>1198</v>
      </c>
      <c r="DU78" s="983" t="s">
        <v>1199</v>
      </c>
      <c r="DV78" s="981"/>
      <c r="DW78" s="981"/>
      <c r="DX78" s="981">
        <v>1</v>
      </c>
      <c r="DY78" s="981"/>
      <c r="DZ78" s="981"/>
      <c r="EA78" s="981"/>
      <c r="EB78" s="981"/>
      <c r="EC78" s="981"/>
      <c r="ED78" s="981"/>
      <c r="EE78" s="981"/>
      <c r="EF78" s="981"/>
      <c r="EG78" s="981"/>
      <c r="EH78" s="981"/>
      <c r="EI78" s="981"/>
    </row>
    <row r="79" spans="1:139" ht="35.25" customHeight="1">
      <c r="A79" s="981">
        <v>60</v>
      </c>
      <c r="B79" s="982" t="s">
        <v>116</v>
      </c>
      <c r="C79" s="983" t="s">
        <v>1263</v>
      </c>
      <c r="D79" s="981">
        <v>1</v>
      </c>
      <c r="E79" s="981">
        <v>1</v>
      </c>
      <c r="F79" s="981"/>
      <c r="G79" s="981"/>
      <c r="H79" s="981"/>
      <c r="I79" s="981"/>
      <c r="J79" s="981"/>
      <c r="K79" s="981"/>
      <c r="L79" s="981"/>
      <c r="M79" s="981"/>
      <c r="N79" s="981"/>
      <c r="O79" s="981"/>
      <c r="P79" s="981"/>
      <c r="Q79" s="981"/>
      <c r="R79" s="981"/>
      <c r="S79" s="981">
        <v>1</v>
      </c>
      <c r="T79" s="981"/>
      <c r="U79" s="981"/>
      <c r="V79" s="981">
        <v>1</v>
      </c>
      <c r="W79" s="981"/>
      <c r="X79" s="981"/>
      <c r="Y79" s="981"/>
      <c r="Z79" s="981">
        <v>2</v>
      </c>
      <c r="AA79" s="981"/>
      <c r="AB79" s="981"/>
      <c r="AC79" s="981"/>
      <c r="AD79" s="981">
        <v>2</v>
      </c>
      <c r="AE79" s="981"/>
      <c r="AF79" s="981"/>
      <c r="AG79" s="981"/>
      <c r="AH79" s="981"/>
      <c r="AI79" s="981"/>
      <c r="AJ79" s="981"/>
      <c r="AK79" s="981"/>
      <c r="AL79" s="981">
        <v>0</v>
      </c>
      <c r="AM79" s="981">
        <v>0</v>
      </c>
      <c r="AN79" s="981">
        <v>0</v>
      </c>
      <c r="AO79" s="981"/>
      <c r="AP79" s="981"/>
      <c r="AQ79" s="981"/>
      <c r="AR79" s="981"/>
      <c r="AS79" s="981"/>
      <c r="AT79" s="981"/>
      <c r="AU79" s="981">
        <v>1</v>
      </c>
      <c r="AV79" s="981"/>
      <c r="AW79" s="981"/>
      <c r="AX79" s="981">
        <v>1</v>
      </c>
      <c r="AY79" s="981"/>
      <c r="AZ79" s="981"/>
      <c r="BA79" s="981">
        <v>1</v>
      </c>
      <c r="BB79" s="981">
        <v>0</v>
      </c>
      <c r="BC79" s="981"/>
      <c r="BD79" s="981"/>
      <c r="BE79" s="981"/>
      <c r="BF79" s="981"/>
      <c r="BG79" s="981"/>
      <c r="BH79" s="981"/>
      <c r="BI79" s="981"/>
      <c r="BJ79" s="981"/>
      <c r="BK79" s="981"/>
      <c r="BL79" s="981"/>
      <c r="BM79" s="981"/>
      <c r="BN79" s="981"/>
      <c r="BO79" s="981"/>
      <c r="BP79" s="981"/>
      <c r="BQ79" s="981"/>
      <c r="BR79" s="981"/>
      <c r="BS79" s="981"/>
      <c r="BT79" s="981"/>
      <c r="BU79" s="981"/>
      <c r="BV79" s="981"/>
      <c r="BW79" s="981">
        <v>2</v>
      </c>
      <c r="BX79" s="981"/>
      <c r="BY79" s="981"/>
      <c r="BZ79" s="981"/>
      <c r="CA79" s="981"/>
      <c r="CB79" s="981"/>
      <c r="CC79" s="981"/>
      <c r="CD79" s="981"/>
      <c r="CE79" s="981"/>
      <c r="CF79" s="981"/>
      <c r="CG79" s="981"/>
      <c r="CH79" s="981"/>
      <c r="CI79" s="981"/>
      <c r="CJ79" s="981"/>
      <c r="CK79" s="981"/>
      <c r="CL79" s="981"/>
      <c r="CM79" s="981"/>
      <c r="CN79" s="981"/>
      <c r="CO79" s="981"/>
      <c r="CP79" s="981"/>
      <c r="CQ79" s="981"/>
      <c r="CR79" s="981"/>
      <c r="CS79" s="981"/>
      <c r="CT79" s="981"/>
      <c r="CU79" s="981"/>
      <c r="CV79" s="981"/>
      <c r="CW79" s="981"/>
      <c r="CX79" s="981"/>
      <c r="CY79" s="981"/>
      <c r="CZ79" s="981"/>
      <c r="DA79" s="981"/>
      <c r="DB79" s="981"/>
      <c r="DC79" s="981"/>
      <c r="DD79" s="981">
        <v>0</v>
      </c>
      <c r="DE79" s="981">
        <v>0</v>
      </c>
      <c r="DF79" s="981"/>
      <c r="DG79" s="981"/>
      <c r="DH79" s="981"/>
      <c r="DI79" s="981"/>
      <c r="DJ79" s="981"/>
      <c r="DK79" s="981"/>
      <c r="DL79" s="981"/>
      <c r="DM79" s="981"/>
      <c r="DN79" s="981"/>
      <c r="DO79" s="981"/>
      <c r="DP79" s="983">
        <v>5</v>
      </c>
      <c r="DQ79" s="983" t="s">
        <v>1196</v>
      </c>
      <c r="DR79" s="983" t="s">
        <v>1262</v>
      </c>
      <c r="DS79" s="981" t="s">
        <v>831</v>
      </c>
      <c r="DT79" s="983" t="s">
        <v>1198</v>
      </c>
      <c r="DU79" s="983" t="s">
        <v>1199</v>
      </c>
      <c r="DV79" s="981"/>
      <c r="DW79" s="981"/>
      <c r="DX79" s="981">
        <v>1</v>
      </c>
      <c r="DY79" s="981"/>
      <c r="DZ79" s="981"/>
      <c r="EA79" s="981"/>
      <c r="EB79" s="981"/>
      <c r="EC79" s="981"/>
      <c r="ED79" s="981"/>
      <c r="EE79" s="981"/>
      <c r="EF79" s="981"/>
      <c r="EG79" s="981"/>
      <c r="EH79" s="981"/>
      <c r="EI79" s="981"/>
    </row>
    <row r="80" spans="1:139" ht="35.25" customHeight="1">
      <c r="A80" s="981">
        <v>61</v>
      </c>
      <c r="B80" s="982" t="s">
        <v>116</v>
      </c>
      <c r="C80" s="983" t="s">
        <v>1264</v>
      </c>
      <c r="D80" s="981">
        <v>1</v>
      </c>
      <c r="E80" s="981">
        <v>1</v>
      </c>
      <c r="F80" s="981"/>
      <c r="G80" s="981"/>
      <c r="H80" s="981"/>
      <c r="I80" s="981"/>
      <c r="J80" s="981"/>
      <c r="K80" s="981"/>
      <c r="L80" s="981"/>
      <c r="M80" s="981"/>
      <c r="N80" s="981"/>
      <c r="O80" s="981"/>
      <c r="P80" s="981"/>
      <c r="Q80" s="981"/>
      <c r="R80" s="981"/>
      <c r="S80" s="981">
        <v>1</v>
      </c>
      <c r="T80" s="981"/>
      <c r="U80" s="981"/>
      <c r="V80" s="981">
        <v>1</v>
      </c>
      <c r="W80" s="981"/>
      <c r="X80" s="981"/>
      <c r="Y80" s="981"/>
      <c r="Z80" s="981">
        <v>1</v>
      </c>
      <c r="AA80" s="981"/>
      <c r="AB80" s="981"/>
      <c r="AC80" s="981"/>
      <c r="AD80" s="981">
        <v>1</v>
      </c>
      <c r="AE80" s="981"/>
      <c r="AF80" s="981"/>
      <c r="AG80" s="981"/>
      <c r="AH80" s="981"/>
      <c r="AI80" s="981"/>
      <c r="AJ80" s="981"/>
      <c r="AK80" s="981"/>
      <c r="AL80" s="981">
        <v>0</v>
      </c>
      <c r="AM80" s="981">
        <v>0</v>
      </c>
      <c r="AN80" s="981">
        <v>0</v>
      </c>
      <c r="AO80" s="981"/>
      <c r="AP80" s="981"/>
      <c r="AQ80" s="981"/>
      <c r="AR80" s="981"/>
      <c r="AS80" s="981"/>
      <c r="AT80" s="981"/>
      <c r="AU80" s="981">
        <v>1</v>
      </c>
      <c r="AV80" s="981"/>
      <c r="AW80" s="981"/>
      <c r="AX80" s="981">
        <v>1</v>
      </c>
      <c r="AY80" s="981"/>
      <c r="AZ80" s="981"/>
      <c r="BA80" s="981">
        <v>1</v>
      </c>
      <c r="BB80" s="981">
        <v>0</v>
      </c>
      <c r="BC80" s="981"/>
      <c r="BD80" s="981"/>
      <c r="BE80" s="981"/>
      <c r="BF80" s="981"/>
      <c r="BG80" s="981"/>
      <c r="BH80" s="981"/>
      <c r="BI80" s="981"/>
      <c r="BJ80" s="981"/>
      <c r="BK80" s="981"/>
      <c r="BL80" s="981"/>
      <c r="BM80" s="981"/>
      <c r="BN80" s="981"/>
      <c r="BO80" s="981"/>
      <c r="BP80" s="981"/>
      <c r="BQ80" s="981"/>
      <c r="BR80" s="981"/>
      <c r="BS80" s="981"/>
      <c r="BT80" s="981"/>
      <c r="BU80" s="981"/>
      <c r="BV80" s="981"/>
      <c r="BW80" s="981">
        <v>1</v>
      </c>
      <c r="BX80" s="981"/>
      <c r="BY80" s="981"/>
      <c r="BZ80" s="981"/>
      <c r="CA80" s="981"/>
      <c r="CB80" s="981"/>
      <c r="CC80" s="981"/>
      <c r="CD80" s="981"/>
      <c r="CE80" s="981"/>
      <c r="CF80" s="981"/>
      <c r="CG80" s="981"/>
      <c r="CH80" s="981"/>
      <c r="CI80" s="981"/>
      <c r="CJ80" s="981"/>
      <c r="CK80" s="981"/>
      <c r="CL80" s="981"/>
      <c r="CM80" s="981"/>
      <c r="CN80" s="981"/>
      <c r="CO80" s="981"/>
      <c r="CP80" s="981"/>
      <c r="CQ80" s="981"/>
      <c r="CR80" s="981"/>
      <c r="CS80" s="981"/>
      <c r="CT80" s="981"/>
      <c r="CU80" s="981"/>
      <c r="CV80" s="981"/>
      <c r="CW80" s="981"/>
      <c r="CX80" s="981"/>
      <c r="CY80" s="981"/>
      <c r="CZ80" s="981"/>
      <c r="DA80" s="981"/>
      <c r="DB80" s="981"/>
      <c r="DC80" s="981"/>
      <c r="DD80" s="981">
        <v>0</v>
      </c>
      <c r="DE80" s="981">
        <v>0</v>
      </c>
      <c r="DF80" s="981"/>
      <c r="DG80" s="981"/>
      <c r="DH80" s="981"/>
      <c r="DI80" s="981"/>
      <c r="DJ80" s="981"/>
      <c r="DK80" s="981"/>
      <c r="DL80" s="981"/>
      <c r="DM80" s="981"/>
      <c r="DN80" s="981"/>
      <c r="DO80" s="981"/>
      <c r="DP80" s="983">
        <v>5</v>
      </c>
      <c r="DQ80" s="983" t="s">
        <v>1196</v>
      </c>
      <c r="DR80" s="983" t="s">
        <v>1262</v>
      </c>
      <c r="DS80" s="981" t="s">
        <v>831</v>
      </c>
      <c r="DT80" s="983" t="s">
        <v>1198</v>
      </c>
      <c r="DU80" s="983" t="s">
        <v>1199</v>
      </c>
      <c r="DV80" s="981"/>
      <c r="DW80" s="981"/>
      <c r="DX80" s="981">
        <v>1</v>
      </c>
      <c r="DY80" s="981"/>
      <c r="DZ80" s="981"/>
      <c r="EA80" s="981"/>
      <c r="EB80" s="981"/>
      <c r="EC80" s="981"/>
      <c r="ED80" s="981"/>
      <c r="EE80" s="981"/>
      <c r="EF80" s="981"/>
      <c r="EG80" s="981"/>
      <c r="EH80" s="981"/>
      <c r="EI80" s="981"/>
    </row>
    <row r="81" spans="1:139" ht="35.25" customHeight="1">
      <c r="A81" s="981">
        <v>62</v>
      </c>
      <c r="B81" s="982" t="s">
        <v>116</v>
      </c>
      <c r="C81" s="983" t="s">
        <v>1265</v>
      </c>
      <c r="D81" s="981">
        <v>1</v>
      </c>
      <c r="E81" s="981">
        <v>1</v>
      </c>
      <c r="F81" s="981"/>
      <c r="G81" s="981"/>
      <c r="H81" s="981"/>
      <c r="I81" s="981"/>
      <c r="J81" s="981"/>
      <c r="K81" s="981"/>
      <c r="L81" s="981"/>
      <c r="M81" s="981"/>
      <c r="N81" s="981"/>
      <c r="O81" s="981"/>
      <c r="P81" s="981"/>
      <c r="Q81" s="981"/>
      <c r="R81" s="981"/>
      <c r="S81" s="981">
        <v>1</v>
      </c>
      <c r="T81" s="981"/>
      <c r="U81" s="981"/>
      <c r="V81" s="981">
        <v>1</v>
      </c>
      <c r="W81" s="981"/>
      <c r="X81" s="981"/>
      <c r="Y81" s="981"/>
      <c r="Z81" s="981">
        <v>1</v>
      </c>
      <c r="AA81" s="981"/>
      <c r="AB81" s="981">
        <v>1</v>
      </c>
      <c r="AC81" s="981"/>
      <c r="AD81" s="981">
        <v>2</v>
      </c>
      <c r="AE81" s="981"/>
      <c r="AF81" s="981"/>
      <c r="AG81" s="981"/>
      <c r="AH81" s="981"/>
      <c r="AI81" s="981"/>
      <c r="AJ81" s="981"/>
      <c r="AK81" s="981"/>
      <c r="AL81" s="981">
        <v>0</v>
      </c>
      <c r="AM81" s="981">
        <v>0</v>
      </c>
      <c r="AN81" s="981">
        <v>0</v>
      </c>
      <c r="AO81" s="981"/>
      <c r="AP81" s="981"/>
      <c r="AQ81" s="981"/>
      <c r="AR81" s="981"/>
      <c r="AS81" s="981"/>
      <c r="AT81" s="981"/>
      <c r="AU81" s="981">
        <v>1</v>
      </c>
      <c r="AV81" s="981"/>
      <c r="AW81" s="981"/>
      <c r="AX81" s="981">
        <v>1</v>
      </c>
      <c r="AY81" s="981"/>
      <c r="AZ81" s="981"/>
      <c r="BA81" s="981">
        <v>1</v>
      </c>
      <c r="BB81" s="981">
        <v>0</v>
      </c>
      <c r="BC81" s="981"/>
      <c r="BD81" s="981"/>
      <c r="BE81" s="981"/>
      <c r="BF81" s="981"/>
      <c r="BG81" s="981"/>
      <c r="BH81" s="981"/>
      <c r="BI81" s="981"/>
      <c r="BJ81" s="981"/>
      <c r="BK81" s="981"/>
      <c r="BL81" s="981"/>
      <c r="BM81" s="981"/>
      <c r="BN81" s="981"/>
      <c r="BO81" s="981"/>
      <c r="BP81" s="981"/>
      <c r="BQ81" s="981"/>
      <c r="BR81" s="981"/>
      <c r="BS81" s="981"/>
      <c r="BT81" s="981"/>
      <c r="BU81" s="981"/>
      <c r="BV81" s="981"/>
      <c r="BW81" s="981">
        <v>1</v>
      </c>
      <c r="BX81" s="981"/>
      <c r="BY81" s="981"/>
      <c r="BZ81" s="981"/>
      <c r="CA81" s="981"/>
      <c r="CB81" s="981"/>
      <c r="CC81" s="981"/>
      <c r="CD81" s="981"/>
      <c r="CE81" s="981"/>
      <c r="CF81" s="981"/>
      <c r="CG81" s="981"/>
      <c r="CH81" s="981"/>
      <c r="CI81" s="981"/>
      <c r="CJ81" s="981"/>
      <c r="CK81" s="981"/>
      <c r="CL81" s="981"/>
      <c r="CM81" s="981"/>
      <c r="CN81" s="981"/>
      <c r="CO81" s="981"/>
      <c r="CP81" s="981"/>
      <c r="CQ81" s="981"/>
      <c r="CR81" s="981"/>
      <c r="CS81" s="981"/>
      <c r="CT81" s="981"/>
      <c r="CU81" s="981"/>
      <c r="CV81" s="981"/>
      <c r="CW81" s="981"/>
      <c r="CX81" s="981"/>
      <c r="CY81" s="981"/>
      <c r="CZ81" s="981"/>
      <c r="DA81" s="981"/>
      <c r="DB81" s="981"/>
      <c r="DC81" s="981"/>
      <c r="DD81" s="981">
        <v>0</v>
      </c>
      <c r="DE81" s="981">
        <v>0</v>
      </c>
      <c r="DF81" s="981"/>
      <c r="DG81" s="981"/>
      <c r="DH81" s="981"/>
      <c r="DI81" s="981"/>
      <c r="DJ81" s="981"/>
      <c r="DK81" s="981"/>
      <c r="DL81" s="981"/>
      <c r="DM81" s="981"/>
      <c r="DN81" s="981"/>
      <c r="DO81" s="981"/>
      <c r="DP81" s="983">
        <v>5</v>
      </c>
      <c r="DQ81" s="983" t="s">
        <v>1196</v>
      </c>
      <c r="DR81" s="983" t="s">
        <v>1262</v>
      </c>
      <c r="DS81" s="981" t="s">
        <v>831</v>
      </c>
      <c r="DT81" s="983" t="s">
        <v>1198</v>
      </c>
      <c r="DU81" s="983" t="s">
        <v>1199</v>
      </c>
      <c r="DV81" s="981"/>
      <c r="DW81" s="981"/>
      <c r="DX81" s="981">
        <v>1</v>
      </c>
      <c r="DY81" s="981"/>
      <c r="DZ81" s="981"/>
      <c r="EA81" s="981"/>
      <c r="EB81" s="981"/>
      <c r="EC81" s="981"/>
      <c r="ED81" s="981"/>
      <c r="EE81" s="981"/>
      <c r="EF81" s="981"/>
      <c r="EG81" s="981"/>
      <c r="EH81" s="981"/>
      <c r="EI81" s="981"/>
    </row>
    <row r="82" spans="1:139" ht="35.25" customHeight="1">
      <c r="A82" s="981">
        <v>63</v>
      </c>
      <c r="B82" s="982" t="s">
        <v>116</v>
      </c>
      <c r="C82" s="983" t="s">
        <v>1266</v>
      </c>
      <c r="D82" s="981">
        <v>1</v>
      </c>
      <c r="E82" s="981">
        <v>1</v>
      </c>
      <c r="F82" s="981"/>
      <c r="G82" s="981"/>
      <c r="H82" s="981"/>
      <c r="I82" s="981"/>
      <c r="J82" s="981"/>
      <c r="K82" s="981"/>
      <c r="L82" s="981"/>
      <c r="M82" s="981"/>
      <c r="N82" s="981"/>
      <c r="O82" s="981"/>
      <c r="P82" s="981"/>
      <c r="Q82" s="981"/>
      <c r="R82" s="981"/>
      <c r="S82" s="981">
        <v>1</v>
      </c>
      <c r="T82" s="981"/>
      <c r="U82" s="981"/>
      <c r="V82" s="981">
        <v>1</v>
      </c>
      <c r="W82" s="981"/>
      <c r="X82" s="981"/>
      <c r="Y82" s="981"/>
      <c r="Z82" s="981">
        <v>4</v>
      </c>
      <c r="AA82" s="981"/>
      <c r="AB82" s="981"/>
      <c r="AC82" s="981"/>
      <c r="AD82" s="981">
        <v>4</v>
      </c>
      <c r="AE82" s="981"/>
      <c r="AF82" s="981"/>
      <c r="AG82" s="981"/>
      <c r="AH82" s="981"/>
      <c r="AI82" s="981"/>
      <c r="AJ82" s="981"/>
      <c r="AK82" s="981"/>
      <c r="AL82" s="981">
        <v>0</v>
      </c>
      <c r="AM82" s="981">
        <v>0</v>
      </c>
      <c r="AN82" s="981">
        <v>0</v>
      </c>
      <c r="AO82" s="981"/>
      <c r="AP82" s="981"/>
      <c r="AQ82" s="981"/>
      <c r="AR82" s="981"/>
      <c r="AS82" s="981"/>
      <c r="AT82" s="981"/>
      <c r="AU82" s="981">
        <v>1</v>
      </c>
      <c r="AV82" s="981"/>
      <c r="AW82" s="981"/>
      <c r="AX82" s="981">
        <v>1</v>
      </c>
      <c r="AY82" s="981"/>
      <c r="AZ82" s="981"/>
      <c r="BA82" s="981">
        <v>1</v>
      </c>
      <c r="BB82" s="981">
        <v>0</v>
      </c>
      <c r="BC82" s="981"/>
      <c r="BD82" s="981"/>
      <c r="BE82" s="981"/>
      <c r="BF82" s="981"/>
      <c r="BG82" s="981"/>
      <c r="BH82" s="981"/>
      <c r="BI82" s="981"/>
      <c r="BJ82" s="981"/>
      <c r="BK82" s="981"/>
      <c r="BL82" s="981"/>
      <c r="BM82" s="981"/>
      <c r="BN82" s="981"/>
      <c r="BO82" s="981"/>
      <c r="BP82" s="981"/>
      <c r="BQ82" s="981"/>
      <c r="BR82" s="981"/>
      <c r="BS82" s="981"/>
      <c r="BT82" s="981"/>
      <c r="BU82" s="981"/>
      <c r="BV82" s="981"/>
      <c r="BW82" s="981">
        <v>4</v>
      </c>
      <c r="BX82" s="981"/>
      <c r="BY82" s="981"/>
      <c r="BZ82" s="981"/>
      <c r="CA82" s="981"/>
      <c r="CB82" s="981"/>
      <c r="CC82" s="981"/>
      <c r="CD82" s="981"/>
      <c r="CE82" s="981"/>
      <c r="CF82" s="981"/>
      <c r="CG82" s="981"/>
      <c r="CH82" s="981"/>
      <c r="CI82" s="981"/>
      <c r="CJ82" s="981"/>
      <c r="CK82" s="981"/>
      <c r="CL82" s="981"/>
      <c r="CM82" s="981"/>
      <c r="CN82" s="981"/>
      <c r="CO82" s="981"/>
      <c r="CP82" s="981"/>
      <c r="CQ82" s="981"/>
      <c r="CR82" s="981"/>
      <c r="CS82" s="981"/>
      <c r="CT82" s="981"/>
      <c r="CU82" s="981"/>
      <c r="CV82" s="981"/>
      <c r="CW82" s="981"/>
      <c r="CX82" s="981"/>
      <c r="CY82" s="981"/>
      <c r="CZ82" s="981"/>
      <c r="DA82" s="981"/>
      <c r="DB82" s="981"/>
      <c r="DC82" s="981"/>
      <c r="DD82" s="981">
        <v>0</v>
      </c>
      <c r="DE82" s="981">
        <v>0</v>
      </c>
      <c r="DF82" s="981"/>
      <c r="DG82" s="981"/>
      <c r="DH82" s="981"/>
      <c r="DI82" s="981"/>
      <c r="DJ82" s="981"/>
      <c r="DK82" s="981"/>
      <c r="DL82" s="981"/>
      <c r="DM82" s="981"/>
      <c r="DN82" s="981"/>
      <c r="DO82" s="981"/>
      <c r="DP82" s="983">
        <v>5</v>
      </c>
      <c r="DQ82" s="983" t="s">
        <v>1196</v>
      </c>
      <c r="DR82" s="983" t="s">
        <v>1262</v>
      </c>
      <c r="DS82" s="981" t="s">
        <v>831</v>
      </c>
      <c r="DT82" s="983" t="s">
        <v>1198</v>
      </c>
      <c r="DU82" s="983" t="s">
        <v>1199</v>
      </c>
      <c r="DV82" s="981"/>
      <c r="DW82" s="981"/>
      <c r="DX82" s="981">
        <v>1</v>
      </c>
      <c r="DY82" s="981"/>
      <c r="DZ82" s="981"/>
      <c r="EA82" s="981"/>
      <c r="EB82" s="981"/>
      <c r="EC82" s="981"/>
      <c r="ED82" s="981"/>
      <c r="EE82" s="981"/>
      <c r="EF82" s="981"/>
      <c r="EG82" s="981"/>
      <c r="EH82" s="981"/>
      <c r="EI82" s="981"/>
    </row>
    <row r="83" spans="1:139" ht="35.25" customHeight="1">
      <c r="A83" s="981">
        <v>64</v>
      </c>
      <c r="B83" s="982" t="s">
        <v>131</v>
      </c>
      <c r="C83" s="983" t="s">
        <v>1267</v>
      </c>
      <c r="D83" s="981">
        <v>1</v>
      </c>
      <c r="E83" s="981">
        <v>1</v>
      </c>
      <c r="F83" s="981"/>
      <c r="G83" s="981"/>
      <c r="H83" s="981"/>
      <c r="I83" s="981"/>
      <c r="J83" s="981"/>
      <c r="K83" s="981"/>
      <c r="L83" s="981"/>
      <c r="M83" s="981"/>
      <c r="N83" s="981"/>
      <c r="O83" s="981"/>
      <c r="P83" s="981"/>
      <c r="Q83" s="981"/>
      <c r="R83" s="981"/>
      <c r="S83" s="981">
        <v>1</v>
      </c>
      <c r="T83" s="981"/>
      <c r="U83" s="981"/>
      <c r="V83" s="981">
        <v>1</v>
      </c>
      <c r="W83" s="981"/>
      <c r="X83" s="981"/>
      <c r="Y83" s="981"/>
      <c r="Z83" s="981">
        <v>1</v>
      </c>
      <c r="AA83" s="981"/>
      <c r="AB83" s="981"/>
      <c r="AC83" s="981"/>
      <c r="AD83" s="981">
        <v>1</v>
      </c>
      <c r="AE83" s="981"/>
      <c r="AF83" s="981"/>
      <c r="AG83" s="981"/>
      <c r="AH83" s="981"/>
      <c r="AI83" s="981"/>
      <c r="AJ83" s="981"/>
      <c r="AK83" s="981"/>
      <c r="AL83" s="981">
        <v>0</v>
      </c>
      <c r="AM83" s="981">
        <v>0</v>
      </c>
      <c r="AN83" s="981">
        <v>0</v>
      </c>
      <c r="AO83" s="981"/>
      <c r="AP83" s="981"/>
      <c r="AQ83" s="981"/>
      <c r="AR83" s="981"/>
      <c r="AS83" s="981"/>
      <c r="AT83" s="981"/>
      <c r="AU83" s="981">
        <v>1</v>
      </c>
      <c r="AV83" s="981"/>
      <c r="AW83" s="981"/>
      <c r="AX83" s="981">
        <v>1</v>
      </c>
      <c r="AY83" s="981"/>
      <c r="AZ83" s="981"/>
      <c r="BA83" s="981">
        <v>1</v>
      </c>
      <c r="BB83" s="981">
        <v>0</v>
      </c>
      <c r="BC83" s="981"/>
      <c r="BD83" s="981"/>
      <c r="BE83" s="981"/>
      <c r="BF83" s="981"/>
      <c r="BG83" s="981"/>
      <c r="BH83" s="981"/>
      <c r="BI83" s="981"/>
      <c r="BJ83" s="981"/>
      <c r="BK83" s="981"/>
      <c r="BL83" s="981"/>
      <c r="BM83" s="981"/>
      <c r="BN83" s="981"/>
      <c r="BO83" s="981"/>
      <c r="BP83" s="981"/>
      <c r="BQ83" s="981"/>
      <c r="BR83" s="981"/>
      <c r="BS83" s="981"/>
      <c r="BT83" s="981"/>
      <c r="BU83" s="981"/>
      <c r="BV83" s="981"/>
      <c r="BW83" s="981">
        <v>1</v>
      </c>
      <c r="BX83" s="981"/>
      <c r="BY83" s="981"/>
      <c r="BZ83" s="981"/>
      <c r="CA83" s="981"/>
      <c r="CB83" s="981"/>
      <c r="CC83" s="981"/>
      <c r="CD83" s="981"/>
      <c r="CE83" s="981"/>
      <c r="CF83" s="981"/>
      <c r="CG83" s="981"/>
      <c r="CH83" s="981"/>
      <c r="CI83" s="981"/>
      <c r="CJ83" s="981"/>
      <c r="CK83" s="981"/>
      <c r="CL83" s="981"/>
      <c r="CM83" s="981"/>
      <c r="CN83" s="981"/>
      <c r="CO83" s="981"/>
      <c r="CP83" s="981"/>
      <c r="CQ83" s="981"/>
      <c r="CR83" s="981"/>
      <c r="CS83" s="981"/>
      <c r="CT83" s="981"/>
      <c r="CU83" s="981"/>
      <c r="CV83" s="981"/>
      <c r="CW83" s="981"/>
      <c r="CX83" s="981"/>
      <c r="CY83" s="981"/>
      <c r="CZ83" s="981"/>
      <c r="DA83" s="981"/>
      <c r="DB83" s="981"/>
      <c r="DC83" s="981"/>
      <c r="DD83" s="981">
        <v>0</v>
      </c>
      <c r="DE83" s="981">
        <v>0</v>
      </c>
      <c r="DF83" s="981"/>
      <c r="DG83" s="981"/>
      <c r="DH83" s="981"/>
      <c r="DI83" s="981"/>
      <c r="DJ83" s="981"/>
      <c r="DK83" s="981"/>
      <c r="DL83" s="981"/>
      <c r="DM83" s="981"/>
      <c r="DN83" s="981"/>
      <c r="DO83" s="981"/>
      <c r="DP83" s="983">
        <v>4</v>
      </c>
      <c r="DQ83" s="983" t="s">
        <v>1196</v>
      </c>
      <c r="DR83" s="983" t="s">
        <v>1262</v>
      </c>
      <c r="DS83" s="981" t="s">
        <v>831</v>
      </c>
      <c r="DT83" s="983" t="s">
        <v>1198</v>
      </c>
      <c r="DU83" s="983" t="s">
        <v>1199</v>
      </c>
      <c r="DV83" s="981"/>
      <c r="DW83" s="981"/>
      <c r="DX83" s="981">
        <v>1</v>
      </c>
      <c r="DY83" s="981"/>
      <c r="DZ83" s="981"/>
      <c r="EA83" s="981"/>
      <c r="EB83" s="981"/>
      <c r="EC83" s="981"/>
      <c r="ED83" s="981"/>
      <c r="EE83" s="981"/>
      <c r="EF83" s="981"/>
      <c r="EG83" s="981"/>
      <c r="EH83" s="981"/>
      <c r="EI83" s="981"/>
    </row>
    <row r="84" spans="1:139" ht="35.25" customHeight="1">
      <c r="A84" s="981">
        <v>65</v>
      </c>
      <c r="B84" s="982" t="s">
        <v>161</v>
      </c>
      <c r="C84" s="983" t="s">
        <v>1268</v>
      </c>
      <c r="D84" s="981">
        <v>1</v>
      </c>
      <c r="E84" s="981">
        <v>1</v>
      </c>
      <c r="F84" s="981"/>
      <c r="G84" s="981"/>
      <c r="H84" s="981"/>
      <c r="I84" s="981"/>
      <c r="J84" s="981"/>
      <c r="K84" s="981"/>
      <c r="L84" s="981"/>
      <c r="M84" s="981"/>
      <c r="N84" s="981"/>
      <c r="O84" s="981"/>
      <c r="P84" s="981"/>
      <c r="Q84" s="981"/>
      <c r="R84" s="981"/>
      <c r="S84" s="981">
        <v>1</v>
      </c>
      <c r="T84" s="981"/>
      <c r="U84" s="981"/>
      <c r="V84" s="981">
        <v>1</v>
      </c>
      <c r="W84" s="981"/>
      <c r="X84" s="981"/>
      <c r="Y84" s="981"/>
      <c r="Z84" s="981"/>
      <c r="AA84" s="981"/>
      <c r="AB84" s="981"/>
      <c r="AC84" s="981"/>
      <c r="AD84" s="981">
        <v>0</v>
      </c>
      <c r="AE84" s="981">
        <v>1</v>
      </c>
      <c r="AF84" s="981"/>
      <c r="AG84" s="981"/>
      <c r="AH84" s="981"/>
      <c r="AI84" s="981"/>
      <c r="AJ84" s="981"/>
      <c r="AK84" s="981"/>
      <c r="AL84" s="981">
        <v>0</v>
      </c>
      <c r="AM84" s="981">
        <v>0</v>
      </c>
      <c r="AN84" s="981">
        <v>0</v>
      </c>
      <c r="AO84" s="981"/>
      <c r="AP84" s="981"/>
      <c r="AQ84" s="981"/>
      <c r="AR84" s="981"/>
      <c r="AS84" s="981">
        <v>1</v>
      </c>
      <c r="AT84" s="981"/>
      <c r="AU84" s="981">
        <v>1</v>
      </c>
      <c r="AV84" s="981">
        <v>1</v>
      </c>
      <c r="AW84" s="981">
        <v>1</v>
      </c>
      <c r="AX84" s="981">
        <v>1</v>
      </c>
      <c r="AY84" s="981">
        <v>1</v>
      </c>
      <c r="AZ84" s="981"/>
      <c r="BA84" s="981"/>
      <c r="BB84" s="981">
        <v>0</v>
      </c>
      <c r="BC84" s="981"/>
      <c r="BD84" s="981"/>
      <c r="BE84" s="981"/>
      <c r="BF84" s="981"/>
      <c r="BG84" s="981"/>
      <c r="BH84" s="981"/>
      <c r="BI84" s="981"/>
      <c r="BJ84" s="981"/>
      <c r="BK84" s="981"/>
      <c r="BL84" s="981"/>
      <c r="BM84" s="981"/>
      <c r="BN84" s="981"/>
      <c r="BO84" s="981"/>
      <c r="BP84" s="981"/>
      <c r="BQ84" s="981"/>
      <c r="BR84" s="981"/>
      <c r="BS84" s="981"/>
      <c r="BT84" s="981"/>
      <c r="BU84" s="981"/>
      <c r="BV84" s="981"/>
      <c r="BW84" s="981"/>
      <c r="BX84" s="981"/>
      <c r="BY84" s="981"/>
      <c r="BZ84" s="981"/>
      <c r="CA84" s="981"/>
      <c r="CB84" s="981"/>
      <c r="CC84" s="981"/>
      <c r="CD84" s="981"/>
      <c r="CE84" s="981"/>
      <c r="CF84" s="981"/>
      <c r="CG84" s="981"/>
      <c r="CH84" s="981"/>
      <c r="CI84" s="981"/>
      <c r="CJ84" s="981"/>
      <c r="CK84" s="981"/>
      <c r="CL84" s="981"/>
      <c r="CM84" s="981"/>
      <c r="CN84" s="981"/>
      <c r="CO84" s="981"/>
      <c r="CP84" s="981"/>
      <c r="CQ84" s="981"/>
      <c r="CR84" s="981"/>
      <c r="CS84" s="981"/>
      <c r="CT84" s="981"/>
      <c r="CU84" s="981"/>
      <c r="CV84" s="981"/>
      <c r="CW84" s="981"/>
      <c r="CX84" s="981"/>
      <c r="CY84" s="981"/>
      <c r="CZ84" s="981"/>
      <c r="DA84" s="981"/>
      <c r="DB84" s="981"/>
      <c r="DC84" s="981"/>
      <c r="DD84" s="981">
        <v>0</v>
      </c>
      <c r="DE84" s="981">
        <v>0</v>
      </c>
      <c r="DF84" s="981"/>
      <c r="DG84" s="981"/>
      <c r="DH84" s="981"/>
      <c r="DI84" s="981"/>
      <c r="DJ84" s="981"/>
      <c r="DK84" s="981"/>
      <c r="DL84" s="981"/>
      <c r="DM84" s="981">
        <v>1</v>
      </c>
      <c r="DN84" s="981"/>
      <c r="DO84" s="981"/>
      <c r="DP84" s="983">
        <v>6</v>
      </c>
      <c r="DQ84" s="983" t="s">
        <v>1196</v>
      </c>
      <c r="DR84" s="983" t="s">
        <v>1262</v>
      </c>
      <c r="DS84" s="981" t="s">
        <v>831</v>
      </c>
      <c r="DT84" s="983" t="s">
        <v>1198</v>
      </c>
      <c r="DU84" s="983" t="s">
        <v>1199</v>
      </c>
      <c r="DV84" s="981"/>
      <c r="DW84" s="981"/>
      <c r="DX84" s="981">
        <v>1</v>
      </c>
      <c r="DY84" s="981"/>
      <c r="DZ84" s="981"/>
      <c r="EA84" s="981"/>
      <c r="EB84" s="981"/>
      <c r="EC84" s="981"/>
      <c r="ED84" s="981"/>
      <c r="EE84" s="981"/>
      <c r="EF84" s="981"/>
      <c r="EG84" s="981"/>
      <c r="EH84" s="981"/>
      <c r="EI84" s="981"/>
    </row>
    <row r="85" spans="1:139" ht="35.25" customHeight="1">
      <c r="A85" s="981">
        <v>66</v>
      </c>
      <c r="B85" s="982" t="s">
        <v>161</v>
      </c>
      <c r="C85" s="983" t="s">
        <v>1269</v>
      </c>
      <c r="D85" s="981">
        <v>1</v>
      </c>
      <c r="E85" s="981">
        <v>1</v>
      </c>
      <c r="F85" s="981"/>
      <c r="G85" s="981"/>
      <c r="H85" s="981"/>
      <c r="I85" s="981"/>
      <c r="J85" s="981"/>
      <c r="K85" s="981"/>
      <c r="L85" s="981"/>
      <c r="M85" s="981"/>
      <c r="N85" s="981"/>
      <c r="O85" s="981"/>
      <c r="P85" s="981"/>
      <c r="Q85" s="981"/>
      <c r="R85" s="981"/>
      <c r="S85" s="981">
        <v>1</v>
      </c>
      <c r="T85" s="981"/>
      <c r="U85" s="981"/>
      <c r="V85" s="981">
        <v>1</v>
      </c>
      <c r="W85" s="981"/>
      <c r="X85" s="981"/>
      <c r="Y85" s="981"/>
      <c r="Z85" s="981"/>
      <c r="AA85" s="981"/>
      <c r="AB85" s="981"/>
      <c r="AC85" s="981"/>
      <c r="AD85" s="981">
        <v>0</v>
      </c>
      <c r="AE85" s="981">
        <v>1</v>
      </c>
      <c r="AF85" s="981"/>
      <c r="AG85" s="981"/>
      <c r="AH85" s="981"/>
      <c r="AI85" s="981"/>
      <c r="AJ85" s="981"/>
      <c r="AK85" s="981"/>
      <c r="AL85" s="981">
        <v>0</v>
      </c>
      <c r="AM85" s="981">
        <v>0</v>
      </c>
      <c r="AN85" s="981">
        <v>0</v>
      </c>
      <c r="AO85" s="981"/>
      <c r="AP85" s="981"/>
      <c r="AQ85" s="981"/>
      <c r="AR85" s="981"/>
      <c r="AS85" s="981">
        <v>1</v>
      </c>
      <c r="AT85" s="981"/>
      <c r="AU85" s="981">
        <v>1</v>
      </c>
      <c r="AV85" s="981">
        <v>1</v>
      </c>
      <c r="AW85" s="981">
        <v>1</v>
      </c>
      <c r="AX85" s="981"/>
      <c r="AY85" s="981">
        <v>1</v>
      </c>
      <c r="AZ85" s="981"/>
      <c r="BA85" s="981"/>
      <c r="BB85" s="981">
        <v>0</v>
      </c>
      <c r="BC85" s="981"/>
      <c r="BD85" s="981"/>
      <c r="BE85" s="981"/>
      <c r="BF85" s="981"/>
      <c r="BG85" s="981"/>
      <c r="BH85" s="981"/>
      <c r="BI85" s="981"/>
      <c r="BJ85" s="981"/>
      <c r="BK85" s="981"/>
      <c r="BL85" s="981"/>
      <c r="BM85" s="981"/>
      <c r="BN85" s="981"/>
      <c r="BO85" s="981"/>
      <c r="BP85" s="981"/>
      <c r="BQ85" s="981"/>
      <c r="BR85" s="981"/>
      <c r="BS85" s="981"/>
      <c r="BT85" s="981"/>
      <c r="BU85" s="981"/>
      <c r="BV85" s="981"/>
      <c r="BW85" s="981"/>
      <c r="BX85" s="981"/>
      <c r="BY85" s="981"/>
      <c r="BZ85" s="981"/>
      <c r="CA85" s="981"/>
      <c r="CB85" s="981"/>
      <c r="CC85" s="981"/>
      <c r="CD85" s="981"/>
      <c r="CE85" s="981"/>
      <c r="CF85" s="981"/>
      <c r="CG85" s="981"/>
      <c r="CH85" s="981"/>
      <c r="CI85" s="981"/>
      <c r="CJ85" s="981"/>
      <c r="CK85" s="981"/>
      <c r="CL85" s="981"/>
      <c r="CM85" s="981"/>
      <c r="CN85" s="981"/>
      <c r="CO85" s="981"/>
      <c r="CP85" s="981"/>
      <c r="CQ85" s="981"/>
      <c r="CR85" s="981"/>
      <c r="CS85" s="981"/>
      <c r="CT85" s="981"/>
      <c r="CU85" s="981"/>
      <c r="CV85" s="981"/>
      <c r="CW85" s="981"/>
      <c r="CX85" s="981"/>
      <c r="CY85" s="981"/>
      <c r="CZ85" s="981"/>
      <c r="DA85" s="981"/>
      <c r="DB85" s="981"/>
      <c r="DC85" s="981"/>
      <c r="DD85" s="981">
        <v>0</v>
      </c>
      <c r="DE85" s="981">
        <v>0</v>
      </c>
      <c r="DF85" s="981"/>
      <c r="DG85" s="981"/>
      <c r="DH85" s="981"/>
      <c r="DI85" s="981"/>
      <c r="DJ85" s="981"/>
      <c r="DK85" s="981"/>
      <c r="DL85" s="981"/>
      <c r="DM85" s="981">
        <v>1</v>
      </c>
      <c r="DN85" s="981"/>
      <c r="DO85" s="981"/>
      <c r="DP85" s="983">
        <v>5</v>
      </c>
      <c r="DQ85" s="983" t="s">
        <v>1196</v>
      </c>
      <c r="DR85" s="983" t="s">
        <v>1262</v>
      </c>
      <c r="DS85" s="981" t="s">
        <v>831</v>
      </c>
      <c r="DT85" s="983" t="s">
        <v>1198</v>
      </c>
      <c r="DU85" s="983" t="s">
        <v>1199</v>
      </c>
      <c r="DV85" s="981"/>
      <c r="DW85" s="981"/>
      <c r="DX85" s="981">
        <v>1</v>
      </c>
      <c r="DY85" s="981"/>
      <c r="DZ85" s="981"/>
      <c r="EA85" s="981"/>
      <c r="EB85" s="981"/>
      <c r="EC85" s="981"/>
      <c r="ED85" s="981"/>
      <c r="EE85" s="981"/>
      <c r="EF85" s="981"/>
      <c r="EG85" s="981"/>
      <c r="EH85" s="981"/>
      <c r="EI85" s="981"/>
    </row>
    <row r="86" spans="1:139" ht="35.25" customHeight="1">
      <c r="A86" s="981">
        <v>67</v>
      </c>
      <c r="B86" s="982" t="s">
        <v>116</v>
      </c>
      <c r="C86" s="983" t="s">
        <v>1270</v>
      </c>
      <c r="D86" s="981">
        <v>1</v>
      </c>
      <c r="E86" s="981">
        <v>1</v>
      </c>
      <c r="F86" s="981"/>
      <c r="G86" s="981"/>
      <c r="H86" s="981"/>
      <c r="I86" s="981"/>
      <c r="J86" s="981"/>
      <c r="K86" s="981"/>
      <c r="L86" s="981"/>
      <c r="M86" s="981"/>
      <c r="N86" s="981"/>
      <c r="O86" s="981"/>
      <c r="P86" s="981"/>
      <c r="Q86" s="981"/>
      <c r="R86" s="981"/>
      <c r="S86" s="981">
        <v>1</v>
      </c>
      <c r="T86" s="981"/>
      <c r="U86" s="981"/>
      <c r="V86" s="981">
        <v>1</v>
      </c>
      <c r="W86" s="981"/>
      <c r="X86" s="981"/>
      <c r="Y86" s="981"/>
      <c r="Z86" s="981"/>
      <c r="AA86" s="981"/>
      <c r="AB86" s="981"/>
      <c r="AC86" s="981"/>
      <c r="AD86" s="981">
        <v>0</v>
      </c>
      <c r="AE86" s="981">
        <v>1</v>
      </c>
      <c r="AF86" s="981"/>
      <c r="AG86" s="981"/>
      <c r="AH86" s="981"/>
      <c r="AI86" s="981"/>
      <c r="AJ86" s="981"/>
      <c r="AK86" s="981"/>
      <c r="AL86" s="981">
        <v>0</v>
      </c>
      <c r="AM86" s="981">
        <v>0</v>
      </c>
      <c r="AN86" s="981">
        <v>0</v>
      </c>
      <c r="AO86" s="981"/>
      <c r="AP86" s="981"/>
      <c r="AQ86" s="981"/>
      <c r="AR86" s="981"/>
      <c r="AS86" s="981">
        <v>1</v>
      </c>
      <c r="AT86" s="981"/>
      <c r="AU86" s="981">
        <v>1</v>
      </c>
      <c r="AV86" s="981">
        <v>1</v>
      </c>
      <c r="AW86" s="981">
        <v>1</v>
      </c>
      <c r="AX86" s="981"/>
      <c r="AY86" s="981">
        <v>1</v>
      </c>
      <c r="AZ86" s="981"/>
      <c r="BA86" s="981"/>
      <c r="BB86" s="981">
        <v>0</v>
      </c>
      <c r="BC86" s="981"/>
      <c r="BD86" s="981"/>
      <c r="BE86" s="981"/>
      <c r="BF86" s="981"/>
      <c r="BG86" s="981"/>
      <c r="BH86" s="981"/>
      <c r="BI86" s="981"/>
      <c r="BJ86" s="981"/>
      <c r="BK86" s="981"/>
      <c r="BL86" s="981"/>
      <c r="BM86" s="981"/>
      <c r="BN86" s="981"/>
      <c r="BO86" s="981"/>
      <c r="BP86" s="981"/>
      <c r="BQ86" s="981"/>
      <c r="BR86" s="981"/>
      <c r="BS86" s="981"/>
      <c r="BT86" s="981"/>
      <c r="BU86" s="981"/>
      <c r="BV86" s="981"/>
      <c r="BW86" s="981"/>
      <c r="BX86" s="981"/>
      <c r="BY86" s="981"/>
      <c r="BZ86" s="981"/>
      <c r="CA86" s="981"/>
      <c r="CB86" s="981"/>
      <c r="CC86" s="981"/>
      <c r="CD86" s="981"/>
      <c r="CE86" s="981"/>
      <c r="CF86" s="981"/>
      <c r="CG86" s="981"/>
      <c r="CH86" s="981"/>
      <c r="CI86" s="981"/>
      <c r="CJ86" s="981"/>
      <c r="CK86" s="981"/>
      <c r="CL86" s="981"/>
      <c r="CM86" s="981"/>
      <c r="CN86" s="981"/>
      <c r="CO86" s="981"/>
      <c r="CP86" s="981"/>
      <c r="CQ86" s="981"/>
      <c r="CR86" s="981"/>
      <c r="CS86" s="981"/>
      <c r="CT86" s="981"/>
      <c r="CU86" s="981"/>
      <c r="CV86" s="981"/>
      <c r="CW86" s="981"/>
      <c r="CX86" s="981"/>
      <c r="CY86" s="981"/>
      <c r="CZ86" s="981"/>
      <c r="DA86" s="981"/>
      <c r="DB86" s="981"/>
      <c r="DC86" s="981"/>
      <c r="DD86" s="981">
        <v>0</v>
      </c>
      <c r="DE86" s="981">
        <v>0</v>
      </c>
      <c r="DF86" s="981"/>
      <c r="DG86" s="981"/>
      <c r="DH86" s="981"/>
      <c r="DI86" s="981"/>
      <c r="DJ86" s="981"/>
      <c r="DK86" s="981"/>
      <c r="DL86" s="981"/>
      <c r="DM86" s="981">
        <v>1</v>
      </c>
      <c r="DN86" s="981"/>
      <c r="DO86" s="981"/>
      <c r="DP86" s="983">
        <v>5</v>
      </c>
      <c r="DQ86" s="983" t="s">
        <v>1196</v>
      </c>
      <c r="DR86" s="983" t="s">
        <v>1262</v>
      </c>
      <c r="DS86" s="981" t="s">
        <v>831</v>
      </c>
      <c r="DT86" s="983" t="s">
        <v>1198</v>
      </c>
      <c r="DU86" s="983" t="s">
        <v>1199</v>
      </c>
      <c r="DV86" s="981"/>
      <c r="DW86" s="981"/>
      <c r="DX86" s="981">
        <v>1</v>
      </c>
      <c r="DY86" s="981"/>
      <c r="DZ86" s="981"/>
      <c r="EA86" s="981"/>
      <c r="EB86" s="981"/>
      <c r="EC86" s="981"/>
      <c r="ED86" s="981"/>
      <c r="EE86" s="981"/>
      <c r="EF86" s="981"/>
      <c r="EG86" s="981"/>
      <c r="EH86" s="981"/>
      <c r="EI86" s="981"/>
    </row>
    <row r="87" spans="1:139" ht="35.25" customHeight="1">
      <c r="A87" s="981">
        <v>68</v>
      </c>
      <c r="B87" s="982" t="s">
        <v>116</v>
      </c>
      <c r="C87" s="983" t="s">
        <v>1271</v>
      </c>
      <c r="D87" s="981">
        <v>1</v>
      </c>
      <c r="E87" s="981">
        <v>1</v>
      </c>
      <c r="F87" s="981"/>
      <c r="G87" s="981"/>
      <c r="H87" s="981"/>
      <c r="I87" s="981"/>
      <c r="J87" s="981"/>
      <c r="K87" s="981"/>
      <c r="L87" s="981"/>
      <c r="M87" s="981"/>
      <c r="N87" s="981"/>
      <c r="O87" s="981"/>
      <c r="P87" s="981"/>
      <c r="Q87" s="981"/>
      <c r="R87" s="981"/>
      <c r="S87" s="981">
        <v>1</v>
      </c>
      <c r="T87" s="981"/>
      <c r="U87" s="981"/>
      <c r="V87" s="981">
        <v>1</v>
      </c>
      <c r="W87" s="981"/>
      <c r="X87" s="981"/>
      <c r="Y87" s="981"/>
      <c r="Z87" s="981"/>
      <c r="AA87" s="981"/>
      <c r="AB87" s="981"/>
      <c r="AC87" s="981"/>
      <c r="AD87" s="981">
        <v>0</v>
      </c>
      <c r="AE87" s="981">
        <v>1</v>
      </c>
      <c r="AF87" s="981"/>
      <c r="AG87" s="981"/>
      <c r="AH87" s="981"/>
      <c r="AI87" s="981"/>
      <c r="AJ87" s="981"/>
      <c r="AK87" s="981"/>
      <c r="AL87" s="981">
        <v>0</v>
      </c>
      <c r="AM87" s="981">
        <v>0</v>
      </c>
      <c r="AN87" s="981">
        <v>0</v>
      </c>
      <c r="AO87" s="981"/>
      <c r="AP87" s="981"/>
      <c r="AQ87" s="981"/>
      <c r="AR87" s="981"/>
      <c r="AS87" s="981">
        <v>1</v>
      </c>
      <c r="AT87" s="981"/>
      <c r="AU87" s="981">
        <v>1</v>
      </c>
      <c r="AV87" s="981">
        <v>1</v>
      </c>
      <c r="AW87" s="981">
        <v>1</v>
      </c>
      <c r="AX87" s="981">
        <v>1</v>
      </c>
      <c r="AY87" s="981">
        <v>1</v>
      </c>
      <c r="AZ87" s="981"/>
      <c r="BA87" s="981"/>
      <c r="BB87" s="981">
        <v>0</v>
      </c>
      <c r="BC87" s="981"/>
      <c r="BD87" s="981"/>
      <c r="BE87" s="981"/>
      <c r="BF87" s="981"/>
      <c r="BG87" s="981"/>
      <c r="BH87" s="981"/>
      <c r="BI87" s="981"/>
      <c r="BJ87" s="981"/>
      <c r="BK87" s="981"/>
      <c r="BL87" s="981"/>
      <c r="BM87" s="981"/>
      <c r="BN87" s="981"/>
      <c r="BO87" s="981"/>
      <c r="BP87" s="981"/>
      <c r="BQ87" s="981"/>
      <c r="BR87" s="981"/>
      <c r="BS87" s="981"/>
      <c r="BT87" s="981"/>
      <c r="BU87" s="981"/>
      <c r="BV87" s="981"/>
      <c r="BW87" s="981"/>
      <c r="BX87" s="981"/>
      <c r="BY87" s="981"/>
      <c r="BZ87" s="981"/>
      <c r="CA87" s="981"/>
      <c r="CB87" s="981"/>
      <c r="CC87" s="981"/>
      <c r="CD87" s="981"/>
      <c r="CE87" s="981"/>
      <c r="CF87" s="981"/>
      <c r="CG87" s="981"/>
      <c r="CH87" s="981"/>
      <c r="CI87" s="981"/>
      <c r="CJ87" s="981"/>
      <c r="CK87" s="981"/>
      <c r="CL87" s="981"/>
      <c r="CM87" s="981"/>
      <c r="CN87" s="981"/>
      <c r="CO87" s="981"/>
      <c r="CP87" s="981"/>
      <c r="CQ87" s="981"/>
      <c r="CR87" s="981"/>
      <c r="CS87" s="981"/>
      <c r="CT87" s="981"/>
      <c r="CU87" s="981"/>
      <c r="CV87" s="981"/>
      <c r="CW87" s="981"/>
      <c r="CX87" s="981"/>
      <c r="CY87" s="981"/>
      <c r="CZ87" s="981"/>
      <c r="DA87" s="981"/>
      <c r="DB87" s="981"/>
      <c r="DC87" s="981"/>
      <c r="DD87" s="981">
        <v>0</v>
      </c>
      <c r="DE87" s="981">
        <v>0</v>
      </c>
      <c r="DF87" s="981"/>
      <c r="DG87" s="981"/>
      <c r="DH87" s="981"/>
      <c r="DI87" s="981"/>
      <c r="DJ87" s="981"/>
      <c r="DK87" s="981"/>
      <c r="DL87" s="981"/>
      <c r="DM87" s="981">
        <v>1</v>
      </c>
      <c r="DN87" s="981"/>
      <c r="DO87" s="981"/>
      <c r="DP87" s="983">
        <v>5</v>
      </c>
      <c r="DQ87" s="983" t="s">
        <v>1196</v>
      </c>
      <c r="DR87" s="983" t="s">
        <v>1262</v>
      </c>
      <c r="DS87" s="981" t="s">
        <v>831</v>
      </c>
      <c r="DT87" s="983" t="s">
        <v>1198</v>
      </c>
      <c r="DU87" s="983" t="s">
        <v>1199</v>
      </c>
      <c r="DV87" s="981"/>
      <c r="DW87" s="981"/>
      <c r="DX87" s="981">
        <v>1</v>
      </c>
      <c r="DY87" s="981"/>
      <c r="DZ87" s="981"/>
      <c r="EA87" s="981"/>
      <c r="EB87" s="981"/>
      <c r="EC87" s="981"/>
      <c r="ED87" s="981"/>
      <c r="EE87" s="981"/>
      <c r="EF87" s="981"/>
      <c r="EG87" s="981"/>
      <c r="EH87" s="981"/>
      <c r="EI87" s="981"/>
    </row>
    <row r="88" spans="1:139" ht="35.25" customHeight="1">
      <c r="A88" s="981">
        <v>69</v>
      </c>
      <c r="B88" s="982" t="s">
        <v>131</v>
      </c>
      <c r="C88" s="983" t="s">
        <v>1272</v>
      </c>
      <c r="D88" s="981">
        <v>1</v>
      </c>
      <c r="E88" s="981">
        <v>1</v>
      </c>
      <c r="F88" s="981"/>
      <c r="G88" s="981"/>
      <c r="H88" s="981"/>
      <c r="I88" s="981"/>
      <c r="J88" s="981"/>
      <c r="K88" s="981"/>
      <c r="L88" s="981"/>
      <c r="M88" s="981"/>
      <c r="N88" s="981"/>
      <c r="O88" s="981"/>
      <c r="P88" s="981"/>
      <c r="Q88" s="981"/>
      <c r="R88" s="981"/>
      <c r="S88" s="981">
        <v>1</v>
      </c>
      <c r="T88" s="981"/>
      <c r="U88" s="981"/>
      <c r="V88" s="981">
        <v>1</v>
      </c>
      <c r="W88" s="981"/>
      <c r="X88" s="981"/>
      <c r="Y88" s="981"/>
      <c r="Z88" s="981"/>
      <c r="AA88" s="981"/>
      <c r="AB88" s="981"/>
      <c r="AC88" s="981"/>
      <c r="AD88" s="981">
        <v>0</v>
      </c>
      <c r="AE88" s="981">
        <v>1</v>
      </c>
      <c r="AF88" s="981"/>
      <c r="AG88" s="981"/>
      <c r="AH88" s="981"/>
      <c r="AI88" s="981"/>
      <c r="AJ88" s="981"/>
      <c r="AK88" s="981"/>
      <c r="AL88" s="981">
        <v>0</v>
      </c>
      <c r="AM88" s="981">
        <v>0</v>
      </c>
      <c r="AN88" s="981">
        <v>0</v>
      </c>
      <c r="AO88" s="981"/>
      <c r="AP88" s="981"/>
      <c r="AQ88" s="981"/>
      <c r="AR88" s="981"/>
      <c r="AS88" s="981">
        <v>1</v>
      </c>
      <c r="AT88" s="981"/>
      <c r="AU88" s="981">
        <v>1</v>
      </c>
      <c r="AV88" s="981">
        <v>1</v>
      </c>
      <c r="AW88" s="981">
        <v>1</v>
      </c>
      <c r="AX88" s="981"/>
      <c r="AY88" s="981">
        <v>1</v>
      </c>
      <c r="AZ88" s="981"/>
      <c r="BA88" s="981"/>
      <c r="BB88" s="981">
        <v>0</v>
      </c>
      <c r="BC88" s="981"/>
      <c r="BD88" s="981"/>
      <c r="BE88" s="981"/>
      <c r="BF88" s="981"/>
      <c r="BG88" s="981"/>
      <c r="BH88" s="981"/>
      <c r="BI88" s="981"/>
      <c r="BJ88" s="981"/>
      <c r="BK88" s="981"/>
      <c r="BL88" s="981"/>
      <c r="BM88" s="981"/>
      <c r="BN88" s="981"/>
      <c r="BO88" s="981"/>
      <c r="BP88" s="981"/>
      <c r="BQ88" s="981"/>
      <c r="BR88" s="981"/>
      <c r="BS88" s="981"/>
      <c r="BT88" s="981"/>
      <c r="BU88" s="981"/>
      <c r="BV88" s="981"/>
      <c r="BW88" s="981"/>
      <c r="BX88" s="981"/>
      <c r="BY88" s="981"/>
      <c r="BZ88" s="981"/>
      <c r="CA88" s="981"/>
      <c r="CB88" s="981"/>
      <c r="CC88" s="981"/>
      <c r="CD88" s="981"/>
      <c r="CE88" s="981"/>
      <c r="CF88" s="981"/>
      <c r="CG88" s="981"/>
      <c r="CH88" s="981"/>
      <c r="CI88" s="981"/>
      <c r="CJ88" s="981"/>
      <c r="CK88" s="981"/>
      <c r="CL88" s="981"/>
      <c r="CM88" s="981"/>
      <c r="CN88" s="981"/>
      <c r="CO88" s="981"/>
      <c r="CP88" s="981"/>
      <c r="CQ88" s="981"/>
      <c r="CR88" s="981"/>
      <c r="CS88" s="981"/>
      <c r="CT88" s="981"/>
      <c r="CU88" s="981"/>
      <c r="CV88" s="981"/>
      <c r="CW88" s="981"/>
      <c r="CX88" s="981"/>
      <c r="CY88" s="981"/>
      <c r="CZ88" s="981"/>
      <c r="DA88" s="981"/>
      <c r="DB88" s="981"/>
      <c r="DC88" s="981"/>
      <c r="DD88" s="981">
        <v>0</v>
      </c>
      <c r="DE88" s="981">
        <v>0</v>
      </c>
      <c r="DF88" s="981"/>
      <c r="DG88" s="981"/>
      <c r="DH88" s="981"/>
      <c r="DI88" s="981"/>
      <c r="DJ88" s="981"/>
      <c r="DK88" s="981"/>
      <c r="DL88" s="981"/>
      <c r="DM88" s="981">
        <v>1</v>
      </c>
      <c r="DN88" s="981"/>
      <c r="DO88" s="981"/>
      <c r="DP88" s="983">
        <v>4</v>
      </c>
      <c r="DQ88" s="983" t="s">
        <v>1196</v>
      </c>
      <c r="DR88" s="983" t="s">
        <v>1262</v>
      </c>
      <c r="DS88" s="981" t="s">
        <v>831</v>
      </c>
      <c r="DT88" s="983" t="s">
        <v>1198</v>
      </c>
      <c r="DU88" s="983" t="s">
        <v>1199</v>
      </c>
      <c r="DV88" s="981"/>
      <c r="DW88" s="981"/>
      <c r="DX88" s="981">
        <v>1</v>
      </c>
      <c r="DY88" s="981"/>
      <c r="DZ88" s="981"/>
      <c r="EA88" s="981"/>
      <c r="EB88" s="981"/>
      <c r="EC88" s="981"/>
      <c r="ED88" s="981"/>
      <c r="EE88" s="981"/>
      <c r="EF88" s="981"/>
      <c r="EG88" s="981"/>
      <c r="EH88" s="981"/>
      <c r="EI88" s="981"/>
    </row>
    <row r="89" spans="1:139" ht="35.25" customHeight="1">
      <c r="A89" s="981">
        <v>70</v>
      </c>
      <c r="B89" s="982" t="s">
        <v>131</v>
      </c>
      <c r="C89" s="983" t="s">
        <v>1273</v>
      </c>
      <c r="D89" s="981">
        <v>1</v>
      </c>
      <c r="E89" s="981">
        <v>1</v>
      </c>
      <c r="F89" s="981"/>
      <c r="G89" s="981"/>
      <c r="H89" s="981"/>
      <c r="I89" s="981"/>
      <c r="J89" s="981"/>
      <c r="K89" s="981"/>
      <c r="L89" s="981"/>
      <c r="M89" s="981"/>
      <c r="N89" s="981"/>
      <c r="O89" s="981"/>
      <c r="P89" s="981"/>
      <c r="Q89" s="981"/>
      <c r="R89" s="981"/>
      <c r="S89" s="981">
        <v>1</v>
      </c>
      <c r="T89" s="981"/>
      <c r="U89" s="981"/>
      <c r="V89" s="981">
        <v>1</v>
      </c>
      <c r="W89" s="981"/>
      <c r="X89" s="981"/>
      <c r="Y89" s="981"/>
      <c r="Z89" s="981"/>
      <c r="AA89" s="981"/>
      <c r="AB89" s="981"/>
      <c r="AC89" s="981"/>
      <c r="AD89" s="981">
        <v>0</v>
      </c>
      <c r="AE89" s="981">
        <v>1</v>
      </c>
      <c r="AF89" s="981"/>
      <c r="AG89" s="981"/>
      <c r="AH89" s="981"/>
      <c r="AI89" s="981"/>
      <c r="AJ89" s="981"/>
      <c r="AK89" s="981"/>
      <c r="AL89" s="981">
        <v>0</v>
      </c>
      <c r="AM89" s="981">
        <v>0</v>
      </c>
      <c r="AN89" s="981">
        <v>0</v>
      </c>
      <c r="AO89" s="981"/>
      <c r="AP89" s="981"/>
      <c r="AQ89" s="981"/>
      <c r="AR89" s="981"/>
      <c r="AS89" s="981">
        <v>1</v>
      </c>
      <c r="AT89" s="981"/>
      <c r="AU89" s="981">
        <v>1</v>
      </c>
      <c r="AV89" s="981">
        <v>1</v>
      </c>
      <c r="AW89" s="981">
        <v>1</v>
      </c>
      <c r="AX89" s="981">
        <v>1</v>
      </c>
      <c r="AY89" s="981">
        <v>1</v>
      </c>
      <c r="AZ89" s="981"/>
      <c r="BA89" s="981"/>
      <c r="BB89" s="981">
        <v>0</v>
      </c>
      <c r="BC89" s="981"/>
      <c r="BD89" s="981"/>
      <c r="BE89" s="981"/>
      <c r="BF89" s="981"/>
      <c r="BG89" s="981"/>
      <c r="BH89" s="981"/>
      <c r="BI89" s="981"/>
      <c r="BJ89" s="981"/>
      <c r="BK89" s="981"/>
      <c r="BL89" s="981"/>
      <c r="BM89" s="981"/>
      <c r="BN89" s="981"/>
      <c r="BO89" s="981"/>
      <c r="BP89" s="981"/>
      <c r="BQ89" s="981"/>
      <c r="BR89" s="981"/>
      <c r="BS89" s="981"/>
      <c r="BT89" s="981"/>
      <c r="BU89" s="981"/>
      <c r="BV89" s="981"/>
      <c r="BW89" s="981"/>
      <c r="BX89" s="981"/>
      <c r="BY89" s="981"/>
      <c r="BZ89" s="981"/>
      <c r="CA89" s="981"/>
      <c r="CB89" s="981"/>
      <c r="CC89" s="981"/>
      <c r="CD89" s="981"/>
      <c r="CE89" s="981"/>
      <c r="CF89" s="981"/>
      <c r="CG89" s="981"/>
      <c r="CH89" s="981"/>
      <c r="CI89" s="981"/>
      <c r="CJ89" s="981"/>
      <c r="CK89" s="981"/>
      <c r="CL89" s="981"/>
      <c r="CM89" s="981"/>
      <c r="CN89" s="981"/>
      <c r="CO89" s="981"/>
      <c r="CP89" s="981"/>
      <c r="CQ89" s="981"/>
      <c r="CR89" s="981"/>
      <c r="CS89" s="981"/>
      <c r="CT89" s="981"/>
      <c r="CU89" s="981"/>
      <c r="CV89" s="981"/>
      <c r="CW89" s="981"/>
      <c r="CX89" s="981"/>
      <c r="CY89" s="981"/>
      <c r="CZ89" s="981"/>
      <c r="DA89" s="981"/>
      <c r="DB89" s="981"/>
      <c r="DC89" s="981"/>
      <c r="DD89" s="981">
        <v>0</v>
      </c>
      <c r="DE89" s="981">
        <v>0</v>
      </c>
      <c r="DF89" s="981"/>
      <c r="DG89" s="981"/>
      <c r="DH89" s="981"/>
      <c r="DI89" s="981"/>
      <c r="DJ89" s="981"/>
      <c r="DK89" s="981"/>
      <c r="DL89" s="981"/>
      <c r="DM89" s="981">
        <v>1</v>
      </c>
      <c r="DN89" s="981"/>
      <c r="DO89" s="981"/>
      <c r="DP89" s="983">
        <v>5</v>
      </c>
      <c r="DQ89" s="983" t="s">
        <v>1196</v>
      </c>
      <c r="DR89" s="983" t="s">
        <v>1262</v>
      </c>
      <c r="DS89" s="981" t="s">
        <v>831</v>
      </c>
      <c r="DT89" s="983" t="s">
        <v>1198</v>
      </c>
      <c r="DU89" s="983" t="s">
        <v>1199</v>
      </c>
      <c r="DV89" s="981"/>
      <c r="DW89" s="981"/>
      <c r="DX89" s="981">
        <v>1</v>
      </c>
      <c r="DY89" s="981"/>
      <c r="DZ89" s="981"/>
      <c r="EA89" s="981"/>
      <c r="EB89" s="981"/>
      <c r="EC89" s="981"/>
      <c r="ED89" s="981"/>
      <c r="EE89" s="981"/>
      <c r="EF89" s="981"/>
      <c r="EG89" s="981"/>
      <c r="EH89" s="981"/>
      <c r="EI89" s="981"/>
    </row>
    <row r="90" spans="1:139" ht="35.25" customHeight="1">
      <c r="A90" s="981">
        <v>71</v>
      </c>
      <c r="B90" s="982" t="s">
        <v>116</v>
      </c>
      <c r="C90" s="983" t="s">
        <v>1274</v>
      </c>
      <c r="D90" s="981">
        <v>1</v>
      </c>
      <c r="E90" s="981">
        <v>1</v>
      </c>
      <c r="F90" s="981"/>
      <c r="G90" s="981"/>
      <c r="H90" s="981"/>
      <c r="I90" s="981"/>
      <c r="J90" s="981"/>
      <c r="K90" s="981"/>
      <c r="L90" s="981"/>
      <c r="M90" s="981"/>
      <c r="N90" s="981"/>
      <c r="O90" s="981"/>
      <c r="P90" s="981"/>
      <c r="Q90" s="981"/>
      <c r="R90" s="981"/>
      <c r="S90" s="981">
        <v>1</v>
      </c>
      <c r="T90" s="981"/>
      <c r="U90" s="981"/>
      <c r="V90" s="981">
        <v>1</v>
      </c>
      <c r="W90" s="981"/>
      <c r="X90" s="981"/>
      <c r="Y90" s="981"/>
      <c r="Z90" s="981"/>
      <c r="AA90" s="981"/>
      <c r="AB90" s="981"/>
      <c r="AC90" s="981"/>
      <c r="AD90" s="981">
        <v>0</v>
      </c>
      <c r="AE90" s="981">
        <v>1</v>
      </c>
      <c r="AF90" s="981"/>
      <c r="AG90" s="981"/>
      <c r="AH90" s="981"/>
      <c r="AI90" s="981"/>
      <c r="AJ90" s="981"/>
      <c r="AK90" s="981"/>
      <c r="AL90" s="981">
        <v>0</v>
      </c>
      <c r="AM90" s="981">
        <v>0</v>
      </c>
      <c r="AN90" s="981">
        <v>0</v>
      </c>
      <c r="AO90" s="981"/>
      <c r="AP90" s="981"/>
      <c r="AQ90" s="981"/>
      <c r="AR90" s="981"/>
      <c r="AS90" s="981">
        <v>1</v>
      </c>
      <c r="AT90" s="981"/>
      <c r="AU90" s="981">
        <v>1</v>
      </c>
      <c r="AV90" s="981">
        <v>1</v>
      </c>
      <c r="AW90" s="981">
        <v>1</v>
      </c>
      <c r="AX90" s="981">
        <v>2</v>
      </c>
      <c r="AY90" s="981">
        <v>1</v>
      </c>
      <c r="AZ90" s="981"/>
      <c r="BA90" s="981"/>
      <c r="BB90" s="981">
        <v>0</v>
      </c>
      <c r="BC90" s="981"/>
      <c r="BD90" s="981"/>
      <c r="BE90" s="981"/>
      <c r="BF90" s="981"/>
      <c r="BG90" s="981"/>
      <c r="BH90" s="981"/>
      <c r="BI90" s="981"/>
      <c r="BJ90" s="981"/>
      <c r="BK90" s="981"/>
      <c r="BL90" s="981"/>
      <c r="BM90" s="981"/>
      <c r="BN90" s="981"/>
      <c r="BO90" s="981"/>
      <c r="BP90" s="981"/>
      <c r="BQ90" s="981"/>
      <c r="BR90" s="981"/>
      <c r="BS90" s="981"/>
      <c r="BT90" s="981"/>
      <c r="BU90" s="981"/>
      <c r="BV90" s="981"/>
      <c r="BW90" s="981"/>
      <c r="BX90" s="981"/>
      <c r="BY90" s="981"/>
      <c r="BZ90" s="981"/>
      <c r="CA90" s="981"/>
      <c r="CB90" s="981"/>
      <c r="CC90" s="981"/>
      <c r="CD90" s="981"/>
      <c r="CE90" s="981"/>
      <c r="CF90" s="981"/>
      <c r="CG90" s="981"/>
      <c r="CH90" s="981"/>
      <c r="CI90" s="981"/>
      <c r="CJ90" s="981"/>
      <c r="CK90" s="981"/>
      <c r="CL90" s="981"/>
      <c r="CM90" s="981"/>
      <c r="CN90" s="981"/>
      <c r="CO90" s="981"/>
      <c r="CP90" s="981"/>
      <c r="CQ90" s="981"/>
      <c r="CR90" s="981"/>
      <c r="CS90" s="981"/>
      <c r="CT90" s="981"/>
      <c r="CU90" s="981"/>
      <c r="CV90" s="981"/>
      <c r="CW90" s="981"/>
      <c r="CX90" s="981"/>
      <c r="CY90" s="981"/>
      <c r="CZ90" s="981"/>
      <c r="DA90" s="981"/>
      <c r="DB90" s="981"/>
      <c r="DC90" s="981"/>
      <c r="DD90" s="981">
        <v>0</v>
      </c>
      <c r="DE90" s="981">
        <v>0</v>
      </c>
      <c r="DF90" s="981"/>
      <c r="DG90" s="981"/>
      <c r="DH90" s="981"/>
      <c r="DI90" s="981"/>
      <c r="DJ90" s="981"/>
      <c r="DK90" s="981"/>
      <c r="DL90" s="981"/>
      <c r="DM90" s="981">
        <v>1</v>
      </c>
      <c r="DN90" s="981"/>
      <c r="DO90" s="981"/>
      <c r="DP90" s="983">
        <v>5</v>
      </c>
      <c r="DQ90" s="983" t="s">
        <v>1196</v>
      </c>
      <c r="DR90" s="983" t="s">
        <v>1262</v>
      </c>
      <c r="DS90" s="981" t="s">
        <v>831</v>
      </c>
      <c r="DT90" s="983" t="s">
        <v>1198</v>
      </c>
      <c r="DU90" s="983" t="s">
        <v>1199</v>
      </c>
      <c r="DV90" s="981"/>
      <c r="DW90" s="981"/>
      <c r="DX90" s="981">
        <v>1</v>
      </c>
      <c r="DY90" s="981"/>
      <c r="DZ90" s="981"/>
      <c r="EA90" s="981"/>
      <c r="EB90" s="981"/>
      <c r="EC90" s="981"/>
      <c r="ED90" s="981"/>
      <c r="EE90" s="981"/>
      <c r="EF90" s="981"/>
      <c r="EG90" s="981"/>
      <c r="EH90" s="981"/>
      <c r="EI90" s="981"/>
    </row>
    <row r="91" spans="1:139" ht="35.25" customHeight="1">
      <c r="A91" s="981">
        <v>72</v>
      </c>
      <c r="B91" s="982" t="s">
        <v>161</v>
      </c>
      <c r="C91" s="983" t="s">
        <v>1275</v>
      </c>
      <c r="D91" s="981">
        <v>1</v>
      </c>
      <c r="E91" s="981">
        <v>1</v>
      </c>
      <c r="F91" s="981"/>
      <c r="G91" s="981"/>
      <c r="H91" s="981"/>
      <c r="I91" s="981"/>
      <c r="J91" s="981"/>
      <c r="K91" s="981"/>
      <c r="L91" s="981"/>
      <c r="M91" s="981"/>
      <c r="N91" s="981"/>
      <c r="O91" s="981"/>
      <c r="P91" s="981"/>
      <c r="Q91" s="981"/>
      <c r="R91" s="981"/>
      <c r="S91" s="981">
        <v>1</v>
      </c>
      <c r="T91" s="981"/>
      <c r="U91" s="981"/>
      <c r="V91" s="981">
        <v>1</v>
      </c>
      <c r="W91" s="981"/>
      <c r="X91" s="981"/>
      <c r="Y91" s="981"/>
      <c r="Z91" s="981">
        <v>3</v>
      </c>
      <c r="AA91" s="981"/>
      <c r="AB91" s="981"/>
      <c r="AC91" s="981"/>
      <c r="AD91" s="981">
        <v>3</v>
      </c>
      <c r="AE91" s="981"/>
      <c r="AF91" s="981"/>
      <c r="AG91" s="981"/>
      <c r="AH91" s="981"/>
      <c r="AI91" s="981"/>
      <c r="AJ91" s="981"/>
      <c r="AK91" s="981"/>
      <c r="AL91" s="981">
        <v>0</v>
      </c>
      <c r="AM91" s="981">
        <v>0</v>
      </c>
      <c r="AN91" s="981">
        <v>0</v>
      </c>
      <c r="AO91" s="981"/>
      <c r="AP91" s="981"/>
      <c r="AQ91" s="981"/>
      <c r="AR91" s="981"/>
      <c r="AS91" s="981"/>
      <c r="AT91" s="981"/>
      <c r="AU91" s="981">
        <v>1</v>
      </c>
      <c r="AV91" s="981"/>
      <c r="AW91" s="981"/>
      <c r="AX91" s="981">
        <v>2</v>
      </c>
      <c r="AY91" s="981"/>
      <c r="AZ91" s="981"/>
      <c r="BA91" s="981">
        <v>1</v>
      </c>
      <c r="BB91" s="981">
        <v>0</v>
      </c>
      <c r="BC91" s="981"/>
      <c r="BD91" s="981"/>
      <c r="BE91" s="981"/>
      <c r="BF91" s="981"/>
      <c r="BG91" s="981"/>
      <c r="BH91" s="981"/>
      <c r="BI91" s="981"/>
      <c r="BJ91" s="981"/>
      <c r="BK91" s="981"/>
      <c r="BL91" s="981"/>
      <c r="BM91" s="981"/>
      <c r="BN91" s="981"/>
      <c r="BO91" s="981"/>
      <c r="BP91" s="981"/>
      <c r="BQ91" s="981"/>
      <c r="BR91" s="981"/>
      <c r="BS91" s="981"/>
      <c r="BT91" s="981"/>
      <c r="BU91" s="981"/>
      <c r="BV91" s="981"/>
      <c r="BW91" s="981">
        <v>3</v>
      </c>
      <c r="BX91" s="981"/>
      <c r="BY91" s="981"/>
      <c r="BZ91" s="981"/>
      <c r="CA91" s="981"/>
      <c r="CB91" s="981"/>
      <c r="CC91" s="981"/>
      <c r="CD91" s="981"/>
      <c r="CE91" s="981"/>
      <c r="CF91" s="981"/>
      <c r="CG91" s="981"/>
      <c r="CH91" s="981"/>
      <c r="CI91" s="981"/>
      <c r="CJ91" s="981"/>
      <c r="CK91" s="981"/>
      <c r="CL91" s="981"/>
      <c r="CM91" s="981"/>
      <c r="CN91" s="981"/>
      <c r="CO91" s="981"/>
      <c r="CP91" s="981"/>
      <c r="CQ91" s="981"/>
      <c r="CR91" s="981"/>
      <c r="CS91" s="981"/>
      <c r="CT91" s="981"/>
      <c r="CU91" s="981"/>
      <c r="CV91" s="981"/>
      <c r="CW91" s="981"/>
      <c r="CX91" s="981"/>
      <c r="CY91" s="981"/>
      <c r="CZ91" s="981"/>
      <c r="DA91" s="981"/>
      <c r="DB91" s="981"/>
      <c r="DC91" s="981"/>
      <c r="DD91" s="981">
        <v>0</v>
      </c>
      <c r="DE91" s="981">
        <v>0</v>
      </c>
      <c r="DF91" s="981"/>
      <c r="DG91" s="981"/>
      <c r="DH91" s="981"/>
      <c r="DI91" s="981"/>
      <c r="DJ91" s="981"/>
      <c r="DK91" s="981"/>
      <c r="DL91" s="981"/>
      <c r="DM91" s="981"/>
      <c r="DN91" s="981"/>
      <c r="DO91" s="981"/>
      <c r="DP91" s="983">
        <v>6</v>
      </c>
      <c r="DQ91" s="983" t="s">
        <v>1196</v>
      </c>
      <c r="DR91" s="983" t="s">
        <v>1262</v>
      </c>
      <c r="DS91" s="981" t="s">
        <v>831</v>
      </c>
      <c r="DT91" s="983" t="s">
        <v>1198</v>
      </c>
      <c r="DU91" s="983" t="s">
        <v>1199</v>
      </c>
      <c r="DV91" s="981"/>
      <c r="DW91" s="981"/>
      <c r="DX91" s="981">
        <v>1</v>
      </c>
      <c r="DY91" s="981"/>
      <c r="DZ91" s="981"/>
      <c r="EA91" s="981"/>
      <c r="EB91" s="981"/>
      <c r="EC91" s="981"/>
      <c r="ED91" s="981"/>
      <c r="EE91" s="981"/>
      <c r="EF91" s="981"/>
      <c r="EG91" s="981"/>
      <c r="EH91" s="981"/>
      <c r="EI91" s="981"/>
    </row>
    <row r="92" spans="1:139" ht="35.25" customHeight="1"/>
    <row r="93" spans="1:139" ht="35.25" customHeight="1"/>
    <row r="94" spans="1:139" ht="35.25" customHeight="1"/>
    <row r="95" spans="1:139" ht="35.25" customHeight="1"/>
    <row r="96" spans="1:139" ht="35.25" customHeight="1"/>
    <row r="97" ht="35.25" customHeight="1"/>
    <row r="98" ht="35.25" customHeight="1"/>
    <row r="99" ht="35.25" customHeight="1"/>
    <row r="100" ht="35.25" customHeight="1"/>
    <row r="101" ht="35.25" customHeight="1"/>
    <row r="102" ht="35.25" customHeight="1"/>
    <row r="103" ht="35.25" customHeight="1"/>
    <row r="104" ht="35.25" customHeight="1"/>
    <row r="105" ht="35.25" customHeight="1"/>
    <row r="106" ht="35.25" customHeight="1"/>
    <row r="107" ht="35.25" customHeight="1"/>
    <row r="108" ht="35.25" customHeight="1"/>
    <row r="109" ht="35.25" customHeight="1"/>
    <row r="110" ht="35.25" customHeight="1"/>
    <row r="111" ht="35.25" customHeight="1"/>
    <row r="112" ht="35.25" customHeight="1"/>
    <row r="113" ht="35.25" customHeight="1"/>
    <row r="114" ht="35.25" customHeight="1"/>
    <row r="115" ht="35.25" customHeight="1"/>
    <row r="116" ht="35.25" customHeight="1"/>
    <row r="117" ht="35.25" customHeight="1"/>
    <row r="118" ht="35.25" customHeight="1"/>
    <row r="119" ht="35.25" customHeight="1"/>
    <row r="120" ht="35.25" customHeight="1"/>
    <row r="121" ht="35.25" customHeight="1"/>
    <row r="122" ht="35.25" customHeight="1"/>
    <row r="123" ht="35.25" customHeight="1"/>
    <row r="124" ht="35.25" customHeight="1"/>
    <row r="125" ht="35.25" customHeight="1"/>
    <row r="126" ht="35.25" customHeight="1"/>
    <row r="127" ht="35.25" customHeight="1"/>
    <row r="128" ht="35.25" customHeight="1"/>
    <row r="129" ht="35.25" customHeight="1"/>
    <row r="130" ht="35.25" customHeight="1"/>
    <row r="131" ht="35.25" customHeight="1"/>
    <row r="132" ht="35.25" customHeight="1"/>
    <row r="133" ht="35.25" customHeight="1"/>
    <row r="134" ht="35.25" customHeight="1"/>
    <row r="135" ht="35.25" customHeight="1"/>
    <row r="136" ht="35.25" customHeight="1"/>
    <row r="137" ht="35.25" customHeight="1"/>
    <row r="138" ht="35.25" customHeight="1"/>
    <row r="139" ht="35.25" customHeight="1"/>
    <row r="140" ht="35.25" customHeight="1"/>
    <row r="141" ht="35.25" customHeight="1"/>
    <row r="142" ht="35.25" customHeight="1"/>
    <row r="143" ht="35.25" customHeight="1"/>
    <row r="144" ht="35.25" customHeight="1"/>
    <row r="145" ht="35.25" customHeight="1"/>
    <row r="146" ht="35.25" customHeight="1"/>
    <row r="147" ht="35.25" customHeight="1"/>
    <row r="148" ht="35.25" customHeight="1"/>
    <row r="149" ht="35.25" customHeight="1"/>
    <row r="150" ht="35.25" customHeight="1"/>
    <row r="151" ht="35.25" customHeight="1"/>
    <row r="152" ht="35.25" customHeight="1"/>
    <row r="153" ht="35.25" customHeight="1"/>
    <row r="154" ht="35.25" customHeight="1"/>
    <row r="155" ht="35.25" customHeight="1"/>
    <row r="156" ht="35.25" customHeight="1"/>
    <row r="157" ht="35.25" customHeight="1"/>
    <row r="158" ht="35.25" customHeight="1"/>
    <row r="159" ht="35.25" customHeight="1"/>
    <row r="160" ht="35.25" customHeight="1"/>
    <row r="161" ht="35.25" customHeight="1"/>
    <row r="162" ht="35.25" customHeight="1"/>
    <row r="163" ht="35.25" customHeight="1"/>
    <row r="164" ht="35.25" customHeight="1"/>
    <row r="165" ht="35.25" customHeight="1"/>
    <row r="166" ht="35.25" customHeight="1"/>
    <row r="167" ht="35.25" customHeight="1"/>
    <row r="168" ht="35.25" customHeight="1"/>
    <row r="169" ht="35.25" customHeight="1"/>
    <row r="170" ht="35.25" customHeight="1"/>
    <row r="171" ht="35.25" customHeight="1"/>
    <row r="172" ht="35.25" customHeight="1"/>
    <row r="173" ht="35.25" customHeight="1"/>
    <row r="174" ht="35.25" customHeight="1"/>
    <row r="175" ht="35.25" customHeight="1"/>
    <row r="176" ht="35.25" customHeight="1"/>
    <row r="177" ht="35.25" customHeight="1"/>
    <row r="178" ht="35.25" customHeight="1"/>
    <row r="179" ht="35.25" customHeight="1"/>
    <row r="180" ht="35.25" customHeight="1"/>
    <row r="181" ht="35.25" customHeight="1"/>
    <row r="182" ht="35.25" customHeight="1"/>
    <row r="183" ht="35.25" customHeight="1"/>
    <row r="184" ht="35.25" customHeight="1"/>
    <row r="185" ht="35.25" customHeight="1"/>
    <row r="186" ht="35.25" customHeight="1"/>
    <row r="187" ht="35.25" customHeight="1"/>
    <row r="188" ht="35.25" customHeight="1"/>
    <row r="189" ht="35.25" customHeight="1"/>
    <row r="190" ht="35.25" customHeight="1"/>
    <row r="191" ht="35.25" customHeight="1"/>
    <row r="192" ht="35.25" customHeight="1"/>
    <row r="193" ht="35.25" customHeight="1"/>
    <row r="194" ht="35.25" customHeight="1"/>
    <row r="195" ht="35.25" customHeight="1"/>
    <row r="196" ht="35.25" customHeight="1"/>
    <row r="197" ht="35.25" customHeight="1"/>
    <row r="198" ht="35.25" customHeight="1"/>
    <row r="199" ht="35.25" customHeight="1"/>
    <row r="200" ht="35.25" customHeight="1"/>
    <row r="201" ht="35.25" customHeight="1"/>
    <row r="202" ht="35.25" customHeight="1"/>
    <row r="203" ht="35.25" customHeight="1"/>
    <row r="204" ht="35.25" customHeight="1"/>
    <row r="205" ht="35.25" customHeight="1"/>
    <row r="206" ht="35.25" customHeight="1"/>
    <row r="207" ht="35.25" customHeight="1"/>
    <row r="208" ht="35.25" customHeight="1"/>
    <row r="209" ht="35.25" customHeight="1"/>
    <row r="210" ht="35.25" customHeight="1"/>
    <row r="211" ht="35.25" customHeight="1"/>
    <row r="212" ht="35.25" customHeight="1"/>
    <row r="213" ht="35.25" customHeight="1"/>
    <row r="214" ht="35.25" customHeight="1"/>
    <row r="215" ht="35.25" customHeight="1"/>
    <row r="216" ht="35.25" customHeight="1"/>
    <row r="217" ht="35.25" customHeight="1"/>
    <row r="218" ht="35.25" customHeight="1"/>
    <row r="219" ht="35.25" customHeight="1"/>
    <row r="220" ht="35.25" customHeight="1"/>
    <row r="221" ht="35.25" customHeight="1"/>
    <row r="222" ht="35.25" customHeight="1"/>
    <row r="223" ht="35.25" customHeight="1"/>
    <row r="224" ht="35.25" customHeight="1"/>
    <row r="225" ht="35.25" customHeight="1"/>
    <row r="226" ht="35.25" customHeight="1"/>
    <row r="227" ht="35.25" customHeight="1"/>
    <row r="228" ht="35.25" customHeight="1"/>
    <row r="229" ht="35.25" customHeight="1"/>
    <row r="230" ht="35.25" customHeight="1"/>
    <row r="231" ht="35.25" customHeight="1"/>
    <row r="232" ht="35.25" customHeight="1"/>
    <row r="233" ht="35.25" customHeight="1"/>
    <row r="234" ht="35.25" customHeight="1"/>
    <row r="235" ht="35.25" customHeight="1"/>
    <row r="236" ht="35.25" customHeight="1"/>
    <row r="237" ht="35.25" customHeight="1"/>
    <row r="238" ht="35.25" customHeight="1"/>
    <row r="239" ht="35.25" customHeight="1"/>
    <row r="240" ht="35.25" customHeight="1"/>
    <row r="241" ht="35.25" customHeight="1"/>
    <row r="242" ht="35.25" customHeight="1"/>
    <row r="243" ht="35.25" customHeight="1"/>
    <row r="244" ht="35.25" customHeight="1"/>
    <row r="245" ht="35.25" customHeight="1"/>
    <row r="246" ht="35.25" customHeight="1"/>
    <row r="247" ht="35.25" customHeight="1"/>
    <row r="248" ht="35.25" customHeight="1"/>
    <row r="249" ht="35.25" customHeight="1"/>
    <row r="250" ht="35.25" customHeight="1"/>
    <row r="251" ht="35.25" customHeight="1"/>
    <row r="252" ht="35.25" customHeight="1"/>
    <row r="253" ht="35.25" customHeight="1"/>
    <row r="254" ht="35.25" customHeight="1"/>
    <row r="255" ht="35.25" customHeight="1"/>
    <row r="256" ht="35.25" customHeight="1"/>
    <row r="257" ht="35.25" customHeight="1"/>
    <row r="258" ht="35.25" customHeight="1"/>
    <row r="259" ht="35.25" customHeight="1"/>
    <row r="260" ht="35.25" customHeight="1"/>
    <row r="261" ht="35.25" customHeight="1"/>
    <row r="262" ht="35.25" customHeight="1"/>
    <row r="263" ht="35.25" customHeight="1"/>
    <row r="264" ht="35.25" customHeight="1"/>
    <row r="265" ht="35.25" customHeight="1"/>
    <row r="266" ht="35.25" customHeight="1"/>
    <row r="267" ht="35.25" customHeight="1"/>
    <row r="268" ht="35.25" customHeight="1"/>
    <row r="269" ht="35.25" customHeight="1"/>
    <row r="270" ht="35.25" customHeight="1"/>
    <row r="271" ht="35.25" customHeight="1"/>
    <row r="272" ht="35.25" customHeight="1"/>
    <row r="273" ht="35.25" customHeight="1"/>
    <row r="274" ht="35.25" customHeight="1"/>
    <row r="275" ht="35.25" customHeight="1"/>
    <row r="276" ht="35.25" customHeight="1"/>
    <row r="277" ht="35.25" customHeight="1"/>
    <row r="278" ht="35.25" customHeight="1"/>
    <row r="279" ht="35.25" customHeight="1"/>
    <row r="280" ht="35.25" customHeight="1"/>
    <row r="281" ht="35.25" customHeight="1"/>
    <row r="282" ht="35.25" customHeight="1"/>
    <row r="283" ht="35.25" customHeight="1"/>
    <row r="284" ht="35.25" customHeight="1"/>
    <row r="285" ht="35.25" customHeight="1"/>
    <row r="286" ht="35.25" customHeight="1"/>
    <row r="287" ht="35.25" customHeight="1"/>
    <row r="288" ht="35.25" customHeight="1"/>
    <row r="289" ht="35.25" customHeight="1"/>
    <row r="290" ht="35.25" customHeight="1"/>
    <row r="291" ht="35.25" customHeight="1"/>
    <row r="292" ht="35.25" customHeight="1"/>
    <row r="293" ht="35.25" customHeight="1"/>
    <row r="294" ht="35.25" customHeight="1"/>
    <row r="295" ht="35.25" customHeight="1"/>
    <row r="296" ht="35.25" customHeight="1"/>
    <row r="297" ht="35.25" customHeight="1"/>
    <row r="298" ht="35.25" customHeight="1"/>
    <row r="299" ht="35.25" customHeight="1"/>
    <row r="300" ht="35.25" customHeight="1"/>
    <row r="301" ht="35.25" customHeight="1"/>
    <row r="302" ht="35.25" customHeight="1"/>
    <row r="303" ht="35.25" customHeight="1"/>
    <row r="304" ht="35.25" customHeight="1"/>
    <row r="305" ht="35.25" customHeight="1"/>
    <row r="306" ht="35.25" customHeight="1"/>
    <row r="307" ht="35.25" customHeight="1"/>
    <row r="308" ht="35.25" customHeight="1"/>
    <row r="309" ht="35.25" customHeight="1"/>
    <row r="310" ht="35.25" customHeight="1"/>
    <row r="311" ht="35.25" customHeight="1"/>
    <row r="312" ht="35.25" customHeight="1"/>
    <row r="313" ht="35.25" customHeight="1"/>
    <row r="314" ht="35.25" customHeight="1"/>
    <row r="315" ht="35.25" customHeight="1"/>
    <row r="316" ht="35.25" customHeight="1"/>
    <row r="317" ht="35.25" customHeight="1"/>
    <row r="318" ht="35.25" customHeight="1"/>
    <row r="319" ht="35.25" customHeight="1"/>
    <row r="320" ht="35.25" customHeight="1"/>
    <row r="321" ht="35.25" customHeight="1"/>
    <row r="322" ht="35.25" customHeight="1"/>
    <row r="323" ht="35.25" customHeight="1"/>
    <row r="324" ht="35.25" customHeight="1"/>
    <row r="325" ht="35.25" customHeight="1"/>
    <row r="326" ht="35.25" customHeight="1"/>
    <row r="327" ht="35.25" customHeight="1"/>
    <row r="328" ht="35.25" customHeight="1"/>
    <row r="329" ht="35.25" customHeight="1"/>
    <row r="330" ht="35.25" customHeight="1"/>
    <row r="331" ht="35.25" customHeight="1"/>
    <row r="332" ht="35.25" customHeight="1"/>
    <row r="333" ht="35.25" customHeight="1"/>
    <row r="334" ht="35.25" customHeight="1"/>
    <row r="335" ht="35.25" customHeight="1"/>
    <row r="336" ht="35.25" customHeight="1"/>
    <row r="337" ht="35.25" customHeight="1"/>
    <row r="338" ht="35.25" customHeight="1"/>
    <row r="339" ht="35.25" customHeight="1"/>
    <row r="340" ht="35.25" customHeight="1"/>
    <row r="341" ht="35.25" customHeight="1"/>
    <row r="342" ht="35.25" customHeight="1"/>
    <row r="343" ht="35.25" customHeight="1"/>
    <row r="344" ht="35.25" customHeight="1"/>
    <row r="345" ht="35.25" customHeight="1"/>
    <row r="346" ht="35.25" customHeight="1"/>
    <row r="347" ht="35.25" customHeight="1"/>
    <row r="348" ht="35.25" customHeight="1"/>
    <row r="349" ht="35.25" customHeight="1"/>
    <row r="350" ht="35.25" customHeight="1"/>
    <row r="351" ht="35.25" customHeight="1"/>
    <row r="352" ht="35.25" customHeight="1"/>
    <row r="353" ht="35.25" customHeight="1"/>
    <row r="354" ht="35.25" customHeight="1"/>
    <row r="355" ht="35.25" customHeight="1"/>
    <row r="356" ht="35.25" customHeight="1"/>
    <row r="357" ht="35.25" customHeight="1"/>
    <row r="358" ht="35.25" customHeight="1"/>
    <row r="359" ht="35.25" customHeight="1"/>
    <row r="360" ht="35.25" customHeight="1"/>
    <row r="361" ht="35.25" customHeight="1"/>
    <row r="362" ht="35.25" customHeight="1"/>
    <row r="363" ht="35.25" customHeight="1"/>
    <row r="364" ht="35.25" customHeight="1"/>
    <row r="365" ht="35.25" customHeight="1"/>
    <row r="366" ht="35.25" customHeight="1"/>
    <row r="367" ht="35.25" customHeight="1"/>
    <row r="368" ht="35.25" customHeight="1"/>
    <row r="369" ht="35.25" customHeight="1"/>
    <row r="370" ht="35.25" customHeight="1"/>
    <row r="371" ht="35.25" customHeight="1"/>
    <row r="372" ht="35.25" customHeight="1"/>
    <row r="373" ht="35.25" customHeight="1"/>
    <row r="374" ht="35.25" customHeight="1"/>
    <row r="375" ht="35.25" customHeight="1"/>
    <row r="376" ht="35.25" customHeight="1"/>
    <row r="377" ht="35.25" customHeight="1"/>
    <row r="378" ht="35.25" customHeight="1"/>
    <row r="379" ht="35.25" customHeight="1"/>
    <row r="380" ht="35.25" customHeight="1"/>
    <row r="381" ht="35.25" customHeight="1"/>
    <row r="382" ht="35.25" customHeight="1"/>
    <row r="383" ht="35.25" customHeight="1"/>
    <row r="384" ht="35.25" customHeight="1"/>
    <row r="385" ht="35.25" customHeight="1"/>
    <row r="386" ht="35.25" customHeight="1"/>
    <row r="387" ht="35.25" customHeight="1"/>
    <row r="388" ht="35.25" customHeight="1"/>
    <row r="389" ht="35.25" customHeight="1"/>
    <row r="390" ht="35.25" customHeight="1"/>
    <row r="391" ht="35.25" customHeight="1"/>
    <row r="392" ht="35.25" customHeight="1"/>
    <row r="393" ht="35.25" customHeight="1"/>
    <row r="394" ht="35.25" customHeight="1"/>
    <row r="395" ht="35.25" customHeight="1"/>
    <row r="396" ht="35.25" customHeight="1"/>
    <row r="397" ht="35.25" customHeight="1"/>
    <row r="398" ht="35.25" customHeight="1"/>
    <row r="399" ht="35.25" customHeight="1"/>
    <row r="400" ht="35.25" customHeight="1"/>
    <row r="401" ht="35.25" customHeight="1"/>
    <row r="402" ht="35.25" customHeight="1"/>
    <row r="403" ht="35.25" customHeight="1"/>
    <row r="404" ht="35.25" customHeight="1"/>
    <row r="405" ht="35.25" customHeight="1"/>
    <row r="406" ht="35.25" customHeight="1"/>
    <row r="407" ht="35.25" customHeight="1"/>
    <row r="408" ht="35.25" customHeight="1"/>
    <row r="409" ht="35.25" customHeight="1"/>
    <row r="410" ht="35.25" customHeight="1"/>
    <row r="411" ht="35.25" customHeight="1"/>
    <row r="412" ht="35.25" customHeight="1"/>
    <row r="413" ht="35.25" customHeight="1"/>
    <row r="414" ht="35.25" customHeight="1"/>
    <row r="415" ht="35.25" customHeight="1"/>
    <row r="416" ht="35.25" customHeight="1"/>
    <row r="417" ht="35.25" customHeight="1"/>
    <row r="418" ht="35.25" customHeight="1"/>
    <row r="419" ht="35.25" customHeight="1"/>
    <row r="420" ht="35.25" customHeight="1"/>
    <row r="421" ht="35.25" customHeight="1"/>
    <row r="422" ht="35.25" customHeight="1"/>
    <row r="423" ht="35.25" customHeight="1"/>
    <row r="424" ht="35.25" customHeight="1"/>
    <row r="425" ht="35.25" customHeight="1"/>
    <row r="426" ht="35.25" customHeight="1"/>
    <row r="427" ht="35.25" customHeight="1"/>
    <row r="428" ht="35.25" customHeight="1"/>
    <row r="429" ht="35.25" customHeight="1"/>
    <row r="430" ht="35.25" customHeight="1"/>
    <row r="431" ht="35.25" customHeight="1"/>
    <row r="432" ht="35.25" customHeight="1"/>
    <row r="433" ht="35.25" customHeight="1"/>
    <row r="434" ht="35.25" customHeight="1"/>
    <row r="435" ht="35.25" customHeight="1"/>
    <row r="436" ht="35.25" customHeight="1"/>
    <row r="437" ht="35.25" customHeight="1"/>
    <row r="438" ht="35.25" customHeight="1"/>
    <row r="439" ht="35.25" customHeight="1"/>
    <row r="440" ht="35.25" customHeight="1"/>
    <row r="441" ht="35.25" customHeight="1"/>
    <row r="442" ht="35.25" customHeight="1"/>
    <row r="443" ht="35.25" customHeight="1"/>
    <row r="444" ht="35.25" customHeight="1"/>
    <row r="445" ht="35.25" customHeight="1"/>
    <row r="446" ht="35.25" customHeight="1"/>
    <row r="447" ht="35.25" customHeight="1"/>
    <row r="448" ht="35.25" customHeight="1"/>
    <row r="449" ht="35.25" customHeight="1"/>
    <row r="450" ht="35.25" customHeight="1"/>
    <row r="451" ht="35.25" customHeight="1"/>
    <row r="452" ht="35.25" customHeight="1"/>
    <row r="453" ht="35.25" customHeight="1"/>
    <row r="454" ht="35.25" customHeight="1"/>
    <row r="455" ht="35.25" customHeight="1"/>
    <row r="456" ht="35.25" customHeight="1"/>
    <row r="457" ht="35.25" customHeight="1"/>
    <row r="458" ht="35.25" customHeight="1"/>
    <row r="459" ht="35.25" customHeight="1"/>
    <row r="460" ht="35.25" customHeight="1"/>
    <row r="461" ht="35.25" customHeight="1"/>
    <row r="462" ht="35.25" customHeight="1"/>
    <row r="463" ht="35.25" customHeight="1"/>
    <row r="464" ht="35.25" customHeight="1"/>
    <row r="465" ht="35.25" customHeight="1"/>
    <row r="466" ht="35.25" customHeight="1"/>
    <row r="467" ht="35.25" customHeight="1"/>
    <row r="468" ht="35.25" customHeight="1"/>
    <row r="469" ht="35.25" customHeight="1"/>
    <row r="470" ht="35.25" customHeight="1"/>
    <row r="471" ht="35.25" customHeight="1"/>
    <row r="472" ht="35.25" customHeight="1"/>
    <row r="473" ht="35.25" customHeight="1"/>
    <row r="474" ht="35.25" customHeight="1"/>
    <row r="475" ht="35.25" customHeight="1"/>
    <row r="476" ht="35.25" customHeight="1"/>
    <row r="477" ht="35.25" customHeight="1"/>
    <row r="478" ht="35.25" customHeight="1"/>
    <row r="479" ht="35.25" customHeight="1"/>
    <row r="480" ht="35.25" customHeight="1"/>
    <row r="481" ht="35.25" customHeight="1"/>
    <row r="482" ht="35.25" customHeight="1"/>
    <row r="483" ht="35.25" customHeight="1"/>
    <row r="484" ht="35.25" customHeight="1"/>
    <row r="485" ht="35.25" customHeight="1"/>
    <row r="486" ht="35.25" customHeight="1"/>
    <row r="487" ht="35.25" customHeight="1"/>
    <row r="488" ht="35.25" customHeight="1"/>
    <row r="489" ht="35.25" customHeight="1"/>
    <row r="490" ht="35.25" customHeight="1"/>
    <row r="491" ht="35.25" customHeight="1"/>
    <row r="492" ht="35.25" customHeight="1"/>
    <row r="493" ht="35.25" customHeight="1"/>
    <row r="494" ht="35.25" customHeight="1"/>
    <row r="495" ht="35.25" customHeight="1"/>
    <row r="496" ht="35.25" customHeight="1"/>
    <row r="497" ht="35.25" customHeight="1"/>
    <row r="498" ht="35.25" customHeight="1"/>
    <row r="499" ht="35.25" customHeight="1"/>
    <row r="500" ht="35.25" customHeight="1"/>
    <row r="501" ht="35.25" customHeight="1"/>
    <row r="502" ht="35.25" customHeight="1"/>
    <row r="503" ht="35.25" customHeight="1"/>
    <row r="504" ht="35.25" customHeight="1"/>
    <row r="505" ht="35.25" customHeight="1"/>
    <row r="506" ht="35.25" customHeight="1"/>
    <row r="507" ht="35.25" customHeight="1"/>
    <row r="508" ht="35.25" customHeight="1"/>
    <row r="509" ht="35.25" customHeight="1"/>
    <row r="510" ht="35.25" customHeight="1"/>
    <row r="511" ht="35.25" customHeight="1"/>
    <row r="512" ht="35.25" customHeight="1"/>
    <row r="513" ht="35.25" customHeight="1"/>
    <row r="514" ht="35.25" customHeight="1"/>
    <row r="515" ht="35.25" customHeight="1"/>
    <row r="516" ht="35.25" customHeight="1"/>
    <row r="517" ht="35.25" customHeight="1"/>
    <row r="518" ht="35.25" customHeight="1"/>
    <row r="519" ht="35.25" customHeight="1"/>
    <row r="520" ht="35.25" customHeight="1"/>
    <row r="521" ht="35.25" customHeight="1"/>
    <row r="522" ht="35.25" customHeight="1"/>
    <row r="523" ht="35.25" customHeight="1"/>
    <row r="524" ht="35.25" customHeight="1"/>
    <row r="525" ht="35.25" customHeight="1"/>
    <row r="526" ht="35.25" customHeight="1"/>
    <row r="527" ht="35.25" customHeight="1"/>
    <row r="528" ht="35.25" customHeight="1"/>
    <row r="529" ht="35.25" customHeight="1"/>
    <row r="530" ht="35.25" customHeight="1"/>
    <row r="531" ht="35.25" customHeight="1"/>
    <row r="532" ht="35.25" customHeight="1"/>
    <row r="533" ht="35.25" customHeight="1"/>
    <row r="534" ht="35.25" customHeight="1"/>
    <row r="535" ht="35.25" customHeight="1"/>
    <row r="536" ht="35.25" customHeight="1"/>
    <row r="537" ht="35.25" customHeight="1"/>
    <row r="538" ht="35.25" customHeight="1"/>
    <row r="539" ht="35.25" customHeight="1"/>
    <row r="540" ht="35.25" customHeight="1"/>
    <row r="541" ht="35.25" customHeight="1"/>
    <row r="542" ht="35.25" customHeight="1"/>
    <row r="543" ht="35.25" customHeight="1"/>
    <row r="544" ht="35.25" customHeight="1"/>
    <row r="545" ht="35.25" customHeight="1"/>
    <row r="546" ht="35.25" customHeight="1"/>
    <row r="547" ht="35.25" customHeight="1"/>
    <row r="548" ht="35.25" customHeight="1"/>
    <row r="549" ht="35.25" customHeight="1"/>
    <row r="550" ht="35.25" customHeight="1"/>
    <row r="551" ht="35.25" customHeight="1"/>
    <row r="552" ht="35.25" customHeight="1"/>
    <row r="553" ht="35.25" customHeight="1"/>
    <row r="554" ht="35.25" customHeight="1"/>
    <row r="555" ht="35.25" customHeight="1"/>
    <row r="556" ht="35.25" customHeight="1"/>
    <row r="557" ht="35.25" customHeight="1"/>
    <row r="558" ht="35.25" customHeight="1"/>
    <row r="559" ht="35.25" customHeight="1"/>
    <row r="560" ht="35.25" customHeight="1"/>
    <row r="561" ht="35.25" customHeight="1"/>
    <row r="562" ht="35.25" customHeight="1"/>
    <row r="563" ht="35.25" customHeight="1"/>
    <row r="564" ht="35.25" customHeight="1"/>
    <row r="565" ht="35.25" customHeight="1"/>
    <row r="566" ht="35.25" customHeight="1"/>
    <row r="567" ht="35.25" customHeight="1"/>
    <row r="568" ht="35.25" customHeight="1"/>
    <row r="569" ht="35.25" customHeight="1"/>
    <row r="570" ht="35.25" customHeight="1"/>
    <row r="571" ht="35.25" customHeight="1"/>
    <row r="572" ht="35.25" customHeight="1"/>
    <row r="573" ht="35.25" customHeight="1"/>
    <row r="574" ht="35.25" customHeight="1"/>
    <row r="575" ht="35.25" customHeight="1"/>
    <row r="576" ht="35.25" customHeight="1"/>
    <row r="577" ht="35.25" customHeight="1"/>
    <row r="578" ht="35.25" customHeight="1"/>
    <row r="579" ht="35.25" customHeight="1"/>
    <row r="580" ht="35.25" customHeight="1"/>
    <row r="581" ht="35.25" customHeight="1"/>
    <row r="582" ht="35.25" customHeight="1"/>
    <row r="583" ht="35.25" customHeight="1"/>
    <row r="584" ht="35.25" customHeight="1"/>
    <row r="585" ht="35.25" customHeight="1"/>
    <row r="586" ht="35.25" customHeight="1"/>
    <row r="587" ht="35.25" customHeight="1"/>
    <row r="588" ht="35.25" customHeight="1"/>
    <row r="589" ht="35.25" customHeight="1"/>
    <row r="590" ht="35.25" customHeight="1"/>
    <row r="591" ht="35.25" customHeight="1"/>
    <row r="592" ht="35.25" customHeight="1"/>
    <row r="593" ht="35.25" customHeight="1"/>
    <row r="594" ht="35.25" customHeight="1"/>
    <row r="595" ht="35.25" customHeight="1"/>
    <row r="596" ht="35.25" customHeight="1"/>
    <row r="597" ht="35.25" customHeight="1"/>
    <row r="598" ht="35.25" customHeight="1"/>
    <row r="599" ht="35.25" customHeight="1"/>
    <row r="600" ht="35.25" customHeight="1"/>
    <row r="601" ht="35.25" customHeight="1"/>
    <row r="602" ht="35.25" customHeight="1"/>
    <row r="603" ht="35.25" customHeight="1"/>
    <row r="604" ht="35.25" customHeight="1"/>
    <row r="605" ht="35.25" customHeight="1"/>
    <row r="606" ht="35.25" customHeight="1"/>
    <row r="607" ht="35.25" customHeight="1"/>
    <row r="608" ht="35.25" customHeight="1"/>
    <row r="609" ht="35.25" customHeight="1"/>
    <row r="610" ht="35.25" customHeight="1"/>
    <row r="611" ht="35.25" customHeight="1"/>
    <row r="612" ht="35.25" customHeight="1"/>
    <row r="613" ht="35.25" customHeight="1"/>
    <row r="614" ht="35.25" customHeight="1"/>
    <row r="615" ht="35.25" customHeight="1"/>
    <row r="616" ht="35.25" customHeight="1"/>
    <row r="617" ht="35.25" customHeight="1"/>
    <row r="618" ht="35.25" customHeight="1"/>
    <row r="619" ht="35.25" customHeight="1"/>
    <row r="620" ht="35.25" customHeight="1"/>
    <row r="621" ht="35.25" customHeight="1"/>
    <row r="622" ht="35.25" customHeight="1"/>
    <row r="623" ht="35.25" customHeight="1"/>
    <row r="624" ht="35.25" customHeight="1"/>
    <row r="625" ht="35.25" customHeight="1"/>
    <row r="626" ht="35.25" customHeight="1"/>
    <row r="627" ht="35.25" customHeight="1"/>
    <row r="628" ht="35.25" customHeight="1"/>
    <row r="629" ht="35.25" customHeight="1"/>
    <row r="630" ht="35.25" customHeight="1"/>
    <row r="631" ht="35.25" customHeight="1"/>
    <row r="632" ht="35.25" customHeight="1"/>
    <row r="633" ht="35.25" customHeight="1"/>
    <row r="634" ht="35.25" customHeight="1"/>
    <row r="635" ht="35.25" customHeight="1"/>
    <row r="636" ht="35.25" customHeight="1"/>
    <row r="637" ht="35.25" customHeight="1"/>
    <row r="638" ht="35.25" customHeight="1"/>
    <row r="639" ht="35.25" customHeight="1"/>
    <row r="640" ht="35.25" customHeight="1"/>
    <row r="641" ht="35.25" customHeight="1"/>
    <row r="642" ht="35.25" customHeight="1"/>
    <row r="643" ht="35.25" customHeight="1"/>
    <row r="644" ht="35.25" customHeight="1"/>
    <row r="645" ht="35.25" customHeight="1"/>
    <row r="646" ht="35.25" customHeight="1"/>
    <row r="647" ht="35.25" customHeight="1"/>
    <row r="648" ht="35.25" customHeight="1"/>
    <row r="649" ht="35.25" customHeight="1"/>
    <row r="650" ht="35.25" customHeight="1"/>
    <row r="651" ht="35.25" customHeight="1"/>
    <row r="652" ht="35.25" customHeight="1"/>
    <row r="653" ht="35.25" customHeight="1"/>
    <row r="654" ht="35.25" customHeight="1"/>
    <row r="655" ht="35.25" customHeight="1"/>
    <row r="656" ht="35.25" customHeight="1"/>
    <row r="657" ht="35.25" customHeight="1"/>
    <row r="658" ht="35.25" customHeight="1"/>
    <row r="659" ht="35.25" customHeight="1"/>
    <row r="660" ht="35.25" customHeight="1"/>
    <row r="661" ht="35.25" customHeight="1"/>
    <row r="662" ht="35.25" customHeight="1"/>
    <row r="663" ht="35.25" customHeight="1"/>
    <row r="664" ht="35.25" customHeight="1"/>
    <row r="665" ht="35.25" customHeight="1"/>
    <row r="666" ht="35.25" customHeight="1"/>
    <row r="667" ht="35.25" customHeight="1"/>
    <row r="668" ht="35.25" customHeight="1"/>
    <row r="669" ht="35.25" customHeight="1"/>
    <row r="670" ht="35.25" customHeight="1"/>
    <row r="671" ht="35.25" customHeight="1"/>
    <row r="672" ht="35.25" customHeight="1"/>
    <row r="673" ht="35.25" customHeight="1"/>
    <row r="674" ht="35.25" customHeight="1"/>
    <row r="675" ht="35.25" customHeight="1"/>
    <row r="676" ht="35.25" customHeight="1"/>
    <row r="677" ht="35.25" customHeight="1"/>
    <row r="678" ht="35.25" customHeight="1"/>
    <row r="679" ht="35.25" customHeight="1"/>
    <row r="680" ht="35.25" customHeight="1"/>
    <row r="681" ht="35.25" customHeight="1"/>
    <row r="682" ht="35.25" customHeight="1"/>
    <row r="683" ht="35.25" customHeight="1"/>
    <row r="684" ht="35.25" customHeight="1"/>
    <row r="685" ht="35.25" customHeight="1"/>
    <row r="686" ht="35.25" customHeight="1"/>
    <row r="687" ht="35.25" customHeight="1"/>
    <row r="688" ht="35.25" customHeight="1"/>
    <row r="689" ht="35.25" customHeight="1"/>
    <row r="690" ht="35.25" customHeight="1"/>
    <row r="691" ht="35.25" customHeight="1"/>
    <row r="692" ht="35.25" customHeight="1"/>
    <row r="693" ht="35.25" customHeight="1"/>
    <row r="694" ht="35.25" customHeight="1"/>
    <row r="695" ht="35.25" customHeight="1"/>
    <row r="696" ht="35.25" customHeight="1"/>
    <row r="697" ht="35.25" customHeight="1"/>
    <row r="698" ht="35.25" customHeight="1"/>
    <row r="699" ht="35.25" customHeight="1"/>
    <row r="700" ht="35.25" customHeight="1"/>
    <row r="701" ht="35.25" customHeight="1"/>
    <row r="702" ht="35.25" customHeight="1"/>
    <row r="703" ht="35.25" customHeight="1"/>
    <row r="704" ht="35.25" customHeight="1"/>
    <row r="705" ht="35.25" customHeight="1"/>
    <row r="706" ht="35.25" customHeight="1"/>
    <row r="707" ht="35.25" customHeight="1"/>
    <row r="708" ht="35.25" customHeight="1"/>
    <row r="709" ht="35.25" customHeight="1"/>
    <row r="710" ht="35.25" customHeight="1"/>
    <row r="711" ht="35.25" customHeight="1"/>
    <row r="712" ht="35.25" customHeight="1"/>
    <row r="713" ht="35.25" customHeight="1"/>
    <row r="714" ht="35.25" customHeight="1"/>
    <row r="715" ht="35.25" customHeight="1"/>
    <row r="716" ht="35.25" customHeight="1"/>
    <row r="717" ht="35.25" customHeight="1"/>
    <row r="718" ht="35.25" customHeight="1"/>
    <row r="719" ht="35.25" customHeight="1"/>
    <row r="720" ht="35.25" customHeight="1"/>
    <row r="721" ht="35.25" customHeight="1"/>
    <row r="722" ht="35.25" customHeight="1"/>
    <row r="723" ht="35.25" customHeight="1"/>
    <row r="724" ht="35.25" customHeight="1"/>
    <row r="725" ht="35.25" customHeight="1"/>
    <row r="726" ht="35.25" customHeight="1"/>
    <row r="727" ht="35.25" customHeight="1"/>
    <row r="728" ht="35.25" customHeight="1"/>
    <row r="729" ht="35.25" customHeight="1"/>
    <row r="730" ht="35.25" customHeight="1"/>
    <row r="731" ht="35.25" customHeight="1"/>
    <row r="732" ht="35.25" customHeight="1"/>
    <row r="733" ht="35.25" customHeight="1"/>
    <row r="734" ht="35.25" customHeight="1"/>
    <row r="735" ht="35.25" customHeight="1"/>
    <row r="736" ht="35.25" customHeight="1"/>
    <row r="737" ht="35.25" customHeight="1"/>
    <row r="738" ht="35.25" customHeight="1"/>
    <row r="739" ht="35.25" customHeight="1"/>
    <row r="740" ht="35.25" customHeight="1"/>
    <row r="741" ht="35.25" customHeight="1"/>
    <row r="742" ht="35.25" customHeight="1"/>
    <row r="743" ht="35.25" customHeight="1"/>
    <row r="744" ht="35.25" customHeight="1"/>
    <row r="745" ht="35.25" customHeight="1"/>
    <row r="746" ht="35.25" customHeight="1"/>
    <row r="747" ht="35.25" customHeight="1"/>
    <row r="748" ht="35.25" customHeight="1"/>
    <row r="749" ht="35.25" customHeight="1"/>
    <row r="750" ht="35.25" customHeight="1"/>
    <row r="751" ht="35.25" customHeight="1"/>
    <row r="752" ht="35.25" customHeight="1"/>
    <row r="753" ht="35.25" customHeight="1"/>
    <row r="754" ht="35.25" customHeight="1"/>
    <row r="755" ht="35.25" customHeight="1"/>
    <row r="756" ht="35.25" customHeight="1"/>
    <row r="757" ht="35.25" customHeight="1"/>
    <row r="758" ht="35.25" customHeight="1"/>
    <row r="759" ht="35.25" customHeight="1"/>
    <row r="760" ht="35.25" customHeight="1"/>
    <row r="761" ht="35.25" customHeight="1"/>
    <row r="762" ht="35.25" customHeight="1"/>
    <row r="763" ht="35.25" customHeight="1"/>
    <row r="764" ht="35.25" customHeight="1"/>
    <row r="765" ht="35.25" customHeight="1"/>
    <row r="766" ht="35.25" customHeight="1"/>
    <row r="767" ht="35.25" customHeight="1"/>
    <row r="768" ht="35.25" customHeight="1"/>
    <row r="769" ht="35.25" customHeight="1"/>
    <row r="770" ht="35.25" customHeight="1"/>
    <row r="771" ht="35.25" customHeight="1"/>
    <row r="772" ht="35.25" customHeight="1"/>
    <row r="773" ht="35.25" customHeight="1"/>
    <row r="774" ht="35.25" customHeight="1"/>
    <row r="775" ht="35.25" customHeight="1"/>
    <row r="776" ht="35.25" customHeight="1"/>
    <row r="777" ht="35.25" customHeight="1"/>
    <row r="778" ht="35.25" customHeight="1"/>
    <row r="779" ht="35.25" customHeight="1"/>
    <row r="780" ht="35.25" customHeight="1"/>
    <row r="781" ht="35.25" customHeight="1"/>
    <row r="782" ht="35.25" customHeight="1"/>
    <row r="783" ht="35.25" customHeight="1"/>
    <row r="784" ht="35.25" customHeight="1"/>
    <row r="785" ht="35.25" customHeight="1"/>
    <row r="786" ht="35.25" customHeight="1"/>
    <row r="787" ht="35.25" customHeight="1"/>
    <row r="788" ht="35.25" customHeight="1"/>
    <row r="789" ht="35.25" customHeight="1"/>
    <row r="790" ht="35.25" customHeight="1"/>
    <row r="791" ht="35.25" customHeight="1"/>
    <row r="792" ht="35.25" customHeight="1"/>
    <row r="793" ht="35.25" customHeight="1"/>
    <row r="794" ht="35.25" customHeight="1"/>
    <row r="795" ht="35.25" customHeight="1"/>
    <row r="796" ht="35.25" customHeight="1"/>
    <row r="797" ht="35.25" customHeight="1"/>
    <row r="798" ht="35.25" customHeight="1"/>
    <row r="799" ht="35.25" customHeight="1"/>
    <row r="800" ht="35.25" customHeight="1"/>
    <row r="801" ht="35.25" customHeight="1"/>
    <row r="802" ht="35.25" customHeight="1"/>
    <row r="803" ht="35.25" customHeight="1"/>
    <row r="804" ht="35.25" customHeight="1"/>
    <row r="805" ht="35.25" customHeight="1"/>
    <row r="806" ht="35.25" customHeight="1"/>
    <row r="807" ht="35.25" customHeight="1"/>
    <row r="808" ht="35.25" customHeight="1"/>
    <row r="809" ht="35.25" customHeight="1"/>
    <row r="810" ht="35.25" customHeight="1"/>
    <row r="811" ht="35.25" customHeight="1"/>
    <row r="812" ht="35.25" customHeight="1"/>
    <row r="813" ht="35.25" customHeight="1"/>
    <row r="814" ht="35.25" customHeight="1"/>
    <row r="815" ht="35.25" customHeight="1"/>
    <row r="816" ht="35.25" customHeight="1"/>
    <row r="817" ht="35.25" customHeight="1"/>
    <row r="818" ht="35.25" customHeight="1"/>
    <row r="819" ht="35.25" customHeight="1"/>
    <row r="820" ht="35.25" customHeight="1"/>
    <row r="821" ht="35.25" customHeight="1"/>
    <row r="822" ht="35.25" customHeight="1"/>
    <row r="823" ht="35.25" customHeight="1"/>
    <row r="824" ht="35.25" customHeight="1"/>
    <row r="825" ht="35.25" customHeight="1"/>
    <row r="826" ht="35.25" customHeight="1"/>
    <row r="827" ht="35.25" customHeight="1"/>
    <row r="828" ht="35.25" customHeight="1"/>
    <row r="829" ht="35.25" customHeight="1"/>
    <row r="830" ht="35.25" customHeight="1"/>
    <row r="831" ht="35.25" customHeight="1"/>
    <row r="832" ht="35.25" customHeight="1"/>
    <row r="833" ht="35.25" customHeight="1"/>
    <row r="834" ht="35.25" customHeight="1"/>
    <row r="835" ht="35.25" customHeight="1"/>
    <row r="836" ht="35.25" customHeight="1"/>
    <row r="837" ht="35.25" customHeight="1"/>
    <row r="838" ht="35.25" customHeight="1"/>
    <row r="839" ht="35.25" customHeight="1"/>
    <row r="840" ht="35.25" customHeight="1"/>
    <row r="841" ht="35.25" customHeight="1"/>
    <row r="842" ht="35.25" customHeight="1"/>
    <row r="843" ht="35.25" customHeight="1"/>
    <row r="844" ht="35.25" customHeight="1"/>
    <row r="845" ht="35.25" customHeight="1"/>
    <row r="846" ht="35.25" customHeight="1"/>
    <row r="847" ht="35.25" customHeight="1"/>
    <row r="848" ht="35.25" customHeight="1"/>
    <row r="849" ht="35.25" customHeight="1"/>
    <row r="850" ht="35.25" customHeight="1"/>
    <row r="851" ht="35.25" customHeight="1"/>
    <row r="852" ht="35.25" customHeight="1"/>
    <row r="853" ht="35.25" customHeight="1"/>
    <row r="854" ht="35.25" customHeight="1"/>
    <row r="855" ht="35.25" customHeight="1"/>
    <row r="856" ht="35.25" customHeight="1"/>
    <row r="857" ht="35.25" customHeight="1"/>
    <row r="858" ht="35.25" customHeight="1"/>
    <row r="859" ht="35.25" customHeight="1"/>
    <row r="860" ht="35.25" customHeight="1"/>
    <row r="861" ht="35.25" customHeight="1"/>
    <row r="862" ht="35.25" customHeight="1"/>
    <row r="863" ht="35.25" customHeight="1"/>
    <row r="864" ht="35.25" customHeight="1"/>
    <row r="865" ht="35.25" customHeight="1"/>
    <row r="866" ht="35.25" customHeight="1"/>
    <row r="867" ht="35.25" customHeight="1"/>
    <row r="868" ht="35.25" customHeight="1"/>
    <row r="869" ht="35.25" customHeight="1"/>
    <row r="870" ht="35.25" customHeight="1"/>
    <row r="871" ht="35.25" customHeight="1"/>
    <row r="872" ht="35.25" customHeight="1"/>
    <row r="873" ht="35.25" customHeight="1"/>
    <row r="874" ht="35.25" customHeight="1"/>
    <row r="875" ht="35.25" customHeight="1"/>
    <row r="876" ht="35.25" customHeight="1"/>
    <row r="877" ht="35.25" customHeight="1"/>
    <row r="878" ht="35.25" customHeight="1"/>
    <row r="879" ht="35.25" customHeight="1"/>
    <row r="880" ht="35.25" customHeight="1"/>
    <row r="881" ht="35.25" customHeight="1"/>
    <row r="882" ht="35.25" customHeight="1"/>
    <row r="883" ht="35.25" customHeight="1"/>
    <row r="884" ht="35.25" customHeight="1"/>
    <row r="885" ht="35.25" customHeight="1"/>
    <row r="886" ht="35.25" customHeight="1"/>
    <row r="887" ht="35.25" customHeight="1"/>
    <row r="888" ht="35.25" customHeight="1"/>
    <row r="889" ht="35.25" customHeight="1"/>
    <row r="890" ht="35.25" customHeight="1"/>
    <row r="891" ht="35.25" customHeight="1"/>
    <row r="892" ht="35.25" customHeight="1"/>
    <row r="893" ht="35.25" customHeight="1"/>
    <row r="894" ht="35.25" customHeight="1"/>
    <row r="895" ht="35.25" customHeight="1"/>
    <row r="896" ht="35.25" customHeight="1"/>
    <row r="897" ht="35.25" customHeight="1"/>
    <row r="898" ht="35.25" customHeight="1"/>
    <row r="899" ht="35.25" customHeight="1"/>
    <row r="900" ht="35.25" customHeight="1"/>
    <row r="901" ht="35.25" customHeight="1"/>
    <row r="902" ht="35.25" customHeight="1"/>
    <row r="903" ht="35.25" customHeight="1"/>
    <row r="904" ht="35.25" customHeight="1"/>
    <row r="905" ht="35.25" customHeight="1"/>
    <row r="906" ht="35.25" customHeight="1"/>
    <row r="907" ht="35.25" customHeight="1"/>
    <row r="908" ht="35.25" customHeight="1"/>
    <row r="909" ht="35.25" customHeight="1"/>
    <row r="910" ht="35.25" customHeight="1"/>
    <row r="911" ht="35.25" customHeight="1"/>
    <row r="912" ht="35.25" customHeight="1"/>
    <row r="913" ht="35.25" customHeight="1"/>
    <row r="914" ht="35.25" customHeight="1"/>
    <row r="915" ht="35.25" customHeight="1"/>
    <row r="916" ht="35.25" customHeight="1"/>
    <row r="917" ht="35.25" customHeight="1"/>
    <row r="918" ht="35.25" customHeight="1"/>
    <row r="919" ht="35.25" customHeight="1"/>
    <row r="920" ht="35.25" customHeight="1"/>
    <row r="921" ht="35.25" customHeight="1"/>
    <row r="922" ht="35.25" customHeight="1"/>
    <row r="923" ht="35.25" customHeight="1"/>
    <row r="924" ht="35.25" customHeight="1"/>
    <row r="925" ht="35.25" customHeight="1"/>
    <row r="926" ht="35.25" customHeight="1"/>
    <row r="927" ht="35.25" customHeight="1"/>
    <row r="928" ht="35.25" customHeight="1"/>
    <row r="929" ht="35.25" customHeight="1"/>
    <row r="930" ht="35.25" customHeight="1"/>
    <row r="931" ht="35.25" customHeight="1"/>
    <row r="932" ht="35.25" customHeight="1"/>
    <row r="933" ht="35.25" customHeight="1"/>
    <row r="934" ht="35.25" customHeight="1"/>
    <row r="935" ht="35.25" customHeight="1"/>
    <row r="936" ht="35.25" customHeight="1"/>
    <row r="937" ht="35.25" customHeight="1"/>
    <row r="938" ht="35.25" customHeight="1"/>
    <row r="939" ht="35.25" customHeight="1"/>
    <row r="940" ht="35.25" customHeight="1"/>
    <row r="941" ht="35.25" customHeight="1"/>
    <row r="942" ht="35.25" customHeight="1"/>
    <row r="943" ht="35.25" customHeight="1"/>
    <row r="944" ht="35.25" customHeight="1"/>
    <row r="945" ht="35.25" customHeight="1"/>
    <row r="946" ht="35.25" customHeight="1"/>
    <row r="947" ht="35.25" customHeight="1"/>
    <row r="948" ht="35.25" customHeight="1"/>
    <row r="949" ht="35.25" customHeight="1"/>
    <row r="950" ht="35.25" customHeight="1"/>
    <row r="951" ht="35.25" customHeight="1"/>
    <row r="952" ht="35.25" customHeight="1"/>
    <row r="953" ht="35.25" customHeight="1"/>
    <row r="954" ht="35.25" customHeight="1"/>
    <row r="955" ht="35.25" customHeight="1"/>
    <row r="956" ht="35.25" customHeight="1"/>
    <row r="957" ht="35.25" customHeight="1"/>
    <row r="958" ht="35.25" customHeight="1"/>
    <row r="959" ht="35.25" customHeight="1"/>
    <row r="960" ht="35.25" customHeight="1"/>
    <row r="961" ht="35.25" customHeight="1"/>
    <row r="962" ht="35.25" customHeight="1"/>
    <row r="963" ht="35.25" customHeight="1"/>
    <row r="964" ht="35.25" customHeight="1"/>
    <row r="965" ht="35.25" customHeight="1"/>
    <row r="966" ht="35.25" customHeight="1"/>
    <row r="967" ht="35.25" customHeight="1"/>
    <row r="968" ht="35.25" customHeight="1"/>
    <row r="969" ht="35.25" customHeight="1"/>
    <row r="970" ht="35.25" customHeight="1"/>
    <row r="971" ht="35.25" customHeight="1"/>
    <row r="972" ht="35.25" customHeight="1"/>
    <row r="973" ht="35.25" customHeight="1"/>
    <row r="974" ht="35.25" customHeight="1"/>
    <row r="975" ht="35.25" customHeight="1"/>
    <row r="976" ht="35.25" customHeight="1"/>
    <row r="977" ht="35.25" customHeight="1"/>
    <row r="978" ht="35.25" customHeight="1"/>
    <row r="979" ht="35.25" customHeight="1"/>
    <row r="980" ht="35.25" customHeight="1"/>
    <row r="981" ht="35.25" customHeight="1"/>
    <row r="982" ht="35.25" customHeight="1"/>
    <row r="983" ht="35.25" customHeight="1"/>
    <row r="984" ht="35.25" customHeight="1"/>
    <row r="985" ht="35.25" customHeight="1"/>
    <row r="986" ht="35.25" customHeight="1"/>
    <row r="987" ht="35.25" customHeight="1"/>
    <row r="988" ht="35.25" customHeight="1"/>
    <row r="989" ht="35.25" customHeight="1"/>
    <row r="990" ht="35.25" customHeight="1"/>
    <row r="991" ht="35.25" customHeight="1"/>
    <row r="992" ht="35.25" customHeight="1"/>
    <row r="993" ht="35.25" customHeight="1"/>
    <row r="994" ht="35.25" customHeight="1"/>
    <row r="995" ht="35.25" customHeight="1"/>
    <row r="996" ht="35.25" customHeight="1"/>
  </sheetData>
  <sheetProtection algorithmName="SHA-512" hashValue="IZzJg3+QhcbJPM3DIrli6oQtT6AGQuqcpC3AWR2RJb+51/g3s6fwNYvIG9ZZVSJbjP5BrcV0S8peWYQfdBFRHg==" saltValue="FuE5bCRT16/xo9GCPUP8gQ==" spinCount="100000" sheet="1" objects="1" scenarios="1"/>
  <autoFilter ref="A19:DU19"/>
  <mergeCells count="197">
    <mergeCell ref="EJ13:EJ18"/>
    <mergeCell ref="D10:M10"/>
    <mergeCell ref="DP13:DP18"/>
    <mergeCell ref="DQ13:DQ18"/>
    <mergeCell ref="DR13:DR18"/>
    <mergeCell ref="DS13:DS18"/>
    <mergeCell ref="DT13:DT18"/>
    <mergeCell ref="AJ17:AJ18"/>
    <mergeCell ref="AM16:AM18"/>
    <mergeCell ref="AN16:AN18"/>
    <mergeCell ref="AY16:AY18"/>
    <mergeCell ref="I12:CD12"/>
    <mergeCell ref="K13:N13"/>
    <mergeCell ref="O13:R14"/>
    <mergeCell ref="Z13:AE13"/>
    <mergeCell ref="AF13:AR13"/>
    <mergeCell ref="N14:N18"/>
    <mergeCell ref="Z14:Z16"/>
    <mergeCell ref="AA14:AA16"/>
    <mergeCell ref="AB14:AB16"/>
    <mergeCell ref="K14:K18"/>
    <mergeCell ref="BN14:BQ15"/>
    <mergeCell ref="BS14:CD14"/>
    <mergeCell ref="CR15:CU15"/>
    <mergeCell ref="F14:F18"/>
    <mergeCell ref="B13:B18"/>
    <mergeCell ref="DU13:DU18"/>
    <mergeCell ref="D13:D18"/>
    <mergeCell ref="E13:H13"/>
    <mergeCell ref="AG14:AG16"/>
    <mergeCell ref="AI17:AI18"/>
    <mergeCell ref="AC17:AC18"/>
    <mergeCell ref="AF17:AF18"/>
    <mergeCell ref="E14:E18"/>
    <mergeCell ref="AH14:AH16"/>
    <mergeCell ref="BD17:BD18"/>
    <mergeCell ref="BP17:BP18"/>
    <mergeCell ref="BQ17:BQ18"/>
    <mergeCell ref="BS17:BT17"/>
    <mergeCell ref="BP16:BQ16"/>
    <mergeCell ref="BS16:BV16"/>
    <mergeCell ref="CI14:CL15"/>
    <mergeCell ref="CM14:CP15"/>
    <mergeCell ref="P17:P18"/>
    <mergeCell ref="Q17:Q18"/>
    <mergeCell ref="R17:R18"/>
    <mergeCell ref="BO17:BO18"/>
    <mergeCell ref="O17:O18"/>
    <mergeCell ref="D6:M6"/>
    <mergeCell ref="BB6:BM6"/>
    <mergeCell ref="CY6:DK6"/>
    <mergeCell ref="CE12:DN12"/>
    <mergeCell ref="I13:J14"/>
    <mergeCell ref="D7:M7"/>
    <mergeCell ref="BB7:BM7"/>
    <mergeCell ref="CY7:DK7"/>
    <mergeCell ref="D8:M8"/>
    <mergeCell ref="CY8:DK9"/>
    <mergeCell ref="D9:M9"/>
    <mergeCell ref="CE14:CH15"/>
    <mergeCell ref="BE13:CD13"/>
    <mergeCell ref="CE13:DI13"/>
    <mergeCell ref="DJ13:DJ18"/>
    <mergeCell ref="DK13:DK18"/>
    <mergeCell ref="BE14:BI15"/>
    <mergeCell ref="BJ14:BM15"/>
    <mergeCell ref="S13:U14"/>
    <mergeCell ref="AK14:AK18"/>
    <mergeCell ref="AL14:AN14"/>
    <mergeCell ref="X15:X18"/>
    <mergeCell ref="BB14:BB18"/>
    <mergeCell ref="DG15:DG18"/>
    <mergeCell ref="A13:A18"/>
    <mergeCell ref="Z17:Z18"/>
    <mergeCell ref="AA17:AA18"/>
    <mergeCell ref="AB17:AB18"/>
    <mergeCell ref="C13:C18"/>
    <mergeCell ref="S15:S18"/>
    <mergeCell ref="T15:T18"/>
    <mergeCell ref="U15:U18"/>
    <mergeCell ref="AJ14:AJ16"/>
    <mergeCell ref="M14:M18"/>
    <mergeCell ref="AI14:AI16"/>
    <mergeCell ref="Q15:R16"/>
    <mergeCell ref="AG17:AG18"/>
    <mergeCell ref="AH17:AH18"/>
    <mergeCell ref="AC14:AC16"/>
    <mergeCell ref="AD14:AD18"/>
    <mergeCell ref="AE14:AE18"/>
    <mergeCell ref="AF14:AF16"/>
    <mergeCell ref="G14:G18"/>
    <mergeCell ref="H14:H18"/>
    <mergeCell ref="I15:I18"/>
    <mergeCell ref="J15:J18"/>
    <mergeCell ref="O15:P16"/>
    <mergeCell ref="V15:V18"/>
    <mergeCell ref="W15:W18"/>
    <mergeCell ref="Y15:Y18"/>
    <mergeCell ref="L14:L18"/>
    <mergeCell ref="BB13:BD13"/>
    <mergeCell ref="AL15:AN15"/>
    <mergeCell ref="AL16:AL18"/>
    <mergeCell ref="AW13:AW18"/>
    <mergeCell ref="AX13:BA14"/>
    <mergeCell ref="AP14:AP18"/>
    <mergeCell ref="AQ14:AQ18"/>
    <mergeCell ref="AR14:AR18"/>
    <mergeCell ref="AZ16:AZ18"/>
    <mergeCell ref="BA16:BA18"/>
    <mergeCell ref="AX15:AX18"/>
    <mergeCell ref="AY15:BA15"/>
    <mergeCell ref="AO14:AO18"/>
    <mergeCell ref="V13:Y14"/>
    <mergeCell ref="AS13:AS18"/>
    <mergeCell ref="AT13:AT18"/>
    <mergeCell ref="AU13:AU18"/>
    <mergeCell ref="AV13:AV18"/>
    <mergeCell ref="BW16:BZ16"/>
    <mergeCell ref="BW15:CD15"/>
    <mergeCell ref="BS15:BV15"/>
    <mergeCell ref="BU17:BV17"/>
    <mergeCell ref="BJ16:BK16"/>
    <mergeCell ref="BL16:BM16"/>
    <mergeCell ref="BN16:BO16"/>
    <mergeCell ref="BL17:BL18"/>
    <mergeCell ref="BM17:BM18"/>
    <mergeCell ref="BN17:BN18"/>
    <mergeCell ref="BR15:BR18"/>
    <mergeCell ref="BJ17:BJ18"/>
    <mergeCell ref="BK17:BK18"/>
    <mergeCell ref="BW17:BX17"/>
    <mergeCell ref="BY17:BZ17"/>
    <mergeCell ref="BI16:BI18"/>
    <mergeCell ref="BC14:BD16"/>
    <mergeCell ref="BC17:BC18"/>
    <mergeCell ref="BE17:BE18"/>
    <mergeCell ref="BF17:BF18"/>
    <mergeCell ref="BG17:BG18"/>
    <mergeCell ref="BE16:BF16"/>
    <mergeCell ref="BG16:BH16"/>
    <mergeCell ref="BH17:BH18"/>
    <mergeCell ref="CI16:CJ16"/>
    <mergeCell ref="CK16:CL16"/>
    <mergeCell ref="CQ15:CQ18"/>
    <mergeCell ref="CA16:CD16"/>
    <mergeCell ref="CE16:CF16"/>
    <mergeCell ref="CG16:CH16"/>
    <mergeCell ref="CP17:CP18"/>
    <mergeCell ref="CA17:CB17"/>
    <mergeCell ref="CC17:CD17"/>
    <mergeCell ref="CE17:CE18"/>
    <mergeCell ref="CF17:CF18"/>
    <mergeCell ref="CG17:CG18"/>
    <mergeCell ref="CH17:CH18"/>
    <mergeCell ref="CI17:CI18"/>
    <mergeCell ref="CM17:CM18"/>
    <mergeCell ref="CN17:CN18"/>
    <mergeCell ref="CM16:CN16"/>
    <mergeCell ref="CO16:CP16"/>
    <mergeCell ref="CO17:CO18"/>
    <mergeCell ref="CJ17:CJ18"/>
    <mergeCell ref="CK17:CK18"/>
    <mergeCell ref="CL17:CL18"/>
    <mergeCell ref="DD14:DE17"/>
    <mergeCell ref="DG14:DH14"/>
    <mergeCell ref="CR14:DC14"/>
    <mergeCell ref="DL13:DL18"/>
    <mergeCell ref="DM13:DM18"/>
    <mergeCell ref="CZ17:DA17"/>
    <mergeCell ref="DH15:DH18"/>
    <mergeCell ref="DN13:DN18"/>
    <mergeCell ref="DI14:DI18"/>
    <mergeCell ref="CV15:DC15"/>
    <mergeCell ref="EH13:EH18"/>
    <mergeCell ref="EI13:EI18"/>
    <mergeCell ref="DW13:DW18"/>
    <mergeCell ref="DX13:DX18"/>
    <mergeCell ref="DV13:DV18"/>
    <mergeCell ref="CR16:CU16"/>
    <mergeCell ref="CV16:CY16"/>
    <mergeCell ref="CZ16:DC16"/>
    <mergeCell ref="DB17:DC17"/>
    <mergeCell ref="DZ13:DZ18"/>
    <mergeCell ref="EA13:EA18"/>
    <mergeCell ref="EB13:EB18"/>
    <mergeCell ref="EC13:EC18"/>
    <mergeCell ref="ED13:ED18"/>
    <mergeCell ref="EE13:EE18"/>
    <mergeCell ref="EF13:EF18"/>
    <mergeCell ref="EG13:EG18"/>
    <mergeCell ref="DY13:DY18"/>
    <mergeCell ref="CR17:CS17"/>
    <mergeCell ref="CT17:CU17"/>
    <mergeCell ref="CV17:CW17"/>
    <mergeCell ref="CX17:CY17"/>
    <mergeCell ref="DO13:DO18"/>
    <mergeCell ref="DF14:DF18"/>
  </mergeCells>
  <phoneticPr fontId="6" type="noConversion"/>
  <pageMargins left="0.7" right="0.7" top="0.75" bottom="0.75" header="0.3" footer="0.3"/>
  <pageSetup paperSize="9"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J80"/>
  <sheetViews>
    <sheetView zoomScaleNormal="100" workbookViewId="0">
      <selection activeCell="A9" sqref="A9:EN985"/>
    </sheetView>
  </sheetViews>
  <sheetFormatPr defaultRowHeight="15"/>
  <cols>
    <col min="121" max="121" width="26.140625" bestFit="1" customWidth="1"/>
  </cols>
  <sheetData>
    <row r="1" spans="1:140" ht="15" customHeight="1">
      <c r="A1" s="1088" t="s">
        <v>18</v>
      </c>
      <c r="B1" s="1088"/>
      <c r="C1" s="1088"/>
      <c r="D1" s="1088"/>
      <c r="E1" s="1088"/>
      <c r="F1" s="1088"/>
      <c r="G1" s="1088"/>
      <c r="H1" s="1088"/>
      <c r="I1" s="1095"/>
      <c r="J1" s="1095"/>
      <c r="K1" s="1095"/>
      <c r="L1" s="1095"/>
      <c r="M1" s="1095"/>
      <c r="N1" s="1095"/>
      <c r="O1" s="1095"/>
      <c r="P1" s="1095"/>
      <c r="Q1" s="1095"/>
      <c r="R1" s="1095"/>
      <c r="S1" s="1095"/>
      <c r="T1" s="1095"/>
      <c r="U1" s="1095"/>
      <c r="V1" s="1095"/>
      <c r="W1" s="1095"/>
      <c r="X1" s="1095"/>
      <c r="Y1" s="1095"/>
      <c r="Z1" s="1095"/>
      <c r="AA1" s="1095"/>
      <c r="AB1" s="1095"/>
      <c r="AC1" s="1095"/>
      <c r="AD1" s="1095"/>
      <c r="AE1" s="1095"/>
      <c r="AF1" s="1095"/>
      <c r="AG1" s="1095"/>
      <c r="AH1" s="1095"/>
      <c r="AI1" s="1095"/>
      <c r="AJ1" s="1095"/>
      <c r="AK1" s="1095"/>
      <c r="AL1" s="1095"/>
      <c r="AM1" s="1095"/>
      <c r="AN1" s="1095"/>
      <c r="AO1" s="1095"/>
      <c r="AP1" s="1095"/>
      <c r="AQ1" s="1095"/>
      <c r="AR1" s="1095"/>
      <c r="AS1" s="1095"/>
      <c r="AT1" s="1095"/>
      <c r="AU1" s="1095"/>
      <c r="AV1" s="1095"/>
      <c r="AW1" s="1095"/>
      <c r="AX1" s="1095"/>
      <c r="AY1" s="1095"/>
      <c r="AZ1" s="1095"/>
      <c r="BA1" s="1095"/>
      <c r="BB1" s="1095"/>
      <c r="BC1" s="1095"/>
      <c r="BD1" s="1095"/>
      <c r="BE1" s="1095"/>
      <c r="BF1" s="1095"/>
      <c r="BG1" s="1095"/>
      <c r="BH1" s="1095"/>
      <c r="BI1" s="1095"/>
      <c r="BJ1" s="1095"/>
      <c r="BK1" s="1095"/>
      <c r="BL1" s="1095"/>
      <c r="BM1" s="1095"/>
      <c r="BN1" s="1095"/>
      <c r="BO1" s="1095"/>
      <c r="BP1" s="1095"/>
      <c r="BQ1" s="1095"/>
      <c r="BR1" s="1095"/>
      <c r="BS1" s="1095"/>
      <c r="BT1" s="1095"/>
      <c r="BU1" s="1095"/>
      <c r="BV1" s="1095"/>
      <c r="BW1" s="1095"/>
      <c r="BX1" s="1095"/>
      <c r="BY1" s="1095"/>
      <c r="BZ1" s="1095"/>
      <c r="CA1" s="1095"/>
      <c r="CB1" s="1095"/>
      <c r="CC1" s="1095"/>
      <c r="CD1" s="1096"/>
      <c r="CE1" s="1081" t="s">
        <v>19</v>
      </c>
      <c r="CF1" s="1081"/>
      <c r="CG1" s="1081"/>
      <c r="CH1" s="1081"/>
      <c r="CI1" s="1081"/>
      <c r="CJ1" s="1081"/>
      <c r="CK1" s="1081"/>
      <c r="CL1" s="1081"/>
      <c r="CM1" s="1081"/>
      <c r="CN1" s="1081"/>
      <c r="CO1" s="1081"/>
      <c r="CP1" s="1081"/>
      <c r="CQ1" s="1081"/>
      <c r="CR1" s="1081"/>
      <c r="CS1" s="1081"/>
      <c r="CT1" s="1081"/>
      <c r="CU1" s="1081"/>
      <c r="CV1" s="1081"/>
      <c r="CW1" s="1081"/>
      <c r="CX1" s="1081"/>
      <c r="CY1" s="1081"/>
      <c r="CZ1" s="1081"/>
      <c r="DA1" s="1081"/>
      <c r="DB1" s="1081"/>
      <c r="DC1" s="1081"/>
      <c r="DD1" s="1081"/>
      <c r="DE1" s="1081"/>
      <c r="DF1" s="1081"/>
      <c r="DG1" s="1081"/>
      <c r="DH1" s="1081"/>
      <c r="DI1" s="1081"/>
      <c r="DJ1" s="1081"/>
      <c r="DK1" s="1081"/>
      <c r="DL1" s="1081"/>
      <c r="DM1" s="1081"/>
      <c r="DN1" s="1081"/>
      <c r="DO1" s="8"/>
      <c r="DQ1" s="1086" t="s">
        <v>193</v>
      </c>
      <c r="DW1" s="1070" t="s">
        <v>898</v>
      </c>
      <c r="DX1" s="1070" t="s">
        <v>209</v>
      </c>
      <c r="DY1" s="1070" t="s">
        <v>99</v>
      </c>
      <c r="DZ1" s="1144" t="s">
        <v>1076</v>
      </c>
      <c r="EA1" s="1144" t="s">
        <v>1077</v>
      </c>
      <c r="EB1" s="1144" t="s">
        <v>1079</v>
      </c>
      <c r="EC1" s="1144" t="s">
        <v>1078</v>
      </c>
      <c r="ED1" s="1140" t="s">
        <v>1080</v>
      </c>
      <c r="EE1" s="1142" t="s">
        <v>1081</v>
      </c>
      <c r="EF1" s="1138" t="s">
        <v>1082</v>
      </c>
      <c r="EG1" s="1138" t="s">
        <v>1179</v>
      </c>
      <c r="EH1" s="1138" t="s">
        <v>1177</v>
      </c>
      <c r="EI1" s="1138" t="s">
        <v>1178</v>
      </c>
      <c r="EJ1" s="1138" t="s">
        <v>98</v>
      </c>
    </row>
    <row r="2" spans="1:140" ht="15" customHeight="1">
      <c r="A2" s="1102" t="s">
        <v>23</v>
      </c>
      <c r="B2" s="1088" t="s">
        <v>24</v>
      </c>
      <c r="C2" s="1088" t="s">
        <v>25</v>
      </c>
      <c r="D2" s="1075" t="s">
        <v>26</v>
      </c>
      <c r="E2" s="1094" t="s">
        <v>27</v>
      </c>
      <c r="F2" s="1095"/>
      <c r="G2" s="1095"/>
      <c r="H2" s="1096"/>
      <c r="I2" s="1088" t="s">
        <v>28</v>
      </c>
      <c r="J2" s="1088"/>
      <c r="K2" s="1120" t="s">
        <v>29</v>
      </c>
      <c r="L2" s="1121"/>
      <c r="M2" s="1121"/>
      <c r="N2" s="1121"/>
      <c r="O2" s="1088" t="s">
        <v>30</v>
      </c>
      <c r="P2" s="1088"/>
      <c r="Q2" s="1088"/>
      <c r="R2" s="1088"/>
      <c r="S2" s="1124" t="s">
        <v>168</v>
      </c>
      <c r="T2" s="1125"/>
      <c r="U2" s="1126"/>
      <c r="V2" s="1130" t="s">
        <v>169</v>
      </c>
      <c r="W2" s="1131"/>
      <c r="X2" s="1131"/>
      <c r="Y2" s="1132"/>
      <c r="Z2" s="1136" t="s">
        <v>31</v>
      </c>
      <c r="AA2" s="1137"/>
      <c r="AB2" s="1137"/>
      <c r="AC2" s="1137"/>
      <c r="AD2" s="1137"/>
      <c r="AE2" s="1137"/>
      <c r="AF2" s="1097" t="s">
        <v>32</v>
      </c>
      <c r="AG2" s="1097"/>
      <c r="AH2" s="1097"/>
      <c r="AI2" s="1097"/>
      <c r="AJ2" s="1097"/>
      <c r="AK2" s="1097"/>
      <c r="AL2" s="1097"/>
      <c r="AM2" s="1097"/>
      <c r="AN2" s="1097"/>
      <c r="AO2" s="1097"/>
      <c r="AP2" s="1097"/>
      <c r="AQ2" s="1097"/>
      <c r="AR2" s="1097"/>
      <c r="AS2" s="1089" t="s">
        <v>33</v>
      </c>
      <c r="AT2" s="1102" t="s">
        <v>34</v>
      </c>
      <c r="AU2" s="1089" t="s">
        <v>35</v>
      </c>
      <c r="AV2" s="1089" t="s">
        <v>36</v>
      </c>
      <c r="AW2" s="1089" t="s">
        <v>37</v>
      </c>
      <c r="AX2" s="1104" t="s">
        <v>38</v>
      </c>
      <c r="AY2" s="1105"/>
      <c r="AZ2" s="1105"/>
      <c r="BA2" s="1106"/>
      <c r="BB2" s="1122" t="s">
        <v>39</v>
      </c>
      <c r="BC2" s="1122"/>
      <c r="BD2" s="1122"/>
      <c r="BE2" s="1081" t="s">
        <v>40</v>
      </c>
      <c r="BF2" s="1081"/>
      <c r="BG2" s="1081"/>
      <c r="BH2" s="1081"/>
      <c r="BI2" s="1081"/>
      <c r="BJ2" s="1081"/>
      <c r="BK2" s="1081"/>
      <c r="BL2" s="1081"/>
      <c r="BM2" s="1081"/>
      <c r="BN2" s="1081"/>
      <c r="BO2" s="1081"/>
      <c r="BP2" s="1081"/>
      <c r="BQ2" s="1081"/>
      <c r="BR2" s="1081"/>
      <c r="BS2" s="1081"/>
      <c r="BT2" s="1081"/>
      <c r="BU2" s="1081"/>
      <c r="BV2" s="1081"/>
      <c r="BW2" s="1081"/>
      <c r="BX2" s="1081"/>
      <c r="BY2" s="1081"/>
      <c r="BZ2" s="1081"/>
      <c r="CA2" s="1081"/>
      <c r="CB2" s="1081"/>
      <c r="CC2" s="1081"/>
      <c r="CD2" s="1081"/>
      <c r="CE2" s="1094" t="s">
        <v>41</v>
      </c>
      <c r="CF2" s="1095"/>
      <c r="CG2" s="1095"/>
      <c r="CH2" s="1095"/>
      <c r="CI2" s="1095"/>
      <c r="CJ2" s="1095"/>
      <c r="CK2" s="1095"/>
      <c r="CL2" s="1095"/>
      <c r="CM2" s="1095"/>
      <c r="CN2" s="1095"/>
      <c r="CO2" s="1095"/>
      <c r="CP2" s="1095"/>
      <c r="CQ2" s="1095"/>
      <c r="CR2" s="1095"/>
      <c r="CS2" s="1095"/>
      <c r="CT2" s="1095"/>
      <c r="CU2" s="1095"/>
      <c r="CV2" s="1095"/>
      <c r="CW2" s="1095"/>
      <c r="CX2" s="1095"/>
      <c r="CY2" s="1095"/>
      <c r="CZ2" s="1095"/>
      <c r="DA2" s="1095"/>
      <c r="DB2" s="1095"/>
      <c r="DC2" s="1095"/>
      <c r="DD2" s="1095"/>
      <c r="DE2" s="1095"/>
      <c r="DF2" s="1095"/>
      <c r="DG2" s="1095"/>
      <c r="DH2" s="1095"/>
      <c r="DI2" s="1096"/>
      <c r="DJ2" s="1075" t="s">
        <v>42</v>
      </c>
      <c r="DK2" s="1075" t="s">
        <v>43</v>
      </c>
      <c r="DL2" s="1078" t="s">
        <v>44</v>
      </c>
      <c r="DM2" s="1078" t="s">
        <v>45</v>
      </c>
      <c r="DN2" s="1098" t="s">
        <v>46</v>
      </c>
      <c r="DO2" s="1091" t="s">
        <v>164</v>
      </c>
      <c r="DP2" s="1082" t="s">
        <v>192</v>
      </c>
      <c r="DQ2" s="1086"/>
      <c r="DR2" s="1082" t="s">
        <v>194</v>
      </c>
      <c r="DS2" s="1085" t="s">
        <v>195</v>
      </c>
      <c r="DT2" s="1082" t="s">
        <v>196</v>
      </c>
      <c r="DU2" s="1085" t="s">
        <v>197</v>
      </c>
      <c r="DV2" s="1072" t="s">
        <v>753</v>
      </c>
      <c r="DW2" s="1071"/>
      <c r="DX2" s="1071"/>
      <c r="DY2" s="1071"/>
      <c r="DZ2" s="1144"/>
      <c r="EA2" s="1144"/>
      <c r="EB2" s="1144"/>
      <c r="EC2" s="1144"/>
      <c r="ED2" s="1141"/>
      <c r="EE2" s="1143"/>
      <c r="EF2" s="1139"/>
      <c r="EG2" s="1139"/>
      <c r="EH2" s="1139"/>
      <c r="EI2" s="1139"/>
      <c r="EJ2" s="1139"/>
    </row>
    <row r="3" spans="1:140">
      <c r="A3" s="1090"/>
      <c r="B3" s="1081"/>
      <c r="C3" s="1090"/>
      <c r="D3" s="1076"/>
      <c r="E3" s="1102" t="s">
        <v>53</v>
      </c>
      <c r="F3" s="1102" t="s">
        <v>54</v>
      </c>
      <c r="G3" s="1102" t="s">
        <v>55</v>
      </c>
      <c r="H3" s="1102" t="s">
        <v>56</v>
      </c>
      <c r="I3" s="1088"/>
      <c r="J3" s="1088"/>
      <c r="K3" s="1078" t="s">
        <v>57</v>
      </c>
      <c r="L3" s="1102" t="s">
        <v>58</v>
      </c>
      <c r="M3" s="1102" t="s">
        <v>59</v>
      </c>
      <c r="N3" s="1078" t="s">
        <v>60</v>
      </c>
      <c r="O3" s="1088"/>
      <c r="P3" s="1088"/>
      <c r="Q3" s="1088"/>
      <c r="R3" s="1088"/>
      <c r="S3" s="1127"/>
      <c r="T3" s="1128"/>
      <c r="U3" s="1129"/>
      <c r="V3" s="1133"/>
      <c r="W3" s="1134"/>
      <c r="X3" s="1134"/>
      <c r="Y3" s="1135"/>
      <c r="Z3" s="1102" t="s">
        <v>61</v>
      </c>
      <c r="AA3" s="1089" t="s">
        <v>62</v>
      </c>
      <c r="AB3" s="1089" t="s">
        <v>63</v>
      </c>
      <c r="AC3" s="1089" t="s">
        <v>64</v>
      </c>
      <c r="AD3" s="1102" t="s">
        <v>65</v>
      </c>
      <c r="AE3" s="1089" t="s">
        <v>66</v>
      </c>
      <c r="AF3" s="1116" t="s">
        <v>67</v>
      </c>
      <c r="AG3" s="1102" t="s">
        <v>61</v>
      </c>
      <c r="AH3" s="1089" t="s">
        <v>62</v>
      </c>
      <c r="AI3" s="1089" t="s">
        <v>68</v>
      </c>
      <c r="AJ3" s="1089" t="s">
        <v>64</v>
      </c>
      <c r="AK3" s="1102" t="s">
        <v>69</v>
      </c>
      <c r="AL3" s="1103" t="s">
        <v>70</v>
      </c>
      <c r="AM3" s="1103"/>
      <c r="AN3" s="1103"/>
      <c r="AO3" s="1102" t="s">
        <v>71</v>
      </c>
      <c r="AP3" s="1102" t="s">
        <v>72</v>
      </c>
      <c r="AQ3" s="1089" t="s">
        <v>73</v>
      </c>
      <c r="AR3" s="1078" t="s">
        <v>74</v>
      </c>
      <c r="AS3" s="1089"/>
      <c r="AT3" s="1102"/>
      <c r="AU3" s="1089"/>
      <c r="AV3" s="1089"/>
      <c r="AW3" s="1089"/>
      <c r="AX3" s="1107"/>
      <c r="AY3" s="1108"/>
      <c r="AZ3" s="1108"/>
      <c r="BA3" s="1109"/>
      <c r="BB3" s="1119" t="s">
        <v>75</v>
      </c>
      <c r="BC3" s="1088" t="s">
        <v>76</v>
      </c>
      <c r="BD3" s="1088"/>
      <c r="BE3" s="1088" t="s">
        <v>77</v>
      </c>
      <c r="BF3" s="1088"/>
      <c r="BG3" s="1088"/>
      <c r="BH3" s="1088"/>
      <c r="BI3" s="1088"/>
      <c r="BJ3" s="1088" t="s">
        <v>78</v>
      </c>
      <c r="BK3" s="1088"/>
      <c r="BL3" s="1088"/>
      <c r="BM3" s="1088"/>
      <c r="BN3" s="1097" t="s">
        <v>79</v>
      </c>
      <c r="BO3" s="1097"/>
      <c r="BP3" s="1097"/>
      <c r="BQ3" s="1097"/>
      <c r="BR3" s="9" t="s">
        <v>80</v>
      </c>
      <c r="BS3" s="1081" t="s">
        <v>81</v>
      </c>
      <c r="BT3" s="1081"/>
      <c r="BU3" s="1081"/>
      <c r="BV3" s="1081"/>
      <c r="BW3" s="1081"/>
      <c r="BX3" s="1081"/>
      <c r="BY3" s="1081"/>
      <c r="BZ3" s="1081"/>
      <c r="CA3" s="1081"/>
      <c r="CB3" s="1081"/>
      <c r="CC3" s="1081"/>
      <c r="CD3" s="1081"/>
      <c r="CE3" s="1088" t="s">
        <v>77</v>
      </c>
      <c r="CF3" s="1088"/>
      <c r="CG3" s="1088"/>
      <c r="CH3" s="1088"/>
      <c r="CI3" s="1088" t="s">
        <v>78</v>
      </c>
      <c r="CJ3" s="1088"/>
      <c r="CK3" s="1088"/>
      <c r="CL3" s="1088"/>
      <c r="CM3" s="1097" t="s">
        <v>79</v>
      </c>
      <c r="CN3" s="1097"/>
      <c r="CO3" s="1097"/>
      <c r="CP3" s="1097"/>
      <c r="CQ3" s="9" t="s">
        <v>80</v>
      </c>
      <c r="CR3" s="1081" t="s">
        <v>81</v>
      </c>
      <c r="CS3" s="1081"/>
      <c r="CT3" s="1081"/>
      <c r="CU3" s="1081"/>
      <c r="CV3" s="1081"/>
      <c r="CW3" s="1081"/>
      <c r="CX3" s="1081"/>
      <c r="CY3" s="1081"/>
      <c r="CZ3" s="1081"/>
      <c r="DA3" s="1081"/>
      <c r="DB3" s="1081"/>
      <c r="DC3" s="1081"/>
      <c r="DD3" s="1089" t="s">
        <v>82</v>
      </c>
      <c r="DE3" s="1089"/>
      <c r="DF3" s="1078" t="s">
        <v>165</v>
      </c>
      <c r="DG3" s="1081" t="s">
        <v>83</v>
      </c>
      <c r="DH3" s="1090"/>
      <c r="DI3" s="1089" t="s">
        <v>84</v>
      </c>
      <c r="DJ3" s="1076"/>
      <c r="DK3" s="1076"/>
      <c r="DL3" s="1079"/>
      <c r="DM3" s="1079"/>
      <c r="DN3" s="1099"/>
      <c r="DO3" s="1092"/>
      <c r="DP3" s="1083"/>
      <c r="DQ3" s="1086"/>
      <c r="DR3" s="1083"/>
      <c r="DS3" s="1073"/>
      <c r="DT3" s="1083"/>
      <c r="DU3" s="1073"/>
      <c r="DV3" s="1073"/>
      <c r="DW3" s="1071"/>
      <c r="DX3" s="1071"/>
      <c r="DY3" s="1071"/>
      <c r="DZ3" s="1144"/>
      <c r="EA3" s="1144"/>
      <c r="EB3" s="1144"/>
      <c r="EC3" s="1144"/>
      <c r="ED3" s="1141"/>
      <c r="EE3" s="1143"/>
      <c r="EF3" s="1139"/>
      <c r="EG3" s="1139"/>
      <c r="EH3" s="1139"/>
      <c r="EI3" s="1139"/>
      <c r="EJ3" s="1139"/>
    </row>
    <row r="4" spans="1:140">
      <c r="A4" s="1090"/>
      <c r="B4" s="1081"/>
      <c r="C4" s="1090"/>
      <c r="D4" s="1076"/>
      <c r="E4" s="1102"/>
      <c r="F4" s="1102"/>
      <c r="G4" s="1102"/>
      <c r="H4" s="1102"/>
      <c r="I4" s="1118" t="s">
        <v>89</v>
      </c>
      <c r="J4" s="1118" t="s">
        <v>46</v>
      </c>
      <c r="K4" s="1079"/>
      <c r="L4" s="1102"/>
      <c r="M4" s="1102"/>
      <c r="N4" s="1079"/>
      <c r="O4" s="1081" t="s">
        <v>89</v>
      </c>
      <c r="P4" s="1081"/>
      <c r="Q4" s="1081" t="s">
        <v>90</v>
      </c>
      <c r="R4" s="1081"/>
      <c r="S4" s="1110" t="s">
        <v>131</v>
      </c>
      <c r="T4" s="1110" t="s">
        <v>161</v>
      </c>
      <c r="U4" s="1112" t="s">
        <v>122</v>
      </c>
      <c r="V4" s="1114">
        <v>0</v>
      </c>
      <c r="W4" s="1114">
        <v>1</v>
      </c>
      <c r="X4" s="1114">
        <v>2</v>
      </c>
      <c r="Y4" s="1115">
        <v>3</v>
      </c>
      <c r="Z4" s="1102"/>
      <c r="AA4" s="1089"/>
      <c r="AB4" s="1089"/>
      <c r="AC4" s="1089"/>
      <c r="AD4" s="1102"/>
      <c r="AE4" s="1089"/>
      <c r="AF4" s="1116"/>
      <c r="AG4" s="1102"/>
      <c r="AH4" s="1089"/>
      <c r="AI4" s="1089"/>
      <c r="AJ4" s="1089"/>
      <c r="AK4" s="1102"/>
      <c r="AL4" s="1103" t="s">
        <v>91</v>
      </c>
      <c r="AM4" s="1103"/>
      <c r="AN4" s="1103"/>
      <c r="AO4" s="1102"/>
      <c r="AP4" s="1102"/>
      <c r="AQ4" s="1089"/>
      <c r="AR4" s="1079"/>
      <c r="AS4" s="1089"/>
      <c r="AT4" s="1102"/>
      <c r="AU4" s="1089"/>
      <c r="AV4" s="1089"/>
      <c r="AW4" s="1089"/>
      <c r="AX4" s="1078" t="s">
        <v>92</v>
      </c>
      <c r="AY4" s="1094" t="s">
        <v>93</v>
      </c>
      <c r="AZ4" s="1095"/>
      <c r="BA4" s="1096"/>
      <c r="BB4" s="1119"/>
      <c r="BC4" s="1088"/>
      <c r="BD4" s="1088"/>
      <c r="BE4" s="1088"/>
      <c r="BF4" s="1088"/>
      <c r="BG4" s="1088"/>
      <c r="BH4" s="1088"/>
      <c r="BI4" s="1088"/>
      <c r="BJ4" s="1088"/>
      <c r="BK4" s="1088"/>
      <c r="BL4" s="1088"/>
      <c r="BM4" s="1088"/>
      <c r="BN4" s="1097"/>
      <c r="BO4" s="1097"/>
      <c r="BP4" s="1097"/>
      <c r="BQ4" s="1097"/>
      <c r="BR4" s="1089" t="s">
        <v>94</v>
      </c>
      <c r="BS4" s="1088" t="s">
        <v>95</v>
      </c>
      <c r="BT4" s="1088"/>
      <c r="BU4" s="1088"/>
      <c r="BV4" s="1088"/>
      <c r="BW4" s="1088" t="s">
        <v>96</v>
      </c>
      <c r="BX4" s="1088"/>
      <c r="BY4" s="1088"/>
      <c r="BZ4" s="1088"/>
      <c r="CA4" s="1088"/>
      <c r="CB4" s="1088"/>
      <c r="CC4" s="1088"/>
      <c r="CD4" s="1088"/>
      <c r="CE4" s="1088"/>
      <c r="CF4" s="1088"/>
      <c r="CG4" s="1088"/>
      <c r="CH4" s="1088"/>
      <c r="CI4" s="1088"/>
      <c r="CJ4" s="1088"/>
      <c r="CK4" s="1088"/>
      <c r="CL4" s="1088"/>
      <c r="CM4" s="1097"/>
      <c r="CN4" s="1097"/>
      <c r="CO4" s="1097"/>
      <c r="CP4" s="1097"/>
      <c r="CQ4" s="1089" t="s">
        <v>97</v>
      </c>
      <c r="CR4" s="1088" t="s">
        <v>95</v>
      </c>
      <c r="CS4" s="1088"/>
      <c r="CT4" s="1088"/>
      <c r="CU4" s="1088"/>
      <c r="CV4" s="1088" t="s">
        <v>96</v>
      </c>
      <c r="CW4" s="1088"/>
      <c r="CX4" s="1088"/>
      <c r="CY4" s="1088"/>
      <c r="CZ4" s="1088"/>
      <c r="DA4" s="1088"/>
      <c r="DB4" s="1088"/>
      <c r="DC4" s="1088"/>
      <c r="DD4" s="1089"/>
      <c r="DE4" s="1089"/>
      <c r="DF4" s="1079"/>
      <c r="DG4" s="1089" t="s">
        <v>98</v>
      </c>
      <c r="DH4" s="1089" t="s">
        <v>99</v>
      </c>
      <c r="DI4" s="1090"/>
      <c r="DJ4" s="1076"/>
      <c r="DK4" s="1076"/>
      <c r="DL4" s="1079"/>
      <c r="DM4" s="1079"/>
      <c r="DN4" s="1099"/>
      <c r="DO4" s="1092"/>
      <c r="DP4" s="1083"/>
      <c r="DQ4" s="1086"/>
      <c r="DR4" s="1083"/>
      <c r="DS4" s="1073"/>
      <c r="DT4" s="1083"/>
      <c r="DU4" s="1073"/>
      <c r="DV4" s="1073"/>
      <c r="DW4" s="1071"/>
      <c r="DX4" s="1071"/>
      <c r="DY4" s="1071"/>
      <c r="DZ4" s="1144"/>
      <c r="EA4" s="1144"/>
      <c r="EB4" s="1144"/>
      <c r="EC4" s="1144"/>
      <c r="ED4" s="1141"/>
      <c r="EE4" s="1143"/>
      <c r="EF4" s="1139"/>
      <c r="EG4" s="1139"/>
      <c r="EH4" s="1139"/>
      <c r="EI4" s="1139"/>
      <c r="EJ4" s="1139"/>
    </row>
    <row r="5" spans="1:140">
      <c r="A5" s="1090"/>
      <c r="B5" s="1081"/>
      <c r="C5" s="1090"/>
      <c r="D5" s="1076"/>
      <c r="E5" s="1102"/>
      <c r="F5" s="1102"/>
      <c r="G5" s="1102"/>
      <c r="H5" s="1102"/>
      <c r="I5" s="1118"/>
      <c r="J5" s="1118"/>
      <c r="K5" s="1079"/>
      <c r="L5" s="1102"/>
      <c r="M5" s="1102"/>
      <c r="N5" s="1079"/>
      <c r="O5" s="1081"/>
      <c r="P5" s="1081"/>
      <c r="Q5" s="1081"/>
      <c r="R5" s="1081"/>
      <c r="S5" s="1110"/>
      <c r="T5" s="1110"/>
      <c r="U5" s="1112"/>
      <c r="V5" s="1112"/>
      <c r="W5" s="1112"/>
      <c r="X5" s="1112"/>
      <c r="Y5" s="1110"/>
      <c r="Z5" s="1102"/>
      <c r="AA5" s="1089"/>
      <c r="AB5" s="1089"/>
      <c r="AC5" s="1089"/>
      <c r="AD5" s="1102"/>
      <c r="AE5" s="1089"/>
      <c r="AF5" s="1116"/>
      <c r="AG5" s="1102"/>
      <c r="AH5" s="1089"/>
      <c r="AI5" s="1089"/>
      <c r="AJ5" s="1089"/>
      <c r="AK5" s="1102"/>
      <c r="AL5" s="1117" t="s">
        <v>104</v>
      </c>
      <c r="AM5" s="1117" t="s">
        <v>105</v>
      </c>
      <c r="AN5" s="1117" t="s">
        <v>106</v>
      </c>
      <c r="AO5" s="1102"/>
      <c r="AP5" s="1102"/>
      <c r="AQ5" s="1089"/>
      <c r="AR5" s="1079"/>
      <c r="AS5" s="1089"/>
      <c r="AT5" s="1102"/>
      <c r="AU5" s="1089"/>
      <c r="AV5" s="1089"/>
      <c r="AW5" s="1089"/>
      <c r="AX5" s="1079"/>
      <c r="AY5" s="1102" t="s">
        <v>107</v>
      </c>
      <c r="AZ5" s="1102" t="s">
        <v>108</v>
      </c>
      <c r="BA5" s="1102" t="s">
        <v>109</v>
      </c>
      <c r="BB5" s="1119"/>
      <c r="BC5" s="1088"/>
      <c r="BD5" s="1088"/>
      <c r="BE5" s="1088" t="s">
        <v>110</v>
      </c>
      <c r="BF5" s="1088"/>
      <c r="BG5" s="1088" t="s">
        <v>111</v>
      </c>
      <c r="BH5" s="1088"/>
      <c r="BI5" s="1089" t="s">
        <v>112</v>
      </c>
      <c r="BJ5" s="1088" t="s">
        <v>110</v>
      </c>
      <c r="BK5" s="1088"/>
      <c r="BL5" s="1081" t="s">
        <v>113</v>
      </c>
      <c r="BM5" s="1081"/>
      <c r="BN5" s="1088" t="s">
        <v>110</v>
      </c>
      <c r="BO5" s="1088"/>
      <c r="BP5" s="1081" t="s">
        <v>113</v>
      </c>
      <c r="BQ5" s="1081"/>
      <c r="BR5" s="1089"/>
      <c r="BS5" s="1088" t="s">
        <v>114</v>
      </c>
      <c r="BT5" s="1088"/>
      <c r="BU5" s="1088"/>
      <c r="BV5" s="1088"/>
      <c r="BW5" s="1088" t="s">
        <v>114</v>
      </c>
      <c r="BX5" s="1088"/>
      <c r="BY5" s="1088"/>
      <c r="BZ5" s="1088"/>
      <c r="CA5" s="1088" t="s">
        <v>115</v>
      </c>
      <c r="CB5" s="1088"/>
      <c r="CC5" s="1088"/>
      <c r="CD5" s="1088"/>
      <c r="CE5" s="1088" t="s">
        <v>110</v>
      </c>
      <c r="CF5" s="1088"/>
      <c r="CG5" s="1088" t="s">
        <v>166</v>
      </c>
      <c r="CH5" s="1088"/>
      <c r="CI5" s="1088" t="s">
        <v>110</v>
      </c>
      <c r="CJ5" s="1088"/>
      <c r="CK5" s="1081" t="s">
        <v>113</v>
      </c>
      <c r="CL5" s="1081"/>
      <c r="CM5" s="1088" t="s">
        <v>110</v>
      </c>
      <c r="CN5" s="1088"/>
      <c r="CO5" s="1081" t="s">
        <v>113</v>
      </c>
      <c r="CP5" s="1081"/>
      <c r="CQ5" s="1089"/>
      <c r="CR5" s="1088" t="s">
        <v>114</v>
      </c>
      <c r="CS5" s="1088"/>
      <c r="CT5" s="1088"/>
      <c r="CU5" s="1088"/>
      <c r="CV5" s="1088" t="s">
        <v>114</v>
      </c>
      <c r="CW5" s="1088"/>
      <c r="CX5" s="1088"/>
      <c r="CY5" s="1088"/>
      <c r="CZ5" s="1088" t="s">
        <v>115</v>
      </c>
      <c r="DA5" s="1088"/>
      <c r="DB5" s="1088"/>
      <c r="DC5" s="1088"/>
      <c r="DD5" s="1089"/>
      <c r="DE5" s="1089"/>
      <c r="DF5" s="1079"/>
      <c r="DG5" s="1090"/>
      <c r="DH5" s="1090"/>
      <c r="DI5" s="1090"/>
      <c r="DJ5" s="1076"/>
      <c r="DK5" s="1076"/>
      <c r="DL5" s="1079"/>
      <c r="DM5" s="1079"/>
      <c r="DN5" s="1099"/>
      <c r="DO5" s="1092"/>
      <c r="DP5" s="1083"/>
      <c r="DQ5" s="1086"/>
      <c r="DR5" s="1083"/>
      <c r="DS5" s="1073"/>
      <c r="DT5" s="1083"/>
      <c r="DU5" s="1073"/>
      <c r="DV5" s="1073"/>
      <c r="DW5" s="1071"/>
      <c r="DX5" s="1071"/>
      <c r="DY5" s="1071"/>
      <c r="DZ5" s="1144"/>
      <c r="EA5" s="1144"/>
      <c r="EB5" s="1144"/>
      <c r="EC5" s="1144"/>
      <c r="ED5" s="1141"/>
      <c r="EE5" s="1143"/>
      <c r="EF5" s="1139"/>
      <c r="EG5" s="1139"/>
      <c r="EH5" s="1139"/>
      <c r="EI5" s="1139"/>
      <c r="EJ5" s="1139"/>
    </row>
    <row r="6" spans="1:140">
      <c r="A6" s="1090"/>
      <c r="B6" s="1081"/>
      <c r="C6" s="1090"/>
      <c r="D6" s="1076"/>
      <c r="E6" s="1102"/>
      <c r="F6" s="1102"/>
      <c r="G6" s="1102"/>
      <c r="H6" s="1102"/>
      <c r="I6" s="1118"/>
      <c r="J6" s="1118"/>
      <c r="K6" s="1079"/>
      <c r="L6" s="1102"/>
      <c r="M6" s="1102"/>
      <c r="N6" s="1079"/>
      <c r="O6" s="1081" t="s">
        <v>116</v>
      </c>
      <c r="P6" s="1081" t="s">
        <v>117</v>
      </c>
      <c r="Q6" s="1081" t="s">
        <v>116</v>
      </c>
      <c r="R6" s="1081" t="s">
        <v>117</v>
      </c>
      <c r="S6" s="1110"/>
      <c r="T6" s="1110"/>
      <c r="U6" s="1112"/>
      <c r="V6" s="1112"/>
      <c r="W6" s="1112"/>
      <c r="X6" s="1112"/>
      <c r="Y6" s="1110"/>
      <c r="Z6" s="1081" t="s">
        <v>118</v>
      </c>
      <c r="AA6" s="1081" t="s">
        <v>119</v>
      </c>
      <c r="AB6" s="1081" t="s">
        <v>120</v>
      </c>
      <c r="AC6" s="1081" t="s">
        <v>121</v>
      </c>
      <c r="AD6" s="1102"/>
      <c r="AE6" s="1089"/>
      <c r="AF6" s="1101" t="s">
        <v>122</v>
      </c>
      <c r="AG6" s="1081" t="s">
        <v>123</v>
      </c>
      <c r="AH6" s="1081" t="s">
        <v>124</v>
      </c>
      <c r="AI6" s="1081" t="s">
        <v>125</v>
      </c>
      <c r="AJ6" s="1081" t="s">
        <v>126</v>
      </c>
      <c r="AK6" s="1102"/>
      <c r="AL6" s="1117"/>
      <c r="AM6" s="1117"/>
      <c r="AN6" s="1117"/>
      <c r="AO6" s="1102"/>
      <c r="AP6" s="1102"/>
      <c r="AQ6" s="1089"/>
      <c r="AR6" s="1079"/>
      <c r="AS6" s="1089"/>
      <c r="AT6" s="1102"/>
      <c r="AU6" s="1089"/>
      <c r="AV6" s="1089"/>
      <c r="AW6" s="1089"/>
      <c r="AX6" s="1079"/>
      <c r="AY6" s="1102"/>
      <c r="AZ6" s="1102"/>
      <c r="BA6" s="1102"/>
      <c r="BB6" s="1119"/>
      <c r="BC6" s="1123" t="s">
        <v>127</v>
      </c>
      <c r="BD6" s="1123" t="s">
        <v>128</v>
      </c>
      <c r="BE6" s="1088" t="s">
        <v>116</v>
      </c>
      <c r="BF6" s="1088" t="s">
        <v>117</v>
      </c>
      <c r="BG6" s="1088" t="s">
        <v>116</v>
      </c>
      <c r="BH6" s="1088" t="s">
        <v>117</v>
      </c>
      <c r="BI6" s="1089"/>
      <c r="BJ6" s="1081" t="s">
        <v>116</v>
      </c>
      <c r="BK6" s="1081" t="s">
        <v>117</v>
      </c>
      <c r="BL6" s="1081" t="s">
        <v>116</v>
      </c>
      <c r="BM6" s="1081" t="s">
        <v>117</v>
      </c>
      <c r="BN6" s="1081" t="s">
        <v>116</v>
      </c>
      <c r="BO6" s="1081" t="s">
        <v>117</v>
      </c>
      <c r="BP6" s="1081" t="s">
        <v>116</v>
      </c>
      <c r="BQ6" s="1081" t="s">
        <v>117</v>
      </c>
      <c r="BR6" s="1089"/>
      <c r="BS6" s="1081" t="s">
        <v>129</v>
      </c>
      <c r="BT6" s="1081"/>
      <c r="BU6" s="1081" t="s">
        <v>130</v>
      </c>
      <c r="BV6" s="1081"/>
      <c r="BW6" s="1081" t="s">
        <v>129</v>
      </c>
      <c r="BX6" s="1081"/>
      <c r="BY6" s="1081" t="s">
        <v>130</v>
      </c>
      <c r="BZ6" s="1081"/>
      <c r="CA6" s="1081" t="s">
        <v>129</v>
      </c>
      <c r="CB6" s="1081"/>
      <c r="CC6" s="1081" t="s">
        <v>130</v>
      </c>
      <c r="CD6" s="1081"/>
      <c r="CE6" s="1088" t="s">
        <v>116</v>
      </c>
      <c r="CF6" s="1088" t="s">
        <v>117</v>
      </c>
      <c r="CG6" s="1088" t="s">
        <v>116</v>
      </c>
      <c r="CH6" s="1088" t="s">
        <v>117</v>
      </c>
      <c r="CI6" s="1081" t="s">
        <v>116</v>
      </c>
      <c r="CJ6" s="1081" t="s">
        <v>117</v>
      </c>
      <c r="CK6" s="1081" t="s">
        <v>116</v>
      </c>
      <c r="CL6" s="1081" t="s">
        <v>117</v>
      </c>
      <c r="CM6" s="1081" t="s">
        <v>116</v>
      </c>
      <c r="CN6" s="1081" t="s">
        <v>117</v>
      </c>
      <c r="CO6" s="1081" t="s">
        <v>116</v>
      </c>
      <c r="CP6" s="1081" t="s">
        <v>117</v>
      </c>
      <c r="CQ6" s="1089"/>
      <c r="CR6" s="1081" t="s">
        <v>129</v>
      </c>
      <c r="CS6" s="1081"/>
      <c r="CT6" s="1081" t="s">
        <v>130</v>
      </c>
      <c r="CU6" s="1081"/>
      <c r="CV6" s="1081" t="s">
        <v>129</v>
      </c>
      <c r="CW6" s="1081"/>
      <c r="CX6" s="1081" t="s">
        <v>130</v>
      </c>
      <c r="CY6" s="1081"/>
      <c r="CZ6" s="1081" t="s">
        <v>129</v>
      </c>
      <c r="DA6" s="1081"/>
      <c r="DB6" s="1081" t="s">
        <v>130</v>
      </c>
      <c r="DC6" s="1081"/>
      <c r="DD6" s="1089"/>
      <c r="DE6" s="1089"/>
      <c r="DF6" s="1079"/>
      <c r="DG6" s="1090"/>
      <c r="DH6" s="1090"/>
      <c r="DI6" s="1090"/>
      <c r="DJ6" s="1076"/>
      <c r="DK6" s="1076"/>
      <c r="DL6" s="1079"/>
      <c r="DM6" s="1079"/>
      <c r="DN6" s="1099"/>
      <c r="DO6" s="1092"/>
      <c r="DP6" s="1083"/>
      <c r="DQ6" s="1086"/>
      <c r="DR6" s="1083"/>
      <c r="DS6" s="1073"/>
      <c r="DT6" s="1083"/>
      <c r="DU6" s="1073"/>
      <c r="DV6" s="1073"/>
      <c r="DW6" s="1071"/>
      <c r="DX6" s="1071"/>
      <c r="DY6" s="1071"/>
      <c r="DZ6" s="1144"/>
      <c r="EA6" s="1144"/>
      <c r="EB6" s="1144"/>
      <c r="EC6" s="1144"/>
      <c r="ED6" s="1141"/>
      <c r="EE6" s="1143"/>
      <c r="EF6" s="1139"/>
      <c r="EG6" s="1139"/>
      <c r="EH6" s="1139"/>
      <c r="EI6" s="1139"/>
      <c r="EJ6" s="1139"/>
    </row>
    <row r="7" spans="1:140">
      <c r="A7" s="1090"/>
      <c r="B7" s="1081"/>
      <c r="C7" s="1090"/>
      <c r="D7" s="1077"/>
      <c r="E7" s="1102"/>
      <c r="F7" s="1102"/>
      <c r="G7" s="1102"/>
      <c r="H7" s="1102"/>
      <c r="I7" s="1118"/>
      <c r="J7" s="1118"/>
      <c r="K7" s="1080"/>
      <c r="L7" s="1102"/>
      <c r="M7" s="1102"/>
      <c r="N7" s="1080"/>
      <c r="O7" s="1081"/>
      <c r="P7" s="1081"/>
      <c r="Q7" s="1081"/>
      <c r="R7" s="1081"/>
      <c r="S7" s="1111"/>
      <c r="T7" s="1111"/>
      <c r="U7" s="1113"/>
      <c r="V7" s="1113"/>
      <c r="W7" s="1113"/>
      <c r="X7" s="1113"/>
      <c r="Y7" s="1111"/>
      <c r="Z7" s="1081"/>
      <c r="AA7" s="1081"/>
      <c r="AB7" s="1081"/>
      <c r="AC7" s="1081"/>
      <c r="AD7" s="1102"/>
      <c r="AE7" s="1089"/>
      <c r="AF7" s="1101"/>
      <c r="AG7" s="1081"/>
      <c r="AH7" s="1081"/>
      <c r="AI7" s="1081"/>
      <c r="AJ7" s="1081"/>
      <c r="AK7" s="1102"/>
      <c r="AL7" s="1117"/>
      <c r="AM7" s="1117"/>
      <c r="AN7" s="1117"/>
      <c r="AO7" s="1102"/>
      <c r="AP7" s="1102"/>
      <c r="AQ7" s="1089"/>
      <c r="AR7" s="1080"/>
      <c r="AS7" s="1089"/>
      <c r="AT7" s="1102"/>
      <c r="AU7" s="1089"/>
      <c r="AV7" s="1089"/>
      <c r="AW7" s="1089"/>
      <c r="AX7" s="1080"/>
      <c r="AY7" s="1102"/>
      <c r="AZ7" s="1102"/>
      <c r="BA7" s="1102"/>
      <c r="BB7" s="1119"/>
      <c r="BC7" s="1123"/>
      <c r="BD7" s="1123"/>
      <c r="BE7" s="1088"/>
      <c r="BF7" s="1088"/>
      <c r="BG7" s="1088"/>
      <c r="BH7" s="1088"/>
      <c r="BI7" s="1089"/>
      <c r="BJ7" s="1081"/>
      <c r="BK7" s="1081"/>
      <c r="BL7" s="1081"/>
      <c r="BM7" s="1081"/>
      <c r="BN7" s="1081"/>
      <c r="BO7" s="1081"/>
      <c r="BP7" s="1081"/>
      <c r="BQ7" s="1081"/>
      <c r="BR7" s="1089"/>
      <c r="BS7" s="9" t="s">
        <v>116</v>
      </c>
      <c r="BT7" s="9" t="s">
        <v>117</v>
      </c>
      <c r="BU7" s="9" t="s">
        <v>116</v>
      </c>
      <c r="BV7" s="9" t="s">
        <v>117</v>
      </c>
      <c r="BW7" s="9" t="s">
        <v>116</v>
      </c>
      <c r="BX7" s="9" t="s">
        <v>117</v>
      </c>
      <c r="BY7" s="9" t="s">
        <v>116</v>
      </c>
      <c r="BZ7" s="9" t="s">
        <v>117</v>
      </c>
      <c r="CA7" s="9" t="s">
        <v>116</v>
      </c>
      <c r="CB7" s="9" t="s">
        <v>117</v>
      </c>
      <c r="CC7" s="9" t="s">
        <v>116</v>
      </c>
      <c r="CD7" s="9" t="s">
        <v>117</v>
      </c>
      <c r="CE7" s="1088"/>
      <c r="CF7" s="1088"/>
      <c r="CG7" s="1088"/>
      <c r="CH7" s="1088"/>
      <c r="CI7" s="1081"/>
      <c r="CJ7" s="1081"/>
      <c r="CK7" s="1081"/>
      <c r="CL7" s="1081"/>
      <c r="CM7" s="1081"/>
      <c r="CN7" s="1081"/>
      <c r="CO7" s="1081"/>
      <c r="CP7" s="1081"/>
      <c r="CQ7" s="1089"/>
      <c r="CR7" s="9" t="s">
        <v>116</v>
      </c>
      <c r="CS7" s="9" t="s">
        <v>117</v>
      </c>
      <c r="CT7" s="9" t="s">
        <v>116</v>
      </c>
      <c r="CU7" s="9" t="s">
        <v>117</v>
      </c>
      <c r="CV7" s="9" t="s">
        <v>116</v>
      </c>
      <c r="CW7" s="9" t="s">
        <v>117</v>
      </c>
      <c r="CX7" s="9" t="s">
        <v>116</v>
      </c>
      <c r="CY7" s="9" t="s">
        <v>117</v>
      </c>
      <c r="CZ7" s="9" t="s">
        <v>116</v>
      </c>
      <c r="DA7" s="9" t="s">
        <v>117</v>
      </c>
      <c r="DB7" s="9" t="s">
        <v>116</v>
      </c>
      <c r="DC7" s="9" t="s">
        <v>117</v>
      </c>
      <c r="DD7" s="10" t="s">
        <v>116</v>
      </c>
      <c r="DE7" s="10" t="s">
        <v>117</v>
      </c>
      <c r="DF7" s="1080"/>
      <c r="DG7" s="1090"/>
      <c r="DH7" s="1090"/>
      <c r="DI7" s="1090"/>
      <c r="DJ7" s="1077"/>
      <c r="DK7" s="1077"/>
      <c r="DL7" s="1080"/>
      <c r="DM7" s="1080"/>
      <c r="DN7" s="1100"/>
      <c r="DO7" s="1093"/>
      <c r="DP7" s="1084"/>
      <c r="DQ7" s="1087"/>
      <c r="DR7" s="1084"/>
      <c r="DS7" s="1074"/>
      <c r="DT7" s="1084"/>
      <c r="DU7" s="1074"/>
      <c r="DV7" s="1074"/>
      <c r="DW7" s="1071"/>
      <c r="DX7" s="1071"/>
      <c r="DY7" s="1071"/>
      <c r="DZ7" s="1144"/>
      <c r="EA7" s="1144"/>
      <c r="EB7" s="1144"/>
      <c r="EC7" s="1144"/>
      <c r="ED7" s="1141"/>
      <c r="EE7" s="1143"/>
      <c r="EF7" s="1139"/>
      <c r="EG7" s="1139"/>
      <c r="EH7" s="1139"/>
      <c r="EI7" s="1139"/>
      <c r="EJ7" s="1139"/>
    </row>
    <row r="8" spans="1:140">
      <c r="A8" s="9"/>
      <c r="B8" s="1"/>
      <c r="C8" s="1"/>
      <c r="D8" s="292"/>
      <c r="E8" s="1"/>
      <c r="F8" s="1"/>
      <c r="G8" s="292"/>
      <c r="H8" s="1"/>
      <c r="I8" s="1"/>
      <c r="J8" s="292"/>
      <c r="K8" s="1"/>
      <c r="L8" s="1"/>
      <c r="M8" s="292"/>
      <c r="N8" s="1"/>
      <c r="O8" s="1"/>
      <c r="P8" s="292"/>
      <c r="Q8" s="1"/>
      <c r="R8" s="1"/>
      <c r="S8" s="292"/>
      <c r="T8" s="1"/>
      <c r="U8" s="1"/>
      <c r="V8" s="292"/>
      <c r="W8" s="1"/>
      <c r="X8" s="1"/>
      <c r="Y8" s="292"/>
      <c r="Z8" s="1"/>
      <c r="AA8" s="1"/>
      <c r="AB8" s="292"/>
      <c r="AC8" s="1"/>
      <c r="AD8" s="1"/>
      <c r="AE8" s="292"/>
      <c r="AF8" s="1"/>
      <c r="AG8" s="1"/>
      <c r="AH8" s="292"/>
      <c r="AI8" s="1"/>
      <c r="AJ8" s="1"/>
      <c r="AK8" s="292"/>
      <c r="AL8" s="1"/>
      <c r="AM8" s="1"/>
      <c r="AN8" s="292"/>
      <c r="AO8" s="1"/>
      <c r="AP8" s="1"/>
      <c r="AQ8" s="292"/>
      <c r="AR8" s="1"/>
      <c r="AS8" s="1"/>
      <c r="AT8" s="292"/>
      <c r="AU8" s="1"/>
      <c r="AV8" s="1"/>
      <c r="AW8" s="292"/>
      <c r="AX8" s="1"/>
      <c r="AY8" s="1"/>
      <c r="AZ8" s="292"/>
      <c r="BA8" s="1"/>
      <c r="BB8" s="1"/>
      <c r="BC8" s="292"/>
      <c r="BD8" s="1"/>
      <c r="BE8" s="1"/>
      <c r="BF8" s="292"/>
      <c r="BG8" s="1"/>
      <c r="BH8" s="1"/>
      <c r="BI8" s="292"/>
      <c r="BJ8" s="1"/>
      <c r="BK8" s="1"/>
      <c r="BL8" s="292"/>
      <c r="BM8" s="1"/>
      <c r="BN8" s="1"/>
      <c r="BO8" s="292"/>
      <c r="BP8" s="1"/>
      <c r="BQ8" s="1"/>
      <c r="BR8" s="292"/>
      <c r="BS8" s="1"/>
      <c r="BT8" s="1"/>
      <c r="BU8" s="292"/>
      <c r="BV8" s="1"/>
      <c r="BW8" s="1"/>
      <c r="BX8" s="292"/>
      <c r="BY8" s="1"/>
      <c r="BZ8" s="1"/>
      <c r="CA8" s="292"/>
      <c r="CB8" s="1"/>
      <c r="CC8" s="1"/>
      <c r="CD8" s="292"/>
      <c r="CE8" s="1"/>
      <c r="CF8" s="1"/>
      <c r="CG8" s="292"/>
      <c r="CH8" s="1"/>
      <c r="CI8" s="1"/>
      <c r="CJ8" s="292"/>
      <c r="CK8" s="1"/>
      <c r="CL8" s="1"/>
      <c r="CM8" s="292"/>
      <c r="CN8" s="1"/>
      <c r="CO8" s="1"/>
      <c r="CP8" s="292"/>
      <c r="CQ8" s="1"/>
      <c r="CR8" s="1"/>
      <c r="CS8" s="292"/>
      <c r="CT8" s="1"/>
      <c r="CU8" s="1"/>
      <c r="CV8" s="292"/>
      <c r="CW8" s="1"/>
      <c r="CX8" s="1"/>
      <c r="CY8" s="292"/>
      <c r="CZ8" s="1"/>
      <c r="DA8" s="1"/>
      <c r="DB8" s="292"/>
      <c r="DC8" s="1"/>
      <c r="DD8" s="1"/>
      <c r="DE8" s="292"/>
      <c r="DF8" s="1"/>
      <c r="DG8" s="1"/>
      <c r="DH8" s="292"/>
      <c r="DI8" s="1"/>
      <c r="DJ8" s="1"/>
      <c r="DK8" s="292"/>
      <c r="DL8" s="1"/>
      <c r="DM8" s="1"/>
      <c r="DN8" s="292"/>
      <c r="DO8" s="1"/>
      <c r="DP8" s="1"/>
      <c r="DQ8" s="292"/>
      <c r="DR8" s="1"/>
      <c r="DS8" s="1"/>
      <c r="DT8" s="292"/>
      <c r="DU8" s="1"/>
      <c r="DV8" s="1"/>
      <c r="DW8" s="332"/>
      <c r="DX8" s="332"/>
      <c r="DY8" s="332"/>
      <c r="DZ8" s="332"/>
      <c r="EA8" s="332"/>
      <c r="EB8" s="332"/>
      <c r="EC8" s="332"/>
      <c r="ED8" s="332"/>
      <c r="EE8" s="332"/>
      <c r="EF8" s="332"/>
      <c r="EG8" s="332"/>
      <c r="EH8" s="332"/>
      <c r="EI8" s="332"/>
      <c r="EJ8" s="332"/>
    </row>
    <row r="9" spans="1:140">
      <c r="A9">
        <v>1</v>
      </c>
      <c r="B9" t="s">
        <v>131</v>
      </c>
      <c r="C9" t="s">
        <v>1195</v>
      </c>
      <c r="D9">
        <v>1</v>
      </c>
      <c r="E9">
        <v>1</v>
      </c>
      <c r="S9">
        <v>1</v>
      </c>
      <c r="V9">
        <v>1</v>
      </c>
      <c r="Z9">
        <v>2</v>
      </c>
      <c r="AD9">
        <v>2</v>
      </c>
      <c r="AL9">
        <v>0</v>
      </c>
      <c r="AM9">
        <v>0</v>
      </c>
      <c r="AN9">
        <v>0</v>
      </c>
      <c r="AU9">
        <v>1</v>
      </c>
      <c r="AX9">
        <v>2</v>
      </c>
      <c r="BA9">
        <v>1</v>
      </c>
      <c r="BB9">
        <v>0</v>
      </c>
      <c r="BW9">
        <v>2</v>
      </c>
      <c r="DD9">
        <v>0</v>
      </c>
      <c r="DE9">
        <v>0</v>
      </c>
      <c r="DP9">
        <v>4</v>
      </c>
      <c r="DQ9" t="s">
        <v>1196</v>
      </c>
      <c r="DR9" t="s">
        <v>1197</v>
      </c>
      <c r="DS9" t="s">
        <v>966</v>
      </c>
      <c r="DT9" t="s">
        <v>1198</v>
      </c>
      <c r="DU9" t="s">
        <v>1199</v>
      </c>
      <c r="DX9">
        <v>1</v>
      </c>
    </row>
    <row r="10" spans="1:140">
      <c r="A10">
        <v>2</v>
      </c>
      <c r="B10" t="s">
        <v>131</v>
      </c>
      <c r="C10" t="s">
        <v>1200</v>
      </c>
      <c r="D10">
        <v>1</v>
      </c>
      <c r="E10">
        <v>1</v>
      </c>
      <c r="S10">
        <v>1</v>
      </c>
      <c r="V10">
        <v>1</v>
      </c>
      <c r="Z10">
        <v>4</v>
      </c>
      <c r="AD10">
        <v>4</v>
      </c>
      <c r="AL10">
        <v>0</v>
      </c>
      <c r="AM10">
        <v>0</v>
      </c>
      <c r="AN10">
        <v>0</v>
      </c>
      <c r="AU10">
        <v>1</v>
      </c>
      <c r="AX10">
        <v>2</v>
      </c>
      <c r="BA10">
        <v>1</v>
      </c>
      <c r="BB10">
        <v>0</v>
      </c>
      <c r="BW10">
        <v>4</v>
      </c>
      <c r="DD10">
        <v>0</v>
      </c>
      <c r="DE10">
        <v>0</v>
      </c>
      <c r="DP10">
        <v>5</v>
      </c>
      <c r="DQ10" t="s">
        <v>1196</v>
      </c>
      <c r="DR10" t="s">
        <v>1197</v>
      </c>
      <c r="DS10" t="s">
        <v>966</v>
      </c>
      <c r="DT10" t="s">
        <v>1198</v>
      </c>
      <c r="DU10" t="s">
        <v>1199</v>
      </c>
      <c r="DX10">
        <v>1</v>
      </c>
    </row>
    <row r="11" spans="1:140">
      <c r="A11">
        <v>3</v>
      </c>
      <c r="B11" t="s">
        <v>131</v>
      </c>
      <c r="C11" t="s">
        <v>1201</v>
      </c>
      <c r="D11">
        <v>1</v>
      </c>
      <c r="E11">
        <v>1</v>
      </c>
      <c r="S11">
        <v>1</v>
      </c>
      <c r="V11">
        <v>1</v>
      </c>
      <c r="AD11">
        <v>0</v>
      </c>
      <c r="AE11">
        <v>1</v>
      </c>
      <c r="AL11">
        <v>0</v>
      </c>
      <c r="AM11">
        <v>0</v>
      </c>
      <c r="AN11">
        <v>0</v>
      </c>
      <c r="AS11">
        <v>1</v>
      </c>
      <c r="AU11">
        <v>1</v>
      </c>
      <c r="AV11">
        <v>1</v>
      </c>
      <c r="AW11">
        <v>1</v>
      </c>
      <c r="AX11">
        <v>1</v>
      </c>
      <c r="AY11">
        <v>1</v>
      </c>
      <c r="BB11">
        <v>0</v>
      </c>
      <c r="DD11">
        <v>0</v>
      </c>
      <c r="DE11">
        <v>0</v>
      </c>
      <c r="DM11">
        <v>1</v>
      </c>
      <c r="DP11">
        <v>6</v>
      </c>
      <c r="DQ11" t="s">
        <v>1196</v>
      </c>
      <c r="DR11" t="s">
        <v>1197</v>
      </c>
      <c r="DS11" t="s">
        <v>966</v>
      </c>
      <c r="DT11" t="s">
        <v>1198</v>
      </c>
      <c r="DU11" t="s">
        <v>1199</v>
      </c>
      <c r="DX11">
        <v>1</v>
      </c>
    </row>
    <row r="12" spans="1:140">
      <c r="A12">
        <v>4</v>
      </c>
      <c r="B12" t="s">
        <v>131</v>
      </c>
      <c r="C12" t="s">
        <v>1202</v>
      </c>
      <c r="D12">
        <v>1</v>
      </c>
      <c r="E12">
        <v>1</v>
      </c>
      <c r="S12">
        <v>1</v>
      </c>
      <c r="V12">
        <v>1</v>
      </c>
      <c r="AD12">
        <v>0</v>
      </c>
      <c r="AE12">
        <v>1</v>
      </c>
      <c r="AL12">
        <v>0</v>
      </c>
      <c r="AM12">
        <v>0</v>
      </c>
      <c r="AN12">
        <v>0</v>
      </c>
      <c r="AS12">
        <v>1</v>
      </c>
      <c r="AU12">
        <v>1</v>
      </c>
      <c r="AV12">
        <v>1</v>
      </c>
      <c r="AW12">
        <v>1</v>
      </c>
      <c r="AX12">
        <v>1</v>
      </c>
      <c r="AY12">
        <v>1</v>
      </c>
      <c r="BB12">
        <v>0</v>
      </c>
      <c r="DD12">
        <v>0</v>
      </c>
      <c r="DE12">
        <v>0</v>
      </c>
      <c r="DM12">
        <v>1</v>
      </c>
      <c r="DP12">
        <v>6</v>
      </c>
      <c r="DQ12" t="s">
        <v>1196</v>
      </c>
      <c r="DR12" t="s">
        <v>1197</v>
      </c>
      <c r="DS12" t="s">
        <v>966</v>
      </c>
      <c r="DT12" t="s">
        <v>1198</v>
      </c>
      <c r="DU12" t="s">
        <v>1199</v>
      </c>
      <c r="DX12">
        <v>1</v>
      </c>
    </row>
    <row r="13" spans="1:140">
      <c r="A13">
        <v>5</v>
      </c>
      <c r="B13" t="s">
        <v>131</v>
      </c>
      <c r="C13" t="s">
        <v>1203</v>
      </c>
      <c r="D13">
        <v>1</v>
      </c>
      <c r="E13">
        <v>1</v>
      </c>
      <c r="S13">
        <v>1</v>
      </c>
      <c r="V13">
        <v>1</v>
      </c>
      <c r="Z13">
        <v>2</v>
      </c>
      <c r="AB13">
        <v>2</v>
      </c>
      <c r="AD13">
        <v>4</v>
      </c>
      <c r="AL13">
        <v>0</v>
      </c>
      <c r="AM13">
        <v>0</v>
      </c>
      <c r="AN13">
        <v>0</v>
      </c>
      <c r="AU13">
        <v>1</v>
      </c>
      <c r="AX13">
        <v>2</v>
      </c>
      <c r="BA13">
        <v>1</v>
      </c>
      <c r="BB13">
        <v>0</v>
      </c>
      <c r="BW13">
        <v>2</v>
      </c>
      <c r="DD13">
        <v>0</v>
      </c>
      <c r="DE13">
        <v>0</v>
      </c>
      <c r="DP13">
        <v>5</v>
      </c>
      <c r="DQ13" t="s">
        <v>1196</v>
      </c>
      <c r="DR13" t="s">
        <v>1204</v>
      </c>
      <c r="DS13" t="s">
        <v>966</v>
      </c>
      <c r="DT13" t="s">
        <v>1198</v>
      </c>
      <c r="DU13" t="s">
        <v>1199</v>
      </c>
      <c r="DX13">
        <v>1</v>
      </c>
    </row>
    <row r="14" spans="1:140">
      <c r="A14">
        <v>6</v>
      </c>
      <c r="B14" t="s">
        <v>131</v>
      </c>
      <c r="C14" t="s">
        <v>1205</v>
      </c>
      <c r="D14">
        <v>1</v>
      </c>
      <c r="E14">
        <v>1</v>
      </c>
      <c r="S14">
        <v>1</v>
      </c>
      <c r="V14">
        <v>1</v>
      </c>
      <c r="Z14">
        <v>1</v>
      </c>
      <c r="AD14">
        <v>1</v>
      </c>
      <c r="AL14">
        <v>0</v>
      </c>
      <c r="AM14">
        <v>0</v>
      </c>
      <c r="AN14">
        <v>0</v>
      </c>
      <c r="AU14">
        <v>1</v>
      </c>
      <c r="AX14">
        <v>2</v>
      </c>
      <c r="BA14">
        <v>1</v>
      </c>
      <c r="BB14">
        <v>0</v>
      </c>
      <c r="BW14">
        <v>1</v>
      </c>
      <c r="DD14">
        <v>0</v>
      </c>
      <c r="DE14">
        <v>0</v>
      </c>
      <c r="DP14">
        <v>5</v>
      </c>
      <c r="DQ14" t="s">
        <v>1196</v>
      </c>
      <c r="DR14" t="s">
        <v>1204</v>
      </c>
      <c r="DS14" t="s">
        <v>966</v>
      </c>
      <c r="DT14" t="s">
        <v>1198</v>
      </c>
      <c r="DU14" t="s">
        <v>1199</v>
      </c>
      <c r="DX14">
        <v>1</v>
      </c>
    </row>
    <row r="15" spans="1:140">
      <c r="A15">
        <v>7</v>
      </c>
      <c r="B15" t="s">
        <v>131</v>
      </c>
      <c r="C15" t="s">
        <v>1206</v>
      </c>
      <c r="D15">
        <v>1</v>
      </c>
      <c r="E15">
        <v>1</v>
      </c>
      <c r="S15">
        <v>1</v>
      </c>
      <c r="V15">
        <v>1</v>
      </c>
      <c r="Z15">
        <v>5</v>
      </c>
      <c r="AD15">
        <v>5</v>
      </c>
      <c r="AL15">
        <v>0</v>
      </c>
      <c r="AM15">
        <v>0</v>
      </c>
      <c r="AN15">
        <v>0</v>
      </c>
      <c r="AU15">
        <v>1</v>
      </c>
      <c r="AX15">
        <v>2</v>
      </c>
      <c r="BA15">
        <v>1</v>
      </c>
      <c r="BB15">
        <v>0</v>
      </c>
      <c r="BW15">
        <v>5</v>
      </c>
      <c r="DD15">
        <v>0</v>
      </c>
      <c r="DE15">
        <v>0</v>
      </c>
      <c r="DP15">
        <v>5</v>
      </c>
      <c r="DQ15" t="s">
        <v>1196</v>
      </c>
      <c r="DR15" t="s">
        <v>1204</v>
      </c>
      <c r="DS15" t="s">
        <v>966</v>
      </c>
      <c r="DT15" t="s">
        <v>1198</v>
      </c>
      <c r="DU15" t="s">
        <v>1199</v>
      </c>
      <c r="DX15">
        <v>1</v>
      </c>
    </row>
    <row r="16" spans="1:140">
      <c r="A16">
        <v>8</v>
      </c>
      <c r="B16" t="s">
        <v>131</v>
      </c>
      <c r="C16" t="s">
        <v>1207</v>
      </c>
      <c r="D16">
        <v>1</v>
      </c>
      <c r="E16">
        <v>1</v>
      </c>
      <c r="S16">
        <v>1</v>
      </c>
      <c r="V16">
        <v>1</v>
      </c>
      <c r="Z16">
        <v>1</v>
      </c>
      <c r="AB16">
        <v>1</v>
      </c>
      <c r="AD16">
        <v>2</v>
      </c>
      <c r="AL16">
        <v>0</v>
      </c>
      <c r="AM16">
        <v>0</v>
      </c>
      <c r="AN16">
        <v>0</v>
      </c>
      <c r="AU16">
        <v>1</v>
      </c>
      <c r="AX16">
        <v>2</v>
      </c>
      <c r="BA16">
        <v>1</v>
      </c>
      <c r="BB16">
        <v>0</v>
      </c>
      <c r="BW16">
        <v>1</v>
      </c>
      <c r="DD16">
        <v>0</v>
      </c>
      <c r="DE16">
        <v>0</v>
      </c>
      <c r="DP16">
        <v>6</v>
      </c>
      <c r="DQ16" t="s">
        <v>1196</v>
      </c>
      <c r="DR16" t="s">
        <v>1204</v>
      </c>
      <c r="DS16" t="s">
        <v>966</v>
      </c>
      <c r="DT16" t="s">
        <v>1198</v>
      </c>
      <c r="DU16" t="s">
        <v>1199</v>
      </c>
      <c r="DX16">
        <v>1</v>
      </c>
    </row>
    <row r="17" spans="1:128">
      <c r="A17">
        <v>9</v>
      </c>
      <c r="B17" t="s">
        <v>131</v>
      </c>
      <c r="C17" t="s">
        <v>1208</v>
      </c>
      <c r="D17">
        <v>1</v>
      </c>
      <c r="E17">
        <v>1</v>
      </c>
      <c r="S17">
        <v>1</v>
      </c>
      <c r="V17">
        <v>1</v>
      </c>
      <c r="AD17">
        <v>0</v>
      </c>
      <c r="AE17">
        <v>1</v>
      </c>
      <c r="AL17">
        <v>0</v>
      </c>
      <c r="AM17">
        <v>0</v>
      </c>
      <c r="AN17">
        <v>0</v>
      </c>
      <c r="AS17">
        <v>1</v>
      </c>
      <c r="AU17">
        <v>1</v>
      </c>
      <c r="AV17">
        <v>1</v>
      </c>
      <c r="AW17">
        <v>1</v>
      </c>
      <c r="AX17">
        <v>1</v>
      </c>
      <c r="AY17">
        <v>1</v>
      </c>
      <c r="BB17">
        <v>0</v>
      </c>
      <c r="DD17">
        <v>0</v>
      </c>
      <c r="DE17">
        <v>0</v>
      </c>
      <c r="DM17">
        <v>1</v>
      </c>
      <c r="DP17">
        <v>5</v>
      </c>
      <c r="DQ17" t="s">
        <v>1196</v>
      </c>
      <c r="DR17" t="s">
        <v>1204</v>
      </c>
      <c r="DS17" t="s">
        <v>966</v>
      </c>
      <c r="DT17" t="s">
        <v>1198</v>
      </c>
      <c r="DU17" t="s">
        <v>1199</v>
      </c>
      <c r="DX17">
        <v>1</v>
      </c>
    </row>
    <row r="18" spans="1:128">
      <c r="A18">
        <v>10</v>
      </c>
      <c r="B18" t="s">
        <v>161</v>
      </c>
      <c r="C18" t="s">
        <v>1209</v>
      </c>
      <c r="D18">
        <v>1</v>
      </c>
      <c r="E18">
        <v>1</v>
      </c>
      <c r="S18">
        <v>1</v>
      </c>
      <c r="V18">
        <v>1</v>
      </c>
      <c r="AD18">
        <v>0</v>
      </c>
      <c r="AE18">
        <v>1</v>
      </c>
      <c r="AL18">
        <v>0</v>
      </c>
      <c r="AM18">
        <v>0</v>
      </c>
      <c r="AN18">
        <v>0</v>
      </c>
      <c r="AS18">
        <v>1</v>
      </c>
      <c r="AU18">
        <v>1</v>
      </c>
      <c r="AV18">
        <v>1</v>
      </c>
      <c r="AW18">
        <v>1</v>
      </c>
      <c r="AX18">
        <v>1</v>
      </c>
      <c r="AY18">
        <v>1</v>
      </c>
      <c r="BB18">
        <v>0</v>
      </c>
      <c r="DD18">
        <v>0</v>
      </c>
      <c r="DE18">
        <v>0</v>
      </c>
      <c r="DM18">
        <v>1</v>
      </c>
      <c r="DP18">
        <v>4</v>
      </c>
      <c r="DQ18" t="s">
        <v>1196</v>
      </c>
      <c r="DR18" t="s">
        <v>1204</v>
      </c>
      <c r="DS18" t="s">
        <v>966</v>
      </c>
      <c r="DT18" t="s">
        <v>1198</v>
      </c>
      <c r="DU18" t="s">
        <v>1199</v>
      </c>
      <c r="DX18">
        <v>1</v>
      </c>
    </row>
    <row r="19" spans="1:128">
      <c r="A19">
        <v>11</v>
      </c>
      <c r="B19" t="s">
        <v>161</v>
      </c>
      <c r="C19" t="s">
        <v>1210</v>
      </c>
      <c r="D19">
        <v>1</v>
      </c>
      <c r="E19">
        <v>1</v>
      </c>
      <c r="S19">
        <v>1</v>
      </c>
      <c r="V19">
        <v>1</v>
      </c>
      <c r="AD19">
        <v>0</v>
      </c>
      <c r="AE19">
        <v>1</v>
      </c>
      <c r="AL19">
        <v>0</v>
      </c>
      <c r="AM19">
        <v>0</v>
      </c>
      <c r="AN19">
        <v>0</v>
      </c>
      <c r="AS19">
        <v>1</v>
      </c>
      <c r="AU19">
        <v>1</v>
      </c>
      <c r="AV19">
        <v>1</v>
      </c>
      <c r="AW19">
        <v>1</v>
      </c>
      <c r="AX19">
        <v>1</v>
      </c>
      <c r="AY19">
        <v>1</v>
      </c>
      <c r="BB19">
        <v>0</v>
      </c>
      <c r="DD19">
        <v>0</v>
      </c>
      <c r="DE19">
        <v>0</v>
      </c>
      <c r="DM19">
        <v>1</v>
      </c>
      <c r="DP19">
        <v>4</v>
      </c>
      <c r="DQ19" t="s">
        <v>1196</v>
      </c>
      <c r="DR19" t="s">
        <v>1204</v>
      </c>
      <c r="DS19" t="s">
        <v>966</v>
      </c>
      <c r="DT19" t="s">
        <v>1198</v>
      </c>
      <c r="DU19" t="s">
        <v>1199</v>
      </c>
      <c r="DX19">
        <v>1</v>
      </c>
    </row>
    <row r="20" spans="1:128">
      <c r="A20">
        <v>12</v>
      </c>
      <c r="B20" t="s">
        <v>161</v>
      </c>
      <c r="C20" t="s">
        <v>1211</v>
      </c>
      <c r="D20">
        <v>1</v>
      </c>
      <c r="E20">
        <v>1</v>
      </c>
      <c r="S20">
        <v>1</v>
      </c>
      <c r="V20">
        <v>1</v>
      </c>
      <c r="AD20">
        <v>0</v>
      </c>
      <c r="AE20">
        <v>1</v>
      </c>
      <c r="AL20">
        <v>0</v>
      </c>
      <c r="AM20">
        <v>0</v>
      </c>
      <c r="AN20">
        <v>0</v>
      </c>
      <c r="AS20">
        <v>1</v>
      </c>
      <c r="AU20">
        <v>1</v>
      </c>
      <c r="AV20">
        <v>1</v>
      </c>
      <c r="AW20">
        <v>1</v>
      </c>
      <c r="AX20">
        <v>1</v>
      </c>
      <c r="AY20">
        <v>1</v>
      </c>
      <c r="BB20">
        <v>0</v>
      </c>
      <c r="DD20">
        <v>0</v>
      </c>
      <c r="DE20">
        <v>0</v>
      </c>
      <c r="DM20">
        <v>1</v>
      </c>
      <c r="DP20">
        <v>4</v>
      </c>
      <c r="DQ20" t="s">
        <v>1196</v>
      </c>
      <c r="DR20" t="s">
        <v>1204</v>
      </c>
      <c r="DS20" t="s">
        <v>966</v>
      </c>
      <c r="DT20" t="s">
        <v>1198</v>
      </c>
      <c r="DU20" t="s">
        <v>1199</v>
      </c>
      <c r="DX20">
        <v>1</v>
      </c>
    </row>
    <row r="21" spans="1:128">
      <c r="A21">
        <v>13</v>
      </c>
      <c r="B21" t="s">
        <v>161</v>
      </c>
      <c r="C21" t="s">
        <v>1212</v>
      </c>
      <c r="D21">
        <v>1</v>
      </c>
      <c r="E21">
        <v>1</v>
      </c>
      <c r="S21">
        <v>1</v>
      </c>
      <c r="V21">
        <v>1</v>
      </c>
      <c r="AD21">
        <v>0</v>
      </c>
      <c r="AE21">
        <v>1</v>
      </c>
      <c r="AL21">
        <v>0</v>
      </c>
      <c r="AM21">
        <v>0</v>
      </c>
      <c r="AN21">
        <v>0</v>
      </c>
      <c r="AS21">
        <v>1</v>
      </c>
      <c r="AU21">
        <v>1</v>
      </c>
      <c r="AV21">
        <v>1</v>
      </c>
      <c r="AW21">
        <v>1</v>
      </c>
      <c r="AX21">
        <v>1</v>
      </c>
      <c r="AY21">
        <v>1</v>
      </c>
      <c r="BB21">
        <v>0</v>
      </c>
      <c r="DD21">
        <v>0</v>
      </c>
      <c r="DE21">
        <v>0</v>
      </c>
      <c r="DM21">
        <v>1</v>
      </c>
      <c r="DP21">
        <v>4</v>
      </c>
      <c r="DQ21" t="s">
        <v>1196</v>
      </c>
      <c r="DR21" t="s">
        <v>1204</v>
      </c>
      <c r="DS21" t="s">
        <v>966</v>
      </c>
      <c r="DT21" t="s">
        <v>1198</v>
      </c>
      <c r="DU21" t="s">
        <v>1199</v>
      </c>
      <c r="DX21">
        <v>1</v>
      </c>
    </row>
    <row r="22" spans="1:128">
      <c r="A22">
        <v>14</v>
      </c>
      <c r="B22" t="s">
        <v>131</v>
      </c>
      <c r="C22" t="s">
        <v>1213</v>
      </c>
      <c r="D22">
        <v>1</v>
      </c>
      <c r="E22">
        <v>1</v>
      </c>
      <c r="S22">
        <v>1</v>
      </c>
      <c r="V22">
        <v>1</v>
      </c>
      <c r="AD22">
        <v>0</v>
      </c>
      <c r="AE22">
        <v>1</v>
      </c>
      <c r="AL22">
        <v>0</v>
      </c>
      <c r="AM22">
        <v>0</v>
      </c>
      <c r="AN22">
        <v>0</v>
      </c>
      <c r="AS22">
        <v>1</v>
      </c>
      <c r="AU22">
        <v>1</v>
      </c>
      <c r="AV22">
        <v>1</v>
      </c>
      <c r="AW22">
        <v>1</v>
      </c>
      <c r="AX22">
        <v>1</v>
      </c>
      <c r="AY22">
        <v>1</v>
      </c>
      <c r="BB22">
        <v>0</v>
      </c>
      <c r="DD22">
        <v>0</v>
      </c>
      <c r="DE22">
        <v>0</v>
      </c>
      <c r="DM22">
        <v>1</v>
      </c>
      <c r="DP22">
        <v>5</v>
      </c>
      <c r="DQ22" t="s">
        <v>1196</v>
      </c>
      <c r="DR22" t="s">
        <v>1204</v>
      </c>
      <c r="DS22" t="s">
        <v>966</v>
      </c>
      <c r="DT22" t="s">
        <v>1198</v>
      </c>
      <c r="DU22" t="s">
        <v>1199</v>
      </c>
      <c r="DX22">
        <v>1</v>
      </c>
    </row>
    <row r="23" spans="1:128">
      <c r="A23">
        <v>15</v>
      </c>
      <c r="B23" t="s">
        <v>131</v>
      </c>
      <c r="C23" t="s">
        <v>1214</v>
      </c>
      <c r="D23">
        <v>1</v>
      </c>
      <c r="E23">
        <v>1</v>
      </c>
      <c r="S23">
        <v>1</v>
      </c>
      <c r="V23">
        <v>1</v>
      </c>
      <c r="AD23">
        <v>0</v>
      </c>
      <c r="AE23">
        <v>1</v>
      </c>
      <c r="AL23">
        <v>0</v>
      </c>
      <c r="AM23">
        <v>0</v>
      </c>
      <c r="AN23">
        <v>0</v>
      </c>
      <c r="AS23">
        <v>1</v>
      </c>
      <c r="AU23">
        <v>1</v>
      </c>
      <c r="AV23">
        <v>1</v>
      </c>
      <c r="AW23">
        <v>1</v>
      </c>
      <c r="AX23">
        <v>1</v>
      </c>
      <c r="AY23">
        <v>1</v>
      </c>
      <c r="BB23">
        <v>0</v>
      </c>
      <c r="DD23">
        <v>0</v>
      </c>
      <c r="DE23">
        <v>0</v>
      </c>
      <c r="DM23">
        <v>1</v>
      </c>
      <c r="DP23">
        <v>5</v>
      </c>
      <c r="DQ23" t="s">
        <v>1196</v>
      </c>
      <c r="DR23" t="s">
        <v>1204</v>
      </c>
      <c r="DS23" t="s">
        <v>966</v>
      </c>
      <c r="DT23" t="s">
        <v>1198</v>
      </c>
      <c r="DU23" t="s">
        <v>1199</v>
      </c>
      <c r="DX23">
        <v>1</v>
      </c>
    </row>
    <row r="24" spans="1:128">
      <c r="A24">
        <v>16</v>
      </c>
      <c r="B24" t="s">
        <v>131</v>
      </c>
      <c r="C24" t="s">
        <v>1215</v>
      </c>
      <c r="D24">
        <v>1</v>
      </c>
      <c r="E24">
        <v>1</v>
      </c>
      <c r="S24">
        <v>1</v>
      </c>
      <c r="V24">
        <v>1</v>
      </c>
      <c r="AD24">
        <v>0</v>
      </c>
      <c r="AE24">
        <v>1</v>
      </c>
      <c r="AL24">
        <v>0</v>
      </c>
      <c r="AM24">
        <v>0</v>
      </c>
      <c r="AN24">
        <v>0</v>
      </c>
      <c r="AS24">
        <v>1</v>
      </c>
      <c r="AU24">
        <v>1</v>
      </c>
      <c r="AV24">
        <v>1</v>
      </c>
      <c r="AW24">
        <v>1</v>
      </c>
      <c r="AX24">
        <v>1</v>
      </c>
      <c r="AY24">
        <v>1</v>
      </c>
      <c r="BB24">
        <v>0</v>
      </c>
      <c r="DD24">
        <v>0</v>
      </c>
      <c r="DE24">
        <v>0</v>
      </c>
      <c r="DM24">
        <v>1</v>
      </c>
      <c r="DP24">
        <v>5</v>
      </c>
      <c r="DQ24" t="s">
        <v>1196</v>
      </c>
      <c r="DR24" t="s">
        <v>1204</v>
      </c>
      <c r="DS24" t="s">
        <v>966</v>
      </c>
      <c r="DT24" t="s">
        <v>1198</v>
      </c>
      <c r="DU24" t="s">
        <v>1199</v>
      </c>
      <c r="DX24">
        <v>1</v>
      </c>
    </row>
    <row r="25" spans="1:128">
      <c r="A25">
        <v>17</v>
      </c>
      <c r="B25" t="s">
        <v>131</v>
      </c>
      <c r="C25" t="s">
        <v>1216</v>
      </c>
      <c r="D25">
        <v>1</v>
      </c>
      <c r="E25">
        <v>1</v>
      </c>
      <c r="S25">
        <v>1</v>
      </c>
      <c r="V25">
        <v>1</v>
      </c>
      <c r="AD25">
        <v>0</v>
      </c>
      <c r="AE25">
        <v>1</v>
      </c>
      <c r="AL25">
        <v>0</v>
      </c>
      <c r="AM25">
        <v>0</v>
      </c>
      <c r="AN25">
        <v>0</v>
      </c>
      <c r="AS25">
        <v>1</v>
      </c>
      <c r="AU25">
        <v>1</v>
      </c>
      <c r="AV25">
        <v>1</v>
      </c>
      <c r="AW25">
        <v>1</v>
      </c>
      <c r="AX25">
        <v>1</v>
      </c>
      <c r="AY25">
        <v>1</v>
      </c>
      <c r="BB25">
        <v>0</v>
      </c>
      <c r="DD25">
        <v>0</v>
      </c>
      <c r="DE25">
        <v>0</v>
      </c>
      <c r="DM25">
        <v>1</v>
      </c>
      <c r="DP25">
        <v>6</v>
      </c>
      <c r="DQ25" t="s">
        <v>1196</v>
      </c>
      <c r="DR25" t="s">
        <v>1204</v>
      </c>
      <c r="DS25" t="s">
        <v>966</v>
      </c>
      <c r="DT25" t="s">
        <v>1198</v>
      </c>
      <c r="DU25" t="s">
        <v>1199</v>
      </c>
      <c r="DX25">
        <v>1</v>
      </c>
    </row>
    <row r="26" spans="1:128">
      <c r="A26">
        <v>18</v>
      </c>
      <c r="B26" t="s">
        <v>131</v>
      </c>
      <c r="C26" t="s">
        <v>1217</v>
      </c>
      <c r="D26">
        <v>1</v>
      </c>
      <c r="E26">
        <v>1</v>
      </c>
      <c r="S26">
        <v>1</v>
      </c>
      <c r="V26">
        <v>1</v>
      </c>
      <c r="AD26">
        <v>0</v>
      </c>
      <c r="AE26">
        <v>1</v>
      </c>
      <c r="AL26">
        <v>0</v>
      </c>
      <c r="AM26">
        <v>0</v>
      </c>
      <c r="AN26">
        <v>0</v>
      </c>
      <c r="AS26">
        <v>1</v>
      </c>
      <c r="AU26">
        <v>1</v>
      </c>
      <c r="AV26">
        <v>1</v>
      </c>
      <c r="AW26">
        <v>1</v>
      </c>
      <c r="AX26">
        <v>1</v>
      </c>
      <c r="AY26">
        <v>1</v>
      </c>
      <c r="BB26">
        <v>0</v>
      </c>
      <c r="DD26">
        <v>0</v>
      </c>
      <c r="DE26">
        <v>0</v>
      </c>
      <c r="DM26">
        <v>1</v>
      </c>
      <c r="DP26">
        <v>6</v>
      </c>
      <c r="DQ26" t="s">
        <v>1196</v>
      </c>
      <c r="DR26" t="s">
        <v>1204</v>
      </c>
      <c r="DS26" t="s">
        <v>966</v>
      </c>
      <c r="DT26" t="s">
        <v>1198</v>
      </c>
      <c r="DU26" t="s">
        <v>1199</v>
      </c>
      <c r="DX26">
        <v>1</v>
      </c>
    </row>
    <row r="27" spans="1:128">
      <c r="A27">
        <v>19</v>
      </c>
      <c r="B27" t="s">
        <v>131</v>
      </c>
      <c r="C27" t="s">
        <v>1218</v>
      </c>
      <c r="D27">
        <v>1</v>
      </c>
      <c r="E27">
        <v>1</v>
      </c>
      <c r="S27">
        <v>1</v>
      </c>
      <c r="V27">
        <v>1</v>
      </c>
      <c r="AD27">
        <v>0</v>
      </c>
      <c r="AE27">
        <v>1</v>
      </c>
      <c r="AL27">
        <v>0</v>
      </c>
      <c r="AM27">
        <v>0</v>
      </c>
      <c r="AN27">
        <v>0</v>
      </c>
      <c r="AS27">
        <v>1</v>
      </c>
      <c r="AU27">
        <v>1</v>
      </c>
      <c r="AV27">
        <v>1</v>
      </c>
      <c r="AW27">
        <v>1</v>
      </c>
      <c r="AX27">
        <v>2</v>
      </c>
      <c r="AY27">
        <v>1</v>
      </c>
      <c r="BB27">
        <v>0</v>
      </c>
      <c r="DD27">
        <v>0</v>
      </c>
      <c r="DE27">
        <v>0</v>
      </c>
      <c r="DM27">
        <v>1</v>
      </c>
      <c r="DP27">
        <v>6</v>
      </c>
      <c r="DQ27" t="s">
        <v>1196</v>
      </c>
      <c r="DR27" t="s">
        <v>1204</v>
      </c>
      <c r="DS27" t="s">
        <v>966</v>
      </c>
      <c r="DT27" t="s">
        <v>1198</v>
      </c>
      <c r="DU27" t="s">
        <v>1199</v>
      </c>
      <c r="DX27">
        <v>1</v>
      </c>
    </row>
    <row r="28" spans="1:128">
      <c r="A28">
        <v>20</v>
      </c>
      <c r="B28" t="s">
        <v>131</v>
      </c>
      <c r="C28" t="s">
        <v>1219</v>
      </c>
      <c r="D28">
        <v>1</v>
      </c>
      <c r="E28">
        <v>1</v>
      </c>
      <c r="S28">
        <v>1</v>
      </c>
      <c r="V28">
        <v>1</v>
      </c>
      <c r="AD28">
        <v>0</v>
      </c>
      <c r="AE28">
        <v>1</v>
      </c>
      <c r="AL28">
        <v>0</v>
      </c>
      <c r="AM28">
        <v>0</v>
      </c>
      <c r="AN28">
        <v>0</v>
      </c>
      <c r="AS28">
        <v>1</v>
      </c>
      <c r="AU28">
        <v>1</v>
      </c>
      <c r="AV28">
        <v>1</v>
      </c>
      <c r="AW28">
        <v>1</v>
      </c>
      <c r="AX28">
        <v>2</v>
      </c>
      <c r="AY28">
        <v>1</v>
      </c>
      <c r="BB28">
        <v>0</v>
      </c>
      <c r="DD28">
        <v>0</v>
      </c>
      <c r="DE28">
        <v>0</v>
      </c>
      <c r="DM28">
        <v>1</v>
      </c>
      <c r="DP28">
        <v>6</v>
      </c>
      <c r="DQ28" t="s">
        <v>1196</v>
      </c>
      <c r="DR28" t="s">
        <v>1204</v>
      </c>
      <c r="DS28" t="s">
        <v>966</v>
      </c>
      <c r="DT28" t="s">
        <v>1198</v>
      </c>
      <c r="DU28" t="s">
        <v>1199</v>
      </c>
      <c r="DX28">
        <v>1</v>
      </c>
    </row>
    <row r="29" spans="1:128">
      <c r="A29">
        <v>21</v>
      </c>
      <c r="B29" t="s">
        <v>131</v>
      </c>
      <c r="C29" t="s">
        <v>1220</v>
      </c>
      <c r="D29">
        <v>1</v>
      </c>
      <c r="E29">
        <v>1</v>
      </c>
      <c r="S29">
        <v>1</v>
      </c>
      <c r="V29">
        <v>1</v>
      </c>
      <c r="AD29">
        <v>0</v>
      </c>
      <c r="AE29">
        <v>1</v>
      </c>
      <c r="AL29">
        <v>0</v>
      </c>
      <c r="AM29">
        <v>0</v>
      </c>
      <c r="AN29">
        <v>0</v>
      </c>
      <c r="AS29">
        <v>1</v>
      </c>
      <c r="AU29">
        <v>1</v>
      </c>
      <c r="AV29">
        <v>1</v>
      </c>
      <c r="AW29">
        <v>1</v>
      </c>
      <c r="AX29">
        <v>1</v>
      </c>
      <c r="AY29">
        <v>1</v>
      </c>
      <c r="BB29">
        <v>0</v>
      </c>
      <c r="DD29">
        <v>0</v>
      </c>
      <c r="DE29">
        <v>0</v>
      </c>
      <c r="DM29">
        <v>1</v>
      </c>
      <c r="DP29">
        <v>4</v>
      </c>
      <c r="DQ29" t="s">
        <v>1196</v>
      </c>
      <c r="DR29" t="s">
        <v>1221</v>
      </c>
      <c r="DS29" t="s">
        <v>831</v>
      </c>
      <c r="DT29" t="s">
        <v>1198</v>
      </c>
      <c r="DU29" t="s">
        <v>1199</v>
      </c>
      <c r="DX29">
        <v>1</v>
      </c>
    </row>
    <row r="30" spans="1:128">
      <c r="A30">
        <v>22</v>
      </c>
      <c r="B30" t="s">
        <v>161</v>
      </c>
      <c r="C30" t="s">
        <v>1222</v>
      </c>
      <c r="D30">
        <v>1</v>
      </c>
      <c r="E30">
        <v>1</v>
      </c>
      <c r="S30">
        <v>1</v>
      </c>
      <c r="V30">
        <v>1</v>
      </c>
      <c r="AB30">
        <v>2</v>
      </c>
      <c r="AD30">
        <v>2</v>
      </c>
      <c r="AL30">
        <v>0</v>
      </c>
      <c r="AM30">
        <v>0</v>
      </c>
      <c r="AN30">
        <v>0</v>
      </c>
      <c r="AU30">
        <v>1</v>
      </c>
      <c r="AV30">
        <v>1</v>
      </c>
      <c r="AW30">
        <v>1</v>
      </c>
      <c r="AX30">
        <v>2</v>
      </c>
      <c r="AY30">
        <v>1</v>
      </c>
      <c r="BB30">
        <v>0</v>
      </c>
      <c r="DD30">
        <v>0</v>
      </c>
      <c r="DE30">
        <v>0</v>
      </c>
      <c r="DM30">
        <v>1</v>
      </c>
      <c r="DP30">
        <v>6</v>
      </c>
      <c r="DQ30" t="s">
        <v>1196</v>
      </c>
      <c r="DR30" t="s">
        <v>1221</v>
      </c>
      <c r="DS30" t="s">
        <v>831</v>
      </c>
      <c r="DT30" t="s">
        <v>1198</v>
      </c>
      <c r="DU30" t="s">
        <v>1199</v>
      </c>
      <c r="DX30">
        <v>1</v>
      </c>
    </row>
    <row r="31" spans="1:128">
      <c r="A31">
        <v>23</v>
      </c>
      <c r="B31" t="s">
        <v>116</v>
      </c>
      <c r="C31" t="s">
        <v>1223</v>
      </c>
      <c r="D31">
        <v>1</v>
      </c>
      <c r="E31">
        <v>1</v>
      </c>
      <c r="S31">
        <v>1</v>
      </c>
      <c r="V31">
        <v>1</v>
      </c>
      <c r="AD31">
        <v>0</v>
      </c>
      <c r="AE31">
        <v>1</v>
      </c>
      <c r="AL31">
        <v>0</v>
      </c>
      <c r="AM31">
        <v>0</v>
      </c>
      <c r="AN31">
        <v>0</v>
      </c>
      <c r="AS31">
        <v>1</v>
      </c>
      <c r="AU31">
        <v>1</v>
      </c>
      <c r="AV31">
        <v>1</v>
      </c>
      <c r="AW31">
        <v>1</v>
      </c>
      <c r="AX31">
        <v>1</v>
      </c>
      <c r="AY31">
        <v>1</v>
      </c>
      <c r="BB31">
        <v>0</v>
      </c>
      <c r="DD31">
        <v>0</v>
      </c>
      <c r="DE31">
        <v>0</v>
      </c>
      <c r="DM31">
        <v>1</v>
      </c>
      <c r="DP31">
        <v>5</v>
      </c>
      <c r="DQ31" t="s">
        <v>1196</v>
      </c>
      <c r="DR31" t="s">
        <v>1221</v>
      </c>
      <c r="DS31" t="s">
        <v>831</v>
      </c>
      <c r="DT31" t="s">
        <v>1198</v>
      </c>
      <c r="DU31" t="s">
        <v>1199</v>
      </c>
      <c r="DX31">
        <v>1</v>
      </c>
    </row>
    <row r="32" spans="1:128">
      <c r="A32">
        <v>24</v>
      </c>
      <c r="B32" t="s">
        <v>116</v>
      </c>
      <c r="C32" t="s">
        <v>1224</v>
      </c>
      <c r="D32">
        <v>1</v>
      </c>
      <c r="E32">
        <v>1</v>
      </c>
      <c r="S32">
        <v>1</v>
      </c>
      <c r="V32">
        <v>1</v>
      </c>
      <c r="AD32">
        <v>0</v>
      </c>
      <c r="AE32">
        <v>1</v>
      </c>
      <c r="AL32">
        <v>0</v>
      </c>
      <c r="AM32">
        <v>0</v>
      </c>
      <c r="AN32">
        <v>0</v>
      </c>
      <c r="AS32">
        <v>1</v>
      </c>
      <c r="AU32">
        <v>1</v>
      </c>
      <c r="AV32">
        <v>1</v>
      </c>
      <c r="AW32">
        <v>1</v>
      </c>
      <c r="AX32">
        <v>1</v>
      </c>
      <c r="AY32">
        <v>1</v>
      </c>
      <c r="BB32">
        <v>0</v>
      </c>
      <c r="DD32">
        <v>0</v>
      </c>
      <c r="DE32">
        <v>0</v>
      </c>
      <c r="DM32">
        <v>1</v>
      </c>
      <c r="DP32">
        <v>5</v>
      </c>
      <c r="DQ32" t="s">
        <v>1196</v>
      </c>
      <c r="DR32" t="s">
        <v>1221</v>
      </c>
      <c r="DS32" t="s">
        <v>831</v>
      </c>
      <c r="DT32" t="s">
        <v>1198</v>
      </c>
      <c r="DU32" t="s">
        <v>1199</v>
      </c>
      <c r="DX32">
        <v>1</v>
      </c>
    </row>
    <row r="33" spans="1:128">
      <c r="A33">
        <v>25</v>
      </c>
      <c r="B33" t="s">
        <v>161</v>
      </c>
      <c r="C33" t="s">
        <v>1225</v>
      </c>
      <c r="D33">
        <v>1</v>
      </c>
      <c r="E33">
        <v>1</v>
      </c>
      <c r="S33">
        <v>1</v>
      </c>
      <c r="V33">
        <v>1</v>
      </c>
      <c r="AD33">
        <v>0</v>
      </c>
      <c r="AE33">
        <v>1</v>
      </c>
      <c r="AL33">
        <v>0</v>
      </c>
      <c r="AM33">
        <v>0</v>
      </c>
      <c r="AN33">
        <v>0</v>
      </c>
      <c r="AS33">
        <v>1</v>
      </c>
      <c r="AU33">
        <v>1</v>
      </c>
      <c r="AV33">
        <v>1</v>
      </c>
      <c r="AW33">
        <v>1</v>
      </c>
      <c r="AX33">
        <v>2</v>
      </c>
      <c r="AY33">
        <v>1</v>
      </c>
      <c r="BB33">
        <v>0</v>
      </c>
      <c r="DD33">
        <v>0</v>
      </c>
      <c r="DE33">
        <v>0</v>
      </c>
      <c r="DM33">
        <v>1</v>
      </c>
      <c r="DP33">
        <v>6</v>
      </c>
      <c r="DQ33" t="s">
        <v>1196</v>
      </c>
      <c r="DR33" t="s">
        <v>1221</v>
      </c>
      <c r="DS33" t="s">
        <v>831</v>
      </c>
      <c r="DT33" t="s">
        <v>1198</v>
      </c>
      <c r="DU33" t="s">
        <v>1199</v>
      </c>
      <c r="DX33">
        <v>1</v>
      </c>
    </row>
    <row r="34" spans="1:128">
      <c r="A34">
        <v>26</v>
      </c>
      <c r="B34" t="s">
        <v>161</v>
      </c>
      <c r="C34" t="s">
        <v>1226</v>
      </c>
      <c r="D34">
        <v>1</v>
      </c>
      <c r="E34">
        <v>1</v>
      </c>
      <c r="S34">
        <v>1</v>
      </c>
      <c r="V34">
        <v>1</v>
      </c>
      <c r="AD34">
        <v>0</v>
      </c>
      <c r="AE34">
        <v>1</v>
      </c>
      <c r="AL34">
        <v>0</v>
      </c>
      <c r="AM34">
        <v>0</v>
      </c>
      <c r="AN34">
        <v>0</v>
      </c>
      <c r="AS34">
        <v>1</v>
      </c>
      <c r="AU34">
        <v>1</v>
      </c>
      <c r="AV34">
        <v>1</v>
      </c>
      <c r="AW34">
        <v>1</v>
      </c>
      <c r="AX34">
        <v>1</v>
      </c>
      <c r="AY34">
        <v>1</v>
      </c>
      <c r="BB34">
        <v>0</v>
      </c>
      <c r="DD34">
        <v>0</v>
      </c>
      <c r="DE34">
        <v>0</v>
      </c>
      <c r="DM34">
        <v>1</v>
      </c>
      <c r="DP34">
        <v>6</v>
      </c>
      <c r="DQ34" t="s">
        <v>1196</v>
      </c>
      <c r="DR34" t="s">
        <v>1221</v>
      </c>
      <c r="DS34" t="s">
        <v>831</v>
      </c>
      <c r="DT34" t="s">
        <v>1198</v>
      </c>
      <c r="DU34" t="s">
        <v>1199</v>
      </c>
      <c r="DX34">
        <v>1</v>
      </c>
    </row>
    <row r="35" spans="1:128">
      <c r="A35">
        <v>27</v>
      </c>
      <c r="B35" t="s">
        <v>161</v>
      </c>
      <c r="C35" t="s">
        <v>1227</v>
      </c>
      <c r="D35">
        <v>1</v>
      </c>
      <c r="E35">
        <v>1</v>
      </c>
      <c r="S35">
        <v>1</v>
      </c>
      <c r="V35">
        <v>1</v>
      </c>
      <c r="AD35">
        <v>0</v>
      </c>
      <c r="AE35">
        <v>1</v>
      </c>
      <c r="AL35">
        <v>0</v>
      </c>
      <c r="AM35">
        <v>0</v>
      </c>
      <c r="AN35">
        <v>0</v>
      </c>
      <c r="AS35">
        <v>1</v>
      </c>
      <c r="AU35">
        <v>1</v>
      </c>
      <c r="AV35">
        <v>1</v>
      </c>
      <c r="AW35">
        <v>1</v>
      </c>
      <c r="AX35">
        <v>1</v>
      </c>
      <c r="AY35">
        <v>1</v>
      </c>
      <c r="BB35">
        <v>0</v>
      </c>
      <c r="DD35">
        <v>0</v>
      </c>
      <c r="DE35">
        <v>0</v>
      </c>
      <c r="DM35">
        <v>1</v>
      </c>
      <c r="DP35">
        <v>6</v>
      </c>
      <c r="DQ35" t="s">
        <v>1196</v>
      </c>
      <c r="DR35" t="s">
        <v>1221</v>
      </c>
      <c r="DS35" t="s">
        <v>831</v>
      </c>
      <c r="DT35" t="s">
        <v>1198</v>
      </c>
      <c r="DU35" t="s">
        <v>1199</v>
      </c>
      <c r="DX35">
        <v>1</v>
      </c>
    </row>
    <row r="36" spans="1:128">
      <c r="A36">
        <v>28</v>
      </c>
      <c r="B36" t="s">
        <v>161</v>
      </c>
      <c r="C36" t="s">
        <v>1228</v>
      </c>
      <c r="D36">
        <v>1</v>
      </c>
      <c r="E36">
        <v>1</v>
      </c>
      <c r="S36">
        <v>1</v>
      </c>
      <c r="V36">
        <v>1</v>
      </c>
      <c r="AD36">
        <v>0</v>
      </c>
      <c r="AE36">
        <v>1</v>
      </c>
      <c r="AL36">
        <v>0</v>
      </c>
      <c r="AM36">
        <v>0</v>
      </c>
      <c r="AN36">
        <v>0</v>
      </c>
      <c r="AS36">
        <v>1</v>
      </c>
      <c r="AU36">
        <v>1</v>
      </c>
      <c r="AV36">
        <v>1</v>
      </c>
      <c r="AW36">
        <v>1</v>
      </c>
      <c r="AX36">
        <v>1</v>
      </c>
      <c r="AY36">
        <v>1</v>
      </c>
      <c r="BB36">
        <v>0</v>
      </c>
      <c r="DD36">
        <v>0</v>
      </c>
      <c r="DE36">
        <v>0</v>
      </c>
      <c r="DM36">
        <v>1</v>
      </c>
      <c r="DP36">
        <v>6</v>
      </c>
      <c r="DQ36" t="s">
        <v>1196</v>
      </c>
      <c r="DR36" t="s">
        <v>1221</v>
      </c>
      <c r="DS36" t="s">
        <v>831</v>
      </c>
      <c r="DT36" t="s">
        <v>1198</v>
      </c>
      <c r="DU36" t="s">
        <v>1199</v>
      </c>
      <c r="DX36">
        <v>1</v>
      </c>
    </row>
    <row r="37" spans="1:128">
      <c r="A37">
        <v>29</v>
      </c>
      <c r="B37" t="s">
        <v>116</v>
      </c>
      <c r="C37" t="s">
        <v>1229</v>
      </c>
      <c r="D37">
        <v>1</v>
      </c>
      <c r="E37">
        <v>1</v>
      </c>
      <c r="S37">
        <v>1</v>
      </c>
      <c r="V37">
        <v>1</v>
      </c>
      <c r="Z37">
        <v>3</v>
      </c>
      <c r="AD37">
        <v>3</v>
      </c>
      <c r="AL37">
        <v>0</v>
      </c>
      <c r="AM37">
        <v>0</v>
      </c>
      <c r="AN37">
        <v>0</v>
      </c>
      <c r="AU37">
        <v>1</v>
      </c>
      <c r="AX37">
        <v>2</v>
      </c>
      <c r="BA37">
        <v>1</v>
      </c>
      <c r="BB37">
        <v>0</v>
      </c>
      <c r="BW37">
        <v>3</v>
      </c>
      <c r="DD37">
        <v>0</v>
      </c>
      <c r="DE37">
        <v>0</v>
      </c>
      <c r="DP37">
        <v>5</v>
      </c>
      <c r="DQ37" t="s">
        <v>1196</v>
      </c>
      <c r="DR37" t="s">
        <v>1221</v>
      </c>
      <c r="DS37" t="s">
        <v>831</v>
      </c>
      <c r="DT37" t="s">
        <v>1198</v>
      </c>
      <c r="DU37" t="s">
        <v>1199</v>
      </c>
      <c r="DX37">
        <v>1</v>
      </c>
    </row>
    <row r="38" spans="1:128">
      <c r="A38">
        <v>30</v>
      </c>
      <c r="B38" t="s">
        <v>116</v>
      </c>
      <c r="C38" t="s">
        <v>1230</v>
      </c>
      <c r="D38">
        <v>1</v>
      </c>
      <c r="E38">
        <v>1</v>
      </c>
      <c r="S38">
        <v>1</v>
      </c>
      <c r="V38">
        <v>1</v>
      </c>
      <c r="Z38">
        <v>5</v>
      </c>
      <c r="AD38">
        <v>5</v>
      </c>
      <c r="AL38">
        <v>0</v>
      </c>
      <c r="AM38">
        <v>0</v>
      </c>
      <c r="AN38">
        <v>0</v>
      </c>
      <c r="AU38">
        <v>1</v>
      </c>
      <c r="AX38">
        <v>1</v>
      </c>
      <c r="BA38">
        <v>1</v>
      </c>
      <c r="BB38">
        <v>0</v>
      </c>
      <c r="BW38">
        <v>5</v>
      </c>
      <c r="DD38">
        <v>0</v>
      </c>
      <c r="DE38">
        <v>0</v>
      </c>
      <c r="DP38">
        <v>5</v>
      </c>
      <c r="DQ38" t="s">
        <v>1196</v>
      </c>
      <c r="DR38" t="s">
        <v>1221</v>
      </c>
      <c r="DS38" t="s">
        <v>831</v>
      </c>
      <c r="DT38" t="s">
        <v>1198</v>
      </c>
      <c r="DU38" t="s">
        <v>1199</v>
      </c>
      <c r="DX38">
        <v>1</v>
      </c>
    </row>
    <row r="39" spans="1:128">
      <c r="A39">
        <v>31</v>
      </c>
      <c r="B39" t="s">
        <v>116</v>
      </c>
      <c r="C39" t="s">
        <v>1231</v>
      </c>
      <c r="D39">
        <v>1</v>
      </c>
      <c r="E39">
        <v>1</v>
      </c>
      <c r="S39">
        <v>1</v>
      </c>
      <c r="V39">
        <v>1</v>
      </c>
      <c r="Z39">
        <v>1</v>
      </c>
      <c r="AD39">
        <v>1</v>
      </c>
      <c r="AL39">
        <v>0</v>
      </c>
      <c r="AM39">
        <v>0</v>
      </c>
      <c r="AN39">
        <v>0</v>
      </c>
      <c r="AU39">
        <v>1</v>
      </c>
      <c r="AX39">
        <v>1</v>
      </c>
      <c r="BA39">
        <v>1</v>
      </c>
      <c r="BB39">
        <v>0</v>
      </c>
      <c r="BW39">
        <v>1</v>
      </c>
      <c r="DD39">
        <v>0</v>
      </c>
      <c r="DE39">
        <v>0</v>
      </c>
      <c r="DP39">
        <v>5</v>
      </c>
      <c r="DQ39" t="s">
        <v>1196</v>
      </c>
      <c r="DR39" t="s">
        <v>1221</v>
      </c>
      <c r="DS39" t="s">
        <v>831</v>
      </c>
      <c r="DT39" t="s">
        <v>1198</v>
      </c>
      <c r="DU39" t="s">
        <v>1199</v>
      </c>
      <c r="DX39">
        <v>1</v>
      </c>
    </row>
    <row r="40" spans="1:128">
      <c r="A40">
        <v>32</v>
      </c>
      <c r="B40" t="s">
        <v>116</v>
      </c>
      <c r="C40" t="s">
        <v>1232</v>
      </c>
      <c r="D40">
        <v>1</v>
      </c>
      <c r="E40">
        <v>1</v>
      </c>
      <c r="S40">
        <v>1</v>
      </c>
      <c r="V40">
        <v>1</v>
      </c>
      <c r="Z40">
        <v>1</v>
      </c>
      <c r="AD40">
        <v>1</v>
      </c>
      <c r="AL40">
        <v>0</v>
      </c>
      <c r="AM40">
        <v>0</v>
      </c>
      <c r="AN40">
        <v>0</v>
      </c>
      <c r="AU40">
        <v>1</v>
      </c>
      <c r="AX40">
        <v>1</v>
      </c>
      <c r="BA40">
        <v>1</v>
      </c>
      <c r="BB40">
        <v>0</v>
      </c>
      <c r="BW40">
        <v>1</v>
      </c>
      <c r="DD40">
        <v>0</v>
      </c>
      <c r="DE40">
        <v>0</v>
      </c>
      <c r="DP40">
        <v>5</v>
      </c>
      <c r="DQ40" t="s">
        <v>1196</v>
      </c>
      <c r="DR40" t="s">
        <v>1221</v>
      </c>
      <c r="DS40" t="s">
        <v>831</v>
      </c>
      <c r="DT40" t="s">
        <v>1198</v>
      </c>
      <c r="DU40" t="s">
        <v>1199</v>
      </c>
      <c r="DX40">
        <v>1</v>
      </c>
    </row>
    <row r="41" spans="1:128">
      <c r="A41">
        <v>33</v>
      </c>
      <c r="B41" t="s">
        <v>116</v>
      </c>
      <c r="C41" t="s">
        <v>1233</v>
      </c>
      <c r="D41">
        <v>1</v>
      </c>
      <c r="E41">
        <v>1</v>
      </c>
      <c r="S41">
        <v>1</v>
      </c>
      <c r="V41">
        <v>1</v>
      </c>
      <c r="Z41">
        <v>2</v>
      </c>
      <c r="AD41">
        <v>2</v>
      </c>
      <c r="AL41">
        <v>0</v>
      </c>
      <c r="AM41">
        <v>0</v>
      </c>
      <c r="AN41">
        <v>0</v>
      </c>
      <c r="AU41">
        <v>1</v>
      </c>
      <c r="AX41">
        <v>2</v>
      </c>
      <c r="BA41">
        <v>1</v>
      </c>
      <c r="BB41">
        <v>0</v>
      </c>
      <c r="BW41">
        <v>2</v>
      </c>
      <c r="DD41">
        <v>0</v>
      </c>
      <c r="DE41">
        <v>0</v>
      </c>
      <c r="DP41">
        <v>5</v>
      </c>
      <c r="DQ41" t="s">
        <v>1196</v>
      </c>
      <c r="DR41" t="s">
        <v>1221</v>
      </c>
      <c r="DS41" t="s">
        <v>831</v>
      </c>
      <c r="DT41" t="s">
        <v>1198</v>
      </c>
      <c r="DU41" t="s">
        <v>1199</v>
      </c>
      <c r="DX41">
        <v>1</v>
      </c>
    </row>
    <row r="42" spans="1:128">
      <c r="A42">
        <v>34</v>
      </c>
      <c r="B42" t="s">
        <v>116</v>
      </c>
      <c r="C42" t="s">
        <v>1234</v>
      </c>
      <c r="D42">
        <v>1</v>
      </c>
      <c r="E42">
        <v>1</v>
      </c>
      <c r="S42">
        <v>1</v>
      </c>
      <c r="V42">
        <v>1</v>
      </c>
      <c r="Z42">
        <v>4</v>
      </c>
      <c r="AD42">
        <v>4</v>
      </c>
      <c r="AL42">
        <v>0</v>
      </c>
      <c r="AM42">
        <v>0</v>
      </c>
      <c r="AN42">
        <v>0</v>
      </c>
      <c r="AU42">
        <v>1</v>
      </c>
      <c r="AX42">
        <v>2</v>
      </c>
      <c r="BA42">
        <v>1</v>
      </c>
      <c r="BB42">
        <v>0</v>
      </c>
      <c r="BW42">
        <v>4</v>
      </c>
      <c r="DD42">
        <v>0</v>
      </c>
      <c r="DE42">
        <v>0</v>
      </c>
      <c r="DP42">
        <v>5</v>
      </c>
      <c r="DQ42" t="s">
        <v>1196</v>
      </c>
      <c r="DR42" t="s">
        <v>1221</v>
      </c>
      <c r="DS42" t="s">
        <v>831</v>
      </c>
      <c r="DT42" t="s">
        <v>1198</v>
      </c>
      <c r="DU42" t="s">
        <v>1199</v>
      </c>
      <c r="DX42">
        <v>1</v>
      </c>
    </row>
    <row r="43" spans="1:128">
      <c r="A43">
        <v>35</v>
      </c>
      <c r="B43" t="s">
        <v>116</v>
      </c>
      <c r="C43" t="s">
        <v>1235</v>
      </c>
      <c r="D43">
        <v>1</v>
      </c>
      <c r="E43">
        <v>1</v>
      </c>
      <c r="S43">
        <v>1</v>
      </c>
      <c r="V43">
        <v>1</v>
      </c>
      <c r="Z43">
        <v>4</v>
      </c>
      <c r="AC43">
        <v>1</v>
      </c>
      <c r="AD43">
        <v>5</v>
      </c>
      <c r="AL43">
        <v>0</v>
      </c>
      <c r="AM43">
        <v>0</v>
      </c>
      <c r="AN43">
        <v>0</v>
      </c>
      <c r="AU43">
        <v>1</v>
      </c>
      <c r="AX43">
        <v>2</v>
      </c>
      <c r="BA43">
        <v>1</v>
      </c>
      <c r="BB43">
        <v>0</v>
      </c>
      <c r="BW43">
        <v>4</v>
      </c>
      <c r="DD43">
        <v>0</v>
      </c>
      <c r="DE43">
        <v>0</v>
      </c>
      <c r="DP43">
        <v>6</v>
      </c>
      <c r="DQ43" t="s">
        <v>1196</v>
      </c>
      <c r="DR43" t="s">
        <v>1221</v>
      </c>
      <c r="DS43" t="s">
        <v>831</v>
      </c>
      <c r="DT43" t="s">
        <v>1198</v>
      </c>
      <c r="DU43" t="s">
        <v>1199</v>
      </c>
      <c r="DX43">
        <v>1</v>
      </c>
    </row>
    <row r="44" spans="1:128">
      <c r="A44">
        <v>36</v>
      </c>
      <c r="B44" t="s">
        <v>116</v>
      </c>
      <c r="C44" t="s">
        <v>1236</v>
      </c>
      <c r="D44">
        <v>1</v>
      </c>
      <c r="E44">
        <v>1</v>
      </c>
      <c r="S44">
        <v>1</v>
      </c>
      <c r="V44">
        <v>1</v>
      </c>
      <c r="Z44">
        <v>3</v>
      </c>
      <c r="AB44">
        <v>2</v>
      </c>
      <c r="AD44">
        <v>5</v>
      </c>
      <c r="AL44">
        <v>0</v>
      </c>
      <c r="AM44">
        <v>0</v>
      </c>
      <c r="AN44">
        <v>0</v>
      </c>
      <c r="AU44">
        <v>1</v>
      </c>
      <c r="AX44">
        <v>2</v>
      </c>
      <c r="BA44">
        <v>1</v>
      </c>
      <c r="BB44">
        <v>0</v>
      </c>
      <c r="BW44">
        <v>3</v>
      </c>
      <c r="DD44">
        <v>0</v>
      </c>
      <c r="DE44">
        <v>0</v>
      </c>
      <c r="DP44">
        <v>5</v>
      </c>
      <c r="DQ44" t="s">
        <v>1196</v>
      </c>
      <c r="DR44" t="s">
        <v>1237</v>
      </c>
      <c r="DS44" t="s">
        <v>831</v>
      </c>
      <c r="DT44" t="s">
        <v>1198</v>
      </c>
      <c r="DU44" t="s">
        <v>1199</v>
      </c>
      <c r="DX44">
        <v>1</v>
      </c>
    </row>
    <row r="45" spans="1:128">
      <c r="A45">
        <v>37</v>
      </c>
      <c r="B45" t="s">
        <v>161</v>
      </c>
      <c r="C45" t="s">
        <v>1238</v>
      </c>
      <c r="D45">
        <v>1</v>
      </c>
      <c r="E45">
        <v>1</v>
      </c>
      <c r="S45">
        <v>1</v>
      </c>
      <c r="V45">
        <v>1</v>
      </c>
      <c r="Z45">
        <v>8</v>
      </c>
      <c r="AD45">
        <v>8</v>
      </c>
      <c r="AL45">
        <v>0</v>
      </c>
      <c r="AM45">
        <v>0</v>
      </c>
      <c r="AN45">
        <v>0</v>
      </c>
      <c r="AU45">
        <v>1</v>
      </c>
      <c r="AX45">
        <v>2</v>
      </c>
      <c r="BA45">
        <v>1</v>
      </c>
      <c r="BB45">
        <v>0</v>
      </c>
      <c r="BW45">
        <v>8</v>
      </c>
      <c r="DD45">
        <v>0</v>
      </c>
      <c r="DE45">
        <v>0</v>
      </c>
      <c r="DP45">
        <v>6</v>
      </c>
      <c r="DQ45" t="s">
        <v>1196</v>
      </c>
      <c r="DR45" t="s">
        <v>1237</v>
      </c>
      <c r="DS45" t="s">
        <v>831</v>
      </c>
      <c r="DT45" t="s">
        <v>1198</v>
      </c>
      <c r="DU45" t="s">
        <v>1199</v>
      </c>
      <c r="DX45">
        <v>1</v>
      </c>
    </row>
    <row r="46" spans="1:128">
      <c r="A46">
        <v>38</v>
      </c>
      <c r="B46" t="s">
        <v>116</v>
      </c>
      <c r="C46" t="s">
        <v>1239</v>
      </c>
      <c r="D46">
        <v>1</v>
      </c>
      <c r="E46">
        <v>1</v>
      </c>
      <c r="S46">
        <v>1</v>
      </c>
      <c r="V46">
        <v>1</v>
      </c>
      <c r="Z46">
        <v>8</v>
      </c>
      <c r="AD46">
        <v>8</v>
      </c>
      <c r="AL46">
        <v>0</v>
      </c>
      <c r="AM46">
        <v>0</v>
      </c>
      <c r="AN46">
        <v>0</v>
      </c>
      <c r="AU46">
        <v>1</v>
      </c>
      <c r="AX46">
        <v>2</v>
      </c>
      <c r="BA46">
        <v>1</v>
      </c>
      <c r="BB46">
        <v>0</v>
      </c>
      <c r="BW46">
        <v>8</v>
      </c>
      <c r="DD46">
        <v>0</v>
      </c>
      <c r="DE46">
        <v>0</v>
      </c>
      <c r="DP46">
        <v>5</v>
      </c>
      <c r="DQ46" t="s">
        <v>1196</v>
      </c>
      <c r="DR46" t="s">
        <v>1237</v>
      </c>
      <c r="DS46" t="s">
        <v>831</v>
      </c>
      <c r="DT46" t="s">
        <v>1198</v>
      </c>
      <c r="DU46" t="s">
        <v>1199</v>
      </c>
      <c r="DX46">
        <v>1</v>
      </c>
    </row>
    <row r="47" spans="1:128">
      <c r="A47">
        <v>39</v>
      </c>
      <c r="B47" t="s">
        <v>116</v>
      </c>
      <c r="C47" t="s">
        <v>1240</v>
      </c>
      <c r="D47">
        <v>1</v>
      </c>
      <c r="E47">
        <v>1</v>
      </c>
      <c r="S47">
        <v>1</v>
      </c>
      <c r="V47">
        <v>1</v>
      </c>
      <c r="Z47">
        <v>6</v>
      </c>
      <c r="AD47">
        <v>6</v>
      </c>
      <c r="AL47">
        <v>0</v>
      </c>
      <c r="AM47">
        <v>0</v>
      </c>
      <c r="AN47">
        <v>0</v>
      </c>
      <c r="AU47">
        <v>1</v>
      </c>
      <c r="AX47">
        <v>2</v>
      </c>
      <c r="BA47">
        <v>1</v>
      </c>
      <c r="BB47">
        <v>0</v>
      </c>
      <c r="BW47">
        <v>6</v>
      </c>
      <c r="DD47">
        <v>0</v>
      </c>
      <c r="DE47">
        <v>0</v>
      </c>
      <c r="DP47">
        <v>5</v>
      </c>
      <c r="DQ47" t="s">
        <v>1196</v>
      </c>
      <c r="DR47" t="s">
        <v>1237</v>
      </c>
      <c r="DS47" t="s">
        <v>831</v>
      </c>
      <c r="DT47" t="s">
        <v>1198</v>
      </c>
      <c r="DU47" t="s">
        <v>1199</v>
      </c>
      <c r="DX47">
        <v>1</v>
      </c>
    </row>
    <row r="48" spans="1:128">
      <c r="A48">
        <v>40</v>
      </c>
      <c r="B48" t="s">
        <v>116</v>
      </c>
      <c r="C48" t="s">
        <v>1241</v>
      </c>
      <c r="D48">
        <v>1</v>
      </c>
      <c r="E48">
        <v>1</v>
      </c>
      <c r="S48">
        <v>1</v>
      </c>
      <c r="V48">
        <v>1</v>
      </c>
      <c r="Z48">
        <v>1</v>
      </c>
      <c r="AD48">
        <v>1</v>
      </c>
      <c r="AL48">
        <v>0</v>
      </c>
      <c r="AM48">
        <v>0</v>
      </c>
      <c r="AN48">
        <v>0</v>
      </c>
      <c r="AU48">
        <v>1</v>
      </c>
      <c r="AX48">
        <v>1</v>
      </c>
      <c r="BA48">
        <v>1</v>
      </c>
      <c r="BB48">
        <v>0</v>
      </c>
      <c r="BW48">
        <v>1</v>
      </c>
      <c r="DD48">
        <v>0</v>
      </c>
      <c r="DE48">
        <v>0</v>
      </c>
      <c r="DP48">
        <v>5</v>
      </c>
      <c r="DQ48" t="s">
        <v>1196</v>
      </c>
      <c r="DR48" t="s">
        <v>1237</v>
      </c>
      <c r="DS48" t="s">
        <v>831</v>
      </c>
      <c r="DT48" t="s">
        <v>1198</v>
      </c>
      <c r="DU48" t="s">
        <v>1199</v>
      </c>
      <c r="DX48">
        <v>1</v>
      </c>
    </row>
    <row r="49" spans="1:128">
      <c r="A49">
        <v>41</v>
      </c>
      <c r="B49" t="s">
        <v>161</v>
      </c>
      <c r="C49" t="s">
        <v>1242</v>
      </c>
      <c r="D49">
        <v>1</v>
      </c>
      <c r="E49">
        <v>1</v>
      </c>
      <c r="S49">
        <v>1</v>
      </c>
      <c r="V49">
        <v>1</v>
      </c>
      <c r="AD49">
        <v>0</v>
      </c>
      <c r="AE49">
        <v>1</v>
      </c>
      <c r="AL49">
        <v>0</v>
      </c>
      <c r="AM49">
        <v>0</v>
      </c>
      <c r="AN49">
        <v>0</v>
      </c>
      <c r="AS49">
        <v>1</v>
      </c>
      <c r="AU49">
        <v>1</v>
      </c>
      <c r="AV49">
        <v>1</v>
      </c>
      <c r="AW49">
        <v>1</v>
      </c>
      <c r="AX49">
        <v>1</v>
      </c>
      <c r="AY49">
        <v>1</v>
      </c>
      <c r="BB49">
        <v>0</v>
      </c>
      <c r="DD49">
        <v>0</v>
      </c>
      <c r="DE49">
        <v>0</v>
      </c>
      <c r="DM49">
        <v>1</v>
      </c>
      <c r="DP49">
        <v>6</v>
      </c>
      <c r="DQ49" t="s">
        <v>1196</v>
      </c>
      <c r="DR49" t="s">
        <v>1237</v>
      </c>
      <c r="DS49" t="s">
        <v>831</v>
      </c>
      <c r="DT49" t="s">
        <v>1198</v>
      </c>
      <c r="DU49" t="s">
        <v>1199</v>
      </c>
      <c r="DX49">
        <v>1</v>
      </c>
    </row>
    <row r="50" spans="1:128">
      <c r="A50">
        <v>42</v>
      </c>
      <c r="B50" t="s">
        <v>116</v>
      </c>
      <c r="C50" t="s">
        <v>1243</v>
      </c>
      <c r="D50">
        <v>1</v>
      </c>
      <c r="E50">
        <v>1</v>
      </c>
      <c r="S50">
        <v>1</v>
      </c>
      <c r="V50">
        <v>1</v>
      </c>
      <c r="AD50">
        <v>0</v>
      </c>
      <c r="AE50">
        <v>1</v>
      </c>
      <c r="AL50">
        <v>0</v>
      </c>
      <c r="AM50">
        <v>0</v>
      </c>
      <c r="AN50">
        <v>0</v>
      </c>
      <c r="AS50">
        <v>1</v>
      </c>
      <c r="AU50">
        <v>1</v>
      </c>
      <c r="AV50">
        <v>1</v>
      </c>
      <c r="AW50">
        <v>1</v>
      </c>
      <c r="AX50">
        <v>1</v>
      </c>
      <c r="AY50">
        <v>1</v>
      </c>
      <c r="BB50">
        <v>0</v>
      </c>
      <c r="DD50">
        <v>0</v>
      </c>
      <c r="DE50">
        <v>0</v>
      </c>
      <c r="DM50">
        <v>1</v>
      </c>
      <c r="DP50">
        <v>5</v>
      </c>
      <c r="DQ50" t="s">
        <v>1196</v>
      </c>
      <c r="DR50" t="s">
        <v>1237</v>
      </c>
      <c r="DS50" t="s">
        <v>831</v>
      </c>
      <c r="DT50" t="s">
        <v>1198</v>
      </c>
      <c r="DU50" t="s">
        <v>1199</v>
      </c>
      <c r="DX50">
        <v>1</v>
      </c>
    </row>
    <row r="51" spans="1:128">
      <c r="A51">
        <v>43</v>
      </c>
      <c r="B51" t="s">
        <v>116</v>
      </c>
      <c r="C51" t="s">
        <v>1244</v>
      </c>
      <c r="D51">
        <v>1</v>
      </c>
      <c r="E51">
        <v>1</v>
      </c>
      <c r="S51">
        <v>1</v>
      </c>
      <c r="V51">
        <v>1</v>
      </c>
      <c r="AD51">
        <v>0</v>
      </c>
      <c r="AE51">
        <v>1</v>
      </c>
      <c r="AL51">
        <v>0</v>
      </c>
      <c r="AM51">
        <v>0</v>
      </c>
      <c r="AN51">
        <v>0</v>
      </c>
      <c r="AS51">
        <v>1</v>
      </c>
      <c r="AU51">
        <v>1</v>
      </c>
      <c r="AV51">
        <v>1</v>
      </c>
      <c r="AW51">
        <v>1</v>
      </c>
      <c r="AX51">
        <v>2</v>
      </c>
      <c r="AY51">
        <v>1</v>
      </c>
      <c r="BB51">
        <v>0</v>
      </c>
      <c r="DD51">
        <v>0</v>
      </c>
      <c r="DE51">
        <v>0</v>
      </c>
      <c r="DM51">
        <v>1</v>
      </c>
      <c r="DP51">
        <v>5</v>
      </c>
      <c r="DQ51" t="s">
        <v>1196</v>
      </c>
      <c r="DR51" t="s">
        <v>1237</v>
      </c>
      <c r="DS51" t="s">
        <v>831</v>
      </c>
      <c r="DT51" t="s">
        <v>1198</v>
      </c>
      <c r="DU51" t="s">
        <v>1199</v>
      </c>
      <c r="DX51">
        <v>1</v>
      </c>
    </row>
    <row r="52" spans="1:128">
      <c r="A52">
        <v>44</v>
      </c>
      <c r="B52" t="s">
        <v>161</v>
      </c>
      <c r="C52" t="s">
        <v>1245</v>
      </c>
      <c r="D52">
        <v>1</v>
      </c>
      <c r="E52">
        <v>1</v>
      </c>
      <c r="S52">
        <v>1</v>
      </c>
      <c r="V52">
        <v>1</v>
      </c>
      <c r="AD52">
        <v>0</v>
      </c>
      <c r="AE52">
        <v>1</v>
      </c>
      <c r="AL52">
        <v>0</v>
      </c>
      <c r="AM52">
        <v>0</v>
      </c>
      <c r="AN52">
        <v>0</v>
      </c>
      <c r="AS52">
        <v>1</v>
      </c>
      <c r="AU52">
        <v>1</v>
      </c>
      <c r="AV52">
        <v>1</v>
      </c>
      <c r="AW52">
        <v>1</v>
      </c>
      <c r="AX52">
        <v>1</v>
      </c>
      <c r="AY52">
        <v>1</v>
      </c>
      <c r="BB52">
        <v>0</v>
      </c>
      <c r="DD52">
        <v>0</v>
      </c>
      <c r="DE52">
        <v>0</v>
      </c>
      <c r="DM52">
        <v>1</v>
      </c>
      <c r="DP52">
        <v>6</v>
      </c>
      <c r="DQ52" t="s">
        <v>1196</v>
      </c>
      <c r="DR52" t="s">
        <v>1237</v>
      </c>
      <c r="DS52" t="s">
        <v>831</v>
      </c>
      <c r="DT52" t="s">
        <v>1198</v>
      </c>
      <c r="DU52" t="s">
        <v>1199</v>
      </c>
      <c r="DX52">
        <v>1</v>
      </c>
    </row>
    <row r="53" spans="1:128">
      <c r="A53">
        <v>45</v>
      </c>
      <c r="B53" t="s">
        <v>161</v>
      </c>
      <c r="C53" t="s">
        <v>1246</v>
      </c>
      <c r="D53">
        <v>1</v>
      </c>
      <c r="E53">
        <v>1</v>
      </c>
      <c r="S53">
        <v>1</v>
      </c>
      <c r="V53">
        <v>1</v>
      </c>
      <c r="AD53">
        <v>0</v>
      </c>
      <c r="AE53">
        <v>1</v>
      </c>
      <c r="AL53">
        <v>0</v>
      </c>
      <c r="AM53">
        <v>0</v>
      </c>
      <c r="AN53">
        <v>0</v>
      </c>
      <c r="AS53">
        <v>1</v>
      </c>
      <c r="AU53">
        <v>1</v>
      </c>
      <c r="AV53">
        <v>1</v>
      </c>
      <c r="AW53">
        <v>1</v>
      </c>
      <c r="AX53">
        <v>1</v>
      </c>
      <c r="AY53">
        <v>1</v>
      </c>
      <c r="BB53">
        <v>0</v>
      </c>
      <c r="DD53">
        <v>0</v>
      </c>
      <c r="DE53">
        <v>0</v>
      </c>
      <c r="DM53">
        <v>1</v>
      </c>
      <c r="DP53">
        <v>6</v>
      </c>
      <c r="DQ53" t="s">
        <v>1196</v>
      </c>
      <c r="DR53" t="s">
        <v>1237</v>
      </c>
      <c r="DS53" t="s">
        <v>831</v>
      </c>
      <c r="DT53" t="s">
        <v>1198</v>
      </c>
      <c r="DU53" t="s">
        <v>1199</v>
      </c>
      <c r="DX53">
        <v>1</v>
      </c>
    </row>
    <row r="54" spans="1:128">
      <c r="A54">
        <v>46</v>
      </c>
      <c r="B54" t="s">
        <v>161</v>
      </c>
      <c r="C54" t="s">
        <v>1247</v>
      </c>
      <c r="D54">
        <v>1</v>
      </c>
      <c r="E54">
        <v>1</v>
      </c>
      <c r="S54">
        <v>1</v>
      </c>
      <c r="V54">
        <v>1</v>
      </c>
      <c r="AD54">
        <v>0</v>
      </c>
      <c r="AE54">
        <v>1</v>
      </c>
      <c r="AL54">
        <v>0</v>
      </c>
      <c r="AM54">
        <v>0</v>
      </c>
      <c r="AN54">
        <v>0</v>
      </c>
      <c r="AS54">
        <v>1</v>
      </c>
      <c r="AU54">
        <v>1</v>
      </c>
      <c r="AV54">
        <v>1</v>
      </c>
      <c r="AW54">
        <v>1</v>
      </c>
      <c r="AX54">
        <v>1</v>
      </c>
      <c r="AY54">
        <v>1</v>
      </c>
      <c r="BB54">
        <v>0</v>
      </c>
      <c r="DD54">
        <v>0</v>
      </c>
      <c r="DE54">
        <v>0</v>
      </c>
      <c r="DM54">
        <v>1</v>
      </c>
      <c r="DP54">
        <v>6</v>
      </c>
      <c r="DQ54" t="s">
        <v>1196</v>
      </c>
      <c r="DR54" t="s">
        <v>1237</v>
      </c>
      <c r="DS54" t="s">
        <v>831</v>
      </c>
      <c r="DT54" t="s">
        <v>1198</v>
      </c>
      <c r="DU54" t="s">
        <v>1199</v>
      </c>
      <c r="DX54">
        <v>1</v>
      </c>
    </row>
    <row r="55" spans="1:128">
      <c r="A55">
        <v>47</v>
      </c>
      <c r="B55" t="s">
        <v>161</v>
      </c>
      <c r="C55" t="s">
        <v>1248</v>
      </c>
      <c r="D55">
        <v>1</v>
      </c>
      <c r="E55">
        <v>1</v>
      </c>
      <c r="S55">
        <v>1</v>
      </c>
      <c r="V55">
        <v>1</v>
      </c>
      <c r="AD55">
        <v>0</v>
      </c>
      <c r="AE55">
        <v>1</v>
      </c>
      <c r="AL55">
        <v>0</v>
      </c>
      <c r="AM55">
        <v>0</v>
      </c>
      <c r="AN55">
        <v>0</v>
      </c>
      <c r="AS55">
        <v>1</v>
      </c>
      <c r="AU55">
        <v>1</v>
      </c>
      <c r="AV55">
        <v>1</v>
      </c>
      <c r="AW55">
        <v>1</v>
      </c>
      <c r="AX55">
        <v>1</v>
      </c>
      <c r="AY55">
        <v>1</v>
      </c>
      <c r="BB55">
        <v>0</v>
      </c>
      <c r="DD55">
        <v>0</v>
      </c>
      <c r="DE55">
        <v>0</v>
      </c>
      <c r="DM55">
        <v>1</v>
      </c>
      <c r="DP55">
        <v>6</v>
      </c>
      <c r="DQ55" t="s">
        <v>1196</v>
      </c>
      <c r="DR55" t="s">
        <v>1237</v>
      </c>
      <c r="DS55" t="s">
        <v>831</v>
      </c>
      <c r="DT55" t="s">
        <v>1198</v>
      </c>
      <c r="DU55" t="s">
        <v>1199</v>
      </c>
      <c r="DX55">
        <v>1</v>
      </c>
    </row>
    <row r="56" spans="1:128">
      <c r="A56">
        <v>48</v>
      </c>
      <c r="B56" t="s">
        <v>116</v>
      </c>
      <c r="C56" t="s">
        <v>1249</v>
      </c>
      <c r="D56">
        <v>1</v>
      </c>
      <c r="E56">
        <v>1</v>
      </c>
      <c r="S56">
        <v>1</v>
      </c>
      <c r="V56">
        <v>1</v>
      </c>
      <c r="AD56">
        <v>0</v>
      </c>
      <c r="AE56">
        <v>1</v>
      </c>
      <c r="AL56">
        <v>0</v>
      </c>
      <c r="AM56">
        <v>0</v>
      </c>
      <c r="AN56">
        <v>0</v>
      </c>
      <c r="AS56">
        <v>1</v>
      </c>
      <c r="AU56">
        <v>1</v>
      </c>
      <c r="AV56">
        <v>1</v>
      </c>
      <c r="AW56">
        <v>1</v>
      </c>
      <c r="AX56">
        <v>1</v>
      </c>
      <c r="AY56">
        <v>1</v>
      </c>
      <c r="BB56">
        <v>0</v>
      </c>
      <c r="DD56">
        <v>0</v>
      </c>
      <c r="DE56">
        <v>0</v>
      </c>
      <c r="DM56">
        <v>1</v>
      </c>
      <c r="DP56">
        <v>5</v>
      </c>
      <c r="DQ56" t="s">
        <v>1196</v>
      </c>
      <c r="DR56" t="s">
        <v>1250</v>
      </c>
      <c r="DS56" t="s">
        <v>831</v>
      </c>
      <c r="DT56" t="s">
        <v>1198</v>
      </c>
      <c r="DU56" t="s">
        <v>1199</v>
      </c>
      <c r="DX56">
        <v>1</v>
      </c>
    </row>
    <row r="57" spans="1:128">
      <c r="A57">
        <v>49</v>
      </c>
      <c r="B57" t="s">
        <v>116</v>
      </c>
      <c r="C57" t="s">
        <v>1251</v>
      </c>
      <c r="D57">
        <v>1</v>
      </c>
      <c r="E57">
        <v>1</v>
      </c>
      <c r="S57">
        <v>1</v>
      </c>
      <c r="V57">
        <v>1</v>
      </c>
      <c r="AD57">
        <v>0</v>
      </c>
      <c r="AE57">
        <v>1</v>
      </c>
      <c r="AL57">
        <v>0</v>
      </c>
      <c r="AM57">
        <v>0</v>
      </c>
      <c r="AN57">
        <v>0</v>
      </c>
      <c r="AS57">
        <v>1</v>
      </c>
      <c r="AU57">
        <v>1</v>
      </c>
      <c r="AV57">
        <v>1</v>
      </c>
      <c r="AW57">
        <v>1</v>
      </c>
      <c r="AX57">
        <v>1</v>
      </c>
      <c r="AY57">
        <v>1</v>
      </c>
      <c r="BB57">
        <v>0</v>
      </c>
      <c r="DD57">
        <v>0</v>
      </c>
      <c r="DE57">
        <v>0</v>
      </c>
      <c r="DM57">
        <v>1</v>
      </c>
      <c r="DP57">
        <v>5</v>
      </c>
      <c r="DQ57" t="s">
        <v>1196</v>
      </c>
      <c r="DR57" t="s">
        <v>1250</v>
      </c>
      <c r="DS57" t="s">
        <v>831</v>
      </c>
      <c r="DT57" t="s">
        <v>1198</v>
      </c>
      <c r="DU57" t="s">
        <v>1199</v>
      </c>
      <c r="DX57">
        <v>1</v>
      </c>
    </row>
    <row r="58" spans="1:128">
      <c r="A58">
        <v>50</v>
      </c>
      <c r="B58" t="s">
        <v>116</v>
      </c>
      <c r="C58" t="s">
        <v>1252</v>
      </c>
      <c r="D58">
        <v>1</v>
      </c>
      <c r="E58">
        <v>1</v>
      </c>
      <c r="S58">
        <v>1</v>
      </c>
      <c r="V58">
        <v>1</v>
      </c>
      <c r="Z58">
        <v>2</v>
      </c>
      <c r="AD58">
        <v>2</v>
      </c>
      <c r="AL58">
        <v>0</v>
      </c>
      <c r="AM58">
        <v>0</v>
      </c>
      <c r="AN58">
        <v>0</v>
      </c>
      <c r="AU58">
        <v>1</v>
      </c>
      <c r="AX58">
        <v>2</v>
      </c>
      <c r="BA58">
        <v>1</v>
      </c>
      <c r="BB58">
        <v>0</v>
      </c>
      <c r="BW58">
        <v>2</v>
      </c>
      <c r="DD58">
        <v>0</v>
      </c>
      <c r="DE58">
        <v>0</v>
      </c>
      <c r="DP58">
        <v>5</v>
      </c>
      <c r="DQ58" t="s">
        <v>1196</v>
      </c>
      <c r="DR58" t="s">
        <v>1250</v>
      </c>
      <c r="DS58" t="s">
        <v>831</v>
      </c>
      <c r="DT58" t="s">
        <v>1198</v>
      </c>
      <c r="DU58" t="s">
        <v>1199</v>
      </c>
      <c r="DX58">
        <v>1</v>
      </c>
    </row>
    <row r="59" spans="1:128">
      <c r="A59">
        <v>51</v>
      </c>
      <c r="B59" t="s">
        <v>116</v>
      </c>
      <c r="C59" t="s">
        <v>1253</v>
      </c>
      <c r="D59">
        <v>1</v>
      </c>
      <c r="E59">
        <v>1</v>
      </c>
      <c r="S59">
        <v>1</v>
      </c>
      <c r="V59">
        <v>1</v>
      </c>
      <c r="AD59">
        <v>0</v>
      </c>
      <c r="AE59">
        <v>1</v>
      </c>
      <c r="AL59">
        <v>0</v>
      </c>
      <c r="AM59">
        <v>0</v>
      </c>
      <c r="AN59">
        <v>0</v>
      </c>
      <c r="AS59">
        <v>1</v>
      </c>
      <c r="AU59">
        <v>1</v>
      </c>
      <c r="AV59">
        <v>1</v>
      </c>
      <c r="AW59">
        <v>1</v>
      </c>
      <c r="AX59">
        <v>1</v>
      </c>
      <c r="AY59">
        <v>1</v>
      </c>
      <c r="BB59">
        <v>0</v>
      </c>
      <c r="DD59">
        <v>0</v>
      </c>
      <c r="DE59">
        <v>0</v>
      </c>
      <c r="DM59">
        <v>1</v>
      </c>
      <c r="DP59">
        <v>5</v>
      </c>
      <c r="DQ59" t="s">
        <v>1196</v>
      </c>
      <c r="DR59" t="s">
        <v>1250</v>
      </c>
      <c r="DS59" t="s">
        <v>831</v>
      </c>
      <c r="DT59" t="s">
        <v>1198</v>
      </c>
      <c r="DU59" t="s">
        <v>1199</v>
      </c>
      <c r="DX59">
        <v>1</v>
      </c>
    </row>
    <row r="60" spans="1:128">
      <c r="A60">
        <v>52</v>
      </c>
      <c r="B60" t="s">
        <v>131</v>
      </c>
      <c r="C60" t="s">
        <v>1254</v>
      </c>
      <c r="D60">
        <v>1</v>
      </c>
      <c r="E60">
        <v>1</v>
      </c>
      <c r="S60">
        <v>1</v>
      </c>
      <c r="V60">
        <v>1</v>
      </c>
      <c r="AD60">
        <v>0</v>
      </c>
      <c r="AE60">
        <v>1</v>
      </c>
      <c r="AL60">
        <v>0</v>
      </c>
      <c r="AM60">
        <v>0</v>
      </c>
      <c r="AN60">
        <v>0</v>
      </c>
      <c r="AS60">
        <v>1</v>
      </c>
      <c r="AU60">
        <v>1</v>
      </c>
      <c r="AV60">
        <v>1</v>
      </c>
      <c r="AW60">
        <v>1</v>
      </c>
      <c r="AX60">
        <v>1</v>
      </c>
      <c r="AY60">
        <v>1</v>
      </c>
      <c r="BB60">
        <v>0</v>
      </c>
      <c r="DD60">
        <v>0</v>
      </c>
      <c r="DE60">
        <v>0</v>
      </c>
      <c r="DM60">
        <v>1</v>
      </c>
      <c r="DP60">
        <v>4</v>
      </c>
      <c r="DQ60" t="s">
        <v>1196</v>
      </c>
      <c r="DR60" t="s">
        <v>1250</v>
      </c>
      <c r="DS60" t="s">
        <v>831</v>
      </c>
      <c r="DT60" t="s">
        <v>1198</v>
      </c>
      <c r="DU60" t="s">
        <v>1199</v>
      </c>
      <c r="DX60">
        <v>1</v>
      </c>
    </row>
    <row r="61" spans="1:128">
      <c r="A61">
        <v>53</v>
      </c>
      <c r="B61" t="s">
        <v>161</v>
      </c>
      <c r="C61" t="s">
        <v>1255</v>
      </c>
      <c r="D61">
        <v>1</v>
      </c>
      <c r="E61">
        <v>1</v>
      </c>
      <c r="S61">
        <v>1</v>
      </c>
      <c r="V61">
        <v>1</v>
      </c>
      <c r="Z61">
        <v>3</v>
      </c>
      <c r="AD61">
        <v>3</v>
      </c>
      <c r="AL61">
        <v>0</v>
      </c>
      <c r="AM61">
        <v>0</v>
      </c>
      <c r="AN61">
        <v>0</v>
      </c>
      <c r="AU61">
        <v>1</v>
      </c>
      <c r="AX61">
        <v>2</v>
      </c>
      <c r="BA61">
        <v>1</v>
      </c>
      <c r="BB61">
        <v>0</v>
      </c>
      <c r="BW61">
        <v>3</v>
      </c>
      <c r="DD61">
        <v>0</v>
      </c>
      <c r="DE61">
        <v>0</v>
      </c>
      <c r="DP61">
        <v>6</v>
      </c>
      <c r="DQ61" t="s">
        <v>1196</v>
      </c>
      <c r="DR61" t="s">
        <v>1250</v>
      </c>
      <c r="DS61" t="s">
        <v>831</v>
      </c>
      <c r="DT61" t="s">
        <v>1198</v>
      </c>
      <c r="DU61" t="s">
        <v>1199</v>
      </c>
      <c r="DX61">
        <v>1</v>
      </c>
    </row>
    <row r="62" spans="1:128">
      <c r="A62">
        <v>54</v>
      </c>
      <c r="B62" t="s">
        <v>161</v>
      </c>
      <c r="C62" t="s">
        <v>1256</v>
      </c>
      <c r="D62">
        <v>1</v>
      </c>
      <c r="E62">
        <v>1</v>
      </c>
      <c r="S62">
        <v>1</v>
      </c>
      <c r="V62">
        <v>1</v>
      </c>
      <c r="Z62">
        <v>2</v>
      </c>
      <c r="AD62">
        <v>2</v>
      </c>
      <c r="AL62">
        <v>0</v>
      </c>
      <c r="AM62">
        <v>0</v>
      </c>
      <c r="AN62">
        <v>0</v>
      </c>
      <c r="AU62">
        <v>1</v>
      </c>
      <c r="AX62">
        <v>1</v>
      </c>
      <c r="BA62">
        <v>1</v>
      </c>
      <c r="BB62">
        <v>0</v>
      </c>
      <c r="BW62">
        <v>2</v>
      </c>
      <c r="DD62">
        <v>0</v>
      </c>
      <c r="DE62">
        <v>0</v>
      </c>
      <c r="DP62">
        <v>6</v>
      </c>
      <c r="DQ62" t="s">
        <v>1196</v>
      </c>
      <c r="DR62" t="s">
        <v>1250</v>
      </c>
      <c r="DS62" t="s">
        <v>831</v>
      </c>
      <c r="DT62" t="s">
        <v>1198</v>
      </c>
      <c r="DU62" t="s">
        <v>1199</v>
      </c>
      <c r="DX62">
        <v>1</v>
      </c>
    </row>
    <row r="63" spans="1:128">
      <c r="A63">
        <v>55</v>
      </c>
      <c r="B63" t="s">
        <v>161</v>
      </c>
      <c r="C63" t="s">
        <v>1257</v>
      </c>
      <c r="D63">
        <v>1</v>
      </c>
      <c r="E63">
        <v>1</v>
      </c>
      <c r="S63">
        <v>1</v>
      </c>
      <c r="V63">
        <v>1</v>
      </c>
      <c r="AD63">
        <v>0</v>
      </c>
      <c r="AE63">
        <v>1</v>
      </c>
      <c r="AL63">
        <v>0</v>
      </c>
      <c r="AM63">
        <v>0</v>
      </c>
      <c r="AN63">
        <v>0</v>
      </c>
      <c r="AS63">
        <v>1</v>
      </c>
      <c r="AU63">
        <v>1</v>
      </c>
      <c r="AV63">
        <v>1</v>
      </c>
      <c r="AW63">
        <v>1</v>
      </c>
      <c r="AX63">
        <v>1</v>
      </c>
      <c r="AY63">
        <v>1</v>
      </c>
      <c r="BB63">
        <v>0</v>
      </c>
      <c r="DD63">
        <v>0</v>
      </c>
      <c r="DE63">
        <v>0</v>
      </c>
      <c r="DM63">
        <v>1</v>
      </c>
      <c r="DP63">
        <v>6</v>
      </c>
      <c r="DQ63" t="s">
        <v>1196</v>
      </c>
      <c r="DR63" t="s">
        <v>1250</v>
      </c>
      <c r="DS63" t="s">
        <v>831</v>
      </c>
      <c r="DT63" t="s">
        <v>1198</v>
      </c>
      <c r="DU63" t="s">
        <v>1199</v>
      </c>
      <c r="DX63">
        <v>1</v>
      </c>
    </row>
    <row r="64" spans="1:128">
      <c r="A64">
        <v>56</v>
      </c>
      <c r="B64" t="s">
        <v>161</v>
      </c>
      <c r="C64" t="s">
        <v>1258</v>
      </c>
      <c r="D64">
        <v>1</v>
      </c>
      <c r="E64">
        <v>1</v>
      </c>
      <c r="S64">
        <v>1</v>
      </c>
      <c r="V64">
        <v>1</v>
      </c>
      <c r="AD64">
        <v>0</v>
      </c>
      <c r="AE64">
        <v>1</v>
      </c>
      <c r="AL64">
        <v>0</v>
      </c>
      <c r="AM64">
        <v>0</v>
      </c>
      <c r="AN64">
        <v>0</v>
      </c>
      <c r="AS64">
        <v>1</v>
      </c>
      <c r="AU64">
        <v>1</v>
      </c>
      <c r="AV64">
        <v>1</v>
      </c>
      <c r="AW64">
        <v>1</v>
      </c>
      <c r="AX64">
        <v>1</v>
      </c>
      <c r="AY64">
        <v>1</v>
      </c>
      <c r="BB64">
        <v>0</v>
      </c>
      <c r="DD64">
        <v>0</v>
      </c>
      <c r="DE64">
        <v>0</v>
      </c>
      <c r="DM64">
        <v>1</v>
      </c>
      <c r="DP64">
        <v>6</v>
      </c>
      <c r="DQ64" t="s">
        <v>1196</v>
      </c>
      <c r="DR64" t="s">
        <v>1250</v>
      </c>
      <c r="DS64" t="s">
        <v>831</v>
      </c>
      <c r="DT64" t="s">
        <v>1198</v>
      </c>
      <c r="DU64" t="s">
        <v>1199</v>
      </c>
      <c r="DX64">
        <v>1</v>
      </c>
    </row>
    <row r="65" spans="1:128">
      <c r="A65">
        <v>57</v>
      </c>
      <c r="B65" t="s">
        <v>161</v>
      </c>
      <c r="C65" t="s">
        <v>1259</v>
      </c>
      <c r="D65">
        <v>1</v>
      </c>
      <c r="E65">
        <v>1</v>
      </c>
      <c r="S65">
        <v>1</v>
      </c>
      <c r="V65">
        <v>1</v>
      </c>
      <c r="Z65">
        <v>3</v>
      </c>
      <c r="AD65">
        <v>3</v>
      </c>
      <c r="AL65">
        <v>0</v>
      </c>
      <c r="AM65">
        <v>0</v>
      </c>
      <c r="AN65">
        <v>0</v>
      </c>
      <c r="AU65">
        <v>1</v>
      </c>
      <c r="AX65">
        <v>1</v>
      </c>
      <c r="BA65">
        <v>1</v>
      </c>
      <c r="BB65">
        <v>0</v>
      </c>
      <c r="BW65">
        <v>3</v>
      </c>
      <c r="DD65">
        <v>0</v>
      </c>
      <c r="DE65">
        <v>0</v>
      </c>
      <c r="DP65">
        <v>6</v>
      </c>
      <c r="DQ65" t="s">
        <v>1196</v>
      </c>
      <c r="DR65" t="s">
        <v>1250</v>
      </c>
      <c r="DS65" t="s">
        <v>831</v>
      </c>
      <c r="DT65" t="s">
        <v>1198</v>
      </c>
      <c r="DU65" t="s">
        <v>1199</v>
      </c>
      <c r="DX65">
        <v>1</v>
      </c>
    </row>
    <row r="66" spans="1:128">
      <c r="A66">
        <v>58</v>
      </c>
      <c r="B66" t="s">
        <v>161</v>
      </c>
      <c r="C66" t="s">
        <v>1260</v>
      </c>
      <c r="D66">
        <v>1</v>
      </c>
      <c r="E66">
        <v>1</v>
      </c>
      <c r="S66">
        <v>1</v>
      </c>
      <c r="V66">
        <v>1</v>
      </c>
      <c r="Z66">
        <v>1</v>
      </c>
      <c r="AD66">
        <v>1</v>
      </c>
      <c r="AL66">
        <v>0</v>
      </c>
      <c r="AM66">
        <v>0</v>
      </c>
      <c r="AN66">
        <v>0</v>
      </c>
      <c r="AU66">
        <v>1</v>
      </c>
      <c r="AX66">
        <v>1</v>
      </c>
      <c r="BA66">
        <v>1</v>
      </c>
      <c r="BB66">
        <v>0</v>
      </c>
      <c r="BW66">
        <v>1</v>
      </c>
      <c r="DD66">
        <v>0</v>
      </c>
      <c r="DE66">
        <v>0</v>
      </c>
      <c r="DP66">
        <v>6</v>
      </c>
      <c r="DQ66" t="s">
        <v>1196</v>
      </c>
      <c r="DR66" t="s">
        <v>1250</v>
      </c>
      <c r="DS66" t="s">
        <v>831</v>
      </c>
      <c r="DT66" t="s">
        <v>1198</v>
      </c>
      <c r="DU66" t="s">
        <v>1199</v>
      </c>
      <c r="DX66">
        <v>1</v>
      </c>
    </row>
    <row r="67" spans="1:128">
      <c r="A67">
        <v>59</v>
      </c>
      <c r="B67" t="s">
        <v>161</v>
      </c>
      <c r="C67" t="s">
        <v>1261</v>
      </c>
      <c r="D67">
        <v>1</v>
      </c>
      <c r="E67">
        <v>1</v>
      </c>
      <c r="S67">
        <v>1</v>
      </c>
      <c r="V67">
        <v>1</v>
      </c>
      <c r="Z67">
        <v>2</v>
      </c>
      <c r="AD67">
        <v>2</v>
      </c>
      <c r="AL67">
        <v>0</v>
      </c>
      <c r="AM67">
        <v>0</v>
      </c>
      <c r="AN67">
        <v>0</v>
      </c>
      <c r="AU67">
        <v>1</v>
      </c>
      <c r="AX67">
        <v>1</v>
      </c>
      <c r="BA67">
        <v>1</v>
      </c>
      <c r="BB67">
        <v>0</v>
      </c>
      <c r="BW67">
        <v>2</v>
      </c>
      <c r="DD67">
        <v>0</v>
      </c>
      <c r="DE67">
        <v>0</v>
      </c>
      <c r="DP67">
        <v>6</v>
      </c>
      <c r="DQ67" t="s">
        <v>1196</v>
      </c>
      <c r="DR67" t="s">
        <v>1262</v>
      </c>
      <c r="DS67" t="s">
        <v>831</v>
      </c>
      <c r="DT67" t="s">
        <v>1198</v>
      </c>
      <c r="DU67" t="s">
        <v>1199</v>
      </c>
      <c r="DX67">
        <v>1</v>
      </c>
    </row>
    <row r="68" spans="1:128">
      <c r="A68">
        <v>60</v>
      </c>
      <c r="B68" t="s">
        <v>116</v>
      </c>
      <c r="C68" t="s">
        <v>1263</v>
      </c>
      <c r="D68">
        <v>1</v>
      </c>
      <c r="E68">
        <v>1</v>
      </c>
      <c r="S68">
        <v>1</v>
      </c>
      <c r="V68">
        <v>1</v>
      </c>
      <c r="Z68">
        <v>2</v>
      </c>
      <c r="AD68">
        <v>2</v>
      </c>
      <c r="AL68">
        <v>0</v>
      </c>
      <c r="AM68">
        <v>0</v>
      </c>
      <c r="AN68">
        <v>0</v>
      </c>
      <c r="AU68">
        <v>1</v>
      </c>
      <c r="AX68">
        <v>1</v>
      </c>
      <c r="BA68">
        <v>1</v>
      </c>
      <c r="BB68">
        <v>0</v>
      </c>
      <c r="BW68">
        <v>2</v>
      </c>
      <c r="DD68">
        <v>0</v>
      </c>
      <c r="DE68">
        <v>0</v>
      </c>
      <c r="DP68">
        <v>5</v>
      </c>
      <c r="DQ68" t="s">
        <v>1196</v>
      </c>
      <c r="DR68" t="s">
        <v>1262</v>
      </c>
      <c r="DS68" t="s">
        <v>831</v>
      </c>
      <c r="DT68" t="s">
        <v>1198</v>
      </c>
      <c r="DU68" t="s">
        <v>1199</v>
      </c>
      <c r="DX68">
        <v>1</v>
      </c>
    </row>
    <row r="69" spans="1:128">
      <c r="A69">
        <v>61</v>
      </c>
      <c r="B69" t="s">
        <v>116</v>
      </c>
      <c r="C69" t="s">
        <v>1264</v>
      </c>
      <c r="D69">
        <v>1</v>
      </c>
      <c r="E69">
        <v>1</v>
      </c>
      <c r="S69">
        <v>1</v>
      </c>
      <c r="V69">
        <v>1</v>
      </c>
      <c r="Z69">
        <v>1</v>
      </c>
      <c r="AD69">
        <v>1</v>
      </c>
      <c r="AL69">
        <v>0</v>
      </c>
      <c r="AM69">
        <v>0</v>
      </c>
      <c r="AN69">
        <v>0</v>
      </c>
      <c r="AU69">
        <v>1</v>
      </c>
      <c r="AX69">
        <v>1</v>
      </c>
      <c r="BA69">
        <v>1</v>
      </c>
      <c r="BB69">
        <v>0</v>
      </c>
      <c r="BW69">
        <v>1</v>
      </c>
      <c r="DD69">
        <v>0</v>
      </c>
      <c r="DE69">
        <v>0</v>
      </c>
      <c r="DP69">
        <v>5</v>
      </c>
      <c r="DQ69" t="s">
        <v>1196</v>
      </c>
      <c r="DR69" t="s">
        <v>1262</v>
      </c>
      <c r="DS69" t="s">
        <v>831</v>
      </c>
      <c r="DT69" t="s">
        <v>1198</v>
      </c>
      <c r="DU69" t="s">
        <v>1199</v>
      </c>
      <c r="DX69">
        <v>1</v>
      </c>
    </row>
    <row r="70" spans="1:128">
      <c r="A70">
        <v>62</v>
      </c>
      <c r="B70" t="s">
        <v>116</v>
      </c>
      <c r="C70" t="s">
        <v>1265</v>
      </c>
      <c r="D70">
        <v>1</v>
      </c>
      <c r="E70">
        <v>1</v>
      </c>
      <c r="S70">
        <v>1</v>
      </c>
      <c r="V70">
        <v>1</v>
      </c>
      <c r="Z70">
        <v>1</v>
      </c>
      <c r="AB70">
        <v>1</v>
      </c>
      <c r="AD70">
        <v>2</v>
      </c>
      <c r="AL70">
        <v>0</v>
      </c>
      <c r="AM70">
        <v>0</v>
      </c>
      <c r="AN70">
        <v>0</v>
      </c>
      <c r="AU70">
        <v>1</v>
      </c>
      <c r="AX70">
        <v>1</v>
      </c>
      <c r="BA70">
        <v>1</v>
      </c>
      <c r="BB70">
        <v>0</v>
      </c>
      <c r="BW70">
        <v>1</v>
      </c>
      <c r="DD70">
        <v>0</v>
      </c>
      <c r="DE70">
        <v>0</v>
      </c>
      <c r="DP70">
        <v>5</v>
      </c>
      <c r="DQ70" t="s">
        <v>1196</v>
      </c>
      <c r="DR70" t="s">
        <v>1262</v>
      </c>
      <c r="DS70" t="s">
        <v>831</v>
      </c>
      <c r="DT70" t="s">
        <v>1198</v>
      </c>
      <c r="DU70" t="s">
        <v>1199</v>
      </c>
      <c r="DX70">
        <v>1</v>
      </c>
    </row>
    <row r="71" spans="1:128">
      <c r="A71">
        <v>63</v>
      </c>
      <c r="B71" t="s">
        <v>116</v>
      </c>
      <c r="C71" t="s">
        <v>1266</v>
      </c>
      <c r="D71">
        <v>1</v>
      </c>
      <c r="E71">
        <v>1</v>
      </c>
      <c r="S71">
        <v>1</v>
      </c>
      <c r="V71">
        <v>1</v>
      </c>
      <c r="Z71">
        <v>4</v>
      </c>
      <c r="AD71">
        <v>4</v>
      </c>
      <c r="AL71">
        <v>0</v>
      </c>
      <c r="AM71">
        <v>0</v>
      </c>
      <c r="AN71">
        <v>0</v>
      </c>
      <c r="AU71">
        <v>1</v>
      </c>
      <c r="AX71">
        <v>1</v>
      </c>
      <c r="BA71">
        <v>1</v>
      </c>
      <c r="BB71">
        <v>0</v>
      </c>
      <c r="BW71">
        <v>4</v>
      </c>
      <c r="DD71">
        <v>0</v>
      </c>
      <c r="DE71">
        <v>0</v>
      </c>
      <c r="DP71">
        <v>5</v>
      </c>
      <c r="DQ71" t="s">
        <v>1196</v>
      </c>
      <c r="DR71" t="s">
        <v>1262</v>
      </c>
      <c r="DS71" t="s">
        <v>831</v>
      </c>
      <c r="DT71" t="s">
        <v>1198</v>
      </c>
      <c r="DU71" t="s">
        <v>1199</v>
      </c>
      <c r="DX71">
        <v>1</v>
      </c>
    </row>
    <row r="72" spans="1:128">
      <c r="A72">
        <v>64</v>
      </c>
      <c r="B72" t="s">
        <v>131</v>
      </c>
      <c r="C72" t="s">
        <v>1267</v>
      </c>
      <c r="D72">
        <v>1</v>
      </c>
      <c r="E72">
        <v>1</v>
      </c>
      <c r="S72">
        <v>1</v>
      </c>
      <c r="V72">
        <v>1</v>
      </c>
      <c r="Z72">
        <v>1</v>
      </c>
      <c r="AD72">
        <v>1</v>
      </c>
      <c r="AL72">
        <v>0</v>
      </c>
      <c r="AM72">
        <v>0</v>
      </c>
      <c r="AN72">
        <v>0</v>
      </c>
      <c r="AU72">
        <v>1</v>
      </c>
      <c r="AX72">
        <v>1</v>
      </c>
      <c r="BA72">
        <v>1</v>
      </c>
      <c r="BB72">
        <v>0</v>
      </c>
      <c r="BW72">
        <v>1</v>
      </c>
      <c r="DD72">
        <v>0</v>
      </c>
      <c r="DE72">
        <v>0</v>
      </c>
      <c r="DP72">
        <v>4</v>
      </c>
      <c r="DQ72" t="s">
        <v>1196</v>
      </c>
      <c r="DR72" t="s">
        <v>1262</v>
      </c>
      <c r="DS72" t="s">
        <v>831</v>
      </c>
      <c r="DT72" t="s">
        <v>1198</v>
      </c>
      <c r="DU72" t="s">
        <v>1199</v>
      </c>
      <c r="DX72">
        <v>1</v>
      </c>
    </row>
    <row r="73" spans="1:128">
      <c r="A73">
        <v>65</v>
      </c>
      <c r="B73" t="s">
        <v>161</v>
      </c>
      <c r="C73" t="s">
        <v>1268</v>
      </c>
      <c r="D73">
        <v>1</v>
      </c>
      <c r="E73">
        <v>1</v>
      </c>
      <c r="S73">
        <v>1</v>
      </c>
      <c r="V73">
        <v>1</v>
      </c>
      <c r="AD73">
        <v>0</v>
      </c>
      <c r="AE73">
        <v>1</v>
      </c>
      <c r="AL73">
        <v>0</v>
      </c>
      <c r="AM73">
        <v>0</v>
      </c>
      <c r="AN73">
        <v>0</v>
      </c>
      <c r="AS73">
        <v>1</v>
      </c>
      <c r="AU73">
        <v>1</v>
      </c>
      <c r="AV73">
        <v>1</v>
      </c>
      <c r="AW73">
        <v>1</v>
      </c>
      <c r="AX73">
        <v>1</v>
      </c>
      <c r="AY73">
        <v>1</v>
      </c>
      <c r="BB73">
        <v>0</v>
      </c>
      <c r="DD73">
        <v>0</v>
      </c>
      <c r="DE73">
        <v>0</v>
      </c>
      <c r="DM73">
        <v>1</v>
      </c>
      <c r="DP73">
        <v>6</v>
      </c>
      <c r="DQ73" t="s">
        <v>1196</v>
      </c>
      <c r="DR73" t="s">
        <v>1262</v>
      </c>
      <c r="DS73" t="s">
        <v>831</v>
      </c>
      <c r="DT73" t="s">
        <v>1198</v>
      </c>
      <c r="DU73" t="s">
        <v>1199</v>
      </c>
      <c r="DX73">
        <v>1</v>
      </c>
    </row>
    <row r="74" spans="1:128">
      <c r="A74">
        <v>66</v>
      </c>
      <c r="B74" t="s">
        <v>161</v>
      </c>
      <c r="C74" t="s">
        <v>1269</v>
      </c>
      <c r="D74">
        <v>1</v>
      </c>
      <c r="E74">
        <v>1</v>
      </c>
      <c r="S74">
        <v>1</v>
      </c>
      <c r="V74">
        <v>1</v>
      </c>
      <c r="AD74">
        <v>0</v>
      </c>
      <c r="AE74">
        <v>1</v>
      </c>
      <c r="AL74">
        <v>0</v>
      </c>
      <c r="AM74">
        <v>0</v>
      </c>
      <c r="AN74">
        <v>0</v>
      </c>
      <c r="AS74">
        <v>1</v>
      </c>
      <c r="AU74">
        <v>1</v>
      </c>
      <c r="AV74">
        <v>1</v>
      </c>
      <c r="AW74">
        <v>1</v>
      </c>
      <c r="AY74">
        <v>1</v>
      </c>
      <c r="BB74">
        <v>0</v>
      </c>
      <c r="DD74">
        <v>0</v>
      </c>
      <c r="DE74">
        <v>0</v>
      </c>
      <c r="DM74">
        <v>1</v>
      </c>
      <c r="DP74">
        <v>5</v>
      </c>
      <c r="DQ74" t="s">
        <v>1196</v>
      </c>
      <c r="DR74" t="s">
        <v>1262</v>
      </c>
      <c r="DS74" t="s">
        <v>831</v>
      </c>
      <c r="DT74" t="s">
        <v>1198</v>
      </c>
      <c r="DU74" t="s">
        <v>1199</v>
      </c>
      <c r="DX74">
        <v>1</v>
      </c>
    </row>
    <row r="75" spans="1:128">
      <c r="A75">
        <v>67</v>
      </c>
      <c r="B75" t="s">
        <v>116</v>
      </c>
      <c r="C75" t="s">
        <v>1270</v>
      </c>
      <c r="D75">
        <v>1</v>
      </c>
      <c r="E75">
        <v>1</v>
      </c>
      <c r="S75">
        <v>1</v>
      </c>
      <c r="V75">
        <v>1</v>
      </c>
      <c r="AD75">
        <v>0</v>
      </c>
      <c r="AE75">
        <v>1</v>
      </c>
      <c r="AL75">
        <v>0</v>
      </c>
      <c r="AM75">
        <v>0</v>
      </c>
      <c r="AN75">
        <v>0</v>
      </c>
      <c r="AS75">
        <v>1</v>
      </c>
      <c r="AU75">
        <v>1</v>
      </c>
      <c r="AV75">
        <v>1</v>
      </c>
      <c r="AW75">
        <v>1</v>
      </c>
      <c r="AY75">
        <v>1</v>
      </c>
      <c r="BB75">
        <v>0</v>
      </c>
      <c r="DD75">
        <v>0</v>
      </c>
      <c r="DE75">
        <v>0</v>
      </c>
      <c r="DM75">
        <v>1</v>
      </c>
      <c r="DP75">
        <v>5</v>
      </c>
      <c r="DQ75" t="s">
        <v>1196</v>
      </c>
      <c r="DR75" t="s">
        <v>1262</v>
      </c>
      <c r="DS75" t="s">
        <v>831</v>
      </c>
      <c r="DT75" t="s">
        <v>1198</v>
      </c>
      <c r="DU75" t="s">
        <v>1199</v>
      </c>
      <c r="DX75">
        <v>1</v>
      </c>
    </row>
    <row r="76" spans="1:128">
      <c r="A76">
        <v>68</v>
      </c>
      <c r="B76" t="s">
        <v>116</v>
      </c>
      <c r="C76" t="s">
        <v>1271</v>
      </c>
      <c r="D76">
        <v>1</v>
      </c>
      <c r="E76">
        <v>1</v>
      </c>
      <c r="S76">
        <v>1</v>
      </c>
      <c r="V76">
        <v>1</v>
      </c>
      <c r="AD76">
        <v>0</v>
      </c>
      <c r="AE76">
        <v>1</v>
      </c>
      <c r="AL76">
        <v>0</v>
      </c>
      <c r="AM76">
        <v>0</v>
      </c>
      <c r="AN76">
        <v>0</v>
      </c>
      <c r="AS76">
        <v>1</v>
      </c>
      <c r="AU76">
        <v>1</v>
      </c>
      <c r="AV76">
        <v>1</v>
      </c>
      <c r="AW76">
        <v>1</v>
      </c>
      <c r="AX76">
        <v>1</v>
      </c>
      <c r="AY76">
        <v>1</v>
      </c>
      <c r="BB76">
        <v>0</v>
      </c>
      <c r="DD76">
        <v>0</v>
      </c>
      <c r="DE76">
        <v>0</v>
      </c>
      <c r="DM76">
        <v>1</v>
      </c>
      <c r="DP76">
        <v>5</v>
      </c>
      <c r="DQ76" t="s">
        <v>1196</v>
      </c>
      <c r="DR76" t="s">
        <v>1262</v>
      </c>
      <c r="DS76" t="s">
        <v>831</v>
      </c>
      <c r="DT76" t="s">
        <v>1198</v>
      </c>
      <c r="DU76" t="s">
        <v>1199</v>
      </c>
      <c r="DX76">
        <v>1</v>
      </c>
    </row>
    <row r="77" spans="1:128">
      <c r="A77">
        <v>69</v>
      </c>
      <c r="B77" t="s">
        <v>131</v>
      </c>
      <c r="C77" t="s">
        <v>1272</v>
      </c>
      <c r="D77">
        <v>1</v>
      </c>
      <c r="E77">
        <v>1</v>
      </c>
      <c r="S77">
        <v>1</v>
      </c>
      <c r="V77">
        <v>1</v>
      </c>
      <c r="AD77">
        <v>0</v>
      </c>
      <c r="AE77">
        <v>1</v>
      </c>
      <c r="AL77">
        <v>0</v>
      </c>
      <c r="AM77">
        <v>0</v>
      </c>
      <c r="AN77">
        <v>0</v>
      </c>
      <c r="AS77">
        <v>1</v>
      </c>
      <c r="AU77">
        <v>1</v>
      </c>
      <c r="AV77">
        <v>1</v>
      </c>
      <c r="AW77">
        <v>1</v>
      </c>
      <c r="AY77">
        <v>1</v>
      </c>
      <c r="BB77">
        <v>0</v>
      </c>
      <c r="DD77">
        <v>0</v>
      </c>
      <c r="DE77">
        <v>0</v>
      </c>
      <c r="DM77">
        <v>1</v>
      </c>
      <c r="DP77">
        <v>4</v>
      </c>
      <c r="DQ77" t="s">
        <v>1196</v>
      </c>
      <c r="DR77" t="s">
        <v>1262</v>
      </c>
      <c r="DS77" t="s">
        <v>831</v>
      </c>
      <c r="DT77" t="s">
        <v>1198</v>
      </c>
      <c r="DU77" t="s">
        <v>1199</v>
      </c>
      <c r="DX77">
        <v>1</v>
      </c>
    </row>
    <row r="78" spans="1:128">
      <c r="A78">
        <v>70</v>
      </c>
      <c r="B78" t="s">
        <v>131</v>
      </c>
      <c r="C78" t="s">
        <v>1273</v>
      </c>
      <c r="D78">
        <v>1</v>
      </c>
      <c r="E78">
        <v>1</v>
      </c>
      <c r="S78">
        <v>1</v>
      </c>
      <c r="V78">
        <v>1</v>
      </c>
      <c r="AD78">
        <v>0</v>
      </c>
      <c r="AE78">
        <v>1</v>
      </c>
      <c r="AL78">
        <v>0</v>
      </c>
      <c r="AM78">
        <v>0</v>
      </c>
      <c r="AN78">
        <v>0</v>
      </c>
      <c r="AS78">
        <v>1</v>
      </c>
      <c r="AU78">
        <v>1</v>
      </c>
      <c r="AV78">
        <v>1</v>
      </c>
      <c r="AW78">
        <v>1</v>
      </c>
      <c r="AX78">
        <v>1</v>
      </c>
      <c r="AY78">
        <v>1</v>
      </c>
      <c r="BB78">
        <v>0</v>
      </c>
      <c r="DD78">
        <v>0</v>
      </c>
      <c r="DE78">
        <v>0</v>
      </c>
      <c r="DM78">
        <v>1</v>
      </c>
      <c r="DP78">
        <v>5</v>
      </c>
      <c r="DQ78" t="s">
        <v>1196</v>
      </c>
      <c r="DR78" t="s">
        <v>1262</v>
      </c>
      <c r="DS78" t="s">
        <v>831</v>
      </c>
      <c r="DT78" t="s">
        <v>1198</v>
      </c>
      <c r="DU78" t="s">
        <v>1199</v>
      </c>
      <c r="DX78">
        <v>1</v>
      </c>
    </row>
    <row r="79" spans="1:128">
      <c r="A79">
        <v>71</v>
      </c>
      <c r="B79" t="s">
        <v>116</v>
      </c>
      <c r="C79" t="s">
        <v>1274</v>
      </c>
      <c r="D79">
        <v>1</v>
      </c>
      <c r="E79">
        <v>1</v>
      </c>
      <c r="S79">
        <v>1</v>
      </c>
      <c r="V79">
        <v>1</v>
      </c>
      <c r="AD79">
        <v>0</v>
      </c>
      <c r="AE79">
        <v>1</v>
      </c>
      <c r="AL79">
        <v>0</v>
      </c>
      <c r="AM79">
        <v>0</v>
      </c>
      <c r="AN79">
        <v>0</v>
      </c>
      <c r="AS79">
        <v>1</v>
      </c>
      <c r="AU79">
        <v>1</v>
      </c>
      <c r="AV79">
        <v>1</v>
      </c>
      <c r="AW79">
        <v>1</v>
      </c>
      <c r="AX79">
        <v>2</v>
      </c>
      <c r="AY79">
        <v>1</v>
      </c>
      <c r="BB79">
        <v>0</v>
      </c>
      <c r="DD79">
        <v>0</v>
      </c>
      <c r="DE79">
        <v>0</v>
      </c>
      <c r="DM79">
        <v>1</v>
      </c>
      <c r="DP79">
        <v>5</v>
      </c>
      <c r="DQ79" t="s">
        <v>1196</v>
      </c>
      <c r="DR79" t="s">
        <v>1262</v>
      </c>
      <c r="DS79" t="s">
        <v>831</v>
      </c>
      <c r="DT79" t="s">
        <v>1198</v>
      </c>
      <c r="DU79" t="s">
        <v>1199</v>
      </c>
      <c r="DX79">
        <v>1</v>
      </c>
    </row>
    <row r="80" spans="1:128">
      <c r="A80">
        <v>72</v>
      </c>
      <c r="B80" t="s">
        <v>161</v>
      </c>
      <c r="C80" t="s">
        <v>1275</v>
      </c>
      <c r="D80">
        <v>1</v>
      </c>
      <c r="E80">
        <v>1</v>
      </c>
      <c r="S80">
        <v>1</v>
      </c>
      <c r="V80">
        <v>1</v>
      </c>
      <c r="Z80">
        <v>3</v>
      </c>
      <c r="AD80">
        <v>3</v>
      </c>
      <c r="AL80">
        <v>0</v>
      </c>
      <c r="AM80">
        <v>0</v>
      </c>
      <c r="AN80">
        <v>0</v>
      </c>
      <c r="AU80">
        <v>1</v>
      </c>
      <c r="AX80">
        <v>2</v>
      </c>
      <c r="BA80">
        <v>1</v>
      </c>
      <c r="BB80">
        <v>0</v>
      </c>
      <c r="BW80">
        <v>3</v>
      </c>
      <c r="DD80">
        <v>0</v>
      </c>
      <c r="DE80">
        <v>0</v>
      </c>
      <c r="DP80">
        <v>6</v>
      </c>
      <c r="DQ80" t="s">
        <v>1196</v>
      </c>
      <c r="DR80" t="s">
        <v>1262</v>
      </c>
      <c r="DS80" t="s">
        <v>831</v>
      </c>
      <c r="DT80" t="s">
        <v>1198</v>
      </c>
      <c r="DU80" t="s">
        <v>1199</v>
      </c>
      <c r="DX80">
        <v>1</v>
      </c>
    </row>
  </sheetData>
  <mergeCells count="188">
    <mergeCell ref="EJ1:EJ7"/>
    <mergeCell ref="ED1:ED7"/>
    <mergeCell ref="EE1:EE7"/>
    <mergeCell ref="EF1:EF7"/>
    <mergeCell ref="EG1:EG7"/>
    <mergeCell ref="DZ1:DZ7"/>
    <mergeCell ref="EA1:EA7"/>
    <mergeCell ref="EB1:EB7"/>
    <mergeCell ref="EC1:EC7"/>
    <mergeCell ref="EH1:EH7"/>
    <mergeCell ref="EI1:EI7"/>
    <mergeCell ref="DY1:DY7"/>
    <mergeCell ref="A1:H1"/>
    <mergeCell ref="I1:CD1"/>
    <mergeCell ref="CE1:DN1"/>
    <mergeCell ref="A2:A7"/>
    <mergeCell ref="B2:B7"/>
    <mergeCell ref="C2:C7"/>
    <mergeCell ref="D2:D7"/>
    <mergeCell ref="E2:H2"/>
    <mergeCell ref="I2:J3"/>
    <mergeCell ref="K2:N2"/>
    <mergeCell ref="BB2:BD2"/>
    <mergeCell ref="BC6:BC7"/>
    <mergeCell ref="BD6:BD7"/>
    <mergeCell ref="O2:R3"/>
    <mergeCell ref="S2:U3"/>
    <mergeCell ref="V2:Y3"/>
    <mergeCell ref="Z2:AE2"/>
    <mergeCell ref="AF2:AR2"/>
    <mergeCell ref="AS2:AS7"/>
    <mergeCell ref="Z3:Z5"/>
    <mergeCell ref="AA3:AA5"/>
    <mergeCell ref="AB3:AB5"/>
    <mergeCell ref="AC3:AC5"/>
    <mergeCell ref="BU6:BV6"/>
    <mergeCell ref="BW6:BX6"/>
    <mergeCell ref="BY6:BZ6"/>
    <mergeCell ref="CA6:CB6"/>
    <mergeCell ref="CC6:CD6"/>
    <mergeCell ref="CK6:CK7"/>
    <mergeCell ref="CL6:CL7"/>
    <mergeCell ref="CM6:CM7"/>
    <mergeCell ref="CN6:CN7"/>
    <mergeCell ref="CF6:CF7"/>
    <mergeCell ref="CG6:CG7"/>
    <mergeCell ref="CH6:CH7"/>
    <mergeCell ref="E3:E7"/>
    <mergeCell ref="F3:F7"/>
    <mergeCell ref="G3:G7"/>
    <mergeCell ref="H3:H7"/>
    <mergeCell ref="K3:K7"/>
    <mergeCell ref="L3:L7"/>
    <mergeCell ref="M3:M7"/>
    <mergeCell ref="N3:N7"/>
    <mergeCell ref="BE2:CD2"/>
    <mergeCell ref="I4:I7"/>
    <mergeCell ref="J4:J7"/>
    <mergeCell ref="O4:P5"/>
    <mergeCell ref="Q4:R5"/>
    <mergeCell ref="S4:S7"/>
    <mergeCell ref="AR3:AR7"/>
    <mergeCell ref="BB3:BB7"/>
    <mergeCell ref="BC3:BD5"/>
    <mergeCell ref="BE3:BI4"/>
    <mergeCell ref="AX4:AX7"/>
    <mergeCell ref="AY4:BA4"/>
    <mergeCell ref="BI5:BI7"/>
    <mergeCell ref="AJ3:AJ5"/>
    <mergeCell ref="AK3:AK7"/>
    <mergeCell ref="AL3:AN3"/>
    <mergeCell ref="BE5:BF5"/>
    <mergeCell ref="BG5:BH5"/>
    <mergeCell ref="BR4:BR7"/>
    <mergeCell ref="BS4:BV4"/>
    <mergeCell ref="BW4:CD4"/>
    <mergeCell ref="CQ4:CQ7"/>
    <mergeCell ref="CR4:CU4"/>
    <mergeCell ref="CV4:DC4"/>
    <mergeCell ref="CE5:CF5"/>
    <mergeCell ref="CG5:CH5"/>
    <mergeCell ref="CI5:CJ5"/>
    <mergeCell ref="CK5:CL5"/>
    <mergeCell ref="CV5:CY5"/>
    <mergeCell ref="BJ3:BM4"/>
    <mergeCell ref="BN3:BQ4"/>
    <mergeCell ref="BJ5:BK5"/>
    <mergeCell ref="CM5:CN5"/>
    <mergeCell ref="CO5:CP5"/>
    <mergeCell ref="CR5:CU5"/>
    <mergeCell ref="CE6:CE7"/>
    <mergeCell ref="BW5:BZ5"/>
    <mergeCell ref="CA5:CD5"/>
    <mergeCell ref="BS6:BT6"/>
    <mergeCell ref="BS3:CD3"/>
    <mergeCell ref="O6:O7"/>
    <mergeCell ref="P6:P7"/>
    <mergeCell ref="Q6:Q7"/>
    <mergeCell ref="R6:R7"/>
    <mergeCell ref="Z6:Z7"/>
    <mergeCell ref="BL5:BM5"/>
    <mergeCell ref="BN5:BO5"/>
    <mergeCell ref="BP5:BQ5"/>
    <mergeCell ref="BS5:BV5"/>
    <mergeCell ref="T4:T7"/>
    <mergeCell ref="U4:U7"/>
    <mergeCell ref="V4:V7"/>
    <mergeCell ref="W4:W7"/>
    <mergeCell ref="X4:X7"/>
    <mergeCell ref="Y4:Y7"/>
    <mergeCell ref="AJ6:AJ7"/>
    <mergeCell ref="AD3:AD7"/>
    <mergeCell ref="AE3:AE7"/>
    <mergeCell ref="AF3:AF5"/>
    <mergeCell ref="AG3:AG5"/>
    <mergeCell ref="AA6:AA7"/>
    <mergeCell ref="AL5:AL7"/>
    <mergeCell ref="AM5:AM7"/>
    <mergeCell ref="AN5:AN7"/>
    <mergeCell ref="BL6:BL7"/>
    <mergeCell ref="BM6:BM7"/>
    <mergeCell ref="BN6:BN7"/>
    <mergeCell ref="BO6:BO7"/>
    <mergeCell ref="BP6:BP7"/>
    <mergeCell ref="BQ6:BQ7"/>
    <mergeCell ref="BE6:BE7"/>
    <mergeCell ref="BF6:BF7"/>
    <mergeCell ref="BG6:BG7"/>
    <mergeCell ref="BH6:BH7"/>
    <mergeCell ref="BJ6:BJ7"/>
    <mergeCell ref="BK6:BK7"/>
    <mergeCell ref="AB6:AB7"/>
    <mergeCell ref="AC6:AC7"/>
    <mergeCell ref="AF6:AF7"/>
    <mergeCell ref="AG6:AG7"/>
    <mergeCell ref="AH6:AH7"/>
    <mergeCell ref="AP3:AP7"/>
    <mergeCell ref="AQ3:AQ7"/>
    <mergeCell ref="AL4:AN4"/>
    <mergeCell ref="AX2:BA3"/>
    <mergeCell ref="AH3:AH5"/>
    <mergeCell ref="AI3:AI5"/>
    <mergeCell ref="AI6:AI7"/>
    <mergeCell ref="AY5:AY7"/>
    <mergeCell ref="AZ5:AZ7"/>
    <mergeCell ref="BA5:BA7"/>
    <mergeCell ref="AO3:AO7"/>
    <mergeCell ref="AT2:AT7"/>
    <mergeCell ref="AU2:AU7"/>
    <mergeCell ref="AV2:AV7"/>
    <mergeCell ref="AW2:AW7"/>
    <mergeCell ref="DO2:DO7"/>
    <mergeCell ref="CE2:DI2"/>
    <mergeCell ref="DJ2:DJ7"/>
    <mergeCell ref="DM2:DM7"/>
    <mergeCell ref="CE3:CH4"/>
    <mergeCell ref="CI3:CL4"/>
    <mergeCell ref="CM3:CP4"/>
    <mergeCell ref="CR3:DC3"/>
    <mergeCell ref="CO6:CO7"/>
    <mergeCell ref="CP6:CP7"/>
    <mergeCell ref="DN2:DN7"/>
    <mergeCell ref="DI3:DI7"/>
    <mergeCell ref="DG4:DG7"/>
    <mergeCell ref="DW1:DW7"/>
    <mergeCell ref="DX1:DX7"/>
    <mergeCell ref="DV2:DV7"/>
    <mergeCell ref="DK2:DK7"/>
    <mergeCell ref="DL2:DL7"/>
    <mergeCell ref="CI6:CI7"/>
    <mergeCell ref="CJ6:CJ7"/>
    <mergeCell ref="DP2:DP7"/>
    <mergeCell ref="DR2:DR7"/>
    <mergeCell ref="DS2:DS7"/>
    <mergeCell ref="DT2:DT7"/>
    <mergeCell ref="DQ1:DQ7"/>
    <mergeCell ref="DU2:DU7"/>
    <mergeCell ref="CR6:CS6"/>
    <mergeCell ref="CT6:CU6"/>
    <mergeCell ref="CV6:CW6"/>
    <mergeCell ref="CX6:CY6"/>
    <mergeCell ref="CZ6:DA6"/>
    <mergeCell ref="DB6:DC6"/>
    <mergeCell ref="CZ5:DC5"/>
    <mergeCell ref="DH4:DH7"/>
    <mergeCell ref="DD3:DE6"/>
    <mergeCell ref="DF3:DF7"/>
    <mergeCell ref="DG3:DH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C37"/>
  <sheetViews>
    <sheetView zoomScale="80" zoomScaleNormal="80" workbookViewId="0">
      <selection activeCell="I8" sqref="I8:R9 B18:F26 E27:F28 H18:AA26 T28:X28 AC18:AK28 AM18:AU28 AV18:BC26 AV29:AX34"/>
    </sheetView>
  </sheetViews>
  <sheetFormatPr defaultRowHeight="15"/>
  <cols>
    <col min="1" max="1" width="10.7109375" customWidth="1"/>
    <col min="2" max="17" width="5.7109375" customWidth="1"/>
    <col min="18" max="24" width="6.28515625" customWidth="1"/>
    <col min="25" max="25" width="5.7109375" customWidth="1"/>
    <col min="26" max="27" width="4.28515625" customWidth="1"/>
    <col min="28" max="28" width="3.7109375" customWidth="1"/>
    <col min="29" max="37" width="5.7109375" customWidth="1"/>
    <col min="38" max="38" width="3.7109375" customWidth="1"/>
    <col min="39" max="46" width="5.7109375" customWidth="1"/>
    <col min="47" max="47" width="5.140625" customWidth="1"/>
    <col min="48" max="55" width="4.28515625" customWidth="1"/>
  </cols>
  <sheetData>
    <row r="1" spans="1:55" s="14" customFormat="1" ht="15" customHeight="1">
      <c r="AL1" s="15"/>
      <c r="AU1" s="15"/>
      <c r="AW1" s="1151" t="s">
        <v>198</v>
      </c>
      <c r="AX1" s="1152"/>
      <c r="AY1" s="15"/>
    </row>
    <row r="2" spans="1:55" s="14" customFormat="1"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5"/>
    </row>
    <row r="3" spans="1:55" s="14" customFormat="1"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5"/>
    </row>
    <row r="4" spans="1:55" s="14" customFormat="1"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5"/>
    </row>
    <row r="5" spans="1:55" s="14" customFormat="1" ht="17.25" customHeight="1">
      <c r="R5" s="1153"/>
      <c r="S5" s="1153"/>
      <c r="T5" s="1154"/>
      <c r="U5" s="1154"/>
      <c r="V5" s="1154"/>
      <c r="W5" s="1154"/>
      <c r="X5" s="16"/>
      <c r="AA5" s="1153"/>
      <c r="AB5" s="1154"/>
      <c r="AC5" s="1154"/>
      <c r="AD5" s="1154"/>
      <c r="AE5" s="1154"/>
      <c r="AF5" s="1154"/>
      <c r="AL5" s="15"/>
      <c r="AU5" s="15"/>
    </row>
    <row r="6" spans="1:55" s="14" customFormat="1" ht="12.75" customHeight="1">
      <c r="A6" s="15"/>
      <c r="B6" s="15"/>
      <c r="C6" s="15"/>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55" s="14" customFormat="1" ht="18.75" customHeight="1">
      <c r="B7" s="18"/>
      <c r="I7" s="1145"/>
      <c r="J7" s="1145"/>
      <c r="K7" s="1145"/>
      <c r="L7" s="1145"/>
      <c r="M7" s="1145"/>
      <c r="N7" s="1145"/>
      <c r="O7" s="1145"/>
      <c r="P7" s="1145"/>
      <c r="Q7" s="1145"/>
      <c r="R7" s="1145"/>
      <c r="S7" s="753"/>
      <c r="T7" s="20"/>
      <c r="U7" s="753"/>
      <c r="V7" s="752" t="s">
        <v>202</v>
      </c>
      <c r="W7" s="753"/>
      <c r="X7" s="753"/>
      <c r="Y7" s="753"/>
      <c r="Z7" s="753"/>
      <c r="AA7" s="1146"/>
      <c r="AB7" s="1147"/>
      <c r="AC7" s="1147"/>
      <c r="AD7" s="1147"/>
      <c r="AE7" s="1147"/>
      <c r="AF7" s="1147"/>
      <c r="AG7" s="1147"/>
      <c r="AH7" s="1148"/>
      <c r="AI7" s="753"/>
      <c r="AJ7" s="753"/>
      <c r="AK7" s="752" t="s">
        <v>203</v>
      </c>
      <c r="AL7" s="753"/>
      <c r="AM7" s="753"/>
      <c r="AN7" s="753"/>
      <c r="AO7" s="753"/>
      <c r="AP7" s="753"/>
      <c r="AQ7" s="753"/>
      <c r="AR7" s="1149"/>
      <c r="AS7" s="1150"/>
      <c r="AT7" s="1150"/>
      <c r="AU7" s="1150"/>
      <c r="AV7" s="1150"/>
      <c r="AW7" s="1150"/>
      <c r="AX7" s="1150"/>
      <c r="AY7" s="1150"/>
      <c r="AZ7" s="1150"/>
      <c r="BA7" s="1150"/>
      <c r="BB7" s="1150"/>
    </row>
    <row r="8" spans="1:55" s="14" customFormat="1" ht="18.75" customHeight="1">
      <c r="B8" s="18"/>
      <c r="I8" s="1145"/>
      <c r="J8" s="1145"/>
      <c r="K8" s="1145"/>
      <c r="L8" s="1145"/>
      <c r="M8" s="1145"/>
      <c r="N8" s="1145"/>
      <c r="O8" s="1145"/>
      <c r="P8" s="1145"/>
      <c r="Q8" s="1145"/>
      <c r="R8" s="1145"/>
      <c r="S8" s="753"/>
      <c r="T8" s="20"/>
      <c r="U8" s="753"/>
      <c r="V8" s="752" t="s">
        <v>205</v>
      </c>
      <c r="W8" s="753"/>
      <c r="X8" s="753"/>
      <c r="Y8" s="753"/>
      <c r="Z8" s="753"/>
      <c r="AA8" s="1146"/>
      <c r="AB8" s="1147"/>
      <c r="AC8" s="1147"/>
      <c r="AD8" s="1147"/>
      <c r="AE8" s="1147"/>
      <c r="AF8" s="1147"/>
      <c r="AG8" s="1147"/>
      <c r="AH8" s="1148"/>
      <c r="AI8" s="753"/>
      <c r="AJ8" s="753"/>
      <c r="AK8" s="752" t="s">
        <v>206</v>
      </c>
      <c r="AL8" s="753"/>
      <c r="AM8" s="753"/>
      <c r="AN8" s="753"/>
      <c r="AO8" s="753"/>
      <c r="AP8" s="753"/>
      <c r="AQ8" s="753"/>
      <c r="AR8" s="1149"/>
      <c r="AS8" s="1150"/>
      <c r="AT8" s="1150"/>
      <c r="AU8" s="1150"/>
      <c r="AV8" s="1150"/>
      <c r="AW8" s="1150"/>
      <c r="AX8" s="1150"/>
      <c r="AY8" s="1150"/>
      <c r="AZ8" s="1150"/>
      <c r="BA8" s="1150"/>
      <c r="BB8" s="1150"/>
    </row>
    <row r="9" spans="1:55" s="14" customFormat="1" ht="18.75" customHeight="1">
      <c r="B9" s="18" t="s">
        <v>207</v>
      </c>
      <c r="I9" s="1145"/>
      <c r="J9" s="1145"/>
      <c r="K9" s="1145"/>
      <c r="L9" s="1145"/>
      <c r="M9" s="1145"/>
      <c r="N9" s="1145"/>
      <c r="O9" s="1145"/>
      <c r="P9" s="1145"/>
      <c r="Q9" s="1145"/>
      <c r="R9" s="1145"/>
      <c r="S9" s="753"/>
      <c r="T9" s="20"/>
      <c r="U9" s="20"/>
      <c r="V9" s="20"/>
      <c r="W9" s="20"/>
      <c r="X9" s="20"/>
      <c r="Y9" s="20"/>
      <c r="Z9" s="20"/>
      <c r="AA9" s="20"/>
      <c r="AB9" s="764"/>
      <c r="AC9" s="20"/>
      <c r="AD9" s="20"/>
      <c r="AE9" s="20"/>
      <c r="AF9" s="20"/>
      <c r="AG9" s="20"/>
      <c r="AH9" s="20"/>
      <c r="AI9" s="20"/>
      <c r="AJ9" s="753"/>
      <c r="AK9" s="752" t="s">
        <v>208</v>
      </c>
      <c r="AL9" s="753"/>
      <c r="AM9" s="753"/>
      <c r="AN9" s="753"/>
      <c r="AO9" s="753"/>
      <c r="AP9" s="753"/>
      <c r="AQ9" s="753"/>
      <c r="AR9" s="1145"/>
      <c r="AS9" s="1145"/>
      <c r="AT9" s="1145"/>
      <c r="AU9" s="1145"/>
      <c r="AV9" s="1145"/>
      <c r="AW9" s="1145"/>
      <c r="AX9" s="1145"/>
      <c r="AY9" s="1145"/>
      <c r="AZ9" s="1145"/>
      <c r="BA9" s="1145"/>
      <c r="BB9" s="1145"/>
    </row>
    <row r="10" spans="1:55" s="14" customFormat="1"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1" spans="1:55">
      <c r="A11" s="293"/>
      <c r="B11" s="293"/>
      <c r="C11" s="293"/>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row>
    <row r="12" spans="1:55" ht="24" customHeight="1">
      <c r="A12" s="1155" t="s">
        <v>209</v>
      </c>
      <c r="B12" s="1158" t="s">
        <v>210</v>
      </c>
      <c r="C12" s="1158"/>
      <c r="D12" s="1158"/>
      <c r="E12" s="1158"/>
      <c r="F12" s="1158"/>
      <c r="G12" s="1158" t="s">
        <v>211</v>
      </c>
      <c r="H12" s="1158"/>
      <c r="I12" s="1158"/>
      <c r="J12" s="1158"/>
      <c r="K12" s="1158"/>
      <c r="L12" s="1158"/>
      <c r="M12" s="1158" t="s">
        <v>212</v>
      </c>
      <c r="N12" s="1158"/>
      <c r="O12" s="1158"/>
      <c r="P12" s="1158"/>
      <c r="Q12" s="1158"/>
      <c r="R12" s="1158"/>
      <c r="S12" s="1158"/>
      <c r="T12" s="1159" t="s">
        <v>213</v>
      </c>
      <c r="U12" s="1160"/>
      <c r="V12" s="1160"/>
      <c r="W12" s="1160"/>
      <c r="X12" s="1160"/>
      <c r="Y12" s="1161"/>
      <c r="Z12" s="1162" t="s">
        <v>214</v>
      </c>
      <c r="AA12" s="1163"/>
      <c r="AB12" s="1166" t="s">
        <v>215</v>
      </c>
      <c r="AC12" s="1167"/>
      <c r="AD12" s="1167"/>
      <c r="AE12" s="1167"/>
      <c r="AF12" s="1168"/>
      <c r="AG12" s="1168"/>
      <c r="AH12" s="1168"/>
      <c r="AI12" s="1168"/>
      <c r="AJ12" s="1168"/>
      <c r="AK12" s="1169"/>
      <c r="AL12" s="1166" t="s">
        <v>216</v>
      </c>
      <c r="AM12" s="1168"/>
      <c r="AN12" s="1168"/>
      <c r="AO12" s="1168"/>
      <c r="AP12" s="1168"/>
      <c r="AQ12" s="1168"/>
      <c r="AR12" s="1168"/>
      <c r="AS12" s="1168"/>
      <c r="AT12" s="1168"/>
      <c r="AU12" s="1168"/>
      <c r="AV12" s="1168"/>
      <c r="AW12" s="1168"/>
      <c r="AX12" s="1168"/>
      <c r="AY12" s="1169"/>
      <c r="AZ12" s="1171" t="s">
        <v>217</v>
      </c>
      <c r="BA12" s="1172"/>
      <c r="BB12" s="1172"/>
      <c r="BC12" s="1173"/>
    </row>
    <row r="13" spans="1:55" ht="24" customHeight="1">
      <c r="A13" s="1156"/>
      <c r="B13" s="1170" t="s">
        <v>55</v>
      </c>
      <c r="C13" s="1170" t="s">
        <v>56</v>
      </c>
      <c r="D13" s="1170" t="s">
        <v>26</v>
      </c>
      <c r="E13" s="1170" t="s">
        <v>53</v>
      </c>
      <c r="F13" s="1170" t="s">
        <v>54</v>
      </c>
      <c r="G13" s="1170" t="s">
        <v>218</v>
      </c>
      <c r="H13" s="1170"/>
      <c r="I13" s="1170" t="s">
        <v>61</v>
      </c>
      <c r="J13" s="1170" t="s">
        <v>68</v>
      </c>
      <c r="K13" s="1170" t="s">
        <v>64</v>
      </c>
      <c r="L13" s="1170" t="s">
        <v>65</v>
      </c>
      <c r="M13" s="1170" t="s">
        <v>61</v>
      </c>
      <c r="N13" s="1170" t="s">
        <v>62</v>
      </c>
      <c r="O13" s="1170" t="s">
        <v>68</v>
      </c>
      <c r="P13" s="1170" t="s">
        <v>64</v>
      </c>
      <c r="Q13" s="1170" t="s">
        <v>69</v>
      </c>
      <c r="R13" s="1170" t="s">
        <v>219</v>
      </c>
      <c r="S13" s="1170" t="s">
        <v>220</v>
      </c>
      <c r="T13" s="1197" t="s">
        <v>33</v>
      </c>
      <c r="U13" s="1197" t="s">
        <v>73</v>
      </c>
      <c r="V13" s="1197" t="s">
        <v>221</v>
      </c>
      <c r="W13" s="1197" t="s">
        <v>35</v>
      </c>
      <c r="X13" s="1197" t="s">
        <v>222</v>
      </c>
      <c r="Y13" s="1197" t="s">
        <v>223</v>
      </c>
      <c r="Z13" s="1164"/>
      <c r="AA13" s="1165"/>
      <c r="AB13" s="1186" t="s">
        <v>224</v>
      </c>
      <c r="AC13" s="1159" t="s">
        <v>225</v>
      </c>
      <c r="AD13" s="1160"/>
      <c r="AE13" s="1161"/>
      <c r="AF13" s="1166" t="s">
        <v>226</v>
      </c>
      <c r="AG13" s="1168"/>
      <c r="AH13" s="1168"/>
      <c r="AI13" s="1168"/>
      <c r="AJ13" s="1168"/>
      <c r="AK13" s="1169"/>
      <c r="AL13" s="1189" t="s">
        <v>227</v>
      </c>
      <c r="AM13" s="1162" t="s">
        <v>225</v>
      </c>
      <c r="AN13" s="1178"/>
      <c r="AO13" s="1166" t="s">
        <v>226</v>
      </c>
      <c r="AP13" s="1168"/>
      <c r="AQ13" s="1168"/>
      <c r="AR13" s="1168"/>
      <c r="AS13" s="1168"/>
      <c r="AT13" s="1169"/>
      <c r="AU13" s="1181" t="s">
        <v>82</v>
      </c>
      <c r="AV13" s="1184" t="s">
        <v>228</v>
      </c>
      <c r="AW13" s="1185"/>
      <c r="AX13" s="1189" t="s">
        <v>84</v>
      </c>
      <c r="AY13" s="1186" t="s">
        <v>229</v>
      </c>
      <c r="AZ13" s="1196" t="s">
        <v>230</v>
      </c>
      <c r="BA13" s="1174">
        <v>1</v>
      </c>
      <c r="BB13" s="1174">
        <v>2</v>
      </c>
      <c r="BC13" s="1174">
        <v>3</v>
      </c>
    </row>
    <row r="14" spans="1:55" ht="24" customHeight="1">
      <c r="A14" s="1156"/>
      <c r="B14" s="1170"/>
      <c r="C14" s="1170"/>
      <c r="D14" s="1170"/>
      <c r="E14" s="1170"/>
      <c r="F14" s="1170"/>
      <c r="G14" s="1170"/>
      <c r="H14" s="1170"/>
      <c r="I14" s="1170"/>
      <c r="J14" s="1170"/>
      <c r="K14" s="1170"/>
      <c r="L14" s="1170"/>
      <c r="M14" s="1170"/>
      <c r="N14" s="1170"/>
      <c r="O14" s="1170"/>
      <c r="P14" s="1170"/>
      <c r="Q14" s="1170"/>
      <c r="R14" s="1170"/>
      <c r="S14" s="1170"/>
      <c r="T14" s="1197"/>
      <c r="U14" s="1197"/>
      <c r="V14" s="1197"/>
      <c r="W14" s="1197"/>
      <c r="X14" s="1197"/>
      <c r="Y14" s="1197"/>
      <c r="Z14" s="1174">
        <v>1</v>
      </c>
      <c r="AA14" s="1174" t="s">
        <v>231</v>
      </c>
      <c r="AB14" s="1187"/>
      <c r="AC14" s="1175" t="s">
        <v>110</v>
      </c>
      <c r="AD14" s="1175" t="s">
        <v>232</v>
      </c>
      <c r="AE14" s="1175" t="s">
        <v>233</v>
      </c>
      <c r="AF14" s="1166" t="s">
        <v>95</v>
      </c>
      <c r="AG14" s="1169"/>
      <c r="AH14" s="1166" t="s">
        <v>96</v>
      </c>
      <c r="AI14" s="1168"/>
      <c r="AJ14" s="1168"/>
      <c r="AK14" s="1169"/>
      <c r="AL14" s="1182"/>
      <c r="AM14" s="1179"/>
      <c r="AN14" s="1180"/>
      <c r="AO14" s="1166" t="s">
        <v>95</v>
      </c>
      <c r="AP14" s="1169"/>
      <c r="AQ14" s="1166" t="s">
        <v>96</v>
      </c>
      <c r="AR14" s="1168"/>
      <c r="AS14" s="1168"/>
      <c r="AT14" s="1169"/>
      <c r="AU14" s="1182"/>
      <c r="AV14" s="1189" t="s">
        <v>98</v>
      </c>
      <c r="AW14" s="1186" t="s">
        <v>99</v>
      </c>
      <c r="AX14" s="1182"/>
      <c r="AY14" s="1156"/>
      <c r="AZ14" s="1174"/>
      <c r="BA14" s="1174"/>
      <c r="BB14" s="1174"/>
      <c r="BC14" s="1174"/>
    </row>
    <row r="15" spans="1:55" ht="24.75" customHeight="1">
      <c r="A15" s="1156"/>
      <c r="B15" s="1170"/>
      <c r="C15" s="1170"/>
      <c r="D15" s="1170"/>
      <c r="E15" s="1170"/>
      <c r="F15" s="1170"/>
      <c r="G15" s="1170"/>
      <c r="H15" s="1170"/>
      <c r="I15" s="1170"/>
      <c r="J15" s="1170"/>
      <c r="K15" s="1170"/>
      <c r="L15" s="1170"/>
      <c r="M15" s="1170"/>
      <c r="N15" s="1170"/>
      <c r="O15" s="1170"/>
      <c r="P15" s="1170"/>
      <c r="Q15" s="1170"/>
      <c r="R15" s="1170"/>
      <c r="S15" s="1170"/>
      <c r="T15" s="1197"/>
      <c r="U15" s="1197"/>
      <c r="V15" s="1197"/>
      <c r="W15" s="1197"/>
      <c r="X15" s="1197"/>
      <c r="Y15" s="1197"/>
      <c r="Z15" s="1174"/>
      <c r="AA15" s="1174"/>
      <c r="AB15" s="1187"/>
      <c r="AC15" s="1176"/>
      <c r="AD15" s="1176"/>
      <c r="AE15" s="1176"/>
      <c r="AF15" s="1166" t="s">
        <v>114</v>
      </c>
      <c r="AG15" s="1169"/>
      <c r="AH15" s="1166" t="s">
        <v>114</v>
      </c>
      <c r="AI15" s="1169"/>
      <c r="AJ15" s="1166" t="s">
        <v>115</v>
      </c>
      <c r="AK15" s="1169"/>
      <c r="AL15" s="1182"/>
      <c r="AM15" s="1190" t="s">
        <v>110</v>
      </c>
      <c r="AN15" s="1189" t="s">
        <v>113</v>
      </c>
      <c r="AO15" s="1166" t="s">
        <v>114</v>
      </c>
      <c r="AP15" s="1169"/>
      <c r="AQ15" s="1192" t="s">
        <v>114</v>
      </c>
      <c r="AR15" s="1169"/>
      <c r="AS15" s="1192" t="s">
        <v>115</v>
      </c>
      <c r="AT15" s="1169"/>
      <c r="AU15" s="1182"/>
      <c r="AV15" s="1182"/>
      <c r="AW15" s="1156"/>
      <c r="AX15" s="1182"/>
      <c r="AY15" s="1156"/>
      <c r="AZ15" s="1174"/>
      <c r="BA15" s="1174"/>
      <c r="BB15" s="1174"/>
      <c r="BC15" s="1174"/>
    </row>
    <row r="16" spans="1:55" ht="21.75" customHeight="1">
      <c r="A16" s="1157"/>
      <c r="B16" s="1170"/>
      <c r="C16" s="1170"/>
      <c r="D16" s="1170"/>
      <c r="E16" s="1170"/>
      <c r="F16" s="1170"/>
      <c r="G16" s="1170"/>
      <c r="H16" s="1170"/>
      <c r="I16" s="494" t="s">
        <v>118</v>
      </c>
      <c r="J16" s="494" t="s">
        <v>120</v>
      </c>
      <c r="K16" s="494" t="s">
        <v>121</v>
      </c>
      <c r="L16" s="1170"/>
      <c r="M16" s="494" t="s">
        <v>123</v>
      </c>
      <c r="N16" s="494" t="s">
        <v>124</v>
      </c>
      <c r="O16" s="494" t="s">
        <v>125</v>
      </c>
      <c r="P16" s="494" t="s">
        <v>126</v>
      </c>
      <c r="Q16" s="1170"/>
      <c r="R16" s="1170"/>
      <c r="S16" s="1170"/>
      <c r="T16" s="1197"/>
      <c r="U16" s="1197"/>
      <c r="V16" s="1197"/>
      <c r="W16" s="1197"/>
      <c r="X16" s="1197"/>
      <c r="Y16" s="1197"/>
      <c r="Z16" s="1174"/>
      <c r="AA16" s="1174"/>
      <c r="AB16" s="1188"/>
      <c r="AC16" s="1177"/>
      <c r="AD16" s="1177"/>
      <c r="AE16" s="1177"/>
      <c r="AF16" s="295" t="s">
        <v>129</v>
      </c>
      <c r="AG16" s="296" t="s">
        <v>130</v>
      </c>
      <c r="AH16" s="296" t="s">
        <v>129</v>
      </c>
      <c r="AI16" s="296" t="s">
        <v>130</v>
      </c>
      <c r="AJ16" s="296" t="s">
        <v>129</v>
      </c>
      <c r="AK16" s="297" t="s">
        <v>130</v>
      </c>
      <c r="AL16" s="1183"/>
      <c r="AM16" s="1191"/>
      <c r="AN16" s="1183"/>
      <c r="AO16" s="296" t="s">
        <v>129</v>
      </c>
      <c r="AP16" s="296" t="s">
        <v>130</v>
      </c>
      <c r="AQ16" s="296" t="s">
        <v>129</v>
      </c>
      <c r="AR16" s="296" t="s">
        <v>130</v>
      </c>
      <c r="AS16" s="296" t="s">
        <v>129</v>
      </c>
      <c r="AT16" s="298" t="s">
        <v>130</v>
      </c>
      <c r="AU16" s="1183"/>
      <c r="AV16" s="1183"/>
      <c r="AW16" s="1157"/>
      <c r="AX16" s="1183"/>
      <c r="AY16" s="1157"/>
      <c r="AZ16" s="1174"/>
      <c r="BA16" s="1174"/>
      <c r="BB16" s="1174"/>
      <c r="BC16" s="1174"/>
    </row>
    <row r="17" spans="1:55">
      <c r="A17" s="299">
        <v>1</v>
      </c>
      <c r="B17" s="491">
        <v>2</v>
      </c>
      <c r="C17" s="491">
        <v>3</v>
      </c>
      <c r="D17" s="491">
        <v>4</v>
      </c>
      <c r="E17" s="491">
        <v>5</v>
      </c>
      <c r="F17" s="492">
        <v>6</v>
      </c>
      <c r="G17" s="1193">
        <v>7</v>
      </c>
      <c r="H17" s="1194"/>
      <c r="I17" s="493">
        <v>8</v>
      </c>
      <c r="J17" s="491">
        <v>9</v>
      </c>
      <c r="K17" s="493">
        <v>10</v>
      </c>
      <c r="L17" s="491">
        <v>11</v>
      </c>
      <c r="M17" s="493">
        <v>12</v>
      </c>
      <c r="N17" s="491">
        <v>13</v>
      </c>
      <c r="O17" s="493">
        <v>14</v>
      </c>
      <c r="P17" s="491">
        <v>15</v>
      </c>
      <c r="Q17" s="493">
        <v>16</v>
      </c>
      <c r="R17" s="491">
        <v>17</v>
      </c>
      <c r="S17" s="491">
        <v>18</v>
      </c>
      <c r="T17" s="299">
        <v>19</v>
      </c>
      <c r="U17" s="299">
        <v>20</v>
      </c>
      <c r="V17" s="299">
        <v>21</v>
      </c>
      <c r="W17" s="299">
        <v>22</v>
      </c>
      <c r="X17" s="299">
        <v>23</v>
      </c>
      <c r="Y17" s="299">
        <v>24</v>
      </c>
      <c r="Z17" s="1195">
        <v>25</v>
      </c>
      <c r="AA17" s="1191"/>
      <c r="AB17" s="300">
        <v>26</v>
      </c>
      <c r="AC17" s="301">
        <v>27</v>
      </c>
      <c r="AD17" s="301">
        <v>28</v>
      </c>
      <c r="AE17" s="301">
        <v>29</v>
      </c>
      <c r="AF17" s="300">
        <v>30</v>
      </c>
      <c r="AG17" s="301">
        <v>31</v>
      </c>
      <c r="AH17" s="300">
        <v>32</v>
      </c>
      <c r="AI17" s="301">
        <v>33</v>
      </c>
      <c r="AJ17" s="300">
        <v>34</v>
      </c>
      <c r="AK17" s="301">
        <v>35</v>
      </c>
      <c r="AL17" s="300">
        <v>36</v>
      </c>
      <c r="AM17" s="301">
        <v>37</v>
      </c>
      <c r="AN17" s="300">
        <v>38</v>
      </c>
      <c r="AO17" s="301">
        <v>39</v>
      </c>
      <c r="AP17" s="300">
        <v>40</v>
      </c>
      <c r="AQ17" s="301">
        <v>41</v>
      </c>
      <c r="AR17" s="300">
        <v>42</v>
      </c>
      <c r="AS17" s="301">
        <v>43</v>
      </c>
      <c r="AT17" s="300">
        <v>44</v>
      </c>
      <c r="AU17" s="301">
        <v>45</v>
      </c>
      <c r="AV17" s="300">
        <v>46</v>
      </c>
      <c r="AW17" s="301">
        <v>47</v>
      </c>
      <c r="AX17" s="300">
        <v>48</v>
      </c>
      <c r="AY17" s="301">
        <v>49</v>
      </c>
      <c r="AZ17" s="1195">
        <v>50</v>
      </c>
      <c r="BA17" s="1188"/>
      <c r="BB17" s="1188"/>
      <c r="BC17" s="1191"/>
    </row>
    <row r="18" spans="1:55">
      <c r="A18" s="1204" t="s">
        <v>234</v>
      </c>
      <c r="B18" s="1201"/>
      <c r="C18" s="1201"/>
      <c r="D18" s="1201"/>
      <c r="E18" s="1201"/>
      <c r="F18" s="1201"/>
      <c r="G18" s="302" t="s">
        <v>131</v>
      </c>
      <c r="H18" s="303"/>
      <c r="I18" s="1201"/>
      <c r="J18" s="1201"/>
      <c r="K18" s="1201"/>
      <c r="L18" s="1198"/>
      <c r="M18" s="1201"/>
      <c r="N18" s="1201"/>
      <c r="O18" s="1201"/>
      <c r="P18" s="1201"/>
      <c r="Q18" s="1198"/>
      <c r="R18" s="1201"/>
      <c r="S18" s="1201"/>
      <c r="T18" s="1201"/>
      <c r="U18" s="1201"/>
      <c r="V18" s="1201"/>
      <c r="W18" s="1201"/>
      <c r="X18" s="1201"/>
      <c r="Y18" s="1201"/>
      <c r="Z18" s="1201"/>
      <c r="AA18" s="1201"/>
      <c r="AB18" s="1204" t="s">
        <v>116</v>
      </c>
      <c r="AC18" s="1202"/>
      <c r="AD18" s="1202"/>
      <c r="AE18" s="1202"/>
      <c r="AF18" s="1201"/>
      <c r="AG18" s="1201"/>
      <c r="AH18" s="1201"/>
      <c r="AI18" s="1201"/>
      <c r="AJ18" s="1201"/>
      <c r="AK18" s="1201"/>
      <c r="AL18" s="1201" t="s">
        <v>116</v>
      </c>
      <c r="AM18" s="1201"/>
      <c r="AN18" s="1201"/>
      <c r="AO18" s="1201"/>
      <c r="AP18" s="1201"/>
      <c r="AQ18" s="1201"/>
      <c r="AR18" s="1201"/>
      <c r="AS18" s="1201"/>
      <c r="AT18" s="1201"/>
      <c r="AU18" s="1198"/>
      <c r="AV18" s="1201"/>
      <c r="AW18" s="1201"/>
      <c r="AX18" s="1201"/>
      <c r="AY18" s="1201"/>
      <c r="AZ18" s="1201"/>
      <c r="BA18" s="1201"/>
      <c r="BB18" s="1201"/>
      <c r="BC18" s="1201"/>
    </row>
    <row r="19" spans="1:55">
      <c r="A19" s="1205"/>
      <c r="B19" s="1202"/>
      <c r="C19" s="1202"/>
      <c r="D19" s="1202"/>
      <c r="E19" s="1202"/>
      <c r="F19" s="1202"/>
      <c r="G19" s="304" t="s">
        <v>161</v>
      </c>
      <c r="H19" s="303"/>
      <c r="I19" s="1202"/>
      <c r="J19" s="1202"/>
      <c r="K19" s="1202"/>
      <c r="L19" s="1199"/>
      <c r="M19" s="1202"/>
      <c r="N19" s="1202"/>
      <c r="O19" s="1202"/>
      <c r="P19" s="1202"/>
      <c r="Q19" s="1199"/>
      <c r="R19" s="1202"/>
      <c r="S19" s="1202"/>
      <c r="T19" s="1202"/>
      <c r="U19" s="1202"/>
      <c r="V19" s="1202"/>
      <c r="W19" s="1202"/>
      <c r="X19" s="1202"/>
      <c r="Y19" s="1202"/>
      <c r="Z19" s="1202"/>
      <c r="AA19" s="1202"/>
      <c r="AB19" s="1206"/>
      <c r="AC19" s="1203"/>
      <c r="AD19" s="1203"/>
      <c r="AE19" s="1203"/>
      <c r="AF19" s="1203"/>
      <c r="AG19" s="1203"/>
      <c r="AH19" s="1203"/>
      <c r="AI19" s="1203"/>
      <c r="AJ19" s="1203"/>
      <c r="AK19" s="1203"/>
      <c r="AL19" s="1203"/>
      <c r="AM19" s="1203"/>
      <c r="AN19" s="1203"/>
      <c r="AO19" s="1203"/>
      <c r="AP19" s="1203"/>
      <c r="AQ19" s="1203"/>
      <c r="AR19" s="1203"/>
      <c r="AS19" s="1203"/>
      <c r="AT19" s="1203"/>
      <c r="AU19" s="1200"/>
      <c r="AV19" s="1202"/>
      <c r="AW19" s="1202"/>
      <c r="AX19" s="1202"/>
      <c r="AY19" s="1202"/>
      <c r="AZ19" s="1202"/>
      <c r="BA19" s="1202"/>
      <c r="BB19" s="1202"/>
      <c r="BC19" s="1202"/>
    </row>
    <row r="20" spans="1:55">
      <c r="A20" s="1206"/>
      <c r="B20" s="1203"/>
      <c r="C20" s="1203"/>
      <c r="D20" s="1203"/>
      <c r="E20" s="1203"/>
      <c r="F20" s="1203"/>
      <c r="G20" s="302" t="s">
        <v>122</v>
      </c>
      <c r="H20" s="303"/>
      <c r="I20" s="1203"/>
      <c r="J20" s="1203"/>
      <c r="K20" s="1203"/>
      <c r="L20" s="1200"/>
      <c r="M20" s="1203"/>
      <c r="N20" s="1203"/>
      <c r="O20" s="1203"/>
      <c r="P20" s="1203"/>
      <c r="Q20" s="1200"/>
      <c r="R20" s="1203"/>
      <c r="S20" s="1203"/>
      <c r="T20" s="1203"/>
      <c r="U20" s="1203"/>
      <c r="V20" s="1203"/>
      <c r="W20" s="1203"/>
      <c r="X20" s="1203"/>
      <c r="Y20" s="1203"/>
      <c r="Z20" s="1203"/>
      <c r="AA20" s="1203"/>
      <c r="AB20" s="304" t="s">
        <v>117</v>
      </c>
      <c r="AC20" s="305"/>
      <c r="AD20" s="303"/>
      <c r="AE20" s="305"/>
      <c r="AF20" s="303"/>
      <c r="AG20" s="303"/>
      <c r="AH20" s="303"/>
      <c r="AI20" s="303"/>
      <c r="AJ20" s="303"/>
      <c r="AK20" s="303"/>
      <c r="AL20" s="306" t="s">
        <v>117</v>
      </c>
      <c r="AM20" s="303"/>
      <c r="AN20" s="303"/>
      <c r="AO20" s="303"/>
      <c r="AP20" s="303"/>
      <c r="AQ20" s="303"/>
      <c r="AR20" s="303"/>
      <c r="AS20" s="303"/>
      <c r="AT20" s="303"/>
      <c r="AU20" s="307"/>
      <c r="AV20" s="1203"/>
      <c r="AW20" s="1203"/>
      <c r="AX20" s="1203"/>
      <c r="AY20" s="1203"/>
      <c r="AZ20" s="1203"/>
      <c r="BA20" s="1203"/>
      <c r="BB20" s="1203"/>
      <c r="BC20" s="1203"/>
    </row>
    <row r="21" spans="1:55">
      <c r="A21" s="1204" t="s">
        <v>235</v>
      </c>
      <c r="B21" s="1201"/>
      <c r="C21" s="1201"/>
      <c r="D21" s="1201"/>
      <c r="E21" s="1201"/>
      <c r="F21" s="1201"/>
      <c r="G21" s="304" t="s">
        <v>131</v>
      </c>
      <c r="H21" s="303"/>
      <c r="I21" s="1201"/>
      <c r="J21" s="1201"/>
      <c r="K21" s="1201"/>
      <c r="L21" s="1198"/>
      <c r="M21" s="1201"/>
      <c r="N21" s="1201"/>
      <c r="O21" s="1201"/>
      <c r="P21" s="1201"/>
      <c r="Q21" s="1198"/>
      <c r="R21" s="1201"/>
      <c r="S21" s="1201"/>
      <c r="T21" s="1201"/>
      <c r="U21" s="1201"/>
      <c r="V21" s="1201"/>
      <c r="W21" s="1201"/>
      <c r="X21" s="1201"/>
      <c r="Y21" s="1201"/>
      <c r="Z21" s="1201"/>
      <c r="AA21" s="1201"/>
      <c r="AB21" s="1204" t="s">
        <v>116</v>
      </c>
      <c r="AC21" s="1201"/>
      <c r="AD21" s="1201"/>
      <c r="AE21" s="1201"/>
      <c r="AF21" s="1201"/>
      <c r="AG21" s="1201"/>
      <c r="AH21" s="1201"/>
      <c r="AI21" s="1201"/>
      <c r="AJ21" s="1201"/>
      <c r="AK21" s="1201"/>
      <c r="AL21" s="1201" t="s">
        <v>116</v>
      </c>
      <c r="AM21" s="1201"/>
      <c r="AN21" s="1201"/>
      <c r="AO21" s="1201"/>
      <c r="AP21" s="1201"/>
      <c r="AQ21" s="1201"/>
      <c r="AR21" s="1201"/>
      <c r="AS21" s="1201"/>
      <c r="AT21" s="1201"/>
      <c r="AU21" s="1198"/>
      <c r="AV21" s="1201"/>
      <c r="AW21" s="1201"/>
      <c r="AX21" s="1201"/>
      <c r="AY21" s="1201"/>
      <c r="AZ21" s="1201"/>
      <c r="BA21" s="1201"/>
      <c r="BB21" s="1201"/>
      <c r="BC21" s="1201"/>
    </row>
    <row r="22" spans="1:55">
      <c r="A22" s="1205"/>
      <c r="B22" s="1202"/>
      <c r="C22" s="1202"/>
      <c r="D22" s="1202"/>
      <c r="E22" s="1202"/>
      <c r="F22" s="1202"/>
      <c r="G22" s="302" t="s">
        <v>161</v>
      </c>
      <c r="H22" s="303"/>
      <c r="I22" s="1202"/>
      <c r="J22" s="1202"/>
      <c r="K22" s="1202"/>
      <c r="L22" s="1199"/>
      <c r="M22" s="1202"/>
      <c r="N22" s="1202"/>
      <c r="O22" s="1202"/>
      <c r="P22" s="1202"/>
      <c r="Q22" s="1199"/>
      <c r="R22" s="1202"/>
      <c r="S22" s="1202"/>
      <c r="T22" s="1202"/>
      <c r="U22" s="1202"/>
      <c r="V22" s="1202"/>
      <c r="W22" s="1202"/>
      <c r="X22" s="1202"/>
      <c r="Y22" s="1202"/>
      <c r="Z22" s="1202"/>
      <c r="AA22" s="1202"/>
      <c r="AB22" s="1206"/>
      <c r="AC22" s="1203"/>
      <c r="AD22" s="1203"/>
      <c r="AE22" s="1203"/>
      <c r="AF22" s="1203"/>
      <c r="AG22" s="1203"/>
      <c r="AH22" s="1203"/>
      <c r="AI22" s="1203"/>
      <c r="AJ22" s="1203"/>
      <c r="AK22" s="1203"/>
      <c r="AL22" s="1203"/>
      <c r="AM22" s="1203"/>
      <c r="AN22" s="1203"/>
      <c r="AO22" s="1203"/>
      <c r="AP22" s="1203"/>
      <c r="AQ22" s="1203"/>
      <c r="AR22" s="1203"/>
      <c r="AS22" s="1203"/>
      <c r="AT22" s="1203"/>
      <c r="AU22" s="1200"/>
      <c r="AV22" s="1202"/>
      <c r="AW22" s="1202"/>
      <c r="AX22" s="1202"/>
      <c r="AY22" s="1202"/>
      <c r="AZ22" s="1202"/>
      <c r="BA22" s="1202"/>
      <c r="BB22" s="1202"/>
      <c r="BC22" s="1202"/>
    </row>
    <row r="23" spans="1:55">
      <c r="A23" s="1206"/>
      <c r="B23" s="1203"/>
      <c r="C23" s="1203"/>
      <c r="D23" s="1203"/>
      <c r="E23" s="1203"/>
      <c r="F23" s="1203"/>
      <c r="G23" s="304" t="s">
        <v>122</v>
      </c>
      <c r="H23" s="303"/>
      <c r="I23" s="1203"/>
      <c r="J23" s="1203"/>
      <c r="K23" s="1203"/>
      <c r="L23" s="1200"/>
      <c r="M23" s="1203"/>
      <c r="N23" s="1203"/>
      <c r="O23" s="1203"/>
      <c r="P23" s="1203"/>
      <c r="Q23" s="1200"/>
      <c r="R23" s="1203"/>
      <c r="S23" s="1203"/>
      <c r="T23" s="1203"/>
      <c r="U23" s="1203"/>
      <c r="V23" s="1203"/>
      <c r="W23" s="1203"/>
      <c r="X23" s="1203"/>
      <c r="Y23" s="1203"/>
      <c r="Z23" s="1203"/>
      <c r="AA23" s="1203"/>
      <c r="AB23" s="304" t="s">
        <v>117</v>
      </c>
      <c r="AC23" s="305"/>
      <c r="AD23" s="303"/>
      <c r="AE23" s="305"/>
      <c r="AF23" s="303"/>
      <c r="AG23" s="303"/>
      <c r="AH23" s="303"/>
      <c r="AI23" s="303"/>
      <c r="AJ23" s="303"/>
      <c r="AK23" s="303"/>
      <c r="AL23" s="306" t="s">
        <v>117</v>
      </c>
      <c r="AM23" s="303"/>
      <c r="AN23" s="303"/>
      <c r="AO23" s="303"/>
      <c r="AP23" s="303"/>
      <c r="AQ23" s="303"/>
      <c r="AR23" s="303"/>
      <c r="AS23" s="303"/>
      <c r="AT23" s="303"/>
      <c r="AU23" s="307"/>
      <c r="AV23" s="1203"/>
      <c r="AW23" s="1203"/>
      <c r="AX23" s="1203"/>
      <c r="AY23" s="1203"/>
      <c r="AZ23" s="1203"/>
      <c r="BA23" s="1203"/>
      <c r="BB23" s="1203"/>
      <c r="BC23" s="1203"/>
    </row>
    <row r="24" spans="1:55">
      <c r="A24" s="1204" t="s">
        <v>236</v>
      </c>
      <c r="B24" s="1198"/>
      <c r="C24" s="1198"/>
      <c r="D24" s="1198"/>
      <c r="E24" s="1198"/>
      <c r="F24" s="1198"/>
      <c r="G24" s="304" t="s">
        <v>131</v>
      </c>
      <c r="H24" s="308"/>
      <c r="I24" s="1198"/>
      <c r="J24" s="1198"/>
      <c r="K24" s="1198"/>
      <c r="L24" s="1198"/>
      <c r="M24" s="1198"/>
      <c r="N24" s="1198"/>
      <c r="O24" s="1198"/>
      <c r="P24" s="1198"/>
      <c r="Q24" s="1198"/>
      <c r="R24" s="1198"/>
      <c r="S24" s="1198"/>
      <c r="T24" s="1198"/>
      <c r="U24" s="1198"/>
      <c r="V24" s="1198"/>
      <c r="W24" s="1198"/>
      <c r="X24" s="1198"/>
      <c r="Y24" s="1198"/>
      <c r="Z24" s="1198"/>
      <c r="AA24" s="1198"/>
      <c r="AB24" s="1204" t="s">
        <v>116</v>
      </c>
      <c r="AC24" s="1198"/>
      <c r="AD24" s="1198"/>
      <c r="AE24" s="1198"/>
      <c r="AF24" s="1198"/>
      <c r="AG24" s="1198"/>
      <c r="AH24" s="1198"/>
      <c r="AI24" s="1198"/>
      <c r="AJ24" s="1198"/>
      <c r="AK24" s="1198"/>
      <c r="AL24" s="1201" t="s">
        <v>116</v>
      </c>
      <c r="AM24" s="1198"/>
      <c r="AN24" s="1198"/>
      <c r="AO24" s="1198"/>
      <c r="AP24" s="1198"/>
      <c r="AQ24" s="1198"/>
      <c r="AR24" s="1198"/>
      <c r="AS24" s="1198"/>
      <c r="AT24" s="1198"/>
      <c r="AU24" s="1198"/>
      <c r="AV24" s="1198"/>
      <c r="AW24" s="1198"/>
      <c r="AX24" s="1198"/>
      <c r="AY24" s="1198"/>
      <c r="AZ24" s="1198"/>
      <c r="BA24" s="1198"/>
      <c r="BB24" s="1198"/>
      <c r="BC24" s="1198"/>
    </row>
    <row r="25" spans="1:55">
      <c r="A25" s="1205"/>
      <c r="B25" s="1199"/>
      <c r="C25" s="1199"/>
      <c r="D25" s="1199"/>
      <c r="E25" s="1199"/>
      <c r="F25" s="1199"/>
      <c r="G25" s="304" t="s">
        <v>161</v>
      </c>
      <c r="H25" s="308"/>
      <c r="I25" s="1199"/>
      <c r="J25" s="1199"/>
      <c r="K25" s="1199"/>
      <c r="L25" s="1199"/>
      <c r="M25" s="1199"/>
      <c r="N25" s="1199"/>
      <c r="O25" s="1199"/>
      <c r="P25" s="1199"/>
      <c r="Q25" s="1199"/>
      <c r="R25" s="1199"/>
      <c r="S25" s="1199"/>
      <c r="T25" s="1199"/>
      <c r="U25" s="1199"/>
      <c r="V25" s="1199"/>
      <c r="W25" s="1199"/>
      <c r="X25" s="1199"/>
      <c r="Y25" s="1199"/>
      <c r="Z25" s="1199"/>
      <c r="AA25" s="1199"/>
      <c r="AB25" s="1206"/>
      <c r="AC25" s="1200"/>
      <c r="AD25" s="1200"/>
      <c r="AE25" s="1200"/>
      <c r="AF25" s="1200"/>
      <c r="AG25" s="1200"/>
      <c r="AH25" s="1200"/>
      <c r="AI25" s="1200"/>
      <c r="AJ25" s="1200"/>
      <c r="AK25" s="1200"/>
      <c r="AL25" s="1203"/>
      <c r="AM25" s="1200"/>
      <c r="AN25" s="1200"/>
      <c r="AO25" s="1200"/>
      <c r="AP25" s="1200"/>
      <c r="AQ25" s="1200"/>
      <c r="AR25" s="1200"/>
      <c r="AS25" s="1200"/>
      <c r="AT25" s="1200"/>
      <c r="AU25" s="1200"/>
      <c r="AV25" s="1199"/>
      <c r="AW25" s="1199"/>
      <c r="AX25" s="1199"/>
      <c r="AY25" s="1199"/>
      <c r="AZ25" s="1199"/>
      <c r="BA25" s="1199"/>
      <c r="BB25" s="1199"/>
      <c r="BC25" s="1199"/>
    </row>
    <row r="26" spans="1:55">
      <c r="A26" s="1205"/>
      <c r="B26" s="1199"/>
      <c r="C26" s="1199"/>
      <c r="D26" s="1199"/>
      <c r="E26" s="1199"/>
      <c r="F26" s="1199"/>
      <c r="G26" s="302" t="s">
        <v>122</v>
      </c>
      <c r="H26" s="308"/>
      <c r="I26" s="1199"/>
      <c r="J26" s="1199"/>
      <c r="K26" s="1199"/>
      <c r="L26" s="1199"/>
      <c r="M26" s="1199"/>
      <c r="N26" s="1199"/>
      <c r="O26" s="1199"/>
      <c r="P26" s="1199"/>
      <c r="Q26" s="1199"/>
      <c r="R26" s="1199"/>
      <c r="S26" s="1199"/>
      <c r="T26" s="1199"/>
      <c r="U26" s="1199"/>
      <c r="V26" s="1199"/>
      <c r="W26" s="1199"/>
      <c r="X26" s="1199"/>
      <c r="Y26" s="1199"/>
      <c r="Z26" s="1199"/>
      <c r="AA26" s="1199"/>
      <c r="AB26" s="309" t="s">
        <v>117</v>
      </c>
      <c r="AC26" s="310"/>
      <c r="AD26" s="311"/>
      <c r="AE26" s="310"/>
      <c r="AF26" s="311"/>
      <c r="AG26" s="311"/>
      <c r="AH26" s="311"/>
      <c r="AI26" s="311"/>
      <c r="AJ26" s="311"/>
      <c r="AK26" s="311"/>
      <c r="AL26" s="312" t="s">
        <v>117</v>
      </c>
      <c r="AM26" s="311"/>
      <c r="AN26" s="311"/>
      <c r="AO26" s="311"/>
      <c r="AP26" s="311"/>
      <c r="AQ26" s="311"/>
      <c r="AR26" s="311"/>
      <c r="AS26" s="311"/>
      <c r="AT26" s="311"/>
      <c r="AU26" s="311"/>
      <c r="AV26" s="1199"/>
      <c r="AW26" s="1199"/>
      <c r="AX26" s="1199"/>
      <c r="AY26" s="1199"/>
      <c r="AZ26" s="1199"/>
      <c r="BA26" s="1199"/>
      <c r="BB26" s="1199"/>
      <c r="BC26" s="1199"/>
    </row>
    <row r="27" spans="1:55">
      <c r="A27" s="1174" t="s">
        <v>237</v>
      </c>
      <c r="B27" s="1209"/>
      <c r="C27" s="1209"/>
      <c r="D27" s="1209"/>
      <c r="E27" s="1210"/>
      <c r="F27" s="1210"/>
      <c r="G27" s="1211"/>
      <c r="H27" s="1212"/>
      <c r="I27" s="1212"/>
      <c r="J27" s="1212"/>
      <c r="K27" s="1212"/>
      <c r="L27" s="1212"/>
      <c r="M27" s="1212"/>
      <c r="N27" s="1212"/>
      <c r="O27" s="1212"/>
      <c r="P27" s="1212"/>
      <c r="Q27" s="1212"/>
      <c r="R27" s="1212"/>
      <c r="S27" s="1213"/>
      <c r="T27" s="294" t="s">
        <v>238</v>
      </c>
      <c r="U27" s="294" t="s">
        <v>238</v>
      </c>
      <c r="V27" s="294" t="s">
        <v>238</v>
      </c>
      <c r="W27" s="294" t="s">
        <v>238</v>
      </c>
      <c r="X27" s="294" t="s">
        <v>238</v>
      </c>
      <c r="Y27" s="1217"/>
      <c r="Z27" s="1217"/>
      <c r="AA27" s="1217"/>
      <c r="AB27" s="1218" t="s">
        <v>239</v>
      </c>
      <c r="AC27" s="1207"/>
      <c r="AD27" s="1207"/>
      <c r="AE27" s="1207"/>
      <c r="AF27" s="1207"/>
      <c r="AG27" s="1207"/>
      <c r="AH27" s="1207"/>
      <c r="AI27" s="1207"/>
      <c r="AJ27" s="1207"/>
      <c r="AK27" s="1207"/>
      <c r="AL27" s="1218" t="s">
        <v>239</v>
      </c>
      <c r="AM27" s="1207"/>
      <c r="AN27" s="1207"/>
      <c r="AO27" s="1207"/>
      <c r="AP27" s="1207"/>
      <c r="AQ27" s="1207"/>
      <c r="AR27" s="1207"/>
      <c r="AS27" s="1207"/>
      <c r="AT27" s="1207"/>
      <c r="AU27" s="1207"/>
      <c r="AV27" s="1220" t="s">
        <v>240</v>
      </c>
      <c r="AW27" s="1221"/>
      <c r="AX27" s="1222"/>
      <c r="AY27" s="1226"/>
      <c r="AZ27" s="1227"/>
      <c r="BA27" s="1227"/>
      <c r="BB27" s="1227"/>
      <c r="BC27" s="1228"/>
    </row>
    <row r="28" spans="1:55">
      <c r="A28" s="1209"/>
      <c r="B28" s="1209"/>
      <c r="C28" s="1209"/>
      <c r="D28" s="1209"/>
      <c r="E28" s="1210"/>
      <c r="F28" s="1210"/>
      <c r="G28" s="1214"/>
      <c r="H28" s="1215"/>
      <c r="I28" s="1215"/>
      <c r="J28" s="1215"/>
      <c r="K28" s="1215"/>
      <c r="L28" s="1215"/>
      <c r="M28" s="1215"/>
      <c r="N28" s="1215"/>
      <c r="O28" s="1215"/>
      <c r="P28" s="1215"/>
      <c r="Q28" s="1215"/>
      <c r="R28" s="1215"/>
      <c r="S28" s="1216"/>
      <c r="T28" s="313"/>
      <c r="U28" s="313"/>
      <c r="V28" s="313"/>
      <c r="W28" s="313"/>
      <c r="X28" s="313"/>
      <c r="Y28" s="1217"/>
      <c r="Z28" s="1217"/>
      <c r="AA28" s="1217"/>
      <c r="AB28" s="1219"/>
      <c r="AC28" s="1208"/>
      <c r="AD28" s="1208"/>
      <c r="AE28" s="1208"/>
      <c r="AF28" s="1208"/>
      <c r="AG28" s="1208"/>
      <c r="AH28" s="1208"/>
      <c r="AI28" s="1208"/>
      <c r="AJ28" s="1208"/>
      <c r="AK28" s="1208"/>
      <c r="AL28" s="1219"/>
      <c r="AM28" s="1208"/>
      <c r="AN28" s="1208"/>
      <c r="AO28" s="1208"/>
      <c r="AP28" s="1208"/>
      <c r="AQ28" s="1208"/>
      <c r="AR28" s="1208"/>
      <c r="AS28" s="1208"/>
      <c r="AT28" s="1208"/>
      <c r="AU28" s="1208"/>
      <c r="AV28" s="1223"/>
      <c r="AW28" s="1224"/>
      <c r="AX28" s="1225"/>
      <c r="AY28" s="1229"/>
      <c r="AZ28" s="1230"/>
      <c r="BA28" s="1230"/>
      <c r="BB28" s="1230"/>
      <c r="BC28" s="1231"/>
    </row>
    <row r="29" spans="1:55">
      <c r="A29" s="314"/>
      <c r="B29" s="314"/>
      <c r="C29" s="314"/>
      <c r="D29" s="315"/>
      <c r="E29" s="315"/>
      <c r="F29" s="315"/>
      <c r="G29" s="314"/>
      <c r="H29" s="315"/>
      <c r="I29" s="315"/>
      <c r="J29" s="315"/>
      <c r="K29" s="315"/>
      <c r="L29" s="315"/>
      <c r="M29" s="315"/>
      <c r="N29" s="315"/>
      <c r="O29" s="315"/>
      <c r="P29" s="315"/>
      <c r="Q29" s="315"/>
      <c r="R29" s="315"/>
      <c r="S29" s="315"/>
      <c r="T29" s="315"/>
      <c r="U29" s="315"/>
      <c r="V29" s="315"/>
      <c r="W29" s="315"/>
      <c r="X29" s="315"/>
      <c r="Y29" s="315"/>
      <c r="Z29" s="315"/>
      <c r="AA29" s="315"/>
      <c r="AB29" s="314"/>
      <c r="AC29" s="315"/>
      <c r="AD29" s="315"/>
      <c r="AE29" s="315"/>
      <c r="AF29" s="315"/>
      <c r="AG29" s="315"/>
      <c r="AH29" s="315"/>
      <c r="AI29" s="315"/>
      <c r="AJ29" s="315"/>
      <c r="AK29" s="315"/>
      <c r="AL29" s="314"/>
      <c r="AM29" s="314"/>
      <c r="AN29" s="1232" t="s">
        <v>241</v>
      </c>
      <c r="AO29" s="1233"/>
      <c r="AP29" s="1233"/>
      <c r="AQ29" s="1233"/>
      <c r="AR29" s="1233"/>
      <c r="AS29" s="1233"/>
      <c r="AT29" s="1233"/>
      <c r="AU29" s="1234"/>
      <c r="AV29" s="1235"/>
      <c r="AW29" s="1236"/>
      <c r="AX29" s="1237"/>
      <c r="AY29" s="316"/>
      <c r="AZ29" s="315"/>
      <c r="BA29" s="315"/>
      <c r="BB29" s="315"/>
      <c r="BC29" s="315"/>
    </row>
    <row r="30" spans="1:55">
      <c r="A30" s="1240" t="s">
        <v>242</v>
      </c>
      <c r="B30" s="1240"/>
      <c r="C30" s="1240"/>
      <c r="D30" s="1240"/>
      <c r="E30" s="1240"/>
      <c r="F30" s="1240"/>
      <c r="G30" s="1240"/>
      <c r="H30" s="1240"/>
      <c r="I30" s="1240"/>
      <c r="J30" s="1240"/>
      <c r="K30" s="315"/>
      <c r="L30" s="315"/>
      <c r="M30" s="315"/>
      <c r="N30" s="315"/>
      <c r="O30" s="315"/>
      <c r="P30" s="315"/>
      <c r="Q30" s="315"/>
      <c r="R30" s="315"/>
      <c r="S30" s="315"/>
      <c r="T30" s="315"/>
      <c r="U30" s="315"/>
      <c r="V30" s="315"/>
      <c r="W30" s="315"/>
      <c r="X30" s="315"/>
      <c r="Y30" s="315"/>
      <c r="Z30" s="315"/>
      <c r="AA30" s="315"/>
      <c r="AB30" s="314"/>
      <c r="AC30" s="315"/>
      <c r="AD30" s="315"/>
      <c r="AE30" s="315"/>
      <c r="AF30" s="315"/>
      <c r="AG30" s="315"/>
      <c r="AH30" s="315"/>
      <c r="AI30" s="315"/>
      <c r="AJ30" s="315"/>
      <c r="AK30" s="315"/>
      <c r="AL30" s="314"/>
      <c r="AM30" s="314"/>
      <c r="AN30" s="1241" t="s">
        <v>243</v>
      </c>
      <c r="AO30" s="1243" t="s">
        <v>244</v>
      </c>
      <c r="AP30" s="1243"/>
      <c r="AQ30" s="1243"/>
      <c r="AR30" s="1243"/>
      <c r="AS30" s="1243"/>
      <c r="AT30" s="1244" t="s">
        <v>245</v>
      </c>
      <c r="AU30" s="1245"/>
      <c r="AV30" s="1236"/>
      <c r="AW30" s="1236"/>
      <c r="AX30" s="1237"/>
      <c r="AY30" s="316"/>
      <c r="AZ30" s="315"/>
      <c r="BA30" s="315"/>
      <c r="BB30" s="315"/>
      <c r="BC30" s="315"/>
    </row>
    <row r="31" spans="1:55">
      <c r="A31" s="1240" t="s">
        <v>246</v>
      </c>
      <c r="B31" s="1240"/>
      <c r="C31" s="1240"/>
      <c r="D31" s="1240"/>
      <c r="E31" s="1240"/>
      <c r="F31" s="1240"/>
      <c r="G31" s="1240"/>
      <c r="H31" s="1240"/>
      <c r="I31" s="1240"/>
      <c r="J31" s="1240"/>
      <c r="K31" s="315"/>
      <c r="L31" s="315"/>
      <c r="M31" s="315"/>
      <c r="N31" s="315"/>
      <c r="O31" s="315"/>
      <c r="P31" s="315"/>
      <c r="Q31" s="315"/>
      <c r="R31" s="315"/>
      <c r="S31" s="315"/>
      <c r="T31" s="315"/>
      <c r="U31" s="315"/>
      <c r="V31" s="315"/>
      <c r="W31" s="1246" t="s">
        <v>247</v>
      </c>
      <c r="X31" s="1187"/>
      <c r="Y31" s="1187"/>
      <c r="Z31" s="1187"/>
      <c r="AA31" s="1187"/>
      <c r="AB31" s="1187"/>
      <c r="AC31" s="315"/>
      <c r="AD31" s="1246" t="s">
        <v>248</v>
      </c>
      <c r="AE31" s="1187"/>
      <c r="AF31" s="1187"/>
      <c r="AG31" s="1187"/>
      <c r="AH31" s="1187"/>
      <c r="AI31" s="1187"/>
      <c r="AJ31" s="315"/>
      <c r="AK31" s="315"/>
      <c r="AL31" s="314"/>
      <c r="AM31" s="314"/>
      <c r="AN31" s="1242"/>
      <c r="AO31" s="1248" t="s">
        <v>249</v>
      </c>
      <c r="AP31" s="1248"/>
      <c r="AQ31" s="1248"/>
      <c r="AR31" s="1248"/>
      <c r="AS31" s="1248"/>
      <c r="AT31" s="1187"/>
      <c r="AU31" s="1245"/>
      <c r="AV31" s="1238"/>
      <c r="AW31" s="1238"/>
      <c r="AX31" s="1239"/>
      <c r="AY31" s="316"/>
      <c r="AZ31" s="315"/>
      <c r="BA31" s="315"/>
      <c r="BB31" s="315"/>
      <c r="BC31" s="315"/>
    </row>
    <row r="32" spans="1:55">
      <c r="A32" s="314"/>
      <c r="B32" s="317"/>
      <c r="C32" s="317"/>
      <c r="D32" s="315"/>
      <c r="E32" s="315"/>
      <c r="F32" s="315"/>
      <c r="G32" s="314"/>
      <c r="H32" s="315"/>
      <c r="I32" s="315"/>
      <c r="J32" s="315"/>
      <c r="K32" s="315"/>
      <c r="L32" s="315"/>
      <c r="M32" s="315"/>
      <c r="N32" s="315"/>
      <c r="O32" s="315"/>
      <c r="P32" s="315"/>
      <c r="Q32" s="315"/>
      <c r="R32" s="315"/>
      <c r="S32" s="315"/>
      <c r="T32" s="315"/>
      <c r="U32" s="315"/>
      <c r="V32" s="314"/>
      <c r="W32" s="314"/>
      <c r="X32" s="314"/>
      <c r="Y32" s="315"/>
      <c r="Z32" s="315"/>
      <c r="AA32" s="315"/>
      <c r="AB32" s="314"/>
      <c r="AC32" s="315"/>
      <c r="AD32" s="315"/>
      <c r="AE32" s="315"/>
      <c r="AF32" s="315"/>
      <c r="AG32" s="315"/>
      <c r="AH32" s="315"/>
      <c r="AI32" s="315"/>
      <c r="AJ32" s="314"/>
      <c r="AK32" s="314"/>
      <c r="AL32" s="314"/>
      <c r="AM32" s="314"/>
      <c r="AN32" s="1249" t="s">
        <v>250</v>
      </c>
      <c r="AO32" s="1250"/>
      <c r="AP32" s="1250"/>
      <c r="AQ32" s="1250"/>
      <c r="AR32" s="1250"/>
      <c r="AS32" s="1250"/>
      <c r="AT32" s="1250"/>
      <c r="AU32" s="1251"/>
      <c r="AV32" s="1252"/>
      <c r="AW32" s="1253"/>
      <c r="AX32" s="1254"/>
      <c r="AY32" s="316"/>
      <c r="AZ32" s="315"/>
      <c r="BA32" s="315"/>
      <c r="BB32" s="315"/>
      <c r="BC32" s="315"/>
    </row>
    <row r="33" spans="1:55">
      <c r="A33" s="314"/>
      <c r="B33" s="1166" t="s">
        <v>123</v>
      </c>
      <c r="C33" s="1168"/>
      <c r="D33" s="1168"/>
      <c r="E33" s="1169"/>
      <c r="F33" s="318"/>
      <c r="G33" s="318"/>
      <c r="H33" s="1166" t="s">
        <v>125</v>
      </c>
      <c r="I33" s="1168"/>
      <c r="J33" s="1169"/>
      <c r="K33" s="315"/>
      <c r="L33" s="315"/>
      <c r="M33" s="315"/>
      <c r="N33" s="315"/>
      <c r="O33" s="315"/>
      <c r="P33" s="315"/>
      <c r="Q33" s="315"/>
      <c r="R33" s="315"/>
      <c r="S33" s="315"/>
      <c r="T33" s="315"/>
      <c r="U33" s="315"/>
      <c r="V33" s="314"/>
      <c r="W33" s="314"/>
      <c r="X33" s="314"/>
      <c r="Y33" s="315"/>
      <c r="Z33" s="315"/>
      <c r="AA33" s="315"/>
      <c r="AB33" s="314"/>
      <c r="AC33" s="315"/>
      <c r="AD33" s="315"/>
      <c r="AE33" s="315"/>
      <c r="AF33" s="315"/>
      <c r="AG33" s="315"/>
      <c r="AH33" s="315"/>
      <c r="AI33" s="315"/>
      <c r="AJ33" s="314"/>
      <c r="AK33" s="314"/>
      <c r="AL33" s="314"/>
      <c r="AM33" s="314"/>
      <c r="AN33" s="1255" t="s">
        <v>243</v>
      </c>
      <c r="AO33" s="1243" t="s">
        <v>244</v>
      </c>
      <c r="AP33" s="1243"/>
      <c r="AQ33" s="1243"/>
      <c r="AR33" s="1243"/>
      <c r="AS33" s="1243"/>
      <c r="AT33" s="1244" t="s">
        <v>245</v>
      </c>
      <c r="AU33" s="1245"/>
      <c r="AV33" s="1236"/>
      <c r="AW33" s="1236"/>
      <c r="AX33" s="1237"/>
      <c r="AY33" s="316"/>
      <c r="AZ33" s="315"/>
      <c r="BA33" s="315"/>
      <c r="BB33" s="315"/>
      <c r="BC33" s="315"/>
    </row>
    <row r="34" spans="1:55">
      <c r="A34" s="314"/>
      <c r="B34" s="304" t="s">
        <v>251</v>
      </c>
      <c r="C34" s="304" t="s">
        <v>252</v>
      </c>
      <c r="D34" s="304" t="s">
        <v>253</v>
      </c>
      <c r="E34" s="304"/>
      <c r="F34" s="304"/>
      <c r="G34" s="304"/>
      <c r="H34" s="304" t="s">
        <v>251</v>
      </c>
      <c r="I34" s="304" t="s">
        <v>252</v>
      </c>
      <c r="J34" s="304" t="s">
        <v>253</v>
      </c>
      <c r="K34" s="315"/>
      <c r="L34" s="315"/>
      <c r="M34" s="315"/>
      <c r="N34" s="315"/>
      <c r="O34" s="315"/>
      <c r="P34" s="315"/>
      <c r="Q34" s="315"/>
      <c r="R34" s="315"/>
      <c r="S34" s="315"/>
      <c r="T34" s="315"/>
      <c r="U34" s="315"/>
      <c r="V34" s="314"/>
      <c r="W34" s="314"/>
      <c r="X34" s="314"/>
      <c r="Y34" s="315"/>
      <c r="Z34" s="315"/>
      <c r="AA34" s="315"/>
      <c r="AB34" s="314"/>
      <c r="AC34" s="315"/>
      <c r="AD34" s="315"/>
      <c r="AE34" s="315"/>
      <c r="AF34" s="315"/>
      <c r="AG34" s="315"/>
      <c r="AH34" s="315"/>
      <c r="AI34" s="315"/>
      <c r="AJ34" s="315"/>
      <c r="AK34" s="314"/>
      <c r="AL34" s="314"/>
      <c r="AM34" s="314"/>
      <c r="AN34" s="1256"/>
      <c r="AO34" s="1248" t="s">
        <v>254</v>
      </c>
      <c r="AP34" s="1248"/>
      <c r="AQ34" s="1248"/>
      <c r="AR34" s="1248"/>
      <c r="AS34" s="1248"/>
      <c r="AT34" s="1188"/>
      <c r="AU34" s="1191"/>
      <c r="AV34" s="1238"/>
      <c r="AW34" s="1238"/>
      <c r="AX34" s="1239"/>
      <c r="AY34" s="316"/>
      <c r="AZ34" s="315"/>
      <c r="BA34" s="315"/>
      <c r="BB34" s="315"/>
      <c r="BC34" s="315"/>
    </row>
    <row r="35" spans="1:55">
      <c r="A35" s="314"/>
      <c r="B35" s="319"/>
      <c r="C35" s="319"/>
      <c r="D35" s="319"/>
      <c r="E35" s="319"/>
      <c r="F35" s="319"/>
      <c r="G35" s="319"/>
      <c r="H35" s="319"/>
      <c r="I35" s="319"/>
      <c r="J35" s="319"/>
      <c r="K35" s="315"/>
      <c r="L35" s="315"/>
      <c r="M35" s="315"/>
      <c r="N35" s="315"/>
      <c r="O35" s="315"/>
      <c r="P35" s="315"/>
      <c r="Q35" s="315"/>
      <c r="R35" s="315"/>
      <c r="S35" s="315"/>
      <c r="T35" s="315"/>
      <c r="U35" s="315"/>
      <c r="V35" s="314"/>
      <c r="W35" s="1246" t="s">
        <v>255</v>
      </c>
      <c r="X35" s="1187"/>
      <c r="Y35" s="1187"/>
      <c r="Z35" s="1187"/>
      <c r="AA35" s="1187"/>
      <c r="AB35" s="1187"/>
      <c r="AC35" s="315"/>
      <c r="AD35" s="1246" t="s">
        <v>255</v>
      </c>
      <c r="AE35" s="1187"/>
      <c r="AF35" s="1187"/>
      <c r="AG35" s="1187"/>
      <c r="AH35" s="1187"/>
      <c r="AI35" s="1187"/>
      <c r="AJ35" s="315"/>
      <c r="AK35" s="315"/>
      <c r="AL35" s="314"/>
      <c r="AM35" s="314"/>
      <c r="AN35" s="314"/>
      <c r="AO35" s="314"/>
      <c r="AP35" s="314"/>
      <c r="AQ35" s="320"/>
      <c r="AR35" s="320"/>
      <c r="AS35" s="320"/>
      <c r="AT35" s="320"/>
      <c r="AU35" s="314"/>
      <c r="AV35" s="320"/>
      <c r="AW35" s="321"/>
      <c r="AX35" s="321"/>
      <c r="AY35" s="321"/>
      <c r="AZ35" s="315"/>
      <c r="BA35" s="315"/>
      <c r="BB35" s="315"/>
      <c r="BC35" s="315"/>
    </row>
    <row r="36" spans="1:55">
      <c r="A36" s="15"/>
      <c r="B36" s="20" t="s">
        <v>256</v>
      </c>
      <c r="C36" s="20"/>
      <c r="D36" s="20"/>
      <c r="E36" s="20"/>
      <c r="F36" s="20"/>
      <c r="G36" s="20"/>
      <c r="H36" s="20" t="s">
        <v>257</v>
      </c>
      <c r="I36" s="20"/>
      <c r="J36" s="20"/>
      <c r="K36" s="14"/>
      <c r="L36" s="14"/>
      <c r="M36" s="14"/>
      <c r="N36" s="14"/>
      <c r="O36" s="14"/>
      <c r="P36" s="14"/>
      <c r="Q36" s="14"/>
      <c r="R36" s="14"/>
      <c r="S36" s="14"/>
      <c r="T36" s="14"/>
      <c r="U36" s="14"/>
      <c r="V36" s="14"/>
      <c r="W36" s="1247" t="s">
        <v>258</v>
      </c>
      <c r="X36" s="1154"/>
      <c r="Y36" s="1154"/>
      <c r="Z36" s="1154"/>
      <c r="AA36" s="1154"/>
      <c r="AB36" s="1154"/>
      <c r="AC36" s="14"/>
      <c r="AD36" s="1247" t="s">
        <v>258</v>
      </c>
      <c r="AE36" s="1154"/>
      <c r="AF36" s="1154"/>
      <c r="AG36" s="1154"/>
      <c r="AH36" s="1154"/>
      <c r="AI36" s="1154"/>
      <c r="AJ36" s="14"/>
      <c r="AK36" s="14"/>
      <c r="AL36" s="15"/>
      <c r="AM36" s="15"/>
      <c r="AN36" s="15"/>
      <c r="AO36" s="15"/>
      <c r="AP36" s="15"/>
      <c r="AQ36" s="16"/>
      <c r="AR36" s="16"/>
      <c r="AS36" s="16"/>
      <c r="AT36" s="16"/>
      <c r="AU36" s="15"/>
      <c r="AV36" s="16"/>
      <c r="AW36" s="48"/>
      <c r="AX36" s="48"/>
      <c r="AY36" s="48"/>
      <c r="AZ36" s="14"/>
      <c r="BA36" s="14"/>
      <c r="BB36" s="14"/>
      <c r="BC36" s="14"/>
    </row>
    <row r="37" spans="1:55">
      <c r="A37" s="15"/>
      <c r="B37" s="14"/>
      <c r="C37" s="49"/>
      <c r="D37" s="49"/>
      <c r="E37" s="49"/>
      <c r="F37" s="49"/>
      <c r="G37" s="49"/>
      <c r="H37" s="14"/>
      <c r="I37" s="20"/>
      <c r="J37" s="20"/>
      <c r="K37" s="14"/>
      <c r="L37" s="14"/>
      <c r="M37" s="14"/>
      <c r="N37" s="14"/>
      <c r="O37" s="14"/>
      <c r="P37" s="14"/>
      <c r="Q37" s="14"/>
      <c r="R37" s="14"/>
      <c r="S37" s="14"/>
      <c r="T37" s="14"/>
      <c r="U37" s="14"/>
      <c r="V37" s="14"/>
      <c r="W37" s="14"/>
      <c r="X37" s="14"/>
      <c r="Y37" s="14"/>
      <c r="Z37" s="14"/>
      <c r="AA37" s="14"/>
      <c r="AB37" s="15"/>
      <c r="AC37" s="14"/>
      <c r="AD37" s="14"/>
      <c r="AE37" s="14"/>
      <c r="AF37" s="14"/>
      <c r="AG37" s="14"/>
      <c r="AH37" s="14"/>
      <c r="AI37" s="14"/>
      <c r="AJ37" s="14"/>
      <c r="AK37" s="14"/>
      <c r="AL37" s="15"/>
      <c r="AM37" s="15"/>
      <c r="AN37" s="15"/>
      <c r="AO37" s="15"/>
      <c r="AP37" s="15"/>
      <c r="AQ37" s="16"/>
      <c r="AR37" s="16"/>
      <c r="AS37" s="16"/>
      <c r="AT37" s="16"/>
      <c r="AU37" s="15"/>
      <c r="AV37" s="16"/>
      <c r="AW37" s="48"/>
      <c r="AX37" s="48"/>
      <c r="AY37" s="48"/>
      <c r="AZ37" s="14"/>
      <c r="BA37" s="14"/>
      <c r="BB37" s="14"/>
      <c r="BC37" s="14"/>
    </row>
  </sheetData>
  <sheetProtection algorithmName="SHA-512" hashValue="Eqfesf8V0ct1NoEmAvFOkeWbmRCjg+16mPaWYJCsiz6vtbVATrlWXlJ8qji0saTWPwwUKs6J0MnVXHVQ3NpDRQ==" saltValue="tyH8ECINA3+H9d2EsAJ53Q==" spinCount="100000" sheet="1" objects="1" scenarios="1"/>
  <mergeCells count="289">
    <mergeCell ref="W35:AB35"/>
    <mergeCell ref="AD35:AI35"/>
    <mergeCell ref="W36:AB36"/>
    <mergeCell ref="AD36:AI36"/>
    <mergeCell ref="AD31:AI31"/>
    <mergeCell ref="AO31:AS31"/>
    <mergeCell ref="AN32:AU32"/>
    <mergeCell ref="AV32:AX34"/>
    <mergeCell ref="B33:E33"/>
    <mergeCell ref="H33:J33"/>
    <mergeCell ref="AN33:AN34"/>
    <mergeCell ref="AO33:AS33"/>
    <mergeCell ref="AT33:AU34"/>
    <mergeCell ref="AO34:AS34"/>
    <mergeCell ref="AV27:AX28"/>
    <mergeCell ref="AY27:BC28"/>
    <mergeCell ref="AN29:AU29"/>
    <mergeCell ref="AV29:AX31"/>
    <mergeCell ref="A30:J30"/>
    <mergeCell ref="AN30:AN31"/>
    <mergeCell ref="AO30:AS30"/>
    <mergeCell ref="AT30:AU31"/>
    <mergeCell ref="A31:J31"/>
    <mergeCell ref="W31:AB31"/>
    <mergeCell ref="AP27:AP28"/>
    <mergeCell ref="AQ27:AQ28"/>
    <mergeCell ref="AR27:AR28"/>
    <mergeCell ref="AS27:AS28"/>
    <mergeCell ref="AT27:AT28"/>
    <mergeCell ref="AU27:AU28"/>
    <mergeCell ref="AJ27:AJ28"/>
    <mergeCell ref="AK27:AK28"/>
    <mergeCell ref="AL27:AL28"/>
    <mergeCell ref="AM27:AM28"/>
    <mergeCell ref="AN27:AN28"/>
    <mergeCell ref="AO27:AO28"/>
    <mergeCell ref="AD27:AD28"/>
    <mergeCell ref="AE27:AE28"/>
    <mergeCell ref="AF27:AF28"/>
    <mergeCell ref="AG27:AG28"/>
    <mergeCell ref="AH27:AH28"/>
    <mergeCell ref="AI27:AI28"/>
    <mergeCell ref="AZ24:AZ26"/>
    <mergeCell ref="BA24:BA26"/>
    <mergeCell ref="BB24:BB26"/>
    <mergeCell ref="BC24:BC26"/>
    <mergeCell ref="A27:D28"/>
    <mergeCell ref="E27:F28"/>
    <mergeCell ref="G27:S28"/>
    <mergeCell ref="Y27:AA28"/>
    <mergeCell ref="AB27:AB28"/>
    <mergeCell ref="AC27:AC28"/>
    <mergeCell ref="AT24:AT25"/>
    <mergeCell ref="AU24:AU25"/>
    <mergeCell ref="AV24:AV26"/>
    <mergeCell ref="AW24:AW26"/>
    <mergeCell ref="AX24:AX26"/>
    <mergeCell ref="AY24:AY26"/>
    <mergeCell ref="AN24:AN25"/>
    <mergeCell ref="AO24:AO25"/>
    <mergeCell ref="AP24:AP25"/>
    <mergeCell ref="AQ24:AQ25"/>
    <mergeCell ref="AR24:AR25"/>
    <mergeCell ref="AS24:AS25"/>
    <mergeCell ref="AH24:AH25"/>
    <mergeCell ref="AI24:AI25"/>
    <mergeCell ref="AJ24:AJ25"/>
    <mergeCell ref="AK24:AK25"/>
    <mergeCell ref="AL24:AL25"/>
    <mergeCell ref="AM24:AM25"/>
    <mergeCell ref="AB24:AB25"/>
    <mergeCell ref="AC24:AC25"/>
    <mergeCell ref="AD24:AD25"/>
    <mergeCell ref="AE24:AE25"/>
    <mergeCell ref="AF24:AF25"/>
    <mergeCell ref="AG24:AG25"/>
    <mergeCell ref="V24:V26"/>
    <mergeCell ref="W24:W26"/>
    <mergeCell ref="X24:X26"/>
    <mergeCell ref="Y24:Y26"/>
    <mergeCell ref="Z24:Z26"/>
    <mergeCell ref="AA24:AA26"/>
    <mergeCell ref="P24:P26"/>
    <mergeCell ref="Q24:Q26"/>
    <mergeCell ref="R24:R26"/>
    <mergeCell ref="S24:S26"/>
    <mergeCell ref="T24:T26"/>
    <mergeCell ref="U24:U26"/>
    <mergeCell ref="J24:J26"/>
    <mergeCell ref="K24:K26"/>
    <mergeCell ref="L24:L26"/>
    <mergeCell ref="M24:M26"/>
    <mergeCell ref="N24:N26"/>
    <mergeCell ref="O24:O26"/>
    <mergeCell ref="BA21:BA23"/>
    <mergeCell ref="BB21:BB23"/>
    <mergeCell ref="BC21:BC23"/>
    <mergeCell ref="AW21:AW23"/>
    <mergeCell ref="AX21:AX23"/>
    <mergeCell ref="AY21:AY23"/>
    <mergeCell ref="AZ21:AZ23"/>
    <mergeCell ref="AF21:AF22"/>
    <mergeCell ref="AG21:AG22"/>
    <mergeCell ref="AH21:AH22"/>
    <mergeCell ref="W21:W23"/>
    <mergeCell ref="X21:X23"/>
    <mergeCell ref="Y21:Y23"/>
    <mergeCell ref="Z21:Z23"/>
    <mergeCell ref="AA21:AA23"/>
    <mergeCell ref="AB21:AB22"/>
    <mergeCell ref="Q21:Q23"/>
    <mergeCell ref="R21:R23"/>
    <mergeCell ref="A24:A26"/>
    <mergeCell ref="B24:B26"/>
    <mergeCell ref="C24:C26"/>
    <mergeCell ref="D24:D26"/>
    <mergeCell ref="E24:E26"/>
    <mergeCell ref="F24:F26"/>
    <mergeCell ref="I24:I26"/>
    <mergeCell ref="AU21:AU22"/>
    <mergeCell ref="AV21:AV23"/>
    <mergeCell ref="AO21:AO22"/>
    <mergeCell ref="AP21:AP22"/>
    <mergeCell ref="AQ21:AQ22"/>
    <mergeCell ref="AR21:AR22"/>
    <mergeCell ref="AS21:AS22"/>
    <mergeCell ref="AT21:AT22"/>
    <mergeCell ref="AI21:AI22"/>
    <mergeCell ref="AJ21:AJ22"/>
    <mergeCell ref="AK21:AK22"/>
    <mergeCell ref="AL21:AL22"/>
    <mergeCell ref="AM21:AM22"/>
    <mergeCell ref="AN21:AN22"/>
    <mergeCell ref="AC21:AC22"/>
    <mergeCell ref="AD21:AD22"/>
    <mergeCell ref="AE21:AE22"/>
    <mergeCell ref="S21:S23"/>
    <mergeCell ref="T21:T23"/>
    <mergeCell ref="U21:U23"/>
    <mergeCell ref="V21:V23"/>
    <mergeCell ref="K21:K23"/>
    <mergeCell ref="L21:L23"/>
    <mergeCell ref="M21:M23"/>
    <mergeCell ref="N21:N23"/>
    <mergeCell ref="O21:O23"/>
    <mergeCell ref="P21:P23"/>
    <mergeCell ref="BB18:BB20"/>
    <mergeCell ref="BC18:BC20"/>
    <mergeCell ref="A21:A23"/>
    <mergeCell ref="B21:B23"/>
    <mergeCell ref="C21:C23"/>
    <mergeCell ref="D21:D23"/>
    <mergeCell ref="E21:E23"/>
    <mergeCell ref="F21:F23"/>
    <mergeCell ref="I21:I23"/>
    <mergeCell ref="J21:J23"/>
    <mergeCell ref="AV18:AV20"/>
    <mergeCell ref="AW18:AW20"/>
    <mergeCell ref="AX18:AX20"/>
    <mergeCell ref="AY18:AY20"/>
    <mergeCell ref="AZ18:AZ20"/>
    <mergeCell ref="BA18:BA20"/>
    <mergeCell ref="AP18:AP19"/>
    <mergeCell ref="AQ18:AQ19"/>
    <mergeCell ref="AR18:AR19"/>
    <mergeCell ref="AS18:AS19"/>
    <mergeCell ref="AT18:AT19"/>
    <mergeCell ref="AU18:AU19"/>
    <mergeCell ref="AJ18:AJ19"/>
    <mergeCell ref="AK18:AK19"/>
    <mergeCell ref="T18:T20"/>
    <mergeCell ref="U18:U20"/>
    <mergeCell ref="V18:V20"/>
    <mergeCell ref="W18:W20"/>
    <mergeCell ref="AL18:AL19"/>
    <mergeCell ref="AM18:AM19"/>
    <mergeCell ref="AN18:AN19"/>
    <mergeCell ref="AO18:AO19"/>
    <mergeCell ref="AD18:AD19"/>
    <mergeCell ref="AE18:AE19"/>
    <mergeCell ref="AF18:AF19"/>
    <mergeCell ref="AG18:AG19"/>
    <mergeCell ref="AH18:AH19"/>
    <mergeCell ref="AI18:AI19"/>
    <mergeCell ref="L18:L20"/>
    <mergeCell ref="M18:M20"/>
    <mergeCell ref="N18:N20"/>
    <mergeCell ref="O18:O20"/>
    <mergeCell ref="P18:P20"/>
    <mergeCell ref="Q18:Q20"/>
    <mergeCell ref="AZ17:BC17"/>
    <mergeCell ref="A18:A20"/>
    <mergeCell ref="B18:B20"/>
    <mergeCell ref="C18:C20"/>
    <mergeCell ref="D18:D20"/>
    <mergeCell ref="E18:E20"/>
    <mergeCell ref="F18:F20"/>
    <mergeCell ref="I18:I20"/>
    <mergeCell ref="J18:J20"/>
    <mergeCell ref="K18:K20"/>
    <mergeCell ref="X18:X20"/>
    <mergeCell ref="Y18:Y20"/>
    <mergeCell ref="Z18:Z20"/>
    <mergeCell ref="AA18:AA20"/>
    <mergeCell ref="AB18:AB19"/>
    <mergeCell ref="AC18:AC19"/>
    <mergeCell ref="R18:R20"/>
    <mergeCell ref="S18:S20"/>
    <mergeCell ref="G17:H17"/>
    <mergeCell ref="Z17:AA17"/>
    <mergeCell ref="AZ13:AZ16"/>
    <mergeCell ref="BA13:BA16"/>
    <mergeCell ref="X13:X16"/>
    <mergeCell ref="Y13:Y16"/>
    <mergeCell ref="AH15:AI15"/>
    <mergeCell ref="AJ15:AK15"/>
    <mergeCell ref="R13:R16"/>
    <mergeCell ref="S13:S16"/>
    <mergeCell ref="T13:T16"/>
    <mergeCell ref="U13:U16"/>
    <mergeCell ref="V13:V16"/>
    <mergeCell ref="W13:W16"/>
    <mergeCell ref="L13:L16"/>
    <mergeCell ref="M13:M15"/>
    <mergeCell ref="N13:N15"/>
    <mergeCell ref="O13:O15"/>
    <mergeCell ref="P13:P15"/>
    <mergeCell ref="AX13:AX16"/>
    <mergeCell ref="AY13:AY16"/>
    <mergeCell ref="AO14:AP14"/>
    <mergeCell ref="AQ14:AT14"/>
    <mergeCell ref="AV14:AV16"/>
    <mergeCell ref="AA14:AA16"/>
    <mergeCell ref="AC14:AC16"/>
    <mergeCell ref="AD14:AD16"/>
    <mergeCell ref="AE14:AE16"/>
    <mergeCell ref="AF14:AG14"/>
    <mergeCell ref="AM13:AN14"/>
    <mergeCell ref="AO13:AT13"/>
    <mergeCell ref="AU13:AU16"/>
    <mergeCell ref="AV13:AW13"/>
    <mergeCell ref="AW14:AW16"/>
    <mergeCell ref="AB13:AB16"/>
    <mergeCell ref="AC13:AE13"/>
    <mergeCell ref="AF13:AK13"/>
    <mergeCell ref="AL13:AL16"/>
    <mergeCell ref="AH14:AK14"/>
    <mergeCell ref="AF15:AG15"/>
    <mergeCell ref="AM15:AM16"/>
    <mergeCell ref="AN15:AN16"/>
    <mergeCell ref="AO15:AP15"/>
    <mergeCell ref="AQ15:AR15"/>
    <mergeCell ref="AS15:AT15"/>
    <mergeCell ref="I9:R9"/>
    <mergeCell ref="AR9:BB9"/>
    <mergeCell ref="A12:A16"/>
    <mergeCell ref="B12:F12"/>
    <mergeCell ref="G12:L12"/>
    <mergeCell ref="M12:S12"/>
    <mergeCell ref="T12:Y12"/>
    <mergeCell ref="Z12:AA13"/>
    <mergeCell ref="AB12:AK12"/>
    <mergeCell ref="AL12:AY12"/>
    <mergeCell ref="Q13:Q16"/>
    <mergeCell ref="AZ12:BC12"/>
    <mergeCell ref="B13:B16"/>
    <mergeCell ref="C13:C16"/>
    <mergeCell ref="D13:D16"/>
    <mergeCell ref="E13:E16"/>
    <mergeCell ref="F13:F16"/>
    <mergeCell ref="G13:H16"/>
    <mergeCell ref="I13:I15"/>
    <mergeCell ref="J13:J15"/>
    <mergeCell ref="K13:K15"/>
    <mergeCell ref="BB13:BB16"/>
    <mergeCell ref="BC13:BC16"/>
    <mergeCell ref="Z14:Z16"/>
    <mergeCell ref="I7:R7"/>
    <mergeCell ref="AA7:AH7"/>
    <mergeCell ref="AR7:BB7"/>
    <mergeCell ref="I8:R8"/>
    <mergeCell ref="AA8:AH8"/>
    <mergeCell ref="AR8:BB8"/>
    <mergeCell ref="AW1:AX1"/>
    <mergeCell ref="A2:AX2"/>
    <mergeCell ref="A3:AX3"/>
    <mergeCell ref="A4:AX4"/>
    <mergeCell ref="R5:W5"/>
    <mergeCell ref="AA5:AF5"/>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BF37"/>
  <sheetViews>
    <sheetView zoomScale="80" zoomScaleNormal="80" workbookViewId="0">
      <selection activeCell="F8" sqref="F8:P10 AA8:AK9 AV8:BF10 B18:F26 E27:F28 H18:AA26 T28:X28 AC18:AN28 AP18:BB28 BC18:BF26 BC28:BD28 BE27:BF28 BC29:BF31 BC32:BF34 E31:J33"/>
    </sheetView>
  </sheetViews>
  <sheetFormatPr defaultColWidth="9.140625" defaultRowHeight="15"/>
  <cols>
    <col min="1" max="1" width="10.7109375" style="293" customWidth="1"/>
    <col min="2" max="58" width="5.28515625" style="293" customWidth="1"/>
    <col min="59" max="16384" width="9.140625" style="293"/>
  </cols>
  <sheetData>
    <row r="1" spans="1:58" s="754" customFormat="1" ht="15" customHeight="1">
      <c r="AO1" s="763"/>
      <c r="BB1" s="763"/>
      <c r="BE1" s="765"/>
      <c r="BF1" s="766" t="s">
        <v>1032</v>
      </c>
    </row>
    <row r="2" spans="1:58" s="754" customFormat="1" ht="15" customHeight="1">
      <c r="AO2" s="763"/>
      <c r="BB2" s="763"/>
      <c r="BE2" s="765"/>
      <c r="BF2" s="767"/>
    </row>
    <row r="3" spans="1:58" s="754" customFormat="1" ht="17.25" customHeight="1">
      <c r="A3" s="1264" t="s">
        <v>1</v>
      </c>
      <c r="B3" s="1264"/>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1264"/>
      <c r="AF3" s="1264"/>
      <c r="AG3" s="1264"/>
      <c r="AH3" s="1264"/>
      <c r="AI3" s="1264"/>
      <c r="AJ3" s="1264"/>
      <c r="AK3" s="1264"/>
      <c r="AL3" s="1264"/>
      <c r="AM3" s="1264"/>
      <c r="AN3" s="1264"/>
      <c r="AO3" s="1264"/>
      <c r="AP3" s="1264"/>
      <c r="AQ3" s="1264"/>
      <c r="AR3" s="1264"/>
      <c r="AS3" s="1264"/>
      <c r="AT3" s="1264"/>
      <c r="AU3" s="1264"/>
      <c r="AV3" s="1264"/>
      <c r="AW3" s="1264"/>
      <c r="AX3" s="1264"/>
      <c r="AY3" s="1264"/>
      <c r="AZ3" s="1264"/>
      <c r="BA3" s="1264"/>
      <c r="BB3" s="1264"/>
      <c r="BC3" s="1264"/>
      <c r="BD3" s="1264"/>
      <c r="BE3" s="1264"/>
      <c r="BF3" s="1264"/>
    </row>
    <row r="4" spans="1:58" s="754" customFormat="1" ht="17.25" customHeight="1">
      <c r="A4" s="1265" t="s">
        <v>199</v>
      </c>
      <c r="B4" s="1265"/>
      <c r="C4" s="1265"/>
      <c r="D4" s="1265"/>
      <c r="E4" s="1265"/>
      <c r="F4" s="1265"/>
      <c r="G4" s="1265"/>
      <c r="H4" s="1265"/>
      <c r="I4" s="1265"/>
      <c r="J4" s="1265"/>
      <c r="K4" s="1265"/>
      <c r="L4" s="1265"/>
      <c r="M4" s="1265"/>
      <c r="N4" s="1265"/>
      <c r="O4" s="1265"/>
      <c r="P4" s="1265"/>
      <c r="Q4" s="1265"/>
      <c r="R4" s="1265"/>
      <c r="S4" s="1265"/>
      <c r="T4" s="1265"/>
      <c r="U4" s="1265"/>
      <c r="V4" s="1265"/>
      <c r="W4" s="1265"/>
      <c r="X4" s="1265"/>
      <c r="Y4" s="1265"/>
      <c r="Z4" s="1265"/>
      <c r="AA4" s="1265"/>
      <c r="AB4" s="1265"/>
      <c r="AC4" s="1265"/>
      <c r="AD4" s="1265"/>
      <c r="AE4" s="1265"/>
      <c r="AF4" s="1265"/>
      <c r="AG4" s="1265"/>
      <c r="AH4" s="1265"/>
      <c r="AI4" s="1265"/>
      <c r="AJ4" s="1265"/>
      <c r="AK4" s="1265"/>
      <c r="AL4" s="1265"/>
      <c r="AM4" s="1265"/>
      <c r="AN4" s="1265"/>
      <c r="AO4" s="1265"/>
      <c r="AP4" s="1265"/>
      <c r="AQ4" s="1265"/>
      <c r="AR4" s="1265"/>
      <c r="AS4" s="1265"/>
      <c r="AT4" s="1265"/>
      <c r="AU4" s="1265"/>
      <c r="AV4" s="1265"/>
      <c r="AW4" s="1265"/>
      <c r="AX4" s="1265"/>
      <c r="AY4" s="1265"/>
      <c r="AZ4" s="1265"/>
      <c r="BA4" s="1265"/>
      <c r="BB4" s="1265"/>
      <c r="BC4" s="1265"/>
      <c r="BD4" s="1265"/>
      <c r="BE4" s="1265"/>
      <c r="BF4" s="1265"/>
    </row>
    <row r="5" spans="1:58" s="754" customFormat="1" ht="17.25" customHeight="1">
      <c r="A5" s="1266" t="s">
        <v>1033</v>
      </c>
      <c r="B5" s="1266"/>
      <c r="C5" s="1266"/>
      <c r="D5" s="1266"/>
      <c r="E5" s="1266"/>
      <c r="F5" s="1266"/>
      <c r="G5" s="1266"/>
      <c r="H5" s="1266"/>
      <c r="I5" s="1266"/>
      <c r="J5" s="1266"/>
      <c r="K5" s="1266"/>
      <c r="L5" s="1266"/>
      <c r="M5" s="1266"/>
      <c r="N5" s="1266"/>
      <c r="O5" s="1266"/>
      <c r="P5" s="1266"/>
      <c r="Q5" s="1266"/>
      <c r="R5" s="1266"/>
      <c r="S5" s="1266"/>
      <c r="T5" s="1266"/>
      <c r="U5" s="1266"/>
      <c r="V5" s="1266"/>
      <c r="W5" s="1266"/>
      <c r="X5" s="1266"/>
      <c r="Y5" s="1266"/>
      <c r="Z5" s="1266"/>
      <c r="AA5" s="1266"/>
      <c r="AB5" s="1266"/>
      <c r="AC5" s="1266"/>
      <c r="AD5" s="1266"/>
      <c r="AE5" s="1266"/>
      <c r="AF5" s="1266"/>
      <c r="AG5" s="1266"/>
      <c r="AH5" s="1266"/>
      <c r="AI5" s="1266"/>
      <c r="AJ5" s="1266"/>
      <c r="AK5" s="1266"/>
      <c r="AL5" s="1266"/>
      <c r="AM5" s="1266"/>
      <c r="AN5" s="1266"/>
      <c r="AO5" s="1266"/>
      <c r="AP5" s="1266"/>
      <c r="AQ5" s="1266"/>
      <c r="AR5" s="1266"/>
      <c r="AS5" s="1266"/>
      <c r="AT5" s="1266"/>
      <c r="AU5" s="1266"/>
      <c r="AV5" s="1266"/>
      <c r="AW5" s="1266"/>
      <c r="AX5" s="1266"/>
      <c r="AY5" s="1266"/>
      <c r="AZ5" s="1266"/>
      <c r="BA5" s="1266"/>
      <c r="BB5" s="1266"/>
      <c r="BC5" s="1266"/>
      <c r="BD5" s="1266"/>
      <c r="BE5" s="1266"/>
      <c r="BF5" s="1266"/>
    </row>
    <row r="6" spans="1:58" s="754" customFormat="1" ht="17.25" customHeight="1">
      <c r="A6" s="1151" t="s">
        <v>1034</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row>
    <row r="7" spans="1:58" s="754" customFormat="1" ht="12.75" customHeight="1">
      <c r="A7" s="763"/>
      <c r="B7" s="763"/>
      <c r="C7" s="763"/>
      <c r="D7" s="768"/>
      <c r="E7" s="768"/>
      <c r="F7" s="768"/>
      <c r="G7" s="768"/>
      <c r="H7" s="768"/>
      <c r="I7" s="768"/>
      <c r="J7" s="768"/>
      <c r="K7" s="768"/>
      <c r="L7" s="768"/>
      <c r="M7" s="768"/>
      <c r="N7" s="768"/>
      <c r="O7" s="768"/>
      <c r="P7" s="768"/>
      <c r="Q7" s="768"/>
      <c r="R7" s="768"/>
      <c r="S7" s="768"/>
      <c r="U7" s="768"/>
      <c r="V7" s="768"/>
      <c r="W7" s="768"/>
      <c r="X7" s="768"/>
      <c r="Y7" s="768"/>
      <c r="Z7" s="768"/>
      <c r="AA7" s="768"/>
      <c r="AB7" s="768"/>
      <c r="AC7" s="768"/>
      <c r="AD7" s="768"/>
      <c r="AE7" s="768"/>
      <c r="AF7" s="768"/>
      <c r="AG7" s="768"/>
      <c r="AH7" s="768"/>
      <c r="AI7" s="768"/>
      <c r="AJ7" s="768"/>
      <c r="AK7" s="768"/>
      <c r="AL7" s="768"/>
      <c r="AM7" s="768"/>
      <c r="AN7" s="768"/>
      <c r="AO7" s="768"/>
      <c r="AP7" s="768"/>
      <c r="AQ7" s="768"/>
      <c r="AR7" s="768"/>
      <c r="AS7" s="768"/>
      <c r="AT7" s="768"/>
      <c r="AU7" s="768"/>
      <c r="AV7" s="768"/>
      <c r="AW7" s="768"/>
      <c r="AX7" s="768"/>
      <c r="AY7" s="768"/>
      <c r="AZ7" s="768"/>
      <c r="BA7" s="768"/>
      <c r="BB7" s="768"/>
      <c r="BC7" s="768"/>
      <c r="BD7" s="768"/>
      <c r="BE7" s="768"/>
      <c r="BF7" s="768"/>
    </row>
    <row r="8" spans="1:58" s="754" customFormat="1" ht="18.75" customHeight="1">
      <c r="A8" s="753"/>
      <c r="B8" s="752" t="s">
        <v>201</v>
      </c>
      <c r="C8" s="753"/>
      <c r="D8" s="753"/>
      <c r="E8" s="753"/>
      <c r="F8" s="1257" t="s">
        <v>1196</v>
      </c>
      <c r="G8" s="1258"/>
      <c r="H8" s="1258"/>
      <c r="I8" s="1258"/>
      <c r="J8" s="1258"/>
      <c r="K8" s="1258"/>
      <c r="L8" s="1258"/>
      <c r="M8" s="1258"/>
      <c r="N8" s="1258"/>
      <c r="O8" s="1258"/>
      <c r="P8" s="1258"/>
      <c r="Q8" s="753"/>
      <c r="R8" s="753"/>
      <c r="S8" s="753"/>
      <c r="T8" s="752" t="s">
        <v>202</v>
      </c>
      <c r="U8" s="753"/>
      <c r="V8" s="753"/>
      <c r="W8" s="753"/>
      <c r="X8" s="753"/>
      <c r="Y8" s="753"/>
      <c r="Z8" s="753"/>
      <c r="AA8" s="1257"/>
      <c r="AB8" s="1258"/>
      <c r="AC8" s="1258"/>
      <c r="AD8" s="1258"/>
      <c r="AE8" s="1258"/>
      <c r="AF8" s="1258"/>
      <c r="AG8" s="1258"/>
      <c r="AH8" s="1258"/>
      <c r="AI8" s="1258"/>
      <c r="AJ8" s="1258"/>
      <c r="AK8" s="1258"/>
      <c r="AL8" s="753"/>
      <c r="AM8" s="753"/>
      <c r="AN8" s="753"/>
      <c r="AO8" s="752" t="s">
        <v>203</v>
      </c>
      <c r="AP8" s="753"/>
      <c r="AQ8" s="753"/>
      <c r="AR8" s="753"/>
      <c r="AS8" s="753"/>
      <c r="AT8" s="753"/>
      <c r="AU8" s="753"/>
      <c r="AV8" s="1257"/>
      <c r="AW8" s="1258"/>
      <c r="AX8" s="1258"/>
      <c r="AY8" s="1258"/>
      <c r="AZ8" s="1258"/>
      <c r="BA8" s="1258"/>
      <c r="BB8" s="1258"/>
      <c r="BC8" s="1258"/>
      <c r="BD8" s="1258"/>
      <c r="BE8" s="1258"/>
      <c r="BF8" s="1258"/>
    </row>
    <row r="9" spans="1:58" s="754" customFormat="1" ht="18.75" customHeight="1">
      <c r="A9" s="753"/>
      <c r="B9" s="752" t="s">
        <v>1035</v>
      </c>
      <c r="C9" s="753"/>
      <c r="D9" s="753"/>
      <c r="E9" s="753"/>
      <c r="F9" s="1257" t="s">
        <v>1276</v>
      </c>
      <c r="G9" s="1258"/>
      <c r="H9" s="1258"/>
      <c r="I9" s="1258"/>
      <c r="J9" s="1258"/>
      <c r="K9" s="1258"/>
      <c r="L9" s="1258"/>
      <c r="M9" s="1258"/>
      <c r="N9" s="1258"/>
      <c r="O9" s="1258"/>
      <c r="P9" s="1258"/>
      <c r="Q9" s="753"/>
      <c r="R9" s="753"/>
      <c r="S9" s="753"/>
      <c r="T9" s="752" t="s">
        <v>205</v>
      </c>
      <c r="U9" s="753"/>
      <c r="V9" s="753"/>
      <c r="W9" s="753"/>
      <c r="X9" s="753"/>
      <c r="Y9" s="753"/>
      <c r="Z9" s="753"/>
      <c r="AA9" s="1257"/>
      <c r="AB9" s="1258"/>
      <c r="AC9" s="1258"/>
      <c r="AD9" s="1258"/>
      <c r="AE9" s="1258"/>
      <c r="AF9" s="1258"/>
      <c r="AG9" s="1258"/>
      <c r="AH9" s="1258"/>
      <c r="AI9" s="1258"/>
      <c r="AJ9" s="1258"/>
      <c r="AK9" s="1258"/>
      <c r="AL9" s="753"/>
      <c r="AM9" s="753"/>
      <c r="AN9" s="753"/>
      <c r="AO9" s="752" t="s">
        <v>206</v>
      </c>
      <c r="AP9" s="753"/>
      <c r="AQ9" s="753"/>
      <c r="AR9" s="753"/>
      <c r="AS9" s="753"/>
      <c r="AT9" s="753"/>
      <c r="AU9" s="753"/>
      <c r="AV9" s="1257"/>
      <c r="AW9" s="1258"/>
      <c r="AX9" s="1258"/>
      <c r="AY9" s="1258"/>
      <c r="AZ9" s="1258"/>
      <c r="BA9" s="1258"/>
      <c r="BB9" s="1258"/>
      <c r="BC9" s="1258"/>
      <c r="BD9" s="1258"/>
      <c r="BE9" s="1258"/>
      <c r="BF9" s="1258"/>
    </row>
    <row r="10" spans="1:58" s="754" customFormat="1" ht="18.75" customHeight="1">
      <c r="A10" s="753"/>
      <c r="B10" s="752" t="s">
        <v>1036</v>
      </c>
      <c r="C10" s="753"/>
      <c r="D10" s="753"/>
      <c r="E10" s="753"/>
      <c r="F10" s="1257"/>
      <c r="G10" s="1258"/>
      <c r="H10" s="1258"/>
      <c r="I10" s="1258"/>
      <c r="J10" s="1258"/>
      <c r="K10" s="1258"/>
      <c r="L10" s="1258"/>
      <c r="M10" s="1258"/>
      <c r="N10" s="1258"/>
      <c r="O10" s="1258"/>
      <c r="P10" s="1258"/>
      <c r="Q10" s="753"/>
      <c r="R10" s="753"/>
      <c r="S10" s="753"/>
      <c r="T10" s="20"/>
      <c r="U10" s="20"/>
      <c r="V10" s="20"/>
      <c r="W10" s="20"/>
      <c r="X10" s="20"/>
      <c r="Y10" s="20"/>
      <c r="Z10" s="20"/>
      <c r="AA10" s="20"/>
      <c r="AB10" s="764"/>
      <c r="AC10" s="20"/>
      <c r="AD10" s="20"/>
      <c r="AE10" s="20"/>
      <c r="AF10" s="20"/>
      <c r="AG10" s="20"/>
      <c r="AH10" s="20"/>
      <c r="AI10" s="20"/>
      <c r="AJ10" s="20"/>
      <c r="AK10" s="20"/>
      <c r="AL10" s="20"/>
      <c r="AM10" s="753"/>
      <c r="AN10" s="753"/>
      <c r="AO10" s="752" t="s">
        <v>1049</v>
      </c>
      <c r="AP10" s="753"/>
      <c r="AQ10" s="753"/>
      <c r="AR10" s="753"/>
      <c r="AS10" s="753"/>
      <c r="AT10" s="753"/>
      <c r="AU10" s="753"/>
      <c r="AV10" s="1259"/>
      <c r="AW10" s="1259"/>
      <c r="AX10" s="1259"/>
      <c r="AY10" s="1259"/>
      <c r="AZ10" s="1259"/>
      <c r="BA10" s="1259"/>
      <c r="BB10" s="1259"/>
      <c r="BC10" s="1259"/>
      <c r="BD10" s="1259"/>
      <c r="BE10" s="1259"/>
      <c r="BF10" s="1259"/>
    </row>
    <row r="12" spans="1:58" ht="35.25" customHeight="1">
      <c r="A12" s="1155" t="s">
        <v>190</v>
      </c>
      <c r="B12" s="1260" t="s">
        <v>27</v>
      </c>
      <c r="C12" s="1260"/>
      <c r="D12" s="1260"/>
      <c r="E12" s="1260"/>
      <c r="F12" s="1260"/>
      <c r="G12" s="1260" t="s">
        <v>31</v>
      </c>
      <c r="H12" s="1260"/>
      <c r="I12" s="1260"/>
      <c r="J12" s="1260"/>
      <c r="K12" s="1260"/>
      <c r="L12" s="1260"/>
      <c r="M12" s="1260" t="s">
        <v>32</v>
      </c>
      <c r="N12" s="1260"/>
      <c r="O12" s="1260"/>
      <c r="P12" s="1260"/>
      <c r="Q12" s="1260"/>
      <c r="R12" s="1260"/>
      <c r="S12" s="1260"/>
      <c r="T12" s="1261" t="s">
        <v>146</v>
      </c>
      <c r="U12" s="1262"/>
      <c r="V12" s="1262"/>
      <c r="W12" s="1262"/>
      <c r="X12" s="1262"/>
      <c r="Y12" s="1263"/>
      <c r="Z12" s="1268" t="s">
        <v>1037</v>
      </c>
      <c r="AA12" s="1268"/>
      <c r="AB12" s="1269" t="s">
        <v>40</v>
      </c>
      <c r="AC12" s="1167"/>
      <c r="AD12" s="1167"/>
      <c r="AE12" s="1167"/>
      <c r="AF12" s="1167"/>
      <c r="AG12" s="1167"/>
      <c r="AH12" s="1167"/>
      <c r="AI12" s="1167"/>
      <c r="AJ12" s="1167"/>
      <c r="AK12" s="1167"/>
      <c r="AL12" s="1167"/>
      <c r="AM12" s="1167"/>
      <c r="AN12" s="1270"/>
      <c r="AO12" s="1166" t="s">
        <v>41</v>
      </c>
      <c r="AP12" s="1168"/>
      <c r="AQ12" s="1168"/>
      <c r="AR12" s="1168"/>
      <c r="AS12" s="1168"/>
      <c r="AT12" s="1168"/>
      <c r="AU12" s="1168"/>
      <c r="AV12" s="1167"/>
      <c r="AW12" s="1167"/>
      <c r="AX12" s="1167"/>
      <c r="AY12" s="1167"/>
      <c r="AZ12" s="1167"/>
      <c r="BA12" s="1167"/>
      <c r="BB12" s="1167"/>
      <c r="BC12" s="1167"/>
      <c r="BD12" s="1167"/>
      <c r="BE12" s="1167"/>
      <c r="BF12" s="1270"/>
    </row>
    <row r="13" spans="1:58" ht="35.25" customHeight="1">
      <c r="A13" s="1156"/>
      <c r="B13" s="1267" t="s">
        <v>55</v>
      </c>
      <c r="C13" s="1267" t="s">
        <v>56</v>
      </c>
      <c r="D13" s="1267" t="s">
        <v>26</v>
      </c>
      <c r="E13" s="1267" t="s">
        <v>53</v>
      </c>
      <c r="F13" s="1267" t="s">
        <v>54</v>
      </c>
      <c r="G13" s="1267" t="s">
        <v>218</v>
      </c>
      <c r="H13" s="1267"/>
      <c r="I13" s="1267" t="s">
        <v>61</v>
      </c>
      <c r="J13" s="1267" t="s">
        <v>68</v>
      </c>
      <c r="K13" s="1267" t="s">
        <v>64</v>
      </c>
      <c r="L13" s="1267" t="s">
        <v>65</v>
      </c>
      <c r="M13" s="1267" t="s">
        <v>61</v>
      </c>
      <c r="N13" s="1267" t="s">
        <v>62</v>
      </c>
      <c r="O13" s="1267" t="s">
        <v>68</v>
      </c>
      <c r="P13" s="1267" t="s">
        <v>64</v>
      </c>
      <c r="Q13" s="1267" t="s">
        <v>69</v>
      </c>
      <c r="R13" s="1267" t="s">
        <v>219</v>
      </c>
      <c r="S13" s="1267" t="s">
        <v>220</v>
      </c>
      <c r="T13" s="1267" t="s">
        <v>33</v>
      </c>
      <c r="U13" s="1267" t="s">
        <v>73</v>
      </c>
      <c r="V13" s="1267" t="s">
        <v>66</v>
      </c>
      <c r="W13" s="1267" t="s">
        <v>35</v>
      </c>
      <c r="X13" s="1267" t="s">
        <v>222</v>
      </c>
      <c r="Y13" s="1267" t="s">
        <v>223</v>
      </c>
      <c r="Z13" s="1268"/>
      <c r="AA13" s="1268"/>
      <c r="AB13" s="1271" t="s">
        <v>224</v>
      </c>
      <c r="AC13" s="1268" t="s">
        <v>1038</v>
      </c>
      <c r="AD13" s="1268"/>
      <c r="AE13" s="1268" t="s">
        <v>1039</v>
      </c>
      <c r="AF13" s="1268"/>
      <c r="AG13" s="1268" t="s">
        <v>1040</v>
      </c>
      <c r="AH13" s="1268"/>
      <c r="AI13" s="1260" t="s">
        <v>81</v>
      </c>
      <c r="AJ13" s="1273"/>
      <c r="AK13" s="1273"/>
      <c r="AL13" s="1273"/>
      <c r="AM13" s="1273"/>
      <c r="AN13" s="1273"/>
      <c r="AO13" s="1190" t="s">
        <v>227</v>
      </c>
      <c r="AP13" s="1268" t="s">
        <v>1038</v>
      </c>
      <c r="AQ13" s="1268"/>
      <c r="AR13" s="1268" t="s">
        <v>1039</v>
      </c>
      <c r="AS13" s="1268"/>
      <c r="AT13" s="1268" t="s">
        <v>1040</v>
      </c>
      <c r="AU13" s="1274"/>
      <c r="AV13" s="1260" t="s">
        <v>81</v>
      </c>
      <c r="AW13" s="1273"/>
      <c r="AX13" s="1273"/>
      <c r="AY13" s="1273"/>
      <c r="AZ13" s="1273"/>
      <c r="BA13" s="1273"/>
      <c r="BB13" s="1277" t="s">
        <v>82</v>
      </c>
      <c r="BC13" s="1260" t="s">
        <v>83</v>
      </c>
      <c r="BD13" s="1273"/>
      <c r="BE13" s="1267" t="s">
        <v>84</v>
      </c>
      <c r="BF13" s="1267" t="s">
        <v>229</v>
      </c>
    </row>
    <row r="14" spans="1:58" ht="35.25" customHeight="1">
      <c r="A14" s="1156"/>
      <c r="B14" s="1267"/>
      <c r="C14" s="1267"/>
      <c r="D14" s="1267"/>
      <c r="E14" s="1267"/>
      <c r="F14" s="1267"/>
      <c r="G14" s="1267"/>
      <c r="H14" s="1267"/>
      <c r="I14" s="1267"/>
      <c r="J14" s="1267"/>
      <c r="K14" s="1267"/>
      <c r="L14" s="1267"/>
      <c r="M14" s="1267"/>
      <c r="N14" s="1267"/>
      <c r="O14" s="1267"/>
      <c r="P14" s="1267"/>
      <c r="Q14" s="1267"/>
      <c r="R14" s="1267"/>
      <c r="S14" s="1267"/>
      <c r="T14" s="1267"/>
      <c r="U14" s="1267"/>
      <c r="V14" s="1267"/>
      <c r="W14" s="1267"/>
      <c r="X14" s="1267"/>
      <c r="Y14" s="1267"/>
      <c r="Z14" s="1268"/>
      <c r="AA14" s="1268"/>
      <c r="AB14" s="1187"/>
      <c r="AC14" s="1268"/>
      <c r="AD14" s="1268"/>
      <c r="AE14" s="1268"/>
      <c r="AF14" s="1268"/>
      <c r="AG14" s="1268"/>
      <c r="AH14" s="1268"/>
      <c r="AI14" s="1260" t="s">
        <v>95</v>
      </c>
      <c r="AJ14" s="1273"/>
      <c r="AK14" s="1260" t="s">
        <v>96</v>
      </c>
      <c r="AL14" s="1273"/>
      <c r="AM14" s="1273"/>
      <c r="AN14" s="1273"/>
      <c r="AO14" s="1245"/>
      <c r="AP14" s="1268"/>
      <c r="AQ14" s="1268"/>
      <c r="AR14" s="1268"/>
      <c r="AS14" s="1268"/>
      <c r="AT14" s="1268"/>
      <c r="AU14" s="1274"/>
      <c r="AV14" s="1260" t="s">
        <v>95</v>
      </c>
      <c r="AW14" s="1273"/>
      <c r="AX14" s="1260" t="s">
        <v>96</v>
      </c>
      <c r="AY14" s="1273"/>
      <c r="AZ14" s="1273"/>
      <c r="BA14" s="1273"/>
      <c r="BB14" s="1273"/>
      <c r="BC14" s="1267" t="s">
        <v>98</v>
      </c>
      <c r="BD14" s="1267" t="s">
        <v>99</v>
      </c>
      <c r="BE14" s="1273"/>
      <c r="BF14" s="1273"/>
    </row>
    <row r="15" spans="1:58" ht="35.25" customHeight="1">
      <c r="A15" s="1156"/>
      <c r="B15" s="1267"/>
      <c r="C15" s="1267"/>
      <c r="D15" s="1267"/>
      <c r="E15" s="1267"/>
      <c r="F15" s="1267"/>
      <c r="G15" s="1267"/>
      <c r="H15" s="1267"/>
      <c r="I15" s="1267"/>
      <c r="J15" s="1267"/>
      <c r="K15" s="1267"/>
      <c r="L15" s="1267"/>
      <c r="M15" s="1267"/>
      <c r="N15" s="1267"/>
      <c r="O15" s="1267"/>
      <c r="P15" s="1267"/>
      <c r="Q15" s="1267"/>
      <c r="R15" s="1267"/>
      <c r="S15" s="1267"/>
      <c r="T15" s="1267"/>
      <c r="U15" s="1267"/>
      <c r="V15" s="1267"/>
      <c r="W15" s="1267"/>
      <c r="X15" s="1267"/>
      <c r="Y15" s="1267"/>
      <c r="Z15" s="1268"/>
      <c r="AA15" s="1268"/>
      <c r="AB15" s="1187"/>
      <c r="AC15" s="1267" t="s">
        <v>110</v>
      </c>
      <c r="AD15" s="1267" t="s">
        <v>113</v>
      </c>
      <c r="AE15" s="1267" t="s">
        <v>110</v>
      </c>
      <c r="AF15" s="1267" t="s">
        <v>113</v>
      </c>
      <c r="AG15" s="1267" t="s">
        <v>110</v>
      </c>
      <c r="AH15" s="1267" t="s">
        <v>113</v>
      </c>
      <c r="AI15" s="1260" t="s">
        <v>114</v>
      </c>
      <c r="AJ15" s="1273"/>
      <c r="AK15" s="1260" t="s">
        <v>114</v>
      </c>
      <c r="AL15" s="1273"/>
      <c r="AM15" s="1260" t="s">
        <v>115</v>
      </c>
      <c r="AN15" s="1273"/>
      <c r="AO15" s="1245"/>
      <c r="AP15" s="1267" t="s">
        <v>110</v>
      </c>
      <c r="AQ15" s="1267" t="s">
        <v>113</v>
      </c>
      <c r="AR15" s="1267" t="s">
        <v>110</v>
      </c>
      <c r="AS15" s="1267" t="s">
        <v>113</v>
      </c>
      <c r="AT15" s="1267" t="s">
        <v>110</v>
      </c>
      <c r="AU15" s="1275" t="s">
        <v>113</v>
      </c>
      <c r="AV15" s="1260" t="s">
        <v>114</v>
      </c>
      <c r="AW15" s="1273"/>
      <c r="AX15" s="1268" t="s">
        <v>114</v>
      </c>
      <c r="AY15" s="1273"/>
      <c r="AZ15" s="1268" t="s">
        <v>115</v>
      </c>
      <c r="BA15" s="1273"/>
      <c r="BB15" s="1273"/>
      <c r="BC15" s="1273"/>
      <c r="BD15" s="1273"/>
      <c r="BE15" s="1273"/>
      <c r="BF15" s="1273"/>
    </row>
    <row r="16" spans="1:58" ht="58.5" customHeight="1">
      <c r="A16" s="1157"/>
      <c r="B16" s="1267"/>
      <c r="C16" s="1267"/>
      <c r="D16" s="1267"/>
      <c r="E16" s="1267"/>
      <c r="F16" s="1267"/>
      <c r="G16" s="1267"/>
      <c r="H16" s="1267"/>
      <c r="I16" s="770" t="s">
        <v>118</v>
      </c>
      <c r="J16" s="770" t="s">
        <v>120</v>
      </c>
      <c r="K16" s="770" t="s">
        <v>121</v>
      </c>
      <c r="L16" s="1267"/>
      <c r="M16" s="770" t="s">
        <v>123</v>
      </c>
      <c r="N16" s="770" t="s">
        <v>124</v>
      </c>
      <c r="O16" s="770" t="s">
        <v>125</v>
      </c>
      <c r="P16" s="770" t="s">
        <v>126</v>
      </c>
      <c r="Q16" s="1267"/>
      <c r="R16" s="1267"/>
      <c r="S16" s="1267"/>
      <c r="T16" s="1267"/>
      <c r="U16" s="1267"/>
      <c r="V16" s="1267"/>
      <c r="W16" s="1267"/>
      <c r="X16" s="1267"/>
      <c r="Y16" s="1267"/>
      <c r="Z16" s="770">
        <v>1</v>
      </c>
      <c r="AA16" s="770" t="s">
        <v>231</v>
      </c>
      <c r="AB16" s="1188"/>
      <c r="AC16" s="1272"/>
      <c r="AD16" s="1272"/>
      <c r="AE16" s="1272"/>
      <c r="AF16" s="1272"/>
      <c r="AG16" s="1272"/>
      <c r="AH16" s="1272"/>
      <c r="AI16" s="771" t="s">
        <v>129</v>
      </c>
      <c r="AJ16" s="771" t="s">
        <v>130</v>
      </c>
      <c r="AK16" s="771" t="s">
        <v>129</v>
      </c>
      <c r="AL16" s="771" t="s">
        <v>130</v>
      </c>
      <c r="AM16" s="771" t="s">
        <v>129</v>
      </c>
      <c r="AN16" s="771" t="s">
        <v>130</v>
      </c>
      <c r="AO16" s="1245"/>
      <c r="AP16" s="1272"/>
      <c r="AQ16" s="1272"/>
      <c r="AR16" s="1272"/>
      <c r="AS16" s="1272"/>
      <c r="AT16" s="1272"/>
      <c r="AU16" s="1276"/>
      <c r="AV16" s="770" t="s">
        <v>129</v>
      </c>
      <c r="AW16" s="770" t="s">
        <v>130</v>
      </c>
      <c r="AX16" s="770" t="s">
        <v>129</v>
      </c>
      <c r="AY16" s="770" t="s">
        <v>130</v>
      </c>
      <c r="AZ16" s="770" t="s">
        <v>129</v>
      </c>
      <c r="BA16" s="770" t="s">
        <v>130</v>
      </c>
      <c r="BB16" s="1273"/>
      <c r="BC16" s="1273"/>
      <c r="BD16" s="1273"/>
      <c r="BE16" s="1273"/>
      <c r="BF16" s="1273"/>
    </row>
    <row r="17" spans="1:58">
      <c r="A17" s="762">
        <v>1</v>
      </c>
      <c r="B17" s="762">
        <v>2</v>
      </c>
      <c r="C17" s="762">
        <v>3</v>
      </c>
      <c r="D17" s="762">
        <v>4</v>
      </c>
      <c r="E17" s="762">
        <v>5</v>
      </c>
      <c r="F17" s="756">
        <v>6</v>
      </c>
      <c r="G17" s="1195">
        <v>7</v>
      </c>
      <c r="H17" s="1191"/>
      <c r="I17" s="772">
        <v>8</v>
      </c>
      <c r="J17" s="762">
        <v>9</v>
      </c>
      <c r="K17" s="772">
        <v>10</v>
      </c>
      <c r="L17" s="762">
        <v>11</v>
      </c>
      <c r="M17" s="772">
        <v>12</v>
      </c>
      <c r="N17" s="762">
        <v>13</v>
      </c>
      <c r="O17" s="772">
        <v>14</v>
      </c>
      <c r="P17" s="762">
        <v>15</v>
      </c>
      <c r="Q17" s="772">
        <v>16</v>
      </c>
      <c r="R17" s="762">
        <v>17</v>
      </c>
      <c r="S17" s="762">
        <v>18</v>
      </c>
      <c r="T17" s="762">
        <v>19</v>
      </c>
      <c r="U17" s="762">
        <v>20</v>
      </c>
      <c r="V17" s="762">
        <v>21</v>
      </c>
      <c r="W17" s="762">
        <v>22</v>
      </c>
      <c r="X17" s="762">
        <v>23</v>
      </c>
      <c r="Y17" s="762">
        <v>24</v>
      </c>
      <c r="Z17" s="1195">
        <v>25</v>
      </c>
      <c r="AA17" s="1191"/>
      <c r="AB17" s="300">
        <v>26</v>
      </c>
      <c r="AC17" s="773">
        <v>27</v>
      </c>
      <c r="AD17" s="773">
        <v>28</v>
      </c>
      <c r="AE17" s="773">
        <v>29</v>
      </c>
      <c r="AF17" s="773">
        <v>30</v>
      </c>
      <c r="AG17" s="773">
        <v>31</v>
      </c>
      <c r="AH17" s="773">
        <v>32</v>
      </c>
      <c r="AI17" s="773">
        <v>33</v>
      </c>
      <c r="AJ17" s="773">
        <v>34</v>
      </c>
      <c r="AK17" s="773">
        <v>35</v>
      </c>
      <c r="AL17" s="773">
        <v>36</v>
      </c>
      <c r="AM17" s="773">
        <v>37</v>
      </c>
      <c r="AN17" s="773">
        <v>38</v>
      </c>
      <c r="AO17" s="773">
        <v>39</v>
      </c>
      <c r="AP17" s="773">
        <v>40</v>
      </c>
      <c r="AQ17" s="773">
        <v>41</v>
      </c>
      <c r="AR17" s="773">
        <v>42</v>
      </c>
      <c r="AS17" s="773">
        <v>43</v>
      </c>
      <c r="AT17" s="773">
        <v>44</v>
      </c>
      <c r="AU17" s="774">
        <v>45</v>
      </c>
      <c r="AV17" s="773">
        <v>46</v>
      </c>
      <c r="AW17" s="773">
        <v>47</v>
      </c>
      <c r="AX17" s="773">
        <v>48</v>
      </c>
      <c r="AY17" s="773">
        <v>49</v>
      </c>
      <c r="AZ17" s="773">
        <v>50</v>
      </c>
      <c r="BA17" s="773">
        <v>51</v>
      </c>
      <c r="BB17" s="773">
        <v>52</v>
      </c>
      <c r="BC17" s="773">
        <v>53</v>
      </c>
      <c r="BD17" s="773">
        <v>54</v>
      </c>
      <c r="BE17" s="773">
        <v>55</v>
      </c>
      <c r="BF17" s="773">
        <v>56</v>
      </c>
    </row>
    <row r="18" spans="1:58" ht="24.75" customHeight="1">
      <c r="A18" s="1278" t="s">
        <v>1041</v>
      </c>
      <c r="B18" s="1201">
        <v>0</v>
      </c>
      <c r="C18" s="1201">
        <v>0</v>
      </c>
      <c r="D18" s="1201">
        <v>35</v>
      </c>
      <c r="E18" s="1201">
        <v>35</v>
      </c>
      <c r="F18" s="1281">
        <v>0</v>
      </c>
      <c r="G18" s="773" t="s">
        <v>131</v>
      </c>
      <c r="H18" s="775">
        <v>35</v>
      </c>
      <c r="I18" s="1201">
        <v>56</v>
      </c>
      <c r="J18" s="1201">
        <v>5</v>
      </c>
      <c r="K18" s="1201">
        <v>0</v>
      </c>
      <c r="L18" s="1201">
        <v>61</v>
      </c>
      <c r="M18" s="1201">
        <v>0</v>
      </c>
      <c r="N18" s="1201">
        <v>0</v>
      </c>
      <c r="O18" s="1201">
        <v>0</v>
      </c>
      <c r="P18" s="1201">
        <v>0</v>
      </c>
      <c r="Q18" s="1201">
        <v>0</v>
      </c>
      <c r="R18" s="1201">
        <v>0</v>
      </c>
      <c r="S18" s="1201">
        <v>0</v>
      </c>
      <c r="T18" s="1201">
        <v>16</v>
      </c>
      <c r="U18" s="1201">
        <v>0</v>
      </c>
      <c r="V18" s="1201">
        <v>16</v>
      </c>
      <c r="W18" s="1201">
        <v>35</v>
      </c>
      <c r="X18" s="1201">
        <v>16</v>
      </c>
      <c r="Y18" s="1201">
        <v>0</v>
      </c>
      <c r="Z18" s="1201">
        <v>0</v>
      </c>
      <c r="AA18" s="1201">
        <v>0</v>
      </c>
      <c r="AB18" s="1171" t="s">
        <v>116</v>
      </c>
      <c r="AC18" s="1283">
        <v>0</v>
      </c>
      <c r="AD18" s="1283">
        <v>0</v>
      </c>
      <c r="AE18" s="1283">
        <v>0</v>
      </c>
      <c r="AF18" s="1283">
        <v>0</v>
      </c>
      <c r="AG18" s="1283">
        <v>0</v>
      </c>
      <c r="AH18" s="1283">
        <v>0</v>
      </c>
      <c r="AI18" s="1283">
        <v>0</v>
      </c>
      <c r="AJ18" s="1283">
        <v>0</v>
      </c>
      <c r="AK18" s="1283">
        <v>56</v>
      </c>
      <c r="AL18" s="1283">
        <v>0</v>
      </c>
      <c r="AM18" s="1283">
        <v>0</v>
      </c>
      <c r="AN18" s="1283">
        <v>0</v>
      </c>
      <c r="AO18" s="1283" t="s">
        <v>116</v>
      </c>
      <c r="AP18" s="1283">
        <v>0</v>
      </c>
      <c r="AQ18" s="1283">
        <v>0</v>
      </c>
      <c r="AR18" s="1283">
        <v>0</v>
      </c>
      <c r="AS18" s="1283">
        <v>0</v>
      </c>
      <c r="AT18" s="1283">
        <v>0</v>
      </c>
      <c r="AU18" s="1284">
        <v>0</v>
      </c>
      <c r="AV18" s="1283">
        <v>0</v>
      </c>
      <c r="AW18" s="1283">
        <v>0</v>
      </c>
      <c r="AX18" s="1283">
        <v>0</v>
      </c>
      <c r="AY18" s="1283">
        <v>0</v>
      </c>
      <c r="AZ18" s="1283">
        <v>0</v>
      </c>
      <c r="BA18" s="1283">
        <v>0</v>
      </c>
      <c r="BB18" s="1283">
        <v>0</v>
      </c>
      <c r="BC18" s="1283">
        <v>0</v>
      </c>
      <c r="BD18" s="1283">
        <v>0</v>
      </c>
      <c r="BE18" s="1283">
        <v>0</v>
      </c>
      <c r="BF18" s="1283">
        <v>16</v>
      </c>
    </row>
    <row r="19" spans="1:58" ht="24.75" customHeight="1">
      <c r="A19" s="1279"/>
      <c r="B19" s="1202"/>
      <c r="C19" s="1202"/>
      <c r="D19" s="1202"/>
      <c r="E19" s="1202"/>
      <c r="F19" s="1282"/>
      <c r="G19" s="773" t="s">
        <v>161</v>
      </c>
      <c r="H19" s="775">
        <v>0</v>
      </c>
      <c r="I19" s="1202"/>
      <c r="J19" s="1202"/>
      <c r="K19" s="1202"/>
      <c r="L19" s="1202"/>
      <c r="M19" s="1202"/>
      <c r="N19" s="1202"/>
      <c r="O19" s="1202"/>
      <c r="P19" s="1202"/>
      <c r="Q19" s="1202"/>
      <c r="R19" s="1202"/>
      <c r="S19" s="1202"/>
      <c r="T19" s="1202"/>
      <c r="U19" s="1202"/>
      <c r="V19" s="1202"/>
      <c r="W19" s="1202"/>
      <c r="X19" s="1202"/>
      <c r="Y19" s="1202"/>
      <c r="Z19" s="1202"/>
      <c r="AA19" s="1202"/>
      <c r="AB19" s="1195"/>
      <c r="AC19" s="1283"/>
      <c r="AD19" s="1283"/>
      <c r="AE19" s="1283"/>
      <c r="AF19" s="1283"/>
      <c r="AG19" s="1283"/>
      <c r="AH19" s="1283"/>
      <c r="AI19" s="1283"/>
      <c r="AJ19" s="1283"/>
      <c r="AK19" s="1283"/>
      <c r="AL19" s="1283"/>
      <c r="AM19" s="1283"/>
      <c r="AN19" s="1283"/>
      <c r="AO19" s="1283"/>
      <c r="AP19" s="1283"/>
      <c r="AQ19" s="1283"/>
      <c r="AR19" s="1283"/>
      <c r="AS19" s="1283"/>
      <c r="AT19" s="1283"/>
      <c r="AU19" s="1284"/>
      <c r="AV19" s="1283"/>
      <c r="AW19" s="1283"/>
      <c r="AX19" s="1283"/>
      <c r="AY19" s="1283"/>
      <c r="AZ19" s="1283"/>
      <c r="BA19" s="1283"/>
      <c r="BB19" s="1283"/>
      <c r="BC19" s="1283"/>
      <c r="BD19" s="1283"/>
      <c r="BE19" s="1283"/>
      <c r="BF19" s="1283"/>
    </row>
    <row r="20" spans="1:58" ht="24.75" customHeight="1">
      <c r="A20" s="1280"/>
      <c r="B20" s="1203"/>
      <c r="C20" s="1203"/>
      <c r="D20" s="1203"/>
      <c r="E20" s="1203"/>
      <c r="F20" s="1203"/>
      <c r="G20" s="761" t="s">
        <v>122</v>
      </c>
      <c r="H20" s="759">
        <v>0</v>
      </c>
      <c r="I20" s="1203"/>
      <c r="J20" s="1203"/>
      <c r="K20" s="1203"/>
      <c r="L20" s="1203"/>
      <c r="M20" s="1203"/>
      <c r="N20" s="1203"/>
      <c r="O20" s="1203"/>
      <c r="P20" s="1203"/>
      <c r="Q20" s="1203"/>
      <c r="R20" s="1203"/>
      <c r="S20" s="1203"/>
      <c r="T20" s="1203"/>
      <c r="U20" s="1203"/>
      <c r="V20" s="1203"/>
      <c r="W20" s="1203"/>
      <c r="X20" s="1203"/>
      <c r="Y20" s="1203"/>
      <c r="Z20" s="1203"/>
      <c r="AA20" s="1203"/>
      <c r="AB20" s="304" t="s">
        <v>117</v>
      </c>
      <c r="AC20" s="776"/>
      <c r="AD20" s="759">
        <v>0</v>
      </c>
      <c r="AE20" s="776"/>
      <c r="AF20" s="759">
        <v>0</v>
      </c>
      <c r="AG20" s="776"/>
      <c r="AH20" s="759">
        <v>0</v>
      </c>
      <c r="AI20" s="759">
        <v>0</v>
      </c>
      <c r="AJ20" s="759">
        <v>0</v>
      </c>
      <c r="AK20" s="759">
        <v>0</v>
      </c>
      <c r="AL20" s="759">
        <v>0</v>
      </c>
      <c r="AM20" s="759">
        <v>0</v>
      </c>
      <c r="AN20" s="759">
        <v>0</v>
      </c>
      <c r="AO20" s="777" t="s">
        <v>117</v>
      </c>
      <c r="AP20" s="778"/>
      <c r="AQ20" s="779">
        <v>0</v>
      </c>
      <c r="AR20" s="778"/>
      <c r="AS20" s="779">
        <v>0</v>
      </c>
      <c r="AT20" s="778"/>
      <c r="AU20" s="780">
        <v>0</v>
      </c>
      <c r="AV20" s="781">
        <v>0</v>
      </c>
      <c r="AW20" s="781">
        <v>0</v>
      </c>
      <c r="AX20" s="781">
        <v>0</v>
      </c>
      <c r="AY20" s="781">
        <v>0</v>
      </c>
      <c r="AZ20" s="781">
        <v>0</v>
      </c>
      <c r="BA20" s="781">
        <v>0</v>
      </c>
      <c r="BB20" s="781">
        <v>0</v>
      </c>
      <c r="BC20" s="1283"/>
      <c r="BD20" s="1283"/>
      <c r="BE20" s="1283"/>
      <c r="BF20" s="1283"/>
    </row>
    <row r="21" spans="1:58" ht="24.75" customHeight="1">
      <c r="A21" s="1278" t="s">
        <v>1042</v>
      </c>
      <c r="B21" s="1201">
        <v>0</v>
      </c>
      <c r="C21" s="1201">
        <v>0</v>
      </c>
      <c r="D21" s="1201">
        <v>28</v>
      </c>
      <c r="E21" s="1201">
        <v>28</v>
      </c>
      <c r="F21" s="1201">
        <v>0</v>
      </c>
      <c r="G21" s="304" t="s">
        <v>131</v>
      </c>
      <c r="H21" s="759">
        <v>28</v>
      </c>
      <c r="I21" s="1201">
        <v>27</v>
      </c>
      <c r="J21" s="1201">
        <v>3</v>
      </c>
      <c r="K21" s="1201">
        <v>1</v>
      </c>
      <c r="L21" s="1201">
        <v>31</v>
      </c>
      <c r="M21" s="1201">
        <v>0</v>
      </c>
      <c r="N21" s="1201">
        <v>0</v>
      </c>
      <c r="O21" s="1201">
        <v>0</v>
      </c>
      <c r="P21" s="1201">
        <v>0</v>
      </c>
      <c r="Q21" s="1201">
        <v>0</v>
      </c>
      <c r="R21" s="1201">
        <v>0</v>
      </c>
      <c r="S21" s="1201">
        <v>0</v>
      </c>
      <c r="T21" s="1201">
        <v>18</v>
      </c>
      <c r="U21" s="1201">
        <v>0</v>
      </c>
      <c r="V21" s="1201">
        <v>18</v>
      </c>
      <c r="W21" s="1201">
        <v>28</v>
      </c>
      <c r="X21" s="1201">
        <v>19</v>
      </c>
      <c r="Y21" s="1201">
        <v>0</v>
      </c>
      <c r="Z21" s="1201">
        <v>0</v>
      </c>
      <c r="AA21" s="1201">
        <v>0</v>
      </c>
      <c r="AB21" s="1204" t="s">
        <v>116</v>
      </c>
      <c r="AC21" s="1202">
        <v>0</v>
      </c>
      <c r="AD21" s="1202">
        <v>0</v>
      </c>
      <c r="AE21" s="1202">
        <v>0</v>
      </c>
      <c r="AF21" s="1202">
        <v>0</v>
      </c>
      <c r="AG21" s="1202">
        <v>0</v>
      </c>
      <c r="AH21" s="1202">
        <v>0</v>
      </c>
      <c r="AI21" s="1201">
        <v>0</v>
      </c>
      <c r="AJ21" s="1201">
        <v>0</v>
      </c>
      <c r="AK21" s="1201">
        <v>27</v>
      </c>
      <c r="AL21" s="1201">
        <v>0</v>
      </c>
      <c r="AM21" s="1201">
        <v>0</v>
      </c>
      <c r="AN21" s="1201">
        <v>0</v>
      </c>
      <c r="AO21" s="1281" t="s">
        <v>116</v>
      </c>
      <c r="AP21" s="1283">
        <v>0</v>
      </c>
      <c r="AQ21" s="1283">
        <v>0</v>
      </c>
      <c r="AR21" s="1283">
        <v>0</v>
      </c>
      <c r="AS21" s="1283">
        <v>0</v>
      </c>
      <c r="AT21" s="1283">
        <v>0</v>
      </c>
      <c r="AU21" s="1286">
        <v>0</v>
      </c>
      <c r="AV21" s="1283">
        <v>0</v>
      </c>
      <c r="AW21" s="1283">
        <v>0</v>
      </c>
      <c r="AX21" s="1283">
        <v>0</v>
      </c>
      <c r="AY21" s="1283">
        <v>0</v>
      </c>
      <c r="AZ21" s="1283">
        <v>0</v>
      </c>
      <c r="BA21" s="1283">
        <v>0</v>
      </c>
      <c r="BB21" s="1283">
        <v>0</v>
      </c>
      <c r="BC21" s="1283">
        <v>0</v>
      </c>
      <c r="BD21" s="1283">
        <v>0</v>
      </c>
      <c r="BE21" s="1283">
        <v>0</v>
      </c>
      <c r="BF21" s="1283">
        <v>19</v>
      </c>
    </row>
    <row r="22" spans="1:58" ht="24.75" customHeight="1">
      <c r="A22" s="1279"/>
      <c r="B22" s="1202"/>
      <c r="C22" s="1202"/>
      <c r="D22" s="1202"/>
      <c r="E22" s="1202"/>
      <c r="F22" s="1202"/>
      <c r="G22" s="761" t="s">
        <v>161</v>
      </c>
      <c r="H22" s="759">
        <v>0</v>
      </c>
      <c r="I22" s="1202"/>
      <c r="J22" s="1202"/>
      <c r="K22" s="1202"/>
      <c r="L22" s="1202"/>
      <c r="M22" s="1202"/>
      <c r="N22" s="1202"/>
      <c r="O22" s="1202"/>
      <c r="P22" s="1202"/>
      <c r="Q22" s="1202"/>
      <c r="R22" s="1202"/>
      <c r="S22" s="1202"/>
      <c r="T22" s="1202"/>
      <c r="U22" s="1202"/>
      <c r="V22" s="1202"/>
      <c r="W22" s="1202"/>
      <c r="X22" s="1202"/>
      <c r="Y22" s="1202"/>
      <c r="Z22" s="1202"/>
      <c r="AA22" s="1202"/>
      <c r="AB22" s="1206"/>
      <c r="AC22" s="1203"/>
      <c r="AD22" s="1203"/>
      <c r="AE22" s="1203"/>
      <c r="AF22" s="1203"/>
      <c r="AG22" s="1203"/>
      <c r="AH22" s="1203"/>
      <c r="AI22" s="1203"/>
      <c r="AJ22" s="1203"/>
      <c r="AK22" s="1203"/>
      <c r="AL22" s="1203"/>
      <c r="AM22" s="1203"/>
      <c r="AN22" s="1203"/>
      <c r="AO22" s="1285"/>
      <c r="AP22" s="1283"/>
      <c r="AQ22" s="1283"/>
      <c r="AR22" s="1283"/>
      <c r="AS22" s="1283"/>
      <c r="AT22" s="1283"/>
      <c r="AU22" s="1287"/>
      <c r="AV22" s="1283"/>
      <c r="AW22" s="1283"/>
      <c r="AX22" s="1283"/>
      <c r="AY22" s="1283"/>
      <c r="AZ22" s="1283"/>
      <c r="BA22" s="1283"/>
      <c r="BB22" s="1283"/>
      <c r="BC22" s="1283"/>
      <c r="BD22" s="1283"/>
      <c r="BE22" s="1283"/>
      <c r="BF22" s="1283"/>
    </row>
    <row r="23" spans="1:58" ht="24.75" customHeight="1">
      <c r="A23" s="1280"/>
      <c r="B23" s="1203"/>
      <c r="C23" s="1203"/>
      <c r="D23" s="1203"/>
      <c r="E23" s="1203"/>
      <c r="F23" s="1203"/>
      <c r="G23" s="304" t="s">
        <v>122</v>
      </c>
      <c r="H23" s="759">
        <v>0</v>
      </c>
      <c r="I23" s="1203"/>
      <c r="J23" s="1203"/>
      <c r="K23" s="1203"/>
      <c r="L23" s="1203"/>
      <c r="M23" s="1203"/>
      <c r="N23" s="1203"/>
      <c r="O23" s="1203"/>
      <c r="P23" s="1203"/>
      <c r="Q23" s="1203"/>
      <c r="R23" s="1203"/>
      <c r="S23" s="1203"/>
      <c r="T23" s="1203"/>
      <c r="U23" s="1203"/>
      <c r="V23" s="1203"/>
      <c r="W23" s="1203"/>
      <c r="X23" s="1203"/>
      <c r="Y23" s="1203"/>
      <c r="Z23" s="1203"/>
      <c r="AA23" s="1203"/>
      <c r="AB23" s="304" t="s">
        <v>117</v>
      </c>
      <c r="AC23" s="305"/>
      <c r="AD23" s="759">
        <v>0</v>
      </c>
      <c r="AE23" s="305"/>
      <c r="AF23" s="759">
        <v>0</v>
      </c>
      <c r="AG23" s="305"/>
      <c r="AH23" s="759">
        <v>0</v>
      </c>
      <c r="AI23" s="759">
        <v>0</v>
      </c>
      <c r="AJ23" s="759">
        <v>0</v>
      </c>
      <c r="AK23" s="759">
        <v>0</v>
      </c>
      <c r="AL23" s="759">
        <v>0</v>
      </c>
      <c r="AM23" s="759">
        <v>0</v>
      </c>
      <c r="AN23" s="759">
        <v>0</v>
      </c>
      <c r="AO23" s="782" t="s">
        <v>117</v>
      </c>
      <c r="AP23" s="783"/>
      <c r="AQ23" s="781">
        <v>0</v>
      </c>
      <c r="AR23" s="783"/>
      <c r="AS23" s="781">
        <v>0</v>
      </c>
      <c r="AT23" s="783"/>
      <c r="AU23" s="780">
        <v>0</v>
      </c>
      <c r="AV23" s="781">
        <v>0</v>
      </c>
      <c r="AW23" s="781">
        <v>0</v>
      </c>
      <c r="AX23" s="781">
        <v>0</v>
      </c>
      <c r="AY23" s="781">
        <v>0</v>
      </c>
      <c r="AZ23" s="781">
        <v>0</v>
      </c>
      <c r="BA23" s="781">
        <v>0</v>
      </c>
      <c r="BB23" s="781">
        <v>0</v>
      </c>
      <c r="BC23" s="1283"/>
      <c r="BD23" s="1283"/>
      <c r="BE23" s="1283"/>
      <c r="BF23" s="1283"/>
    </row>
    <row r="24" spans="1:58" ht="24.75" customHeight="1">
      <c r="A24" s="1204" t="s">
        <v>236</v>
      </c>
      <c r="B24" s="1201">
        <v>0</v>
      </c>
      <c r="C24" s="1201">
        <v>0</v>
      </c>
      <c r="D24" s="1201">
        <v>63</v>
      </c>
      <c r="E24" s="1201">
        <v>63</v>
      </c>
      <c r="F24" s="1201">
        <v>0</v>
      </c>
      <c r="G24" s="304" t="s">
        <v>131</v>
      </c>
      <c r="H24" s="757">
        <v>63</v>
      </c>
      <c r="I24" s="1201">
        <v>83</v>
      </c>
      <c r="J24" s="1201">
        <v>8</v>
      </c>
      <c r="K24" s="1201">
        <v>1</v>
      </c>
      <c r="L24" s="1201">
        <v>92</v>
      </c>
      <c r="M24" s="1201">
        <v>0</v>
      </c>
      <c r="N24" s="1201">
        <v>0</v>
      </c>
      <c r="O24" s="1201">
        <v>0</v>
      </c>
      <c r="P24" s="1201">
        <v>0</v>
      </c>
      <c r="Q24" s="1201">
        <v>0</v>
      </c>
      <c r="R24" s="1201">
        <v>0</v>
      </c>
      <c r="S24" s="1201">
        <v>0</v>
      </c>
      <c r="T24" s="1201">
        <v>34</v>
      </c>
      <c r="U24" s="1201">
        <v>0</v>
      </c>
      <c r="V24" s="1201">
        <v>34</v>
      </c>
      <c r="W24" s="1201">
        <v>63</v>
      </c>
      <c r="X24" s="1201">
        <v>35</v>
      </c>
      <c r="Y24" s="1201">
        <v>0</v>
      </c>
      <c r="Z24" s="1201">
        <v>0</v>
      </c>
      <c r="AA24" s="1201">
        <v>0</v>
      </c>
      <c r="AB24" s="1204" t="s">
        <v>116</v>
      </c>
      <c r="AC24" s="1201">
        <v>0</v>
      </c>
      <c r="AD24" s="1201">
        <v>0</v>
      </c>
      <c r="AE24" s="1201">
        <v>0</v>
      </c>
      <c r="AF24" s="1201">
        <v>0</v>
      </c>
      <c r="AG24" s="1201">
        <v>0</v>
      </c>
      <c r="AH24" s="1201">
        <v>0</v>
      </c>
      <c r="AI24" s="1201">
        <v>0</v>
      </c>
      <c r="AJ24" s="1201">
        <v>0</v>
      </c>
      <c r="AK24" s="1201">
        <v>83</v>
      </c>
      <c r="AL24" s="1201">
        <v>0</v>
      </c>
      <c r="AM24" s="1201">
        <v>0</v>
      </c>
      <c r="AN24" s="1201">
        <v>0</v>
      </c>
      <c r="AO24" s="1281" t="s">
        <v>116</v>
      </c>
      <c r="AP24" s="1283">
        <v>0</v>
      </c>
      <c r="AQ24" s="1283">
        <v>0</v>
      </c>
      <c r="AR24" s="1283">
        <v>0</v>
      </c>
      <c r="AS24" s="1283">
        <v>0</v>
      </c>
      <c r="AT24" s="1283">
        <v>0</v>
      </c>
      <c r="AU24" s="1286">
        <v>0</v>
      </c>
      <c r="AV24" s="1283">
        <v>0</v>
      </c>
      <c r="AW24" s="1283">
        <v>0</v>
      </c>
      <c r="AX24" s="1283">
        <v>0</v>
      </c>
      <c r="AY24" s="1283">
        <v>0</v>
      </c>
      <c r="AZ24" s="1283">
        <v>0</v>
      </c>
      <c r="BA24" s="1283">
        <v>0</v>
      </c>
      <c r="BB24" s="1283">
        <v>0</v>
      </c>
      <c r="BC24" s="1283">
        <v>0</v>
      </c>
      <c r="BD24" s="1283">
        <v>0</v>
      </c>
      <c r="BE24" s="1283">
        <v>0</v>
      </c>
      <c r="BF24" s="1283">
        <v>35</v>
      </c>
    </row>
    <row r="25" spans="1:58" ht="24.75" customHeight="1">
      <c r="A25" s="1205"/>
      <c r="B25" s="1202"/>
      <c r="C25" s="1202"/>
      <c r="D25" s="1202"/>
      <c r="E25" s="1202"/>
      <c r="F25" s="1202"/>
      <c r="G25" s="304" t="s">
        <v>161</v>
      </c>
      <c r="H25" s="757">
        <v>0</v>
      </c>
      <c r="I25" s="1202"/>
      <c r="J25" s="1202"/>
      <c r="K25" s="1202"/>
      <c r="L25" s="1202"/>
      <c r="M25" s="1202"/>
      <c r="N25" s="1202"/>
      <c r="O25" s="1202"/>
      <c r="P25" s="1202"/>
      <c r="Q25" s="1202"/>
      <c r="R25" s="1202"/>
      <c r="S25" s="1202"/>
      <c r="T25" s="1202"/>
      <c r="U25" s="1202"/>
      <c r="V25" s="1202"/>
      <c r="W25" s="1202"/>
      <c r="X25" s="1202"/>
      <c r="Y25" s="1202"/>
      <c r="Z25" s="1202"/>
      <c r="AA25" s="1202"/>
      <c r="AB25" s="1206"/>
      <c r="AC25" s="1203"/>
      <c r="AD25" s="1203"/>
      <c r="AE25" s="1203"/>
      <c r="AF25" s="1203"/>
      <c r="AG25" s="1203"/>
      <c r="AH25" s="1203"/>
      <c r="AI25" s="1203"/>
      <c r="AJ25" s="1203"/>
      <c r="AK25" s="1203"/>
      <c r="AL25" s="1203"/>
      <c r="AM25" s="1203"/>
      <c r="AN25" s="1203"/>
      <c r="AO25" s="1285"/>
      <c r="AP25" s="1283"/>
      <c r="AQ25" s="1283"/>
      <c r="AR25" s="1283"/>
      <c r="AS25" s="1283"/>
      <c r="AT25" s="1283"/>
      <c r="AU25" s="1287"/>
      <c r="AV25" s="1283"/>
      <c r="AW25" s="1283"/>
      <c r="AX25" s="1283"/>
      <c r="AY25" s="1283"/>
      <c r="AZ25" s="1283"/>
      <c r="BA25" s="1283"/>
      <c r="BB25" s="1283"/>
      <c r="BC25" s="1283"/>
      <c r="BD25" s="1283"/>
      <c r="BE25" s="1283"/>
      <c r="BF25" s="1283"/>
    </row>
    <row r="26" spans="1:58" ht="24.75" customHeight="1">
      <c r="A26" s="1205"/>
      <c r="B26" s="1202"/>
      <c r="C26" s="1202"/>
      <c r="D26" s="1202"/>
      <c r="E26" s="1202"/>
      <c r="F26" s="1202"/>
      <c r="G26" s="761" t="s">
        <v>122</v>
      </c>
      <c r="H26" s="757">
        <v>0</v>
      </c>
      <c r="I26" s="1202"/>
      <c r="J26" s="1202"/>
      <c r="K26" s="1202"/>
      <c r="L26" s="1202"/>
      <c r="M26" s="1202"/>
      <c r="N26" s="1202"/>
      <c r="O26" s="1202"/>
      <c r="P26" s="1202"/>
      <c r="Q26" s="1202"/>
      <c r="R26" s="1202"/>
      <c r="S26" s="1202"/>
      <c r="T26" s="1202"/>
      <c r="U26" s="1202"/>
      <c r="V26" s="1202"/>
      <c r="W26" s="1202"/>
      <c r="X26" s="1202"/>
      <c r="Y26" s="1202"/>
      <c r="Z26" s="1202"/>
      <c r="AA26" s="1202"/>
      <c r="AB26" s="760" t="s">
        <v>117</v>
      </c>
      <c r="AC26" s="310"/>
      <c r="AD26" s="758">
        <v>0</v>
      </c>
      <c r="AE26" s="310"/>
      <c r="AF26" s="758">
        <v>0</v>
      </c>
      <c r="AG26" s="310"/>
      <c r="AH26" s="758">
        <v>0</v>
      </c>
      <c r="AI26" s="758">
        <v>0</v>
      </c>
      <c r="AJ26" s="758">
        <v>0</v>
      </c>
      <c r="AK26" s="758">
        <v>0</v>
      </c>
      <c r="AL26" s="758">
        <v>0</v>
      </c>
      <c r="AM26" s="758">
        <v>0</v>
      </c>
      <c r="AN26" s="758">
        <v>0</v>
      </c>
      <c r="AO26" s="784" t="s">
        <v>117</v>
      </c>
      <c r="AP26" s="783"/>
      <c r="AQ26" s="781">
        <v>0</v>
      </c>
      <c r="AR26" s="783"/>
      <c r="AS26" s="781">
        <v>0</v>
      </c>
      <c r="AT26" s="783"/>
      <c r="AU26" s="785">
        <v>0</v>
      </c>
      <c r="AV26" s="781">
        <v>0</v>
      </c>
      <c r="AW26" s="781">
        <v>0</v>
      </c>
      <c r="AX26" s="781">
        <v>0</v>
      </c>
      <c r="AY26" s="781">
        <v>0</v>
      </c>
      <c r="AZ26" s="781">
        <v>0</v>
      </c>
      <c r="BA26" s="781">
        <v>0</v>
      </c>
      <c r="BB26" s="781">
        <v>0</v>
      </c>
      <c r="BC26" s="1283"/>
      <c r="BD26" s="1283"/>
      <c r="BE26" s="1288"/>
      <c r="BF26" s="1288"/>
    </row>
    <row r="27" spans="1:58" ht="24.75" customHeight="1">
      <c r="A27" s="1268" t="s">
        <v>1043</v>
      </c>
      <c r="B27" s="1260"/>
      <c r="C27" s="1260"/>
      <c r="D27" s="1260"/>
      <c r="E27" s="1283">
        <v>63</v>
      </c>
      <c r="F27" s="1283"/>
      <c r="G27" s="1290"/>
      <c r="H27" s="1291"/>
      <c r="I27" s="1291"/>
      <c r="J27" s="1291"/>
      <c r="K27" s="1291"/>
      <c r="L27" s="1291"/>
      <c r="M27" s="1291"/>
      <c r="N27" s="1291"/>
      <c r="O27" s="1291"/>
      <c r="P27" s="1291"/>
      <c r="Q27" s="1291"/>
      <c r="R27" s="1291"/>
      <c r="S27" s="1292"/>
      <c r="T27" s="786" t="s">
        <v>238</v>
      </c>
      <c r="U27" s="786" t="s">
        <v>238</v>
      </c>
      <c r="V27" s="786" t="s">
        <v>238</v>
      </c>
      <c r="W27" s="786" t="s">
        <v>238</v>
      </c>
      <c r="X27" s="786" t="s">
        <v>238</v>
      </c>
      <c r="Y27" s="1293"/>
      <c r="Z27" s="1293"/>
      <c r="AA27" s="1293"/>
      <c r="AB27" s="1294" t="s">
        <v>239</v>
      </c>
      <c r="AC27" s="1288">
        <v>0</v>
      </c>
      <c r="AD27" s="1288">
        <v>0</v>
      </c>
      <c r="AE27" s="1288">
        <v>0</v>
      </c>
      <c r="AF27" s="1288">
        <v>0</v>
      </c>
      <c r="AG27" s="1288">
        <v>0</v>
      </c>
      <c r="AH27" s="1288">
        <v>0</v>
      </c>
      <c r="AI27" s="1288">
        <v>0</v>
      </c>
      <c r="AJ27" s="1288">
        <v>0</v>
      </c>
      <c r="AK27" s="1288">
        <v>83</v>
      </c>
      <c r="AL27" s="1288">
        <v>0</v>
      </c>
      <c r="AM27" s="1288">
        <v>0</v>
      </c>
      <c r="AN27" s="1288">
        <v>0</v>
      </c>
      <c r="AO27" s="1298" t="s">
        <v>239</v>
      </c>
      <c r="AP27" s="1283">
        <v>0</v>
      </c>
      <c r="AQ27" s="1283">
        <v>0</v>
      </c>
      <c r="AR27" s="1283">
        <v>0</v>
      </c>
      <c r="AS27" s="1283">
        <v>0</v>
      </c>
      <c r="AT27" s="1283">
        <v>0</v>
      </c>
      <c r="AU27" s="1296">
        <v>0</v>
      </c>
      <c r="AV27" s="1283">
        <v>0</v>
      </c>
      <c r="AW27" s="1283">
        <v>0</v>
      </c>
      <c r="AX27" s="1283">
        <v>0</v>
      </c>
      <c r="AY27" s="1283">
        <v>0</v>
      </c>
      <c r="AZ27" s="1283">
        <v>0</v>
      </c>
      <c r="BA27" s="1283">
        <v>0</v>
      </c>
      <c r="BB27" s="1284">
        <v>0</v>
      </c>
      <c r="BC27" s="1306" t="s">
        <v>1044</v>
      </c>
      <c r="BD27" s="1307"/>
      <c r="BE27" s="1300">
        <v>0</v>
      </c>
      <c r="BF27" s="1301">
        <v>0</v>
      </c>
    </row>
    <row r="28" spans="1:58" ht="24.75" customHeight="1">
      <c r="A28" s="1260"/>
      <c r="B28" s="1260"/>
      <c r="C28" s="1260"/>
      <c r="D28" s="1260"/>
      <c r="E28" s="1283"/>
      <c r="F28" s="1283"/>
      <c r="G28" s="1214"/>
      <c r="H28" s="1215"/>
      <c r="I28" s="1215"/>
      <c r="J28" s="1215"/>
      <c r="K28" s="1215"/>
      <c r="L28" s="1215"/>
      <c r="M28" s="1215"/>
      <c r="N28" s="1215"/>
      <c r="O28" s="1215"/>
      <c r="P28" s="1215"/>
      <c r="Q28" s="1215"/>
      <c r="R28" s="1215"/>
      <c r="S28" s="1216"/>
      <c r="T28" s="787">
        <v>0.53968253968253965</v>
      </c>
      <c r="U28" s="787">
        <v>0</v>
      </c>
      <c r="V28" s="787">
        <v>0.53968253968253965</v>
      </c>
      <c r="W28" s="787">
        <v>1</v>
      </c>
      <c r="X28" s="787">
        <v>0.55555555555555558</v>
      </c>
      <c r="Y28" s="1293"/>
      <c r="Z28" s="1293"/>
      <c r="AA28" s="1293"/>
      <c r="AB28" s="1295"/>
      <c r="AC28" s="1289"/>
      <c r="AD28" s="1289"/>
      <c r="AE28" s="1289"/>
      <c r="AF28" s="1289"/>
      <c r="AG28" s="1289"/>
      <c r="AH28" s="1289"/>
      <c r="AI28" s="1289"/>
      <c r="AJ28" s="1289"/>
      <c r="AK28" s="1289"/>
      <c r="AL28" s="1289"/>
      <c r="AM28" s="1289"/>
      <c r="AN28" s="1289"/>
      <c r="AO28" s="1299"/>
      <c r="AP28" s="1283"/>
      <c r="AQ28" s="1283"/>
      <c r="AR28" s="1283"/>
      <c r="AS28" s="1283"/>
      <c r="AT28" s="1283"/>
      <c r="AU28" s="1297"/>
      <c r="AV28" s="1283"/>
      <c r="AW28" s="1283"/>
      <c r="AX28" s="1283"/>
      <c r="AY28" s="1283"/>
      <c r="AZ28" s="1283"/>
      <c r="BA28" s="1283"/>
      <c r="BB28" s="1284"/>
      <c r="BC28" s="1261">
        <v>0</v>
      </c>
      <c r="BD28" s="1262"/>
      <c r="BE28" s="1229"/>
      <c r="BF28" s="1231"/>
    </row>
    <row r="29" spans="1:58" ht="30" customHeight="1">
      <c r="A29" s="763"/>
      <c r="B29" s="763"/>
      <c r="C29" s="763"/>
      <c r="D29" s="754"/>
      <c r="E29" s="754"/>
      <c r="F29" s="754"/>
      <c r="G29" s="763"/>
      <c r="H29" s="754"/>
      <c r="I29" s="754"/>
      <c r="J29" s="754"/>
      <c r="K29" s="754"/>
      <c r="L29" s="754"/>
      <c r="M29" s="754"/>
      <c r="N29" s="754"/>
      <c r="O29" s="754"/>
      <c r="P29" s="754"/>
      <c r="Q29" s="754"/>
      <c r="R29" s="754"/>
      <c r="S29" s="754"/>
      <c r="T29" s="754"/>
      <c r="U29" s="754"/>
      <c r="V29" s="754"/>
      <c r="W29" s="754"/>
      <c r="X29" s="754"/>
      <c r="Y29" s="754"/>
      <c r="Z29" s="754"/>
      <c r="AA29" s="754"/>
      <c r="AB29" s="763"/>
      <c r="AC29" s="754"/>
      <c r="AD29" s="754"/>
      <c r="AE29" s="754"/>
      <c r="AF29" s="754"/>
      <c r="AG29" s="754"/>
      <c r="AH29" s="754"/>
      <c r="AI29" s="754"/>
      <c r="AJ29" s="754"/>
      <c r="AK29" s="754"/>
      <c r="AL29" s="754"/>
      <c r="AM29" s="754"/>
      <c r="AN29" s="754"/>
      <c r="AO29" s="763"/>
      <c r="AP29" s="763"/>
      <c r="AR29" s="788"/>
      <c r="AS29" s="788"/>
      <c r="AT29" s="789" t="s">
        <v>241</v>
      </c>
      <c r="AU29" s="790"/>
      <c r="AV29" s="791"/>
      <c r="AW29" s="755"/>
      <c r="AX29" s="755"/>
      <c r="AY29" s="755"/>
      <c r="AZ29" s="755"/>
      <c r="BA29" s="755"/>
      <c r="BB29" s="755"/>
      <c r="BC29" s="1302">
        <v>0.55555555555555558</v>
      </c>
      <c r="BD29" s="1302"/>
      <c r="BE29" s="1303"/>
      <c r="BF29" s="1303"/>
    </row>
    <row r="30" spans="1:58" ht="30" customHeight="1">
      <c r="A30" s="1268" t="s">
        <v>1050</v>
      </c>
      <c r="B30" s="1260"/>
      <c r="C30" s="1260"/>
      <c r="D30" s="1260"/>
      <c r="E30" s="1260" t="s">
        <v>1054</v>
      </c>
      <c r="F30" s="1260"/>
      <c r="G30" s="1260"/>
      <c r="H30" s="1260" t="s">
        <v>1055</v>
      </c>
      <c r="I30" s="1260"/>
      <c r="J30" s="1260"/>
      <c r="K30" s="754"/>
      <c r="L30" s="754"/>
      <c r="M30" s="754"/>
      <c r="N30" s="754"/>
      <c r="O30" s="754"/>
      <c r="P30" s="754"/>
      <c r="Q30" s="754"/>
      <c r="R30" s="754"/>
      <c r="S30" s="754"/>
      <c r="T30" s="754"/>
      <c r="U30" s="754"/>
      <c r="V30" s="754"/>
      <c r="W30" s="754"/>
      <c r="X30" s="754"/>
      <c r="Y30" s="754"/>
      <c r="Z30" s="754"/>
      <c r="AA30" s="754"/>
      <c r="AB30" s="763"/>
      <c r="AC30" s="754"/>
      <c r="AD30" s="754"/>
      <c r="AE30" s="754"/>
      <c r="AF30" s="754"/>
      <c r="AG30" s="754"/>
      <c r="AH30" s="754"/>
      <c r="AI30" s="754"/>
      <c r="AJ30" s="754"/>
      <c r="AK30" s="754"/>
      <c r="AL30" s="754"/>
      <c r="AM30" s="754"/>
      <c r="AN30" s="754"/>
      <c r="AO30" s="763"/>
      <c r="AP30" s="763"/>
      <c r="AR30" s="792"/>
      <c r="AS30" s="792"/>
      <c r="AT30" s="1304" t="s">
        <v>243</v>
      </c>
      <c r="AU30" s="1305" t="s">
        <v>1045</v>
      </c>
      <c r="AV30" s="1305"/>
      <c r="AW30" s="1305"/>
      <c r="AX30" s="1305"/>
      <c r="AY30" s="1305"/>
      <c r="AZ30" s="1305"/>
      <c r="BA30" s="1244" t="s">
        <v>245</v>
      </c>
      <c r="BB30" s="1187"/>
      <c r="BC30" s="1302"/>
      <c r="BD30" s="1302"/>
      <c r="BE30" s="1302"/>
      <c r="BF30" s="1302"/>
    </row>
    <row r="31" spans="1:58" ht="30" customHeight="1">
      <c r="A31" s="1311" t="s">
        <v>1051</v>
      </c>
      <c r="B31" s="1311"/>
      <c r="C31" s="1311"/>
      <c r="D31" s="1311"/>
      <c r="E31" s="1312"/>
      <c r="F31" s="1312"/>
      <c r="G31" s="1312"/>
      <c r="H31" s="1312"/>
      <c r="I31" s="1312"/>
      <c r="J31" s="1312"/>
      <c r="Q31" s="754"/>
      <c r="R31" s="754"/>
      <c r="S31" s="1246" t="s">
        <v>247</v>
      </c>
      <c r="T31" s="1187"/>
      <c r="U31" s="1187"/>
      <c r="V31" s="1187"/>
      <c r="W31" s="1187"/>
      <c r="X31" s="1187"/>
      <c r="AC31" s="754"/>
      <c r="AD31" s="1246" t="s">
        <v>248</v>
      </c>
      <c r="AE31" s="1246"/>
      <c r="AF31" s="1246"/>
      <c r="AG31" s="1246"/>
      <c r="AH31" s="1246"/>
      <c r="AI31" s="1187"/>
      <c r="AJ31" s="1187"/>
      <c r="AK31" s="1187"/>
      <c r="AL31" s="1187"/>
      <c r="AM31" s="754"/>
      <c r="AN31" s="754"/>
      <c r="AO31" s="763"/>
      <c r="AP31" s="763"/>
      <c r="AR31" s="792"/>
      <c r="AS31" s="792"/>
      <c r="AT31" s="1242"/>
      <c r="AU31" s="1308" t="s">
        <v>249</v>
      </c>
      <c r="AV31" s="1308"/>
      <c r="AW31" s="1308"/>
      <c r="AX31" s="1308"/>
      <c r="AY31" s="1308"/>
      <c r="AZ31" s="1308"/>
      <c r="BA31" s="1187"/>
      <c r="BB31" s="1187"/>
      <c r="BC31" s="1302"/>
      <c r="BD31" s="1302"/>
      <c r="BE31" s="1302"/>
      <c r="BF31" s="1302"/>
    </row>
    <row r="32" spans="1:58" ht="30" customHeight="1">
      <c r="A32" s="1311" t="s">
        <v>1052</v>
      </c>
      <c r="B32" s="1311"/>
      <c r="C32" s="1311"/>
      <c r="D32" s="1311"/>
      <c r="E32" s="1312"/>
      <c r="F32" s="1312"/>
      <c r="G32" s="1312"/>
      <c r="H32" s="1312"/>
      <c r="I32" s="1312"/>
      <c r="J32" s="1312"/>
      <c r="Q32" s="754"/>
      <c r="R32" s="754"/>
      <c r="S32" s="763"/>
      <c r="T32" s="763"/>
      <c r="U32" s="754"/>
      <c r="V32" s="754"/>
      <c r="W32" s="754"/>
      <c r="X32" s="763"/>
      <c r="AC32" s="754"/>
      <c r="AD32" s="754"/>
      <c r="AE32" s="754"/>
      <c r="AF32" s="754"/>
      <c r="AG32" s="754"/>
      <c r="AH32" s="754"/>
      <c r="AI32" s="754"/>
      <c r="AJ32" s="754"/>
      <c r="AK32" s="754"/>
      <c r="AL32" s="754"/>
      <c r="AM32" s="763"/>
      <c r="AN32" s="763"/>
      <c r="AO32" s="763"/>
      <c r="AP32" s="763"/>
      <c r="AR32" s="788"/>
      <c r="AS32" s="793"/>
      <c r="AT32" s="794" t="s">
        <v>250</v>
      </c>
      <c r="AU32" s="342"/>
      <c r="AV32" s="795"/>
      <c r="AW32" s="795"/>
      <c r="AX32" s="795"/>
      <c r="AY32" s="795"/>
      <c r="AZ32" s="795"/>
      <c r="BA32" s="796"/>
      <c r="BB32" s="796"/>
      <c r="BC32" s="1302">
        <v>0.55555555555555558</v>
      </c>
      <c r="BD32" s="1302"/>
      <c r="BE32" s="1302"/>
      <c r="BF32" s="1302"/>
    </row>
    <row r="33" spans="1:58" ht="30" customHeight="1">
      <c r="A33" s="1311" t="s">
        <v>1053</v>
      </c>
      <c r="B33" s="1311"/>
      <c r="C33" s="1311"/>
      <c r="D33" s="1311"/>
      <c r="E33" s="1312"/>
      <c r="F33" s="1312"/>
      <c r="G33" s="1312"/>
      <c r="H33" s="1312"/>
      <c r="I33" s="1312"/>
      <c r="J33" s="1312"/>
      <c r="Q33" s="754"/>
      <c r="R33" s="754"/>
      <c r="S33" s="763"/>
      <c r="T33" s="763"/>
      <c r="U33" s="754"/>
      <c r="V33" s="754"/>
      <c r="W33" s="754"/>
      <c r="X33" s="763"/>
      <c r="AC33" s="754"/>
      <c r="AD33" s="754"/>
      <c r="AE33" s="754"/>
      <c r="AF33" s="754"/>
      <c r="AG33" s="754"/>
      <c r="AH33" s="754"/>
      <c r="AI33" s="754"/>
      <c r="AJ33" s="754"/>
      <c r="AK33" s="754"/>
      <c r="AL33" s="754"/>
      <c r="AM33" s="763"/>
      <c r="AN33" s="763"/>
      <c r="AO33" s="763"/>
      <c r="AP33" s="763"/>
      <c r="AR33" s="792"/>
      <c r="AS33" s="797"/>
      <c r="AT33" s="1309" t="s">
        <v>243</v>
      </c>
      <c r="AU33" s="1305" t="s">
        <v>1045</v>
      </c>
      <c r="AV33" s="1305"/>
      <c r="AW33" s="1305"/>
      <c r="AX33" s="1305"/>
      <c r="AY33" s="1305"/>
      <c r="AZ33" s="1305"/>
      <c r="BA33" s="1244" t="s">
        <v>245</v>
      </c>
      <c r="BB33" s="1187"/>
      <c r="BC33" s="1302"/>
      <c r="BD33" s="1302"/>
      <c r="BE33" s="1302"/>
      <c r="BF33" s="1302"/>
    </row>
    <row r="34" spans="1:58" ht="30" customHeight="1">
      <c r="A34" s="763"/>
      <c r="B34" s="763"/>
      <c r="C34" s="763"/>
      <c r="D34" s="763"/>
      <c r="E34" s="763"/>
      <c r="F34" s="763"/>
      <c r="G34" s="763"/>
      <c r="H34" s="763"/>
      <c r="I34" s="763"/>
      <c r="J34" s="763"/>
      <c r="Q34" s="754"/>
      <c r="R34" s="754"/>
      <c r="S34" s="763"/>
      <c r="T34" s="763"/>
      <c r="U34" s="754"/>
      <c r="V34" s="754"/>
      <c r="W34" s="754"/>
      <c r="X34" s="763"/>
      <c r="AC34" s="754"/>
      <c r="AD34" s="754"/>
      <c r="AE34" s="754"/>
      <c r="AF34" s="754"/>
      <c r="AG34" s="754"/>
      <c r="AH34" s="754"/>
      <c r="AI34" s="754"/>
      <c r="AJ34" s="754"/>
      <c r="AK34" s="754"/>
      <c r="AL34" s="754"/>
      <c r="AM34" s="754"/>
      <c r="AN34" s="763"/>
      <c r="AO34" s="763"/>
      <c r="AP34" s="763"/>
      <c r="AR34" s="792"/>
      <c r="AS34" s="797"/>
      <c r="AT34" s="1310"/>
      <c r="AU34" s="1308" t="s">
        <v>254</v>
      </c>
      <c r="AV34" s="1308"/>
      <c r="AW34" s="1308"/>
      <c r="AX34" s="1308"/>
      <c r="AY34" s="1308"/>
      <c r="AZ34" s="1308"/>
      <c r="BA34" s="1188"/>
      <c r="BB34" s="1188"/>
      <c r="BC34" s="1302"/>
      <c r="BD34" s="1302"/>
      <c r="BE34" s="1302"/>
      <c r="BF34" s="1302"/>
    </row>
    <row r="35" spans="1:58" ht="30" customHeight="1">
      <c r="A35" s="763"/>
      <c r="B35" s="798"/>
      <c r="C35" s="798"/>
      <c r="D35" s="798"/>
      <c r="E35" s="798"/>
      <c r="F35" s="798"/>
      <c r="G35" s="798"/>
      <c r="H35" s="798"/>
      <c r="I35" s="798"/>
      <c r="J35" s="798"/>
      <c r="Q35" s="754"/>
      <c r="R35" s="754"/>
      <c r="S35" s="1246" t="s">
        <v>255</v>
      </c>
      <c r="T35" s="1187"/>
      <c r="U35" s="1187"/>
      <c r="V35" s="1187"/>
      <c r="W35" s="1187"/>
      <c r="X35" s="1187"/>
      <c r="AC35" s="754"/>
      <c r="AD35" s="1246" t="s">
        <v>255</v>
      </c>
      <c r="AE35" s="1246"/>
      <c r="AF35" s="1246"/>
      <c r="AG35" s="1246"/>
      <c r="AH35" s="1246"/>
      <c r="AI35" s="1187"/>
      <c r="AJ35" s="1187"/>
      <c r="AK35" s="1187"/>
      <c r="AL35" s="1187"/>
      <c r="AM35" s="754"/>
      <c r="AN35" s="754"/>
      <c r="AO35" s="763"/>
      <c r="AP35" s="763"/>
      <c r="AQ35" s="763"/>
      <c r="AR35" s="763"/>
      <c r="AS35" s="763"/>
      <c r="AT35" s="763"/>
      <c r="AU35" s="763"/>
      <c r="AV35" s="763"/>
      <c r="AW35" s="763"/>
      <c r="AX35" s="320"/>
      <c r="AY35" s="320"/>
      <c r="AZ35" s="320"/>
      <c r="BA35" s="320"/>
      <c r="BB35" s="763"/>
      <c r="BC35" s="320"/>
      <c r="BD35" s="321"/>
      <c r="BE35" s="321"/>
      <c r="BF35" s="321"/>
    </row>
    <row r="36" spans="1:58" ht="30" customHeight="1">
      <c r="A36" s="763"/>
      <c r="B36" s="769"/>
      <c r="C36" s="769"/>
      <c r="D36" s="769"/>
      <c r="E36" s="769"/>
      <c r="F36" s="769"/>
      <c r="G36" s="769"/>
      <c r="H36" s="769"/>
      <c r="I36" s="769"/>
      <c r="J36" s="769"/>
      <c r="Q36" s="754"/>
      <c r="R36" s="754"/>
      <c r="S36" s="1246" t="s">
        <v>258</v>
      </c>
      <c r="T36" s="1187"/>
      <c r="U36" s="1187"/>
      <c r="V36" s="1187"/>
      <c r="W36" s="1187"/>
      <c r="X36" s="1187"/>
      <c r="AC36" s="754"/>
      <c r="AD36" s="1246" t="s">
        <v>258</v>
      </c>
      <c r="AE36" s="1246"/>
      <c r="AF36" s="1246"/>
      <c r="AG36" s="1246"/>
      <c r="AH36" s="1246"/>
      <c r="AI36" s="1187"/>
      <c r="AJ36" s="1187"/>
      <c r="AK36" s="1187"/>
      <c r="AL36" s="1187"/>
      <c r="AM36" s="754"/>
      <c r="AN36" s="754"/>
      <c r="AO36" s="763"/>
      <c r="AP36" s="763"/>
      <c r="AQ36" s="763"/>
      <c r="AR36" s="763"/>
      <c r="AS36" s="763"/>
      <c r="AT36" s="763"/>
      <c r="AU36" s="763"/>
      <c r="AV36" s="763"/>
      <c r="AW36" s="763"/>
      <c r="AX36" s="320"/>
      <c r="AY36" s="320"/>
      <c r="AZ36" s="320"/>
      <c r="BA36" s="320"/>
      <c r="BB36" s="763"/>
      <c r="BC36" s="320"/>
      <c r="BD36" s="321"/>
      <c r="BE36" s="321"/>
      <c r="BF36" s="321"/>
    </row>
    <row r="37" spans="1:58">
      <c r="A37" s="763"/>
      <c r="B37" s="754"/>
      <c r="C37" s="799"/>
      <c r="D37" s="799"/>
      <c r="E37" s="799"/>
      <c r="F37" s="799"/>
      <c r="G37" s="799"/>
      <c r="H37" s="754"/>
      <c r="I37" s="769"/>
      <c r="J37" s="769"/>
      <c r="K37" s="754"/>
      <c r="L37" s="754"/>
      <c r="M37" s="754"/>
      <c r="N37" s="754"/>
      <c r="O37" s="754"/>
      <c r="P37" s="754"/>
      <c r="Q37" s="754"/>
      <c r="R37" s="754"/>
      <c r="S37" s="754"/>
      <c r="T37" s="754"/>
      <c r="U37" s="754"/>
      <c r="V37" s="754"/>
      <c r="W37" s="754"/>
      <c r="X37" s="754"/>
      <c r="Y37" s="754"/>
      <c r="Z37" s="754"/>
      <c r="AA37" s="754"/>
      <c r="AB37" s="763"/>
      <c r="AC37" s="754"/>
      <c r="AD37" s="754"/>
      <c r="AE37" s="754"/>
      <c r="AF37" s="754"/>
      <c r="AG37" s="754"/>
      <c r="AH37" s="754"/>
      <c r="AI37" s="754"/>
      <c r="AJ37" s="754"/>
      <c r="AK37" s="754"/>
      <c r="AL37" s="754"/>
      <c r="AM37" s="754"/>
      <c r="AN37" s="754"/>
      <c r="AO37" s="763"/>
      <c r="AP37" s="763"/>
      <c r="AQ37" s="763"/>
      <c r="AR37" s="763"/>
      <c r="AS37" s="763"/>
      <c r="AT37" s="763"/>
      <c r="AU37" s="763"/>
      <c r="AV37" s="763"/>
      <c r="AW37" s="763"/>
      <c r="AX37" s="320"/>
      <c r="AY37" s="320"/>
      <c r="AZ37" s="320"/>
      <c r="BA37" s="320"/>
      <c r="BB37" s="763"/>
      <c r="BC37" s="320"/>
      <c r="BD37" s="321"/>
      <c r="BE37" s="321"/>
      <c r="BF37" s="321"/>
    </row>
  </sheetData>
  <sheetProtection algorithmName="SHA-512" hashValue="j7gkqhR7RSWfmozGHLlB/vxF5Yf6EyKAJt4mFqymn5LljMb3tU9kb0Ca8EGhHO5Pth7ksDUlH6uQudK9LC8JOQ==" saltValue="SnHA2W+XA3o/miq8XLSRjg==" spinCount="100000" sheet="1" objects="1" scenarios="1"/>
  <mergeCells count="314">
    <mergeCell ref="A33:D33"/>
    <mergeCell ref="E33:G33"/>
    <mergeCell ref="H33:J33"/>
    <mergeCell ref="A30:D30"/>
    <mergeCell ref="E30:G30"/>
    <mergeCell ref="H30:J30"/>
    <mergeCell ref="A31:D31"/>
    <mergeCell ref="E31:G31"/>
    <mergeCell ref="H31:J31"/>
    <mergeCell ref="A32:D32"/>
    <mergeCell ref="E32:G32"/>
    <mergeCell ref="H32:J32"/>
    <mergeCell ref="S35:X35"/>
    <mergeCell ref="AD35:AL35"/>
    <mergeCell ref="S36:X36"/>
    <mergeCell ref="AD36:AL36"/>
    <mergeCell ref="S31:X31"/>
    <mergeCell ref="AD31:AL31"/>
    <mergeCell ref="AU31:AZ31"/>
    <mergeCell ref="BC32:BF34"/>
    <mergeCell ref="AT33:AT34"/>
    <mergeCell ref="AU33:AZ33"/>
    <mergeCell ref="BA33:BB34"/>
    <mergeCell ref="AU34:AZ34"/>
    <mergeCell ref="BE27:BE28"/>
    <mergeCell ref="BF27:BF28"/>
    <mergeCell ref="BC28:BD28"/>
    <mergeCell ref="BC29:BF31"/>
    <mergeCell ref="AT30:AT31"/>
    <mergeCell ref="AU30:AZ30"/>
    <mergeCell ref="BA30:BB31"/>
    <mergeCell ref="AX27:AX28"/>
    <mergeCell ref="AY27:AY28"/>
    <mergeCell ref="AZ27:AZ28"/>
    <mergeCell ref="BA27:BA28"/>
    <mergeCell ref="BB27:BB28"/>
    <mergeCell ref="BC27:BD27"/>
    <mergeCell ref="AR27:AR28"/>
    <mergeCell ref="AS27:AS28"/>
    <mergeCell ref="AT27:AT28"/>
    <mergeCell ref="AU27:AU28"/>
    <mergeCell ref="AV27:AV28"/>
    <mergeCell ref="AW27:AW28"/>
    <mergeCell ref="AL27:AL28"/>
    <mergeCell ref="AM27:AM28"/>
    <mergeCell ref="AN27:AN28"/>
    <mergeCell ref="AO27:AO28"/>
    <mergeCell ref="AP27:AP28"/>
    <mergeCell ref="AQ27:AQ28"/>
    <mergeCell ref="AF27:AF28"/>
    <mergeCell ref="AG27:AG28"/>
    <mergeCell ref="AH27:AH28"/>
    <mergeCell ref="AI27:AI28"/>
    <mergeCell ref="AJ27:AJ28"/>
    <mergeCell ref="AK27:AK28"/>
    <mergeCell ref="BE24:BE26"/>
    <mergeCell ref="BF24:BF26"/>
    <mergeCell ref="A27:D28"/>
    <mergeCell ref="E27:F28"/>
    <mergeCell ref="G27:S28"/>
    <mergeCell ref="Y27:AA28"/>
    <mergeCell ref="AB27:AB28"/>
    <mergeCell ref="AC27:AC28"/>
    <mergeCell ref="AD27:AD28"/>
    <mergeCell ref="AE27:AE28"/>
    <mergeCell ref="AY24:AY25"/>
    <mergeCell ref="AZ24:AZ25"/>
    <mergeCell ref="BA24:BA25"/>
    <mergeCell ref="BB24:BB25"/>
    <mergeCell ref="BC24:BC26"/>
    <mergeCell ref="BD24:BD26"/>
    <mergeCell ref="AS24:AS25"/>
    <mergeCell ref="AT24:AT25"/>
    <mergeCell ref="AU24:AU25"/>
    <mergeCell ref="AV24:AV25"/>
    <mergeCell ref="AW24:AW25"/>
    <mergeCell ref="AX24:AX25"/>
    <mergeCell ref="AM24:AM25"/>
    <mergeCell ref="AN24:AN25"/>
    <mergeCell ref="AO24:AO25"/>
    <mergeCell ref="AP24:AP25"/>
    <mergeCell ref="AQ24:AQ25"/>
    <mergeCell ref="AR24:AR25"/>
    <mergeCell ref="AG24:AG25"/>
    <mergeCell ref="AH24:AH25"/>
    <mergeCell ref="AI24:AI25"/>
    <mergeCell ref="AJ24:AJ25"/>
    <mergeCell ref="AK24:AK25"/>
    <mergeCell ref="AL24:AL25"/>
    <mergeCell ref="AA24:AA26"/>
    <mergeCell ref="AB24:AB25"/>
    <mergeCell ref="AC24:AC25"/>
    <mergeCell ref="AD24:AD25"/>
    <mergeCell ref="AE24:AE25"/>
    <mergeCell ref="AF24:AF25"/>
    <mergeCell ref="U24:U26"/>
    <mergeCell ref="V24:V26"/>
    <mergeCell ref="W24:W26"/>
    <mergeCell ref="X24:X26"/>
    <mergeCell ref="Y24:Y26"/>
    <mergeCell ref="Z24:Z26"/>
    <mergeCell ref="O24:O26"/>
    <mergeCell ref="P24:P26"/>
    <mergeCell ref="Q24:Q26"/>
    <mergeCell ref="R24:R26"/>
    <mergeCell ref="S24:S26"/>
    <mergeCell ref="T24:T26"/>
    <mergeCell ref="I24:I26"/>
    <mergeCell ref="J24:J26"/>
    <mergeCell ref="K24:K26"/>
    <mergeCell ref="L24:L26"/>
    <mergeCell ref="M24:M26"/>
    <mergeCell ref="N24:N26"/>
    <mergeCell ref="A24:A26"/>
    <mergeCell ref="B24:B26"/>
    <mergeCell ref="C24:C26"/>
    <mergeCell ref="D24:D26"/>
    <mergeCell ref="E24:E26"/>
    <mergeCell ref="F24:F26"/>
    <mergeCell ref="BA21:BA22"/>
    <mergeCell ref="BB21:BB22"/>
    <mergeCell ref="BC21:BC23"/>
    <mergeCell ref="BD21:BD23"/>
    <mergeCell ref="BE21:BE23"/>
    <mergeCell ref="BF21:BF23"/>
    <mergeCell ref="AU21:AU22"/>
    <mergeCell ref="AV21:AV22"/>
    <mergeCell ref="AW21:AW22"/>
    <mergeCell ref="AX21:AX22"/>
    <mergeCell ref="AY21:AY22"/>
    <mergeCell ref="AZ21:AZ22"/>
    <mergeCell ref="AO21:AO22"/>
    <mergeCell ref="AP21:AP22"/>
    <mergeCell ref="AQ21:AQ22"/>
    <mergeCell ref="AR21:AR22"/>
    <mergeCell ref="AS21:AS22"/>
    <mergeCell ref="AT21:AT22"/>
    <mergeCell ref="AI21:AI22"/>
    <mergeCell ref="AJ21:AJ22"/>
    <mergeCell ref="AK21:AK22"/>
    <mergeCell ref="AL21:AL22"/>
    <mergeCell ref="AM21:AM22"/>
    <mergeCell ref="AN21:AN22"/>
    <mergeCell ref="AC21:AC22"/>
    <mergeCell ref="AD21:AD22"/>
    <mergeCell ref="AE21:AE22"/>
    <mergeCell ref="AF21:AF22"/>
    <mergeCell ref="AG21:AG22"/>
    <mergeCell ref="AH21:AH22"/>
    <mergeCell ref="W21:W23"/>
    <mergeCell ref="X21:X23"/>
    <mergeCell ref="Y21:Y23"/>
    <mergeCell ref="Z21:Z23"/>
    <mergeCell ref="AA21:AA23"/>
    <mergeCell ref="AB21:AB22"/>
    <mergeCell ref="Q21:Q23"/>
    <mergeCell ref="R21:R23"/>
    <mergeCell ref="S21:S23"/>
    <mergeCell ref="T21:T23"/>
    <mergeCell ref="U21:U23"/>
    <mergeCell ref="V21:V23"/>
    <mergeCell ref="K21:K23"/>
    <mergeCell ref="L21:L23"/>
    <mergeCell ref="M21:M23"/>
    <mergeCell ref="N21:N23"/>
    <mergeCell ref="O21:O23"/>
    <mergeCell ref="P21:P23"/>
    <mergeCell ref="BE18:BE20"/>
    <mergeCell ref="BF18:BF20"/>
    <mergeCell ref="A21:A23"/>
    <mergeCell ref="B21:B23"/>
    <mergeCell ref="C21:C23"/>
    <mergeCell ref="D21:D23"/>
    <mergeCell ref="E21:E23"/>
    <mergeCell ref="F21:F23"/>
    <mergeCell ref="I21:I23"/>
    <mergeCell ref="J21:J23"/>
    <mergeCell ref="AY18:AY19"/>
    <mergeCell ref="AZ18:AZ19"/>
    <mergeCell ref="BA18:BA19"/>
    <mergeCell ref="BB18:BB19"/>
    <mergeCell ref="BC18:BC20"/>
    <mergeCell ref="BD18:BD20"/>
    <mergeCell ref="AS18:AS19"/>
    <mergeCell ref="AT18:AT19"/>
    <mergeCell ref="AU18:AU19"/>
    <mergeCell ref="AV18:AV19"/>
    <mergeCell ref="AW18:AW19"/>
    <mergeCell ref="AX18:AX19"/>
    <mergeCell ref="AM18:AM19"/>
    <mergeCell ref="AN18:AN19"/>
    <mergeCell ref="AP18:AP19"/>
    <mergeCell ref="AQ18:AQ19"/>
    <mergeCell ref="AR18:AR19"/>
    <mergeCell ref="AG18:AG19"/>
    <mergeCell ref="AH18:AH19"/>
    <mergeCell ref="AI18:AI19"/>
    <mergeCell ref="AJ18:AJ19"/>
    <mergeCell ref="AK18:AK19"/>
    <mergeCell ref="AL18:AL19"/>
    <mergeCell ref="AE18:AE19"/>
    <mergeCell ref="AF18:AF19"/>
    <mergeCell ref="U18:U20"/>
    <mergeCell ref="V18:V20"/>
    <mergeCell ref="W18:W20"/>
    <mergeCell ref="X18:X20"/>
    <mergeCell ref="Y18:Y20"/>
    <mergeCell ref="Z18:Z20"/>
    <mergeCell ref="AO18:AO19"/>
    <mergeCell ref="J18:J20"/>
    <mergeCell ref="K18:K20"/>
    <mergeCell ref="L18:L20"/>
    <mergeCell ref="M18:M20"/>
    <mergeCell ref="N18:N20"/>
    <mergeCell ref="AA18:AA20"/>
    <mergeCell ref="AB18:AB19"/>
    <mergeCell ref="AC18:AC19"/>
    <mergeCell ref="AD18:AD19"/>
    <mergeCell ref="G17:H17"/>
    <mergeCell ref="Z17:AA17"/>
    <mergeCell ref="A18:A20"/>
    <mergeCell ref="B18:B20"/>
    <mergeCell ref="C18:C20"/>
    <mergeCell ref="D18:D20"/>
    <mergeCell ref="E18:E20"/>
    <mergeCell ref="F18:F20"/>
    <mergeCell ref="AQ15:AQ16"/>
    <mergeCell ref="AG15:AG16"/>
    <mergeCell ref="AH15:AH16"/>
    <mergeCell ref="AI15:AJ15"/>
    <mergeCell ref="AK15:AL15"/>
    <mergeCell ref="AM15:AN15"/>
    <mergeCell ref="AP15:AP16"/>
    <mergeCell ref="V13:V16"/>
    <mergeCell ref="W13:W16"/>
    <mergeCell ref="O18:O20"/>
    <mergeCell ref="P18:P20"/>
    <mergeCell ref="Q18:Q20"/>
    <mergeCell ref="R18:R20"/>
    <mergeCell ref="S18:S20"/>
    <mergeCell ref="T18:T20"/>
    <mergeCell ref="I18:I20"/>
    <mergeCell ref="BB13:BB16"/>
    <mergeCell ref="BC13:BD13"/>
    <mergeCell ref="BE13:BE16"/>
    <mergeCell ref="BF13:BF16"/>
    <mergeCell ref="AV14:AW14"/>
    <mergeCell ref="AX14:BA14"/>
    <mergeCell ref="BC14:BC16"/>
    <mergeCell ref="BD14:BD16"/>
    <mergeCell ref="AX15:AY15"/>
    <mergeCell ref="AZ15:BA15"/>
    <mergeCell ref="AV15:AW15"/>
    <mergeCell ref="AO13:AO16"/>
    <mergeCell ref="AP13:AQ14"/>
    <mergeCell ref="AR13:AS14"/>
    <mergeCell ref="AI14:AJ14"/>
    <mergeCell ref="AK14:AN14"/>
    <mergeCell ref="AE15:AE16"/>
    <mergeCell ref="AF15:AF16"/>
    <mergeCell ref="AT13:AU14"/>
    <mergeCell ref="AV13:BA13"/>
    <mergeCell ref="AR15:AR16"/>
    <mergeCell ref="AS15:AS16"/>
    <mergeCell ref="AT15:AT16"/>
    <mergeCell ref="AU15:AU16"/>
    <mergeCell ref="J13:J15"/>
    <mergeCell ref="K13:K15"/>
    <mergeCell ref="L13:L16"/>
    <mergeCell ref="M13:M15"/>
    <mergeCell ref="N13:N15"/>
    <mergeCell ref="O13:O15"/>
    <mergeCell ref="Z12:AA15"/>
    <mergeCell ref="AB12:AN12"/>
    <mergeCell ref="AO12:BF12"/>
    <mergeCell ref="X13:X16"/>
    <mergeCell ref="Y13:Y16"/>
    <mergeCell ref="AB13:AB16"/>
    <mergeCell ref="AC13:AD14"/>
    <mergeCell ref="AC15:AC16"/>
    <mergeCell ref="AD15:AD16"/>
    <mergeCell ref="P13:P15"/>
    <mergeCell ref="Q13:Q16"/>
    <mergeCell ref="R13:R16"/>
    <mergeCell ref="S13:S16"/>
    <mergeCell ref="T13:T16"/>
    <mergeCell ref="U13:U16"/>
    <mergeCell ref="AE13:AF14"/>
    <mergeCell ref="AG13:AH14"/>
    <mergeCell ref="AI13:AN13"/>
    <mergeCell ref="AV9:BF9"/>
    <mergeCell ref="F10:P10"/>
    <mergeCell ref="AV10:BF10"/>
    <mergeCell ref="A12:A16"/>
    <mergeCell ref="B12:F12"/>
    <mergeCell ref="G12:L12"/>
    <mergeCell ref="M12:S12"/>
    <mergeCell ref="T12:Y12"/>
    <mergeCell ref="A3:BF3"/>
    <mergeCell ref="A4:BF4"/>
    <mergeCell ref="A5:BF5"/>
    <mergeCell ref="A6:BF6"/>
    <mergeCell ref="F8:P8"/>
    <mergeCell ref="AA8:AK8"/>
    <mergeCell ref="AV8:BF8"/>
    <mergeCell ref="B13:B16"/>
    <mergeCell ref="C13:C16"/>
    <mergeCell ref="D13:D16"/>
    <mergeCell ref="E13:E16"/>
    <mergeCell ref="F13:F16"/>
    <mergeCell ref="G13:H16"/>
    <mergeCell ref="I13:I15"/>
    <mergeCell ref="F9:P9"/>
    <mergeCell ref="AA9:AK9"/>
  </mergeCells>
  <dataValidations count="1">
    <dataValidation allowBlank="1" showInputMessage="1" showErrorMessage="1" prompt="Ruangan ini diisi secara manual" sqref="E31:J33"/>
  </dataValidations>
  <pageMargins left="0.7" right="0.7" top="0.75" bottom="0.75" header="0.3" footer="0.3"/>
  <pageSetup paperSize="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U979"/>
  <sheetViews>
    <sheetView zoomScale="80" zoomScaleNormal="80" workbookViewId="0">
      <selection activeCell="I8" sqref="I8:T9 B17:F25 E26:F27 H17:AD25 U27:AA27 AF17:AR27 AT17:BF27 BG17:BN25 BP17:BR25 BT17:BU25 BG28:BI33"/>
    </sheetView>
  </sheetViews>
  <sheetFormatPr defaultColWidth="14.42578125" defaultRowHeight="15"/>
  <cols>
    <col min="1" max="1" width="12.140625" style="14" customWidth="1"/>
    <col min="2" max="6" width="4.28515625" style="14" customWidth="1"/>
    <col min="7" max="7" width="3.28515625" style="14" customWidth="1"/>
    <col min="8" max="8" width="4.28515625" style="14" customWidth="1"/>
    <col min="9" max="18" width="5.7109375" style="14" customWidth="1"/>
    <col min="19" max="27" width="6.28515625" style="14" customWidth="1"/>
    <col min="28" max="28" width="5.7109375" style="14" customWidth="1"/>
    <col min="29" max="30" width="4.28515625" style="14" customWidth="1"/>
    <col min="31" max="31" width="3.7109375" style="14" customWidth="1"/>
    <col min="32" max="44" width="5.7109375" style="14" customWidth="1"/>
    <col min="45" max="45" width="3.7109375" style="14" customWidth="1"/>
    <col min="46" max="57" width="5.7109375" style="14" customWidth="1"/>
    <col min="58" max="58" width="5.140625" style="14" customWidth="1"/>
    <col min="59" max="66" width="4.28515625" style="14" customWidth="1"/>
    <col min="67" max="67" width="2.42578125" style="14" customWidth="1"/>
    <col min="68" max="68" width="5.7109375" style="14" customWidth="1"/>
    <col min="69" max="70" width="7.140625" style="14" customWidth="1"/>
    <col min="71" max="73" width="5.7109375" style="14" customWidth="1"/>
    <col min="74" max="16384" width="14.42578125" style="14"/>
  </cols>
  <sheetData>
    <row r="1" spans="1:73" ht="15" customHeight="1">
      <c r="AS1" s="15"/>
      <c r="BF1" s="15"/>
      <c r="BH1" s="1151" t="s">
        <v>259</v>
      </c>
      <c r="BI1" s="1152"/>
      <c r="BJ1" s="15"/>
    </row>
    <row r="2" spans="1:73"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5"/>
    </row>
    <row r="3" spans="1:73"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5"/>
    </row>
    <row r="4" spans="1:73"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5"/>
    </row>
    <row r="5" spans="1:73" ht="17.25" customHeight="1">
      <c r="S5" s="1153"/>
      <c r="T5" s="1154"/>
      <c r="U5" s="1154"/>
      <c r="V5" s="1154"/>
      <c r="W5" s="1154"/>
      <c r="X5" s="1154"/>
      <c r="Y5" s="1154"/>
      <c r="Z5" s="1154"/>
      <c r="AA5" s="16"/>
      <c r="AD5" s="1153"/>
      <c r="AE5" s="1154"/>
      <c r="AF5" s="1154"/>
      <c r="AG5" s="1154"/>
      <c r="AH5" s="1154"/>
      <c r="AI5" s="1154"/>
      <c r="AJ5" s="1154"/>
      <c r="AK5" s="1154"/>
      <c r="AL5" s="1154"/>
      <c r="AM5" s="1154"/>
      <c r="AS5" s="15"/>
      <c r="BF5" s="15"/>
    </row>
    <row r="6" spans="1:73" ht="12.75" customHeight="1">
      <c r="A6" s="15"/>
      <c r="B6" s="15"/>
      <c r="C6" s="15"/>
      <c r="D6" s="17"/>
      <c r="E6" s="17"/>
      <c r="F6" s="17"/>
      <c r="G6" s="17"/>
      <c r="H6" s="17"/>
      <c r="I6" s="17"/>
      <c r="J6" s="17"/>
      <c r="K6" s="17"/>
      <c r="L6" s="17"/>
      <c r="M6" s="17"/>
      <c r="N6" s="17"/>
      <c r="O6" s="17"/>
      <c r="P6" s="17"/>
      <c r="Q6" s="17"/>
      <c r="R6" s="17"/>
      <c r="S6" s="17"/>
      <c r="T6" s="17"/>
      <c r="U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row>
    <row r="7" spans="1:73" ht="18.75" customHeight="1">
      <c r="B7" s="18" t="s">
        <v>201</v>
      </c>
      <c r="I7" s="1146" t="s">
        <v>1192</v>
      </c>
      <c r="J7" s="1147"/>
      <c r="K7" s="1147"/>
      <c r="L7" s="1147"/>
      <c r="M7" s="1147"/>
      <c r="N7" s="1147"/>
      <c r="O7" s="1147"/>
      <c r="P7" s="1147"/>
      <c r="Q7" s="1147"/>
      <c r="R7" s="1147"/>
      <c r="S7" s="1147"/>
      <c r="T7" s="1148"/>
      <c r="U7" s="402"/>
      <c r="V7" s="20"/>
      <c r="W7" s="401"/>
      <c r="X7" s="401"/>
      <c r="Y7" s="400" t="s">
        <v>202</v>
      </c>
      <c r="Z7" s="401"/>
      <c r="AA7" s="401"/>
      <c r="AB7" s="401"/>
      <c r="AC7" s="401"/>
      <c r="AD7" s="1146"/>
      <c r="AE7" s="1147"/>
      <c r="AF7" s="1147"/>
      <c r="AG7" s="1147"/>
      <c r="AH7" s="1147"/>
      <c r="AI7" s="1147"/>
      <c r="AJ7" s="1147"/>
      <c r="AK7" s="1147"/>
      <c r="AL7" s="1147"/>
      <c r="AM7" s="1147"/>
      <c r="AN7" s="1147"/>
      <c r="AO7" s="1148"/>
      <c r="AP7" s="401"/>
      <c r="AQ7" s="401"/>
      <c r="AR7" s="401"/>
      <c r="AS7" s="401"/>
      <c r="AT7" s="401"/>
      <c r="AU7" s="401"/>
      <c r="AV7" s="401"/>
      <c r="AW7" s="400" t="s">
        <v>203</v>
      </c>
      <c r="AX7" s="401"/>
      <c r="AY7" s="401"/>
      <c r="AZ7" s="401"/>
      <c r="BA7" s="401"/>
      <c r="BB7" s="401"/>
      <c r="BC7" s="1149"/>
      <c r="BD7" s="1150"/>
      <c r="BE7" s="1150"/>
      <c r="BF7" s="1150"/>
      <c r="BG7" s="1150"/>
      <c r="BH7" s="1150"/>
      <c r="BI7" s="1150"/>
      <c r="BJ7" s="1150"/>
      <c r="BK7" s="1150"/>
      <c r="BL7" s="1150"/>
      <c r="BM7" s="1150"/>
    </row>
    <row r="8" spans="1:73" ht="18.75" customHeight="1">
      <c r="B8" s="18" t="s">
        <v>737</v>
      </c>
      <c r="I8" s="1146"/>
      <c r="J8" s="1147"/>
      <c r="K8" s="1147"/>
      <c r="L8" s="1147"/>
      <c r="M8" s="1147"/>
      <c r="N8" s="1147"/>
      <c r="O8" s="1147"/>
      <c r="P8" s="1147"/>
      <c r="Q8" s="1147"/>
      <c r="R8" s="1147"/>
      <c r="S8" s="1147"/>
      <c r="T8" s="1148"/>
      <c r="U8" s="402"/>
      <c r="V8" s="20"/>
      <c r="W8" s="401"/>
      <c r="X8" s="401"/>
      <c r="Y8" s="400" t="s">
        <v>205</v>
      </c>
      <c r="Z8" s="401"/>
      <c r="AA8" s="401"/>
      <c r="AB8" s="401"/>
      <c r="AC8" s="401"/>
      <c r="AD8" s="1146"/>
      <c r="AE8" s="1147"/>
      <c r="AF8" s="1147"/>
      <c r="AG8" s="1147"/>
      <c r="AH8" s="1147"/>
      <c r="AI8" s="1147"/>
      <c r="AJ8" s="1147"/>
      <c r="AK8" s="1147"/>
      <c r="AL8" s="1147"/>
      <c r="AM8" s="1147"/>
      <c r="AN8" s="1147"/>
      <c r="AO8" s="1148"/>
      <c r="AP8" s="401"/>
      <c r="AQ8" s="401"/>
      <c r="AR8" s="401"/>
      <c r="AS8" s="401"/>
      <c r="AT8" s="401"/>
      <c r="AU8" s="401"/>
      <c r="AV8" s="401"/>
      <c r="AW8" s="400" t="s">
        <v>206</v>
      </c>
      <c r="AX8" s="401"/>
      <c r="AY8" s="401"/>
      <c r="AZ8" s="401"/>
      <c r="BA8" s="401"/>
      <c r="BB8" s="401"/>
      <c r="BC8" s="1149"/>
      <c r="BD8" s="1150"/>
      <c r="BE8" s="1150"/>
      <c r="BF8" s="1150"/>
      <c r="BG8" s="1150"/>
      <c r="BH8" s="1150"/>
      <c r="BI8" s="1150"/>
      <c r="BJ8" s="1150"/>
      <c r="BK8" s="1150"/>
      <c r="BL8" s="1150"/>
      <c r="BM8" s="1150"/>
    </row>
    <row r="9" spans="1:73" ht="18.75" customHeight="1">
      <c r="B9" s="18" t="s">
        <v>207</v>
      </c>
      <c r="I9" s="1146"/>
      <c r="J9" s="1147"/>
      <c r="K9" s="1147"/>
      <c r="L9" s="1147"/>
      <c r="M9" s="1147"/>
      <c r="N9" s="1147"/>
      <c r="O9" s="1147"/>
      <c r="P9" s="1147"/>
      <c r="Q9" s="1147"/>
      <c r="R9" s="1147"/>
      <c r="S9" s="1147"/>
      <c r="T9" s="1148"/>
      <c r="U9" s="402"/>
      <c r="V9" s="20"/>
      <c r="W9" s="20"/>
      <c r="X9" s="20"/>
      <c r="Y9" s="20"/>
      <c r="Z9" s="20"/>
      <c r="AA9" s="20"/>
      <c r="AB9" s="20"/>
      <c r="AC9" s="20"/>
      <c r="AD9" s="20"/>
      <c r="AE9" s="17"/>
      <c r="AF9" s="20"/>
      <c r="AG9" s="20"/>
      <c r="AH9" s="20"/>
      <c r="AI9" s="20"/>
      <c r="AJ9" s="20"/>
      <c r="AK9" s="20"/>
      <c r="AL9" s="20"/>
      <c r="AM9" s="20"/>
      <c r="AN9" s="20"/>
      <c r="AO9" s="20"/>
      <c r="AP9" s="20"/>
      <c r="AQ9" s="401"/>
      <c r="AR9" s="401"/>
      <c r="AS9" s="401"/>
      <c r="AT9" s="401"/>
      <c r="AU9" s="401"/>
      <c r="AV9" s="401"/>
      <c r="AW9" s="400" t="s">
        <v>208</v>
      </c>
      <c r="AX9" s="401"/>
      <c r="AY9" s="401"/>
      <c r="AZ9" s="401"/>
      <c r="BA9" s="401"/>
      <c r="BB9" s="401"/>
      <c r="BC9" s="1145"/>
      <c r="BD9" s="1145"/>
      <c r="BE9" s="1145"/>
      <c r="BF9" s="1145"/>
      <c r="BG9" s="1145"/>
      <c r="BH9" s="1145"/>
      <c r="BI9" s="1145"/>
      <c r="BJ9" s="1145"/>
      <c r="BK9" s="1145"/>
      <c r="BL9" s="1145"/>
      <c r="BM9" s="1145"/>
    </row>
    <row r="10" spans="1:73"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20"/>
      <c r="AC10" s="20"/>
      <c r="AD10" s="20"/>
      <c r="AE10" s="17"/>
      <c r="AF10" s="20"/>
      <c r="AG10" s="20"/>
      <c r="AH10" s="20"/>
      <c r="AI10" s="20"/>
      <c r="AJ10" s="20"/>
      <c r="AK10" s="20"/>
      <c r="AL10" s="20"/>
      <c r="AM10" s="20"/>
      <c r="AN10" s="20"/>
      <c r="AO10" s="20"/>
      <c r="AP10" s="20"/>
      <c r="AQ10" s="20"/>
      <c r="AR10" s="20"/>
      <c r="AS10" s="17"/>
      <c r="AT10" s="20"/>
      <c r="AU10" s="20"/>
      <c r="AV10" s="20"/>
      <c r="AW10" s="20"/>
      <c r="AX10" s="20"/>
      <c r="AY10" s="20"/>
      <c r="AZ10" s="20"/>
      <c r="BA10" s="20"/>
      <c r="BB10" s="20"/>
      <c r="BC10" s="20"/>
      <c r="BD10" s="20"/>
      <c r="BE10" s="20"/>
      <c r="BF10" s="17"/>
      <c r="BG10" s="20"/>
      <c r="BH10" s="20"/>
      <c r="BI10" s="20"/>
      <c r="BJ10" s="20"/>
    </row>
    <row r="11" spans="1:73" ht="24" customHeight="1">
      <c r="A11" s="1313" t="s">
        <v>209</v>
      </c>
      <c r="B11" s="1316" t="s">
        <v>210</v>
      </c>
      <c r="C11" s="1316"/>
      <c r="D11" s="1316"/>
      <c r="E11" s="1316"/>
      <c r="F11" s="1316"/>
      <c r="G11" s="1316" t="s">
        <v>211</v>
      </c>
      <c r="H11" s="1316"/>
      <c r="I11" s="1316"/>
      <c r="J11" s="1316"/>
      <c r="K11" s="1316"/>
      <c r="L11" s="1316"/>
      <c r="M11" s="1316" t="s">
        <v>212</v>
      </c>
      <c r="N11" s="1316"/>
      <c r="O11" s="1316"/>
      <c r="P11" s="1316"/>
      <c r="Q11" s="1316"/>
      <c r="R11" s="1316"/>
      <c r="S11" s="1316" t="s">
        <v>213</v>
      </c>
      <c r="T11" s="1316"/>
      <c r="U11" s="1316"/>
      <c r="V11" s="1316"/>
      <c r="W11" s="1316"/>
      <c r="X11" s="1316"/>
      <c r="Y11" s="1316"/>
      <c r="Z11" s="1316"/>
      <c r="AA11" s="1316"/>
      <c r="AB11" s="1316"/>
      <c r="AC11" s="1317" t="s">
        <v>214</v>
      </c>
      <c r="AD11" s="1318"/>
      <c r="AE11" s="1321" t="s">
        <v>215</v>
      </c>
      <c r="AF11" s="1322"/>
      <c r="AG11" s="1322"/>
      <c r="AH11" s="1322"/>
      <c r="AI11" s="1323"/>
      <c r="AJ11" s="1323"/>
      <c r="AK11" s="1323"/>
      <c r="AL11" s="1323"/>
      <c r="AM11" s="1323"/>
      <c r="AN11" s="1323"/>
      <c r="AO11" s="1323"/>
      <c r="AP11" s="1323"/>
      <c r="AQ11" s="1323"/>
      <c r="AR11" s="1324"/>
      <c r="AS11" s="1321" t="s">
        <v>216</v>
      </c>
      <c r="AT11" s="1323"/>
      <c r="AU11" s="1323"/>
      <c r="AV11" s="1323"/>
      <c r="AW11" s="1323"/>
      <c r="AX11" s="1323"/>
      <c r="AY11" s="1323"/>
      <c r="AZ11" s="1323"/>
      <c r="BA11" s="1323"/>
      <c r="BB11" s="1323"/>
      <c r="BC11" s="1323"/>
      <c r="BD11" s="1323"/>
      <c r="BE11" s="1323"/>
      <c r="BF11" s="1323"/>
      <c r="BG11" s="1323"/>
      <c r="BH11" s="1323"/>
      <c r="BI11" s="1323"/>
      <c r="BJ11" s="1324"/>
      <c r="BK11" s="1325" t="s">
        <v>217</v>
      </c>
      <c r="BL11" s="1326"/>
      <c r="BM11" s="1326"/>
      <c r="BN11" s="1327"/>
      <c r="BP11" s="1341" t="s">
        <v>57</v>
      </c>
      <c r="BQ11" s="1313" t="s">
        <v>145</v>
      </c>
      <c r="BR11" s="1344"/>
      <c r="BS11" s="1328" t="s">
        <v>260</v>
      </c>
      <c r="BT11" s="1337" t="s">
        <v>30</v>
      </c>
      <c r="BU11" s="1337"/>
    </row>
    <row r="12" spans="1:73" ht="24" customHeight="1">
      <c r="A12" s="1314"/>
      <c r="B12" s="1336" t="s">
        <v>55</v>
      </c>
      <c r="C12" s="1336" t="s">
        <v>56</v>
      </c>
      <c r="D12" s="1336" t="s">
        <v>26</v>
      </c>
      <c r="E12" s="1336" t="s">
        <v>53</v>
      </c>
      <c r="F12" s="1336" t="s">
        <v>54</v>
      </c>
      <c r="G12" s="1336" t="s">
        <v>218</v>
      </c>
      <c r="H12" s="1336"/>
      <c r="I12" s="1336" t="s">
        <v>61</v>
      </c>
      <c r="J12" s="1336" t="s">
        <v>68</v>
      </c>
      <c r="K12" s="1336" t="s">
        <v>64</v>
      </c>
      <c r="L12" s="1336" t="s">
        <v>65</v>
      </c>
      <c r="M12" s="1336" t="s">
        <v>261</v>
      </c>
      <c r="N12" s="1336" t="s">
        <v>61</v>
      </c>
      <c r="O12" s="1336" t="s">
        <v>62</v>
      </c>
      <c r="P12" s="1336" t="s">
        <v>68</v>
      </c>
      <c r="Q12" s="1336" t="s">
        <v>64</v>
      </c>
      <c r="R12" s="1336" t="s">
        <v>69</v>
      </c>
      <c r="S12" s="1336" t="s">
        <v>219</v>
      </c>
      <c r="T12" s="1336" t="s">
        <v>220</v>
      </c>
      <c r="U12" s="1336" t="s">
        <v>262</v>
      </c>
      <c r="V12" s="1336" t="s">
        <v>33</v>
      </c>
      <c r="W12" s="1336" t="s">
        <v>73</v>
      </c>
      <c r="X12" s="1336" t="s">
        <v>263</v>
      </c>
      <c r="Y12" s="1336" t="s">
        <v>221</v>
      </c>
      <c r="Z12" s="1336" t="s">
        <v>35</v>
      </c>
      <c r="AA12" s="1336" t="s">
        <v>264</v>
      </c>
      <c r="AB12" s="1336" t="s">
        <v>223</v>
      </c>
      <c r="AC12" s="1319"/>
      <c r="AD12" s="1320"/>
      <c r="AE12" s="1328" t="s">
        <v>224</v>
      </c>
      <c r="AF12" s="1330" t="s">
        <v>225</v>
      </c>
      <c r="AG12" s="1331"/>
      <c r="AH12" s="1332"/>
      <c r="AI12" s="1317" t="s">
        <v>265</v>
      </c>
      <c r="AJ12" s="1333"/>
      <c r="AK12" s="1317" t="s">
        <v>266</v>
      </c>
      <c r="AL12" s="1333"/>
      <c r="AM12" s="1321" t="s">
        <v>226</v>
      </c>
      <c r="AN12" s="1323"/>
      <c r="AO12" s="1323"/>
      <c r="AP12" s="1323"/>
      <c r="AQ12" s="1323"/>
      <c r="AR12" s="1324"/>
      <c r="AS12" s="1350" t="s">
        <v>227</v>
      </c>
      <c r="AT12" s="1317" t="s">
        <v>225</v>
      </c>
      <c r="AU12" s="1333"/>
      <c r="AV12" s="1351" t="s">
        <v>265</v>
      </c>
      <c r="AW12" s="1333"/>
      <c r="AX12" s="1317" t="s">
        <v>267</v>
      </c>
      <c r="AY12" s="1333"/>
      <c r="AZ12" s="1321" t="s">
        <v>226</v>
      </c>
      <c r="BA12" s="1323"/>
      <c r="BB12" s="1323"/>
      <c r="BC12" s="1323"/>
      <c r="BD12" s="1323"/>
      <c r="BE12" s="1324"/>
      <c r="BF12" s="1347" t="s">
        <v>82</v>
      </c>
      <c r="BG12" s="1355" t="s">
        <v>228</v>
      </c>
      <c r="BH12" s="1356"/>
      <c r="BI12" s="1350" t="s">
        <v>84</v>
      </c>
      <c r="BJ12" s="1328" t="s">
        <v>268</v>
      </c>
      <c r="BK12" s="1357" t="s">
        <v>230</v>
      </c>
      <c r="BL12" s="1337">
        <v>1</v>
      </c>
      <c r="BM12" s="1337">
        <v>2</v>
      </c>
      <c r="BN12" s="1337">
        <v>3</v>
      </c>
      <c r="BP12" s="1342"/>
      <c r="BQ12" s="1345"/>
      <c r="BR12" s="1346"/>
      <c r="BS12" s="1314"/>
      <c r="BT12" s="1337"/>
      <c r="BU12" s="1337"/>
    </row>
    <row r="13" spans="1:73" ht="24" customHeight="1">
      <c r="A13" s="1314"/>
      <c r="B13" s="1336"/>
      <c r="C13" s="1336"/>
      <c r="D13" s="1336"/>
      <c r="E13" s="1336"/>
      <c r="F13" s="1336"/>
      <c r="G13" s="1336"/>
      <c r="H13" s="1336"/>
      <c r="I13" s="1336"/>
      <c r="J13" s="1336"/>
      <c r="K13" s="1336"/>
      <c r="L13" s="1336"/>
      <c r="M13" s="1336"/>
      <c r="N13" s="1336"/>
      <c r="O13" s="1336"/>
      <c r="P13" s="1336"/>
      <c r="Q13" s="1336"/>
      <c r="R13" s="1336"/>
      <c r="S13" s="1336"/>
      <c r="T13" s="1336"/>
      <c r="U13" s="1336"/>
      <c r="V13" s="1336"/>
      <c r="W13" s="1336"/>
      <c r="X13" s="1336"/>
      <c r="Y13" s="1336"/>
      <c r="Z13" s="1336"/>
      <c r="AA13" s="1336"/>
      <c r="AB13" s="1336"/>
      <c r="AC13" s="1337">
        <v>1</v>
      </c>
      <c r="AD13" s="1337" t="s">
        <v>231</v>
      </c>
      <c r="AE13" s="1154"/>
      <c r="AF13" s="1338" t="s">
        <v>110</v>
      </c>
      <c r="AG13" s="1338" t="s">
        <v>232</v>
      </c>
      <c r="AH13" s="1338" t="s">
        <v>233</v>
      </c>
      <c r="AI13" s="1334"/>
      <c r="AJ13" s="1335"/>
      <c r="AK13" s="1334"/>
      <c r="AL13" s="1335"/>
      <c r="AM13" s="1321" t="s">
        <v>95</v>
      </c>
      <c r="AN13" s="1324"/>
      <c r="AO13" s="1321" t="s">
        <v>96</v>
      </c>
      <c r="AP13" s="1323"/>
      <c r="AQ13" s="1323"/>
      <c r="AR13" s="1324"/>
      <c r="AS13" s="1348"/>
      <c r="AT13" s="1334"/>
      <c r="AU13" s="1335"/>
      <c r="AV13" s="1352"/>
      <c r="AW13" s="1335"/>
      <c r="AX13" s="1334"/>
      <c r="AY13" s="1335"/>
      <c r="AZ13" s="1321" t="s">
        <v>95</v>
      </c>
      <c r="BA13" s="1324"/>
      <c r="BB13" s="1321" t="s">
        <v>96</v>
      </c>
      <c r="BC13" s="1323"/>
      <c r="BD13" s="1323"/>
      <c r="BE13" s="1324"/>
      <c r="BF13" s="1348"/>
      <c r="BG13" s="1350" t="s">
        <v>98</v>
      </c>
      <c r="BH13" s="1328" t="s">
        <v>99</v>
      </c>
      <c r="BI13" s="1348"/>
      <c r="BJ13" s="1314"/>
      <c r="BK13" s="1337"/>
      <c r="BL13" s="1337"/>
      <c r="BM13" s="1337"/>
      <c r="BN13" s="1337"/>
      <c r="BP13" s="1342"/>
      <c r="BQ13" s="1350" t="s">
        <v>58</v>
      </c>
      <c r="BR13" s="1350" t="s">
        <v>59</v>
      </c>
      <c r="BS13" s="1314"/>
      <c r="BT13" s="1336" t="s">
        <v>269</v>
      </c>
      <c r="BU13" s="1336" t="s">
        <v>270</v>
      </c>
    </row>
    <row r="14" spans="1:73" ht="24.75" customHeight="1">
      <c r="A14" s="1314"/>
      <c r="B14" s="1336"/>
      <c r="C14" s="1336"/>
      <c r="D14" s="1336"/>
      <c r="E14" s="1336"/>
      <c r="F14" s="1336"/>
      <c r="G14" s="1336"/>
      <c r="H14" s="1336"/>
      <c r="I14" s="1336"/>
      <c r="J14" s="1336"/>
      <c r="K14" s="1336"/>
      <c r="L14" s="1336"/>
      <c r="M14" s="1336"/>
      <c r="N14" s="1336"/>
      <c r="O14" s="1336"/>
      <c r="P14" s="1336"/>
      <c r="Q14" s="1336"/>
      <c r="R14" s="1336"/>
      <c r="S14" s="1336"/>
      <c r="T14" s="1336"/>
      <c r="U14" s="1336"/>
      <c r="V14" s="1336"/>
      <c r="W14" s="1336"/>
      <c r="X14" s="1336"/>
      <c r="Y14" s="1336"/>
      <c r="Z14" s="1336"/>
      <c r="AA14" s="1336"/>
      <c r="AB14" s="1336"/>
      <c r="AC14" s="1337"/>
      <c r="AD14" s="1337"/>
      <c r="AE14" s="1154"/>
      <c r="AF14" s="1339"/>
      <c r="AG14" s="1339"/>
      <c r="AH14" s="1339"/>
      <c r="AI14" s="1354" t="s">
        <v>110</v>
      </c>
      <c r="AJ14" s="1347" t="s">
        <v>113</v>
      </c>
      <c r="AK14" s="1347" t="s">
        <v>110</v>
      </c>
      <c r="AL14" s="1347" t="s">
        <v>113</v>
      </c>
      <c r="AM14" s="1321" t="s">
        <v>114</v>
      </c>
      <c r="AN14" s="1324"/>
      <c r="AO14" s="1321" t="s">
        <v>114</v>
      </c>
      <c r="AP14" s="1324"/>
      <c r="AQ14" s="1321" t="s">
        <v>115</v>
      </c>
      <c r="AR14" s="1324"/>
      <c r="AS14" s="1348"/>
      <c r="AT14" s="1353" t="s">
        <v>110</v>
      </c>
      <c r="AU14" s="1350" t="s">
        <v>113</v>
      </c>
      <c r="AV14" s="1347" t="s">
        <v>110</v>
      </c>
      <c r="AW14" s="1347" t="s">
        <v>113</v>
      </c>
      <c r="AX14" s="1347" t="s">
        <v>110</v>
      </c>
      <c r="AY14" s="1347" t="s">
        <v>113</v>
      </c>
      <c r="AZ14" s="1321" t="s">
        <v>114</v>
      </c>
      <c r="BA14" s="1324"/>
      <c r="BB14" s="1358" t="s">
        <v>114</v>
      </c>
      <c r="BC14" s="1324"/>
      <c r="BD14" s="1358" t="s">
        <v>115</v>
      </c>
      <c r="BE14" s="1324"/>
      <c r="BF14" s="1348"/>
      <c r="BG14" s="1348"/>
      <c r="BH14" s="1314"/>
      <c r="BI14" s="1348"/>
      <c r="BJ14" s="1314"/>
      <c r="BK14" s="1337"/>
      <c r="BL14" s="1337"/>
      <c r="BM14" s="1337"/>
      <c r="BN14" s="1337"/>
      <c r="BO14" s="50"/>
      <c r="BP14" s="1342"/>
      <c r="BQ14" s="1359"/>
      <c r="BR14" s="1359"/>
      <c r="BS14" s="1314"/>
      <c r="BT14" s="1336"/>
      <c r="BU14" s="1336"/>
    </row>
    <row r="15" spans="1:73" ht="21.75" customHeight="1">
      <c r="A15" s="1315"/>
      <c r="B15" s="1336"/>
      <c r="C15" s="1336"/>
      <c r="D15" s="1336"/>
      <c r="E15" s="1336"/>
      <c r="F15" s="1336"/>
      <c r="G15" s="1336"/>
      <c r="H15" s="1336"/>
      <c r="I15" s="21" t="s">
        <v>118</v>
      </c>
      <c r="J15" s="21" t="s">
        <v>120</v>
      </c>
      <c r="K15" s="21" t="s">
        <v>121</v>
      </c>
      <c r="L15" s="1336"/>
      <c r="M15" s="1336"/>
      <c r="N15" s="21" t="s">
        <v>123</v>
      </c>
      <c r="O15" s="21" t="s">
        <v>124</v>
      </c>
      <c r="P15" s="21" t="s">
        <v>125</v>
      </c>
      <c r="Q15" s="21" t="s">
        <v>126</v>
      </c>
      <c r="R15" s="1336"/>
      <c r="S15" s="1336"/>
      <c r="T15" s="1336"/>
      <c r="U15" s="1336"/>
      <c r="V15" s="1336"/>
      <c r="W15" s="1336"/>
      <c r="X15" s="1336"/>
      <c r="Y15" s="1336"/>
      <c r="Z15" s="1336"/>
      <c r="AA15" s="1336"/>
      <c r="AB15" s="1336"/>
      <c r="AC15" s="1337"/>
      <c r="AD15" s="1337"/>
      <c r="AE15" s="1329"/>
      <c r="AF15" s="1340"/>
      <c r="AG15" s="1340"/>
      <c r="AH15" s="1340"/>
      <c r="AI15" s="1194"/>
      <c r="AJ15" s="1349"/>
      <c r="AK15" s="1349"/>
      <c r="AL15" s="1349"/>
      <c r="AM15" s="22" t="s">
        <v>129</v>
      </c>
      <c r="AN15" s="23" t="s">
        <v>130</v>
      </c>
      <c r="AO15" s="23" t="s">
        <v>129</v>
      </c>
      <c r="AP15" s="23" t="s">
        <v>130</v>
      </c>
      <c r="AQ15" s="23" t="s">
        <v>129</v>
      </c>
      <c r="AR15" s="24" t="s">
        <v>130</v>
      </c>
      <c r="AS15" s="1349"/>
      <c r="AT15" s="1194"/>
      <c r="AU15" s="1349"/>
      <c r="AV15" s="1349"/>
      <c r="AW15" s="1349"/>
      <c r="AX15" s="1349"/>
      <c r="AY15" s="1349"/>
      <c r="AZ15" s="23" t="s">
        <v>129</v>
      </c>
      <c r="BA15" s="23" t="s">
        <v>130</v>
      </c>
      <c r="BB15" s="23" t="s">
        <v>129</v>
      </c>
      <c r="BC15" s="23" t="s">
        <v>130</v>
      </c>
      <c r="BD15" s="23" t="s">
        <v>129</v>
      </c>
      <c r="BE15" s="25" t="s">
        <v>130</v>
      </c>
      <c r="BF15" s="1349"/>
      <c r="BG15" s="1349"/>
      <c r="BH15" s="1315"/>
      <c r="BI15" s="1349"/>
      <c r="BJ15" s="1315"/>
      <c r="BK15" s="1337"/>
      <c r="BL15" s="1337"/>
      <c r="BM15" s="1337"/>
      <c r="BN15" s="1337"/>
      <c r="BO15" s="50"/>
      <c r="BP15" s="1343"/>
      <c r="BQ15" s="1360"/>
      <c r="BR15" s="1360"/>
      <c r="BS15" s="1315"/>
      <c r="BT15" s="1336"/>
      <c r="BU15" s="1336"/>
    </row>
    <row r="16" spans="1:73" ht="18" customHeight="1">
      <c r="A16" s="26">
        <v>1</v>
      </c>
      <c r="B16" s="26">
        <v>2</v>
      </c>
      <c r="C16" s="26">
        <v>3</v>
      </c>
      <c r="D16" s="26">
        <v>4</v>
      </c>
      <c r="E16" s="26">
        <v>5</v>
      </c>
      <c r="F16" s="27">
        <v>6</v>
      </c>
      <c r="G16" s="1193">
        <v>7</v>
      </c>
      <c r="H16" s="1194"/>
      <c r="I16" s="28">
        <v>8</v>
      </c>
      <c r="J16" s="26">
        <v>9</v>
      </c>
      <c r="K16" s="28">
        <v>10</v>
      </c>
      <c r="L16" s="26">
        <v>11</v>
      </c>
      <c r="M16" s="28">
        <v>12</v>
      </c>
      <c r="N16" s="28">
        <v>13</v>
      </c>
      <c r="O16" s="26">
        <v>14</v>
      </c>
      <c r="P16" s="28">
        <v>15</v>
      </c>
      <c r="Q16" s="26">
        <v>16</v>
      </c>
      <c r="R16" s="28">
        <v>17</v>
      </c>
      <c r="S16" s="28">
        <v>18</v>
      </c>
      <c r="T16" s="26">
        <v>19</v>
      </c>
      <c r="U16" s="28">
        <v>20</v>
      </c>
      <c r="V16" s="28">
        <v>21</v>
      </c>
      <c r="W16" s="26">
        <v>22</v>
      </c>
      <c r="X16" s="28">
        <v>23</v>
      </c>
      <c r="Y16" s="28">
        <v>24</v>
      </c>
      <c r="Z16" s="26">
        <v>25</v>
      </c>
      <c r="AA16" s="28">
        <v>26</v>
      </c>
      <c r="AB16" s="26">
        <v>27</v>
      </c>
      <c r="AC16" s="1193">
        <v>28</v>
      </c>
      <c r="AD16" s="1194"/>
      <c r="AE16" s="29">
        <v>29</v>
      </c>
      <c r="AF16" s="30">
        <v>30</v>
      </c>
      <c r="AG16" s="30">
        <v>31</v>
      </c>
      <c r="AH16" s="30">
        <v>32</v>
      </c>
      <c r="AI16" s="51">
        <v>33</v>
      </c>
      <c r="AJ16" s="52">
        <v>34</v>
      </c>
      <c r="AK16" s="52">
        <v>35</v>
      </c>
      <c r="AL16" s="52">
        <v>36</v>
      </c>
      <c r="AM16" s="52">
        <v>37</v>
      </c>
      <c r="AN16" s="52">
        <v>38</v>
      </c>
      <c r="AO16" s="52">
        <v>39</v>
      </c>
      <c r="AP16" s="52">
        <v>40</v>
      </c>
      <c r="AQ16" s="52">
        <v>41</v>
      </c>
      <c r="AR16" s="52">
        <v>42</v>
      </c>
      <c r="AS16" s="52">
        <v>43</v>
      </c>
      <c r="AT16" s="52">
        <v>44</v>
      </c>
      <c r="AU16" s="52">
        <v>45</v>
      </c>
      <c r="AV16" s="52">
        <v>46</v>
      </c>
      <c r="AW16" s="52">
        <v>47</v>
      </c>
      <c r="AX16" s="52">
        <v>48</v>
      </c>
      <c r="AY16" s="52">
        <v>49</v>
      </c>
      <c r="AZ16" s="52">
        <v>50</v>
      </c>
      <c r="BA16" s="52">
        <v>51</v>
      </c>
      <c r="BB16" s="52">
        <v>52</v>
      </c>
      <c r="BC16" s="52">
        <v>53</v>
      </c>
      <c r="BD16" s="52">
        <v>54</v>
      </c>
      <c r="BE16" s="52">
        <v>55</v>
      </c>
      <c r="BF16" s="52">
        <v>56</v>
      </c>
      <c r="BG16" s="52">
        <v>57</v>
      </c>
      <c r="BH16" s="52">
        <v>58</v>
      </c>
      <c r="BI16" s="52">
        <v>59</v>
      </c>
      <c r="BJ16" s="29">
        <v>60</v>
      </c>
      <c r="BK16" s="1193">
        <v>61</v>
      </c>
      <c r="BL16" s="1329"/>
      <c r="BM16" s="1329"/>
      <c r="BN16" s="1194"/>
      <c r="BO16" s="20"/>
      <c r="BP16" s="46">
        <v>62</v>
      </c>
      <c r="BQ16" s="46">
        <v>63</v>
      </c>
      <c r="BR16" s="46">
        <v>64</v>
      </c>
      <c r="BS16" s="46">
        <v>65</v>
      </c>
      <c r="BT16" s="26">
        <v>39</v>
      </c>
      <c r="BU16" s="26">
        <v>40</v>
      </c>
    </row>
    <row r="17" spans="1:73" ht="18.75" customHeight="1">
      <c r="A17" s="1361" t="s">
        <v>234</v>
      </c>
      <c r="B17" s="1364"/>
      <c r="C17" s="1364"/>
      <c r="D17" s="1364"/>
      <c r="E17" s="1364"/>
      <c r="F17" s="1364"/>
      <c r="G17" s="31" t="s">
        <v>131</v>
      </c>
      <c r="H17" s="32"/>
      <c r="I17" s="1364"/>
      <c r="J17" s="1364"/>
      <c r="K17" s="1364"/>
      <c r="L17" s="1367"/>
      <c r="M17" s="1364"/>
      <c r="N17" s="1364"/>
      <c r="O17" s="1364"/>
      <c r="P17" s="1364"/>
      <c r="Q17" s="1364"/>
      <c r="R17" s="1367"/>
      <c r="S17" s="1364"/>
      <c r="T17" s="1364"/>
      <c r="U17" s="1364"/>
      <c r="V17" s="1364"/>
      <c r="W17" s="1364"/>
      <c r="X17" s="1364"/>
      <c r="Y17" s="1364"/>
      <c r="Z17" s="1364"/>
      <c r="AA17" s="1364"/>
      <c r="AB17" s="1364"/>
      <c r="AC17" s="1364"/>
      <c r="AD17" s="1364"/>
      <c r="AE17" s="1370" t="s">
        <v>116</v>
      </c>
      <c r="AF17" s="1364"/>
      <c r="AG17" s="1364"/>
      <c r="AH17" s="1364"/>
      <c r="AI17" s="1364"/>
      <c r="AJ17" s="1364"/>
      <c r="AK17" s="1364"/>
      <c r="AL17" s="1364"/>
      <c r="AM17" s="1364"/>
      <c r="AN17" s="1364"/>
      <c r="AO17" s="1364"/>
      <c r="AP17" s="1364"/>
      <c r="AQ17" s="1364"/>
      <c r="AR17" s="1364"/>
      <c r="AS17" s="1370" t="s">
        <v>116</v>
      </c>
      <c r="AT17" s="1364"/>
      <c r="AU17" s="1364"/>
      <c r="AV17" s="1364"/>
      <c r="AW17" s="1364"/>
      <c r="AX17" s="1364"/>
      <c r="AY17" s="1364"/>
      <c r="AZ17" s="1364"/>
      <c r="BA17" s="1364"/>
      <c r="BB17" s="1364"/>
      <c r="BC17" s="1364"/>
      <c r="BD17" s="1364"/>
      <c r="BE17" s="1364"/>
      <c r="BF17" s="1367"/>
      <c r="BG17" s="1364"/>
      <c r="BH17" s="1364"/>
      <c r="BI17" s="1364"/>
      <c r="BJ17" s="1364"/>
      <c r="BK17" s="1364"/>
      <c r="BL17" s="1364"/>
      <c r="BM17" s="1364"/>
      <c r="BN17" s="1364"/>
      <c r="BO17" s="53"/>
      <c r="BP17" s="1364"/>
      <c r="BQ17" s="1364"/>
      <c r="BR17" s="1364"/>
      <c r="BS17" s="1370" t="s">
        <v>116</v>
      </c>
      <c r="BT17" s="1364"/>
      <c r="BU17" s="1364"/>
    </row>
    <row r="18" spans="1:73" ht="18.75" customHeight="1">
      <c r="A18" s="1362"/>
      <c r="B18" s="1365"/>
      <c r="C18" s="1365"/>
      <c r="D18" s="1365"/>
      <c r="E18" s="1365"/>
      <c r="F18" s="1365"/>
      <c r="G18" s="33" t="s">
        <v>161</v>
      </c>
      <c r="H18" s="32"/>
      <c r="I18" s="1365"/>
      <c r="J18" s="1365"/>
      <c r="K18" s="1365"/>
      <c r="L18" s="1368"/>
      <c r="M18" s="1365"/>
      <c r="N18" s="1365"/>
      <c r="O18" s="1365"/>
      <c r="P18" s="1365"/>
      <c r="Q18" s="1365"/>
      <c r="R18" s="1368"/>
      <c r="S18" s="1365"/>
      <c r="T18" s="1365"/>
      <c r="U18" s="1365"/>
      <c r="V18" s="1365"/>
      <c r="W18" s="1365"/>
      <c r="X18" s="1365"/>
      <c r="Y18" s="1365"/>
      <c r="Z18" s="1365"/>
      <c r="AA18" s="1365"/>
      <c r="AB18" s="1365"/>
      <c r="AC18" s="1365"/>
      <c r="AD18" s="1365"/>
      <c r="AE18" s="1371"/>
      <c r="AF18" s="1366"/>
      <c r="AG18" s="1366"/>
      <c r="AH18" s="1366"/>
      <c r="AI18" s="1366"/>
      <c r="AJ18" s="1366"/>
      <c r="AK18" s="1366"/>
      <c r="AL18" s="1366"/>
      <c r="AM18" s="1366"/>
      <c r="AN18" s="1366"/>
      <c r="AO18" s="1366"/>
      <c r="AP18" s="1366"/>
      <c r="AQ18" s="1366"/>
      <c r="AR18" s="1366"/>
      <c r="AS18" s="1371"/>
      <c r="AT18" s="1366"/>
      <c r="AU18" s="1366"/>
      <c r="AV18" s="1366"/>
      <c r="AW18" s="1366"/>
      <c r="AX18" s="1366"/>
      <c r="AY18" s="1366"/>
      <c r="AZ18" s="1366"/>
      <c r="BA18" s="1366"/>
      <c r="BB18" s="1366"/>
      <c r="BC18" s="1366"/>
      <c r="BD18" s="1366"/>
      <c r="BE18" s="1366"/>
      <c r="BF18" s="1369"/>
      <c r="BG18" s="1365"/>
      <c r="BH18" s="1365"/>
      <c r="BI18" s="1365"/>
      <c r="BJ18" s="1365"/>
      <c r="BK18" s="1365"/>
      <c r="BL18" s="1365"/>
      <c r="BM18" s="1365"/>
      <c r="BN18" s="1365"/>
      <c r="BO18" s="53"/>
      <c r="BP18" s="1375"/>
      <c r="BQ18" s="1375"/>
      <c r="BR18" s="1375"/>
      <c r="BS18" s="1372"/>
      <c r="BT18" s="1373"/>
      <c r="BU18" s="1373"/>
    </row>
    <row r="19" spans="1:73" ht="18.75" customHeight="1">
      <c r="A19" s="1363"/>
      <c r="B19" s="1366"/>
      <c r="C19" s="1366"/>
      <c r="D19" s="1366"/>
      <c r="E19" s="1366"/>
      <c r="F19" s="1366"/>
      <c r="G19" s="31" t="s">
        <v>122</v>
      </c>
      <c r="H19" s="32"/>
      <c r="I19" s="1366"/>
      <c r="J19" s="1366"/>
      <c r="K19" s="1366"/>
      <c r="L19" s="1369"/>
      <c r="M19" s="1366"/>
      <c r="N19" s="1366"/>
      <c r="O19" s="1366"/>
      <c r="P19" s="1366"/>
      <c r="Q19" s="1366"/>
      <c r="R19" s="1369"/>
      <c r="S19" s="1366"/>
      <c r="T19" s="1366"/>
      <c r="U19" s="1366"/>
      <c r="V19" s="1366"/>
      <c r="W19" s="1366"/>
      <c r="X19" s="1366"/>
      <c r="Y19" s="1366"/>
      <c r="Z19" s="1366"/>
      <c r="AA19" s="1366"/>
      <c r="AB19" s="1366"/>
      <c r="AC19" s="1366"/>
      <c r="AD19" s="1366"/>
      <c r="AE19" s="33" t="s">
        <v>117</v>
      </c>
      <c r="AF19" s="54"/>
      <c r="AG19" s="32"/>
      <c r="AH19" s="54"/>
      <c r="AI19" s="54"/>
      <c r="AJ19" s="55"/>
      <c r="AK19" s="56"/>
      <c r="AL19" s="57"/>
      <c r="AM19" s="32"/>
      <c r="AN19" s="32"/>
      <c r="AO19" s="32"/>
      <c r="AP19" s="32"/>
      <c r="AQ19" s="32"/>
      <c r="AR19" s="32"/>
      <c r="AS19" s="33" t="s">
        <v>117</v>
      </c>
      <c r="AT19" s="58"/>
      <c r="AU19" s="32"/>
      <c r="AV19" s="54"/>
      <c r="AW19" s="55"/>
      <c r="AX19" s="56"/>
      <c r="AY19" s="32"/>
      <c r="AZ19" s="32"/>
      <c r="BA19" s="32"/>
      <c r="BB19" s="32"/>
      <c r="BC19" s="32"/>
      <c r="BD19" s="32"/>
      <c r="BE19" s="32"/>
      <c r="BF19" s="36"/>
      <c r="BG19" s="1366"/>
      <c r="BH19" s="1366"/>
      <c r="BI19" s="1366"/>
      <c r="BJ19" s="1366"/>
      <c r="BK19" s="1366"/>
      <c r="BL19" s="1366"/>
      <c r="BM19" s="1366"/>
      <c r="BN19" s="1366"/>
      <c r="BO19" s="53"/>
      <c r="BP19" s="1373"/>
      <c r="BQ19" s="1373"/>
      <c r="BR19" s="1373"/>
      <c r="BS19" s="33" t="s">
        <v>117</v>
      </c>
      <c r="BT19" s="32"/>
      <c r="BU19" s="32"/>
    </row>
    <row r="20" spans="1:73" ht="18.75" customHeight="1">
      <c r="A20" s="1374" t="s">
        <v>235</v>
      </c>
      <c r="B20" s="1364"/>
      <c r="C20" s="1364"/>
      <c r="D20" s="1364"/>
      <c r="E20" s="1364"/>
      <c r="F20" s="1364"/>
      <c r="G20" s="33" t="s">
        <v>131</v>
      </c>
      <c r="H20" s="32"/>
      <c r="I20" s="1364"/>
      <c r="J20" s="1364"/>
      <c r="K20" s="1364"/>
      <c r="L20" s="1367"/>
      <c r="M20" s="1364"/>
      <c r="N20" s="1364"/>
      <c r="O20" s="1364"/>
      <c r="P20" s="1364"/>
      <c r="Q20" s="1364"/>
      <c r="R20" s="1367"/>
      <c r="S20" s="1364"/>
      <c r="T20" s="1364"/>
      <c r="U20" s="1364"/>
      <c r="V20" s="1364"/>
      <c r="W20" s="1364"/>
      <c r="X20" s="1364"/>
      <c r="Y20" s="1364"/>
      <c r="Z20" s="1364"/>
      <c r="AA20" s="1364"/>
      <c r="AB20" s="1364"/>
      <c r="AC20" s="1364"/>
      <c r="AD20" s="1364"/>
      <c r="AE20" s="1370" t="s">
        <v>116</v>
      </c>
      <c r="AF20" s="1364"/>
      <c r="AG20" s="1364"/>
      <c r="AH20" s="1364"/>
      <c r="AI20" s="1364"/>
      <c r="AJ20" s="1364"/>
      <c r="AK20" s="1364"/>
      <c r="AL20" s="1364"/>
      <c r="AM20" s="1364"/>
      <c r="AN20" s="1364"/>
      <c r="AO20" s="1364"/>
      <c r="AP20" s="1364"/>
      <c r="AQ20" s="1364"/>
      <c r="AR20" s="1364"/>
      <c r="AS20" s="1370" t="s">
        <v>116</v>
      </c>
      <c r="AT20" s="1364"/>
      <c r="AU20" s="1364"/>
      <c r="AV20" s="1364"/>
      <c r="AW20" s="1364"/>
      <c r="AX20" s="1364"/>
      <c r="AY20" s="1364"/>
      <c r="AZ20" s="1364"/>
      <c r="BA20" s="1364"/>
      <c r="BB20" s="1364"/>
      <c r="BC20" s="1364"/>
      <c r="BD20" s="1364"/>
      <c r="BE20" s="1364"/>
      <c r="BF20" s="1367"/>
      <c r="BG20" s="1364"/>
      <c r="BH20" s="1364"/>
      <c r="BI20" s="1364"/>
      <c r="BJ20" s="1364"/>
      <c r="BK20" s="1364"/>
      <c r="BL20" s="1364"/>
      <c r="BM20" s="1364"/>
      <c r="BN20" s="1364"/>
      <c r="BO20" s="53"/>
      <c r="BP20" s="1364"/>
      <c r="BQ20" s="1364"/>
      <c r="BR20" s="1364"/>
      <c r="BS20" s="1370" t="s">
        <v>116</v>
      </c>
      <c r="BT20" s="1364"/>
      <c r="BU20" s="1364"/>
    </row>
    <row r="21" spans="1:73" ht="18.75" customHeight="1">
      <c r="A21" s="1362"/>
      <c r="B21" s="1365"/>
      <c r="C21" s="1365"/>
      <c r="D21" s="1365"/>
      <c r="E21" s="1365"/>
      <c r="F21" s="1365"/>
      <c r="G21" s="31" t="s">
        <v>161</v>
      </c>
      <c r="H21" s="32"/>
      <c r="I21" s="1365"/>
      <c r="J21" s="1365"/>
      <c r="K21" s="1365"/>
      <c r="L21" s="1368"/>
      <c r="M21" s="1365"/>
      <c r="N21" s="1365"/>
      <c r="O21" s="1365"/>
      <c r="P21" s="1365"/>
      <c r="Q21" s="1365"/>
      <c r="R21" s="1368"/>
      <c r="S21" s="1365"/>
      <c r="T21" s="1365"/>
      <c r="U21" s="1365"/>
      <c r="V21" s="1365"/>
      <c r="W21" s="1365"/>
      <c r="X21" s="1365"/>
      <c r="Y21" s="1365"/>
      <c r="Z21" s="1365"/>
      <c r="AA21" s="1365"/>
      <c r="AB21" s="1365"/>
      <c r="AC21" s="1365"/>
      <c r="AD21" s="1365"/>
      <c r="AE21" s="1371"/>
      <c r="AF21" s="1366"/>
      <c r="AG21" s="1366"/>
      <c r="AH21" s="1366"/>
      <c r="AI21" s="1366"/>
      <c r="AJ21" s="1366"/>
      <c r="AK21" s="1366"/>
      <c r="AL21" s="1366"/>
      <c r="AM21" s="1366"/>
      <c r="AN21" s="1366"/>
      <c r="AO21" s="1366"/>
      <c r="AP21" s="1366"/>
      <c r="AQ21" s="1366"/>
      <c r="AR21" s="1366"/>
      <c r="AS21" s="1371"/>
      <c r="AT21" s="1366"/>
      <c r="AU21" s="1366"/>
      <c r="AV21" s="1366"/>
      <c r="AW21" s="1366"/>
      <c r="AX21" s="1366"/>
      <c r="AY21" s="1366"/>
      <c r="AZ21" s="1366"/>
      <c r="BA21" s="1366"/>
      <c r="BB21" s="1366"/>
      <c r="BC21" s="1366"/>
      <c r="BD21" s="1366"/>
      <c r="BE21" s="1366"/>
      <c r="BF21" s="1369"/>
      <c r="BG21" s="1365"/>
      <c r="BH21" s="1365"/>
      <c r="BI21" s="1365"/>
      <c r="BJ21" s="1365"/>
      <c r="BK21" s="1365"/>
      <c r="BL21" s="1365"/>
      <c r="BM21" s="1365"/>
      <c r="BN21" s="1365"/>
      <c r="BO21" s="53"/>
      <c r="BP21" s="1375"/>
      <c r="BQ21" s="1375"/>
      <c r="BR21" s="1375"/>
      <c r="BS21" s="1372"/>
      <c r="BT21" s="1373"/>
      <c r="BU21" s="1373"/>
    </row>
    <row r="22" spans="1:73" ht="18.75" customHeight="1">
      <c r="A22" s="1363"/>
      <c r="B22" s="1366"/>
      <c r="C22" s="1366"/>
      <c r="D22" s="1366"/>
      <c r="E22" s="1366"/>
      <c r="F22" s="1366"/>
      <c r="G22" s="33" t="s">
        <v>122</v>
      </c>
      <c r="H22" s="32"/>
      <c r="I22" s="1366"/>
      <c r="J22" s="1366"/>
      <c r="K22" s="1366"/>
      <c r="L22" s="1369"/>
      <c r="M22" s="1366"/>
      <c r="N22" s="1366"/>
      <c r="O22" s="1366"/>
      <c r="P22" s="1366"/>
      <c r="Q22" s="1366"/>
      <c r="R22" s="1369"/>
      <c r="S22" s="1366"/>
      <c r="T22" s="1366"/>
      <c r="U22" s="1366"/>
      <c r="V22" s="1366"/>
      <c r="W22" s="1366"/>
      <c r="X22" s="1366"/>
      <c r="Y22" s="1366"/>
      <c r="Z22" s="1366"/>
      <c r="AA22" s="1366"/>
      <c r="AB22" s="1366"/>
      <c r="AC22" s="1366"/>
      <c r="AD22" s="1366"/>
      <c r="AE22" s="33" t="s">
        <v>117</v>
      </c>
      <c r="AF22" s="54"/>
      <c r="AG22" s="32"/>
      <c r="AH22" s="54"/>
      <c r="AI22" s="54"/>
      <c r="AJ22" s="55"/>
      <c r="AK22" s="56"/>
      <c r="AL22" s="57"/>
      <c r="AM22" s="32"/>
      <c r="AN22" s="32"/>
      <c r="AO22" s="32"/>
      <c r="AP22" s="32"/>
      <c r="AQ22" s="32"/>
      <c r="AR22" s="32"/>
      <c r="AS22" s="33" t="s">
        <v>117</v>
      </c>
      <c r="AT22" s="58"/>
      <c r="AU22" s="32"/>
      <c r="AV22" s="54"/>
      <c r="AW22" s="55"/>
      <c r="AX22" s="56"/>
      <c r="AY22" s="32"/>
      <c r="AZ22" s="32"/>
      <c r="BA22" s="32"/>
      <c r="BB22" s="32"/>
      <c r="BC22" s="32"/>
      <c r="BD22" s="32"/>
      <c r="BE22" s="32"/>
      <c r="BF22" s="36"/>
      <c r="BG22" s="1366"/>
      <c r="BH22" s="1366"/>
      <c r="BI22" s="1366"/>
      <c r="BJ22" s="1366"/>
      <c r="BK22" s="1366"/>
      <c r="BL22" s="1366"/>
      <c r="BM22" s="1366"/>
      <c r="BN22" s="1366"/>
      <c r="BO22" s="53"/>
      <c r="BP22" s="1373"/>
      <c r="BQ22" s="1373"/>
      <c r="BR22" s="1373"/>
      <c r="BS22" s="33" t="s">
        <v>117</v>
      </c>
      <c r="BT22" s="32"/>
      <c r="BU22" s="32"/>
    </row>
    <row r="23" spans="1:73" ht="18.75" customHeight="1">
      <c r="A23" s="1361" t="s">
        <v>236</v>
      </c>
      <c r="B23" s="1367"/>
      <c r="C23" s="1367"/>
      <c r="D23" s="1367"/>
      <c r="E23" s="1367"/>
      <c r="F23" s="1367"/>
      <c r="G23" s="33" t="s">
        <v>131</v>
      </c>
      <c r="H23" s="37"/>
      <c r="I23" s="1367"/>
      <c r="J23" s="1367"/>
      <c r="K23" s="1367"/>
      <c r="L23" s="1367"/>
      <c r="M23" s="1367"/>
      <c r="N23" s="1367"/>
      <c r="O23" s="1367"/>
      <c r="P23" s="1367"/>
      <c r="Q23" s="1367"/>
      <c r="R23" s="1367"/>
      <c r="S23" s="1367"/>
      <c r="T23" s="1367"/>
      <c r="U23" s="1367"/>
      <c r="V23" s="1367"/>
      <c r="W23" s="1367"/>
      <c r="X23" s="1367"/>
      <c r="Y23" s="1367"/>
      <c r="Z23" s="1367"/>
      <c r="AA23" s="1367"/>
      <c r="AB23" s="1367"/>
      <c r="AC23" s="1367"/>
      <c r="AD23" s="1367"/>
      <c r="AE23" s="1370" t="s">
        <v>116</v>
      </c>
      <c r="AF23" s="1367"/>
      <c r="AG23" s="1367"/>
      <c r="AH23" s="1367"/>
      <c r="AI23" s="1367"/>
      <c r="AJ23" s="1367"/>
      <c r="AK23" s="1367"/>
      <c r="AL23" s="1367"/>
      <c r="AM23" s="1367"/>
      <c r="AN23" s="1367"/>
      <c r="AO23" s="1367"/>
      <c r="AP23" s="1367"/>
      <c r="AQ23" s="1367"/>
      <c r="AR23" s="1367"/>
      <c r="AS23" s="1370" t="s">
        <v>116</v>
      </c>
      <c r="AT23" s="1367"/>
      <c r="AU23" s="1367"/>
      <c r="AV23" s="1367"/>
      <c r="AW23" s="1367"/>
      <c r="AX23" s="1367"/>
      <c r="AY23" s="1367"/>
      <c r="AZ23" s="1367"/>
      <c r="BA23" s="1367"/>
      <c r="BB23" s="1367"/>
      <c r="BC23" s="1367"/>
      <c r="BD23" s="1367"/>
      <c r="BE23" s="1367"/>
      <c r="BF23" s="1367"/>
      <c r="BG23" s="1367"/>
      <c r="BH23" s="1367"/>
      <c r="BI23" s="1367"/>
      <c r="BJ23" s="1367"/>
      <c r="BK23" s="1367"/>
      <c r="BL23" s="1367"/>
      <c r="BM23" s="1367"/>
      <c r="BN23" s="1367"/>
      <c r="BO23" s="53"/>
      <c r="BP23" s="1367"/>
      <c r="BQ23" s="1367"/>
      <c r="BR23" s="1367"/>
      <c r="BS23" s="1370" t="s">
        <v>116</v>
      </c>
      <c r="BT23" s="1367"/>
      <c r="BU23" s="1367"/>
    </row>
    <row r="24" spans="1:73" ht="18.75" customHeight="1">
      <c r="A24" s="1362"/>
      <c r="B24" s="1368"/>
      <c r="C24" s="1368"/>
      <c r="D24" s="1368"/>
      <c r="E24" s="1368"/>
      <c r="F24" s="1368"/>
      <c r="G24" s="33" t="s">
        <v>161</v>
      </c>
      <c r="H24" s="37"/>
      <c r="I24" s="1368"/>
      <c r="J24" s="1368"/>
      <c r="K24" s="1368"/>
      <c r="L24" s="1368"/>
      <c r="M24" s="1368"/>
      <c r="N24" s="1368"/>
      <c r="O24" s="1368"/>
      <c r="P24" s="1368"/>
      <c r="Q24" s="1368"/>
      <c r="R24" s="1368"/>
      <c r="S24" s="1368"/>
      <c r="T24" s="1368"/>
      <c r="U24" s="1368"/>
      <c r="V24" s="1368"/>
      <c r="W24" s="1368"/>
      <c r="X24" s="1368"/>
      <c r="Y24" s="1368"/>
      <c r="Z24" s="1368"/>
      <c r="AA24" s="1368"/>
      <c r="AB24" s="1368"/>
      <c r="AC24" s="1368"/>
      <c r="AD24" s="1368"/>
      <c r="AE24" s="1371"/>
      <c r="AF24" s="1369"/>
      <c r="AG24" s="1369"/>
      <c r="AH24" s="1369"/>
      <c r="AI24" s="1369"/>
      <c r="AJ24" s="1369"/>
      <c r="AK24" s="1369"/>
      <c r="AL24" s="1369"/>
      <c r="AM24" s="1369"/>
      <c r="AN24" s="1369"/>
      <c r="AO24" s="1369"/>
      <c r="AP24" s="1369"/>
      <c r="AQ24" s="1369"/>
      <c r="AR24" s="1369"/>
      <c r="AS24" s="1371"/>
      <c r="AT24" s="1369"/>
      <c r="AU24" s="1369"/>
      <c r="AV24" s="1369"/>
      <c r="AW24" s="1369"/>
      <c r="AX24" s="1369"/>
      <c r="AY24" s="1369"/>
      <c r="AZ24" s="1369"/>
      <c r="BA24" s="1369"/>
      <c r="BB24" s="1369"/>
      <c r="BC24" s="1369"/>
      <c r="BD24" s="1369"/>
      <c r="BE24" s="1369"/>
      <c r="BF24" s="1369"/>
      <c r="BG24" s="1368"/>
      <c r="BH24" s="1368"/>
      <c r="BI24" s="1368"/>
      <c r="BJ24" s="1368"/>
      <c r="BK24" s="1368"/>
      <c r="BL24" s="1368"/>
      <c r="BM24" s="1368"/>
      <c r="BN24" s="1368"/>
      <c r="BO24" s="53"/>
      <c r="BP24" s="1384"/>
      <c r="BQ24" s="1384"/>
      <c r="BR24" s="1384"/>
      <c r="BS24" s="1372"/>
      <c r="BT24" s="1376"/>
      <c r="BU24" s="1376"/>
    </row>
    <row r="25" spans="1:73" ht="18.75" customHeight="1">
      <c r="A25" s="1362"/>
      <c r="B25" s="1368"/>
      <c r="C25" s="1368"/>
      <c r="D25" s="1368"/>
      <c r="E25" s="1368"/>
      <c r="F25" s="1368"/>
      <c r="G25" s="31" t="s">
        <v>122</v>
      </c>
      <c r="H25" s="37"/>
      <c r="I25" s="1368"/>
      <c r="J25" s="1368"/>
      <c r="K25" s="1368"/>
      <c r="L25" s="1368"/>
      <c r="M25" s="1368"/>
      <c r="N25" s="1368"/>
      <c r="O25" s="1368"/>
      <c r="P25" s="1368"/>
      <c r="Q25" s="1368"/>
      <c r="R25" s="1368"/>
      <c r="S25" s="1368"/>
      <c r="T25" s="1368"/>
      <c r="U25" s="1368"/>
      <c r="V25" s="1368"/>
      <c r="W25" s="1368"/>
      <c r="X25" s="1368"/>
      <c r="Y25" s="1368"/>
      <c r="Z25" s="1368"/>
      <c r="AA25" s="1368"/>
      <c r="AB25" s="1368"/>
      <c r="AC25" s="1368"/>
      <c r="AD25" s="1368"/>
      <c r="AE25" s="38" t="s">
        <v>117</v>
      </c>
      <c r="AF25" s="59"/>
      <c r="AG25" s="40"/>
      <c r="AH25" s="59"/>
      <c r="AI25" s="60"/>
      <c r="AJ25" s="40"/>
      <c r="AK25" s="60"/>
      <c r="AL25" s="40"/>
      <c r="AM25" s="40"/>
      <c r="AN25" s="40"/>
      <c r="AO25" s="40"/>
      <c r="AP25" s="40"/>
      <c r="AQ25" s="40"/>
      <c r="AR25" s="40"/>
      <c r="AS25" s="38" t="s">
        <v>117</v>
      </c>
      <c r="AT25" s="60"/>
      <c r="AU25" s="40"/>
      <c r="AV25" s="60"/>
      <c r="AW25" s="40"/>
      <c r="AX25" s="60"/>
      <c r="AY25" s="40"/>
      <c r="AZ25" s="40"/>
      <c r="BA25" s="40"/>
      <c r="BB25" s="40"/>
      <c r="BC25" s="40"/>
      <c r="BD25" s="40"/>
      <c r="BE25" s="40"/>
      <c r="BF25" s="36"/>
      <c r="BG25" s="1368"/>
      <c r="BH25" s="1368"/>
      <c r="BI25" s="1368"/>
      <c r="BJ25" s="1368"/>
      <c r="BK25" s="1368"/>
      <c r="BL25" s="1368"/>
      <c r="BM25" s="1368"/>
      <c r="BN25" s="1368"/>
      <c r="BO25" s="53"/>
      <c r="BP25" s="1376"/>
      <c r="BQ25" s="1376"/>
      <c r="BR25" s="1376"/>
      <c r="BS25" s="33" t="s">
        <v>117</v>
      </c>
      <c r="BT25" s="61"/>
      <c r="BU25" s="61"/>
    </row>
    <row r="26" spans="1:73" ht="18.75" customHeight="1">
      <c r="A26" s="1337" t="s">
        <v>237</v>
      </c>
      <c r="B26" s="1316"/>
      <c r="C26" s="1316"/>
      <c r="D26" s="1316"/>
      <c r="E26" s="1377"/>
      <c r="F26" s="1377"/>
      <c r="G26" s="1378"/>
      <c r="H26" s="1379"/>
      <c r="I26" s="1379"/>
      <c r="J26" s="1379"/>
      <c r="K26" s="1379"/>
      <c r="L26" s="1379"/>
      <c r="M26" s="1379"/>
      <c r="N26" s="1379"/>
      <c r="O26" s="1379"/>
      <c r="P26" s="1379"/>
      <c r="Q26" s="1379"/>
      <c r="R26" s="1379"/>
      <c r="S26" s="1379"/>
      <c r="T26" s="1379"/>
      <c r="U26" s="21" t="s">
        <v>238</v>
      </c>
      <c r="V26" s="21" t="s">
        <v>238</v>
      </c>
      <c r="W26" s="21" t="s">
        <v>238</v>
      </c>
      <c r="X26" s="21" t="s">
        <v>238</v>
      </c>
      <c r="Y26" s="21" t="s">
        <v>238</v>
      </c>
      <c r="Z26" s="21" t="s">
        <v>238</v>
      </c>
      <c r="AA26" s="21" t="s">
        <v>238</v>
      </c>
      <c r="AB26" s="1379"/>
      <c r="AC26" s="1379"/>
      <c r="AD26" s="1379"/>
      <c r="AE26" s="1380" t="s">
        <v>239</v>
      </c>
      <c r="AF26" s="1382"/>
      <c r="AG26" s="1382"/>
      <c r="AH26" s="1382"/>
      <c r="AI26" s="1382"/>
      <c r="AJ26" s="1382"/>
      <c r="AK26" s="1382"/>
      <c r="AL26" s="1382"/>
      <c r="AM26" s="1382"/>
      <c r="AN26" s="1382"/>
      <c r="AO26" s="1382"/>
      <c r="AP26" s="1382"/>
      <c r="AQ26" s="1382"/>
      <c r="AR26" s="1382"/>
      <c r="AS26" s="1380" t="s">
        <v>239</v>
      </c>
      <c r="AT26" s="1382"/>
      <c r="AU26" s="1382"/>
      <c r="AV26" s="1382"/>
      <c r="AW26" s="1382"/>
      <c r="AX26" s="1382"/>
      <c r="AY26" s="1382"/>
      <c r="AZ26" s="1382"/>
      <c r="BA26" s="1382"/>
      <c r="BB26" s="1382"/>
      <c r="BC26" s="1382"/>
      <c r="BD26" s="1382"/>
      <c r="BE26" s="1382"/>
      <c r="BF26" s="1382"/>
      <c r="BG26" s="1385" t="s">
        <v>240</v>
      </c>
      <c r="BH26" s="1386"/>
      <c r="BI26" s="1387"/>
      <c r="BJ26" s="1391"/>
      <c r="BK26" s="1392"/>
      <c r="BL26" s="1392"/>
      <c r="BM26" s="1392"/>
      <c r="BN26" s="1393"/>
      <c r="BO26" s="53"/>
      <c r="BP26" s="53"/>
      <c r="BQ26" s="53"/>
      <c r="BR26" s="53"/>
      <c r="BS26" s="53"/>
      <c r="BT26" s="53"/>
      <c r="BU26" s="53"/>
    </row>
    <row r="27" spans="1:73" ht="18.75" customHeight="1">
      <c r="A27" s="1316"/>
      <c r="B27" s="1316"/>
      <c r="C27" s="1316"/>
      <c r="D27" s="1316"/>
      <c r="E27" s="1377"/>
      <c r="F27" s="1377"/>
      <c r="G27" s="1379"/>
      <c r="H27" s="1379"/>
      <c r="I27" s="1379"/>
      <c r="J27" s="1379"/>
      <c r="K27" s="1379"/>
      <c r="L27" s="1379"/>
      <c r="M27" s="1379"/>
      <c r="N27" s="1379"/>
      <c r="O27" s="1379"/>
      <c r="P27" s="1379"/>
      <c r="Q27" s="1379"/>
      <c r="R27" s="1379"/>
      <c r="S27" s="1379"/>
      <c r="T27" s="1379"/>
      <c r="U27" s="42"/>
      <c r="V27" s="42"/>
      <c r="W27" s="42"/>
      <c r="X27" s="42"/>
      <c r="Y27" s="42"/>
      <c r="Z27" s="42"/>
      <c r="AA27" s="42"/>
      <c r="AB27" s="1379"/>
      <c r="AC27" s="1379"/>
      <c r="AD27" s="1379"/>
      <c r="AE27" s="1381"/>
      <c r="AF27" s="1383"/>
      <c r="AG27" s="1383"/>
      <c r="AH27" s="1383"/>
      <c r="AI27" s="1383"/>
      <c r="AJ27" s="1383"/>
      <c r="AK27" s="1383"/>
      <c r="AL27" s="1383"/>
      <c r="AM27" s="1383"/>
      <c r="AN27" s="1383"/>
      <c r="AO27" s="1383"/>
      <c r="AP27" s="1383"/>
      <c r="AQ27" s="1383"/>
      <c r="AR27" s="1383"/>
      <c r="AS27" s="1381"/>
      <c r="AT27" s="1383"/>
      <c r="AU27" s="1383"/>
      <c r="AV27" s="1383"/>
      <c r="AW27" s="1383"/>
      <c r="AX27" s="1383"/>
      <c r="AY27" s="1383"/>
      <c r="AZ27" s="1383"/>
      <c r="BA27" s="1383"/>
      <c r="BB27" s="1383"/>
      <c r="BC27" s="1383"/>
      <c r="BD27" s="1383"/>
      <c r="BE27" s="1383"/>
      <c r="BF27" s="1383"/>
      <c r="BG27" s="1388"/>
      <c r="BH27" s="1389"/>
      <c r="BI27" s="1390"/>
      <c r="BJ27" s="1394"/>
      <c r="BK27" s="1395"/>
      <c r="BL27" s="1395"/>
      <c r="BM27" s="1395"/>
      <c r="BN27" s="1396"/>
      <c r="BO27" s="53"/>
      <c r="BP27" s="53"/>
      <c r="BQ27" s="53"/>
      <c r="BR27" s="53"/>
      <c r="BS27" s="53"/>
      <c r="BT27" s="53"/>
      <c r="BU27" s="53"/>
    </row>
    <row r="28" spans="1:73" ht="18.75" customHeight="1">
      <c r="A28" s="15"/>
      <c r="B28" s="15"/>
      <c r="C28" s="15"/>
      <c r="G28" s="15"/>
      <c r="AE28" s="15"/>
      <c r="AS28" s="15"/>
      <c r="AT28" s="15"/>
      <c r="AU28" s="1397" t="s">
        <v>241</v>
      </c>
      <c r="AV28" s="1398"/>
      <c r="AW28" s="1398"/>
      <c r="AX28" s="1398"/>
      <c r="AY28" s="1398"/>
      <c r="AZ28" s="1398"/>
      <c r="BA28" s="1398"/>
      <c r="BB28" s="1398"/>
      <c r="BC28" s="1398"/>
      <c r="BD28" s="1398"/>
      <c r="BE28" s="1398"/>
      <c r="BF28" s="1399"/>
      <c r="BG28" s="1400"/>
      <c r="BH28" s="1401"/>
      <c r="BI28" s="1402"/>
      <c r="BJ28" s="43"/>
    </row>
    <row r="29" spans="1:73" ht="18.75" customHeight="1">
      <c r="A29" s="1405" t="s">
        <v>271</v>
      </c>
      <c r="B29" s="1405"/>
      <c r="C29" s="1405"/>
      <c r="D29" s="1405"/>
      <c r="E29" s="1405"/>
      <c r="F29" s="1405"/>
      <c r="G29" s="1405"/>
      <c r="H29" s="1405"/>
      <c r="I29" s="1405"/>
      <c r="J29" s="1405"/>
      <c r="AE29" s="15"/>
      <c r="AS29" s="15"/>
      <c r="AT29" s="15"/>
      <c r="AU29" s="1406" t="s">
        <v>243</v>
      </c>
      <c r="AV29" s="1408" t="s">
        <v>272</v>
      </c>
      <c r="AW29" s="1408"/>
      <c r="AX29" s="1408"/>
      <c r="AY29" s="1408"/>
      <c r="AZ29" s="1408"/>
      <c r="BA29" s="1408"/>
      <c r="BB29" s="1408"/>
      <c r="BC29" s="1408"/>
      <c r="BD29" s="1408"/>
      <c r="BE29" s="1409" t="s">
        <v>245</v>
      </c>
      <c r="BF29" s="1410"/>
      <c r="BG29" s="1401"/>
      <c r="BH29" s="1401"/>
      <c r="BI29" s="1402"/>
      <c r="BJ29" s="43"/>
    </row>
    <row r="30" spans="1:73" ht="18.75" customHeight="1">
      <c r="A30" s="1405" t="s">
        <v>246</v>
      </c>
      <c r="B30" s="1405"/>
      <c r="C30" s="1405"/>
      <c r="D30" s="1405"/>
      <c r="E30" s="1405"/>
      <c r="F30" s="1405"/>
      <c r="G30" s="1405"/>
      <c r="H30" s="1405"/>
      <c r="I30" s="1405"/>
      <c r="J30" s="1405"/>
      <c r="Z30" s="1247" t="s">
        <v>247</v>
      </c>
      <c r="AA30" s="1154"/>
      <c r="AB30" s="1154"/>
      <c r="AC30" s="1154"/>
      <c r="AD30" s="1154"/>
      <c r="AE30" s="1154"/>
      <c r="AG30" s="1247" t="s">
        <v>248</v>
      </c>
      <c r="AH30" s="1154"/>
      <c r="AI30" s="1154"/>
      <c r="AJ30" s="1154"/>
      <c r="AK30" s="1154"/>
      <c r="AL30" s="1154"/>
      <c r="AM30" s="1154"/>
      <c r="AN30" s="1154"/>
      <c r="AO30" s="1154"/>
      <c r="AP30" s="1154"/>
      <c r="AS30" s="15"/>
      <c r="AT30" s="15"/>
      <c r="AU30" s="1407"/>
      <c r="AV30" s="1411" t="s">
        <v>273</v>
      </c>
      <c r="AW30" s="1411"/>
      <c r="AX30" s="1411"/>
      <c r="AY30" s="1411"/>
      <c r="AZ30" s="1411"/>
      <c r="BA30" s="1411"/>
      <c r="BB30" s="1411"/>
      <c r="BC30" s="1411"/>
      <c r="BD30" s="1411"/>
      <c r="BE30" s="1154"/>
      <c r="BF30" s="1410"/>
      <c r="BG30" s="1403"/>
      <c r="BH30" s="1403"/>
      <c r="BI30" s="1404"/>
      <c r="BJ30" s="43"/>
    </row>
    <row r="31" spans="1:73" ht="18.75" customHeight="1">
      <c r="A31" s="15"/>
      <c r="B31" s="44" t="s">
        <v>274</v>
      </c>
      <c r="C31" s="44"/>
      <c r="G31" s="15"/>
      <c r="Y31" s="15"/>
      <c r="Z31" s="15"/>
      <c r="AA31" s="15"/>
      <c r="AE31" s="15"/>
      <c r="AQ31" s="15"/>
      <c r="AR31" s="15"/>
      <c r="AS31" s="15"/>
      <c r="AT31" s="15"/>
      <c r="AU31" s="1412" t="s">
        <v>250</v>
      </c>
      <c r="AV31" s="1413"/>
      <c r="AW31" s="1413"/>
      <c r="AX31" s="1413"/>
      <c r="AY31" s="1413"/>
      <c r="AZ31" s="1413"/>
      <c r="BA31" s="1413"/>
      <c r="BB31" s="1413"/>
      <c r="BC31" s="1413"/>
      <c r="BD31" s="1413"/>
      <c r="BE31" s="1413"/>
      <c r="BF31" s="1414"/>
      <c r="BG31" s="1415"/>
      <c r="BH31" s="1416"/>
      <c r="BI31" s="1417"/>
      <c r="BJ31" s="43"/>
    </row>
    <row r="32" spans="1:73" ht="18.75" customHeight="1">
      <c r="A32" s="15"/>
      <c r="B32" s="1321" t="s">
        <v>275</v>
      </c>
      <c r="C32" s="1324"/>
      <c r="D32" s="1418"/>
      <c r="E32" s="1323"/>
      <c r="F32" s="1323"/>
      <c r="G32" s="1323"/>
      <c r="H32" s="1323"/>
      <c r="I32" s="1324"/>
      <c r="J32" s="1321" t="s">
        <v>276</v>
      </c>
      <c r="K32" s="1324"/>
      <c r="L32" s="1418"/>
      <c r="M32" s="1323"/>
      <c r="N32" s="1323"/>
      <c r="O32" s="1323"/>
      <c r="P32" s="1323"/>
      <c r="Q32" s="1323"/>
      <c r="R32" s="1324"/>
      <c r="Y32" s="15"/>
      <c r="Z32" s="15"/>
      <c r="AA32" s="15"/>
      <c r="AE32" s="15"/>
      <c r="AQ32" s="15"/>
      <c r="AR32" s="15"/>
      <c r="AS32" s="15"/>
      <c r="AT32" s="15"/>
      <c r="AU32" s="1419" t="s">
        <v>243</v>
      </c>
      <c r="AV32" s="1408" t="s">
        <v>277</v>
      </c>
      <c r="AW32" s="1408"/>
      <c r="AX32" s="1408"/>
      <c r="AY32" s="1408"/>
      <c r="AZ32" s="1408"/>
      <c r="BA32" s="1408"/>
      <c r="BB32" s="1408"/>
      <c r="BC32" s="1408"/>
      <c r="BD32" s="1408"/>
      <c r="BE32" s="1409" t="s">
        <v>245</v>
      </c>
      <c r="BF32" s="1410"/>
      <c r="BG32" s="1401"/>
      <c r="BH32" s="1401"/>
      <c r="BI32" s="1402"/>
      <c r="BJ32" s="43"/>
    </row>
    <row r="33" spans="1:66" ht="18.75" customHeight="1">
      <c r="A33" s="15"/>
      <c r="B33" s="1321" t="s">
        <v>278</v>
      </c>
      <c r="C33" s="1324"/>
      <c r="D33" s="1418"/>
      <c r="E33" s="1323"/>
      <c r="F33" s="1323"/>
      <c r="G33" s="1323"/>
      <c r="H33" s="1323"/>
      <c r="I33" s="1324"/>
      <c r="J33" s="1321" t="s">
        <v>279</v>
      </c>
      <c r="K33" s="1324"/>
      <c r="L33" s="1418"/>
      <c r="M33" s="1323"/>
      <c r="N33" s="1323"/>
      <c r="O33" s="1323"/>
      <c r="P33" s="1323"/>
      <c r="Q33" s="1323"/>
      <c r="R33" s="1324"/>
      <c r="Y33" s="15"/>
      <c r="Z33" s="15"/>
      <c r="AA33" s="15"/>
      <c r="AE33" s="15"/>
      <c r="AR33" s="15"/>
      <c r="AS33" s="15"/>
      <c r="AT33" s="15"/>
      <c r="AU33" s="1420"/>
      <c r="AV33" s="1411" t="s">
        <v>280</v>
      </c>
      <c r="AW33" s="1411"/>
      <c r="AX33" s="1411"/>
      <c r="AY33" s="1411"/>
      <c r="AZ33" s="1411"/>
      <c r="BA33" s="1411"/>
      <c r="BB33" s="1411"/>
      <c r="BC33" s="1411"/>
      <c r="BD33" s="1411"/>
      <c r="BE33" s="1329"/>
      <c r="BF33" s="1194"/>
      <c r="BG33" s="1403"/>
      <c r="BH33" s="1403"/>
      <c r="BI33" s="1404"/>
      <c r="BJ33" s="43"/>
    </row>
    <row r="34" spans="1:66" ht="18.75" customHeight="1">
      <c r="A34" s="15"/>
      <c r="B34" s="1321" t="s">
        <v>281</v>
      </c>
      <c r="C34" s="1324"/>
      <c r="D34" s="1418"/>
      <c r="E34" s="1323"/>
      <c r="F34" s="1323"/>
      <c r="G34" s="1323"/>
      <c r="H34" s="1323"/>
      <c r="I34" s="1324"/>
      <c r="J34" s="1321" t="s">
        <v>282</v>
      </c>
      <c r="K34" s="1324"/>
      <c r="L34" s="1418"/>
      <c r="M34" s="1323"/>
      <c r="N34" s="1323"/>
      <c r="O34" s="1323"/>
      <c r="P34" s="1323"/>
      <c r="Q34" s="1323"/>
      <c r="R34" s="1324"/>
      <c r="Y34" s="15"/>
      <c r="Z34" s="1247" t="s">
        <v>255</v>
      </c>
      <c r="AA34" s="1154"/>
      <c r="AB34" s="1154"/>
      <c r="AC34" s="1154"/>
      <c r="AD34" s="1154"/>
      <c r="AE34" s="1154"/>
      <c r="AG34" s="1247" t="s">
        <v>255</v>
      </c>
      <c r="AH34" s="1154"/>
      <c r="AI34" s="1154"/>
      <c r="AJ34" s="1154"/>
      <c r="AK34" s="1154"/>
      <c r="AL34" s="1154"/>
      <c r="AM34" s="1154"/>
      <c r="AN34" s="1154"/>
      <c r="AO34" s="1154"/>
      <c r="AP34" s="1154"/>
      <c r="AS34" s="15"/>
      <c r="AT34" s="15"/>
      <c r="AU34" s="15"/>
      <c r="AV34" s="15"/>
      <c r="AW34" s="15"/>
      <c r="AX34" s="15"/>
      <c r="AY34" s="15"/>
      <c r="AZ34" s="15"/>
      <c r="BA34" s="15"/>
      <c r="BB34" s="16"/>
      <c r="BC34" s="16"/>
      <c r="BD34" s="16"/>
      <c r="BE34" s="16"/>
      <c r="BF34" s="15"/>
      <c r="BG34" s="16"/>
      <c r="BH34" s="48"/>
      <c r="BI34" s="48"/>
      <c r="BJ34" s="48"/>
    </row>
    <row r="35" spans="1:66" ht="18.75" customHeight="1">
      <c r="A35" s="15"/>
      <c r="B35" s="62"/>
      <c r="C35" s="62"/>
      <c r="G35" s="15"/>
      <c r="L35" s="62"/>
      <c r="M35" s="62"/>
      <c r="N35" s="62"/>
      <c r="Z35" s="1247" t="s">
        <v>258</v>
      </c>
      <c r="AA35" s="1154"/>
      <c r="AB35" s="1154"/>
      <c r="AC35" s="1154"/>
      <c r="AD35" s="1154"/>
      <c r="AE35" s="1154"/>
      <c r="AG35" s="1247" t="s">
        <v>258</v>
      </c>
      <c r="AH35" s="1154"/>
      <c r="AI35" s="1154"/>
      <c r="AJ35" s="1154"/>
      <c r="AK35" s="1154"/>
      <c r="AL35" s="1154"/>
      <c r="AM35" s="1154"/>
      <c r="AN35" s="1154"/>
      <c r="AO35" s="1154"/>
      <c r="AP35" s="1154"/>
      <c r="AS35" s="15"/>
      <c r="AT35" s="15"/>
      <c r="AU35" s="15"/>
      <c r="AV35" s="15"/>
      <c r="AW35" s="15"/>
      <c r="AX35" s="15"/>
      <c r="AY35" s="15"/>
      <c r="AZ35" s="15"/>
      <c r="BA35" s="15"/>
      <c r="BB35" s="16"/>
      <c r="BC35" s="16"/>
      <c r="BD35" s="16"/>
      <c r="BE35" s="16"/>
      <c r="BF35" s="15"/>
      <c r="BG35" s="16"/>
      <c r="BH35" s="48"/>
      <c r="BI35" s="48"/>
      <c r="BJ35" s="48"/>
    </row>
    <row r="36" spans="1:66" ht="18" customHeight="1">
      <c r="A36" s="15"/>
      <c r="B36" s="15"/>
      <c r="C36" s="15"/>
      <c r="G36" s="15"/>
      <c r="AE36" s="15"/>
      <c r="AS36" s="15"/>
      <c r="AT36" s="15"/>
      <c r="AU36" s="15"/>
      <c r="AV36" s="15"/>
      <c r="AW36" s="15"/>
      <c r="AX36" s="15"/>
      <c r="AY36" s="15"/>
      <c r="AZ36" s="15"/>
      <c r="BA36" s="15"/>
      <c r="BB36" s="16"/>
      <c r="BC36" s="16"/>
      <c r="BD36" s="16"/>
      <c r="BE36" s="16"/>
      <c r="BF36" s="15"/>
      <c r="BG36" s="16"/>
      <c r="BH36" s="48"/>
      <c r="BI36" s="48"/>
      <c r="BJ36" s="48"/>
    </row>
    <row r="37" spans="1:66" ht="12.75" customHeight="1">
      <c r="B37" s="15"/>
      <c r="C37" s="15"/>
      <c r="G37" s="15"/>
      <c r="AE37" s="15"/>
      <c r="AS37" s="15"/>
      <c r="BF37" s="15"/>
    </row>
    <row r="38" spans="1:66" ht="11.25" customHeight="1">
      <c r="A38" s="15"/>
      <c r="B38" s="15"/>
      <c r="C38" s="15"/>
      <c r="G38" s="15"/>
      <c r="I38" s="1247"/>
      <c r="J38" s="1247"/>
      <c r="K38" s="1247"/>
      <c r="L38" s="1247"/>
      <c r="M38" s="15"/>
      <c r="N38" s="1247"/>
      <c r="O38" s="1247"/>
      <c r="P38" s="1247"/>
      <c r="Q38" s="1247"/>
      <c r="R38" s="1247"/>
      <c r="S38" s="1247"/>
      <c r="T38" s="1247"/>
      <c r="U38" s="15"/>
      <c r="V38" s="1247"/>
      <c r="W38" s="1247"/>
      <c r="X38" s="15"/>
      <c r="Y38" s="1247"/>
      <c r="Z38" s="1247"/>
      <c r="AA38" s="15"/>
      <c r="AB38" s="1247"/>
      <c r="AC38" s="1247"/>
      <c r="AD38" s="1247"/>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247"/>
      <c r="BH38" s="1247"/>
      <c r="BI38" s="1247"/>
      <c r="BJ38" s="15"/>
      <c r="BK38" s="1247"/>
      <c r="BL38" s="1247"/>
      <c r="BM38" s="1247"/>
      <c r="BN38" s="1247"/>
    </row>
    <row r="39" spans="1:66" ht="11.25" customHeight="1">
      <c r="A39" s="15"/>
      <c r="B39" s="15"/>
      <c r="C39" s="15"/>
      <c r="G39" s="15"/>
      <c r="I39" s="1154"/>
      <c r="J39" s="1154"/>
      <c r="K39" s="1154"/>
      <c r="L39" s="1154"/>
      <c r="M39" s="15"/>
      <c r="N39" s="1154"/>
      <c r="O39" s="1154"/>
      <c r="P39" s="1154"/>
      <c r="Q39" s="1154"/>
      <c r="R39" s="1154"/>
      <c r="S39" s="1154"/>
      <c r="T39" s="1154"/>
      <c r="U39" s="15"/>
      <c r="V39" s="1154"/>
      <c r="W39" s="1154"/>
      <c r="X39" s="15"/>
      <c r="Y39" s="1154"/>
      <c r="Z39" s="1154"/>
      <c r="AA39" s="15"/>
      <c r="AB39" s="1154"/>
      <c r="AC39" s="1154"/>
      <c r="AD39" s="1154"/>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154"/>
      <c r="BH39" s="1154"/>
      <c r="BI39" s="1154"/>
      <c r="BJ39" s="15"/>
      <c r="BK39" s="1154"/>
      <c r="BL39" s="1154"/>
      <c r="BM39" s="1154"/>
      <c r="BN39" s="1154"/>
    </row>
    <row r="40" spans="1:66" ht="11.25" customHeight="1">
      <c r="A40" s="15"/>
      <c r="B40" s="15"/>
      <c r="C40" s="15"/>
      <c r="G40" s="15"/>
      <c r="AE40" s="15"/>
      <c r="AS40" s="15"/>
      <c r="BF40" s="15"/>
    </row>
    <row r="41" spans="1:66" ht="11.25" customHeight="1">
      <c r="A41" s="15"/>
      <c r="B41" s="15"/>
      <c r="C41" s="15"/>
      <c r="G41" s="15"/>
      <c r="AE41" s="15"/>
      <c r="AS41" s="15"/>
      <c r="BF41" s="15"/>
    </row>
    <row r="42" spans="1:66" ht="11.25" customHeight="1">
      <c r="A42" s="15"/>
      <c r="B42" s="15"/>
      <c r="C42" s="15"/>
      <c r="G42" s="15"/>
      <c r="AE42" s="15"/>
      <c r="AS42" s="15"/>
      <c r="BF42" s="15"/>
    </row>
    <row r="43" spans="1:66" ht="11.25" customHeight="1">
      <c r="A43" s="15"/>
      <c r="B43" s="15"/>
      <c r="C43" s="15"/>
      <c r="G43" s="15"/>
      <c r="AE43" s="15"/>
      <c r="AS43" s="15"/>
      <c r="BF43" s="15"/>
    </row>
    <row r="44" spans="1:66" ht="11.25" customHeight="1">
      <c r="A44" s="15"/>
      <c r="B44" s="15"/>
      <c r="C44" s="15"/>
      <c r="G44" s="15"/>
      <c r="AE44" s="15"/>
      <c r="AS44" s="15"/>
      <c r="BF44" s="15"/>
    </row>
    <row r="45" spans="1:66" ht="11.25" customHeight="1">
      <c r="A45" s="15"/>
      <c r="B45" s="15"/>
      <c r="C45" s="15"/>
      <c r="G45" s="15"/>
      <c r="AE45" s="15"/>
      <c r="AS45" s="15"/>
      <c r="BF45" s="15"/>
    </row>
    <row r="46" spans="1:66" ht="11.25" customHeight="1">
      <c r="A46" s="15"/>
      <c r="B46" s="15"/>
      <c r="C46" s="15"/>
      <c r="G46" s="15"/>
      <c r="AE46" s="15"/>
      <c r="AS46" s="15"/>
      <c r="BF46" s="15"/>
    </row>
    <row r="47" spans="1:66" ht="11.25" customHeight="1">
      <c r="A47" s="15"/>
      <c r="B47" s="15"/>
      <c r="C47" s="15"/>
      <c r="G47" s="15"/>
      <c r="AE47" s="15"/>
      <c r="AS47" s="15"/>
      <c r="BF47" s="15"/>
    </row>
    <row r="48" spans="1:66" ht="11.25" customHeight="1">
      <c r="A48" s="15"/>
      <c r="B48" s="15"/>
      <c r="C48" s="15"/>
      <c r="G48" s="15"/>
      <c r="AE48" s="15"/>
      <c r="AS48" s="15"/>
      <c r="BF48" s="15"/>
    </row>
    <row r="49" spans="1:58" ht="11.25" customHeight="1">
      <c r="A49" s="15"/>
      <c r="B49" s="15"/>
      <c r="C49" s="15"/>
      <c r="G49" s="15"/>
      <c r="AE49" s="15"/>
      <c r="AS49" s="15"/>
      <c r="BF49" s="15"/>
    </row>
    <row r="50" spans="1:58" ht="11.25" customHeight="1">
      <c r="A50" s="15"/>
      <c r="B50" s="15"/>
      <c r="C50" s="15"/>
      <c r="G50" s="15"/>
      <c r="AE50" s="15"/>
      <c r="AS50" s="15"/>
      <c r="BF50" s="15"/>
    </row>
    <row r="51" spans="1:58" ht="11.25" customHeight="1">
      <c r="A51" s="15"/>
      <c r="B51" s="15"/>
      <c r="C51" s="15"/>
      <c r="G51" s="15"/>
      <c r="AE51" s="15"/>
      <c r="AS51" s="15"/>
      <c r="BF51" s="15"/>
    </row>
    <row r="52" spans="1:58" ht="11.25" customHeight="1">
      <c r="A52" s="15"/>
      <c r="B52" s="15"/>
      <c r="C52" s="15"/>
      <c r="G52" s="15"/>
      <c r="AE52" s="15"/>
      <c r="AS52" s="15"/>
      <c r="BF52" s="15"/>
    </row>
    <row r="53" spans="1:58" ht="11.25" customHeight="1">
      <c r="A53" s="15"/>
      <c r="B53" s="15"/>
      <c r="C53" s="15"/>
      <c r="G53" s="15"/>
      <c r="AE53" s="15"/>
      <c r="AS53" s="15"/>
      <c r="BF53" s="15"/>
    </row>
    <row r="54" spans="1:58" ht="11.25" customHeight="1">
      <c r="A54" s="15"/>
      <c r="B54" s="15"/>
      <c r="C54" s="15"/>
      <c r="G54" s="15"/>
      <c r="AE54" s="15"/>
      <c r="AS54" s="15"/>
      <c r="BF54" s="15"/>
    </row>
    <row r="55" spans="1:58" ht="11.25" customHeight="1">
      <c r="A55" s="15"/>
      <c r="B55" s="15"/>
      <c r="C55" s="15"/>
      <c r="G55" s="15"/>
      <c r="AE55" s="15"/>
      <c r="AS55" s="15"/>
      <c r="BF55" s="15"/>
    </row>
    <row r="56" spans="1:58" ht="11.25" customHeight="1">
      <c r="A56" s="15"/>
      <c r="B56" s="15"/>
      <c r="C56" s="15"/>
      <c r="G56" s="15"/>
      <c r="AE56" s="15"/>
      <c r="AS56" s="15"/>
      <c r="BF56" s="15"/>
    </row>
    <row r="57" spans="1:58" ht="11.25" customHeight="1">
      <c r="A57" s="15"/>
      <c r="B57" s="15"/>
      <c r="C57" s="15"/>
      <c r="G57" s="15"/>
      <c r="AE57" s="15"/>
      <c r="AS57" s="15"/>
      <c r="BF57" s="15"/>
    </row>
    <row r="58" spans="1:58" ht="11.25" customHeight="1">
      <c r="A58" s="15"/>
      <c r="B58" s="15"/>
      <c r="C58" s="15"/>
      <c r="G58" s="15"/>
      <c r="AE58" s="15"/>
      <c r="AS58" s="15"/>
      <c r="BF58" s="15"/>
    </row>
    <row r="59" spans="1:58" ht="11.25" customHeight="1">
      <c r="A59" s="15"/>
      <c r="B59" s="15"/>
      <c r="C59" s="15"/>
      <c r="G59" s="15"/>
      <c r="AE59" s="15"/>
      <c r="AS59" s="15"/>
      <c r="BF59" s="15"/>
    </row>
    <row r="60" spans="1:58" ht="11.25" customHeight="1">
      <c r="A60" s="15"/>
      <c r="B60" s="15"/>
      <c r="C60" s="15"/>
      <c r="G60" s="15"/>
      <c r="AE60" s="15"/>
      <c r="AS60" s="15"/>
      <c r="BF60" s="15"/>
    </row>
    <row r="61" spans="1:58" ht="11.25" customHeight="1">
      <c r="A61" s="15"/>
      <c r="B61" s="15"/>
      <c r="C61" s="15"/>
      <c r="G61" s="15"/>
      <c r="AE61" s="15"/>
      <c r="AS61" s="15"/>
      <c r="BF61" s="15"/>
    </row>
    <row r="62" spans="1:58" ht="11.25" customHeight="1">
      <c r="A62" s="15"/>
      <c r="B62" s="15"/>
      <c r="C62" s="15"/>
      <c r="G62" s="15"/>
      <c r="AE62" s="15"/>
      <c r="AS62" s="15"/>
      <c r="BF62" s="15"/>
    </row>
    <row r="63" spans="1:58" ht="11.25" customHeight="1">
      <c r="A63" s="15"/>
      <c r="B63" s="15"/>
      <c r="C63" s="15"/>
      <c r="G63" s="15"/>
      <c r="AE63" s="15"/>
      <c r="AS63" s="15"/>
      <c r="BF63" s="15"/>
    </row>
    <row r="64" spans="1:58" ht="11.25" customHeight="1">
      <c r="A64" s="15"/>
      <c r="B64" s="15"/>
      <c r="C64" s="15"/>
      <c r="G64" s="15"/>
      <c r="AE64" s="15"/>
      <c r="AS64" s="15"/>
      <c r="BF64" s="15"/>
    </row>
    <row r="65" spans="1:58" ht="11.25" customHeight="1">
      <c r="A65" s="15"/>
      <c r="B65" s="15"/>
      <c r="C65" s="15"/>
      <c r="G65" s="15"/>
      <c r="AE65" s="15"/>
      <c r="AS65" s="15"/>
      <c r="BF65" s="15"/>
    </row>
    <row r="66" spans="1:58" ht="11.25" customHeight="1">
      <c r="A66" s="15"/>
      <c r="B66" s="15"/>
      <c r="C66" s="15"/>
      <c r="G66" s="15"/>
      <c r="AE66" s="15"/>
      <c r="AS66" s="15"/>
      <c r="BF66" s="15"/>
    </row>
    <row r="67" spans="1:58" ht="11.25" customHeight="1">
      <c r="A67" s="15"/>
      <c r="B67" s="15"/>
      <c r="C67" s="15"/>
      <c r="G67" s="15"/>
      <c r="AE67" s="15"/>
      <c r="AS67" s="15"/>
      <c r="BF67" s="15"/>
    </row>
    <row r="68" spans="1:58" ht="11.25" customHeight="1">
      <c r="A68" s="15"/>
      <c r="B68" s="15"/>
      <c r="C68" s="15"/>
      <c r="G68" s="15"/>
      <c r="AE68" s="15"/>
      <c r="AS68" s="15"/>
      <c r="BF68" s="15"/>
    </row>
    <row r="69" spans="1:58" ht="11.25" customHeight="1">
      <c r="A69" s="15"/>
      <c r="B69" s="15"/>
      <c r="C69" s="15"/>
      <c r="G69" s="15"/>
      <c r="AE69" s="15"/>
      <c r="AS69" s="15"/>
      <c r="BF69" s="15"/>
    </row>
    <row r="70" spans="1:58" ht="11.25" customHeight="1">
      <c r="A70" s="15"/>
      <c r="B70" s="15"/>
      <c r="C70" s="15"/>
      <c r="G70" s="15"/>
      <c r="AE70" s="15"/>
      <c r="AS70" s="15"/>
      <c r="BF70" s="15"/>
    </row>
    <row r="71" spans="1:58" ht="11.25" customHeight="1">
      <c r="A71" s="15"/>
      <c r="B71" s="15"/>
      <c r="C71" s="15"/>
      <c r="G71" s="15"/>
      <c r="AE71" s="15"/>
      <c r="AS71" s="15"/>
      <c r="BF71" s="15"/>
    </row>
    <row r="72" spans="1:58" ht="11.25" customHeight="1">
      <c r="A72" s="15"/>
      <c r="B72" s="15"/>
      <c r="C72" s="15"/>
      <c r="G72" s="15"/>
      <c r="AE72" s="15"/>
      <c r="AS72" s="15"/>
      <c r="BF72" s="15"/>
    </row>
    <row r="73" spans="1:58" ht="11.25" customHeight="1">
      <c r="A73" s="15"/>
      <c r="B73" s="15"/>
      <c r="C73" s="15"/>
      <c r="G73" s="15"/>
      <c r="AE73" s="15"/>
      <c r="AS73" s="15"/>
      <c r="BF73" s="15"/>
    </row>
    <row r="74" spans="1:58" ht="11.25" customHeight="1">
      <c r="A74" s="15"/>
      <c r="B74" s="15"/>
      <c r="C74" s="15"/>
      <c r="G74" s="15"/>
      <c r="AE74" s="15"/>
      <c r="AS74" s="15"/>
      <c r="BF74" s="15"/>
    </row>
    <row r="75" spans="1:58" ht="11.25" customHeight="1">
      <c r="A75" s="15"/>
      <c r="B75" s="15"/>
      <c r="C75" s="15"/>
      <c r="G75" s="15"/>
      <c r="AE75" s="15"/>
      <c r="AS75" s="15"/>
      <c r="BF75" s="15"/>
    </row>
    <row r="76" spans="1:58" ht="11.25" customHeight="1">
      <c r="A76" s="15"/>
      <c r="B76" s="15"/>
      <c r="C76" s="15"/>
      <c r="G76" s="15"/>
      <c r="AE76" s="15"/>
      <c r="AS76" s="15"/>
      <c r="BF76" s="15"/>
    </row>
    <row r="77" spans="1:58" ht="11.25" customHeight="1">
      <c r="A77" s="15"/>
      <c r="B77" s="15"/>
      <c r="C77" s="15"/>
      <c r="G77" s="15"/>
      <c r="AE77" s="15"/>
      <c r="AS77" s="15"/>
      <c r="BF77" s="15"/>
    </row>
    <row r="78" spans="1:58" ht="11.25" customHeight="1">
      <c r="A78" s="15"/>
      <c r="B78" s="15"/>
      <c r="C78" s="15"/>
      <c r="G78" s="15"/>
      <c r="AE78" s="15"/>
      <c r="AS78" s="15"/>
      <c r="BF78" s="15"/>
    </row>
    <row r="79" spans="1:58" ht="11.25" customHeight="1">
      <c r="A79" s="15"/>
      <c r="B79" s="15"/>
      <c r="C79" s="15"/>
      <c r="G79" s="15"/>
      <c r="AE79" s="15"/>
      <c r="AS79" s="15"/>
      <c r="BF79" s="15"/>
    </row>
    <row r="80" spans="1:58" ht="11.25" customHeight="1">
      <c r="A80" s="15"/>
      <c r="B80" s="15"/>
      <c r="C80" s="15"/>
      <c r="G80" s="15"/>
      <c r="AE80" s="15"/>
      <c r="AS80" s="15"/>
      <c r="BF80" s="15"/>
    </row>
    <row r="81" spans="1:58" ht="11.25" customHeight="1">
      <c r="A81" s="15"/>
      <c r="B81" s="15"/>
      <c r="C81" s="15"/>
      <c r="G81" s="15"/>
      <c r="AE81" s="15"/>
      <c r="AS81" s="15"/>
      <c r="BF81" s="15"/>
    </row>
    <row r="82" spans="1:58" ht="11.25" customHeight="1">
      <c r="A82" s="15"/>
      <c r="B82" s="15"/>
      <c r="C82" s="15"/>
      <c r="G82" s="15"/>
      <c r="AE82" s="15"/>
      <c r="AS82" s="15"/>
      <c r="BF82" s="15"/>
    </row>
    <row r="83" spans="1:58" ht="11.25" customHeight="1">
      <c r="A83" s="15"/>
      <c r="B83" s="15"/>
      <c r="C83" s="15"/>
      <c r="G83" s="15"/>
      <c r="AE83" s="15"/>
      <c r="AS83" s="15"/>
      <c r="BF83" s="15"/>
    </row>
    <row r="84" spans="1:58" ht="11.25" customHeight="1">
      <c r="A84" s="15"/>
      <c r="B84" s="15"/>
      <c r="C84" s="15"/>
      <c r="G84" s="15"/>
      <c r="AE84" s="15"/>
      <c r="AS84" s="15"/>
      <c r="BF84" s="15"/>
    </row>
    <row r="85" spans="1:58" ht="11.25" customHeight="1">
      <c r="A85" s="15"/>
      <c r="B85" s="15"/>
      <c r="C85" s="15"/>
      <c r="G85" s="15"/>
      <c r="AE85" s="15"/>
      <c r="AS85" s="15"/>
      <c r="BF85" s="15"/>
    </row>
    <row r="86" spans="1:58" ht="11.25" customHeight="1">
      <c r="A86" s="15"/>
      <c r="B86" s="15"/>
      <c r="C86" s="15"/>
      <c r="G86" s="15"/>
      <c r="AE86" s="15"/>
      <c r="AS86" s="15"/>
      <c r="BF86" s="15"/>
    </row>
    <row r="87" spans="1:58" ht="11.25" customHeight="1">
      <c r="A87" s="15"/>
      <c r="B87" s="15"/>
      <c r="C87" s="15"/>
      <c r="G87" s="15"/>
      <c r="AE87" s="15"/>
      <c r="AS87" s="15"/>
      <c r="BF87" s="15"/>
    </row>
    <row r="88" spans="1:58" ht="11.25" customHeight="1">
      <c r="A88" s="15"/>
      <c r="B88" s="15"/>
      <c r="C88" s="15"/>
      <c r="G88" s="15"/>
      <c r="AE88" s="15"/>
      <c r="AS88" s="15"/>
      <c r="BF88" s="15"/>
    </row>
    <row r="89" spans="1:58" ht="11.25" customHeight="1">
      <c r="A89" s="15"/>
      <c r="B89" s="15"/>
      <c r="C89" s="15"/>
      <c r="G89" s="15"/>
      <c r="AE89" s="15"/>
      <c r="AS89" s="15"/>
      <c r="BF89" s="15"/>
    </row>
    <row r="90" spans="1:58" ht="11.25" customHeight="1">
      <c r="A90" s="15"/>
      <c r="B90" s="15"/>
      <c r="C90" s="15"/>
      <c r="G90" s="15"/>
      <c r="AE90" s="15"/>
      <c r="AS90" s="15"/>
      <c r="BF90" s="15"/>
    </row>
    <row r="91" spans="1:58" ht="11.25" customHeight="1">
      <c r="A91" s="15"/>
      <c r="B91" s="15"/>
      <c r="C91" s="15"/>
      <c r="G91" s="15"/>
      <c r="AE91" s="15"/>
      <c r="AS91" s="15"/>
      <c r="BF91" s="15"/>
    </row>
    <row r="92" spans="1:58" ht="11.25" customHeight="1">
      <c r="A92" s="15"/>
      <c r="B92" s="15"/>
      <c r="C92" s="15"/>
      <c r="G92" s="15"/>
      <c r="AE92" s="15"/>
      <c r="AS92" s="15"/>
      <c r="BF92" s="15"/>
    </row>
    <row r="93" spans="1:58" ht="11.25" customHeight="1">
      <c r="A93" s="15"/>
      <c r="B93" s="15"/>
      <c r="C93" s="15"/>
      <c r="G93" s="15"/>
      <c r="AE93" s="15"/>
      <c r="AS93" s="15"/>
      <c r="BF93" s="15"/>
    </row>
    <row r="94" spans="1:58" ht="11.25" customHeight="1">
      <c r="A94" s="15"/>
      <c r="B94" s="15"/>
      <c r="C94" s="15"/>
      <c r="G94" s="15"/>
      <c r="AE94" s="15"/>
      <c r="AS94" s="15"/>
      <c r="BF94" s="15"/>
    </row>
    <row r="95" spans="1:58" ht="11.25" customHeight="1">
      <c r="A95" s="15"/>
      <c r="B95" s="15"/>
      <c r="C95" s="15"/>
      <c r="G95" s="15"/>
      <c r="AE95" s="15"/>
      <c r="AS95" s="15"/>
      <c r="BF95" s="15"/>
    </row>
    <row r="96" spans="1:58" ht="11.25" customHeight="1">
      <c r="A96" s="15"/>
      <c r="B96" s="15"/>
      <c r="C96" s="15"/>
      <c r="G96" s="15"/>
      <c r="AE96" s="15"/>
      <c r="AS96" s="15"/>
      <c r="BF96" s="15"/>
    </row>
    <row r="97" spans="1:58" ht="11.25" customHeight="1">
      <c r="A97" s="15"/>
      <c r="B97" s="15"/>
      <c r="C97" s="15"/>
      <c r="G97" s="15"/>
      <c r="AE97" s="15"/>
      <c r="AS97" s="15"/>
      <c r="BF97" s="15"/>
    </row>
    <row r="98" spans="1:58" ht="11.25" customHeight="1">
      <c r="A98" s="15"/>
      <c r="B98" s="15"/>
      <c r="C98" s="15"/>
      <c r="G98" s="15"/>
      <c r="AE98" s="15"/>
      <c r="AS98" s="15"/>
      <c r="BF98" s="15"/>
    </row>
    <row r="99" spans="1:58" ht="11.25" customHeight="1">
      <c r="A99" s="15"/>
      <c r="B99" s="15"/>
      <c r="C99" s="15"/>
      <c r="G99" s="15"/>
      <c r="AE99" s="15"/>
      <c r="AS99" s="15"/>
      <c r="BF99" s="15"/>
    </row>
    <row r="100" spans="1:58" ht="11.25" customHeight="1">
      <c r="A100" s="15"/>
      <c r="B100" s="15"/>
      <c r="C100" s="15"/>
      <c r="G100" s="15"/>
      <c r="AE100" s="15"/>
      <c r="AS100" s="15"/>
      <c r="BF100" s="15"/>
    </row>
    <row r="101" spans="1:58" ht="11.25" customHeight="1">
      <c r="A101" s="15"/>
      <c r="B101" s="15"/>
      <c r="C101" s="15"/>
      <c r="G101" s="15"/>
      <c r="AE101" s="15"/>
      <c r="AS101" s="15"/>
      <c r="BF101" s="15"/>
    </row>
    <row r="102" spans="1:58" ht="11.25" customHeight="1">
      <c r="A102" s="15"/>
      <c r="B102" s="15"/>
      <c r="C102" s="15"/>
      <c r="G102" s="15"/>
      <c r="AE102" s="15"/>
      <c r="AS102" s="15"/>
      <c r="BF102" s="15"/>
    </row>
    <row r="103" spans="1:58" ht="11.25" customHeight="1">
      <c r="A103" s="15"/>
      <c r="B103" s="15"/>
      <c r="C103" s="15"/>
      <c r="G103" s="15"/>
      <c r="AE103" s="15"/>
      <c r="AS103" s="15"/>
      <c r="BF103" s="15"/>
    </row>
    <row r="104" spans="1:58" ht="11.25" customHeight="1">
      <c r="A104" s="15"/>
      <c r="B104" s="15"/>
      <c r="C104" s="15"/>
      <c r="G104" s="15"/>
      <c r="AE104" s="15"/>
      <c r="AS104" s="15"/>
      <c r="BF104" s="15"/>
    </row>
    <row r="105" spans="1:58" ht="11.25" customHeight="1">
      <c r="A105" s="15"/>
      <c r="B105" s="15"/>
      <c r="C105" s="15"/>
      <c r="G105" s="15"/>
      <c r="AE105" s="15"/>
      <c r="AS105" s="15"/>
      <c r="BF105" s="15"/>
    </row>
    <row r="106" spans="1:58" ht="11.25" customHeight="1">
      <c r="A106" s="15"/>
      <c r="B106" s="15"/>
      <c r="C106" s="15"/>
      <c r="G106" s="15"/>
      <c r="AE106" s="15"/>
      <c r="AS106" s="15"/>
      <c r="BF106" s="15"/>
    </row>
    <row r="107" spans="1:58" ht="11.25" customHeight="1">
      <c r="A107" s="15"/>
      <c r="B107" s="15"/>
      <c r="C107" s="15"/>
      <c r="G107" s="15"/>
      <c r="AE107" s="15"/>
      <c r="AS107" s="15"/>
      <c r="BF107" s="15"/>
    </row>
    <row r="108" spans="1:58" ht="11.25" customHeight="1">
      <c r="A108" s="15"/>
      <c r="B108" s="15"/>
      <c r="C108" s="15"/>
      <c r="G108" s="15"/>
      <c r="AE108" s="15"/>
      <c r="AS108" s="15"/>
      <c r="BF108" s="15"/>
    </row>
    <row r="109" spans="1:58" ht="11.25" customHeight="1">
      <c r="A109" s="15"/>
      <c r="B109" s="15"/>
      <c r="C109" s="15"/>
      <c r="G109" s="15"/>
      <c r="AE109" s="15"/>
      <c r="AS109" s="15"/>
      <c r="BF109" s="15"/>
    </row>
    <row r="110" spans="1:58" ht="11.25" customHeight="1">
      <c r="A110" s="15"/>
      <c r="B110" s="15"/>
      <c r="C110" s="15"/>
      <c r="G110" s="15"/>
      <c r="AE110" s="15"/>
      <c r="AS110" s="15"/>
      <c r="BF110" s="15"/>
    </row>
    <row r="111" spans="1:58" ht="11.25" customHeight="1">
      <c r="A111" s="15"/>
      <c r="B111" s="15"/>
      <c r="C111" s="15"/>
      <c r="G111" s="15"/>
      <c r="AE111" s="15"/>
      <c r="AS111" s="15"/>
      <c r="BF111" s="15"/>
    </row>
    <row r="112" spans="1:58" ht="11.25" customHeight="1">
      <c r="A112" s="15"/>
      <c r="B112" s="15"/>
      <c r="C112" s="15"/>
      <c r="G112" s="15"/>
      <c r="AE112" s="15"/>
      <c r="AS112" s="15"/>
      <c r="BF112" s="15"/>
    </row>
    <row r="113" spans="1:58" ht="11.25" customHeight="1">
      <c r="A113" s="15"/>
      <c r="B113" s="15"/>
      <c r="C113" s="15"/>
      <c r="G113" s="15"/>
      <c r="AE113" s="15"/>
      <c r="AS113" s="15"/>
      <c r="BF113" s="15"/>
    </row>
    <row r="114" spans="1:58" ht="11.25" customHeight="1">
      <c r="A114" s="15"/>
      <c r="B114" s="15"/>
      <c r="C114" s="15"/>
      <c r="G114" s="15"/>
      <c r="AE114" s="15"/>
      <c r="AS114" s="15"/>
      <c r="BF114" s="15"/>
    </row>
    <row r="115" spans="1:58" ht="11.25" customHeight="1">
      <c r="A115" s="15"/>
      <c r="B115" s="15"/>
      <c r="C115" s="15"/>
      <c r="G115" s="15"/>
      <c r="AE115" s="15"/>
      <c r="AS115" s="15"/>
      <c r="BF115" s="15"/>
    </row>
    <row r="116" spans="1:58" ht="11.25" customHeight="1">
      <c r="A116" s="15"/>
      <c r="B116" s="15"/>
      <c r="C116" s="15"/>
      <c r="G116" s="15"/>
      <c r="AE116" s="15"/>
      <c r="AS116" s="15"/>
      <c r="BF116" s="15"/>
    </row>
    <row r="117" spans="1:58" ht="11.25" customHeight="1">
      <c r="A117" s="15"/>
      <c r="B117" s="15"/>
      <c r="C117" s="15"/>
      <c r="G117" s="15"/>
      <c r="AE117" s="15"/>
      <c r="AS117" s="15"/>
      <c r="BF117" s="15"/>
    </row>
    <row r="118" spans="1:58" ht="11.25" customHeight="1">
      <c r="A118" s="15"/>
      <c r="B118" s="15"/>
      <c r="C118" s="15"/>
      <c r="G118" s="15"/>
      <c r="AE118" s="15"/>
      <c r="AS118" s="15"/>
      <c r="BF118" s="15"/>
    </row>
    <row r="119" spans="1:58" ht="11.25" customHeight="1">
      <c r="A119" s="15"/>
      <c r="B119" s="15"/>
      <c r="C119" s="15"/>
      <c r="G119" s="15"/>
      <c r="AE119" s="15"/>
      <c r="AS119" s="15"/>
      <c r="BF119" s="15"/>
    </row>
    <row r="120" spans="1:58" ht="11.25" customHeight="1">
      <c r="A120" s="15"/>
      <c r="B120" s="15"/>
      <c r="C120" s="15"/>
      <c r="G120" s="15"/>
      <c r="AE120" s="15"/>
      <c r="AS120" s="15"/>
      <c r="BF120" s="15"/>
    </row>
    <row r="121" spans="1:58" ht="11.25" customHeight="1">
      <c r="A121" s="15"/>
      <c r="B121" s="15"/>
      <c r="C121" s="15"/>
      <c r="G121" s="15"/>
      <c r="AE121" s="15"/>
      <c r="AS121" s="15"/>
      <c r="BF121" s="15"/>
    </row>
    <row r="122" spans="1:58" ht="11.25" customHeight="1">
      <c r="A122" s="15"/>
      <c r="B122" s="15"/>
      <c r="C122" s="15"/>
      <c r="G122" s="15"/>
      <c r="AE122" s="15"/>
      <c r="AS122" s="15"/>
      <c r="BF122" s="15"/>
    </row>
    <row r="123" spans="1:58" ht="11.25" customHeight="1">
      <c r="A123" s="15"/>
      <c r="B123" s="15"/>
      <c r="C123" s="15"/>
      <c r="G123" s="15"/>
      <c r="AE123" s="15"/>
      <c r="AS123" s="15"/>
      <c r="BF123" s="15"/>
    </row>
    <row r="124" spans="1:58" ht="11.25" customHeight="1">
      <c r="A124" s="15"/>
      <c r="B124" s="15"/>
      <c r="C124" s="15"/>
      <c r="G124" s="15"/>
      <c r="AE124" s="15"/>
      <c r="AS124" s="15"/>
      <c r="BF124" s="15"/>
    </row>
    <row r="125" spans="1:58" ht="11.25" customHeight="1">
      <c r="A125" s="15"/>
      <c r="B125" s="15"/>
      <c r="C125" s="15"/>
      <c r="G125" s="15"/>
      <c r="AE125" s="15"/>
      <c r="AS125" s="15"/>
      <c r="BF125" s="15"/>
    </row>
    <row r="126" spans="1:58" ht="11.25" customHeight="1">
      <c r="A126" s="15"/>
      <c r="B126" s="15"/>
      <c r="C126" s="15"/>
      <c r="G126" s="15"/>
      <c r="AE126" s="15"/>
      <c r="AS126" s="15"/>
      <c r="BF126" s="15"/>
    </row>
    <row r="127" spans="1:58" ht="11.25" customHeight="1">
      <c r="A127" s="15"/>
      <c r="B127" s="15"/>
      <c r="C127" s="15"/>
      <c r="G127" s="15"/>
      <c r="AE127" s="15"/>
      <c r="AS127" s="15"/>
      <c r="BF127" s="15"/>
    </row>
    <row r="128" spans="1:58" ht="11.25" customHeight="1">
      <c r="A128" s="15"/>
      <c r="B128" s="15"/>
      <c r="C128" s="15"/>
      <c r="G128" s="15"/>
      <c r="AE128" s="15"/>
      <c r="AS128" s="15"/>
      <c r="BF128" s="15"/>
    </row>
    <row r="129" spans="1:58" ht="11.25" customHeight="1">
      <c r="A129" s="15"/>
      <c r="B129" s="15"/>
      <c r="C129" s="15"/>
      <c r="G129" s="15"/>
      <c r="AE129" s="15"/>
      <c r="AS129" s="15"/>
      <c r="BF129" s="15"/>
    </row>
    <row r="130" spans="1:58" ht="11.25" customHeight="1">
      <c r="A130" s="15"/>
      <c r="B130" s="15"/>
      <c r="C130" s="15"/>
      <c r="G130" s="15"/>
      <c r="AE130" s="15"/>
      <c r="AS130" s="15"/>
      <c r="BF130" s="15"/>
    </row>
    <row r="131" spans="1:58" ht="11.25" customHeight="1">
      <c r="A131" s="15"/>
      <c r="B131" s="15"/>
      <c r="C131" s="15"/>
      <c r="G131" s="15"/>
      <c r="AE131" s="15"/>
      <c r="AS131" s="15"/>
      <c r="BF131" s="15"/>
    </row>
    <row r="132" spans="1:58" ht="11.25" customHeight="1">
      <c r="A132" s="15"/>
      <c r="B132" s="15"/>
      <c r="C132" s="15"/>
      <c r="G132" s="15"/>
      <c r="AE132" s="15"/>
      <c r="AS132" s="15"/>
      <c r="BF132" s="15"/>
    </row>
    <row r="133" spans="1:58" ht="11.25" customHeight="1">
      <c r="A133" s="15"/>
      <c r="B133" s="15"/>
      <c r="C133" s="15"/>
      <c r="G133" s="15"/>
      <c r="AE133" s="15"/>
      <c r="AS133" s="15"/>
      <c r="BF133" s="15"/>
    </row>
    <row r="134" spans="1:58" ht="11.25" customHeight="1">
      <c r="A134" s="15"/>
      <c r="B134" s="15"/>
      <c r="C134" s="15"/>
      <c r="G134" s="15"/>
      <c r="AE134" s="15"/>
      <c r="AS134" s="15"/>
      <c r="BF134" s="15"/>
    </row>
    <row r="135" spans="1:58" ht="11.25" customHeight="1">
      <c r="A135" s="15"/>
      <c r="B135" s="15"/>
      <c r="C135" s="15"/>
      <c r="G135" s="15"/>
      <c r="AE135" s="15"/>
      <c r="AS135" s="15"/>
      <c r="BF135" s="15"/>
    </row>
    <row r="136" spans="1:58" ht="11.25" customHeight="1">
      <c r="A136" s="15"/>
      <c r="B136" s="15"/>
      <c r="C136" s="15"/>
      <c r="G136" s="15"/>
      <c r="AE136" s="15"/>
      <c r="AS136" s="15"/>
      <c r="BF136" s="15"/>
    </row>
    <row r="137" spans="1:58" ht="11.25" customHeight="1">
      <c r="A137" s="15"/>
      <c r="B137" s="15"/>
      <c r="C137" s="15"/>
      <c r="G137" s="15"/>
      <c r="AE137" s="15"/>
      <c r="AS137" s="15"/>
      <c r="BF137" s="15"/>
    </row>
    <row r="138" spans="1:58" ht="11.25" customHeight="1">
      <c r="A138" s="15"/>
      <c r="B138" s="15"/>
      <c r="C138" s="15"/>
      <c r="G138" s="15"/>
      <c r="AE138" s="15"/>
      <c r="AS138" s="15"/>
      <c r="BF138" s="15"/>
    </row>
    <row r="139" spans="1:58" ht="11.25" customHeight="1">
      <c r="A139" s="15"/>
      <c r="B139" s="15"/>
      <c r="C139" s="15"/>
      <c r="G139" s="15"/>
      <c r="AE139" s="15"/>
      <c r="AS139" s="15"/>
      <c r="BF139" s="15"/>
    </row>
    <row r="140" spans="1:58" ht="11.25" customHeight="1">
      <c r="A140" s="15"/>
      <c r="B140" s="15"/>
      <c r="C140" s="15"/>
      <c r="G140" s="15"/>
      <c r="AE140" s="15"/>
      <c r="AS140" s="15"/>
      <c r="BF140" s="15"/>
    </row>
    <row r="141" spans="1:58" ht="11.25" customHeight="1">
      <c r="A141" s="15"/>
      <c r="B141" s="15"/>
      <c r="C141" s="15"/>
      <c r="G141" s="15"/>
      <c r="AE141" s="15"/>
      <c r="AS141" s="15"/>
      <c r="BF141" s="15"/>
    </row>
    <row r="142" spans="1:58" ht="11.25" customHeight="1">
      <c r="A142" s="15"/>
      <c r="B142" s="15"/>
      <c r="C142" s="15"/>
      <c r="G142" s="15"/>
      <c r="AE142" s="15"/>
      <c r="AS142" s="15"/>
      <c r="BF142" s="15"/>
    </row>
    <row r="143" spans="1:58" ht="11.25" customHeight="1">
      <c r="A143" s="15"/>
      <c r="B143" s="15"/>
      <c r="C143" s="15"/>
      <c r="G143" s="15"/>
      <c r="AE143" s="15"/>
      <c r="AS143" s="15"/>
      <c r="BF143" s="15"/>
    </row>
    <row r="144" spans="1:58" ht="11.25" customHeight="1">
      <c r="A144" s="15"/>
      <c r="B144" s="15"/>
      <c r="C144" s="15"/>
      <c r="G144" s="15"/>
      <c r="AE144" s="15"/>
      <c r="AS144" s="15"/>
      <c r="BF144" s="15"/>
    </row>
    <row r="145" spans="1:58" ht="11.25" customHeight="1">
      <c r="A145" s="15"/>
      <c r="B145" s="15"/>
      <c r="C145" s="15"/>
      <c r="G145" s="15"/>
      <c r="AE145" s="15"/>
      <c r="AS145" s="15"/>
      <c r="BF145" s="15"/>
    </row>
    <row r="146" spans="1:58" ht="11.25" customHeight="1">
      <c r="A146" s="15"/>
      <c r="B146" s="15"/>
      <c r="C146" s="15"/>
      <c r="G146" s="15"/>
      <c r="AE146" s="15"/>
      <c r="AS146" s="15"/>
      <c r="BF146" s="15"/>
    </row>
    <row r="147" spans="1:58" ht="11.25" customHeight="1">
      <c r="A147" s="15"/>
      <c r="B147" s="15"/>
      <c r="C147" s="15"/>
      <c r="G147" s="15"/>
      <c r="AE147" s="15"/>
      <c r="AS147" s="15"/>
      <c r="BF147" s="15"/>
    </row>
    <row r="148" spans="1:58" ht="11.25" customHeight="1">
      <c r="A148" s="15"/>
      <c r="B148" s="15"/>
      <c r="C148" s="15"/>
      <c r="G148" s="15"/>
      <c r="AE148" s="15"/>
      <c r="AS148" s="15"/>
      <c r="BF148" s="15"/>
    </row>
    <row r="149" spans="1:58" ht="11.25" customHeight="1">
      <c r="A149" s="15"/>
      <c r="B149" s="15"/>
      <c r="C149" s="15"/>
      <c r="G149" s="15"/>
      <c r="AE149" s="15"/>
      <c r="AS149" s="15"/>
      <c r="BF149" s="15"/>
    </row>
    <row r="150" spans="1:58" ht="11.25" customHeight="1">
      <c r="A150" s="15"/>
      <c r="B150" s="15"/>
      <c r="C150" s="15"/>
      <c r="G150" s="15"/>
      <c r="AE150" s="15"/>
      <c r="AS150" s="15"/>
      <c r="BF150" s="15"/>
    </row>
    <row r="151" spans="1:58" ht="11.25" customHeight="1">
      <c r="A151" s="15"/>
      <c r="B151" s="15"/>
      <c r="C151" s="15"/>
      <c r="G151" s="15"/>
      <c r="AE151" s="15"/>
      <c r="AS151" s="15"/>
      <c r="BF151" s="15"/>
    </row>
    <row r="152" spans="1:58" ht="11.25" customHeight="1">
      <c r="A152" s="15"/>
      <c r="B152" s="15"/>
      <c r="C152" s="15"/>
      <c r="G152" s="15"/>
      <c r="AE152" s="15"/>
      <c r="AS152" s="15"/>
      <c r="BF152" s="15"/>
    </row>
    <row r="153" spans="1:58" ht="11.25" customHeight="1">
      <c r="A153" s="15"/>
      <c r="B153" s="15"/>
      <c r="C153" s="15"/>
      <c r="G153" s="15"/>
      <c r="AE153" s="15"/>
      <c r="AS153" s="15"/>
      <c r="BF153" s="15"/>
    </row>
    <row r="154" spans="1:58" ht="11.25" customHeight="1">
      <c r="A154" s="15"/>
      <c r="B154" s="15"/>
      <c r="C154" s="15"/>
      <c r="G154" s="15"/>
      <c r="AE154" s="15"/>
      <c r="AS154" s="15"/>
      <c r="BF154" s="15"/>
    </row>
    <row r="155" spans="1:58" ht="11.25" customHeight="1">
      <c r="A155" s="15"/>
      <c r="B155" s="15"/>
      <c r="C155" s="15"/>
      <c r="G155" s="15"/>
      <c r="AE155" s="15"/>
      <c r="AS155" s="15"/>
      <c r="BF155" s="15"/>
    </row>
    <row r="156" spans="1:58" ht="11.25" customHeight="1">
      <c r="A156" s="15"/>
      <c r="B156" s="15"/>
      <c r="C156" s="15"/>
      <c r="G156" s="15"/>
      <c r="AE156" s="15"/>
      <c r="AS156" s="15"/>
      <c r="BF156" s="15"/>
    </row>
    <row r="157" spans="1:58" ht="11.25" customHeight="1">
      <c r="A157" s="15"/>
      <c r="B157" s="15"/>
      <c r="C157" s="15"/>
      <c r="G157" s="15"/>
      <c r="AE157" s="15"/>
      <c r="AS157" s="15"/>
      <c r="BF157" s="15"/>
    </row>
    <row r="158" spans="1:58" ht="11.25" customHeight="1">
      <c r="A158" s="15"/>
      <c r="B158" s="15"/>
      <c r="C158" s="15"/>
      <c r="G158" s="15"/>
      <c r="AE158" s="15"/>
      <c r="AS158" s="15"/>
      <c r="BF158" s="15"/>
    </row>
    <row r="159" spans="1:58" ht="11.25" customHeight="1">
      <c r="A159" s="15"/>
      <c r="B159" s="15"/>
      <c r="C159" s="15"/>
      <c r="G159" s="15"/>
      <c r="AE159" s="15"/>
      <c r="AS159" s="15"/>
      <c r="BF159" s="15"/>
    </row>
    <row r="160" spans="1:58" ht="11.25" customHeight="1">
      <c r="A160" s="15"/>
      <c r="B160" s="15"/>
      <c r="C160" s="15"/>
      <c r="G160" s="15"/>
      <c r="AE160" s="15"/>
      <c r="AS160" s="15"/>
      <c r="BF160" s="15"/>
    </row>
    <row r="161" spans="1:58" ht="11.25" customHeight="1">
      <c r="A161" s="15"/>
      <c r="B161" s="15"/>
      <c r="C161" s="15"/>
      <c r="G161" s="15"/>
      <c r="AE161" s="15"/>
      <c r="AS161" s="15"/>
      <c r="BF161" s="15"/>
    </row>
    <row r="162" spans="1:58" ht="11.25" customHeight="1">
      <c r="A162" s="15"/>
      <c r="B162" s="15"/>
      <c r="C162" s="15"/>
      <c r="G162" s="15"/>
      <c r="AE162" s="15"/>
      <c r="AS162" s="15"/>
      <c r="BF162" s="15"/>
    </row>
    <row r="163" spans="1:58" ht="11.25" customHeight="1">
      <c r="A163" s="15"/>
      <c r="B163" s="15"/>
      <c r="C163" s="15"/>
      <c r="G163" s="15"/>
      <c r="AE163" s="15"/>
      <c r="AS163" s="15"/>
      <c r="BF163" s="15"/>
    </row>
    <row r="164" spans="1:58" ht="11.25" customHeight="1">
      <c r="A164" s="15"/>
      <c r="B164" s="15"/>
      <c r="C164" s="15"/>
      <c r="G164" s="15"/>
      <c r="AE164" s="15"/>
      <c r="AS164" s="15"/>
      <c r="BF164" s="15"/>
    </row>
    <row r="165" spans="1:58" ht="11.25" customHeight="1">
      <c r="A165" s="15"/>
      <c r="B165" s="15"/>
      <c r="C165" s="15"/>
      <c r="G165" s="15"/>
      <c r="AE165" s="15"/>
      <c r="AS165" s="15"/>
      <c r="BF165" s="15"/>
    </row>
    <row r="166" spans="1:58" ht="11.25" customHeight="1">
      <c r="A166" s="15"/>
      <c r="B166" s="15"/>
      <c r="C166" s="15"/>
      <c r="G166" s="15"/>
      <c r="AE166" s="15"/>
      <c r="AS166" s="15"/>
      <c r="BF166" s="15"/>
    </row>
    <row r="167" spans="1:58" ht="11.25" customHeight="1">
      <c r="A167" s="15"/>
      <c r="B167" s="15"/>
      <c r="C167" s="15"/>
      <c r="G167" s="15"/>
      <c r="AE167" s="15"/>
      <c r="AS167" s="15"/>
      <c r="BF167" s="15"/>
    </row>
    <row r="168" spans="1:58" ht="11.25" customHeight="1">
      <c r="A168" s="15"/>
      <c r="B168" s="15"/>
      <c r="C168" s="15"/>
      <c r="G168" s="15"/>
      <c r="AE168" s="15"/>
      <c r="AS168" s="15"/>
      <c r="BF168" s="15"/>
    </row>
    <row r="169" spans="1:58" ht="11.25" customHeight="1">
      <c r="A169" s="15"/>
      <c r="B169" s="15"/>
      <c r="C169" s="15"/>
      <c r="G169" s="15"/>
      <c r="AE169" s="15"/>
      <c r="AS169" s="15"/>
      <c r="BF169" s="15"/>
    </row>
    <row r="170" spans="1:58" ht="11.25" customHeight="1">
      <c r="A170" s="15"/>
      <c r="B170" s="15"/>
      <c r="C170" s="15"/>
      <c r="G170" s="15"/>
      <c r="AE170" s="15"/>
      <c r="AS170" s="15"/>
      <c r="BF170" s="15"/>
    </row>
    <row r="171" spans="1:58" ht="11.25" customHeight="1">
      <c r="A171" s="15"/>
      <c r="B171" s="15"/>
      <c r="C171" s="15"/>
      <c r="G171" s="15"/>
      <c r="AE171" s="15"/>
      <c r="AS171" s="15"/>
      <c r="BF171" s="15"/>
    </row>
    <row r="172" spans="1:58" ht="11.25" customHeight="1">
      <c r="A172" s="15"/>
      <c r="B172" s="15"/>
      <c r="C172" s="15"/>
      <c r="G172" s="15"/>
      <c r="AE172" s="15"/>
      <c r="AS172" s="15"/>
      <c r="BF172" s="15"/>
    </row>
    <row r="173" spans="1:58" ht="11.25" customHeight="1">
      <c r="A173" s="15"/>
      <c r="B173" s="15"/>
      <c r="C173" s="15"/>
      <c r="G173" s="15"/>
      <c r="AE173" s="15"/>
      <c r="AS173" s="15"/>
      <c r="BF173" s="15"/>
    </row>
    <row r="174" spans="1:58" ht="11.25" customHeight="1">
      <c r="A174" s="15"/>
      <c r="B174" s="15"/>
      <c r="C174" s="15"/>
      <c r="G174" s="15"/>
      <c r="AE174" s="15"/>
      <c r="AS174" s="15"/>
      <c r="BF174" s="15"/>
    </row>
    <row r="175" spans="1:58" ht="11.25" customHeight="1">
      <c r="A175" s="15"/>
      <c r="B175" s="15"/>
      <c r="C175" s="15"/>
      <c r="G175" s="15"/>
      <c r="AE175" s="15"/>
      <c r="AS175" s="15"/>
      <c r="BF175" s="15"/>
    </row>
    <row r="176" spans="1:58" ht="11.25" customHeight="1">
      <c r="A176" s="15"/>
      <c r="B176" s="15"/>
      <c r="C176" s="15"/>
      <c r="G176" s="15"/>
      <c r="AE176" s="15"/>
      <c r="AS176" s="15"/>
      <c r="BF176" s="15"/>
    </row>
    <row r="177" spans="1:58" ht="11.25" customHeight="1">
      <c r="A177" s="15"/>
      <c r="B177" s="15"/>
      <c r="C177" s="15"/>
      <c r="G177" s="15"/>
      <c r="AE177" s="15"/>
      <c r="AS177" s="15"/>
      <c r="BF177" s="15"/>
    </row>
    <row r="178" spans="1:58" ht="11.25" customHeight="1">
      <c r="A178" s="15"/>
      <c r="B178" s="15"/>
      <c r="C178" s="15"/>
      <c r="G178" s="15"/>
      <c r="AE178" s="15"/>
      <c r="AS178" s="15"/>
      <c r="BF178" s="15"/>
    </row>
    <row r="179" spans="1:58" ht="11.25" customHeight="1">
      <c r="A179" s="15"/>
      <c r="B179" s="15"/>
      <c r="C179" s="15"/>
      <c r="G179" s="15"/>
      <c r="AE179" s="15"/>
      <c r="AS179" s="15"/>
      <c r="BF179" s="15"/>
    </row>
    <row r="180" spans="1:58" ht="11.25" customHeight="1">
      <c r="A180" s="15"/>
      <c r="B180" s="15"/>
      <c r="C180" s="15"/>
      <c r="G180" s="15"/>
      <c r="AE180" s="15"/>
      <c r="AS180" s="15"/>
      <c r="BF180" s="15"/>
    </row>
    <row r="181" spans="1:58" ht="11.25" customHeight="1">
      <c r="A181" s="15"/>
      <c r="B181" s="15"/>
      <c r="C181" s="15"/>
      <c r="G181" s="15"/>
      <c r="AE181" s="15"/>
      <c r="AS181" s="15"/>
      <c r="BF181" s="15"/>
    </row>
    <row r="182" spans="1:58" ht="11.25" customHeight="1">
      <c r="A182" s="15"/>
      <c r="B182" s="15"/>
      <c r="C182" s="15"/>
      <c r="G182" s="15"/>
      <c r="AE182" s="15"/>
      <c r="AS182" s="15"/>
      <c r="BF182" s="15"/>
    </row>
    <row r="183" spans="1:58" ht="11.25" customHeight="1">
      <c r="A183" s="15"/>
      <c r="B183" s="15"/>
      <c r="C183" s="15"/>
      <c r="G183" s="15"/>
      <c r="AE183" s="15"/>
      <c r="AS183" s="15"/>
      <c r="BF183" s="15"/>
    </row>
    <row r="184" spans="1:58" ht="11.25" customHeight="1">
      <c r="A184" s="15"/>
      <c r="B184" s="15"/>
      <c r="C184" s="15"/>
      <c r="G184" s="15"/>
      <c r="AE184" s="15"/>
      <c r="AS184" s="15"/>
      <c r="BF184" s="15"/>
    </row>
    <row r="185" spans="1:58" ht="11.25" customHeight="1">
      <c r="A185" s="15"/>
      <c r="B185" s="15"/>
      <c r="C185" s="15"/>
      <c r="G185" s="15"/>
      <c r="AE185" s="15"/>
      <c r="AS185" s="15"/>
      <c r="BF185" s="15"/>
    </row>
    <row r="186" spans="1:58" ht="11.25" customHeight="1">
      <c r="A186" s="15"/>
      <c r="B186" s="15"/>
      <c r="C186" s="15"/>
      <c r="G186" s="15"/>
      <c r="AE186" s="15"/>
      <c r="AS186" s="15"/>
      <c r="BF186" s="15"/>
    </row>
    <row r="187" spans="1:58" ht="11.25" customHeight="1">
      <c r="A187" s="15"/>
      <c r="B187" s="15"/>
      <c r="C187" s="15"/>
      <c r="G187" s="15"/>
      <c r="AE187" s="15"/>
      <c r="AS187" s="15"/>
      <c r="BF187" s="15"/>
    </row>
    <row r="188" spans="1:58" ht="11.25" customHeight="1">
      <c r="A188" s="15"/>
      <c r="B188" s="15"/>
      <c r="C188" s="15"/>
      <c r="G188" s="15"/>
      <c r="AE188" s="15"/>
      <c r="AS188" s="15"/>
      <c r="BF188" s="15"/>
    </row>
    <row r="189" spans="1:58" ht="11.25" customHeight="1">
      <c r="A189" s="15"/>
      <c r="B189" s="15"/>
      <c r="C189" s="15"/>
      <c r="G189" s="15"/>
      <c r="AE189" s="15"/>
      <c r="AS189" s="15"/>
      <c r="BF189" s="15"/>
    </row>
    <row r="190" spans="1:58" ht="11.25" customHeight="1">
      <c r="A190" s="15"/>
      <c r="B190" s="15"/>
      <c r="C190" s="15"/>
      <c r="G190" s="15"/>
      <c r="AE190" s="15"/>
      <c r="AS190" s="15"/>
      <c r="BF190" s="15"/>
    </row>
    <row r="191" spans="1:58" ht="11.25" customHeight="1">
      <c r="A191" s="15"/>
      <c r="B191" s="15"/>
      <c r="C191" s="15"/>
      <c r="G191" s="15"/>
      <c r="AE191" s="15"/>
      <c r="AS191" s="15"/>
      <c r="BF191" s="15"/>
    </row>
    <row r="192" spans="1:58" ht="11.25" customHeight="1">
      <c r="A192" s="15"/>
      <c r="B192" s="15"/>
      <c r="C192" s="15"/>
      <c r="G192" s="15"/>
      <c r="AE192" s="15"/>
      <c r="AS192" s="15"/>
      <c r="BF192" s="15"/>
    </row>
    <row r="193" spans="1:58" ht="11.25" customHeight="1">
      <c r="A193" s="15"/>
      <c r="B193" s="15"/>
      <c r="C193" s="15"/>
      <c r="G193" s="15"/>
      <c r="AE193" s="15"/>
      <c r="AS193" s="15"/>
      <c r="BF193" s="15"/>
    </row>
    <row r="194" spans="1:58" ht="11.25" customHeight="1">
      <c r="A194" s="15"/>
      <c r="B194" s="15"/>
      <c r="C194" s="15"/>
      <c r="G194" s="15"/>
      <c r="AE194" s="15"/>
      <c r="AS194" s="15"/>
      <c r="BF194" s="15"/>
    </row>
    <row r="195" spans="1:58" ht="11.25" customHeight="1">
      <c r="A195" s="15"/>
      <c r="B195" s="15"/>
      <c r="C195" s="15"/>
      <c r="G195" s="15"/>
      <c r="AE195" s="15"/>
      <c r="AS195" s="15"/>
      <c r="BF195" s="15"/>
    </row>
    <row r="196" spans="1:58" ht="11.25" customHeight="1">
      <c r="A196" s="15"/>
      <c r="B196" s="15"/>
      <c r="C196" s="15"/>
      <c r="G196" s="15"/>
      <c r="AE196" s="15"/>
      <c r="AS196" s="15"/>
      <c r="BF196" s="15"/>
    </row>
    <row r="197" spans="1:58" ht="11.25" customHeight="1">
      <c r="A197" s="15"/>
      <c r="B197" s="15"/>
      <c r="C197" s="15"/>
      <c r="G197" s="15"/>
      <c r="AE197" s="15"/>
      <c r="AS197" s="15"/>
      <c r="BF197" s="15"/>
    </row>
    <row r="198" spans="1:58" ht="11.25" customHeight="1">
      <c r="A198" s="15"/>
      <c r="B198" s="15"/>
      <c r="C198" s="15"/>
      <c r="G198" s="15"/>
      <c r="AE198" s="15"/>
      <c r="AS198" s="15"/>
      <c r="BF198" s="15"/>
    </row>
    <row r="199" spans="1:58" ht="11.25" customHeight="1">
      <c r="A199" s="15"/>
      <c r="B199" s="15"/>
      <c r="C199" s="15"/>
      <c r="G199" s="15"/>
      <c r="AE199" s="15"/>
      <c r="AS199" s="15"/>
      <c r="BF199" s="15"/>
    </row>
    <row r="200" spans="1:58" ht="11.25" customHeight="1">
      <c r="A200" s="15"/>
      <c r="B200" s="15"/>
      <c r="C200" s="15"/>
      <c r="G200" s="15"/>
      <c r="AE200" s="15"/>
      <c r="AS200" s="15"/>
      <c r="BF200" s="15"/>
    </row>
    <row r="201" spans="1:58" ht="11.25" customHeight="1">
      <c r="A201" s="15"/>
      <c r="B201" s="15"/>
      <c r="C201" s="15"/>
      <c r="G201" s="15"/>
      <c r="AE201" s="15"/>
      <c r="AS201" s="15"/>
      <c r="BF201" s="15"/>
    </row>
    <row r="202" spans="1:58" ht="11.25" customHeight="1">
      <c r="A202" s="15"/>
      <c r="B202" s="15"/>
      <c r="C202" s="15"/>
      <c r="G202" s="15"/>
      <c r="AE202" s="15"/>
      <c r="AS202" s="15"/>
      <c r="BF202" s="15"/>
    </row>
    <row r="203" spans="1:58" ht="11.25" customHeight="1">
      <c r="A203" s="15"/>
      <c r="B203" s="15"/>
      <c r="C203" s="15"/>
      <c r="G203" s="15"/>
      <c r="AE203" s="15"/>
      <c r="AS203" s="15"/>
      <c r="BF203" s="15"/>
    </row>
    <row r="204" spans="1:58" ht="11.25" customHeight="1">
      <c r="A204" s="15"/>
      <c r="B204" s="15"/>
      <c r="C204" s="15"/>
      <c r="G204" s="15"/>
      <c r="AE204" s="15"/>
      <c r="AS204" s="15"/>
      <c r="BF204" s="15"/>
    </row>
    <row r="205" spans="1:58" ht="11.25" customHeight="1">
      <c r="A205" s="15"/>
      <c r="B205" s="15"/>
      <c r="C205" s="15"/>
      <c r="G205" s="15"/>
      <c r="AE205" s="15"/>
      <c r="AS205" s="15"/>
      <c r="BF205" s="15"/>
    </row>
    <row r="206" spans="1:58" ht="11.25" customHeight="1">
      <c r="A206" s="15"/>
      <c r="B206" s="15"/>
      <c r="C206" s="15"/>
      <c r="G206" s="15"/>
      <c r="AE206" s="15"/>
      <c r="AS206" s="15"/>
      <c r="BF206" s="15"/>
    </row>
    <row r="207" spans="1:58" ht="11.25" customHeight="1">
      <c r="A207" s="15"/>
      <c r="B207" s="15"/>
      <c r="C207" s="15"/>
      <c r="G207" s="15"/>
      <c r="AE207" s="15"/>
      <c r="AS207" s="15"/>
      <c r="BF207" s="15"/>
    </row>
    <row r="208" spans="1:58" ht="11.25" customHeight="1">
      <c r="A208" s="15"/>
      <c r="B208" s="15"/>
      <c r="C208" s="15"/>
      <c r="G208" s="15"/>
      <c r="AE208" s="15"/>
      <c r="AS208" s="15"/>
      <c r="BF208" s="15"/>
    </row>
    <row r="209" spans="1:58" ht="11.25" customHeight="1">
      <c r="A209" s="15"/>
      <c r="B209" s="15"/>
      <c r="C209" s="15"/>
      <c r="G209" s="15"/>
      <c r="AE209" s="15"/>
      <c r="AS209" s="15"/>
      <c r="BF209" s="15"/>
    </row>
    <row r="210" spans="1:58" ht="11.25" customHeight="1">
      <c r="A210" s="15"/>
      <c r="B210" s="15"/>
      <c r="C210" s="15"/>
      <c r="G210" s="15"/>
      <c r="AE210" s="15"/>
      <c r="AS210" s="15"/>
      <c r="BF210" s="15"/>
    </row>
    <row r="211" spans="1:58" ht="11.25" customHeight="1">
      <c r="A211" s="15"/>
      <c r="B211" s="15"/>
      <c r="C211" s="15"/>
      <c r="G211" s="15"/>
      <c r="AE211" s="15"/>
      <c r="AS211" s="15"/>
      <c r="BF211" s="15"/>
    </row>
    <row r="212" spans="1:58" ht="11.25" customHeight="1">
      <c r="A212" s="15"/>
      <c r="B212" s="15"/>
      <c r="C212" s="15"/>
      <c r="G212" s="15"/>
      <c r="AE212" s="15"/>
      <c r="AS212" s="15"/>
      <c r="BF212" s="15"/>
    </row>
    <row r="213" spans="1:58" ht="11.25" customHeight="1">
      <c r="A213" s="15"/>
      <c r="B213" s="15"/>
      <c r="C213" s="15"/>
      <c r="G213" s="15"/>
      <c r="AE213" s="15"/>
      <c r="AS213" s="15"/>
      <c r="BF213" s="15"/>
    </row>
    <row r="214" spans="1:58" ht="11.25" customHeight="1">
      <c r="A214" s="15"/>
      <c r="B214" s="15"/>
      <c r="C214" s="15"/>
      <c r="G214" s="15"/>
      <c r="AE214" s="15"/>
      <c r="AS214" s="15"/>
      <c r="BF214" s="15"/>
    </row>
    <row r="215" spans="1:58" ht="11.25" customHeight="1">
      <c r="A215" s="15"/>
      <c r="B215" s="15"/>
      <c r="C215" s="15"/>
      <c r="G215" s="15"/>
      <c r="AE215" s="15"/>
      <c r="AS215" s="15"/>
      <c r="BF215" s="15"/>
    </row>
    <row r="216" spans="1:58" ht="11.25" customHeight="1">
      <c r="A216" s="15"/>
      <c r="B216" s="15"/>
      <c r="C216" s="15"/>
      <c r="G216" s="15"/>
      <c r="AE216" s="15"/>
      <c r="AS216" s="15"/>
      <c r="BF216" s="15"/>
    </row>
    <row r="217" spans="1:58" ht="11.25" customHeight="1">
      <c r="A217" s="15"/>
      <c r="B217" s="15"/>
      <c r="C217" s="15"/>
      <c r="G217" s="15"/>
      <c r="AE217" s="15"/>
      <c r="AS217" s="15"/>
      <c r="BF217" s="15"/>
    </row>
    <row r="218" spans="1:58" ht="11.25" customHeight="1">
      <c r="A218" s="15"/>
      <c r="B218" s="15"/>
      <c r="C218" s="15"/>
      <c r="G218" s="15"/>
      <c r="AE218" s="15"/>
      <c r="AS218" s="15"/>
      <c r="BF218" s="15"/>
    </row>
    <row r="219" spans="1:58" ht="11.25" customHeight="1">
      <c r="A219" s="15"/>
      <c r="B219" s="15"/>
      <c r="C219" s="15"/>
      <c r="G219" s="15"/>
      <c r="AE219" s="15"/>
      <c r="AS219" s="15"/>
      <c r="BF219" s="15"/>
    </row>
    <row r="220" spans="1:58" ht="11.25" customHeight="1">
      <c r="A220" s="15"/>
      <c r="B220" s="15"/>
      <c r="C220" s="15"/>
      <c r="G220" s="15"/>
      <c r="AE220" s="15"/>
      <c r="AS220" s="15"/>
      <c r="BF220" s="15"/>
    </row>
    <row r="221" spans="1:58" ht="11.25" customHeight="1">
      <c r="A221" s="15"/>
      <c r="B221" s="15"/>
      <c r="C221" s="15"/>
      <c r="G221" s="15"/>
      <c r="AE221" s="15"/>
      <c r="AS221" s="15"/>
      <c r="BF221" s="15"/>
    </row>
    <row r="222" spans="1:58" ht="11.25" customHeight="1">
      <c r="A222" s="15"/>
      <c r="B222" s="15"/>
      <c r="C222" s="15"/>
      <c r="G222" s="15"/>
      <c r="AE222" s="15"/>
      <c r="AS222" s="15"/>
      <c r="BF222" s="15"/>
    </row>
    <row r="223" spans="1:58" ht="11.25" customHeight="1">
      <c r="A223" s="15"/>
      <c r="B223" s="15"/>
      <c r="C223" s="15"/>
      <c r="G223" s="15"/>
      <c r="AE223" s="15"/>
      <c r="AS223" s="15"/>
      <c r="BF223" s="15"/>
    </row>
    <row r="224" spans="1:58" ht="11.25" customHeight="1">
      <c r="A224" s="15"/>
      <c r="B224" s="15"/>
      <c r="C224" s="15"/>
      <c r="G224" s="15"/>
      <c r="AE224" s="15"/>
      <c r="AS224" s="15"/>
      <c r="BF224" s="15"/>
    </row>
    <row r="225" spans="1:58" ht="11.25" customHeight="1">
      <c r="A225" s="15"/>
      <c r="B225" s="15"/>
      <c r="C225" s="15"/>
      <c r="G225" s="15"/>
      <c r="AE225" s="15"/>
      <c r="AS225" s="15"/>
      <c r="BF225" s="15"/>
    </row>
    <row r="226" spans="1:58" ht="11.25" customHeight="1">
      <c r="A226" s="15"/>
      <c r="B226" s="15"/>
      <c r="C226" s="15"/>
      <c r="G226" s="15"/>
      <c r="AE226" s="15"/>
      <c r="AS226" s="15"/>
      <c r="BF226" s="15"/>
    </row>
    <row r="227" spans="1:58" ht="11.25" customHeight="1">
      <c r="A227" s="15"/>
      <c r="B227" s="15"/>
      <c r="C227" s="15"/>
      <c r="G227" s="15"/>
      <c r="AE227" s="15"/>
      <c r="AS227" s="15"/>
      <c r="BF227" s="15"/>
    </row>
    <row r="228" spans="1:58" ht="11.25" customHeight="1">
      <c r="A228" s="15"/>
      <c r="B228" s="15"/>
      <c r="C228" s="15"/>
      <c r="G228" s="15"/>
      <c r="AE228" s="15"/>
      <c r="AS228" s="15"/>
      <c r="BF228" s="15"/>
    </row>
    <row r="229" spans="1:58" ht="11.25" customHeight="1">
      <c r="A229" s="15"/>
      <c r="B229" s="15"/>
      <c r="C229" s="15"/>
      <c r="G229" s="15"/>
      <c r="AE229" s="15"/>
      <c r="AS229" s="15"/>
      <c r="BF229" s="15"/>
    </row>
    <row r="230" spans="1:58" ht="11.25" customHeight="1">
      <c r="A230" s="15"/>
      <c r="B230" s="15"/>
      <c r="C230" s="15"/>
      <c r="G230" s="15"/>
      <c r="AE230" s="15"/>
      <c r="AS230" s="15"/>
      <c r="BF230" s="15"/>
    </row>
    <row r="231" spans="1:58" ht="11.25" customHeight="1">
      <c r="A231" s="15"/>
      <c r="B231" s="15"/>
      <c r="C231" s="15"/>
      <c r="G231" s="15"/>
      <c r="AE231" s="15"/>
      <c r="AS231" s="15"/>
      <c r="BF231" s="15"/>
    </row>
    <row r="232" spans="1:58" ht="11.25" customHeight="1">
      <c r="A232" s="15"/>
      <c r="B232" s="15"/>
      <c r="C232" s="15"/>
      <c r="G232" s="15"/>
      <c r="AE232" s="15"/>
      <c r="AS232" s="15"/>
      <c r="BF232" s="15"/>
    </row>
    <row r="233" spans="1:58" ht="11.25" customHeight="1">
      <c r="A233" s="15"/>
      <c r="B233" s="15"/>
      <c r="C233" s="15"/>
      <c r="G233" s="15"/>
      <c r="AE233" s="15"/>
      <c r="AS233" s="15"/>
      <c r="BF233" s="15"/>
    </row>
    <row r="234" spans="1:58" ht="11.25" customHeight="1">
      <c r="A234" s="15"/>
      <c r="B234" s="15"/>
      <c r="C234" s="15"/>
      <c r="G234" s="15"/>
      <c r="AE234" s="15"/>
      <c r="AS234" s="15"/>
      <c r="BF234" s="15"/>
    </row>
    <row r="235" spans="1:58" ht="11.25" customHeight="1">
      <c r="A235" s="15"/>
      <c r="B235" s="15"/>
      <c r="C235" s="15"/>
      <c r="G235" s="15"/>
      <c r="AE235" s="15"/>
      <c r="AS235" s="15"/>
      <c r="BF235" s="15"/>
    </row>
    <row r="236" spans="1:58" ht="11.25" customHeight="1">
      <c r="A236" s="15"/>
      <c r="B236" s="15"/>
      <c r="C236" s="15"/>
      <c r="G236" s="15"/>
      <c r="AE236" s="15"/>
      <c r="AS236" s="15"/>
      <c r="BF236" s="15"/>
    </row>
    <row r="237" spans="1:58" ht="11.25" customHeight="1">
      <c r="A237" s="15"/>
      <c r="B237" s="15"/>
      <c r="C237" s="15"/>
      <c r="G237" s="15"/>
      <c r="AE237" s="15"/>
      <c r="AS237" s="15"/>
      <c r="BF237" s="15"/>
    </row>
    <row r="238" spans="1:58" ht="11.25" customHeight="1">
      <c r="A238" s="15"/>
      <c r="B238" s="15"/>
      <c r="C238" s="15"/>
      <c r="G238" s="15"/>
      <c r="AE238" s="15"/>
      <c r="AS238" s="15"/>
      <c r="BF238" s="15"/>
    </row>
    <row r="239" spans="1:58" ht="11.25" customHeight="1">
      <c r="A239" s="15"/>
      <c r="B239" s="15"/>
      <c r="C239" s="15"/>
      <c r="G239" s="15"/>
      <c r="AE239" s="15"/>
      <c r="AS239" s="15"/>
      <c r="BF239" s="15"/>
    </row>
    <row r="240" spans="1:58" ht="11.25" customHeight="1">
      <c r="A240" s="15"/>
      <c r="B240" s="15"/>
      <c r="C240" s="15"/>
      <c r="G240" s="15"/>
      <c r="AE240" s="15"/>
      <c r="AS240" s="15"/>
      <c r="BF240" s="15"/>
    </row>
    <row r="241" spans="1:58" ht="11.25" customHeight="1">
      <c r="A241" s="15"/>
      <c r="B241" s="15"/>
      <c r="C241" s="15"/>
      <c r="G241" s="15"/>
      <c r="AE241" s="15"/>
      <c r="AS241" s="15"/>
      <c r="BF241" s="15"/>
    </row>
    <row r="242" spans="1:58" ht="11.25" customHeight="1">
      <c r="A242" s="15"/>
      <c r="B242" s="15"/>
      <c r="C242" s="15"/>
      <c r="G242" s="15"/>
      <c r="AE242" s="15"/>
      <c r="AS242" s="15"/>
      <c r="BF242" s="15"/>
    </row>
    <row r="243" spans="1:58" ht="11.25" customHeight="1">
      <c r="A243" s="15"/>
      <c r="B243" s="15"/>
      <c r="C243" s="15"/>
      <c r="G243" s="15"/>
      <c r="AE243" s="15"/>
      <c r="AS243" s="15"/>
      <c r="BF243" s="15"/>
    </row>
    <row r="244" spans="1:58" ht="11.25" customHeight="1">
      <c r="A244" s="15"/>
      <c r="B244" s="15"/>
      <c r="C244" s="15"/>
      <c r="G244" s="15"/>
      <c r="AE244" s="15"/>
      <c r="AS244" s="15"/>
      <c r="BF244" s="15"/>
    </row>
    <row r="245" spans="1:58" ht="11.25" customHeight="1">
      <c r="A245" s="15"/>
      <c r="B245" s="15"/>
      <c r="C245" s="15"/>
      <c r="G245" s="15"/>
      <c r="AE245" s="15"/>
      <c r="AS245" s="15"/>
      <c r="BF245" s="15"/>
    </row>
    <row r="246" spans="1:58" ht="11.25" customHeight="1">
      <c r="A246" s="15"/>
      <c r="B246" s="15"/>
      <c r="C246" s="15"/>
      <c r="G246" s="15"/>
      <c r="AE246" s="15"/>
      <c r="AS246" s="15"/>
      <c r="BF246" s="15"/>
    </row>
    <row r="247" spans="1:58" ht="11.25" customHeight="1">
      <c r="A247" s="15"/>
      <c r="B247" s="15"/>
      <c r="C247" s="15"/>
      <c r="G247" s="15"/>
      <c r="AE247" s="15"/>
      <c r="AS247" s="15"/>
      <c r="BF247" s="15"/>
    </row>
    <row r="248" spans="1:58" ht="11.25" customHeight="1">
      <c r="A248" s="15"/>
      <c r="B248" s="15"/>
      <c r="C248" s="15"/>
      <c r="G248" s="15"/>
      <c r="AE248" s="15"/>
      <c r="AS248" s="15"/>
      <c r="BF248" s="15"/>
    </row>
    <row r="249" spans="1:58" ht="11.25" customHeight="1">
      <c r="A249" s="15"/>
      <c r="B249" s="15"/>
      <c r="C249" s="15"/>
      <c r="G249" s="15"/>
      <c r="AE249" s="15"/>
      <c r="AS249" s="15"/>
      <c r="BF249" s="15"/>
    </row>
    <row r="250" spans="1:58" ht="11.25" customHeight="1">
      <c r="A250" s="15"/>
      <c r="B250" s="15"/>
      <c r="C250" s="15"/>
      <c r="G250" s="15"/>
      <c r="AE250" s="15"/>
      <c r="AS250" s="15"/>
      <c r="BF250" s="15"/>
    </row>
    <row r="251" spans="1:58" ht="11.25" customHeight="1">
      <c r="A251" s="15"/>
      <c r="B251" s="15"/>
      <c r="C251" s="15"/>
      <c r="G251" s="15"/>
      <c r="AE251" s="15"/>
      <c r="AS251" s="15"/>
      <c r="BF251" s="15"/>
    </row>
    <row r="252" spans="1:58" ht="11.25" customHeight="1">
      <c r="A252" s="15"/>
      <c r="B252" s="15"/>
      <c r="C252" s="15"/>
      <c r="G252" s="15"/>
      <c r="AE252" s="15"/>
      <c r="AS252" s="15"/>
      <c r="BF252" s="15"/>
    </row>
    <row r="253" spans="1:58" ht="11.25" customHeight="1">
      <c r="A253" s="15"/>
      <c r="B253" s="15"/>
      <c r="C253" s="15"/>
      <c r="G253" s="15"/>
      <c r="AE253" s="15"/>
      <c r="AS253" s="15"/>
      <c r="BF253" s="15"/>
    </row>
    <row r="254" spans="1:58" ht="11.25" customHeight="1">
      <c r="A254" s="15"/>
      <c r="B254" s="15"/>
      <c r="C254" s="15"/>
      <c r="G254" s="15"/>
      <c r="AE254" s="15"/>
      <c r="AS254" s="15"/>
      <c r="BF254" s="15"/>
    </row>
    <row r="255" spans="1:58" ht="11.25" customHeight="1">
      <c r="A255" s="15"/>
      <c r="B255" s="15"/>
      <c r="C255" s="15"/>
      <c r="G255" s="15"/>
      <c r="AE255" s="15"/>
      <c r="AS255" s="15"/>
      <c r="BF255" s="15"/>
    </row>
    <row r="256" spans="1:58" ht="11.25" customHeight="1">
      <c r="A256" s="15"/>
      <c r="B256" s="15"/>
      <c r="C256" s="15"/>
      <c r="G256" s="15"/>
      <c r="AE256" s="15"/>
      <c r="AS256" s="15"/>
      <c r="BF256" s="15"/>
    </row>
    <row r="257" spans="1:58" ht="11.25" customHeight="1">
      <c r="A257" s="15"/>
      <c r="B257" s="15"/>
      <c r="C257" s="15"/>
      <c r="G257" s="15"/>
      <c r="AE257" s="15"/>
      <c r="AS257" s="15"/>
      <c r="BF257" s="15"/>
    </row>
    <row r="258" spans="1:58" ht="11.25" customHeight="1">
      <c r="A258" s="15"/>
      <c r="B258" s="15"/>
      <c r="C258" s="15"/>
      <c r="G258" s="15"/>
      <c r="AE258" s="15"/>
      <c r="AS258" s="15"/>
      <c r="BF258" s="15"/>
    </row>
    <row r="259" spans="1:58" ht="11.25" customHeight="1">
      <c r="A259" s="15"/>
      <c r="B259" s="15"/>
      <c r="C259" s="15"/>
      <c r="G259" s="15"/>
      <c r="AE259" s="15"/>
      <c r="AS259" s="15"/>
      <c r="BF259" s="15"/>
    </row>
    <row r="260" spans="1:58" ht="11.25" customHeight="1">
      <c r="A260" s="15"/>
      <c r="B260" s="15"/>
      <c r="C260" s="15"/>
      <c r="G260" s="15"/>
      <c r="AE260" s="15"/>
      <c r="AS260" s="15"/>
      <c r="BF260" s="15"/>
    </row>
    <row r="261" spans="1:58" ht="11.25" customHeight="1">
      <c r="A261" s="15"/>
      <c r="B261" s="15"/>
      <c r="C261" s="15"/>
      <c r="G261" s="15"/>
      <c r="AE261" s="15"/>
      <c r="AS261" s="15"/>
      <c r="BF261" s="15"/>
    </row>
    <row r="262" spans="1:58" ht="11.25" customHeight="1">
      <c r="A262" s="15"/>
      <c r="B262" s="15"/>
      <c r="C262" s="15"/>
      <c r="G262" s="15"/>
      <c r="AE262" s="15"/>
      <c r="AS262" s="15"/>
      <c r="BF262" s="15"/>
    </row>
    <row r="263" spans="1:58" ht="11.25" customHeight="1">
      <c r="A263" s="15"/>
      <c r="B263" s="15"/>
      <c r="C263" s="15"/>
      <c r="G263" s="15"/>
      <c r="AE263" s="15"/>
      <c r="AS263" s="15"/>
      <c r="BF263" s="15"/>
    </row>
    <row r="264" spans="1:58" ht="11.25" customHeight="1">
      <c r="A264" s="15"/>
      <c r="B264" s="15"/>
      <c r="C264" s="15"/>
      <c r="G264" s="15"/>
      <c r="AE264" s="15"/>
      <c r="AS264" s="15"/>
      <c r="BF264" s="15"/>
    </row>
    <row r="265" spans="1:58" ht="11.25" customHeight="1">
      <c r="A265" s="15"/>
      <c r="B265" s="15"/>
      <c r="C265" s="15"/>
      <c r="G265" s="15"/>
      <c r="AE265" s="15"/>
      <c r="AS265" s="15"/>
      <c r="BF265" s="15"/>
    </row>
    <row r="266" spans="1:58" ht="11.25" customHeight="1">
      <c r="A266" s="15"/>
      <c r="B266" s="15"/>
      <c r="C266" s="15"/>
      <c r="G266" s="15"/>
      <c r="AE266" s="15"/>
      <c r="AS266" s="15"/>
      <c r="BF266" s="15"/>
    </row>
    <row r="267" spans="1:58" ht="11.25" customHeight="1">
      <c r="A267" s="15"/>
      <c r="B267" s="15"/>
      <c r="C267" s="15"/>
      <c r="G267" s="15"/>
      <c r="AE267" s="15"/>
      <c r="AS267" s="15"/>
      <c r="BF267" s="15"/>
    </row>
    <row r="268" spans="1:58" ht="11.25" customHeight="1">
      <c r="A268" s="15"/>
      <c r="B268" s="15"/>
      <c r="C268" s="15"/>
      <c r="G268" s="15"/>
      <c r="AE268" s="15"/>
      <c r="AS268" s="15"/>
      <c r="BF268" s="15"/>
    </row>
    <row r="269" spans="1:58" ht="11.25" customHeight="1">
      <c r="A269" s="15"/>
      <c r="B269" s="15"/>
      <c r="C269" s="15"/>
      <c r="G269" s="15"/>
      <c r="AE269" s="15"/>
      <c r="AS269" s="15"/>
      <c r="BF269" s="15"/>
    </row>
    <row r="270" spans="1:58" ht="11.25" customHeight="1">
      <c r="A270" s="15"/>
      <c r="B270" s="15"/>
      <c r="C270" s="15"/>
      <c r="G270" s="15"/>
      <c r="AE270" s="15"/>
      <c r="AS270" s="15"/>
      <c r="BF270" s="15"/>
    </row>
    <row r="271" spans="1:58" ht="11.25" customHeight="1">
      <c r="A271" s="15"/>
      <c r="B271" s="15"/>
      <c r="C271" s="15"/>
      <c r="G271" s="15"/>
      <c r="AE271" s="15"/>
      <c r="AS271" s="15"/>
      <c r="BF271" s="15"/>
    </row>
    <row r="272" spans="1:58" ht="11.25" customHeight="1">
      <c r="A272" s="15"/>
      <c r="B272" s="15"/>
      <c r="C272" s="15"/>
      <c r="G272" s="15"/>
      <c r="AE272" s="15"/>
      <c r="AS272" s="15"/>
      <c r="BF272" s="15"/>
    </row>
    <row r="273" spans="1:58" ht="11.25" customHeight="1">
      <c r="A273" s="15"/>
      <c r="B273" s="15"/>
      <c r="C273" s="15"/>
      <c r="G273" s="15"/>
      <c r="AE273" s="15"/>
      <c r="AS273" s="15"/>
      <c r="BF273" s="15"/>
    </row>
    <row r="274" spans="1:58" ht="11.25" customHeight="1">
      <c r="A274" s="15"/>
      <c r="B274" s="15"/>
      <c r="C274" s="15"/>
      <c r="G274" s="15"/>
      <c r="AE274" s="15"/>
      <c r="AS274" s="15"/>
      <c r="BF274" s="15"/>
    </row>
    <row r="275" spans="1:58" ht="11.25" customHeight="1">
      <c r="A275" s="15"/>
      <c r="B275" s="15"/>
      <c r="C275" s="15"/>
      <c r="G275" s="15"/>
      <c r="AE275" s="15"/>
      <c r="AS275" s="15"/>
      <c r="BF275" s="15"/>
    </row>
    <row r="276" spans="1:58" ht="11.25" customHeight="1">
      <c r="A276" s="15"/>
      <c r="B276" s="15"/>
      <c r="C276" s="15"/>
      <c r="G276" s="15"/>
      <c r="AE276" s="15"/>
      <c r="AS276" s="15"/>
      <c r="BF276" s="15"/>
    </row>
    <row r="277" spans="1:58" ht="11.25" customHeight="1">
      <c r="A277" s="15"/>
      <c r="B277" s="15"/>
      <c r="C277" s="15"/>
      <c r="G277" s="15"/>
      <c r="AE277" s="15"/>
      <c r="AS277" s="15"/>
      <c r="BF277" s="15"/>
    </row>
    <row r="278" spans="1:58" ht="11.25" customHeight="1">
      <c r="A278" s="15"/>
      <c r="B278" s="15"/>
      <c r="C278" s="15"/>
      <c r="G278" s="15"/>
      <c r="AE278" s="15"/>
      <c r="AS278" s="15"/>
      <c r="BF278" s="15"/>
    </row>
    <row r="279" spans="1:58" ht="11.25" customHeight="1">
      <c r="A279" s="15"/>
      <c r="B279" s="15"/>
      <c r="C279" s="15"/>
      <c r="G279" s="15"/>
      <c r="AE279" s="15"/>
      <c r="AS279" s="15"/>
      <c r="BF279" s="15"/>
    </row>
    <row r="280" spans="1:58" ht="11.25" customHeight="1">
      <c r="A280" s="15"/>
      <c r="B280" s="15"/>
      <c r="C280" s="15"/>
      <c r="G280" s="15"/>
      <c r="AE280" s="15"/>
      <c r="AS280" s="15"/>
      <c r="BF280" s="15"/>
    </row>
    <row r="281" spans="1:58" ht="11.25" customHeight="1">
      <c r="A281" s="15"/>
      <c r="B281" s="15"/>
      <c r="C281" s="15"/>
      <c r="G281" s="15"/>
      <c r="AE281" s="15"/>
      <c r="AS281" s="15"/>
      <c r="BF281" s="15"/>
    </row>
    <row r="282" spans="1:58" ht="11.25" customHeight="1">
      <c r="A282" s="15"/>
      <c r="B282" s="15"/>
      <c r="C282" s="15"/>
      <c r="G282" s="15"/>
      <c r="AE282" s="15"/>
      <c r="AS282" s="15"/>
      <c r="BF282" s="15"/>
    </row>
    <row r="283" spans="1:58" ht="11.25" customHeight="1">
      <c r="A283" s="15"/>
      <c r="B283" s="15"/>
      <c r="C283" s="15"/>
      <c r="G283" s="15"/>
      <c r="AE283" s="15"/>
      <c r="AS283" s="15"/>
      <c r="BF283" s="15"/>
    </row>
    <row r="284" spans="1:58" ht="11.25" customHeight="1">
      <c r="A284" s="15"/>
      <c r="B284" s="15"/>
      <c r="C284" s="15"/>
      <c r="G284" s="15"/>
      <c r="AE284" s="15"/>
      <c r="AS284" s="15"/>
      <c r="BF284" s="15"/>
    </row>
    <row r="285" spans="1:58" ht="11.25" customHeight="1">
      <c r="A285" s="15"/>
      <c r="B285" s="15"/>
      <c r="C285" s="15"/>
      <c r="G285" s="15"/>
      <c r="AE285" s="15"/>
      <c r="AS285" s="15"/>
      <c r="BF285" s="15"/>
    </row>
    <row r="286" spans="1:58" ht="11.25" customHeight="1">
      <c r="A286" s="15"/>
      <c r="B286" s="15"/>
      <c r="C286" s="15"/>
      <c r="G286" s="15"/>
      <c r="AE286" s="15"/>
      <c r="AS286" s="15"/>
      <c r="BF286" s="15"/>
    </row>
    <row r="287" spans="1:58" ht="11.25" customHeight="1">
      <c r="A287" s="15"/>
      <c r="B287" s="15"/>
      <c r="C287" s="15"/>
      <c r="G287" s="15"/>
      <c r="AE287" s="15"/>
      <c r="AS287" s="15"/>
      <c r="BF287" s="15"/>
    </row>
    <row r="288" spans="1:58" ht="11.25" customHeight="1">
      <c r="A288" s="15"/>
      <c r="B288" s="15"/>
      <c r="C288" s="15"/>
      <c r="G288" s="15"/>
      <c r="AE288" s="15"/>
      <c r="AS288" s="15"/>
      <c r="BF288" s="15"/>
    </row>
    <row r="289" spans="1:58" ht="11.25" customHeight="1">
      <c r="A289" s="15"/>
      <c r="B289" s="15"/>
      <c r="C289" s="15"/>
      <c r="G289" s="15"/>
      <c r="AE289" s="15"/>
      <c r="AS289" s="15"/>
      <c r="BF289" s="15"/>
    </row>
    <row r="290" spans="1:58" ht="11.25" customHeight="1">
      <c r="A290" s="15"/>
      <c r="B290" s="15"/>
      <c r="C290" s="15"/>
      <c r="G290" s="15"/>
      <c r="AE290" s="15"/>
      <c r="AS290" s="15"/>
      <c r="BF290" s="15"/>
    </row>
    <row r="291" spans="1:58" ht="11.25" customHeight="1">
      <c r="A291" s="15"/>
      <c r="B291" s="15"/>
      <c r="C291" s="15"/>
      <c r="G291" s="15"/>
      <c r="AE291" s="15"/>
      <c r="AS291" s="15"/>
      <c r="BF291" s="15"/>
    </row>
    <row r="292" spans="1:58" ht="11.25" customHeight="1">
      <c r="A292" s="15"/>
      <c r="B292" s="15"/>
      <c r="C292" s="15"/>
      <c r="G292" s="15"/>
      <c r="AE292" s="15"/>
      <c r="AS292" s="15"/>
      <c r="BF292" s="15"/>
    </row>
    <row r="293" spans="1:58" ht="11.25" customHeight="1">
      <c r="A293" s="15"/>
      <c r="B293" s="15"/>
      <c r="C293" s="15"/>
      <c r="G293" s="15"/>
      <c r="AE293" s="15"/>
      <c r="AS293" s="15"/>
      <c r="BF293" s="15"/>
    </row>
    <row r="294" spans="1:58" ht="11.25" customHeight="1">
      <c r="A294" s="15"/>
      <c r="B294" s="15"/>
      <c r="C294" s="15"/>
      <c r="G294" s="15"/>
      <c r="AE294" s="15"/>
      <c r="AS294" s="15"/>
      <c r="BF294" s="15"/>
    </row>
    <row r="295" spans="1:58" ht="11.25" customHeight="1">
      <c r="A295" s="15"/>
      <c r="B295" s="15"/>
      <c r="C295" s="15"/>
      <c r="G295" s="15"/>
      <c r="AE295" s="15"/>
      <c r="AS295" s="15"/>
      <c r="BF295" s="15"/>
    </row>
    <row r="296" spans="1:58" ht="11.25" customHeight="1">
      <c r="A296" s="15"/>
      <c r="B296" s="15"/>
      <c r="C296" s="15"/>
      <c r="G296" s="15"/>
      <c r="AE296" s="15"/>
      <c r="AS296" s="15"/>
      <c r="BF296" s="15"/>
    </row>
    <row r="297" spans="1:58" ht="11.25" customHeight="1">
      <c r="A297" s="15"/>
      <c r="B297" s="15"/>
      <c r="C297" s="15"/>
      <c r="G297" s="15"/>
      <c r="AE297" s="15"/>
      <c r="AS297" s="15"/>
      <c r="BF297" s="15"/>
    </row>
    <row r="298" spans="1:58" ht="11.25" customHeight="1">
      <c r="A298" s="15"/>
      <c r="B298" s="15"/>
      <c r="C298" s="15"/>
      <c r="G298" s="15"/>
      <c r="AE298" s="15"/>
      <c r="AS298" s="15"/>
      <c r="BF298" s="15"/>
    </row>
    <row r="299" spans="1:58" ht="11.25" customHeight="1">
      <c r="A299" s="15"/>
      <c r="B299" s="15"/>
      <c r="C299" s="15"/>
      <c r="G299" s="15"/>
      <c r="AE299" s="15"/>
      <c r="AS299" s="15"/>
      <c r="BF299" s="15"/>
    </row>
    <row r="300" spans="1:58" ht="11.25" customHeight="1">
      <c r="A300" s="15"/>
      <c r="B300" s="15"/>
      <c r="C300" s="15"/>
      <c r="G300" s="15"/>
      <c r="AE300" s="15"/>
      <c r="AS300" s="15"/>
      <c r="BF300" s="15"/>
    </row>
    <row r="301" spans="1:58" ht="11.25" customHeight="1">
      <c r="A301" s="15"/>
      <c r="B301" s="15"/>
      <c r="C301" s="15"/>
      <c r="G301" s="15"/>
      <c r="AE301" s="15"/>
      <c r="AS301" s="15"/>
      <c r="BF301" s="15"/>
    </row>
    <row r="302" spans="1:58" ht="11.25" customHeight="1">
      <c r="A302" s="15"/>
      <c r="B302" s="15"/>
      <c r="C302" s="15"/>
      <c r="G302" s="15"/>
      <c r="AE302" s="15"/>
      <c r="AS302" s="15"/>
      <c r="BF302" s="15"/>
    </row>
    <row r="303" spans="1:58" ht="11.25" customHeight="1">
      <c r="A303" s="15"/>
      <c r="B303" s="15"/>
      <c r="C303" s="15"/>
      <c r="G303" s="15"/>
      <c r="AE303" s="15"/>
      <c r="AS303" s="15"/>
      <c r="BF303" s="15"/>
    </row>
    <row r="304" spans="1:58" ht="11.25" customHeight="1">
      <c r="A304" s="15"/>
      <c r="B304" s="15"/>
      <c r="C304" s="15"/>
      <c r="G304" s="15"/>
      <c r="AE304" s="15"/>
      <c r="AS304" s="15"/>
      <c r="BF304" s="15"/>
    </row>
    <row r="305" spans="1:58" ht="11.25" customHeight="1">
      <c r="A305" s="15"/>
      <c r="B305" s="15"/>
      <c r="C305" s="15"/>
      <c r="G305" s="15"/>
      <c r="AE305" s="15"/>
      <c r="AS305" s="15"/>
      <c r="BF305" s="15"/>
    </row>
    <row r="306" spans="1:58" ht="11.25" customHeight="1">
      <c r="A306" s="15"/>
      <c r="B306" s="15"/>
      <c r="C306" s="15"/>
      <c r="G306" s="15"/>
      <c r="AE306" s="15"/>
      <c r="AS306" s="15"/>
      <c r="BF306" s="15"/>
    </row>
    <row r="307" spans="1:58" ht="11.25" customHeight="1">
      <c r="A307" s="15"/>
      <c r="B307" s="15"/>
      <c r="C307" s="15"/>
      <c r="G307" s="15"/>
      <c r="AE307" s="15"/>
      <c r="AS307" s="15"/>
      <c r="BF307" s="15"/>
    </row>
    <row r="308" spans="1:58" ht="11.25" customHeight="1">
      <c r="A308" s="15"/>
      <c r="B308" s="15"/>
      <c r="C308" s="15"/>
      <c r="G308" s="15"/>
      <c r="AE308" s="15"/>
      <c r="AS308" s="15"/>
      <c r="BF308" s="15"/>
    </row>
    <row r="309" spans="1:58" ht="11.25" customHeight="1">
      <c r="A309" s="15"/>
      <c r="B309" s="15"/>
      <c r="C309" s="15"/>
      <c r="G309" s="15"/>
      <c r="AE309" s="15"/>
      <c r="AS309" s="15"/>
      <c r="BF309" s="15"/>
    </row>
    <row r="310" spans="1:58" ht="11.25" customHeight="1">
      <c r="A310" s="15"/>
      <c r="B310" s="15"/>
      <c r="C310" s="15"/>
      <c r="G310" s="15"/>
      <c r="AE310" s="15"/>
      <c r="AS310" s="15"/>
      <c r="BF310" s="15"/>
    </row>
    <row r="311" spans="1:58" ht="11.25" customHeight="1">
      <c r="A311" s="15"/>
      <c r="B311" s="15"/>
      <c r="C311" s="15"/>
      <c r="G311" s="15"/>
      <c r="AE311" s="15"/>
      <c r="AS311" s="15"/>
      <c r="BF311" s="15"/>
    </row>
    <row r="312" spans="1:58" ht="11.25" customHeight="1">
      <c r="A312" s="15"/>
      <c r="B312" s="15"/>
      <c r="C312" s="15"/>
      <c r="G312" s="15"/>
      <c r="AE312" s="15"/>
      <c r="AS312" s="15"/>
      <c r="BF312" s="15"/>
    </row>
    <row r="313" spans="1:58" ht="11.25" customHeight="1">
      <c r="A313" s="15"/>
      <c r="B313" s="15"/>
      <c r="C313" s="15"/>
      <c r="G313" s="15"/>
      <c r="AE313" s="15"/>
      <c r="AS313" s="15"/>
      <c r="BF313" s="15"/>
    </row>
    <row r="314" spans="1:58" ht="11.25" customHeight="1">
      <c r="A314" s="15"/>
      <c r="B314" s="15"/>
      <c r="C314" s="15"/>
      <c r="G314" s="15"/>
      <c r="AE314" s="15"/>
      <c r="AS314" s="15"/>
      <c r="BF314" s="15"/>
    </row>
    <row r="315" spans="1:58" ht="11.25" customHeight="1">
      <c r="A315" s="15"/>
      <c r="B315" s="15"/>
      <c r="C315" s="15"/>
      <c r="G315" s="15"/>
      <c r="AE315" s="15"/>
      <c r="AS315" s="15"/>
      <c r="BF315" s="15"/>
    </row>
    <row r="316" spans="1:58" ht="11.25" customHeight="1">
      <c r="A316" s="15"/>
      <c r="B316" s="15"/>
      <c r="C316" s="15"/>
      <c r="G316" s="15"/>
      <c r="AE316" s="15"/>
      <c r="AS316" s="15"/>
      <c r="BF316" s="15"/>
    </row>
    <row r="317" spans="1:58" ht="11.25" customHeight="1">
      <c r="A317" s="15"/>
      <c r="B317" s="15"/>
      <c r="C317" s="15"/>
      <c r="G317" s="15"/>
      <c r="AE317" s="15"/>
      <c r="AS317" s="15"/>
      <c r="BF317" s="15"/>
    </row>
    <row r="318" spans="1:58" ht="11.25" customHeight="1">
      <c r="A318" s="15"/>
      <c r="B318" s="15"/>
      <c r="C318" s="15"/>
      <c r="G318" s="15"/>
      <c r="AE318" s="15"/>
      <c r="AS318" s="15"/>
      <c r="BF318" s="15"/>
    </row>
    <row r="319" spans="1:58" ht="11.25" customHeight="1">
      <c r="A319" s="15"/>
      <c r="B319" s="15"/>
      <c r="C319" s="15"/>
      <c r="G319" s="15"/>
      <c r="AE319" s="15"/>
      <c r="AS319" s="15"/>
      <c r="BF319" s="15"/>
    </row>
    <row r="320" spans="1:58" ht="11.25" customHeight="1">
      <c r="A320" s="15"/>
      <c r="B320" s="15"/>
      <c r="C320" s="15"/>
      <c r="G320" s="15"/>
      <c r="AE320" s="15"/>
      <c r="AS320" s="15"/>
      <c r="BF320" s="15"/>
    </row>
    <row r="321" spans="1:58" ht="11.25" customHeight="1">
      <c r="A321" s="15"/>
      <c r="B321" s="15"/>
      <c r="C321" s="15"/>
      <c r="G321" s="15"/>
      <c r="AE321" s="15"/>
      <c r="AS321" s="15"/>
      <c r="BF321" s="15"/>
    </row>
    <row r="322" spans="1:58" ht="11.25" customHeight="1">
      <c r="A322" s="15"/>
      <c r="B322" s="15"/>
      <c r="C322" s="15"/>
      <c r="G322" s="15"/>
      <c r="AE322" s="15"/>
      <c r="AS322" s="15"/>
      <c r="BF322" s="15"/>
    </row>
    <row r="323" spans="1:58" ht="11.25" customHeight="1">
      <c r="A323" s="15"/>
      <c r="B323" s="15"/>
      <c r="C323" s="15"/>
      <c r="G323" s="15"/>
      <c r="AE323" s="15"/>
      <c r="AS323" s="15"/>
      <c r="BF323" s="15"/>
    </row>
    <row r="324" spans="1:58" ht="11.25" customHeight="1">
      <c r="A324" s="15"/>
      <c r="B324" s="15"/>
      <c r="C324" s="15"/>
      <c r="G324" s="15"/>
      <c r="AE324" s="15"/>
      <c r="AS324" s="15"/>
      <c r="BF324" s="15"/>
    </row>
    <row r="325" spans="1:58" ht="11.25" customHeight="1">
      <c r="A325" s="15"/>
      <c r="B325" s="15"/>
      <c r="C325" s="15"/>
      <c r="G325" s="15"/>
      <c r="AE325" s="15"/>
      <c r="AS325" s="15"/>
      <c r="BF325" s="15"/>
    </row>
    <row r="326" spans="1:58" ht="11.25" customHeight="1">
      <c r="A326" s="15"/>
      <c r="B326" s="15"/>
      <c r="C326" s="15"/>
      <c r="G326" s="15"/>
      <c r="AE326" s="15"/>
      <c r="AS326" s="15"/>
      <c r="BF326" s="15"/>
    </row>
    <row r="327" spans="1:58" ht="11.25" customHeight="1">
      <c r="A327" s="15"/>
      <c r="B327" s="15"/>
      <c r="C327" s="15"/>
      <c r="G327" s="15"/>
      <c r="AE327" s="15"/>
      <c r="AS327" s="15"/>
      <c r="BF327" s="15"/>
    </row>
    <row r="328" spans="1:58" ht="11.25" customHeight="1">
      <c r="A328" s="15"/>
      <c r="B328" s="15"/>
      <c r="C328" s="15"/>
      <c r="G328" s="15"/>
      <c r="AE328" s="15"/>
      <c r="AS328" s="15"/>
      <c r="BF328" s="15"/>
    </row>
    <row r="329" spans="1:58" ht="11.25" customHeight="1">
      <c r="A329" s="15"/>
      <c r="B329" s="15"/>
      <c r="C329" s="15"/>
      <c r="G329" s="15"/>
      <c r="AE329" s="15"/>
      <c r="AS329" s="15"/>
      <c r="BF329" s="15"/>
    </row>
    <row r="330" spans="1:58" ht="11.25" customHeight="1">
      <c r="A330" s="15"/>
      <c r="B330" s="15"/>
      <c r="C330" s="15"/>
      <c r="G330" s="15"/>
      <c r="AE330" s="15"/>
      <c r="AS330" s="15"/>
      <c r="BF330" s="15"/>
    </row>
    <row r="331" spans="1:58" ht="11.25" customHeight="1">
      <c r="A331" s="15"/>
      <c r="B331" s="15"/>
      <c r="C331" s="15"/>
      <c r="G331" s="15"/>
      <c r="AE331" s="15"/>
      <c r="AS331" s="15"/>
      <c r="BF331" s="15"/>
    </row>
    <row r="332" spans="1:58" ht="11.25" customHeight="1">
      <c r="A332" s="15"/>
      <c r="B332" s="15"/>
      <c r="C332" s="15"/>
      <c r="G332" s="15"/>
      <c r="AE332" s="15"/>
      <c r="AS332" s="15"/>
      <c r="BF332" s="15"/>
    </row>
    <row r="333" spans="1:58" ht="11.25" customHeight="1">
      <c r="A333" s="15"/>
      <c r="B333" s="15"/>
      <c r="C333" s="15"/>
      <c r="G333" s="15"/>
      <c r="AE333" s="15"/>
      <c r="AS333" s="15"/>
      <c r="BF333" s="15"/>
    </row>
    <row r="334" spans="1:58" ht="11.25" customHeight="1">
      <c r="A334" s="15"/>
      <c r="B334" s="15"/>
      <c r="C334" s="15"/>
      <c r="G334" s="15"/>
      <c r="AE334" s="15"/>
      <c r="AS334" s="15"/>
      <c r="BF334" s="15"/>
    </row>
    <row r="335" spans="1:58" ht="11.25" customHeight="1">
      <c r="A335" s="15"/>
      <c r="B335" s="15"/>
      <c r="C335" s="15"/>
      <c r="G335" s="15"/>
      <c r="AE335" s="15"/>
      <c r="AS335" s="15"/>
      <c r="BF335" s="15"/>
    </row>
    <row r="336" spans="1:58" ht="11.25" customHeight="1">
      <c r="A336" s="15"/>
      <c r="B336" s="15"/>
      <c r="C336" s="15"/>
      <c r="G336" s="15"/>
      <c r="AE336" s="15"/>
      <c r="AS336" s="15"/>
      <c r="BF336" s="15"/>
    </row>
    <row r="337" spans="1:58" ht="11.25" customHeight="1">
      <c r="A337" s="15"/>
      <c r="B337" s="15"/>
      <c r="C337" s="15"/>
      <c r="G337" s="15"/>
      <c r="AE337" s="15"/>
      <c r="AS337" s="15"/>
      <c r="BF337" s="15"/>
    </row>
    <row r="338" spans="1:58" ht="11.25" customHeight="1">
      <c r="A338" s="15"/>
      <c r="B338" s="15"/>
      <c r="C338" s="15"/>
      <c r="G338" s="15"/>
      <c r="AE338" s="15"/>
      <c r="AS338" s="15"/>
      <c r="BF338" s="15"/>
    </row>
    <row r="339" spans="1:58" ht="11.25" customHeight="1">
      <c r="A339" s="15"/>
      <c r="B339" s="15"/>
      <c r="C339" s="15"/>
      <c r="G339" s="15"/>
      <c r="AE339" s="15"/>
      <c r="AS339" s="15"/>
      <c r="BF339" s="15"/>
    </row>
    <row r="340" spans="1:58" ht="11.25" customHeight="1">
      <c r="A340" s="15"/>
      <c r="B340" s="15"/>
      <c r="C340" s="15"/>
      <c r="G340" s="15"/>
      <c r="AE340" s="15"/>
      <c r="AS340" s="15"/>
      <c r="BF340" s="15"/>
    </row>
    <row r="341" spans="1:58" ht="11.25" customHeight="1">
      <c r="A341" s="15"/>
      <c r="B341" s="15"/>
      <c r="C341" s="15"/>
      <c r="G341" s="15"/>
      <c r="AE341" s="15"/>
      <c r="AS341" s="15"/>
      <c r="BF341" s="15"/>
    </row>
    <row r="342" spans="1:58" ht="11.25" customHeight="1">
      <c r="A342" s="15"/>
      <c r="B342" s="15"/>
      <c r="C342" s="15"/>
      <c r="G342" s="15"/>
      <c r="AE342" s="15"/>
      <c r="AS342" s="15"/>
      <c r="BF342" s="15"/>
    </row>
    <row r="343" spans="1:58" ht="11.25" customHeight="1">
      <c r="A343" s="15"/>
      <c r="B343" s="15"/>
      <c r="C343" s="15"/>
      <c r="G343" s="15"/>
      <c r="AE343" s="15"/>
      <c r="AS343" s="15"/>
      <c r="BF343" s="15"/>
    </row>
    <row r="344" spans="1:58" ht="11.25" customHeight="1">
      <c r="A344" s="15"/>
      <c r="B344" s="15"/>
      <c r="C344" s="15"/>
      <c r="G344" s="15"/>
      <c r="AE344" s="15"/>
      <c r="AS344" s="15"/>
      <c r="BF344" s="15"/>
    </row>
    <row r="345" spans="1:58" ht="11.25" customHeight="1">
      <c r="A345" s="15"/>
      <c r="B345" s="15"/>
      <c r="C345" s="15"/>
      <c r="G345" s="15"/>
      <c r="AE345" s="15"/>
      <c r="AS345" s="15"/>
      <c r="BF345" s="15"/>
    </row>
    <row r="346" spans="1:58" ht="11.25" customHeight="1">
      <c r="A346" s="15"/>
      <c r="B346" s="15"/>
      <c r="C346" s="15"/>
      <c r="G346" s="15"/>
      <c r="AE346" s="15"/>
      <c r="AS346" s="15"/>
      <c r="BF346" s="15"/>
    </row>
    <row r="347" spans="1:58" ht="11.25" customHeight="1">
      <c r="A347" s="15"/>
      <c r="B347" s="15"/>
      <c r="C347" s="15"/>
      <c r="G347" s="15"/>
      <c r="AE347" s="15"/>
      <c r="AS347" s="15"/>
      <c r="BF347" s="15"/>
    </row>
    <row r="348" spans="1:58" ht="11.25" customHeight="1">
      <c r="A348" s="15"/>
      <c r="B348" s="15"/>
      <c r="C348" s="15"/>
      <c r="G348" s="15"/>
      <c r="AE348" s="15"/>
      <c r="AS348" s="15"/>
      <c r="BF348" s="15"/>
    </row>
    <row r="349" spans="1:58" ht="11.25" customHeight="1">
      <c r="A349" s="15"/>
      <c r="B349" s="15"/>
      <c r="C349" s="15"/>
      <c r="G349" s="15"/>
      <c r="AE349" s="15"/>
      <c r="AS349" s="15"/>
      <c r="BF349" s="15"/>
    </row>
    <row r="350" spans="1:58" ht="11.25" customHeight="1">
      <c r="A350" s="15"/>
      <c r="B350" s="15"/>
      <c r="C350" s="15"/>
      <c r="G350" s="15"/>
      <c r="AE350" s="15"/>
      <c r="AS350" s="15"/>
      <c r="BF350" s="15"/>
    </row>
    <row r="351" spans="1:58" ht="11.25" customHeight="1">
      <c r="A351" s="15"/>
      <c r="B351" s="15"/>
      <c r="C351" s="15"/>
      <c r="G351" s="15"/>
      <c r="AE351" s="15"/>
      <c r="AS351" s="15"/>
      <c r="BF351" s="15"/>
    </row>
    <row r="352" spans="1:58" ht="11.25" customHeight="1">
      <c r="A352" s="15"/>
      <c r="B352" s="15"/>
      <c r="C352" s="15"/>
      <c r="G352" s="15"/>
      <c r="AE352" s="15"/>
      <c r="AS352" s="15"/>
      <c r="BF352" s="15"/>
    </row>
    <row r="353" spans="1:58" ht="11.25" customHeight="1">
      <c r="A353" s="15"/>
      <c r="B353" s="15"/>
      <c r="C353" s="15"/>
      <c r="G353" s="15"/>
      <c r="AE353" s="15"/>
      <c r="AS353" s="15"/>
      <c r="BF353" s="15"/>
    </row>
    <row r="354" spans="1:58" ht="11.25" customHeight="1">
      <c r="A354" s="15"/>
      <c r="B354" s="15"/>
      <c r="C354" s="15"/>
      <c r="G354" s="15"/>
      <c r="AE354" s="15"/>
      <c r="AS354" s="15"/>
      <c r="BF354" s="15"/>
    </row>
    <row r="355" spans="1:58" ht="11.25" customHeight="1">
      <c r="A355" s="15"/>
      <c r="B355" s="15"/>
      <c r="C355" s="15"/>
      <c r="G355" s="15"/>
      <c r="AE355" s="15"/>
      <c r="AS355" s="15"/>
      <c r="BF355" s="15"/>
    </row>
    <row r="356" spans="1:58" ht="11.25" customHeight="1">
      <c r="A356" s="15"/>
      <c r="B356" s="15"/>
      <c r="C356" s="15"/>
      <c r="G356" s="15"/>
      <c r="AE356" s="15"/>
      <c r="AS356" s="15"/>
      <c r="BF356" s="15"/>
    </row>
    <row r="357" spans="1:58" ht="11.25" customHeight="1">
      <c r="A357" s="15"/>
      <c r="B357" s="15"/>
      <c r="C357" s="15"/>
      <c r="G357" s="15"/>
      <c r="AE357" s="15"/>
      <c r="AS357" s="15"/>
      <c r="BF357" s="15"/>
    </row>
    <row r="358" spans="1:58" ht="11.25" customHeight="1">
      <c r="A358" s="15"/>
      <c r="B358" s="15"/>
      <c r="C358" s="15"/>
      <c r="G358" s="15"/>
      <c r="AE358" s="15"/>
      <c r="AS358" s="15"/>
      <c r="BF358" s="15"/>
    </row>
    <row r="359" spans="1:58" ht="11.25" customHeight="1">
      <c r="A359" s="15"/>
      <c r="B359" s="15"/>
      <c r="C359" s="15"/>
      <c r="G359" s="15"/>
      <c r="AE359" s="15"/>
      <c r="AS359" s="15"/>
      <c r="BF359" s="15"/>
    </row>
    <row r="360" spans="1:58" ht="11.25" customHeight="1">
      <c r="A360" s="15"/>
      <c r="B360" s="15"/>
      <c r="C360" s="15"/>
      <c r="G360" s="15"/>
      <c r="AE360" s="15"/>
      <c r="AS360" s="15"/>
      <c r="BF360" s="15"/>
    </row>
    <row r="361" spans="1:58" ht="11.25" customHeight="1">
      <c r="A361" s="15"/>
      <c r="B361" s="15"/>
      <c r="C361" s="15"/>
      <c r="G361" s="15"/>
      <c r="AE361" s="15"/>
      <c r="AS361" s="15"/>
      <c r="BF361" s="15"/>
    </row>
    <row r="362" spans="1:58" ht="11.25" customHeight="1">
      <c r="A362" s="15"/>
      <c r="B362" s="15"/>
      <c r="C362" s="15"/>
      <c r="G362" s="15"/>
      <c r="AE362" s="15"/>
      <c r="AS362" s="15"/>
      <c r="BF362" s="15"/>
    </row>
    <row r="363" spans="1:58" ht="11.25" customHeight="1">
      <c r="A363" s="15"/>
      <c r="B363" s="15"/>
      <c r="C363" s="15"/>
      <c r="G363" s="15"/>
      <c r="AE363" s="15"/>
      <c r="AS363" s="15"/>
      <c r="BF363" s="15"/>
    </row>
    <row r="364" spans="1:58" ht="11.25" customHeight="1">
      <c r="A364" s="15"/>
      <c r="B364" s="15"/>
      <c r="C364" s="15"/>
      <c r="G364" s="15"/>
      <c r="AE364" s="15"/>
      <c r="AS364" s="15"/>
      <c r="BF364" s="15"/>
    </row>
    <row r="365" spans="1:58" ht="11.25" customHeight="1">
      <c r="A365" s="15"/>
      <c r="B365" s="15"/>
      <c r="C365" s="15"/>
      <c r="G365" s="15"/>
      <c r="AE365" s="15"/>
      <c r="AS365" s="15"/>
      <c r="BF365" s="15"/>
    </row>
    <row r="366" spans="1:58" ht="11.25" customHeight="1">
      <c r="A366" s="15"/>
      <c r="B366" s="15"/>
      <c r="C366" s="15"/>
      <c r="G366" s="15"/>
      <c r="AE366" s="15"/>
      <c r="AS366" s="15"/>
      <c r="BF366" s="15"/>
    </row>
    <row r="367" spans="1:58" ht="11.25" customHeight="1">
      <c r="A367" s="15"/>
      <c r="B367" s="15"/>
      <c r="C367" s="15"/>
      <c r="G367" s="15"/>
      <c r="AE367" s="15"/>
      <c r="AS367" s="15"/>
      <c r="BF367" s="15"/>
    </row>
    <row r="368" spans="1:58" ht="11.25" customHeight="1">
      <c r="A368" s="15"/>
      <c r="B368" s="15"/>
      <c r="C368" s="15"/>
      <c r="G368" s="15"/>
      <c r="AE368" s="15"/>
      <c r="AS368" s="15"/>
      <c r="BF368" s="15"/>
    </row>
    <row r="369" spans="1:58" ht="11.25" customHeight="1">
      <c r="A369" s="15"/>
      <c r="B369" s="15"/>
      <c r="C369" s="15"/>
      <c r="G369" s="15"/>
      <c r="AE369" s="15"/>
      <c r="AS369" s="15"/>
      <c r="BF369" s="15"/>
    </row>
    <row r="370" spans="1:58" ht="11.25" customHeight="1">
      <c r="A370" s="15"/>
      <c r="B370" s="15"/>
      <c r="C370" s="15"/>
      <c r="G370" s="15"/>
      <c r="AE370" s="15"/>
      <c r="AS370" s="15"/>
      <c r="BF370" s="15"/>
    </row>
    <row r="371" spans="1:58" ht="11.25" customHeight="1">
      <c r="A371" s="15"/>
      <c r="B371" s="15"/>
      <c r="C371" s="15"/>
      <c r="G371" s="15"/>
      <c r="AE371" s="15"/>
      <c r="AS371" s="15"/>
      <c r="BF371" s="15"/>
    </row>
    <row r="372" spans="1:58" ht="11.25" customHeight="1">
      <c r="A372" s="15"/>
      <c r="B372" s="15"/>
      <c r="C372" s="15"/>
      <c r="G372" s="15"/>
      <c r="AE372" s="15"/>
      <c r="AS372" s="15"/>
      <c r="BF372" s="15"/>
    </row>
    <row r="373" spans="1:58" ht="11.25" customHeight="1">
      <c r="A373" s="15"/>
      <c r="B373" s="15"/>
      <c r="C373" s="15"/>
      <c r="G373" s="15"/>
      <c r="AE373" s="15"/>
      <c r="AS373" s="15"/>
      <c r="BF373" s="15"/>
    </row>
    <row r="374" spans="1:58" ht="11.25" customHeight="1">
      <c r="A374" s="15"/>
      <c r="B374" s="15"/>
      <c r="C374" s="15"/>
      <c r="G374" s="15"/>
      <c r="AE374" s="15"/>
      <c r="AS374" s="15"/>
      <c r="BF374" s="15"/>
    </row>
    <row r="375" spans="1:58" ht="11.25" customHeight="1">
      <c r="A375" s="15"/>
      <c r="B375" s="15"/>
      <c r="C375" s="15"/>
      <c r="G375" s="15"/>
      <c r="AE375" s="15"/>
      <c r="AS375" s="15"/>
      <c r="BF375" s="15"/>
    </row>
    <row r="376" spans="1:58" ht="11.25" customHeight="1">
      <c r="A376" s="15"/>
      <c r="B376" s="15"/>
      <c r="C376" s="15"/>
      <c r="G376" s="15"/>
      <c r="AE376" s="15"/>
      <c r="AS376" s="15"/>
      <c r="BF376" s="15"/>
    </row>
    <row r="377" spans="1:58" ht="11.25" customHeight="1">
      <c r="A377" s="15"/>
      <c r="B377" s="15"/>
      <c r="C377" s="15"/>
      <c r="G377" s="15"/>
      <c r="AE377" s="15"/>
      <c r="AS377" s="15"/>
      <c r="BF377" s="15"/>
    </row>
    <row r="378" spans="1:58" ht="11.25" customHeight="1">
      <c r="A378" s="15"/>
      <c r="B378" s="15"/>
      <c r="C378" s="15"/>
      <c r="G378" s="15"/>
      <c r="AE378" s="15"/>
      <c r="AS378" s="15"/>
      <c r="BF378" s="15"/>
    </row>
    <row r="379" spans="1:58" ht="11.25" customHeight="1">
      <c r="A379" s="15"/>
      <c r="B379" s="15"/>
      <c r="C379" s="15"/>
      <c r="G379" s="15"/>
      <c r="AE379" s="15"/>
      <c r="AS379" s="15"/>
      <c r="BF379" s="15"/>
    </row>
    <row r="380" spans="1:58" ht="11.25" customHeight="1">
      <c r="A380" s="15"/>
      <c r="B380" s="15"/>
      <c r="C380" s="15"/>
      <c r="G380" s="15"/>
      <c r="AE380" s="15"/>
      <c r="AS380" s="15"/>
      <c r="BF380" s="15"/>
    </row>
    <row r="381" spans="1:58" ht="11.25" customHeight="1">
      <c r="A381" s="15"/>
      <c r="B381" s="15"/>
      <c r="C381" s="15"/>
      <c r="G381" s="15"/>
      <c r="AE381" s="15"/>
      <c r="AS381" s="15"/>
      <c r="BF381" s="15"/>
    </row>
    <row r="382" spans="1:58" ht="11.25" customHeight="1">
      <c r="A382" s="15"/>
      <c r="B382" s="15"/>
      <c r="C382" s="15"/>
      <c r="G382" s="15"/>
      <c r="AE382" s="15"/>
      <c r="AS382" s="15"/>
      <c r="BF382" s="15"/>
    </row>
    <row r="383" spans="1:58" ht="11.25" customHeight="1">
      <c r="A383" s="15"/>
      <c r="B383" s="15"/>
      <c r="C383" s="15"/>
      <c r="G383" s="15"/>
      <c r="AE383" s="15"/>
      <c r="AS383" s="15"/>
      <c r="BF383" s="15"/>
    </row>
    <row r="384" spans="1:58" ht="11.25" customHeight="1">
      <c r="A384" s="15"/>
      <c r="B384" s="15"/>
      <c r="C384" s="15"/>
      <c r="G384" s="15"/>
      <c r="AE384" s="15"/>
      <c r="AS384" s="15"/>
      <c r="BF384" s="15"/>
    </row>
    <row r="385" spans="1:58" ht="11.25" customHeight="1">
      <c r="A385" s="15"/>
      <c r="B385" s="15"/>
      <c r="C385" s="15"/>
      <c r="G385" s="15"/>
      <c r="AE385" s="15"/>
      <c r="AS385" s="15"/>
      <c r="BF385" s="15"/>
    </row>
    <row r="386" spans="1:58" ht="11.25" customHeight="1">
      <c r="A386" s="15"/>
      <c r="B386" s="15"/>
      <c r="C386" s="15"/>
      <c r="G386" s="15"/>
      <c r="AE386" s="15"/>
      <c r="AS386" s="15"/>
      <c r="BF386" s="15"/>
    </row>
    <row r="387" spans="1:58" ht="11.25" customHeight="1">
      <c r="A387" s="15"/>
      <c r="B387" s="15"/>
      <c r="C387" s="15"/>
      <c r="G387" s="15"/>
      <c r="AE387" s="15"/>
      <c r="AS387" s="15"/>
      <c r="BF387" s="15"/>
    </row>
    <row r="388" spans="1:58" ht="11.25" customHeight="1">
      <c r="A388" s="15"/>
      <c r="B388" s="15"/>
      <c r="C388" s="15"/>
      <c r="G388" s="15"/>
      <c r="AE388" s="15"/>
      <c r="AS388" s="15"/>
      <c r="BF388" s="15"/>
    </row>
    <row r="389" spans="1:58" ht="11.25" customHeight="1">
      <c r="A389" s="15"/>
      <c r="B389" s="15"/>
      <c r="C389" s="15"/>
      <c r="G389" s="15"/>
      <c r="AE389" s="15"/>
      <c r="AS389" s="15"/>
      <c r="BF389" s="15"/>
    </row>
    <row r="390" spans="1:58" ht="11.25" customHeight="1">
      <c r="A390" s="15"/>
      <c r="B390" s="15"/>
      <c r="C390" s="15"/>
      <c r="G390" s="15"/>
      <c r="AE390" s="15"/>
      <c r="AS390" s="15"/>
      <c r="BF390" s="15"/>
    </row>
    <row r="391" spans="1:58" ht="11.25" customHeight="1">
      <c r="A391" s="15"/>
      <c r="B391" s="15"/>
      <c r="C391" s="15"/>
      <c r="G391" s="15"/>
      <c r="AE391" s="15"/>
      <c r="AS391" s="15"/>
      <c r="BF391" s="15"/>
    </row>
    <row r="392" spans="1:58" ht="11.25" customHeight="1">
      <c r="A392" s="15"/>
      <c r="B392" s="15"/>
      <c r="C392" s="15"/>
      <c r="G392" s="15"/>
      <c r="AE392" s="15"/>
      <c r="AS392" s="15"/>
      <c r="BF392" s="15"/>
    </row>
    <row r="393" spans="1:58" ht="11.25" customHeight="1">
      <c r="A393" s="15"/>
      <c r="B393" s="15"/>
      <c r="C393" s="15"/>
      <c r="G393" s="15"/>
      <c r="AE393" s="15"/>
      <c r="AS393" s="15"/>
      <c r="BF393" s="15"/>
    </row>
    <row r="394" spans="1:58" ht="11.25" customHeight="1">
      <c r="A394" s="15"/>
      <c r="B394" s="15"/>
      <c r="C394" s="15"/>
      <c r="G394" s="15"/>
      <c r="AE394" s="15"/>
      <c r="AS394" s="15"/>
      <c r="BF394" s="15"/>
    </row>
    <row r="395" spans="1:58" ht="11.25" customHeight="1">
      <c r="A395" s="15"/>
      <c r="B395" s="15"/>
      <c r="C395" s="15"/>
      <c r="G395" s="15"/>
      <c r="AE395" s="15"/>
      <c r="AS395" s="15"/>
      <c r="BF395" s="15"/>
    </row>
    <row r="396" spans="1:58" ht="11.25" customHeight="1">
      <c r="A396" s="15"/>
      <c r="B396" s="15"/>
      <c r="C396" s="15"/>
      <c r="G396" s="15"/>
      <c r="AE396" s="15"/>
      <c r="AS396" s="15"/>
      <c r="BF396" s="15"/>
    </row>
    <row r="397" spans="1:58" ht="11.25" customHeight="1">
      <c r="A397" s="15"/>
      <c r="B397" s="15"/>
      <c r="C397" s="15"/>
      <c r="G397" s="15"/>
      <c r="AE397" s="15"/>
      <c r="AS397" s="15"/>
      <c r="BF397" s="15"/>
    </row>
    <row r="398" spans="1:58" ht="11.25" customHeight="1">
      <c r="A398" s="15"/>
      <c r="B398" s="15"/>
      <c r="C398" s="15"/>
      <c r="G398" s="15"/>
      <c r="AE398" s="15"/>
      <c r="AS398" s="15"/>
      <c r="BF398" s="15"/>
    </row>
    <row r="399" spans="1:58" ht="11.25" customHeight="1">
      <c r="A399" s="15"/>
      <c r="B399" s="15"/>
      <c r="C399" s="15"/>
      <c r="G399" s="15"/>
      <c r="AE399" s="15"/>
      <c r="AS399" s="15"/>
      <c r="BF399" s="15"/>
    </row>
    <row r="400" spans="1:58" ht="11.25" customHeight="1">
      <c r="A400" s="15"/>
      <c r="B400" s="15"/>
      <c r="C400" s="15"/>
      <c r="G400" s="15"/>
      <c r="AE400" s="15"/>
      <c r="AS400" s="15"/>
      <c r="BF400" s="15"/>
    </row>
    <row r="401" spans="1:58" ht="11.25" customHeight="1">
      <c r="A401" s="15"/>
      <c r="B401" s="15"/>
      <c r="C401" s="15"/>
      <c r="G401" s="15"/>
      <c r="AE401" s="15"/>
      <c r="AS401" s="15"/>
      <c r="BF401" s="15"/>
    </row>
    <row r="402" spans="1:58" ht="11.25" customHeight="1">
      <c r="A402" s="15"/>
      <c r="B402" s="15"/>
      <c r="C402" s="15"/>
      <c r="G402" s="15"/>
      <c r="AE402" s="15"/>
      <c r="AS402" s="15"/>
      <c r="BF402" s="15"/>
    </row>
    <row r="403" spans="1:58" ht="11.25" customHeight="1">
      <c r="A403" s="15"/>
      <c r="B403" s="15"/>
      <c r="C403" s="15"/>
      <c r="G403" s="15"/>
      <c r="AE403" s="15"/>
      <c r="AS403" s="15"/>
      <c r="BF403" s="15"/>
    </row>
    <row r="404" spans="1:58" ht="11.25" customHeight="1">
      <c r="A404" s="15"/>
      <c r="B404" s="15"/>
      <c r="C404" s="15"/>
      <c r="G404" s="15"/>
      <c r="AE404" s="15"/>
      <c r="AS404" s="15"/>
      <c r="BF404" s="15"/>
    </row>
    <row r="405" spans="1:58" ht="11.25" customHeight="1">
      <c r="A405" s="15"/>
      <c r="B405" s="15"/>
      <c r="C405" s="15"/>
      <c r="G405" s="15"/>
      <c r="AE405" s="15"/>
      <c r="AS405" s="15"/>
      <c r="BF405" s="15"/>
    </row>
    <row r="406" spans="1:58" ht="11.25" customHeight="1">
      <c r="A406" s="15"/>
      <c r="B406" s="15"/>
      <c r="C406" s="15"/>
      <c r="G406" s="15"/>
      <c r="AE406" s="15"/>
      <c r="AS406" s="15"/>
      <c r="BF406" s="15"/>
    </row>
    <row r="407" spans="1:58" ht="11.25" customHeight="1">
      <c r="A407" s="15"/>
      <c r="B407" s="15"/>
      <c r="C407" s="15"/>
      <c r="G407" s="15"/>
      <c r="AE407" s="15"/>
      <c r="AS407" s="15"/>
      <c r="BF407" s="15"/>
    </row>
    <row r="408" spans="1:58" ht="11.25" customHeight="1">
      <c r="A408" s="15"/>
      <c r="B408" s="15"/>
      <c r="C408" s="15"/>
      <c r="G408" s="15"/>
      <c r="AE408" s="15"/>
      <c r="AS408" s="15"/>
      <c r="BF408" s="15"/>
    </row>
    <row r="409" spans="1:58" ht="11.25" customHeight="1">
      <c r="A409" s="15"/>
      <c r="B409" s="15"/>
      <c r="C409" s="15"/>
      <c r="G409" s="15"/>
      <c r="AE409" s="15"/>
      <c r="AS409" s="15"/>
      <c r="BF409" s="15"/>
    </row>
    <row r="410" spans="1:58" ht="11.25" customHeight="1">
      <c r="A410" s="15"/>
      <c r="B410" s="15"/>
      <c r="C410" s="15"/>
      <c r="G410" s="15"/>
      <c r="AE410" s="15"/>
      <c r="AS410" s="15"/>
      <c r="BF410" s="15"/>
    </row>
    <row r="411" spans="1:58" ht="11.25" customHeight="1">
      <c r="A411" s="15"/>
      <c r="B411" s="15"/>
      <c r="C411" s="15"/>
      <c r="G411" s="15"/>
      <c r="AE411" s="15"/>
      <c r="AS411" s="15"/>
      <c r="BF411" s="15"/>
    </row>
    <row r="412" spans="1:58" ht="11.25" customHeight="1">
      <c r="A412" s="15"/>
      <c r="B412" s="15"/>
      <c r="C412" s="15"/>
      <c r="G412" s="15"/>
      <c r="AE412" s="15"/>
      <c r="AS412" s="15"/>
      <c r="BF412" s="15"/>
    </row>
    <row r="413" spans="1:58" ht="11.25" customHeight="1">
      <c r="A413" s="15"/>
      <c r="B413" s="15"/>
      <c r="C413" s="15"/>
      <c r="G413" s="15"/>
      <c r="AE413" s="15"/>
      <c r="AS413" s="15"/>
      <c r="BF413" s="15"/>
    </row>
    <row r="414" spans="1:58" ht="11.25" customHeight="1">
      <c r="A414" s="15"/>
      <c r="B414" s="15"/>
      <c r="C414" s="15"/>
      <c r="G414" s="15"/>
      <c r="AE414" s="15"/>
      <c r="AS414" s="15"/>
      <c r="BF414" s="15"/>
    </row>
    <row r="415" spans="1:58" ht="11.25" customHeight="1">
      <c r="A415" s="15"/>
      <c r="B415" s="15"/>
      <c r="C415" s="15"/>
      <c r="G415" s="15"/>
      <c r="AE415" s="15"/>
      <c r="AS415" s="15"/>
      <c r="BF415" s="15"/>
    </row>
    <row r="416" spans="1:58" ht="11.25" customHeight="1">
      <c r="A416" s="15"/>
      <c r="B416" s="15"/>
      <c r="C416" s="15"/>
      <c r="G416" s="15"/>
      <c r="AE416" s="15"/>
      <c r="AS416" s="15"/>
      <c r="BF416" s="15"/>
    </row>
    <row r="417" spans="1:58" ht="11.25" customHeight="1">
      <c r="A417" s="15"/>
      <c r="B417" s="15"/>
      <c r="C417" s="15"/>
      <c r="G417" s="15"/>
      <c r="AE417" s="15"/>
      <c r="AS417" s="15"/>
      <c r="BF417" s="15"/>
    </row>
    <row r="418" spans="1:58" ht="11.25" customHeight="1">
      <c r="A418" s="15"/>
      <c r="B418" s="15"/>
      <c r="C418" s="15"/>
      <c r="G418" s="15"/>
      <c r="AE418" s="15"/>
      <c r="AS418" s="15"/>
      <c r="BF418" s="15"/>
    </row>
    <row r="419" spans="1:58" ht="11.25" customHeight="1">
      <c r="A419" s="15"/>
      <c r="B419" s="15"/>
      <c r="C419" s="15"/>
      <c r="G419" s="15"/>
      <c r="AE419" s="15"/>
      <c r="AS419" s="15"/>
      <c r="BF419" s="15"/>
    </row>
    <row r="420" spans="1:58" ht="11.25" customHeight="1">
      <c r="A420" s="15"/>
      <c r="B420" s="15"/>
      <c r="C420" s="15"/>
      <c r="G420" s="15"/>
      <c r="AE420" s="15"/>
      <c r="AS420" s="15"/>
      <c r="BF420" s="15"/>
    </row>
    <row r="421" spans="1:58" ht="11.25" customHeight="1">
      <c r="A421" s="15"/>
      <c r="B421" s="15"/>
      <c r="C421" s="15"/>
      <c r="G421" s="15"/>
      <c r="AE421" s="15"/>
      <c r="AS421" s="15"/>
      <c r="BF421" s="15"/>
    </row>
    <row r="422" spans="1:58" ht="11.25" customHeight="1">
      <c r="A422" s="15"/>
      <c r="B422" s="15"/>
      <c r="C422" s="15"/>
      <c r="G422" s="15"/>
      <c r="AE422" s="15"/>
      <c r="AS422" s="15"/>
      <c r="BF422" s="15"/>
    </row>
    <row r="423" spans="1:58" ht="11.25" customHeight="1">
      <c r="A423" s="15"/>
      <c r="B423" s="15"/>
      <c r="C423" s="15"/>
      <c r="G423" s="15"/>
      <c r="AE423" s="15"/>
      <c r="AS423" s="15"/>
      <c r="BF423" s="15"/>
    </row>
    <row r="424" spans="1:58" ht="11.25" customHeight="1">
      <c r="A424" s="15"/>
      <c r="B424" s="15"/>
      <c r="C424" s="15"/>
      <c r="G424" s="15"/>
      <c r="AE424" s="15"/>
      <c r="AS424" s="15"/>
      <c r="BF424" s="15"/>
    </row>
    <row r="425" spans="1:58" ht="11.25" customHeight="1">
      <c r="A425" s="15"/>
      <c r="B425" s="15"/>
      <c r="C425" s="15"/>
      <c r="G425" s="15"/>
      <c r="AE425" s="15"/>
      <c r="AS425" s="15"/>
      <c r="BF425" s="15"/>
    </row>
    <row r="426" spans="1:58" ht="11.25" customHeight="1">
      <c r="A426" s="15"/>
      <c r="B426" s="15"/>
      <c r="C426" s="15"/>
      <c r="G426" s="15"/>
      <c r="AE426" s="15"/>
      <c r="AS426" s="15"/>
      <c r="BF426" s="15"/>
    </row>
    <row r="427" spans="1:58" ht="11.25" customHeight="1">
      <c r="A427" s="15"/>
      <c r="B427" s="15"/>
      <c r="C427" s="15"/>
      <c r="G427" s="15"/>
      <c r="AE427" s="15"/>
      <c r="AS427" s="15"/>
      <c r="BF427" s="15"/>
    </row>
    <row r="428" spans="1:58" ht="11.25" customHeight="1">
      <c r="A428" s="15"/>
      <c r="B428" s="15"/>
      <c r="C428" s="15"/>
      <c r="G428" s="15"/>
      <c r="AE428" s="15"/>
      <c r="AS428" s="15"/>
      <c r="BF428" s="15"/>
    </row>
    <row r="429" spans="1:58" ht="11.25" customHeight="1">
      <c r="A429" s="15"/>
      <c r="B429" s="15"/>
      <c r="C429" s="15"/>
      <c r="G429" s="15"/>
      <c r="AE429" s="15"/>
      <c r="AS429" s="15"/>
      <c r="BF429" s="15"/>
    </row>
    <row r="430" spans="1:58" ht="11.25" customHeight="1">
      <c r="A430" s="15"/>
      <c r="B430" s="15"/>
      <c r="C430" s="15"/>
      <c r="G430" s="15"/>
      <c r="AE430" s="15"/>
      <c r="AS430" s="15"/>
      <c r="BF430" s="15"/>
    </row>
    <row r="431" spans="1:58" ht="11.25" customHeight="1">
      <c r="A431" s="15"/>
      <c r="B431" s="15"/>
      <c r="C431" s="15"/>
      <c r="G431" s="15"/>
      <c r="AE431" s="15"/>
      <c r="AS431" s="15"/>
      <c r="BF431" s="15"/>
    </row>
    <row r="432" spans="1:58" ht="11.25" customHeight="1">
      <c r="A432" s="15"/>
      <c r="B432" s="15"/>
      <c r="C432" s="15"/>
      <c r="G432" s="15"/>
      <c r="AE432" s="15"/>
      <c r="AS432" s="15"/>
      <c r="BF432" s="15"/>
    </row>
    <row r="433" spans="1:58" ht="11.25" customHeight="1">
      <c r="A433" s="15"/>
      <c r="B433" s="15"/>
      <c r="C433" s="15"/>
      <c r="G433" s="15"/>
      <c r="AE433" s="15"/>
      <c r="AS433" s="15"/>
      <c r="BF433" s="15"/>
    </row>
    <row r="434" spans="1:58" ht="11.25" customHeight="1">
      <c r="A434" s="15"/>
      <c r="B434" s="15"/>
      <c r="C434" s="15"/>
      <c r="G434" s="15"/>
      <c r="AE434" s="15"/>
      <c r="AS434" s="15"/>
      <c r="BF434" s="15"/>
    </row>
    <row r="435" spans="1:58" ht="11.25" customHeight="1">
      <c r="A435" s="15"/>
      <c r="B435" s="15"/>
      <c r="C435" s="15"/>
      <c r="G435" s="15"/>
      <c r="AE435" s="15"/>
      <c r="AS435" s="15"/>
      <c r="BF435" s="15"/>
    </row>
    <row r="436" spans="1:58" ht="11.25" customHeight="1">
      <c r="A436" s="15"/>
      <c r="B436" s="15"/>
      <c r="C436" s="15"/>
      <c r="G436" s="15"/>
      <c r="AE436" s="15"/>
      <c r="AS436" s="15"/>
      <c r="BF436" s="15"/>
    </row>
    <row r="437" spans="1:58" ht="11.25" customHeight="1">
      <c r="A437" s="15"/>
      <c r="B437" s="15"/>
      <c r="C437" s="15"/>
      <c r="G437" s="15"/>
      <c r="AE437" s="15"/>
      <c r="AS437" s="15"/>
      <c r="BF437" s="15"/>
    </row>
    <row r="438" spans="1:58" ht="11.25" customHeight="1">
      <c r="A438" s="15"/>
      <c r="B438" s="15"/>
      <c r="C438" s="15"/>
      <c r="G438" s="15"/>
      <c r="AE438" s="15"/>
      <c r="AS438" s="15"/>
      <c r="BF438" s="15"/>
    </row>
    <row r="439" spans="1:58" ht="11.25" customHeight="1">
      <c r="A439" s="15"/>
      <c r="B439" s="15"/>
      <c r="C439" s="15"/>
      <c r="G439" s="15"/>
      <c r="AE439" s="15"/>
      <c r="AS439" s="15"/>
      <c r="BF439" s="15"/>
    </row>
    <row r="440" spans="1:58" ht="11.25" customHeight="1">
      <c r="A440" s="15"/>
      <c r="B440" s="15"/>
      <c r="C440" s="15"/>
      <c r="G440" s="15"/>
      <c r="AE440" s="15"/>
      <c r="AS440" s="15"/>
      <c r="BF440" s="15"/>
    </row>
    <row r="441" spans="1:58" ht="11.25" customHeight="1">
      <c r="A441" s="15"/>
      <c r="B441" s="15"/>
      <c r="C441" s="15"/>
      <c r="G441" s="15"/>
      <c r="AE441" s="15"/>
      <c r="AS441" s="15"/>
      <c r="BF441" s="15"/>
    </row>
    <row r="442" spans="1:58" ht="11.25" customHeight="1">
      <c r="A442" s="15"/>
      <c r="B442" s="15"/>
      <c r="C442" s="15"/>
      <c r="G442" s="15"/>
      <c r="AE442" s="15"/>
      <c r="AS442" s="15"/>
      <c r="BF442" s="15"/>
    </row>
    <row r="443" spans="1:58" ht="11.25" customHeight="1">
      <c r="A443" s="15"/>
      <c r="B443" s="15"/>
      <c r="C443" s="15"/>
      <c r="G443" s="15"/>
      <c r="AE443" s="15"/>
      <c r="AS443" s="15"/>
      <c r="BF443" s="15"/>
    </row>
    <row r="444" spans="1:58" ht="11.25" customHeight="1">
      <c r="A444" s="15"/>
      <c r="B444" s="15"/>
      <c r="C444" s="15"/>
      <c r="G444" s="15"/>
      <c r="AE444" s="15"/>
      <c r="AS444" s="15"/>
      <c r="BF444" s="15"/>
    </row>
    <row r="445" spans="1:58" ht="11.25" customHeight="1">
      <c r="A445" s="15"/>
      <c r="B445" s="15"/>
      <c r="C445" s="15"/>
      <c r="G445" s="15"/>
      <c r="AE445" s="15"/>
      <c r="AS445" s="15"/>
      <c r="BF445" s="15"/>
    </row>
    <row r="446" spans="1:58" ht="11.25" customHeight="1">
      <c r="A446" s="15"/>
      <c r="B446" s="15"/>
      <c r="C446" s="15"/>
      <c r="G446" s="15"/>
      <c r="AE446" s="15"/>
      <c r="AS446" s="15"/>
      <c r="BF446" s="15"/>
    </row>
    <row r="447" spans="1:58" ht="11.25" customHeight="1">
      <c r="A447" s="15"/>
      <c r="B447" s="15"/>
      <c r="C447" s="15"/>
      <c r="G447" s="15"/>
      <c r="AE447" s="15"/>
      <c r="AS447" s="15"/>
      <c r="BF447" s="15"/>
    </row>
    <row r="448" spans="1:58" ht="11.25" customHeight="1">
      <c r="A448" s="15"/>
      <c r="B448" s="15"/>
      <c r="C448" s="15"/>
      <c r="G448" s="15"/>
      <c r="AE448" s="15"/>
      <c r="AS448" s="15"/>
      <c r="BF448" s="15"/>
    </row>
    <row r="449" spans="1:58" ht="11.25" customHeight="1">
      <c r="A449" s="15"/>
      <c r="B449" s="15"/>
      <c r="C449" s="15"/>
      <c r="G449" s="15"/>
      <c r="AE449" s="15"/>
      <c r="AS449" s="15"/>
      <c r="BF449" s="15"/>
    </row>
    <row r="450" spans="1:58" ht="11.25" customHeight="1">
      <c r="A450" s="15"/>
      <c r="B450" s="15"/>
      <c r="C450" s="15"/>
      <c r="G450" s="15"/>
      <c r="AE450" s="15"/>
      <c r="AS450" s="15"/>
      <c r="BF450" s="15"/>
    </row>
    <row r="451" spans="1:58" ht="11.25" customHeight="1">
      <c r="A451" s="15"/>
      <c r="B451" s="15"/>
      <c r="C451" s="15"/>
      <c r="G451" s="15"/>
      <c r="AE451" s="15"/>
      <c r="AS451" s="15"/>
      <c r="BF451" s="15"/>
    </row>
    <row r="452" spans="1:58" ht="11.25" customHeight="1">
      <c r="A452" s="15"/>
      <c r="B452" s="15"/>
      <c r="C452" s="15"/>
      <c r="G452" s="15"/>
      <c r="AE452" s="15"/>
      <c r="AS452" s="15"/>
      <c r="BF452" s="15"/>
    </row>
    <row r="453" spans="1:58" ht="11.25" customHeight="1">
      <c r="A453" s="15"/>
      <c r="B453" s="15"/>
      <c r="C453" s="15"/>
      <c r="G453" s="15"/>
      <c r="AE453" s="15"/>
      <c r="AS453" s="15"/>
      <c r="BF453" s="15"/>
    </row>
    <row r="454" spans="1:58" ht="11.25" customHeight="1">
      <c r="A454" s="15"/>
      <c r="B454" s="15"/>
      <c r="C454" s="15"/>
      <c r="G454" s="15"/>
      <c r="AE454" s="15"/>
      <c r="AS454" s="15"/>
      <c r="BF454" s="15"/>
    </row>
    <row r="455" spans="1:58" ht="11.25" customHeight="1">
      <c r="A455" s="15"/>
      <c r="B455" s="15"/>
      <c r="C455" s="15"/>
      <c r="G455" s="15"/>
      <c r="AE455" s="15"/>
      <c r="AS455" s="15"/>
      <c r="BF455" s="15"/>
    </row>
    <row r="456" spans="1:58" ht="11.25" customHeight="1">
      <c r="A456" s="15"/>
      <c r="B456" s="15"/>
      <c r="C456" s="15"/>
      <c r="G456" s="15"/>
      <c r="AE456" s="15"/>
      <c r="AS456" s="15"/>
      <c r="BF456" s="15"/>
    </row>
    <row r="457" spans="1:58" ht="11.25" customHeight="1">
      <c r="A457" s="15"/>
      <c r="B457" s="15"/>
      <c r="C457" s="15"/>
      <c r="G457" s="15"/>
      <c r="AE457" s="15"/>
      <c r="AS457" s="15"/>
      <c r="BF457" s="15"/>
    </row>
    <row r="458" spans="1:58" ht="11.25" customHeight="1">
      <c r="A458" s="15"/>
      <c r="B458" s="15"/>
      <c r="C458" s="15"/>
      <c r="G458" s="15"/>
      <c r="AE458" s="15"/>
      <c r="AS458" s="15"/>
      <c r="BF458" s="15"/>
    </row>
    <row r="459" spans="1:58" ht="11.25" customHeight="1">
      <c r="A459" s="15"/>
      <c r="B459" s="15"/>
      <c r="C459" s="15"/>
      <c r="G459" s="15"/>
      <c r="AE459" s="15"/>
      <c r="AS459" s="15"/>
      <c r="BF459" s="15"/>
    </row>
    <row r="460" spans="1:58" ht="11.25" customHeight="1">
      <c r="A460" s="15"/>
      <c r="B460" s="15"/>
      <c r="C460" s="15"/>
      <c r="G460" s="15"/>
      <c r="AE460" s="15"/>
      <c r="AS460" s="15"/>
      <c r="BF460" s="15"/>
    </row>
    <row r="461" spans="1:58" ht="11.25" customHeight="1">
      <c r="A461" s="15"/>
      <c r="B461" s="15"/>
      <c r="C461" s="15"/>
      <c r="G461" s="15"/>
      <c r="AE461" s="15"/>
      <c r="AS461" s="15"/>
      <c r="BF461" s="15"/>
    </row>
    <row r="462" spans="1:58" ht="11.25" customHeight="1">
      <c r="A462" s="15"/>
      <c r="B462" s="15"/>
      <c r="C462" s="15"/>
      <c r="G462" s="15"/>
      <c r="AE462" s="15"/>
      <c r="AS462" s="15"/>
      <c r="BF462" s="15"/>
    </row>
    <row r="463" spans="1:58" ht="11.25" customHeight="1">
      <c r="A463" s="15"/>
      <c r="B463" s="15"/>
      <c r="C463" s="15"/>
      <c r="G463" s="15"/>
      <c r="AE463" s="15"/>
      <c r="AS463" s="15"/>
      <c r="BF463" s="15"/>
    </row>
    <row r="464" spans="1:58" ht="11.25" customHeight="1">
      <c r="A464" s="15"/>
      <c r="B464" s="15"/>
      <c r="C464" s="15"/>
      <c r="G464" s="15"/>
      <c r="AE464" s="15"/>
      <c r="AS464" s="15"/>
      <c r="BF464" s="15"/>
    </row>
    <row r="465" spans="1:58" ht="11.25" customHeight="1">
      <c r="A465" s="15"/>
      <c r="B465" s="15"/>
      <c r="C465" s="15"/>
      <c r="G465" s="15"/>
      <c r="AE465" s="15"/>
      <c r="AS465" s="15"/>
      <c r="BF465" s="15"/>
    </row>
    <row r="466" spans="1:58" ht="11.25" customHeight="1">
      <c r="A466" s="15"/>
      <c r="B466" s="15"/>
      <c r="C466" s="15"/>
      <c r="G466" s="15"/>
      <c r="AE466" s="15"/>
      <c r="AS466" s="15"/>
      <c r="BF466" s="15"/>
    </row>
    <row r="467" spans="1:58" ht="11.25" customHeight="1">
      <c r="A467" s="15"/>
      <c r="B467" s="15"/>
      <c r="C467" s="15"/>
      <c r="G467" s="15"/>
      <c r="AE467" s="15"/>
      <c r="AS467" s="15"/>
      <c r="BF467" s="15"/>
    </row>
    <row r="468" spans="1:58" ht="11.25" customHeight="1">
      <c r="A468" s="15"/>
      <c r="B468" s="15"/>
      <c r="C468" s="15"/>
      <c r="G468" s="15"/>
      <c r="AE468" s="15"/>
      <c r="AS468" s="15"/>
      <c r="BF468" s="15"/>
    </row>
    <row r="469" spans="1:58" ht="11.25" customHeight="1">
      <c r="A469" s="15"/>
      <c r="B469" s="15"/>
      <c r="C469" s="15"/>
      <c r="G469" s="15"/>
      <c r="AE469" s="15"/>
      <c r="AS469" s="15"/>
      <c r="BF469" s="15"/>
    </row>
    <row r="470" spans="1:58" ht="11.25" customHeight="1">
      <c r="A470" s="15"/>
      <c r="B470" s="15"/>
      <c r="C470" s="15"/>
      <c r="G470" s="15"/>
      <c r="AE470" s="15"/>
      <c r="AS470" s="15"/>
      <c r="BF470" s="15"/>
    </row>
    <row r="471" spans="1:58" ht="11.25" customHeight="1">
      <c r="A471" s="15"/>
      <c r="B471" s="15"/>
      <c r="C471" s="15"/>
      <c r="G471" s="15"/>
      <c r="AE471" s="15"/>
      <c r="AS471" s="15"/>
      <c r="BF471" s="15"/>
    </row>
    <row r="472" spans="1:58" ht="11.25" customHeight="1">
      <c r="A472" s="15"/>
      <c r="B472" s="15"/>
      <c r="C472" s="15"/>
      <c r="G472" s="15"/>
      <c r="AE472" s="15"/>
      <c r="AS472" s="15"/>
      <c r="BF472" s="15"/>
    </row>
    <row r="473" spans="1:58" ht="11.25" customHeight="1">
      <c r="A473" s="15"/>
      <c r="B473" s="15"/>
      <c r="C473" s="15"/>
      <c r="G473" s="15"/>
      <c r="AE473" s="15"/>
      <c r="AS473" s="15"/>
      <c r="BF473" s="15"/>
    </row>
    <row r="474" spans="1:58" ht="11.25" customHeight="1">
      <c r="A474" s="15"/>
      <c r="B474" s="15"/>
      <c r="C474" s="15"/>
      <c r="G474" s="15"/>
      <c r="AE474" s="15"/>
      <c r="AS474" s="15"/>
      <c r="BF474" s="15"/>
    </row>
    <row r="475" spans="1:58" ht="11.25" customHeight="1">
      <c r="A475" s="15"/>
      <c r="B475" s="15"/>
      <c r="C475" s="15"/>
      <c r="G475" s="15"/>
      <c r="AE475" s="15"/>
      <c r="AS475" s="15"/>
      <c r="BF475" s="15"/>
    </row>
    <row r="476" spans="1:58" ht="11.25" customHeight="1">
      <c r="A476" s="15"/>
      <c r="B476" s="15"/>
      <c r="C476" s="15"/>
      <c r="G476" s="15"/>
      <c r="AE476" s="15"/>
      <c r="AS476" s="15"/>
      <c r="BF476" s="15"/>
    </row>
    <row r="477" spans="1:58" ht="11.25" customHeight="1">
      <c r="A477" s="15"/>
      <c r="B477" s="15"/>
      <c r="C477" s="15"/>
      <c r="G477" s="15"/>
      <c r="AE477" s="15"/>
      <c r="AS477" s="15"/>
      <c r="BF477" s="15"/>
    </row>
    <row r="478" spans="1:58" ht="11.25" customHeight="1">
      <c r="A478" s="15"/>
      <c r="B478" s="15"/>
      <c r="C478" s="15"/>
      <c r="G478" s="15"/>
      <c r="AE478" s="15"/>
      <c r="AS478" s="15"/>
      <c r="BF478" s="15"/>
    </row>
    <row r="479" spans="1:58" ht="11.25" customHeight="1">
      <c r="A479" s="15"/>
      <c r="B479" s="15"/>
      <c r="C479" s="15"/>
      <c r="G479" s="15"/>
      <c r="AE479" s="15"/>
      <c r="AS479" s="15"/>
      <c r="BF479" s="15"/>
    </row>
    <row r="480" spans="1:58" ht="11.25" customHeight="1">
      <c r="A480" s="15"/>
      <c r="B480" s="15"/>
      <c r="C480" s="15"/>
      <c r="G480" s="15"/>
      <c r="AE480" s="15"/>
      <c r="AS480" s="15"/>
      <c r="BF480" s="15"/>
    </row>
    <row r="481" spans="1:58" ht="11.25" customHeight="1">
      <c r="A481" s="15"/>
      <c r="B481" s="15"/>
      <c r="C481" s="15"/>
      <c r="G481" s="15"/>
      <c r="AE481" s="15"/>
      <c r="AS481" s="15"/>
      <c r="BF481" s="15"/>
    </row>
    <row r="482" spans="1:58" ht="11.25" customHeight="1">
      <c r="A482" s="15"/>
      <c r="B482" s="15"/>
      <c r="C482" s="15"/>
      <c r="G482" s="15"/>
      <c r="AE482" s="15"/>
      <c r="AS482" s="15"/>
      <c r="BF482" s="15"/>
    </row>
    <row r="483" spans="1:58" ht="11.25" customHeight="1">
      <c r="A483" s="15"/>
      <c r="B483" s="15"/>
      <c r="C483" s="15"/>
      <c r="G483" s="15"/>
      <c r="AE483" s="15"/>
      <c r="AS483" s="15"/>
      <c r="BF483" s="15"/>
    </row>
    <row r="484" spans="1:58" ht="11.25" customHeight="1">
      <c r="A484" s="15"/>
      <c r="B484" s="15"/>
      <c r="C484" s="15"/>
      <c r="G484" s="15"/>
      <c r="AE484" s="15"/>
      <c r="AS484" s="15"/>
      <c r="BF484" s="15"/>
    </row>
    <row r="485" spans="1:58" ht="11.25" customHeight="1">
      <c r="A485" s="15"/>
      <c r="B485" s="15"/>
      <c r="C485" s="15"/>
      <c r="G485" s="15"/>
      <c r="AE485" s="15"/>
      <c r="AS485" s="15"/>
      <c r="BF485" s="15"/>
    </row>
    <row r="486" spans="1:58" ht="11.25" customHeight="1">
      <c r="A486" s="15"/>
      <c r="B486" s="15"/>
      <c r="C486" s="15"/>
      <c r="G486" s="15"/>
      <c r="AE486" s="15"/>
      <c r="AS486" s="15"/>
      <c r="BF486" s="15"/>
    </row>
    <row r="487" spans="1:58" ht="11.25" customHeight="1">
      <c r="A487" s="15"/>
      <c r="B487" s="15"/>
      <c r="C487" s="15"/>
      <c r="G487" s="15"/>
      <c r="AE487" s="15"/>
      <c r="AS487" s="15"/>
      <c r="BF487" s="15"/>
    </row>
    <row r="488" spans="1:58" ht="11.25" customHeight="1">
      <c r="A488" s="15"/>
      <c r="B488" s="15"/>
      <c r="C488" s="15"/>
      <c r="G488" s="15"/>
      <c r="AE488" s="15"/>
      <c r="AS488" s="15"/>
      <c r="BF488" s="15"/>
    </row>
    <row r="489" spans="1:58" ht="11.25" customHeight="1">
      <c r="A489" s="15"/>
      <c r="B489" s="15"/>
      <c r="C489" s="15"/>
      <c r="G489" s="15"/>
      <c r="AE489" s="15"/>
      <c r="AS489" s="15"/>
      <c r="BF489" s="15"/>
    </row>
    <row r="490" spans="1:58" ht="11.25" customHeight="1">
      <c r="A490" s="15"/>
      <c r="B490" s="15"/>
      <c r="C490" s="15"/>
      <c r="G490" s="15"/>
      <c r="AE490" s="15"/>
      <c r="AS490" s="15"/>
      <c r="BF490" s="15"/>
    </row>
    <row r="491" spans="1:58" ht="11.25" customHeight="1">
      <c r="A491" s="15"/>
      <c r="B491" s="15"/>
      <c r="C491" s="15"/>
      <c r="G491" s="15"/>
      <c r="AE491" s="15"/>
      <c r="AS491" s="15"/>
      <c r="BF491" s="15"/>
    </row>
    <row r="492" spans="1:58" ht="11.25" customHeight="1">
      <c r="A492" s="15"/>
      <c r="B492" s="15"/>
      <c r="C492" s="15"/>
      <c r="G492" s="15"/>
      <c r="AE492" s="15"/>
      <c r="AS492" s="15"/>
      <c r="BF492" s="15"/>
    </row>
    <row r="493" spans="1:58" ht="11.25" customHeight="1">
      <c r="A493" s="15"/>
      <c r="B493" s="15"/>
      <c r="C493" s="15"/>
      <c r="G493" s="15"/>
      <c r="AE493" s="15"/>
      <c r="AS493" s="15"/>
      <c r="BF493" s="15"/>
    </row>
    <row r="494" spans="1:58" ht="11.25" customHeight="1">
      <c r="A494" s="15"/>
      <c r="B494" s="15"/>
      <c r="C494" s="15"/>
      <c r="G494" s="15"/>
      <c r="AE494" s="15"/>
      <c r="AS494" s="15"/>
      <c r="BF494" s="15"/>
    </row>
    <row r="495" spans="1:58" ht="11.25" customHeight="1">
      <c r="A495" s="15"/>
      <c r="B495" s="15"/>
      <c r="C495" s="15"/>
      <c r="G495" s="15"/>
      <c r="AE495" s="15"/>
      <c r="AS495" s="15"/>
      <c r="BF495" s="15"/>
    </row>
    <row r="496" spans="1:58" ht="11.25" customHeight="1">
      <c r="A496" s="15"/>
      <c r="B496" s="15"/>
      <c r="C496" s="15"/>
      <c r="G496" s="15"/>
      <c r="AE496" s="15"/>
      <c r="AS496" s="15"/>
      <c r="BF496" s="15"/>
    </row>
    <row r="497" spans="1:58" ht="11.25" customHeight="1">
      <c r="A497" s="15"/>
      <c r="B497" s="15"/>
      <c r="C497" s="15"/>
      <c r="G497" s="15"/>
      <c r="AE497" s="15"/>
      <c r="AS497" s="15"/>
      <c r="BF497" s="15"/>
    </row>
    <row r="498" spans="1:58" ht="11.25" customHeight="1">
      <c r="A498" s="15"/>
      <c r="B498" s="15"/>
      <c r="C498" s="15"/>
      <c r="G498" s="15"/>
      <c r="AE498" s="15"/>
      <c r="AS498" s="15"/>
      <c r="BF498" s="15"/>
    </row>
    <row r="499" spans="1:58" ht="11.25" customHeight="1">
      <c r="A499" s="15"/>
      <c r="B499" s="15"/>
      <c r="C499" s="15"/>
      <c r="G499" s="15"/>
      <c r="AE499" s="15"/>
      <c r="AS499" s="15"/>
      <c r="BF499" s="15"/>
    </row>
    <row r="500" spans="1:58" ht="11.25" customHeight="1">
      <c r="A500" s="15"/>
      <c r="B500" s="15"/>
      <c r="C500" s="15"/>
      <c r="G500" s="15"/>
      <c r="AE500" s="15"/>
      <c r="AS500" s="15"/>
      <c r="BF500" s="15"/>
    </row>
    <row r="501" spans="1:58" ht="11.25" customHeight="1">
      <c r="A501" s="15"/>
      <c r="B501" s="15"/>
      <c r="C501" s="15"/>
      <c r="G501" s="15"/>
      <c r="AE501" s="15"/>
      <c r="AS501" s="15"/>
      <c r="BF501" s="15"/>
    </row>
    <row r="502" spans="1:58" ht="11.25" customHeight="1">
      <c r="A502" s="15"/>
      <c r="B502" s="15"/>
      <c r="C502" s="15"/>
      <c r="G502" s="15"/>
      <c r="AE502" s="15"/>
      <c r="AS502" s="15"/>
      <c r="BF502" s="15"/>
    </row>
    <row r="503" spans="1:58" ht="11.25" customHeight="1">
      <c r="A503" s="15"/>
      <c r="B503" s="15"/>
      <c r="C503" s="15"/>
      <c r="G503" s="15"/>
      <c r="AE503" s="15"/>
      <c r="AS503" s="15"/>
      <c r="BF503" s="15"/>
    </row>
    <row r="504" spans="1:58" ht="11.25" customHeight="1">
      <c r="A504" s="15"/>
      <c r="B504" s="15"/>
      <c r="C504" s="15"/>
      <c r="G504" s="15"/>
      <c r="AE504" s="15"/>
      <c r="AS504" s="15"/>
      <c r="BF504" s="15"/>
    </row>
    <row r="505" spans="1:58" ht="11.25" customHeight="1">
      <c r="A505" s="15"/>
      <c r="B505" s="15"/>
      <c r="C505" s="15"/>
      <c r="G505" s="15"/>
      <c r="AE505" s="15"/>
      <c r="AS505" s="15"/>
      <c r="BF505" s="15"/>
    </row>
    <row r="506" spans="1:58" ht="11.25" customHeight="1">
      <c r="A506" s="15"/>
      <c r="B506" s="15"/>
      <c r="C506" s="15"/>
      <c r="G506" s="15"/>
      <c r="AE506" s="15"/>
      <c r="AS506" s="15"/>
      <c r="BF506" s="15"/>
    </row>
    <row r="507" spans="1:58" ht="11.25" customHeight="1">
      <c r="A507" s="15"/>
      <c r="B507" s="15"/>
      <c r="C507" s="15"/>
      <c r="G507" s="15"/>
      <c r="AE507" s="15"/>
      <c r="AS507" s="15"/>
      <c r="BF507" s="15"/>
    </row>
    <row r="508" spans="1:58" ht="11.25" customHeight="1">
      <c r="A508" s="15"/>
      <c r="B508" s="15"/>
      <c r="C508" s="15"/>
      <c r="G508" s="15"/>
      <c r="AE508" s="15"/>
      <c r="AS508" s="15"/>
      <c r="BF508" s="15"/>
    </row>
    <row r="509" spans="1:58" ht="11.25" customHeight="1">
      <c r="A509" s="15"/>
      <c r="B509" s="15"/>
      <c r="C509" s="15"/>
      <c r="G509" s="15"/>
      <c r="AE509" s="15"/>
      <c r="AS509" s="15"/>
      <c r="BF509" s="15"/>
    </row>
    <row r="510" spans="1:58" ht="11.25" customHeight="1">
      <c r="A510" s="15"/>
      <c r="B510" s="15"/>
      <c r="C510" s="15"/>
      <c r="G510" s="15"/>
      <c r="AE510" s="15"/>
      <c r="AS510" s="15"/>
      <c r="BF510" s="15"/>
    </row>
    <row r="511" spans="1:58" ht="11.25" customHeight="1">
      <c r="A511" s="15"/>
      <c r="B511" s="15"/>
      <c r="C511" s="15"/>
      <c r="G511" s="15"/>
      <c r="AE511" s="15"/>
      <c r="AS511" s="15"/>
      <c r="BF511" s="15"/>
    </row>
    <row r="512" spans="1:58" ht="11.25" customHeight="1">
      <c r="A512" s="15"/>
      <c r="B512" s="15"/>
      <c r="C512" s="15"/>
      <c r="G512" s="15"/>
      <c r="AE512" s="15"/>
      <c r="AS512" s="15"/>
      <c r="BF512" s="15"/>
    </row>
    <row r="513" spans="1:58" ht="11.25" customHeight="1">
      <c r="A513" s="15"/>
      <c r="B513" s="15"/>
      <c r="C513" s="15"/>
      <c r="G513" s="15"/>
      <c r="AE513" s="15"/>
      <c r="AS513" s="15"/>
      <c r="BF513" s="15"/>
    </row>
    <row r="514" spans="1:58" ht="11.25" customHeight="1">
      <c r="A514" s="15"/>
      <c r="B514" s="15"/>
      <c r="C514" s="15"/>
      <c r="G514" s="15"/>
      <c r="AE514" s="15"/>
      <c r="AS514" s="15"/>
      <c r="BF514" s="15"/>
    </row>
    <row r="515" spans="1:58" ht="11.25" customHeight="1">
      <c r="A515" s="15"/>
      <c r="B515" s="15"/>
      <c r="C515" s="15"/>
      <c r="G515" s="15"/>
      <c r="AE515" s="15"/>
      <c r="AS515" s="15"/>
      <c r="BF515" s="15"/>
    </row>
    <row r="516" spans="1:58" ht="11.25" customHeight="1">
      <c r="A516" s="15"/>
      <c r="B516" s="15"/>
      <c r="C516" s="15"/>
      <c r="G516" s="15"/>
      <c r="AE516" s="15"/>
      <c r="AS516" s="15"/>
      <c r="BF516" s="15"/>
    </row>
    <row r="517" spans="1:58" ht="11.25" customHeight="1">
      <c r="A517" s="15"/>
      <c r="B517" s="15"/>
      <c r="C517" s="15"/>
      <c r="G517" s="15"/>
      <c r="AE517" s="15"/>
      <c r="AS517" s="15"/>
      <c r="BF517" s="15"/>
    </row>
    <row r="518" spans="1:58" ht="11.25" customHeight="1">
      <c r="A518" s="15"/>
      <c r="B518" s="15"/>
      <c r="C518" s="15"/>
      <c r="G518" s="15"/>
      <c r="AE518" s="15"/>
      <c r="AS518" s="15"/>
      <c r="BF518" s="15"/>
    </row>
    <row r="519" spans="1:58" ht="11.25" customHeight="1">
      <c r="A519" s="15"/>
      <c r="B519" s="15"/>
      <c r="C519" s="15"/>
      <c r="G519" s="15"/>
      <c r="AE519" s="15"/>
      <c r="AS519" s="15"/>
      <c r="BF519" s="15"/>
    </row>
    <row r="520" spans="1:58" ht="11.25" customHeight="1">
      <c r="A520" s="15"/>
      <c r="B520" s="15"/>
      <c r="C520" s="15"/>
      <c r="G520" s="15"/>
      <c r="AE520" s="15"/>
      <c r="AS520" s="15"/>
      <c r="BF520" s="15"/>
    </row>
    <row r="521" spans="1:58" ht="11.25" customHeight="1">
      <c r="A521" s="15"/>
      <c r="B521" s="15"/>
      <c r="C521" s="15"/>
      <c r="G521" s="15"/>
      <c r="AE521" s="15"/>
      <c r="AS521" s="15"/>
      <c r="BF521" s="15"/>
    </row>
    <row r="522" spans="1:58" ht="11.25" customHeight="1">
      <c r="A522" s="15"/>
      <c r="B522" s="15"/>
      <c r="C522" s="15"/>
      <c r="G522" s="15"/>
      <c r="AE522" s="15"/>
      <c r="AS522" s="15"/>
      <c r="BF522" s="15"/>
    </row>
    <row r="523" spans="1:58" ht="11.25" customHeight="1">
      <c r="A523" s="15"/>
      <c r="B523" s="15"/>
      <c r="C523" s="15"/>
      <c r="G523" s="15"/>
      <c r="AE523" s="15"/>
      <c r="AS523" s="15"/>
      <c r="BF523" s="15"/>
    </row>
    <row r="524" spans="1:58" ht="11.25" customHeight="1">
      <c r="A524" s="15"/>
      <c r="B524" s="15"/>
      <c r="C524" s="15"/>
      <c r="G524" s="15"/>
      <c r="AE524" s="15"/>
      <c r="AS524" s="15"/>
      <c r="BF524" s="15"/>
    </row>
    <row r="525" spans="1:58" ht="11.25" customHeight="1">
      <c r="A525" s="15"/>
      <c r="B525" s="15"/>
      <c r="C525" s="15"/>
      <c r="G525" s="15"/>
      <c r="AE525" s="15"/>
      <c r="AS525" s="15"/>
      <c r="BF525" s="15"/>
    </row>
    <row r="526" spans="1:58" ht="11.25" customHeight="1">
      <c r="A526" s="15"/>
      <c r="B526" s="15"/>
      <c r="C526" s="15"/>
      <c r="G526" s="15"/>
      <c r="AE526" s="15"/>
      <c r="AS526" s="15"/>
      <c r="BF526" s="15"/>
    </row>
    <row r="527" spans="1:58" ht="11.25" customHeight="1">
      <c r="A527" s="15"/>
      <c r="B527" s="15"/>
      <c r="C527" s="15"/>
      <c r="G527" s="15"/>
      <c r="AE527" s="15"/>
      <c r="AS527" s="15"/>
      <c r="BF527" s="15"/>
    </row>
    <row r="528" spans="1:58" ht="11.25" customHeight="1">
      <c r="A528" s="15"/>
      <c r="B528" s="15"/>
      <c r="C528" s="15"/>
      <c r="G528" s="15"/>
      <c r="AE528" s="15"/>
      <c r="AS528" s="15"/>
      <c r="BF528" s="15"/>
    </row>
    <row r="529" spans="1:58" ht="11.25" customHeight="1">
      <c r="A529" s="15"/>
      <c r="B529" s="15"/>
      <c r="C529" s="15"/>
      <c r="G529" s="15"/>
      <c r="AE529" s="15"/>
      <c r="AS529" s="15"/>
      <c r="BF529" s="15"/>
    </row>
    <row r="530" spans="1:58" ht="11.25" customHeight="1">
      <c r="A530" s="15"/>
      <c r="B530" s="15"/>
      <c r="C530" s="15"/>
      <c r="G530" s="15"/>
      <c r="AE530" s="15"/>
      <c r="AS530" s="15"/>
      <c r="BF530" s="15"/>
    </row>
    <row r="531" spans="1:58" ht="11.25" customHeight="1">
      <c r="A531" s="15"/>
      <c r="B531" s="15"/>
      <c r="C531" s="15"/>
      <c r="G531" s="15"/>
      <c r="AE531" s="15"/>
      <c r="AS531" s="15"/>
      <c r="BF531" s="15"/>
    </row>
    <row r="532" spans="1:58" ht="11.25" customHeight="1">
      <c r="A532" s="15"/>
      <c r="B532" s="15"/>
      <c r="C532" s="15"/>
      <c r="G532" s="15"/>
      <c r="AE532" s="15"/>
      <c r="AS532" s="15"/>
      <c r="BF532" s="15"/>
    </row>
    <row r="533" spans="1:58" ht="11.25" customHeight="1">
      <c r="A533" s="15"/>
      <c r="B533" s="15"/>
      <c r="C533" s="15"/>
      <c r="G533" s="15"/>
      <c r="AE533" s="15"/>
      <c r="AS533" s="15"/>
      <c r="BF533" s="15"/>
    </row>
    <row r="534" spans="1:58" ht="11.25" customHeight="1">
      <c r="A534" s="15"/>
      <c r="B534" s="15"/>
      <c r="C534" s="15"/>
      <c r="G534" s="15"/>
      <c r="AE534" s="15"/>
      <c r="AS534" s="15"/>
      <c r="BF534" s="15"/>
    </row>
    <row r="535" spans="1:58" ht="11.25" customHeight="1">
      <c r="A535" s="15"/>
      <c r="B535" s="15"/>
      <c r="C535" s="15"/>
      <c r="G535" s="15"/>
      <c r="AE535" s="15"/>
      <c r="AS535" s="15"/>
      <c r="BF535" s="15"/>
    </row>
    <row r="536" spans="1:58" ht="11.25" customHeight="1">
      <c r="A536" s="15"/>
      <c r="B536" s="15"/>
      <c r="C536" s="15"/>
      <c r="G536" s="15"/>
      <c r="AE536" s="15"/>
      <c r="AS536" s="15"/>
      <c r="BF536" s="15"/>
    </row>
    <row r="537" spans="1:58" ht="11.25" customHeight="1">
      <c r="A537" s="15"/>
      <c r="B537" s="15"/>
      <c r="C537" s="15"/>
      <c r="G537" s="15"/>
      <c r="AE537" s="15"/>
      <c r="AS537" s="15"/>
      <c r="BF537" s="15"/>
    </row>
    <row r="538" spans="1:58" ht="11.25" customHeight="1">
      <c r="A538" s="15"/>
      <c r="B538" s="15"/>
      <c r="C538" s="15"/>
      <c r="G538" s="15"/>
      <c r="AE538" s="15"/>
      <c r="AS538" s="15"/>
      <c r="BF538" s="15"/>
    </row>
    <row r="539" spans="1:58" ht="11.25" customHeight="1">
      <c r="A539" s="15"/>
      <c r="B539" s="15"/>
      <c r="C539" s="15"/>
      <c r="G539" s="15"/>
      <c r="AE539" s="15"/>
      <c r="AS539" s="15"/>
      <c r="BF539" s="15"/>
    </row>
    <row r="540" spans="1:58" ht="11.25" customHeight="1">
      <c r="A540" s="15"/>
      <c r="B540" s="15"/>
      <c r="C540" s="15"/>
      <c r="G540" s="15"/>
      <c r="AE540" s="15"/>
      <c r="AS540" s="15"/>
      <c r="BF540" s="15"/>
    </row>
    <row r="541" spans="1:58" ht="11.25" customHeight="1">
      <c r="A541" s="15"/>
      <c r="B541" s="15"/>
      <c r="C541" s="15"/>
      <c r="G541" s="15"/>
      <c r="AE541" s="15"/>
      <c r="AS541" s="15"/>
      <c r="BF541" s="15"/>
    </row>
    <row r="542" spans="1:58" ht="11.25" customHeight="1">
      <c r="A542" s="15"/>
      <c r="B542" s="15"/>
      <c r="C542" s="15"/>
      <c r="G542" s="15"/>
      <c r="AE542" s="15"/>
      <c r="AS542" s="15"/>
      <c r="BF542" s="15"/>
    </row>
    <row r="543" spans="1:58" ht="11.25" customHeight="1">
      <c r="A543" s="15"/>
      <c r="B543" s="15"/>
      <c r="C543" s="15"/>
      <c r="G543" s="15"/>
      <c r="AE543" s="15"/>
      <c r="AS543" s="15"/>
      <c r="BF543" s="15"/>
    </row>
    <row r="544" spans="1:58" ht="11.25" customHeight="1">
      <c r="A544" s="15"/>
      <c r="B544" s="15"/>
      <c r="C544" s="15"/>
      <c r="G544" s="15"/>
      <c r="AE544" s="15"/>
      <c r="AS544" s="15"/>
      <c r="BF544" s="15"/>
    </row>
    <row r="545" spans="1:58" ht="11.25" customHeight="1">
      <c r="A545" s="15"/>
      <c r="B545" s="15"/>
      <c r="C545" s="15"/>
      <c r="G545" s="15"/>
      <c r="AE545" s="15"/>
      <c r="AS545" s="15"/>
      <c r="BF545" s="15"/>
    </row>
    <row r="546" spans="1:58" ht="11.25" customHeight="1">
      <c r="A546" s="15"/>
      <c r="B546" s="15"/>
      <c r="C546" s="15"/>
      <c r="G546" s="15"/>
      <c r="AE546" s="15"/>
      <c r="AS546" s="15"/>
      <c r="BF546" s="15"/>
    </row>
    <row r="547" spans="1:58" ht="11.25" customHeight="1">
      <c r="A547" s="15"/>
      <c r="B547" s="15"/>
      <c r="C547" s="15"/>
      <c r="G547" s="15"/>
      <c r="AE547" s="15"/>
      <c r="AS547" s="15"/>
      <c r="BF547" s="15"/>
    </row>
    <row r="548" spans="1:58" ht="11.25" customHeight="1">
      <c r="A548" s="15"/>
      <c r="B548" s="15"/>
      <c r="C548" s="15"/>
      <c r="G548" s="15"/>
      <c r="AE548" s="15"/>
      <c r="AS548" s="15"/>
      <c r="BF548" s="15"/>
    </row>
    <row r="549" spans="1:58" ht="11.25" customHeight="1">
      <c r="A549" s="15"/>
      <c r="B549" s="15"/>
      <c r="C549" s="15"/>
      <c r="G549" s="15"/>
      <c r="AE549" s="15"/>
      <c r="AS549" s="15"/>
      <c r="BF549" s="15"/>
    </row>
    <row r="550" spans="1:58" ht="11.25" customHeight="1">
      <c r="A550" s="15"/>
      <c r="B550" s="15"/>
      <c r="C550" s="15"/>
      <c r="G550" s="15"/>
      <c r="AE550" s="15"/>
      <c r="AS550" s="15"/>
      <c r="BF550" s="15"/>
    </row>
    <row r="551" spans="1:58" ht="11.25" customHeight="1">
      <c r="A551" s="15"/>
      <c r="B551" s="15"/>
      <c r="C551" s="15"/>
      <c r="G551" s="15"/>
      <c r="AE551" s="15"/>
      <c r="AS551" s="15"/>
      <c r="BF551" s="15"/>
    </row>
    <row r="552" spans="1:58" ht="11.25" customHeight="1">
      <c r="A552" s="15"/>
      <c r="B552" s="15"/>
      <c r="C552" s="15"/>
      <c r="G552" s="15"/>
      <c r="AE552" s="15"/>
      <c r="AS552" s="15"/>
      <c r="BF552" s="15"/>
    </row>
    <row r="553" spans="1:58" ht="11.25" customHeight="1">
      <c r="A553" s="15"/>
      <c r="B553" s="15"/>
      <c r="C553" s="15"/>
      <c r="G553" s="15"/>
      <c r="AE553" s="15"/>
      <c r="AS553" s="15"/>
      <c r="BF553" s="15"/>
    </row>
    <row r="554" spans="1:58" ht="11.25" customHeight="1">
      <c r="A554" s="15"/>
      <c r="B554" s="15"/>
      <c r="C554" s="15"/>
      <c r="G554" s="15"/>
      <c r="AE554" s="15"/>
      <c r="AS554" s="15"/>
      <c r="BF554" s="15"/>
    </row>
    <row r="555" spans="1:58" ht="11.25" customHeight="1">
      <c r="A555" s="15"/>
      <c r="B555" s="15"/>
      <c r="C555" s="15"/>
      <c r="G555" s="15"/>
      <c r="AE555" s="15"/>
      <c r="AS555" s="15"/>
      <c r="BF555" s="15"/>
    </row>
    <row r="556" spans="1:58" ht="11.25" customHeight="1">
      <c r="A556" s="15"/>
      <c r="B556" s="15"/>
      <c r="C556" s="15"/>
      <c r="G556" s="15"/>
      <c r="AE556" s="15"/>
      <c r="AS556" s="15"/>
      <c r="BF556" s="15"/>
    </row>
    <row r="557" spans="1:58" ht="11.25" customHeight="1">
      <c r="A557" s="15"/>
      <c r="B557" s="15"/>
      <c r="C557" s="15"/>
      <c r="G557" s="15"/>
      <c r="AE557" s="15"/>
      <c r="AS557" s="15"/>
      <c r="BF557" s="15"/>
    </row>
    <row r="558" spans="1:58" ht="11.25" customHeight="1">
      <c r="A558" s="15"/>
      <c r="B558" s="15"/>
      <c r="C558" s="15"/>
      <c r="G558" s="15"/>
      <c r="AE558" s="15"/>
      <c r="AS558" s="15"/>
      <c r="BF558" s="15"/>
    </row>
    <row r="559" spans="1:58" ht="11.25" customHeight="1">
      <c r="A559" s="15"/>
      <c r="B559" s="15"/>
      <c r="C559" s="15"/>
      <c r="G559" s="15"/>
      <c r="AE559" s="15"/>
      <c r="AS559" s="15"/>
      <c r="BF559" s="15"/>
    </row>
    <row r="560" spans="1:58" ht="11.25" customHeight="1">
      <c r="A560" s="15"/>
      <c r="B560" s="15"/>
      <c r="C560" s="15"/>
      <c r="G560" s="15"/>
      <c r="AE560" s="15"/>
      <c r="AS560" s="15"/>
      <c r="BF560" s="15"/>
    </row>
    <row r="561" spans="1:58" ht="11.25" customHeight="1">
      <c r="A561" s="15"/>
      <c r="B561" s="15"/>
      <c r="C561" s="15"/>
      <c r="G561" s="15"/>
      <c r="AE561" s="15"/>
      <c r="AS561" s="15"/>
      <c r="BF561" s="15"/>
    </row>
    <row r="562" spans="1:58" ht="11.25" customHeight="1">
      <c r="A562" s="15"/>
      <c r="B562" s="15"/>
      <c r="C562" s="15"/>
      <c r="G562" s="15"/>
      <c r="AE562" s="15"/>
      <c r="AS562" s="15"/>
      <c r="BF562" s="15"/>
    </row>
    <row r="563" spans="1:58" ht="11.25" customHeight="1">
      <c r="A563" s="15"/>
      <c r="B563" s="15"/>
      <c r="C563" s="15"/>
      <c r="G563" s="15"/>
      <c r="AE563" s="15"/>
      <c r="AS563" s="15"/>
      <c r="BF563" s="15"/>
    </row>
    <row r="564" spans="1:58" ht="11.25" customHeight="1">
      <c r="A564" s="15"/>
      <c r="B564" s="15"/>
      <c r="C564" s="15"/>
      <c r="G564" s="15"/>
      <c r="AE564" s="15"/>
      <c r="AS564" s="15"/>
      <c r="BF564" s="15"/>
    </row>
    <row r="565" spans="1:58" ht="11.25" customHeight="1">
      <c r="A565" s="15"/>
      <c r="B565" s="15"/>
      <c r="C565" s="15"/>
      <c r="G565" s="15"/>
      <c r="AE565" s="15"/>
      <c r="AS565" s="15"/>
      <c r="BF565" s="15"/>
    </row>
    <row r="566" spans="1:58" ht="11.25" customHeight="1">
      <c r="A566" s="15"/>
      <c r="B566" s="15"/>
      <c r="C566" s="15"/>
      <c r="G566" s="15"/>
      <c r="AE566" s="15"/>
      <c r="AS566" s="15"/>
      <c r="BF566" s="15"/>
    </row>
    <row r="567" spans="1:58" ht="11.25" customHeight="1">
      <c r="A567" s="15"/>
      <c r="B567" s="15"/>
      <c r="C567" s="15"/>
      <c r="G567" s="15"/>
      <c r="AE567" s="15"/>
      <c r="AS567" s="15"/>
      <c r="BF567" s="15"/>
    </row>
    <row r="568" spans="1:58" ht="11.25" customHeight="1">
      <c r="A568" s="15"/>
      <c r="B568" s="15"/>
      <c r="C568" s="15"/>
      <c r="G568" s="15"/>
      <c r="AE568" s="15"/>
      <c r="AS568" s="15"/>
      <c r="BF568" s="15"/>
    </row>
    <row r="569" spans="1:58" ht="11.25" customHeight="1">
      <c r="A569" s="15"/>
      <c r="B569" s="15"/>
      <c r="C569" s="15"/>
      <c r="G569" s="15"/>
      <c r="AE569" s="15"/>
      <c r="AS569" s="15"/>
      <c r="BF569" s="15"/>
    </row>
    <row r="570" spans="1:58" ht="11.25" customHeight="1">
      <c r="A570" s="15"/>
      <c r="B570" s="15"/>
      <c r="C570" s="15"/>
      <c r="G570" s="15"/>
      <c r="AE570" s="15"/>
      <c r="AS570" s="15"/>
      <c r="BF570" s="15"/>
    </row>
    <row r="571" spans="1:58" ht="11.25" customHeight="1">
      <c r="A571" s="15"/>
      <c r="B571" s="15"/>
      <c r="C571" s="15"/>
      <c r="G571" s="15"/>
      <c r="AE571" s="15"/>
      <c r="AS571" s="15"/>
      <c r="BF571" s="15"/>
    </row>
    <row r="572" spans="1:58" ht="11.25" customHeight="1">
      <c r="A572" s="15"/>
      <c r="B572" s="15"/>
      <c r="C572" s="15"/>
      <c r="G572" s="15"/>
      <c r="AE572" s="15"/>
      <c r="AS572" s="15"/>
      <c r="BF572" s="15"/>
    </row>
    <row r="573" spans="1:58" ht="11.25" customHeight="1">
      <c r="A573" s="15"/>
      <c r="B573" s="15"/>
      <c r="C573" s="15"/>
      <c r="G573" s="15"/>
      <c r="AE573" s="15"/>
      <c r="AS573" s="15"/>
      <c r="BF573" s="15"/>
    </row>
    <row r="574" spans="1:58" ht="11.25" customHeight="1">
      <c r="A574" s="15"/>
      <c r="B574" s="15"/>
      <c r="C574" s="15"/>
      <c r="G574" s="15"/>
      <c r="AE574" s="15"/>
      <c r="AS574" s="15"/>
      <c r="BF574" s="15"/>
    </row>
    <row r="575" spans="1:58" ht="11.25" customHeight="1">
      <c r="A575" s="15"/>
      <c r="B575" s="15"/>
      <c r="C575" s="15"/>
      <c r="G575" s="15"/>
      <c r="AE575" s="15"/>
      <c r="AS575" s="15"/>
      <c r="BF575" s="15"/>
    </row>
    <row r="576" spans="1:58" ht="11.25" customHeight="1">
      <c r="A576" s="15"/>
      <c r="B576" s="15"/>
      <c r="C576" s="15"/>
      <c r="G576" s="15"/>
      <c r="AE576" s="15"/>
      <c r="AS576" s="15"/>
      <c r="BF576" s="15"/>
    </row>
    <row r="577" spans="1:58" ht="11.25" customHeight="1">
      <c r="A577" s="15"/>
      <c r="B577" s="15"/>
      <c r="C577" s="15"/>
      <c r="G577" s="15"/>
      <c r="AE577" s="15"/>
      <c r="AS577" s="15"/>
      <c r="BF577" s="15"/>
    </row>
    <row r="578" spans="1:58" ht="11.25" customHeight="1">
      <c r="A578" s="15"/>
      <c r="B578" s="15"/>
      <c r="C578" s="15"/>
      <c r="G578" s="15"/>
      <c r="AE578" s="15"/>
      <c r="AS578" s="15"/>
      <c r="BF578" s="15"/>
    </row>
    <row r="579" spans="1:58" ht="11.25" customHeight="1">
      <c r="A579" s="15"/>
      <c r="B579" s="15"/>
      <c r="C579" s="15"/>
      <c r="G579" s="15"/>
      <c r="AE579" s="15"/>
      <c r="AS579" s="15"/>
      <c r="BF579" s="15"/>
    </row>
    <row r="580" spans="1:58" ht="11.25" customHeight="1">
      <c r="A580" s="15"/>
      <c r="B580" s="15"/>
      <c r="C580" s="15"/>
      <c r="G580" s="15"/>
      <c r="AE580" s="15"/>
      <c r="AS580" s="15"/>
      <c r="BF580" s="15"/>
    </row>
    <row r="581" spans="1:58" ht="11.25" customHeight="1">
      <c r="A581" s="15"/>
      <c r="B581" s="15"/>
      <c r="C581" s="15"/>
      <c r="G581" s="15"/>
      <c r="AE581" s="15"/>
      <c r="AS581" s="15"/>
      <c r="BF581" s="15"/>
    </row>
    <row r="582" spans="1:58" ht="11.25" customHeight="1">
      <c r="A582" s="15"/>
      <c r="B582" s="15"/>
      <c r="C582" s="15"/>
      <c r="G582" s="15"/>
      <c r="AE582" s="15"/>
      <c r="AS582" s="15"/>
      <c r="BF582" s="15"/>
    </row>
    <row r="583" spans="1:58" ht="11.25" customHeight="1">
      <c r="A583" s="15"/>
      <c r="B583" s="15"/>
      <c r="C583" s="15"/>
      <c r="G583" s="15"/>
      <c r="AE583" s="15"/>
      <c r="AS583" s="15"/>
      <c r="BF583" s="15"/>
    </row>
    <row r="584" spans="1:58" ht="11.25" customHeight="1">
      <c r="A584" s="15"/>
      <c r="B584" s="15"/>
      <c r="C584" s="15"/>
      <c r="G584" s="15"/>
      <c r="AE584" s="15"/>
      <c r="AS584" s="15"/>
      <c r="BF584" s="15"/>
    </row>
    <row r="585" spans="1:58" ht="11.25" customHeight="1">
      <c r="A585" s="15"/>
      <c r="B585" s="15"/>
      <c r="C585" s="15"/>
      <c r="G585" s="15"/>
      <c r="AE585" s="15"/>
      <c r="AS585" s="15"/>
      <c r="BF585" s="15"/>
    </row>
    <row r="586" spans="1:58" ht="11.25" customHeight="1">
      <c r="A586" s="15"/>
      <c r="B586" s="15"/>
      <c r="C586" s="15"/>
      <c r="G586" s="15"/>
      <c r="AE586" s="15"/>
      <c r="AS586" s="15"/>
      <c r="BF586" s="15"/>
    </row>
    <row r="587" spans="1:58" ht="11.25" customHeight="1">
      <c r="A587" s="15"/>
      <c r="B587" s="15"/>
      <c r="C587" s="15"/>
      <c r="G587" s="15"/>
      <c r="AE587" s="15"/>
      <c r="AS587" s="15"/>
      <c r="BF587" s="15"/>
    </row>
    <row r="588" spans="1:58" ht="11.25" customHeight="1">
      <c r="A588" s="15"/>
      <c r="B588" s="15"/>
      <c r="C588" s="15"/>
      <c r="G588" s="15"/>
      <c r="AE588" s="15"/>
      <c r="AS588" s="15"/>
      <c r="BF588" s="15"/>
    </row>
    <row r="589" spans="1:58" ht="11.25" customHeight="1">
      <c r="A589" s="15"/>
      <c r="B589" s="15"/>
      <c r="C589" s="15"/>
      <c r="G589" s="15"/>
      <c r="AE589" s="15"/>
      <c r="AS589" s="15"/>
      <c r="BF589" s="15"/>
    </row>
    <row r="590" spans="1:58" ht="11.25" customHeight="1">
      <c r="A590" s="15"/>
      <c r="B590" s="15"/>
      <c r="C590" s="15"/>
      <c r="G590" s="15"/>
      <c r="AE590" s="15"/>
      <c r="AS590" s="15"/>
      <c r="BF590" s="15"/>
    </row>
    <row r="591" spans="1:58" ht="11.25" customHeight="1">
      <c r="A591" s="15"/>
      <c r="B591" s="15"/>
      <c r="C591" s="15"/>
      <c r="G591" s="15"/>
      <c r="AE591" s="15"/>
      <c r="AS591" s="15"/>
      <c r="BF591" s="15"/>
    </row>
    <row r="592" spans="1:58" ht="11.25" customHeight="1">
      <c r="A592" s="15"/>
      <c r="B592" s="15"/>
      <c r="C592" s="15"/>
      <c r="G592" s="15"/>
      <c r="AE592" s="15"/>
      <c r="AS592" s="15"/>
      <c r="BF592" s="15"/>
    </row>
    <row r="593" spans="1:58" ht="11.25" customHeight="1">
      <c r="A593" s="15"/>
      <c r="B593" s="15"/>
      <c r="C593" s="15"/>
      <c r="G593" s="15"/>
      <c r="AE593" s="15"/>
      <c r="AS593" s="15"/>
      <c r="BF593" s="15"/>
    </row>
    <row r="594" spans="1:58" ht="11.25" customHeight="1">
      <c r="A594" s="15"/>
      <c r="B594" s="15"/>
      <c r="C594" s="15"/>
      <c r="G594" s="15"/>
      <c r="AE594" s="15"/>
      <c r="AS594" s="15"/>
      <c r="BF594" s="15"/>
    </row>
    <row r="595" spans="1:58" ht="11.25" customHeight="1">
      <c r="A595" s="15"/>
      <c r="B595" s="15"/>
      <c r="C595" s="15"/>
      <c r="G595" s="15"/>
      <c r="AE595" s="15"/>
      <c r="AS595" s="15"/>
      <c r="BF595" s="15"/>
    </row>
    <row r="596" spans="1:58" ht="11.25" customHeight="1">
      <c r="A596" s="15"/>
      <c r="B596" s="15"/>
      <c r="C596" s="15"/>
      <c r="G596" s="15"/>
      <c r="AE596" s="15"/>
      <c r="AS596" s="15"/>
      <c r="BF596" s="15"/>
    </row>
    <row r="597" spans="1:58" ht="11.25" customHeight="1">
      <c r="A597" s="15"/>
      <c r="B597" s="15"/>
      <c r="C597" s="15"/>
      <c r="G597" s="15"/>
      <c r="AE597" s="15"/>
      <c r="AS597" s="15"/>
      <c r="BF597" s="15"/>
    </row>
    <row r="598" spans="1:58" ht="11.25" customHeight="1">
      <c r="A598" s="15"/>
      <c r="B598" s="15"/>
      <c r="C598" s="15"/>
      <c r="G598" s="15"/>
      <c r="AE598" s="15"/>
      <c r="AS598" s="15"/>
      <c r="BF598" s="15"/>
    </row>
    <row r="599" spans="1:58" ht="11.25" customHeight="1">
      <c r="A599" s="15"/>
      <c r="B599" s="15"/>
      <c r="C599" s="15"/>
      <c r="G599" s="15"/>
      <c r="AE599" s="15"/>
      <c r="AS599" s="15"/>
      <c r="BF599" s="15"/>
    </row>
    <row r="600" spans="1:58" ht="11.25" customHeight="1">
      <c r="A600" s="15"/>
      <c r="B600" s="15"/>
      <c r="C600" s="15"/>
      <c r="G600" s="15"/>
      <c r="AE600" s="15"/>
      <c r="AS600" s="15"/>
      <c r="BF600" s="15"/>
    </row>
    <row r="601" spans="1:58" ht="11.25" customHeight="1">
      <c r="A601" s="15"/>
      <c r="B601" s="15"/>
      <c r="C601" s="15"/>
      <c r="G601" s="15"/>
      <c r="AE601" s="15"/>
      <c r="AS601" s="15"/>
      <c r="BF601" s="15"/>
    </row>
    <row r="602" spans="1:58" ht="11.25" customHeight="1">
      <c r="A602" s="15"/>
      <c r="B602" s="15"/>
      <c r="C602" s="15"/>
      <c r="G602" s="15"/>
      <c r="AE602" s="15"/>
      <c r="AS602" s="15"/>
      <c r="BF602" s="15"/>
    </row>
    <row r="603" spans="1:58" ht="11.25" customHeight="1">
      <c r="A603" s="15"/>
      <c r="B603" s="15"/>
      <c r="C603" s="15"/>
      <c r="G603" s="15"/>
      <c r="AE603" s="15"/>
      <c r="AS603" s="15"/>
      <c r="BF603" s="15"/>
    </row>
    <row r="604" spans="1:58" ht="11.25" customHeight="1">
      <c r="A604" s="15"/>
      <c r="B604" s="15"/>
      <c r="C604" s="15"/>
      <c r="G604" s="15"/>
      <c r="AE604" s="15"/>
      <c r="AS604" s="15"/>
      <c r="BF604" s="15"/>
    </row>
    <row r="605" spans="1:58" ht="11.25" customHeight="1">
      <c r="A605" s="15"/>
      <c r="B605" s="15"/>
      <c r="C605" s="15"/>
      <c r="G605" s="15"/>
      <c r="AE605" s="15"/>
      <c r="AS605" s="15"/>
      <c r="BF605" s="15"/>
    </row>
    <row r="606" spans="1:58" ht="11.25" customHeight="1">
      <c r="A606" s="15"/>
      <c r="B606" s="15"/>
      <c r="C606" s="15"/>
      <c r="G606" s="15"/>
      <c r="AE606" s="15"/>
      <c r="AS606" s="15"/>
      <c r="BF606" s="15"/>
    </row>
    <row r="607" spans="1:58" ht="11.25" customHeight="1">
      <c r="A607" s="15"/>
      <c r="B607" s="15"/>
      <c r="C607" s="15"/>
      <c r="G607" s="15"/>
      <c r="AE607" s="15"/>
      <c r="AS607" s="15"/>
      <c r="BF607" s="15"/>
    </row>
    <row r="608" spans="1:58" ht="11.25" customHeight="1">
      <c r="A608" s="15"/>
      <c r="B608" s="15"/>
      <c r="C608" s="15"/>
      <c r="G608" s="15"/>
      <c r="AE608" s="15"/>
      <c r="AS608" s="15"/>
      <c r="BF608" s="15"/>
    </row>
    <row r="609" spans="1:58" ht="11.25" customHeight="1">
      <c r="A609" s="15"/>
      <c r="B609" s="15"/>
      <c r="C609" s="15"/>
      <c r="G609" s="15"/>
      <c r="AE609" s="15"/>
      <c r="AS609" s="15"/>
      <c r="BF609" s="15"/>
    </row>
    <row r="610" spans="1:58" ht="11.25" customHeight="1">
      <c r="A610" s="15"/>
      <c r="B610" s="15"/>
      <c r="C610" s="15"/>
      <c r="G610" s="15"/>
      <c r="AE610" s="15"/>
      <c r="AS610" s="15"/>
      <c r="BF610" s="15"/>
    </row>
    <row r="611" spans="1:58" ht="11.25" customHeight="1">
      <c r="A611" s="15"/>
      <c r="B611" s="15"/>
      <c r="C611" s="15"/>
      <c r="G611" s="15"/>
      <c r="AE611" s="15"/>
      <c r="AS611" s="15"/>
      <c r="BF611" s="15"/>
    </row>
    <row r="612" spans="1:58" ht="11.25" customHeight="1">
      <c r="A612" s="15"/>
      <c r="B612" s="15"/>
      <c r="C612" s="15"/>
      <c r="G612" s="15"/>
      <c r="AE612" s="15"/>
      <c r="AS612" s="15"/>
      <c r="BF612" s="15"/>
    </row>
    <row r="613" spans="1:58" ht="11.25" customHeight="1">
      <c r="A613" s="15"/>
      <c r="B613" s="15"/>
      <c r="C613" s="15"/>
      <c r="G613" s="15"/>
      <c r="AE613" s="15"/>
      <c r="AS613" s="15"/>
      <c r="BF613" s="15"/>
    </row>
    <row r="614" spans="1:58" ht="11.25" customHeight="1">
      <c r="A614" s="15"/>
      <c r="B614" s="15"/>
      <c r="C614" s="15"/>
      <c r="G614" s="15"/>
      <c r="AE614" s="15"/>
      <c r="AS614" s="15"/>
      <c r="BF614" s="15"/>
    </row>
    <row r="615" spans="1:58" ht="11.25" customHeight="1">
      <c r="A615" s="15"/>
      <c r="B615" s="15"/>
      <c r="C615" s="15"/>
      <c r="G615" s="15"/>
      <c r="AE615" s="15"/>
      <c r="AS615" s="15"/>
      <c r="BF615" s="15"/>
    </row>
    <row r="616" spans="1:58" ht="11.25" customHeight="1">
      <c r="A616" s="15"/>
      <c r="B616" s="15"/>
      <c r="C616" s="15"/>
      <c r="G616" s="15"/>
      <c r="AE616" s="15"/>
      <c r="AS616" s="15"/>
      <c r="BF616" s="15"/>
    </row>
    <row r="617" spans="1:58" ht="11.25" customHeight="1">
      <c r="A617" s="15"/>
      <c r="B617" s="15"/>
      <c r="C617" s="15"/>
      <c r="G617" s="15"/>
      <c r="AE617" s="15"/>
      <c r="AS617" s="15"/>
      <c r="BF617" s="15"/>
    </row>
    <row r="618" spans="1:58" ht="11.25" customHeight="1">
      <c r="A618" s="15"/>
      <c r="B618" s="15"/>
      <c r="C618" s="15"/>
      <c r="G618" s="15"/>
      <c r="AE618" s="15"/>
      <c r="AS618" s="15"/>
      <c r="BF618" s="15"/>
    </row>
    <row r="619" spans="1:58" ht="11.25" customHeight="1">
      <c r="A619" s="15"/>
      <c r="B619" s="15"/>
      <c r="C619" s="15"/>
      <c r="G619" s="15"/>
      <c r="AE619" s="15"/>
      <c r="AS619" s="15"/>
      <c r="BF619" s="15"/>
    </row>
    <row r="620" spans="1:58" ht="11.25" customHeight="1">
      <c r="A620" s="15"/>
      <c r="B620" s="15"/>
      <c r="C620" s="15"/>
      <c r="G620" s="15"/>
      <c r="AE620" s="15"/>
      <c r="AS620" s="15"/>
      <c r="BF620" s="15"/>
    </row>
    <row r="621" spans="1:58" ht="11.25" customHeight="1">
      <c r="A621" s="15"/>
      <c r="B621" s="15"/>
      <c r="C621" s="15"/>
      <c r="G621" s="15"/>
      <c r="AE621" s="15"/>
      <c r="AS621" s="15"/>
      <c r="BF621" s="15"/>
    </row>
    <row r="622" spans="1:58" ht="11.25" customHeight="1">
      <c r="A622" s="15"/>
      <c r="B622" s="15"/>
      <c r="C622" s="15"/>
      <c r="G622" s="15"/>
      <c r="AE622" s="15"/>
      <c r="AS622" s="15"/>
      <c r="BF622" s="15"/>
    </row>
    <row r="623" spans="1:58" ht="11.25" customHeight="1">
      <c r="A623" s="15"/>
      <c r="B623" s="15"/>
      <c r="C623" s="15"/>
      <c r="G623" s="15"/>
      <c r="AE623" s="15"/>
      <c r="AS623" s="15"/>
      <c r="BF623" s="15"/>
    </row>
    <row r="624" spans="1:58" ht="11.25" customHeight="1">
      <c r="A624" s="15"/>
      <c r="B624" s="15"/>
      <c r="C624" s="15"/>
      <c r="G624" s="15"/>
      <c r="AE624" s="15"/>
      <c r="AS624" s="15"/>
      <c r="BF624" s="15"/>
    </row>
    <row r="625" spans="1:58" ht="11.25" customHeight="1">
      <c r="A625" s="15"/>
      <c r="B625" s="15"/>
      <c r="C625" s="15"/>
      <c r="G625" s="15"/>
      <c r="AE625" s="15"/>
      <c r="AS625" s="15"/>
      <c r="BF625" s="15"/>
    </row>
    <row r="626" spans="1:58" ht="11.25" customHeight="1">
      <c r="A626" s="15"/>
      <c r="B626" s="15"/>
      <c r="C626" s="15"/>
      <c r="G626" s="15"/>
      <c r="AE626" s="15"/>
      <c r="AS626" s="15"/>
      <c r="BF626" s="15"/>
    </row>
    <row r="627" spans="1:58" ht="11.25" customHeight="1">
      <c r="A627" s="15"/>
      <c r="B627" s="15"/>
      <c r="C627" s="15"/>
      <c r="G627" s="15"/>
      <c r="AE627" s="15"/>
      <c r="AS627" s="15"/>
      <c r="BF627" s="15"/>
    </row>
    <row r="628" spans="1:58" ht="11.25" customHeight="1">
      <c r="A628" s="15"/>
      <c r="B628" s="15"/>
      <c r="C628" s="15"/>
      <c r="G628" s="15"/>
      <c r="AE628" s="15"/>
      <c r="AS628" s="15"/>
      <c r="BF628" s="15"/>
    </row>
    <row r="629" spans="1:58" ht="11.25" customHeight="1">
      <c r="A629" s="15"/>
      <c r="B629" s="15"/>
      <c r="C629" s="15"/>
      <c r="G629" s="15"/>
      <c r="AE629" s="15"/>
      <c r="AS629" s="15"/>
      <c r="BF629" s="15"/>
    </row>
    <row r="630" spans="1:58" ht="11.25" customHeight="1">
      <c r="A630" s="15"/>
      <c r="B630" s="15"/>
      <c r="C630" s="15"/>
      <c r="G630" s="15"/>
      <c r="AE630" s="15"/>
      <c r="AS630" s="15"/>
      <c r="BF630" s="15"/>
    </row>
    <row r="631" spans="1:58" ht="11.25" customHeight="1">
      <c r="A631" s="15"/>
      <c r="B631" s="15"/>
      <c r="C631" s="15"/>
      <c r="G631" s="15"/>
      <c r="AE631" s="15"/>
      <c r="AS631" s="15"/>
      <c r="BF631" s="15"/>
    </row>
    <row r="632" spans="1:58" ht="11.25" customHeight="1">
      <c r="A632" s="15"/>
      <c r="B632" s="15"/>
      <c r="C632" s="15"/>
      <c r="G632" s="15"/>
      <c r="AE632" s="15"/>
      <c r="AS632" s="15"/>
      <c r="BF632" s="15"/>
    </row>
    <row r="633" spans="1:58" ht="11.25" customHeight="1">
      <c r="A633" s="15"/>
      <c r="B633" s="15"/>
      <c r="C633" s="15"/>
      <c r="G633" s="15"/>
      <c r="AE633" s="15"/>
      <c r="AS633" s="15"/>
      <c r="BF633" s="15"/>
    </row>
    <row r="634" spans="1:58" ht="11.25" customHeight="1">
      <c r="A634" s="15"/>
      <c r="B634" s="15"/>
      <c r="C634" s="15"/>
      <c r="G634" s="15"/>
      <c r="AE634" s="15"/>
      <c r="AS634" s="15"/>
      <c r="BF634" s="15"/>
    </row>
    <row r="635" spans="1:58" ht="11.25" customHeight="1">
      <c r="A635" s="15"/>
      <c r="B635" s="15"/>
      <c r="C635" s="15"/>
      <c r="G635" s="15"/>
      <c r="AE635" s="15"/>
      <c r="AS635" s="15"/>
      <c r="BF635" s="15"/>
    </row>
    <row r="636" spans="1:58" ht="11.25" customHeight="1">
      <c r="A636" s="15"/>
      <c r="B636" s="15"/>
      <c r="C636" s="15"/>
      <c r="G636" s="15"/>
      <c r="AE636" s="15"/>
      <c r="AS636" s="15"/>
      <c r="BF636" s="15"/>
    </row>
    <row r="637" spans="1:58" ht="11.25" customHeight="1">
      <c r="A637" s="15"/>
      <c r="B637" s="15"/>
      <c r="C637" s="15"/>
      <c r="G637" s="15"/>
      <c r="AE637" s="15"/>
      <c r="AS637" s="15"/>
      <c r="BF637" s="15"/>
    </row>
    <row r="638" spans="1:58" ht="11.25" customHeight="1">
      <c r="A638" s="15"/>
      <c r="B638" s="15"/>
      <c r="C638" s="15"/>
      <c r="G638" s="15"/>
      <c r="AE638" s="15"/>
      <c r="AS638" s="15"/>
      <c r="BF638" s="15"/>
    </row>
    <row r="639" spans="1:58" ht="11.25" customHeight="1">
      <c r="A639" s="15"/>
      <c r="B639" s="15"/>
      <c r="C639" s="15"/>
      <c r="G639" s="15"/>
      <c r="AE639" s="15"/>
      <c r="AS639" s="15"/>
      <c r="BF639" s="15"/>
    </row>
    <row r="640" spans="1:58" ht="11.25" customHeight="1">
      <c r="A640" s="15"/>
      <c r="B640" s="15"/>
      <c r="C640" s="15"/>
      <c r="G640" s="15"/>
      <c r="AE640" s="15"/>
      <c r="AS640" s="15"/>
      <c r="BF640" s="15"/>
    </row>
    <row r="641" spans="1:58" ht="11.25" customHeight="1">
      <c r="A641" s="15"/>
      <c r="B641" s="15"/>
      <c r="C641" s="15"/>
      <c r="G641" s="15"/>
      <c r="AE641" s="15"/>
      <c r="AS641" s="15"/>
      <c r="BF641" s="15"/>
    </row>
    <row r="642" spans="1:58" ht="11.25" customHeight="1">
      <c r="A642" s="15"/>
      <c r="B642" s="15"/>
      <c r="C642" s="15"/>
      <c r="G642" s="15"/>
      <c r="AE642" s="15"/>
      <c r="AS642" s="15"/>
      <c r="BF642" s="15"/>
    </row>
    <row r="643" spans="1:58" ht="11.25" customHeight="1">
      <c r="A643" s="15"/>
      <c r="B643" s="15"/>
      <c r="C643" s="15"/>
      <c r="G643" s="15"/>
      <c r="AE643" s="15"/>
      <c r="AS643" s="15"/>
      <c r="BF643" s="15"/>
    </row>
    <row r="644" spans="1:58" ht="11.25" customHeight="1">
      <c r="A644" s="15"/>
      <c r="B644" s="15"/>
      <c r="C644" s="15"/>
      <c r="G644" s="15"/>
      <c r="AE644" s="15"/>
      <c r="AS644" s="15"/>
      <c r="BF644" s="15"/>
    </row>
    <row r="645" spans="1:58" ht="11.25" customHeight="1">
      <c r="A645" s="15"/>
      <c r="B645" s="15"/>
      <c r="C645" s="15"/>
      <c r="G645" s="15"/>
      <c r="AE645" s="15"/>
      <c r="AS645" s="15"/>
      <c r="BF645" s="15"/>
    </row>
    <row r="646" spans="1:58" ht="11.25" customHeight="1">
      <c r="A646" s="15"/>
      <c r="B646" s="15"/>
      <c r="C646" s="15"/>
      <c r="G646" s="15"/>
      <c r="AE646" s="15"/>
      <c r="AS646" s="15"/>
      <c r="BF646" s="15"/>
    </row>
    <row r="647" spans="1:58" ht="11.25" customHeight="1">
      <c r="A647" s="15"/>
      <c r="B647" s="15"/>
      <c r="C647" s="15"/>
      <c r="G647" s="15"/>
      <c r="AE647" s="15"/>
      <c r="AS647" s="15"/>
      <c r="BF647" s="15"/>
    </row>
    <row r="648" spans="1:58" ht="11.25" customHeight="1">
      <c r="A648" s="15"/>
      <c r="B648" s="15"/>
      <c r="C648" s="15"/>
      <c r="G648" s="15"/>
      <c r="AE648" s="15"/>
      <c r="AS648" s="15"/>
      <c r="BF648" s="15"/>
    </row>
    <row r="649" spans="1:58" ht="11.25" customHeight="1">
      <c r="A649" s="15"/>
      <c r="B649" s="15"/>
      <c r="C649" s="15"/>
      <c r="G649" s="15"/>
      <c r="AE649" s="15"/>
      <c r="AS649" s="15"/>
      <c r="BF649" s="15"/>
    </row>
    <row r="650" spans="1:58" ht="11.25" customHeight="1">
      <c r="A650" s="15"/>
      <c r="B650" s="15"/>
      <c r="C650" s="15"/>
      <c r="G650" s="15"/>
      <c r="AE650" s="15"/>
      <c r="AS650" s="15"/>
      <c r="BF650" s="15"/>
    </row>
    <row r="651" spans="1:58" ht="11.25" customHeight="1">
      <c r="A651" s="15"/>
      <c r="B651" s="15"/>
      <c r="C651" s="15"/>
      <c r="G651" s="15"/>
      <c r="AE651" s="15"/>
      <c r="AS651" s="15"/>
      <c r="BF651" s="15"/>
    </row>
    <row r="652" spans="1:58" ht="11.25" customHeight="1">
      <c r="A652" s="15"/>
      <c r="B652" s="15"/>
      <c r="C652" s="15"/>
      <c r="G652" s="15"/>
      <c r="AE652" s="15"/>
      <c r="AS652" s="15"/>
      <c r="BF652" s="15"/>
    </row>
    <row r="653" spans="1:58" ht="11.25" customHeight="1">
      <c r="A653" s="15"/>
      <c r="B653" s="15"/>
      <c r="C653" s="15"/>
      <c r="G653" s="15"/>
      <c r="AE653" s="15"/>
      <c r="AS653" s="15"/>
      <c r="BF653" s="15"/>
    </row>
    <row r="654" spans="1:58" ht="11.25" customHeight="1">
      <c r="A654" s="15"/>
      <c r="B654" s="15"/>
      <c r="C654" s="15"/>
      <c r="G654" s="15"/>
      <c r="AE654" s="15"/>
      <c r="AS654" s="15"/>
      <c r="BF654" s="15"/>
    </row>
    <row r="655" spans="1:58" ht="11.25" customHeight="1">
      <c r="A655" s="15"/>
      <c r="B655" s="15"/>
      <c r="C655" s="15"/>
      <c r="G655" s="15"/>
      <c r="AE655" s="15"/>
      <c r="AS655" s="15"/>
      <c r="BF655" s="15"/>
    </row>
    <row r="656" spans="1:58" ht="11.25" customHeight="1">
      <c r="A656" s="15"/>
      <c r="B656" s="15"/>
      <c r="C656" s="15"/>
      <c r="G656" s="15"/>
      <c r="AE656" s="15"/>
      <c r="AS656" s="15"/>
      <c r="BF656" s="15"/>
    </row>
    <row r="657" spans="1:58" ht="11.25" customHeight="1">
      <c r="A657" s="15"/>
      <c r="B657" s="15"/>
      <c r="C657" s="15"/>
      <c r="G657" s="15"/>
      <c r="AE657" s="15"/>
      <c r="AS657" s="15"/>
      <c r="BF657" s="15"/>
    </row>
    <row r="658" spans="1:58" ht="11.25" customHeight="1">
      <c r="A658" s="15"/>
      <c r="B658" s="15"/>
      <c r="C658" s="15"/>
      <c r="G658" s="15"/>
      <c r="AE658" s="15"/>
      <c r="AS658" s="15"/>
      <c r="BF658" s="15"/>
    </row>
    <row r="659" spans="1:58" ht="11.25" customHeight="1">
      <c r="A659" s="15"/>
      <c r="B659" s="15"/>
      <c r="C659" s="15"/>
      <c r="G659" s="15"/>
      <c r="AE659" s="15"/>
      <c r="AS659" s="15"/>
      <c r="BF659" s="15"/>
    </row>
    <row r="660" spans="1:58" ht="11.25" customHeight="1">
      <c r="A660" s="15"/>
      <c r="B660" s="15"/>
      <c r="C660" s="15"/>
      <c r="G660" s="15"/>
      <c r="AE660" s="15"/>
      <c r="AS660" s="15"/>
      <c r="BF660" s="15"/>
    </row>
    <row r="661" spans="1:58" ht="11.25" customHeight="1">
      <c r="A661" s="15"/>
      <c r="B661" s="15"/>
      <c r="C661" s="15"/>
      <c r="G661" s="15"/>
      <c r="AE661" s="15"/>
      <c r="AS661" s="15"/>
      <c r="BF661" s="15"/>
    </row>
    <row r="662" spans="1:58" ht="11.25" customHeight="1">
      <c r="A662" s="15"/>
      <c r="B662" s="15"/>
      <c r="C662" s="15"/>
      <c r="G662" s="15"/>
      <c r="AE662" s="15"/>
      <c r="AS662" s="15"/>
      <c r="BF662" s="15"/>
    </row>
    <row r="663" spans="1:58" ht="11.25" customHeight="1">
      <c r="A663" s="15"/>
      <c r="B663" s="15"/>
      <c r="C663" s="15"/>
      <c r="G663" s="15"/>
      <c r="AE663" s="15"/>
      <c r="AS663" s="15"/>
      <c r="BF663" s="15"/>
    </row>
    <row r="664" spans="1:58" ht="11.25" customHeight="1">
      <c r="A664" s="15"/>
      <c r="B664" s="15"/>
      <c r="C664" s="15"/>
      <c r="G664" s="15"/>
      <c r="AE664" s="15"/>
      <c r="AS664" s="15"/>
      <c r="BF664" s="15"/>
    </row>
    <row r="665" spans="1:58" ht="11.25" customHeight="1">
      <c r="A665" s="15"/>
      <c r="B665" s="15"/>
      <c r="C665" s="15"/>
      <c r="G665" s="15"/>
      <c r="AE665" s="15"/>
      <c r="AS665" s="15"/>
      <c r="BF665" s="15"/>
    </row>
    <row r="666" spans="1:58" ht="11.25" customHeight="1">
      <c r="A666" s="15"/>
      <c r="B666" s="15"/>
      <c r="C666" s="15"/>
      <c r="G666" s="15"/>
      <c r="AE666" s="15"/>
      <c r="AS666" s="15"/>
      <c r="BF666" s="15"/>
    </row>
    <row r="667" spans="1:58" ht="11.25" customHeight="1">
      <c r="A667" s="15"/>
      <c r="B667" s="15"/>
      <c r="C667" s="15"/>
      <c r="G667" s="15"/>
      <c r="AE667" s="15"/>
      <c r="AS667" s="15"/>
      <c r="BF667" s="15"/>
    </row>
    <row r="668" spans="1:58" ht="11.25" customHeight="1">
      <c r="A668" s="15"/>
      <c r="B668" s="15"/>
      <c r="C668" s="15"/>
      <c r="G668" s="15"/>
      <c r="AE668" s="15"/>
      <c r="AS668" s="15"/>
      <c r="BF668" s="15"/>
    </row>
    <row r="669" spans="1:58" ht="11.25" customHeight="1">
      <c r="A669" s="15"/>
      <c r="B669" s="15"/>
      <c r="C669" s="15"/>
      <c r="G669" s="15"/>
      <c r="AE669" s="15"/>
      <c r="AS669" s="15"/>
      <c r="BF669" s="15"/>
    </row>
    <row r="670" spans="1:58" ht="11.25" customHeight="1">
      <c r="A670" s="15"/>
      <c r="B670" s="15"/>
      <c r="C670" s="15"/>
      <c r="G670" s="15"/>
      <c r="AE670" s="15"/>
      <c r="AS670" s="15"/>
      <c r="BF670" s="15"/>
    </row>
    <row r="671" spans="1:58" ht="11.25" customHeight="1">
      <c r="A671" s="15"/>
      <c r="B671" s="15"/>
      <c r="C671" s="15"/>
      <c r="G671" s="15"/>
      <c r="AE671" s="15"/>
      <c r="AS671" s="15"/>
      <c r="BF671" s="15"/>
    </row>
    <row r="672" spans="1:58" ht="11.25" customHeight="1">
      <c r="A672" s="15"/>
      <c r="B672" s="15"/>
      <c r="C672" s="15"/>
      <c r="G672" s="15"/>
      <c r="AE672" s="15"/>
      <c r="AS672" s="15"/>
      <c r="BF672" s="15"/>
    </row>
    <row r="673" spans="1:58" ht="11.25" customHeight="1">
      <c r="A673" s="15"/>
      <c r="B673" s="15"/>
      <c r="C673" s="15"/>
      <c r="G673" s="15"/>
      <c r="AE673" s="15"/>
      <c r="AS673" s="15"/>
      <c r="BF673" s="15"/>
    </row>
    <row r="674" spans="1:58" ht="11.25" customHeight="1">
      <c r="A674" s="15"/>
      <c r="B674" s="15"/>
      <c r="C674" s="15"/>
      <c r="G674" s="15"/>
      <c r="AE674" s="15"/>
      <c r="AS674" s="15"/>
      <c r="BF674" s="15"/>
    </row>
    <row r="675" spans="1:58" ht="11.25" customHeight="1">
      <c r="A675" s="15"/>
      <c r="B675" s="15"/>
      <c r="C675" s="15"/>
      <c r="G675" s="15"/>
      <c r="AE675" s="15"/>
      <c r="AS675" s="15"/>
      <c r="BF675" s="15"/>
    </row>
    <row r="676" spans="1:58" ht="11.25" customHeight="1">
      <c r="A676" s="15"/>
      <c r="B676" s="15"/>
      <c r="C676" s="15"/>
      <c r="G676" s="15"/>
      <c r="AE676" s="15"/>
      <c r="AS676" s="15"/>
      <c r="BF676" s="15"/>
    </row>
    <row r="677" spans="1:58" ht="11.25" customHeight="1">
      <c r="A677" s="15"/>
      <c r="B677" s="15"/>
      <c r="C677" s="15"/>
      <c r="G677" s="15"/>
      <c r="AE677" s="15"/>
      <c r="AS677" s="15"/>
      <c r="BF677" s="15"/>
    </row>
    <row r="678" spans="1:58" ht="11.25" customHeight="1">
      <c r="A678" s="15"/>
      <c r="B678" s="15"/>
      <c r="C678" s="15"/>
      <c r="G678" s="15"/>
      <c r="AE678" s="15"/>
      <c r="AS678" s="15"/>
      <c r="BF678" s="15"/>
    </row>
    <row r="679" spans="1:58" ht="11.25" customHeight="1">
      <c r="A679" s="15"/>
      <c r="B679" s="15"/>
      <c r="C679" s="15"/>
      <c r="G679" s="15"/>
      <c r="AE679" s="15"/>
      <c r="AS679" s="15"/>
      <c r="BF679" s="15"/>
    </row>
    <row r="680" spans="1:58" ht="11.25" customHeight="1">
      <c r="A680" s="15"/>
      <c r="B680" s="15"/>
      <c r="C680" s="15"/>
      <c r="G680" s="15"/>
      <c r="AE680" s="15"/>
      <c r="AS680" s="15"/>
      <c r="BF680" s="15"/>
    </row>
    <row r="681" spans="1:58" ht="11.25" customHeight="1">
      <c r="A681" s="15"/>
      <c r="B681" s="15"/>
      <c r="C681" s="15"/>
      <c r="G681" s="15"/>
      <c r="AE681" s="15"/>
      <c r="AS681" s="15"/>
      <c r="BF681" s="15"/>
    </row>
    <row r="682" spans="1:58" ht="11.25" customHeight="1">
      <c r="A682" s="15"/>
      <c r="B682" s="15"/>
      <c r="C682" s="15"/>
      <c r="G682" s="15"/>
      <c r="AE682" s="15"/>
      <c r="AS682" s="15"/>
      <c r="BF682" s="15"/>
    </row>
    <row r="683" spans="1:58" ht="11.25" customHeight="1">
      <c r="A683" s="15"/>
      <c r="B683" s="15"/>
      <c r="C683" s="15"/>
      <c r="G683" s="15"/>
      <c r="AE683" s="15"/>
      <c r="AS683" s="15"/>
      <c r="BF683" s="15"/>
    </row>
    <row r="684" spans="1:58" ht="11.25" customHeight="1">
      <c r="A684" s="15"/>
      <c r="B684" s="15"/>
      <c r="C684" s="15"/>
      <c r="G684" s="15"/>
      <c r="AE684" s="15"/>
      <c r="AS684" s="15"/>
      <c r="BF684" s="15"/>
    </row>
    <row r="685" spans="1:58" ht="11.25" customHeight="1">
      <c r="A685" s="15"/>
      <c r="B685" s="15"/>
      <c r="C685" s="15"/>
      <c r="G685" s="15"/>
      <c r="AE685" s="15"/>
      <c r="AS685" s="15"/>
      <c r="BF685" s="15"/>
    </row>
    <row r="686" spans="1:58" ht="11.25" customHeight="1">
      <c r="A686" s="15"/>
      <c r="B686" s="15"/>
      <c r="C686" s="15"/>
      <c r="G686" s="15"/>
      <c r="AE686" s="15"/>
      <c r="AS686" s="15"/>
      <c r="BF686" s="15"/>
    </row>
    <row r="687" spans="1:58" ht="11.25" customHeight="1">
      <c r="A687" s="15"/>
      <c r="B687" s="15"/>
      <c r="C687" s="15"/>
      <c r="G687" s="15"/>
      <c r="AE687" s="15"/>
      <c r="AS687" s="15"/>
      <c r="BF687" s="15"/>
    </row>
    <row r="688" spans="1:58" ht="11.25" customHeight="1">
      <c r="A688" s="15"/>
      <c r="B688" s="15"/>
      <c r="C688" s="15"/>
      <c r="G688" s="15"/>
      <c r="AE688" s="15"/>
      <c r="AS688" s="15"/>
      <c r="BF688" s="15"/>
    </row>
    <row r="689" spans="1:58" ht="11.25" customHeight="1">
      <c r="A689" s="15"/>
      <c r="B689" s="15"/>
      <c r="C689" s="15"/>
      <c r="G689" s="15"/>
      <c r="AE689" s="15"/>
      <c r="AS689" s="15"/>
      <c r="BF689" s="15"/>
    </row>
    <row r="690" spans="1:58" ht="11.25" customHeight="1">
      <c r="A690" s="15"/>
      <c r="B690" s="15"/>
      <c r="C690" s="15"/>
      <c r="G690" s="15"/>
      <c r="AE690" s="15"/>
      <c r="AS690" s="15"/>
      <c r="BF690" s="15"/>
    </row>
    <row r="691" spans="1:58" ht="11.25" customHeight="1">
      <c r="A691" s="15"/>
      <c r="B691" s="15"/>
      <c r="C691" s="15"/>
      <c r="G691" s="15"/>
      <c r="AE691" s="15"/>
      <c r="AS691" s="15"/>
      <c r="BF691" s="15"/>
    </row>
    <row r="692" spans="1:58" ht="11.25" customHeight="1">
      <c r="A692" s="15"/>
      <c r="B692" s="15"/>
      <c r="C692" s="15"/>
      <c r="G692" s="15"/>
      <c r="AE692" s="15"/>
      <c r="AS692" s="15"/>
      <c r="BF692" s="15"/>
    </row>
    <row r="693" spans="1:58" ht="11.25" customHeight="1">
      <c r="A693" s="15"/>
      <c r="B693" s="15"/>
      <c r="C693" s="15"/>
      <c r="G693" s="15"/>
      <c r="AE693" s="15"/>
      <c r="AS693" s="15"/>
      <c r="BF693" s="15"/>
    </row>
    <row r="694" spans="1:58" ht="11.25" customHeight="1">
      <c r="A694" s="15"/>
      <c r="B694" s="15"/>
      <c r="C694" s="15"/>
      <c r="G694" s="15"/>
      <c r="AE694" s="15"/>
      <c r="AS694" s="15"/>
      <c r="BF694" s="15"/>
    </row>
    <row r="695" spans="1:58" ht="11.25" customHeight="1">
      <c r="A695" s="15"/>
      <c r="B695" s="15"/>
      <c r="C695" s="15"/>
      <c r="G695" s="15"/>
      <c r="AE695" s="15"/>
      <c r="AS695" s="15"/>
      <c r="BF695" s="15"/>
    </row>
    <row r="696" spans="1:58" ht="11.25" customHeight="1">
      <c r="A696" s="15"/>
      <c r="B696" s="15"/>
      <c r="C696" s="15"/>
      <c r="G696" s="15"/>
      <c r="AE696" s="15"/>
      <c r="AS696" s="15"/>
      <c r="BF696" s="15"/>
    </row>
    <row r="697" spans="1:58" ht="11.25" customHeight="1">
      <c r="A697" s="15"/>
      <c r="B697" s="15"/>
      <c r="C697" s="15"/>
      <c r="G697" s="15"/>
      <c r="AE697" s="15"/>
      <c r="AS697" s="15"/>
      <c r="BF697" s="15"/>
    </row>
    <row r="698" spans="1:58" ht="11.25" customHeight="1">
      <c r="A698" s="15"/>
      <c r="B698" s="15"/>
      <c r="C698" s="15"/>
      <c r="G698" s="15"/>
      <c r="AE698" s="15"/>
      <c r="AS698" s="15"/>
      <c r="BF698" s="15"/>
    </row>
    <row r="699" spans="1:58" ht="11.25" customHeight="1">
      <c r="A699" s="15"/>
      <c r="B699" s="15"/>
      <c r="C699" s="15"/>
      <c r="G699" s="15"/>
      <c r="AE699" s="15"/>
      <c r="AS699" s="15"/>
      <c r="BF699" s="15"/>
    </row>
    <row r="700" spans="1:58" ht="11.25" customHeight="1">
      <c r="A700" s="15"/>
      <c r="B700" s="15"/>
      <c r="C700" s="15"/>
      <c r="G700" s="15"/>
      <c r="AE700" s="15"/>
      <c r="AS700" s="15"/>
      <c r="BF700" s="15"/>
    </row>
    <row r="701" spans="1:58" ht="11.25" customHeight="1">
      <c r="A701" s="15"/>
      <c r="B701" s="15"/>
      <c r="C701" s="15"/>
      <c r="G701" s="15"/>
      <c r="AE701" s="15"/>
      <c r="AS701" s="15"/>
      <c r="BF701" s="15"/>
    </row>
    <row r="702" spans="1:58" ht="11.25" customHeight="1">
      <c r="A702" s="15"/>
      <c r="B702" s="15"/>
      <c r="C702" s="15"/>
      <c r="G702" s="15"/>
      <c r="AE702" s="15"/>
      <c r="AS702" s="15"/>
      <c r="BF702" s="15"/>
    </row>
    <row r="703" spans="1:58" ht="11.25" customHeight="1">
      <c r="A703" s="15"/>
      <c r="B703" s="15"/>
      <c r="C703" s="15"/>
      <c r="G703" s="15"/>
      <c r="AE703" s="15"/>
      <c r="AS703" s="15"/>
      <c r="BF703" s="15"/>
    </row>
    <row r="704" spans="1:58" ht="11.25" customHeight="1">
      <c r="A704" s="15"/>
      <c r="B704" s="15"/>
      <c r="C704" s="15"/>
      <c r="G704" s="15"/>
      <c r="AE704" s="15"/>
      <c r="AS704" s="15"/>
      <c r="BF704" s="15"/>
    </row>
    <row r="705" spans="1:58" ht="11.25" customHeight="1">
      <c r="A705" s="15"/>
      <c r="B705" s="15"/>
      <c r="C705" s="15"/>
      <c r="G705" s="15"/>
      <c r="AE705" s="15"/>
      <c r="AS705" s="15"/>
      <c r="BF705" s="15"/>
    </row>
    <row r="706" spans="1:58" ht="11.25" customHeight="1">
      <c r="A706" s="15"/>
      <c r="B706" s="15"/>
      <c r="C706" s="15"/>
      <c r="G706" s="15"/>
      <c r="AE706" s="15"/>
      <c r="AS706" s="15"/>
      <c r="BF706" s="15"/>
    </row>
    <row r="707" spans="1:58" ht="11.25" customHeight="1">
      <c r="A707" s="15"/>
      <c r="B707" s="15"/>
      <c r="C707" s="15"/>
      <c r="G707" s="15"/>
      <c r="AE707" s="15"/>
      <c r="AS707" s="15"/>
      <c r="BF707" s="15"/>
    </row>
    <row r="708" spans="1:58" ht="11.25" customHeight="1">
      <c r="A708" s="15"/>
      <c r="B708" s="15"/>
      <c r="C708" s="15"/>
      <c r="G708" s="15"/>
      <c r="AE708" s="15"/>
      <c r="AS708" s="15"/>
      <c r="BF708" s="15"/>
    </row>
    <row r="709" spans="1:58" ht="11.25" customHeight="1">
      <c r="A709" s="15"/>
      <c r="B709" s="15"/>
      <c r="C709" s="15"/>
      <c r="G709" s="15"/>
      <c r="AE709" s="15"/>
      <c r="AS709" s="15"/>
      <c r="BF709" s="15"/>
    </row>
    <row r="710" spans="1:58" ht="11.25" customHeight="1">
      <c r="A710" s="15"/>
      <c r="B710" s="15"/>
      <c r="C710" s="15"/>
      <c r="G710" s="15"/>
      <c r="AE710" s="15"/>
      <c r="AS710" s="15"/>
      <c r="BF710" s="15"/>
    </row>
    <row r="711" spans="1:58" ht="11.25" customHeight="1">
      <c r="A711" s="15"/>
      <c r="B711" s="15"/>
      <c r="C711" s="15"/>
      <c r="G711" s="15"/>
      <c r="AE711" s="15"/>
      <c r="AS711" s="15"/>
      <c r="BF711" s="15"/>
    </row>
    <row r="712" spans="1:58" ht="11.25" customHeight="1">
      <c r="A712" s="15"/>
      <c r="B712" s="15"/>
      <c r="C712" s="15"/>
      <c r="G712" s="15"/>
      <c r="AE712" s="15"/>
      <c r="AS712" s="15"/>
      <c r="BF712" s="15"/>
    </row>
    <row r="713" spans="1:58" ht="11.25" customHeight="1">
      <c r="A713" s="15"/>
      <c r="B713" s="15"/>
      <c r="C713" s="15"/>
      <c r="G713" s="15"/>
      <c r="AE713" s="15"/>
      <c r="AS713" s="15"/>
      <c r="BF713" s="15"/>
    </row>
    <row r="714" spans="1:58" ht="11.25" customHeight="1">
      <c r="A714" s="15"/>
      <c r="B714" s="15"/>
      <c r="C714" s="15"/>
      <c r="G714" s="15"/>
      <c r="AE714" s="15"/>
      <c r="AS714" s="15"/>
      <c r="BF714" s="15"/>
    </row>
    <row r="715" spans="1:58" ht="11.25" customHeight="1">
      <c r="A715" s="15"/>
      <c r="B715" s="15"/>
      <c r="C715" s="15"/>
      <c r="G715" s="15"/>
      <c r="AE715" s="15"/>
      <c r="AS715" s="15"/>
      <c r="BF715" s="15"/>
    </row>
    <row r="716" spans="1:58" ht="11.25" customHeight="1">
      <c r="A716" s="15"/>
      <c r="B716" s="15"/>
      <c r="C716" s="15"/>
      <c r="G716" s="15"/>
      <c r="AE716" s="15"/>
      <c r="AS716" s="15"/>
      <c r="BF716" s="15"/>
    </row>
    <row r="717" spans="1:58" ht="11.25" customHeight="1">
      <c r="A717" s="15"/>
      <c r="B717" s="15"/>
      <c r="C717" s="15"/>
      <c r="G717" s="15"/>
      <c r="AE717" s="15"/>
      <c r="AS717" s="15"/>
      <c r="BF717" s="15"/>
    </row>
    <row r="718" spans="1:58" ht="11.25" customHeight="1">
      <c r="A718" s="15"/>
      <c r="B718" s="15"/>
      <c r="C718" s="15"/>
      <c r="G718" s="15"/>
      <c r="AE718" s="15"/>
      <c r="AS718" s="15"/>
      <c r="BF718" s="15"/>
    </row>
    <row r="719" spans="1:58" ht="11.25" customHeight="1">
      <c r="A719" s="15"/>
      <c r="B719" s="15"/>
      <c r="C719" s="15"/>
      <c r="G719" s="15"/>
      <c r="AE719" s="15"/>
      <c r="AS719" s="15"/>
      <c r="BF719" s="15"/>
    </row>
    <row r="720" spans="1:58" ht="11.25" customHeight="1">
      <c r="A720" s="15"/>
      <c r="B720" s="15"/>
      <c r="C720" s="15"/>
      <c r="G720" s="15"/>
      <c r="AE720" s="15"/>
      <c r="AS720" s="15"/>
      <c r="BF720" s="15"/>
    </row>
    <row r="721" spans="1:58" ht="11.25" customHeight="1">
      <c r="A721" s="15"/>
      <c r="B721" s="15"/>
      <c r="C721" s="15"/>
      <c r="G721" s="15"/>
      <c r="AE721" s="15"/>
      <c r="AS721" s="15"/>
      <c r="BF721" s="15"/>
    </row>
    <row r="722" spans="1:58" ht="11.25" customHeight="1">
      <c r="A722" s="15"/>
      <c r="B722" s="15"/>
      <c r="C722" s="15"/>
      <c r="G722" s="15"/>
      <c r="AE722" s="15"/>
      <c r="AS722" s="15"/>
      <c r="BF722" s="15"/>
    </row>
    <row r="723" spans="1:58" ht="11.25" customHeight="1">
      <c r="A723" s="15"/>
      <c r="B723" s="15"/>
      <c r="C723" s="15"/>
      <c r="G723" s="15"/>
      <c r="AE723" s="15"/>
      <c r="AS723" s="15"/>
      <c r="BF723" s="15"/>
    </row>
    <row r="724" spans="1:58" ht="11.25" customHeight="1">
      <c r="A724" s="15"/>
      <c r="B724" s="15"/>
      <c r="C724" s="15"/>
      <c r="G724" s="15"/>
      <c r="AE724" s="15"/>
      <c r="AS724" s="15"/>
      <c r="BF724" s="15"/>
    </row>
    <row r="725" spans="1:58" ht="11.25" customHeight="1">
      <c r="A725" s="15"/>
      <c r="B725" s="15"/>
      <c r="C725" s="15"/>
      <c r="G725" s="15"/>
      <c r="AE725" s="15"/>
      <c r="AS725" s="15"/>
      <c r="BF725" s="15"/>
    </row>
    <row r="726" spans="1:58" ht="11.25" customHeight="1">
      <c r="A726" s="15"/>
      <c r="B726" s="15"/>
      <c r="C726" s="15"/>
      <c r="G726" s="15"/>
      <c r="AE726" s="15"/>
      <c r="AS726" s="15"/>
      <c r="BF726" s="15"/>
    </row>
    <row r="727" spans="1:58" ht="11.25" customHeight="1">
      <c r="A727" s="15"/>
      <c r="B727" s="15"/>
      <c r="C727" s="15"/>
      <c r="G727" s="15"/>
      <c r="AE727" s="15"/>
      <c r="AS727" s="15"/>
      <c r="BF727" s="15"/>
    </row>
    <row r="728" spans="1:58" ht="11.25" customHeight="1">
      <c r="A728" s="15"/>
      <c r="B728" s="15"/>
      <c r="C728" s="15"/>
      <c r="G728" s="15"/>
      <c r="AE728" s="15"/>
      <c r="AS728" s="15"/>
      <c r="BF728" s="15"/>
    </row>
    <row r="729" spans="1:58" ht="11.25" customHeight="1">
      <c r="A729" s="15"/>
      <c r="B729" s="15"/>
      <c r="C729" s="15"/>
      <c r="G729" s="15"/>
      <c r="AE729" s="15"/>
      <c r="AS729" s="15"/>
      <c r="BF729" s="15"/>
    </row>
    <row r="730" spans="1:58" ht="11.25" customHeight="1">
      <c r="A730" s="15"/>
      <c r="B730" s="15"/>
      <c r="C730" s="15"/>
      <c r="G730" s="15"/>
      <c r="AE730" s="15"/>
      <c r="AS730" s="15"/>
      <c r="BF730" s="15"/>
    </row>
    <row r="731" spans="1:58" ht="11.25" customHeight="1">
      <c r="A731" s="15"/>
      <c r="B731" s="15"/>
      <c r="C731" s="15"/>
      <c r="G731" s="15"/>
      <c r="AE731" s="15"/>
      <c r="AS731" s="15"/>
      <c r="BF731" s="15"/>
    </row>
    <row r="732" spans="1:58" ht="11.25" customHeight="1">
      <c r="A732" s="15"/>
      <c r="B732" s="15"/>
      <c r="C732" s="15"/>
      <c r="G732" s="15"/>
      <c r="AE732" s="15"/>
      <c r="AS732" s="15"/>
      <c r="BF732" s="15"/>
    </row>
    <row r="733" spans="1:58" ht="11.25" customHeight="1">
      <c r="A733" s="15"/>
      <c r="B733" s="15"/>
      <c r="C733" s="15"/>
      <c r="G733" s="15"/>
      <c r="AE733" s="15"/>
      <c r="AS733" s="15"/>
      <c r="BF733" s="15"/>
    </row>
    <row r="734" spans="1:58" ht="11.25" customHeight="1">
      <c r="A734" s="15"/>
      <c r="B734" s="15"/>
      <c r="C734" s="15"/>
      <c r="G734" s="15"/>
      <c r="AE734" s="15"/>
      <c r="AS734" s="15"/>
      <c r="BF734" s="15"/>
    </row>
    <row r="735" spans="1:58" ht="11.25" customHeight="1">
      <c r="A735" s="15"/>
      <c r="B735" s="15"/>
      <c r="C735" s="15"/>
      <c r="G735" s="15"/>
      <c r="AE735" s="15"/>
      <c r="AS735" s="15"/>
      <c r="BF735" s="15"/>
    </row>
    <row r="736" spans="1:58" ht="11.25" customHeight="1">
      <c r="A736" s="15"/>
      <c r="B736" s="15"/>
      <c r="C736" s="15"/>
      <c r="G736" s="15"/>
      <c r="AE736" s="15"/>
      <c r="AS736" s="15"/>
      <c r="BF736" s="15"/>
    </row>
    <row r="737" spans="1:58" ht="11.25" customHeight="1">
      <c r="A737" s="15"/>
      <c r="B737" s="15"/>
      <c r="C737" s="15"/>
      <c r="G737" s="15"/>
      <c r="AE737" s="15"/>
      <c r="AS737" s="15"/>
      <c r="BF737" s="15"/>
    </row>
    <row r="738" spans="1:58" ht="11.25" customHeight="1">
      <c r="A738" s="15"/>
      <c r="B738" s="15"/>
      <c r="C738" s="15"/>
      <c r="G738" s="15"/>
      <c r="AE738" s="15"/>
      <c r="AS738" s="15"/>
      <c r="BF738" s="15"/>
    </row>
    <row r="739" spans="1:58" ht="11.25" customHeight="1">
      <c r="A739" s="15"/>
      <c r="B739" s="15"/>
      <c r="C739" s="15"/>
      <c r="G739" s="15"/>
      <c r="AE739" s="15"/>
      <c r="AS739" s="15"/>
      <c r="BF739" s="15"/>
    </row>
    <row r="740" spans="1:58" ht="11.25" customHeight="1">
      <c r="A740" s="15"/>
      <c r="B740" s="15"/>
      <c r="C740" s="15"/>
      <c r="G740" s="15"/>
      <c r="AE740" s="15"/>
      <c r="AS740" s="15"/>
      <c r="BF740" s="15"/>
    </row>
    <row r="741" spans="1:58" ht="11.25" customHeight="1">
      <c r="A741" s="15"/>
      <c r="B741" s="15"/>
      <c r="C741" s="15"/>
      <c r="G741" s="15"/>
      <c r="AE741" s="15"/>
      <c r="AS741" s="15"/>
      <c r="BF741" s="15"/>
    </row>
    <row r="742" spans="1:58" ht="11.25" customHeight="1">
      <c r="A742" s="15"/>
      <c r="B742" s="15"/>
      <c r="C742" s="15"/>
      <c r="G742" s="15"/>
      <c r="AE742" s="15"/>
      <c r="AS742" s="15"/>
      <c r="BF742" s="15"/>
    </row>
    <row r="743" spans="1:58" ht="11.25" customHeight="1">
      <c r="A743" s="15"/>
      <c r="B743" s="15"/>
      <c r="C743" s="15"/>
      <c r="G743" s="15"/>
      <c r="AE743" s="15"/>
      <c r="AS743" s="15"/>
      <c r="BF743" s="15"/>
    </row>
    <row r="744" spans="1:58" ht="11.25" customHeight="1">
      <c r="A744" s="15"/>
      <c r="B744" s="15"/>
      <c r="C744" s="15"/>
      <c r="G744" s="15"/>
      <c r="AE744" s="15"/>
      <c r="AS744" s="15"/>
      <c r="BF744" s="15"/>
    </row>
    <row r="745" spans="1:58" ht="11.25" customHeight="1">
      <c r="A745" s="15"/>
      <c r="B745" s="15"/>
      <c r="C745" s="15"/>
      <c r="G745" s="15"/>
      <c r="AE745" s="15"/>
      <c r="AS745" s="15"/>
      <c r="BF745" s="15"/>
    </row>
    <row r="746" spans="1:58" ht="11.25" customHeight="1">
      <c r="A746" s="15"/>
      <c r="B746" s="15"/>
      <c r="C746" s="15"/>
      <c r="G746" s="15"/>
      <c r="AE746" s="15"/>
      <c r="AS746" s="15"/>
      <c r="BF746" s="15"/>
    </row>
    <row r="747" spans="1:58" ht="11.25" customHeight="1">
      <c r="A747" s="15"/>
      <c r="B747" s="15"/>
      <c r="C747" s="15"/>
      <c r="G747" s="15"/>
      <c r="AE747" s="15"/>
      <c r="AS747" s="15"/>
      <c r="BF747" s="15"/>
    </row>
    <row r="748" spans="1:58" ht="11.25" customHeight="1">
      <c r="A748" s="15"/>
      <c r="B748" s="15"/>
      <c r="C748" s="15"/>
      <c r="G748" s="15"/>
      <c r="AE748" s="15"/>
      <c r="AS748" s="15"/>
      <c r="BF748" s="15"/>
    </row>
    <row r="749" spans="1:58" ht="11.25" customHeight="1">
      <c r="A749" s="15"/>
      <c r="B749" s="15"/>
      <c r="C749" s="15"/>
      <c r="G749" s="15"/>
      <c r="AE749" s="15"/>
      <c r="AS749" s="15"/>
      <c r="BF749" s="15"/>
    </row>
    <row r="750" spans="1:58" ht="11.25" customHeight="1">
      <c r="A750" s="15"/>
      <c r="B750" s="15"/>
      <c r="C750" s="15"/>
      <c r="G750" s="15"/>
      <c r="AE750" s="15"/>
      <c r="AS750" s="15"/>
      <c r="BF750" s="15"/>
    </row>
    <row r="751" spans="1:58" ht="11.25" customHeight="1">
      <c r="A751" s="15"/>
      <c r="B751" s="15"/>
      <c r="C751" s="15"/>
      <c r="G751" s="15"/>
      <c r="AE751" s="15"/>
      <c r="AS751" s="15"/>
      <c r="BF751" s="15"/>
    </row>
    <row r="752" spans="1:58" ht="11.25" customHeight="1">
      <c r="A752" s="15"/>
      <c r="B752" s="15"/>
      <c r="C752" s="15"/>
      <c r="G752" s="15"/>
      <c r="AE752" s="15"/>
      <c r="AS752" s="15"/>
      <c r="BF752" s="15"/>
    </row>
    <row r="753" spans="1:58" ht="11.25" customHeight="1">
      <c r="A753" s="15"/>
      <c r="B753" s="15"/>
      <c r="C753" s="15"/>
      <c r="G753" s="15"/>
      <c r="AE753" s="15"/>
      <c r="AS753" s="15"/>
      <c r="BF753" s="15"/>
    </row>
    <row r="754" spans="1:58" ht="11.25" customHeight="1">
      <c r="A754" s="15"/>
      <c r="B754" s="15"/>
      <c r="C754" s="15"/>
      <c r="G754" s="15"/>
      <c r="AE754" s="15"/>
      <c r="AS754" s="15"/>
      <c r="BF754" s="15"/>
    </row>
    <row r="755" spans="1:58" ht="11.25" customHeight="1">
      <c r="A755" s="15"/>
      <c r="B755" s="15"/>
      <c r="C755" s="15"/>
      <c r="G755" s="15"/>
      <c r="AE755" s="15"/>
      <c r="AS755" s="15"/>
      <c r="BF755" s="15"/>
    </row>
    <row r="756" spans="1:58" ht="11.25" customHeight="1">
      <c r="A756" s="15"/>
      <c r="B756" s="15"/>
      <c r="C756" s="15"/>
      <c r="G756" s="15"/>
      <c r="AE756" s="15"/>
      <c r="AS756" s="15"/>
      <c r="BF756" s="15"/>
    </row>
    <row r="757" spans="1:58" ht="11.25" customHeight="1">
      <c r="A757" s="15"/>
      <c r="B757" s="15"/>
      <c r="C757" s="15"/>
      <c r="G757" s="15"/>
      <c r="AE757" s="15"/>
      <c r="AS757" s="15"/>
      <c r="BF757" s="15"/>
    </row>
    <row r="758" spans="1:58" ht="11.25" customHeight="1">
      <c r="A758" s="15"/>
      <c r="B758" s="15"/>
      <c r="C758" s="15"/>
      <c r="G758" s="15"/>
      <c r="AE758" s="15"/>
      <c r="AS758" s="15"/>
      <c r="BF758" s="15"/>
    </row>
    <row r="759" spans="1:58" ht="11.25" customHeight="1">
      <c r="A759" s="15"/>
      <c r="B759" s="15"/>
      <c r="C759" s="15"/>
      <c r="G759" s="15"/>
      <c r="AE759" s="15"/>
      <c r="AS759" s="15"/>
      <c r="BF759" s="15"/>
    </row>
    <row r="760" spans="1:58" ht="11.25" customHeight="1">
      <c r="A760" s="15"/>
      <c r="B760" s="15"/>
      <c r="C760" s="15"/>
      <c r="G760" s="15"/>
      <c r="AE760" s="15"/>
      <c r="AS760" s="15"/>
      <c r="BF760" s="15"/>
    </row>
    <row r="761" spans="1:58" ht="11.25" customHeight="1">
      <c r="A761" s="15"/>
      <c r="B761" s="15"/>
      <c r="C761" s="15"/>
      <c r="G761" s="15"/>
      <c r="AE761" s="15"/>
      <c r="AS761" s="15"/>
      <c r="BF761" s="15"/>
    </row>
    <row r="762" spans="1:58" ht="11.25" customHeight="1">
      <c r="A762" s="15"/>
      <c r="B762" s="15"/>
      <c r="C762" s="15"/>
      <c r="G762" s="15"/>
      <c r="AE762" s="15"/>
      <c r="AS762" s="15"/>
      <c r="BF762" s="15"/>
    </row>
    <row r="763" spans="1:58" ht="11.25" customHeight="1">
      <c r="A763" s="15"/>
      <c r="B763" s="15"/>
      <c r="C763" s="15"/>
      <c r="G763" s="15"/>
      <c r="AE763" s="15"/>
      <c r="AS763" s="15"/>
      <c r="BF763" s="15"/>
    </row>
    <row r="764" spans="1:58" ht="11.25" customHeight="1">
      <c r="A764" s="15"/>
      <c r="B764" s="15"/>
      <c r="C764" s="15"/>
      <c r="G764" s="15"/>
      <c r="AE764" s="15"/>
      <c r="AS764" s="15"/>
      <c r="BF764" s="15"/>
    </row>
    <row r="765" spans="1:58" ht="11.25" customHeight="1">
      <c r="A765" s="15"/>
      <c r="B765" s="15"/>
      <c r="C765" s="15"/>
      <c r="G765" s="15"/>
      <c r="AE765" s="15"/>
      <c r="AS765" s="15"/>
      <c r="BF765" s="15"/>
    </row>
    <row r="766" spans="1:58" ht="11.25" customHeight="1">
      <c r="A766" s="15"/>
      <c r="B766" s="15"/>
      <c r="C766" s="15"/>
      <c r="G766" s="15"/>
      <c r="AE766" s="15"/>
      <c r="AS766" s="15"/>
      <c r="BF766" s="15"/>
    </row>
    <row r="767" spans="1:58" ht="11.25" customHeight="1">
      <c r="A767" s="15"/>
      <c r="B767" s="15"/>
      <c r="C767" s="15"/>
      <c r="G767" s="15"/>
      <c r="AE767" s="15"/>
      <c r="AS767" s="15"/>
      <c r="BF767" s="15"/>
    </row>
    <row r="768" spans="1:58" ht="11.25" customHeight="1">
      <c r="A768" s="15"/>
      <c r="B768" s="15"/>
      <c r="C768" s="15"/>
      <c r="G768" s="15"/>
      <c r="AE768" s="15"/>
      <c r="AS768" s="15"/>
      <c r="BF768" s="15"/>
    </row>
    <row r="769" spans="1:58" ht="11.25" customHeight="1">
      <c r="A769" s="15"/>
      <c r="B769" s="15"/>
      <c r="C769" s="15"/>
      <c r="G769" s="15"/>
      <c r="AE769" s="15"/>
      <c r="AS769" s="15"/>
      <c r="BF769" s="15"/>
    </row>
    <row r="770" spans="1:58" ht="11.25" customHeight="1">
      <c r="A770" s="15"/>
      <c r="B770" s="15"/>
      <c r="C770" s="15"/>
      <c r="G770" s="15"/>
      <c r="AE770" s="15"/>
      <c r="AS770" s="15"/>
      <c r="BF770" s="15"/>
    </row>
    <row r="771" spans="1:58" ht="11.25" customHeight="1">
      <c r="A771" s="15"/>
      <c r="B771" s="15"/>
      <c r="C771" s="15"/>
      <c r="G771" s="15"/>
      <c r="AE771" s="15"/>
      <c r="AS771" s="15"/>
      <c r="BF771" s="15"/>
    </row>
    <row r="772" spans="1:58" ht="11.25" customHeight="1">
      <c r="A772" s="15"/>
      <c r="B772" s="15"/>
      <c r="C772" s="15"/>
      <c r="G772" s="15"/>
      <c r="AE772" s="15"/>
      <c r="AS772" s="15"/>
      <c r="BF772" s="15"/>
    </row>
    <row r="773" spans="1:58" ht="11.25" customHeight="1">
      <c r="A773" s="15"/>
      <c r="B773" s="15"/>
      <c r="C773" s="15"/>
      <c r="G773" s="15"/>
      <c r="AE773" s="15"/>
      <c r="AS773" s="15"/>
      <c r="BF773" s="15"/>
    </row>
    <row r="774" spans="1:58" ht="11.25" customHeight="1">
      <c r="A774" s="15"/>
      <c r="B774" s="15"/>
      <c r="C774" s="15"/>
      <c r="G774" s="15"/>
      <c r="AE774" s="15"/>
      <c r="AS774" s="15"/>
      <c r="BF774" s="15"/>
    </row>
    <row r="775" spans="1:58" ht="11.25" customHeight="1">
      <c r="A775" s="15"/>
      <c r="B775" s="15"/>
      <c r="C775" s="15"/>
      <c r="G775" s="15"/>
      <c r="AE775" s="15"/>
      <c r="AS775" s="15"/>
      <c r="BF775" s="15"/>
    </row>
    <row r="776" spans="1:58" ht="11.25" customHeight="1">
      <c r="A776" s="15"/>
      <c r="B776" s="15"/>
      <c r="C776" s="15"/>
      <c r="G776" s="15"/>
      <c r="AE776" s="15"/>
      <c r="AS776" s="15"/>
      <c r="BF776" s="15"/>
    </row>
    <row r="777" spans="1:58" ht="11.25" customHeight="1">
      <c r="A777" s="15"/>
      <c r="B777" s="15"/>
      <c r="C777" s="15"/>
      <c r="G777" s="15"/>
      <c r="AE777" s="15"/>
      <c r="AS777" s="15"/>
      <c r="BF777" s="15"/>
    </row>
    <row r="778" spans="1:58" ht="11.25" customHeight="1">
      <c r="A778" s="15"/>
      <c r="B778" s="15"/>
      <c r="C778" s="15"/>
      <c r="G778" s="15"/>
      <c r="AE778" s="15"/>
      <c r="AS778" s="15"/>
      <c r="BF778" s="15"/>
    </row>
    <row r="779" spans="1:58" ht="11.25" customHeight="1">
      <c r="A779" s="15"/>
      <c r="B779" s="15"/>
      <c r="C779" s="15"/>
      <c r="G779" s="15"/>
      <c r="AE779" s="15"/>
      <c r="AS779" s="15"/>
      <c r="BF779" s="15"/>
    </row>
    <row r="780" spans="1:58" ht="11.25" customHeight="1">
      <c r="A780" s="15"/>
      <c r="B780" s="15"/>
      <c r="C780" s="15"/>
      <c r="G780" s="15"/>
      <c r="AE780" s="15"/>
      <c r="AS780" s="15"/>
      <c r="BF780" s="15"/>
    </row>
    <row r="781" spans="1:58" ht="11.25" customHeight="1">
      <c r="A781" s="15"/>
      <c r="B781" s="15"/>
      <c r="C781" s="15"/>
      <c r="G781" s="15"/>
      <c r="AE781" s="15"/>
      <c r="AS781" s="15"/>
      <c r="BF781" s="15"/>
    </row>
    <row r="782" spans="1:58" ht="11.25" customHeight="1">
      <c r="A782" s="15"/>
      <c r="B782" s="15"/>
      <c r="C782" s="15"/>
      <c r="G782" s="15"/>
      <c r="AE782" s="15"/>
      <c r="AS782" s="15"/>
      <c r="BF782" s="15"/>
    </row>
    <row r="783" spans="1:58" ht="11.25" customHeight="1">
      <c r="A783" s="15"/>
      <c r="B783" s="15"/>
      <c r="C783" s="15"/>
      <c r="G783" s="15"/>
      <c r="AE783" s="15"/>
      <c r="AS783" s="15"/>
      <c r="BF783" s="15"/>
    </row>
    <row r="784" spans="1:58" ht="11.25" customHeight="1">
      <c r="A784" s="15"/>
      <c r="B784" s="15"/>
      <c r="C784" s="15"/>
      <c r="G784" s="15"/>
      <c r="AE784" s="15"/>
      <c r="AS784" s="15"/>
      <c r="BF784" s="15"/>
    </row>
    <row r="785" spans="1:58" ht="11.25" customHeight="1">
      <c r="A785" s="15"/>
      <c r="B785" s="15"/>
      <c r="C785" s="15"/>
      <c r="G785" s="15"/>
      <c r="AE785" s="15"/>
      <c r="AS785" s="15"/>
      <c r="BF785" s="15"/>
    </row>
    <row r="786" spans="1:58" ht="11.25" customHeight="1">
      <c r="A786" s="15"/>
      <c r="B786" s="15"/>
      <c r="C786" s="15"/>
      <c r="G786" s="15"/>
      <c r="AE786" s="15"/>
      <c r="AS786" s="15"/>
      <c r="BF786" s="15"/>
    </row>
    <row r="787" spans="1:58" ht="11.25" customHeight="1">
      <c r="A787" s="15"/>
      <c r="B787" s="15"/>
      <c r="C787" s="15"/>
      <c r="G787" s="15"/>
      <c r="AE787" s="15"/>
      <c r="AS787" s="15"/>
      <c r="BF787" s="15"/>
    </row>
    <row r="788" spans="1:58" ht="11.25" customHeight="1">
      <c r="A788" s="15"/>
      <c r="B788" s="15"/>
      <c r="C788" s="15"/>
      <c r="G788" s="15"/>
      <c r="AE788" s="15"/>
      <c r="AS788" s="15"/>
      <c r="BF788" s="15"/>
    </row>
    <row r="789" spans="1:58" ht="11.25" customHeight="1">
      <c r="A789" s="15"/>
      <c r="B789" s="15"/>
      <c r="C789" s="15"/>
      <c r="G789" s="15"/>
      <c r="AE789" s="15"/>
      <c r="AS789" s="15"/>
      <c r="BF789" s="15"/>
    </row>
    <row r="790" spans="1:58" ht="11.25" customHeight="1">
      <c r="A790" s="15"/>
      <c r="B790" s="15"/>
      <c r="C790" s="15"/>
      <c r="G790" s="15"/>
      <c r="AE790" s="15"/>
      <c r="AS790" s="15"/>
      <c r="BF790" s="15"/>
    </row>
    <row r="791" spans="1:58" ht="11.25" customHeight="1">
      <c r="A791" s="15"/>
      <c r="B791" s="15"/>
      <c r="C791" s="15"/>
      <c r="G791" s="15"/>
      <c r="AE791" s="15"/>
      <c r="AS791" s="15"/>
      <c r="BF791" s="15"/>
    </row>
    <row r="792" spans="1:58" ht="11.25" customHeight="1">
      <c r="A792" s="15"/>
      <c r="B792" s="15"/>
      <c r="C792" s="15"/>
      <c r="G792" s="15"/>
      <c r="AE792" s="15"/>
      <c r="AS792" s="15"/>
      <c r="BF792" s="15"/>
    </row>
    <row r="793" spans="1:58" ht="11.25" customHeight="1">
      <c r="A793" s="15"/>
      <c r="B793" s="15"/>
      <c r="C793" s="15"/>
      <c r="G793" s="15"/>
      <c r="AE793" s="15"/>
      <c r="AS793" s="15"/>
      <c r="BF793" s="15"/>
    </row>
    <row r="794" spans="1:58" ht="11.25" customHeight="1">
      <c r="A794" s="15"/>
      <c r="B794" s="15"/>
      <c r="C794" s="15"/>
      <c r="G794" s="15"/>
      <c r="AE794" s="15"/>
      <c r="AS794" s="15"/>
      <c r="BF794" s="15"/>
    </row>
    <row r="795" spans="1:58" ht="11.25" customHeight="1">
      <c r="A795" s="15"/>
      <c r="B795" s="15"/>
      <c r="C795" s="15"/>
      <c r="G795" s="15"/>
      <c r="AE795" s="15"/>
      <c r="AS795" s="15"/>
      <c r="BF795" s="15"/>
    </row>
    <row r="796" spans="1:58" ht="11.25" customHeight="1">
      <c r="A796" s="15"/>
      <c r="B796" s="15"/>
      <c r="C796" s="15"/>
      <c r="G796" s="15"/>
      <c r="AE796" s="15"/>
      <c r="AS796" s="15"/>
      <c r="BF796" s="15"/>
    </row>
    <row r="797" spans="1:58" ht="11.25" customHeight="1">
      <c r="A797" s="15"/>
      <c r="B797" s="15"/>
      <c r="C797" s="15"/>
      <c r="G797" s="15"/>
      <c r="AE797" s="15"/>
      <c r="AS797" s="15"/>
      <c r="BF797" s="15"/>
    </row>
    <row r="798" spans="1:58" ht="11.25" customHeight="1">
      <c r="A798" s="15"/>
      <c r="B798" s="15"/>
      <c r="C798" s="15"/>
      <c r="G798" s="15"/>
      <c r="AE798" s="15"/>
      <c r="AS798" s="15"/>
      <c r="BF798" s="15"/>
    </row>
    <row r="799" spans="1:58" ht="11.25" customHeight="1">
      <c r="A799" s="15"/>
      <c r="B799" s="15"/>
      <c r="C799" s="15"/>
      <c r="G799" s="15"/>
      <c r="AE799" s="15"/>
      <c r="AS799" s="15"/>
      <c r="BF799" s="15"/>
    </row>
    <row r="800" spans="1:58" ht="11.25" customHeight="1">
      <c r="A800" s="15"/>
      <c r="B800" s="15"/>
      <c r="C800" s="15"/>
      <c r="G800" s="15"/>
      <c r="AE800" s="15"/>
      <c r="AS800" s="15"/>
      <c r="BF800" s="15"/>
    </row>
    <row r="801" spans="1:58" ht="11.25" customHeight="1">
      <c r="A801" s="15"/>
      <c r="B801" s="15"/>
      <c r="C801" s="15"/>
      <c r="G801" s="15"/>
      <c r="AE801" s="15"/>
      <c r="AS801" s="15"/>
      <c r="BF801" s="15"/>
    </row>
    <row r="802" spans="1:58" ht="11.25" customHeight="1">
      <c r="A802" s="15"/>
      <c r="B802" s="15"/>
      <c r="C802" s="15"/>
      <c r="G802" s="15"/>
      <c r="AE802" s="15"/>
      <c r="AS802" s="15"/>
      <c r="BF802" s="15"/>
    </row>
    <row r="803" spans="1:58" ht="11.25" customHeight="1">
      <c r="A803" s="15"/>
      <c r="B803" s="15"/>
      <c r="C803" s="15"/>
      <c r="G803" s="15"/>
      <c r="AE803" s="15"/>
      <c r="AS803" s="15"/>
      <c r="BF803" s="15"/>
    </row>
    <row r="804" spans="1:58" ht="11.25" customHeight="1">
      <c r="A804" s="15"/>
      <c r="B804" s="15"/>
      <c r="C804" s="15"/>
      <c r="G804" s="15"/>
      <c r="AE804" s="15"/>
      <c r="AS804" s="15"/>
      <c r="BF804" s="15"/>
    </row>
    <row r="805" spans="1:58" ht="11.25" customHeight="1">
      <c r="A805" s="15"/>
      <c r="B805" s="15"/>
      <c r="C805" s="15"/>
      <c r="G805" s="15"/>
      <c r="AE805" s="15"/>
      <c r="AS805" s="15"/>
      <c r="BF805" s="15"/>
    </row>
    <row r="806" spans="1:58" ht="11.25" customHeight="1">
      <c r="A806" s="15"/>
      <c r="B806" s="15"/>
      <c r="C806" s="15"/>
      <c r="G806" s="15"/>
      <c r="AE806" s="15"/>
      <c r="AS806" s="15"/>
      <c r="BF806" s="15"/>
    </row>
    <row r="807" spans="1:58" ht="11.25" customHeight="1">
      <c r="A807" s="15"/>
      <c r="B807" s="15"/>
      <c r="C807" s="15"/>
      <c r="G807" s="15"/>
      <c r="AE807" s="15"/>
      <c r="AS807" s="15"/>
      <c r="BF807" s="15"/>
    </row>
    <row r="808" spans="1:58" ht="11.25" customHeight="1">
      <c r="A808" s="15"/>
      <c r="B808" s="15"/>
      <c r="C808" s="15"/>
      <c r="G808" s="15"/>
      <c r="AE808" s="15"/>
      <c r="AS808" s="15"/>
      <c r="BF808" s="15"/>
    </row>
    <row r="809" spans="1:58" ht="11.25" customHeight="1">
      <c r="A809" s="15"/>
      <c r="B809" s="15"/>
      <c r="C809" s="15"/>
      <c r="G809" s="15"/>
      <c r="AE809" s="15"/>
      <c r="AS809" s="15"/>
      <c r="BF809" s="15"/>
    </row>
    <row r="810" spans="1:58" ht="11.25" customHeight="1">
      <c r="A810" s="15"/>
      <c r="B810" s="15"/>
      <c r="C810" s="15"/>
      <c r="G810" s="15"/>
      <c r="AE810" s="15"/>
      <c r="AS810" s="15"/>
      <c r="BF810" s="15"/>
    </row>
    <row r="811" spans="1:58" ht="11.25" customHeight="1">
      <c r="A811" s="15"/>
      <c r="B811" s="15"/>
      <c r="C811" s="15"/>
      <c r="G811" s="15"/>
      <c r="AE811" s="15"/>
      <c r="AS811" s="15"/>
      <c r="BF811" s="15"/>
    </row>
    <row r="812" spans="1:58" ht="11.25" customHeight="1">
      <c r="A812" s="15"/>
      <c r="B812" s="15"/>
      <c r="C812" s="15"/>
      <c r="G812" s="15"/>
      <c r="AE812" s="15"/>
      <c r="AS812" s="15"/>
      <c r="BF812" s="15"/>
    </row>
    <row r="813" spans="1:58" ht="11.25" customHeight="1">
      <c r="A813" s="15"/>
      <c r="B813" s="15"/>
      <c r="C813" s="15"/>
      <c r="G813" s="15"/>
      <c r="AE813" s="15"/>
      <c r="AS813" s="15"/>
      <c r="BF813" s="15"/>
    </row>
    <row r="814" spans="1:58" ht="11.25" customHeight="1">
      <c r="A814" s="15"/>
      <c r="B814" s="15"/>
      <c r="C814" s="15"/>
      <c r="G814" s="15"/>
      <c r="AE814" s="15"/>
      <c r="AS814" s="15"/>
      <c r="BF814" s="15"/>
    </row>
    <row r="815" spans="1:58" ht="11.25" customHeight="1">
      <c r="A815" s="15"/>
      <c r="B815" s="15"/>
      <c r="C815" s="15"/>
      <c r="G815" s="15"/>
      <c r="AE815" s="15"/>
      <c r="AS815" s="15"/>
      <c r="BF815" s="15"/>
    </row>
    <row r="816" spans="1:58" ht="11.25" customHeight="1">
      <c r="A816" s="15"/>
      <c r="B816" s="15"/>
      <c r="C816" s="15"/>
      <c r="G816" s="15"/>
      <c r="AE816" s="15"/>
      <c r="AS816" s="15"/>
      <c r="BF816" s="15"/>
    </row>
    <row r="817" spans="1:58" ht="11.25" customHeight="1">
      <c r="A817" s="15"/>
      <c r="B817" s="15"/>
      <c r="C817" s="15"/>
      <c r="G817" s="15"/>
      <c r="AE817" s="15"/>
      <c r="AS817" s="15"/>
      <c r="BF817" s="15"/>
    </row>
    <row r="818" spans="1:58" ht="11.25" customHeight="1">
      <c r="A818" s="15"/>
      <c r="B818" s="15"/>
      <c r="C818" s="15"/>
      <c r="G818" s="15"/>
      <c r="AE818" s="15"/>
      <c r="AS818" s="15"/>
      <c r="BF818" s="15"/>
    </row>
    <row r="819" spans="1:58" ht="11.25" customHeight="1">
      <c r="A819" s="15"/>
      <c r="B819" s="15"/>
      <c r="C819" s="15"/>
      <c r="G819" s="15"/>
      <c r="AE819" s="15"/>
      <c r="AS819" s="15"/>
      <c r="BF819" s="15"/>
    </row>
    <row r="820" spans="1:58" ht="11.25" customHeight="1">
      <c r="A820" s="15"/>
      <c r="B820" s="15"/>
      <c r="C820" s="15"/>
      <c r="G820" s="15"/>
      <c r="AE820" s="15"/>
      <c r="AS820" s="15"/>
      <c r="BF820" s="15"/>
    </row>
    <row r="821" spans="1:58" ht="11.25" customHeight="1">
      <c r="A821" s="15"/>
      <c r="B821" s="15"/>
      <c r="C821" s="15"/>
      <c r="G821" s="15"/>
      <c r="AE821" s="15"/>
      <c r="AS821" s="15"/>
      <c r="BF821" s="15"/>
    </row>
    <row r="822" spans="1:58" ht="11.25" customHeight="1">
      <c r="A822" s="15"/>
      <c r="B822" s="15"/>
      <c r="C822" s="15"/>
      <c r="G822" s="15"/>
      <c r="AE822" s="15"/>
      <c r="AS822" s="15"/>
      <c r="BF822" s="15"/>
    </row>
    <row r="823" spans="1:58" ht="11.25" customHeight="1">
      <c r="A823" s="15"/>
      <c r="B823" s="15"/>
      <c r="C823" s="15"/>
      <c r="G823" s="15"/>
      <c r="AE823" s="15"/>
      <c r="AS823" s="15"/>
      <c r="BF823" s="15"/>
    </row>
    <row r="824" spans="1:58" ht="11.25" customHeight="1">
      <c r="A824" s="15"/>
      <c r="B824" s="15"/>
      <c r="C824" s="15"/>
      <c r="G824" s="15"/>
      <c r="AE824" s="15"/>
      <c r="AS824" s="15"/>
      <c r="BF824" s="15"/>
    </row>
    <row r="825" spans="1:58" ht="11.25" customHeight="1">
      <c r="A825" s="15"/>
      <c r="B825" s="15"/>
      <c r="C825" s="15"/>
      <c r="G825" s="15"/>
      <c r="AE825" s="15"/>
      <c r="AS825" s="15"/>
      <c r="BF825" s="15"/>
    </row>
    <row r="826" spans="1:58" ht="11.25" customHeight="1">
      <c r="A826" s="15"/>
      <c r="B826" s="15"/>
      <c r="C826" s="15"/>
      <c r="G826" s="15"/>
      <c r="AE826" s="15"/>
      <c r="AS826" s="15"/>
      <c r="BF826" s="15"/>
    </row>
    <row r="827" spans="1:58" ht="11.25" customHeight="1">
      <c r="A827" s="15"/>
      <c r="B827" s="15"/>
      <c r="C827" s="15"/>
      <c r="G827" s="15"/>
      <c r="AE827" s="15"/>
      <c r="AS827" s="15"/>
      <c r="BF827" s="15"/>
    </row>
    <row r="828" spans="1:58" ht="11.25" customHeight="1">
      <c r="A828" s="15"/>
      <c r="B828" s="15"/>
      <c r="C828" s="15"/>
      <c r="G828" s="15"/>
      <c r="AE828" s="15"/>
      <c r="AS828" s="15"/>
      <c r="BF828" s="15"/>
    </row>
    <row r="829" spans="1:58" ht="11.25" customHeight="1">
      <c r="A829" s="15"/>
      <c r="B829" s="15"/>
      <c r="C829" s="15"/>
      <c r="G829" s="15"/>
      <c r="AE829" s="15"/>
      <c r="AS829" s="15"/>
      <c r="BF829" s="15"/>
    </row>
    <row r="830" spans="1:58" ht="11.25" customHeight="1">
      <c r="A830" s="15"/>
      <c r="B830" s="15"/>
      <c r="C830" s="15"/>
      <c r="G830" s="15"/>
      <c r="AE830" s="15"/>
      <c r="AS830" s="15"/>
      <c r="BF830" s="15"/>
    </row>
    <row r="831" spans="1:58" ht="11.25" customHeight="1">
      <c r="A831" s="15"/>
      <c r="B831" s="15"/>
      <c r="C831" s="15"/>
      <c r="G831" s="15"/>
      <c r="AE831" s="15"/>
      <c r="AS831" s="15"/>
      <c r="BF831" s="15"/>
    </row>
    <row r="832" spans="1:58" ht="11.25" customHeight="1">
      <c r="A832" s="15"/>
      <c r="B832" s="15"/>
      <c r="C832" s="15"/>
      <c r="G832" s="15"/>
      <c r="AE832" s="15"/>
      <c r="AS832" s="15"/>
      <c r="BF832" s="15"/>
    </row>
    <row r="833" spans="1:58" ht="11.25" customHeight="1">
      <c r="A833" s="15"/>
      <c r="B833" s="15"/>
      <c r="C833" s="15"/>
      <c r="G833" s="15"/>
      <c r="AE833" s="15"/>
      <c r="AS833" s="15"/>
      <c r="BF833" s="15"/>
    </row>
    <row r="834" spans="1:58" ht="11.25" customHeight="1">
      <c r="A834" s="15"/>
      <c r="B834" s="15"/>
      <c r="C834" s="15"/>
      <c r="G834" s="15"/>
      <c r="AE834" s="15"/>
      <c r="AS834" s="15"/>
      <c r="BF834" s="15"/>
    </row>
    <row r="835" spans="1:58" ht="11.25" customHeight="1">
      <c r="A835" s="15"/>
      <c r="B835" s="15"/>
      <c r="C835" s="15"/>
      <c r="G835" s="15"/>
      <c r="AE835" s="15"/>
      <c r="AS835" s="15"/>
      <c r="BF835" s="15"/>
    </row>
    <row r="836" spans="1:58" ht="11.25" customHeight="1">
      <c r="A836" s="15"/>
      <c r="B836" s="15"/>
      <c r="C836" s="15"/>
      <c r="G836" s="15"/>
      <c r="AE836" s="15"/>
      <c r="AS836" s="15"/>
      <c r="BF836" s="15"/>
    </row>
    <row r="837" spans="1:58" ht="11.25" customHeight="1">
      <c r="A837" s="15"/>
      <c r="B837" s="15"/>
      <c r="C837" s="15"/>
      <c r="G837" s="15"/>
      <c r="AE837" s="15"/>
      <c r="AS837" s="15"/>
      <c r="BF837" s="15"/>
    </row>
    <row r="838" spans="1:58" ht="11.25" customHeight="1">
      <c r="A838" s="15"/>
      <c r="B838" s="15"/>
      <c r="C838" s="15"/>
      <c r="G838" s="15"/>
      <c r="AE838" s="15"/>
      <c r="AS838" s="15"/>
      <c r="BF838" s="15"/>
    </row>
    <row r="839" spans="1:58" ht="11.25" customHeight="1">
      <c r="A839" s="15"/>
      <c r="B839" s="15"/>
      <c r="C839" s="15"/>
      <c r="G839" s="15"/>
      <c r="AE839" s="15"/>
      <c r="AS839" s="15"/>
      <c r="BF839" s="15"/>
    </row>
    <row r="840" spans="1:58" ht="11.25" customHeight="1">
      <c r="A840" s="15"/>
      <c r="B840" s="15"/>
      <c r="C840" s="15"/>
      <c r="G840" s="15"/>
      <c r="AE840" s="15"/>
      <c r="AS840" s="15"/>
      <c r="BF840" s="15"/>
    </row>
    <row r="841" spans="1:58" ht="11.25" customHeight="1">
      <c r="A841" s="15"/>
      <c r="B841" s="15"/>
      <c r="C841" s="15"/>
      <c r="G841" s="15"/>
      <c r="AE841" s="15"/>
      <c r="AS841" s="15"/>
      <c r="BF841" s="15"/>
    </row>
    <row r="842" spans="1:58" ht="11.25" customHeight="1">
      <c r="A842" s="15"/>
      <c r="B842" s="15"/>
      <c r="C842" s="15"/>
      <c r="G842" s="15"/>
      <c r="AE842" s="15"/>
      <c r="AS842" s="15"/>
      <c r="BF842" s="15"/>
    </row>
    <row r="843" spans="1:58" ht="11.25" customHeight="1">
      <c r="A843" s="15"/>
      <c r="B843" s="15"/>
      <c r="C843" s="15"/>
      <c r="G843" s="15"/>
      <c r="AE843" s="15"/>
      <c r="AS843" s="15"/>
      <c r="BF843" s="15"/>
    </row>
    <row r="844" spans="1:58" ht="11.25" customHeight="1">
      <c r="A844" s="15"/>
      <c r="B844" s="15"/>
      <c r="C844" s="15"/>
      <c r="G844" s="15"/>
      <c r="AE844" s="15"/>
      <c r="AS844" s="15"/>
      <c r="BF844" s="15"/>
    </row>
    <row r="845" spans="1:58" ht="11.25" customHeight="1">
      <c r="A845" s="15"/>
      <c r="B845" s="15"/>
      <c r="C845" s="15"/>
      <c r="G845" s="15"/>
      <c r="AE845" s="15"/>
      <c r="AS845" s="15"/>
      <c r="BF845" s="15"/>
    </row>
    <row r="846" spans="1:58" ht="11.25" customHeight="1">
      <c r="A846" s="15"/>
      <c r="B846" s="15"/>
      <c r="C846" s="15"/>
      <c r="G846" s="15"/>
      <c r="AE846" s="15"/>
      <c r="AS846" s="15"/>
      <c r="BF846" s="15"/>
    </row>
    <row r="847" spans="1:58" ht="11.25" customHeight="1">
      <c r="A847" s="15"/>
      <c r="B847" s="15"/>
      <c r="C847" s="15"/>
      <c r="G847" s="15"/>
      <c r="AE847" s="15"/>
      <c r="AS847" s="15"/>
      <c r="BF847" s="15"/>
    </row>
    <row r="848" spans="1:58" ht="11.25" customHeight="1">
      <c r="A848" s="15"/>
      <c r="B848" s="15"/>
      <c r="C848" s="15"/>
      <c r="G848" s="15"/>
      <c r="AE848" s="15"/>
      <c r="AS848" s="15"/>
      <c r="BF848" s="15"/>
    </row>
    <row r="849" spans="1:58" ht="11.25" customHeight="1">
      <c r="A849" s="15"/>
      <c r="B849" s="15"/>
      <c r="C849" s="15"/>
      <c r="G849" s="15"/>
      <c r="AE849" s="15"/>
      <c r="AS849" s="15"/>
      <c r="BF849" s="15"/>
    </row>
    <row r="850" spans="1:58" ht="11.25" customHeight="1">
      <c r="A850" s="15"/>
      <c r="B850" s="15"/>
      <c r="C850" s="15"/>
      <c r="G850" s="15"/>
      <c r="AE850" s="15"/>
      <c r="AS850" s="15"/>
      <c r="BF850" s="15"/>
    </row>
    <row r="851" spans="1:58" ht="11.25" customHeight="1">
      <c r="A851" s="15"/>
      <c r="B851" s="15"/>
      <c r="C851" s="15"/>
      <c r="G851" s="15"/>
      <c r="AE851" s="15"/>
      <c r="AS851" s="15"/>
      <c r="BF851" s="15"/>
    </row>
    <row r="852" spans="1:58" ht="11.25" customHeight="1">
      <c r="A852" s="15"/>
      <c r="B852" s="15"/>
      <c r="C852" s="15"/>
      <c r="G852" s="15"/>
      <c r="AE852" s="15"/>
      <c r="AS852" s="15"/>
      <c r="BF852" s="15"/>
    </row>
    <row r="853" spans="1:58" ht="11.25" customHeight="1">
      <c r="A853" s="15"/>
      <c r="B853" s="15"/>
      <c r="C853" s="15"/>
      <c r="G853" s="15"/>
      <c r="AE853" s="15"/>
      <c r="AS853" s="15"/>
      <c r="BF853" s="15"/>
    </row>
    <row r="854" spans="1:58" ht="11.25" customHeight="1">
      <c r="A854" s="15"/>
      <c r="B854" s="15"/>
      <c r="C854" s="15"/>
      <c r="G854" s="15"/>
      <c r="AE854" s="15"/>
      <c r="AS854" s="15"/>
      <c r="BF854" s="15"/>
    </row>
    <row r="855" spans="1:58" ht="11.25" customHeight="1">
      <c r="A855" s="15"/>
      <c r="B855" s="15"/>
      <c r="C855" s="15"/>
      <c r="G855" s="15"/>
      <c r="AE855" s="15"/>
      <c r="AS855" s="15"/>
      <c r="BF855" s="15"/>
    </row>
    <row r="856" spans="1:58" ht="11.25" customHeight="1">
      <c r="A856" s="15"/>
      <c r="B856" s="15"/>
      <c r="C856" s="15"/>
      <c r="G856" s="15"/>
      <c r="AE856" s="15"/>
      <c r="AS856" s="15"/>
      <c r="BF856" s="15"/>
    </row>
    <row r="857" spans="1:58" ht="11.25" customHeight="1">
      <c r="A857" s="15"/>
      <c r="B857" s="15"/>
      <c r="C857" s="15"/>
      <c r="G857" s="15"/>
      <c r="AE857" s="15"/>
      <c r="AS857" s="15"/>
      <c r="BF857" s="15"/>
    </row>
    <row r="858" spans="1:58" ht="11.25" customHeight="1">
      <c r="A858" s="15"/>
      <c r="B858" s="15"/>
      <c r="C858" s="15"/>
      <c r="G858" s="15"/>
      <c r="AE858" s="15"/>
      <c r="AS858" s="15"/>
      <c r="BF858" s="15"/>
    </row>
    <row r="859" spans="1:58" ht="11.25" customHeight="1">
      <c r="A859" s="15"/>
      <c r="B859" s="15"/>
      <c r="C859" s="15"/>
      <c r="G859" s="15"/>
      <c r="AE859" s="15"/>
      <c r="AS859" s="15"/>
      <c r="BF859" s="15"/>
    </row>
    <row r="860" spans="1:58" ht="11.25" customHeight="1">
      <c r="A860" s="15"/>
      <c r="B860" s="15"/>
      <c r="C860" s="15"/>
      <c r="G860" s="15"/>
      <c r="AE860" s="15"/>
      <c r="AS860" s="15"/>
      <c r="BF860" s="15"/>
    </row>
    <row r="861" spans="1:58" ht="11.25" customHeight="1">
      <c r="A861" s="15"/>
      <c r="B861" s="15"/>
      <c r="C861" s="15"/>
      <c r="G861" s="15"/>
      <c r="AE861" s="15"/>
      <c r="AS861" s="15"/>
      <c r="BF861" s="15"/>
    </row>
    <row r="862" spans="1:58" ht="11.25" customHeight="1">
      <c r="A862" s="15"/>
      <c r="B862" s="15"/>
      <c r="C862" s="15"/>
      <c r="G862" s="15"/>
      <c r="AE862" s="15"/>
      <c r="AS862" s="15"/>
      <c r="BF862" s="15"/>
    </row>
    <row r="863" spans="1:58" ht="11.25" customHeight="1">
      <c r="A863" s="15"/>
      <c r="B863" s="15"/>
      <c r="C863" s="15"/>
      <c r="G863" s="15"/>
      <c r="AE863" s="15"/>
      <c r="AS863" s="15"/>
      <c r="BF863" s="15"/>
    </row>
    <row r="864" spans="1:58" ht="11.25" customHeight="1">
      <c r="A864" s="15"/>
      <c r="B864" s="15"/>
      <c r="C864" s="15"/>
      <c r="G864" s="15"/>
      <c r="AE864" s="15"/>
      <c r="AS864" s="15"/>
      <c r="BF864" s="15"/>
    </row>
    <row r="865" spans="1:58" ht="11.25" customHeight="1">
      <c r="A865" s="15"/>
      <c r="B865" s="15"/>
      <c r="C865" s="15"/>
      <c r="G865" s="15"/>
      <c r="AE865" s="15"/>
      <c r="AS865" s="15"/>
      <c r="BF865" s="15"/>
    </row>
    <row r="866" spans="1:58" ht="11.25" customHeight="1">
      <c r="A866" s="15"/>
      <c r="B866" s="15"/>
      <c r="C866" s="15"/>
      <c r="G866" s="15"/>
      <c r="AE866" s="15"/>
      <c r="AS866" s="15"/>
      <c r="BF866" s="15"/>
    </row>
    <row r="867" spans="1:58" ht="11.25" customHeight="1">
      <c r="A867" s="15"/>
      <c r="B867" s="15"/>
      <c r="C867" s="15"/>
      <c r="G867" s="15"/>
      <c r="AE867" s="15"/>
      <c r="AS867" s="15"/>
      <c r="BF867" s="15"/>
    </row>
    <row r="868" spans="1:58" ht="11.25" customHeight="1">
      <c r="A868" s="15"/>
      <c r="B868" s="15"/>
      <c r="C868" s="15"/>
      <c r="G868" s="15"/>
      <c r="AE868" s="15"/>
      <c r="AS868" s="15"/>
      <c r="BF868" s="15"/>
    </row>
    <row r="869" spans="1:58" ht="11.25" customHeight="1">
      <c r="A869" s="15"/>
      <c r="B869" s="15"/>
      <c r="C869" s="15"/>
      <c r="G869" s="15"/>
      <c r="AE869" s="15"/>
      <c r="AS869" s="15"/>
      <c r="BF869" s="15"/>
    </row>
    <row r="870" spans="1:58" ht="11.25" customHeight="1">
      <c r="A870" s="15"/>
      <c r="B870" s="15"/>
      <c r="C870" s="15"/>
      <c r="G870" s="15"/>
      <c r="AE870" s="15"/>
      <c r="AS870" s="15"/>
      <c r="BF870" s="15"/>
    </row>
    <row r="871" spans="1:58" ht="11.25" customHeight="1">
      <c r="A871" s="15"/>
      <c r="B871" s="15"/>
      <c r="C871" s="15"/>
      <c r="G871" s="15"/>
      <c r="AE871" s="15"/>
      <c r="AS871" s="15"/>
      <c r="BF871" s="15"/>
    </row>
    <row r="872" spans="1:58" ht="11.25" customHeight="1">
      <c r="A872" s="15"/>
      <c r="B872" s="15"/>
      <c r="C872" s="15"/>
      <c r="G872" s="15"/>
      <c r="AE872" s="15"/>
      <c r="AS872" s="15"/>
      <c r="BF872" s="15"/>
    </row>
    <row r="873" spans="1:58" ht="11.25" customHeight="1">
      <c r="A873" s="15"/>
      <c r="B873" s="15"/>
      <c r="C873" s="15"/>
      <c r="G873" s="15"/>
      <c r="AE873" s="15"/>
      <c r="AS873" s="15"/>
      <c r="BF873" s="15"/>
    </row>
    <row r="874" spans="1:58" ht="11.25" customHeight="1">
      <c r="A874" s="15"/>
      <c r="B874" s="15"/>
      <c r="C874" s="15"/>
      <c r="G874" s="15"/>
      <c r="AE874" s="15"/>
      <c r="AS874" s="15"/>
      <c r="BF874" s="15"/>
    </row>
    <row r="875" spans="1:58" ht="11.25" customHeight="1">
      <c r="A875" s="15"/>
      <c r="B875" s="15"/>
      <c r="C875" s="15"/>
      <c r="G875" s="15"/>
      <c r="AE875" s="15"/>
      <c r="AS875" s="15"/>
      <c r="BF875" s="15"/>
    </row>
    <row r="876" spans="1:58" ht="11.25" customHeight="1">
      <c r="A876" s="15"/>
      <c r="B876" s="15"/>
      <c r="C876" s="15"/>
      <c r="G876" s="15"/>
      <c r="AE876" s="15"/>
      <c r="AS876" s="15"/>
      <c r="BF876" s="15"/>
    </row>
    <row r="877" spans="1:58" ht="11.25" customHeight="1">
      <c r="A877" s="15"/>
      <c r="B877" s="15"/>
      <c r="C877" s="15"/>
      <c r="G877" s="15"/>
      <c r="AE877" s="15"/>
      <c r="AS877" s="15"/>
      <c r="BF877" s="15"/>
    </row>
    <row r="878" spans="1:58" ht="11.25" customHeight="1">
      <c r="A878" s="15"/>
      <c r="B878" s="15"/>
      <c r="C878" s="15"/>
      <c r="G878" s="15"/>
      <c r="AE878" s="15"/>
      <c r="AS878" s="15"/>
      <c r="BF878" s="15"/>
    </row>
    <row r="879" spans="1:58" ht="11.25" customHeight="1">
      <c r="A879" s="15"/>
      <c r="B879" s="15"/>
      <c r="C879" s="15"/>
      <c r="G879" s="15"/>
      <c r="AE879" s="15"/>
      <c r="AS879" s="15"/>
      <c r="BF879" s="15"/>
    </row>
    <row r="880" spans="1:58" ht="11.25" customHeight="1">
      <c r="A880" s="15"/>
      <c r="B880" s="15"/>
      <c r="C880" s="15"/>
      <c r="G880" s="15"/>
      <c r="AE880" s="15"/>
      <c r="AS880" s="15"/>
      <c r="BF880" s="15"/>
    </row>
    <row r="881" spans="1:58" ht="11.25" customHeight="1">
      <c r="A881" s="15"/>
      <c r="B881" s="15"/>
      <c r="C881" s="15"/>
      <c r="G881" s="15"/>
      <c r="AE881" s="15"/>
      <c r="AS881" s="15"/>
      <c r="BF881" s="15"/>
    </row>
    <row r="882" spans="1:58" ht="11.25" customHeight="1">
      <c r="A882" s="15"/>
      <c r="B882" s="15"/>
      <c r="C882" s="15"/>
      <c r="G882" s="15"/>
      <c r="AE882" s="15"/>
      <c r="AS882" s="15"/>
      <c r="BF882" s="15"/>
    </row>
    <row r="883" spans="1:58" ht="11.25" customHeight="1">
      <c r="A883" s="15"/>
      <c r="B883" s="15"/>
      <c r="C883" s="15"/>
      <c r="G883" s="15"/>
      <c r="AE883" s="15"/>
      <c r="AS883" s="15"/>
      <c r="BF883" s="15"/>
    </row>
    <row r="884" spans="1:58" ht="11.25" customHeight="1">
      <c r="A884" s="15"/>
      <c r="B884" s="15"/>
      <c r="C884" s="15"/>
      <c r="G884" s="15"/>
      <c r="AE884" s="15"/>
      <c r="AS884" s="15"/>
      <c r="BF884" s="15"/>
    </row>
    <row r="885" spans="1:58" ht="11.25" customHeight="1">
      <c r="A885" s="15"/>
      <c r="B885" s="15"/>
      <c r="C885" s="15"/>
      <c r="G885" s="15"/>
      <c r="AE885" s="15"/>
      <c r="AS885" s="15"/>
      <c r="BF885" s="15"/>
    </row>
    <row r="886" spans="1:58" ht="11.25" customHeight="1">
      <c r="A886" s="15"/>
      <c r="B886" s="15"/>
      <c r="C886" s="15"/>
      <c r="G886" s="15"/>
      <c r="AE886" s="15"/>
      <c r="AS886" s="15"/>
      <c r="BF886" s="15"/>
    </row>
    <row r="887" spans="1:58" ht="11.25" customHeight="1">
      <c r="A887" s="15"/>
      <c r="B887" s="15"/>
      <c r="C887" s="15"/>
      <c r="G887" s="15"/>
      <c r="AE887" s="15"/>
      <c r="AS887" s="15"/>
      <c r="BF887" s="15"/>
    </row>
    <row r="888" spans="1:58" ht="11.25" customHeight="1">
      <c r="A888" s="15"/>
      <c r="B888" s="15"/>
      <c r="C888" s="15"/>
      <c r="G888" s="15"/>
      <c r="AE888" s="15"/>
      <c r="AS888" s="15"/>
      <c r="BF888" s="15"/>
    </row>
    <row r="889" spans="1:58" ht="11.25" customHeight="1">
      <c r="A889" s="15"/>
      <c r="B889" s="15"/>
      <c r="C889" s="15"/>
      <c r="G889" s="15"/>
      <c r="AE889" s="15"/>
      <c r="AS889" s="15"/>
      <c r="BF889" s="15"/>
    </row>
    <row r="890" spans="1:58" ht="11.25" customHeight="1">
      <c r="A890" s="15"/>
      <c r="B890" s="15"/>
      <c r="C890" s="15"/>
      <c r="G890" s="15"/>
      <c r="AE890" s="15"/>
      <c r="AS890" s="15"/>
      <c r="BF890" s="15"/>
    </row>
    <row r="891" spans="1:58" ht="11.25" customHeight="1">
      <c r="A891" s="15"/>
      <c r="B891" s="15"/>
      <c r="C891" s="15"/>
      <c r="G891" s="15"/>
      <c r="AE891" s="15"/>
      <c r="AS891" s="15"/>
      <c r="BF891" s="15"/>
    </row>
    <row r="892" spans="1:58" ht="11.25" customHeight="1">
      <c r="A892" s="15"/>
      <c r="B892" s="15"/>
      <c r="C892" s="15"/>
      <c r="G892" s="15"/>
      <c r="AE892" s="15"/>
      <c r="AS892" s="15"/>
      <c r="BF892" s="15"/>
    </row>
    <row r="893" spans="1:58" ht="11.25" customHeight="1">
      <c r="A893" s="15"/>
      <c r="B893" s="15"/>
      <c r="C893" s="15"/>
      <c r="G893" s="15"/>
      <c r="AE893" s="15"/>
      <c r="AS893" s="15"/>
      <c r="BF893" s="15"/>
    </row>
    <row r="894" spans="1:58" ht="11.25" customHeight="1">
      <c r="A894" s="15"/>
      <c r="B894" s="15"/>
      <c r="C894" s="15"/>
      <c r="G894" s="15"/>
      <c r="AE894" s="15"/>
      <c r="AS894" s="15"/>
      <c r="BF894" s="15"/>
    </row>
    <row r="895" spans="1:58" ht="11.25" customHeight="1">
      <c r="A895" s="15"/>
      <c r="B895" s="15"/>
      <c r="C895" s="15"/>
      <c r="G895" s="15"/>
      <c r="AE895" s="15"/>
      <c r="AS895" s="15"/>
      <c r="BF895" s="15"/>
    </row>
    <row r="896" spans="1:58" ht="11.25" customHeight="1">
      <c r="A896" s="15"/>
      <c r="B896" s="15"/>
      <c r="C896" s="15"/>
      <c r="G896" s="15"/>
      <c r="AE896" s="15"/>
      <c r="AS896" s="15"/>
      <c r="BF896" s="15"/>
    </row>
    <row r="897" spans="1:58" ht="11.25" customHeight="1">
      <c r="A897" s="15"/>
      <c r="B897" s="15"/>
      <c r="C897" s="15"/>
      <c r="G897" s="15"/>
      <c r="AE897" s="15"/>
      <c r="AS897" s="15"/>
      <c r="BF897" s="15"/>
    </row>
    <row r="898" spans="1:58" ht="11.25" customHeight="1">
      <c r="A898" s="15"/>
      <c r="B898" s="15"/>
      <c r="C898" s="15"/>
      <c r="G898" s="15"/>
      <c r="AE898" s="15"/>
      <c r="AS898" s="15"/>
      <c r="BF898" s="15"/>
    </row>
    <row r="899" spans="1:58" ht="11.25" customHeight="1">
      <c r="A899" s="15"/>
      <c r="B899" s="15"/>
      <c r="C899" s="15"/>
      <c r="G899" s="15"/>
      <c r="AE899" s="15"/>
      <c r="AS899" s="15"/>
      <c r="BF899" s="15"/>
    </row>
    <row r="900" spans="1:58" ht="11.25" customHeight="1">
      <c r="A900" s="15"/>
      <c r="B900" s="15"/>
      <c r="C900" s="15"/>
      <c r="G900" s="15"/>
      <c r="AE900" s="15"/>
      <c r="AS900" s="15"/>
      <c r="BF900" s="15"/>
    </row>
    <row r="901" spans="1:58" ht="11.25" customHeight="1">
      <c r="A901" s="15"/>
      <c r="B901" s="15"/>
      <c r="C901" s="15"/>
      <c r="G901" s="15"/>
      <c r="AE901" s="15"/>
      <c r="AS901" s="15"/>
      <c r="BF901" s="15"/>
    </row>
    <row r="902" spans="1:58" ht="11.25" customHeight="1">
      <c r="A902" s="15"/>
      <c r="B902" s="15"/>
      <c r="C902" s="15"/>
      <c r="G902" s="15"/>
      <c r="AE902" s="15"/>
      <c r="AS902" s="15"/>
      <c r="BF902" s="15"/>
    </row>
    <row r="903" spans="1:58" ht="11.25" customHeight="1">
      <c r="A903" s="15"/>
      <c r="B903" s="15"/>
      <c r="C903" s="15"/>
      <c r="G903" s="15"/>
      <c r="AE903" s="15"/>
      <c r="AS903" s="15"/>
      <c r="BF903" s="15"/>
    </row>
    <row r="904" spans="1:58" ht="11.25" customHeight="1">
      <c r="A904" s="15"/>
      <c r="B904" s="15"/>
      <c r="C904" s="15"/>
      <c r="G904" s="15"/>
      <c r="AE904" s="15"/>
      <c r="AS904" s="15"/>
      <c r="BF904" s="15"/>
    </row>
    <row r="905" spans="1:58" ht="11.25" customHeight="1">
      <c r="A905" s="15"/>
      <c r="B905" s="15"/>
      <c r="C905" s="15"/>
      <c r="G905" s="15"/>
      <c r="AE905" s="15"/>
      <c r="AS905" s="15"/>
      <c r="BF905" s="15"/>
    </row>
    <row r="906" spans="1:58" ht="11.25" customHeight="1">
      <c r="A906" s="15"/>
      <c r="B906" s="15"/>
      <c r="C906" s="15"/>
      <c r="G906" s="15"/>
      <c r="AE906" s="15"/>
      <c r="AS906" s="15"/>
      <c r="BF906" s="15"/>
    </row>
    <row r="907" spans="1:58" ht="11.25" customHeight="1">
      <c r="A907" s="15"/>
      <c r="B907" s="15"/>
      <c r="C907" s="15"/>
      <c r="G907" s="15"/>
      <c r="AE907" s="15"/>
      <c r="AS907" s="15"/>
      <c r="BF907" s="15"/>
    </row>
    <row r="908" spans="1:58" ht="11.25" customHeight="1">
      <c r="A908" s="15"/>
      <c r="B908" s="15"/>
      <c r="C908" s="15"/>
      <c r="G908" s="15"/>
      <c r="AE908" s="15"/>
      <c r="AS908" s="15"/>
      <c r="BF908" s="15"/>
    </row>
    <row r="909" spans="1:58" ht="11.25" customHeight="1">
      <c r="A909" s="15"/>
      <c r="B909" s="15"/>
      <c r="C909" s="15"/>
      <c r="G909" s="15"/>
      <c r="AE909" s="15"/>
      <c r="AS909" s="15"/>
      <c r="BF909" s="15"/>
    </row>
    <row r="910" spans="1:58" ht="11.25" customHeight="1">
      <c r="A910" s="15"/>
      <c r="B910" s="15"/>
      <c r="C910" s="15"/>
      <c r="G910" s="15"/>
      <c r="AE910" s="15"/>
      <c r="AS910" s="15"/>
      <c r="BF910" s="15"/>
    </row>
    <row r="911" spans="1:58" ht="11.25" customHeight="1">
      <c r="A911" s="15"/>
      <c r="B911" s="15"/>
      <c r="C911" s="15"/>
      <c r="G911" s="15"/>
      <c r="AE911" s="15"/>
      <c r="AS911" s="15"/>
      <c r="BF911" s="15"/>
    </row>
    <row r="912" spans="1:58" ht="11.25" customHeight="1">
      <c r="A912" s="15"/>
      <c r="B912" s="15"/>
      <c r="C912" s="15"/>
      <c r="G912" s="15"/>
      <c r="AE912" s="15"/>
      <c r="AS912" s="15"/>
      <c r="BF912" s="15"/>
    </row>
    <row r="913" spans="1:58" ht="11.25" customHeight="1">
      <c r="A913" s="15"/>
      <c r="B913" s="15"/>
      <c r="C913" s="15"/>
      <c r="G913" s="15"/>
      <c r="AE913" s="15"/>
      <c r="AS913" s="15"/>
      <c r="BF913" s="15"/>
    </row>
    <row r="914" spans="1:58" ht="11.25" customHeight="1">
      <c r="A914" s="15"/>
      <c r="B914" s="15"/>
      <c r="C914" s="15"/>
      <c r="G914" s="15"/>
      <c r="AE914" s="15"/>
      <c r="AS914" s="15"/>
      <c r="BF914" s="15"/>
    </row>
    <row r="915" spans="1:58" ht="11.25" customHeight="1">
      <c r="A915" s="15"/>
      <c r="B915" s="15"/>
      <c r="C915" s="15"/>
      <c r="G915" s="15"/>
      <c r="AE915" s="15"/>
      <c r="AS915" s="15"/>
      <c r="BF915" s="15"/>
    </row>
    <row r="916" spans="1:58" ht="11.25" customHeight="1">
      <c r="A916" s="15"/>
      <c r="B916" s="15"/>
      <c r="C916" s="15"/>
      <c r="G916" s="15"/>
      <c r="AE916" s="15"/>
      <c r="AS916" s="15"/>
      <c r="BF916" s="15"/>
    </row>
    <row r="917" spans="1:58" ht="11.25" customHeight="1">
      <c r="A917" s="15"/>
      <c r="B917" s="15"/>
      <c r="C917" s="15"/>
      <c r="G917" s="15"/>
      <c r="AE917" s="15"/>
      <c r="AS917" s="15"/>
      <c r="BF917" s="15"/>
    </row>
    <row r="918" spans="1:58" ht="11.25" customHeight="1">
      <c r="A918" s="15"/>
      <c r="B918" s="15"/>
      <c r="C918" s="15"/>
      <c r="G918" s="15"/>
      <c r="AE918" s="15"/>
      <c r="AS918" s="15"/>
      <c r="BF918" s="15"/>
    </row>
    <row r="919" spans="1:58" ht="11.25" customHeight="1">
      <c r="A919" s="15"/>
      <c r="B919" s="15"/>
      <c r="C919" s="15"/>
      <c r="G919" s="15"/>
      <c r="AE919" s="15"/>
      <c r="AS919" s="15"/>
      <c r="BF919" s="15"/>
    </row>
    <row r="920" spans="1:58" ht="11.25" customHeight="1">
      <c r="A920" s="15"/>
      <c r="B920" s="15"/>
      <c r="C920" s="15"/>
      <c r="G920" s="15"/>
      <c r="AE920" s="15"/>
      <c r="AS920" s="15"/>
      <c r="BF920" s="15"/>
    </row>
    <row r="921" spans="1:58" ht="11.25" customHeight="1">
      <c r="A921" s="15"/>
      <c r="B921" s="15"/>
      <c r="C921" s="15"/>
      <c r="G921" s="15"/>
      <c r="AE921" s="15"/>
      <c r="AS921" s="15"/>
      <c r="BF921" s="15"/>
    </row>
    <row r="922" spans="1:58" ht="11.25" customHeight="1">
      <c r="A922" s="15"/>
      <c r="B922" s="15"/>
      <c r="C922" s="15"/>
      <c r="G922" s="15"/>
      <c r="AE922" s="15"/>
      <c r="AS922" s="15"/>
      <c r="BF922" s="15"/>
    </row>
    <row r="923" spans="1:58" ht="11.25" customHeight="1">
      <c r="A923" s="15"/>
      <c r="B923" s="15"/>
      <c r="C923" s="15"/>
      <c r="G923" s="15"/>
      <c r="AE923" s="15"/>
      <c r="AS923" s="15"/>
      <c r="BF923" s="15"/>
    </row>
    <row r="924" spans="1:58" ht="11.25" customHeight="1">
      <c r="A924" s="15"/>
      <c r="B924" s="15"/>
      <c r="C924" s="15"/>
      <c r="G924" s="15"/>
      <c r="AE924" s="15"/>
      <c r="AS924" s="15"/>
      <c r="BF924" s="15"/>
    </row>
    <row r="925" spans="1:58" ht="11.25" customHeight="1">
      <c r="A925" s="15"/>
      <c r="B925" s="15"/>
      <c r="C925" s="15"/>
      <c r="G925" s="15"/>
      <c r="AE925" s="15"/>
      <c r="AS925" s="15"/>
      <c r="BF925" s="15"/>
    </row>
    <row r="926" spans="1:58" ht="11.25" customHeight="1">
      <c r="A926" s="15"/>
      <c r="B926" s="15"/>
      <c r="C926" s="15"/>
      <c r="G926" s="15"/>
      <c r="AE926" s="15"/>
      <c r="AS926" s="15"/>
      <c r="BF926" s="15"/>
    </row>
    <row r="927" spans="1:58" ht="11.25" customHeight="1">
      <c r="A927" s="15"/>
      <c r="B927" s="15"/>
      <c r="C927" s="15"/>
      <c r="G927" s="15"/>
      <c r="AE927" s="15"/>
      <c r="AS927" s="15"/>
      <c r="BF927" s="15"/>
    </row>
    <row r="928" spans="1:58" ht="11.25" customHeight="1">
      <c r="A928" s="15"/>
      <c r="B928" s="15"/>
      <c r="C928" s="15"/>
      <c r="G928" s="15"/>
      <c r="AE928" s="15"/>
      <c r="AS928" s="15"/>
      <c r="BF928" s="15"/>
    </row>
    <row r="929" spans="1:58" ht="11.25" customHeight="1">
      <c r="A929" s="15"/>
      <c r="B929" s="15"/>
      <c r="C929" s="15"/>
      <c r="G929" s="15"/>
      <c r="AE929" s="15"/>
      <c r="AS929" s="15"/>
      <c r="BF929" s="15"/>
    </row>
    <row r="930" spans="1:58" ht="11.25" customHeight="1">
      <c r="A930" s="15"/>
      <c r="B930" s="15"/>
      <c r="C930" s="15"/>
      <c r="G930" s="15"/>
      <c r="AE930" s="15"/>
      <c r="AS930" s="15"/>
      <c r="BF930" s="15"/>
    </row>
    <row r="931" spans="1:58" ht="11.25" customHeight="1">
      <c r="A931" s="15"/>
      <c r="B931" s="15"/>
      <c r="C931" s="15"/>
      <c r="G931" s="15"/>
      <c r="AE931" s="15"/>
      <c r="AS931" s="15"/>
      <c r="BF931" s="15"/>
    </row>
    <row r="932" spans="1:58" ht="11.25" customHeight="1">
      <c r="A932" s="15"/>
      <c r="B932" s="15"/>
      <c r="C932" s="15"/>
      <c r="G932" s="15"/>
      <c r="AE932" s="15"/>
      <c r="AS932" s="15"/>
      <c r="BF932" s="15"/>
    </row>
    <row r="933" spans="1:58" ht="11.25" customHeight="1">
      <c r="A933" s="15"/>
      <c r="B933" s="15"/>
      <c r="C933" s="15"/>
      <c r="G933" s="15"/>
      <c r="AE933" s="15"/>
      <c r="AS933" s="15"/>
      <c r="BF933" s="15"/>
    </row>
    <row r="934" spans="1:58" ht="11.25" customHeight="1">
      <c r="A934" s="15"/>
      <c r="B934" s="15"/>
      <c r="C934" s="15"/>
      <c r="G934" s="15"/>
      <c r="AE934" s="15"/>
      <c r="AS934" s="15"/>
      <c r="BF934" s="15"/>
    </row>
    <row r="935" spans="1:58" ht="11.25" customHeight="1">
      <c r="A935" s="15"/>
      <c r="B935" s="15"/>
      <c r="C935" s="15"/>
      <c r="G935" s="15"/>
      <c r="AE935" s="15"/>
      <c r="AS935" s="15"/>
      <c r="BF935" s="15"/>
    </row>
    <row r="936" spans="1:58" ht="11.25" customHeight="1">
      <c r="A936" s="15"/>
      <c r="B936" s="15"/>
      <c r="C936" s="15"/>
      <c r="G936" s="15"/>
      <c r="AE936" s="15"/>
      <c r="AS936" s="15"/>
      <c r="BF936" s="15"/>
    </row>
    <row r="937" spans="1:58" ht="11.25" customHeight="1">
      <c r="A937" s="15"/>
      <c r="B937" s="15"/>
      <c r="C937" s="15"/>
      <c r="G937" s="15"/>
      <c r="AE937" s="15"/>
      <c r="AS937" s="15"/>
      <c r="BF937" s="15"/>
    </row>
    <row r="938" spans="1:58" ht="11.25" customHeight="1">
      <c r="A938" s="15"/>
      <c r="B938" s="15"/>
      <c r="C938" s="15"/>
      <c r="G938" s="15"/>
      <c r="AE938" s="15"/>
      <c r="AS938" s="15"/>
      <c r="BF938" s="15"/>
    </row>
    <row r="939" spans="1:58" ht="11.25" customHeight="1">
      <c r="A939" s="15"/>
      <c r="B939" s="15"/>
      <c r="C939" s="15"/>
      <c r="G939" s="15"/>
      <c r="AE939" s="15"/>
      <c r="AS939" s="15"/>
      <c r="BF939" s="15"/>
    </row>
    <row r="940" spans="1:58" ht="11.25" customHeight="1">
      <c r="A940" s="15"/>
      <c r="B940" s="15"/>
      <c r="C940" s="15"/>
      <c r="G940" s="15"/>
      <c r="AE940" s="15"/>
      <c r="AS940" s="15"/>
      <c r="BF940" s="15"/>
    </row>
    <row r="941" spans="1:58" ht="11.25" customHeight="1">
      <c r="A941" s="15"/>
      <c r="B941" s="15"/>
      <c r="C941" s="15"/>
      <c r="G941" s="15"/>
      <c r="AE941" s="15"/>
      <c r="AS941" s="15"/>
      <c r="BF941" s="15"/>
    </row>
    <row r="942" spans="1:58" ht="11.25" customHeight="1">
      <c r="A942" s="15"/>
      <c r="B942" s="15"/>
      <c r="C942" s="15"/>
      <c r="G942" s="15"/>
      <c r="AE942" s="15"/>
      <c r="AS942" s="15"/>
      <c r="BF942" s="15"/>
    </row>
    <row r="943" spans="1:58" ht="11.25" customHeight="1">
      <c r="A943" s="15"/>
      <c r="B943" s="15"/>
      <c r="C943" s="15"/>
      <c r="G943" s="15"/>
      <c r="AE943" s="15"/>
      <c r="AS943" s="15"/>
      <c r="BF943" s="15"/>
    </row>
    <row r="944" spans="1:58" ht="11.25" customHeight="1">
      <c r="A944" s="15"/>
      <c r="B944" s="15"/>
      <c r="C944" s="15"/>
      <c r="G944" s="15"/>
      <c r="AE944" s="15"/>
      <c r="AS944" s="15"/>
      <c r="BF944" s="15"/>
    </row>
    <row r="945" spans="1:58" ht="11.25" customHeight="1">
      <c r="A945" s="15"/>
      <c r="B945" s="15"/>
      <c r="C945" s="15"/>
      <c r="G945" s="15"/>
      <c r="AE945" s="15"/>
      <c r="AS945" s="15"/>
      <c r="BF945" s="15"/>
    </row>
    <row r="946" spans="1:58" ht="11.25" customHeight="1">
      <c r="A946" s="15"/>
      <c r="B946" s="15"/>
      <c r="C946" s="15"/>
      <c r="G946" s="15"/>
      <c r="AE946" s="15"/>
      <c r="AS946" s="15"/>
      <c r="BF946" s="15"/>
    </row>
    <row r="947" spans="1:58" ht="11.25" customHeight="1">
      <c r="A947" s="15"/>
      <c r="B947" s="15"/>
      <c r="C947" s="15"/>
      <c r="G947" s="15"/>
      <c r="AE947" s="15"/>
      <c r="AS947" s="15"/>
      <c r="BF947" s="15"/>
    </row>
    <row r="948" spans="1:58" ht="11.25" customHeight="1">
      <c r="A948" s="15"/>
      <c r="B948" s="15"/>
      <c r="C948" s="15"/>
      <c r="G948" s="15"/>
      <c r="AE948" s="15"/>
      <c r="AS948" s="15"/>
      <c r="BF948" s="15"/>
    </row>
    <row r="949" spans="1:58" ht="11.25" customHeight="1">
      <c r="A949" s="15"/>
      <c r="B949" s="15"/>
      <c r="C949" s="15"/>
      <c r="G949" s="15"/>
      <c r="AE949" s="15"/>
      <c r="AS949" s="15"/>
      <c r="BF949" s="15"/>
    </row>
    <row r="950" spans="1:58" ht="11.25" customHeight="1">
      <c r="A950" s="15"/>
      <c r="B950" s="15"/>
      <c r="C950" s="15"/>
      <c r="G950" s="15"/>
      <c r="AE950" s="15"/>
      <c r="AS950" s="15"/>
      <c r="BF950" s="15"/>
    </row>
    <row r="951" spans="1:58" ht="11.25" customHeight="1">
      <c r="A951" s="15"/>
      <c r="B951" s="15"/>
      <c r="C951" s="15"/>
      <c r="G951" s="15"/>
      <c r="AE951" s="15"/>
      <c r="AS951" s="15"/>
      <c r="BF951" s="15"/>
    </row>
    <row r="952" spans="1:58" ht="11.25" customHeight="1">
      <c r="A952" s="15"/>
      <c r="B952" s="15"/>
      <c r="C952" s="15"/>
      <c r="G952" s="15"/>
      <c r="AE952" s="15"/>
      <c r="AS952" s="15"/>
      <c r="BF952" s="15"/>
    </row>
    <row r="953" spans="1:58" ht="11.25" customHeight="1">
      <c r="A953" s="15"/>
      <c r="B953" s="15"/>
      <c r="C953" s="15"/>
      <c r="G953" s="15"/>
      <c r="AE953" s="15"/>
      <c r="AS953" s="15"/>
      <c r="BF953" s="15"/>
    </row>
    <row r="954" spans="1:58" ht="11.25" customHeight="1">
      <c r="A954" s="15"/>
      <c r="B954" s="15"/>
      <c r="C954" s="15"/>
      <c r="G954" s="15"/>
      <c r="AE954" s="15"/>
      <c r="AS954" s="15"/>
      <c r="BF954" s="15"/>
    </row>
    <row r="955" spans="1:58" ht="11.25" customHeight="1">
      <c r="A955" s="15"/>
      <c r="B955" s="15"/>
      <c r="C955" s="15"/>
      <c r="G955" s="15"/>
      <c r="AE955" s="15"/>
      <c r="AS955" s="15"/>
      <c r="BF955" s="15"/>
    </row>
    <row r="956" spans="1:58" ht="11.25" customHeight="1">
      <c r="A956" s="15"/>
      <c r="B956" s="15"/>
      <c r="C956" s="15"/>
      <c r="G956" s="15"/>
      <c r="AE956" s="15"/>
      <c r="AS956" s="15"/>
      <c r="BF956" s="15"/>
    </row>
    <row r="957" spans="1:58" ht="11.25" customHeight="1">
      <c r="A957" s="15"/>
      <c r="B957" s="15"/>
      <c r="C957" s="15"/>
      <c r="G957" s="15"/>
      <c r="AE957" s="15"/>
      <c r="AS957" s="15"/>
      <c r="BF957" s="15"/>
    </row>
    <row r="958" spans="1:58" ht="11.25" customHeight="1">
      <c r="A958" s="15"/>
      <c r="B958" s="15"/>
      <c r="C958" s="15"/>
      <c r="G958" s="15"/>
      <c r="AE958" s="15"/>
      <c r="AS958" s="15"/>
      <c r="BF958" s="15"/>
    </row>
    <row r="959" spans="1:58" ht="11.25" customHeight="1">
      <c r="A959" s="15"/>
      <c r="B959" s="15"/>
      <c r="C959" s="15"/>
      <c r="G959" s="15"/>
      <c r="AE959" s="15"/>
      <c r="AS959" s="15"/>
      <c r="BF959" s="15"/>
    </row>
    <row r="960" spans="1:58" ht="11.25" customHeight="1">
      <c r="A960" s="15"/>
      <c r="B960" s="15"/>
      <c r="C960" s="15"/>
      <c r="G960" s="15"/>
      <c r="AE960" s="15"/>
      <c r="AS960" s="15"/>
      <c r="BF960" s="15"/>
    </row>
    <row r="961" spans="1:58" ht="11.25" customHeight="1">
      <c r="A961" s="15"/>
      <c r="B961" s="15"/>
      <c r="C961" s="15"/>
      <c r="G961" s="15"/>
      <c r="AE961" s="15"/>
      <c r="AS961" s="15"/>
      <c r="BF961" s="15"/>
    </row>
    <row r="962" spans="1:58" ht="11.25" customHeight="1">
      <c r="A962" s="15"/>
      <c r="B962" s="15"/>
      <c r="C962" s="15"/>
      <c r="G962" s="15"/>
      <c r="AE962" s="15"/>
      <c r="AS962" s="15"/>
      <c r="BF962" s="15"/>
    </row>
    <row r="963" spans="1:58" ht="11.25" customHeight="1">
      <c r="A963" s="15"/>
      <c r="B963" s="15"/>
      <c r="C963" s="15"/>
      <c r="G963" s="15"/>
      <c r="AE963" s="15"/>
      <c r="AS963" s="15"/>
      <c r="BF963" s="15"/>
    </row>
    <row r="964" spans="1:58" ht="11.25" customHeight="1">
      <c r="A964" s="15"/>
      <c r="B964" s="15"/>
      <c r="C964" s="15"/>
      <c r="G964" s="15"/>
      <c r="AE964" s="15"/>
      <c r="AS964" s="15"/>
      <c r="BF964" s="15"/>
    </row>
    <row r="965" spans="1:58" ht="11.25" customHeight="1">
      <c r="A965" s="15"/>
      <c r="B965" s="15"/>
      <c r="C965" s="15"/>
      <c r="G965" s="15"/>
      <c r="AE965" s="15"/>
      <c r="AS965" s="15"/>
      <c r="BF965" s="15"/>
    </row>
    <row r="966" spans="1:58" ht="11.25" customHeight="1">
      <c r="A966" s="15"/>
      <c r="B966" s="15"/>
      <c r="C966" s="15"/>
      <c r="G966" s="15"/>
      <c r="AE966" s="15"/>
      <c r="AS966" s="15"/>
      <c r="BF966" s="15"/>
    </row>
    <row r="967" spans="1:58" ht="11.25" customHeight="1">
      <c r="A967" s="15"/>
      <c r="B967" s="15"/>
      <c r="C967" s="15"/>
      <c r="G967" s="15"/>
      <c r="AE967" s="15"/>
      <c r="AS967" s="15"/>
      <c r="BF967" s="15"/>
    </row>
    <row r="968" spans="1:58" ht="11.25" customHeight="1">
      <c r="A968" s="15"/>
      <c r="B968" s="15"/>
      <c r="C968" s="15"/>
      <c r="G968" s="15"/>
      <c r="AE968" s="15"/>
      <c r="AS968" s="15"/>
      <c r="BF968" s="15"/>
    </row>
    <row r="969" spans="1:58" ht="11.25" customHeight="1">
      <c r="A969" s="15"/>
      <c r="B969" s="15"/>
      <c r="C969" s="15"/>
      <c r="G969" s="15"/>
      <c r="AE969" s="15"/>
      <c r="AS969" s="15"/>
      <c r="BF969" s="15"/>
    </row>
    <row r="970" spans="1:58" ht="11.25" customHeight="1">
      <c r="A970" s="15"/>
      <c r="B970" s="15"/>
      <c r="C970" s="15"/>
      <c r="G970" s="15"/>
      <c r="AE970" s="15"/>
      <c r="AS970" s="15"/>
      <c r="BF970" s="15"/>
    </row>
    <row r="971" spans="1:58" ht="11.25" customHeight="1">
      <c r="A971" s="15"/>
      <c r="B971" s="15"/>
      <c r="C971" s="15"/>
      <c r="G971" s="15"/>
      <c r="AE971" s="15"/>
      <c r="AS971" s="15"/>
      <c r="BF971" s="15"/>
    </row>
    <row r="972" spans="1:58" ht="11.25" customHeight="1">
      <c r="A972" s="15"/>
      <c r="B972" s="15"/>
      <c r="C972" s="15"/>
      <c r="G972" s="15"/>
      <c r="AE972" s="15"/>
      <c r="AS972" s="15"/>
      <c r="BF972" s="15"/>
    </row>
    <row r="973" spans="1:58" ht="11.25" customHeight="1">
      <c r="A973" s="15"/>
      <c r="B973" s="15"/>
      <c r="C973" s="15"/>
      <c r="G973" s="15"/>
      <c r="AE973" s="15"/>
      <c r="AS973" s="15"/>
      <c r="BF973" s="15"/>
    </row>
    <row r="974" spans="1:58" ht="11.25" customHeight="1">
      <c r="A974" s="15"/>
      <c r="B974" s="15"/>
      <c r="C974" s="15"/>
      <c r="G974" s="15"/>
      <c r="AE974" s="15"/>
      <c r="AS974" s="15"/>
      <c r="BF974" s="15"/>
    </row>
    <row r="975" spans="1:58" ht="11.25" customHeight="1">
      <c r="A975" s="15"/>
      <c r="B975" s="15"/>
      <c r="C975" s="15"/>
      <c r="G975" s="15"/>
      <c r="AE975" s="15"/>
      <c r="AS975" s="15"/>
      <c r="BF975" s="15"/>
    </row>
    <row r="976" spans="1:58" ht="11.25" customHeight="1">
      <c r="A976" s="15"/>
      <c r="B976" s="15"/>
      <c r="C976" s="15"/>
      <c r="G976" s="15"/>
      <c r="AE976" s="15"/>
      <c r="AS976" s="15"/>
      <c r="BF976" s="15"/>
    </row>
    <row r="977" spans="1:58" ht="11.25" customHeight="1">
      <c r="A977" s="15"/>
      <c r="B977" s="15"/>
      <c r="C977" s="15"/>
      <c r="G977" s="15"/>
      <c r="AE977" s="15"/>
      <c r="AS977" s="15"/>
      <c r="BF977" s="15"/>
    </row>
    <row r="978" spans="1:58" ht="11.25" customHeight="1">
      <c r="A978" s="15"/>
      <c r="B978" s="15"/>
      <c r="C978" s="15"/>
      <c r="G978" s="15"/>
      <c r="AE978" s="15"/>
      <c r="AS978" s="15"/>
      <c r="BF978" s="15"/>
    </row>
    <row r="979" spans="1:58" ht="11.25" customHeight="1">
      <c r="A979" s="15"/>
      <c r="B979" s="15"/>
      <c r="C979" s="15"/>
      <c r="G979" s="15"/>
      <c r="AE979" s="15"/>
      <c r="AS979" s="15"/>
      <c r="BF979" s="15"/>
    </row>
  </sheetData>
  <sheetProtection algorithmName="SHA-512" hashValue="jS7hB3of9c6A5NcE4VrIvCj2p3Swqtsk3P8sZo9+P+atlOuIWWD+I91EAaoSEtXezW73b7ah6fIGd7w7cFQR+w==" saltValue="2ImZSH+qa9+493S/ayU5PQ==" spinCount="100000" sheet="1" objects="1" scenarios="1"/>
  <mergeCells count="406">
    <mergeCell ref="BI38:BI39"/>
    <mergeCell ref="BK38:BK39"/>
    <mergeCell ref="BL38:BL39"/>
    <mergeCell ref="BM38:BM39"/>
    <mergeCell ref="BN38:BN39"/>
    <mergeCell ref="Z38:Z39"/>
    <mergeCell ref="AB38:AB39"/>
    <mergeCell ref="AC38:AC39"/>
    <mergeCell ref="AD38:AD39"/>
    <mergeCell ref="BG38:BG39"/>
    <mergeCell ref="BH38:BH39"/>
    <mergeCell ref="R38:R39"/>
    <mergeCell ref="S38:S39"/>
    <mergeCell ref="T38:T39"/>
    <mergeCell ref="V38:V39"/>
    <mergeCell ref="W38:W39"/>
    <mergeCell ref="Y38:Y39"/>
    <mergeCell ref="Z35:AE35"/>
    <mergeCell ref="AG35:AP35"/>
    <mergeCell ref="I38:I39"/>
    <mergeCell ref="J38:J39"/>
    <mergeCell ref="K38:K39"/>
    <mergeCell ref="L38:L39"/>
    <mergeCell ref="N38:N39"/>
    <mergeCell ref="O38:O39"/>
    <mergeCell ref="P38:P39"/>
    <mergeCell ref="Q38:Q39"/>
    <mergeCell ref="B34:C34"/>
    <mergeCell ref="D34:I34"/>
    <mergeCell ref="J34:K34"/>
    <mergeCell ref="L34:R34"/>
    <mergeCell ref="Z34:AE34"/>
    <mergeCell ref="AG34:AP34"/>
    <mergeCell ref="AV32:BD32"/>
    <mergeCell ref="BE32:BF33"/>
    <mergeCell ref="B33:C33"/>
    <mergeCell ref="D33:I33"/>
    <mergeCell ref="J33:K33"/>
    <mergeCell ref="L33:R33"/>
    <mergeCell ref="AV33:BD33"/>
    <mergeCell ref="Z30:AE30"/>
    <mergeCell ref="AG30:AP30"/>
    <mergeCell ref="AV30:BD30"/>
    <mergeCell ref="AU31:BF31"/>
    <mergeCell ref="BG31:BI33"/>
    <mergeCell ref="B32:C32"/>
    <mergeCell ref="D32:I32"/>
    <mergeCell ref="J32:K32"/>
    <mergeCell ref="L32:R32"/>
    <mergeCell ref="AU32:AU33"/>
    <mergeCell ref="BF26:BF27"/>
    <mergeCell ref="BG26:BI27"/>
    <mergeCell ref="BJ26:BN27"/>
    <mergeCell ref="AU28:BF28"/>
    <mergeCell ref="BG28:BI30"/>
    <mergeCell ref="A29:J29"/>
    <mergeCell ref="AU29:AU30"/>
    <mergeCell ref="AV29:BD29"/>
    <mergeCell ref="BE29:BF30"/>
    <mergeCell ref="A30:J30"/>
    <mergeCell ref="AZ26:AZ27"/>
    <mergeCell ref="BA26:BA27"/>
    <mergeCell ref="BB26:BB27"/>
    <mergeCell ref="BC26:BC27"/>
    <mergeCell ref="BD26:BD27"/>
    <mergeCell ref="BE26:BE27"/>
    <mergeCell ref="AT26:AT27"/>
    <mergeCell ref="AU26:AU27"/>
    <mergeCell ref="AV26:AV27"/>
    <mergeCell ref="AW26:AW27"/>
    <mergeCell ref="AX26:AX27"/>
    <mergeCell ref="AY26:AY27"/>
    <mergeCell ref="AN26:AN27"/>
    <mergeCell ref="AO26:AO27"/>
    <mergeCell ref="AP26:AP27"/>
    <mergeCell ref="AQ26:AQ27"/>
    <mergeCell ref="AR26:AR27"/>
    <mergeCell ref="AS26:AS27"/>
    <mergeCell ref="AH26:AH27"/>
    <mergeCell ref="AI26:AI27"/>
    <mergeCell ref="AJ26:AJ27"/>
    <mergeCell ref="AK26:AK27"/>
    <mergeCell ref="AL26:AL27"/>
    <mergeCell ref="AM26:AM27"/>
    <mergeCell ref="BS23:BS24"/>
    <mergeCell ref="BT23:BT24"/>
    <mergeCell ref="BU23:BU24"/>
    <mergeCell ref="A26:D27"/>
    <mergeCell ref="E26:F27"/>
    <mergeCell ref="G26:T27"/>
    <mergeCell ref="AB26:AD27"/>
    <mergeCell ref="AE26:AE27"/>
    <mergeCell ref="AF26:AF27"/>
    <mergeCell ref="AG26:AG27"/>
    <mergeCell ref="BL23:BL25"/>
    <mergeCell ref="BM23:BM25"/>
    <mergeCell ref="BN23:BN25"/>
    <mergeCell ref="BP23:BP25"/>
    <mergeCell ref="BQ23:BQ25"/>
    <mergeCell ref="BR23:BR25"/>
    <mergeCell ref="BF23:BF24"/>
    <mergeCell ref="BG23:BG25"/>
    <mergeCell ref="BH23:BH25"/>
    <mergeCell ref="BI23:BI25"/>
    <mergeCell ref="BJ23:BJ25"/>
    <mergeCell ref="BK23:BK25"/>
    <mergeCell ref="AZ23:AZ24"/>
    <mergeCell ref="BA23:BA24"/>
    <mergeCell ref="BB23:BB24"/>
    <mergeCell ref="BC23:BC24"/>
    <mergeCell ref="BD23:BD24"/>
    <mergeCell ref="BE23:BE24"/>
    <mergeCell ref="AT23:AT24"/>
    <mergeCell ref="AU23:AU24"/>
    <mergeCell ref="AV23:AV24"/>
    <mergeCell ref="AW23:AW24"/>
    <mergeCell ref="AX23:AX24"/>
    <mergeCell ref="AY23:AY24"/>
    <mergeCell ref="AN23:AN24"/>
    <mergeCell ref="AO23:AO24"/>
    <mergeCell ref="AP23:AP24"/>
    <mergeCell ref="AQ23:AQ24"/>
    <mergeCell ref="AR23:AR24"/>
    <mergeCell ref="AS23:AS24"/>
    <mergeCell ref="AH23:AH24"/>
    <mergeCell ref="AI23:AI24"/>
    <mergeCell ref="AJ23:AJ24"/>
    <mergeCell ref="AK23:AK24"/>
    <mergeCell ref="AL23:AL24"/>
    <mergeCell ref="AM23:AM24"/>
    <mergeCell ref="AB23:AB25"/>
    <mergeCell ref="AC23:AC25"/>
    <mergeCell ref="AD23:AD25"/>
    <mergeCell ref="AE23:AE24"/>
    <mergeCell ref="AF23:AF24"/>
    <mergeCell ref="AG23:AG24"/>
    <mergeCell ref="V23:V25"/>
    <mergeCell ref="W23:W25"/>
    <mergeCell ref="X23:X25"/>
    <mergeCell ref="Y23:Y25"/>
    <mergeCell ref="Z23:Z25"/>
    <mergeCell ref="AA23:AA25"/>
    <mergeCell ref="P23:P25"/>
    <mergeCell ref="Q23:Q25"/>
    <mergeCell ref="R23:R25"/>
    <mergeCell ref="S23:S25"/>
    <mergeCell ref="T23:T25"/>
    <mergeCell ref="U23:U25"/>
    <mergeCell ref="J23:J25"/>
    <mergeCell ref="K23:K25"/>
    <mergeCell ref="L23:L25"/>
    <mergeCell ref="M23:M25"/>
    <mergeCell ref="N23:N25"/>
    <mergeCell ref="O23:O25"/>
    <mergeCell ref="BS20:BS21"/>
    <mergeCell ref="BT20:BT21"/>
    <mergeCell ref="BU20:BU21"/>
    <mergeCell ref="A23:A25"/>
    <mergeCell ref="B23:B25"/>
    <mergeCell ref="C23:C25"/>
    <mergeCell ref="D23:D25"/>
    <mergeCell ref="E23:E25"/>
    <mergeCell ref="F23:F25"/>
    <mergeCell ref="I23:I25"/>
    <mergeCell ref="BL20:BL22"/>
    <mergeCell ref="BM20:BM22"/>
    <mergeCell ref="BN20:BN22"/>
    <mergeCell ref="BP20:BP22"/>
    <mergeCell ref="BQ20:BQ22"/>
    <mergeCell ref="BR20:BR22"/>
    <mergeCell ref="BF20:BF21"/>
    <mergeCell ref="BG20:BG22"/>
    <mergeCell ref="BH20:BH22"/>
    <mergeCell ref="BI20:BI22"/>
    <mergeCell ref="BJ20:BJ22"/>
    <mergeCell ref="BK20:BK22"/>
    <mergeCell ref="AZ20:AZ21"/>
    <mergeCell ref="BA20:BA21"/>
    <mergeCell ref="BB20:BB21"/>
    <mergeCell ref="BC20:BC21"/>
    <mergeCell ref="BD20:BD21"/>
    <mergeCell ref="BE20:BE21"/>
    <mergeCell ref="AT20:AT21"/>
    <mergeCell ref="AU20:AU21"/>
    <mergeCell ref="AV20:AV21"/>
    <mergeCell ref="AW20:AW21"/>
    <mergeCell ref="AX20:AX21"/>
    <mergeCell ref="AY20:AY21"/>
    <mergeCell ref="AN20:AN21"/>
    <mergeCell ref="AO20:AO21"/>
    <mergeCell ref="AP20:AP21"/>
    <mergeCell ref="AQ20:AQ21"/>
    <mergeCell ref="AR20:AR21"/>
    <mergeCell ref="AS20:AS21"/>
    <mergeCell ref="AH20:AH21"/>
    <mergeCell ref="AI20:AI21"/>
    <mergeCell ref="AJ20:AJ21"/>
    <mergeCell ref="AK20:AK21"/>
    <mergeCell ref="AL20:AL21"/>
    <mergeCell ref="AM20:AM21"/>
    <mergeCell ref="AB20:AB22"/>
    <mergeCell ref="AC20:AC22"/>
    <mergeCell ref="AD20:AD22"/>
    <mergeCell ref="AE20:AE21"/>
    <mergeCell ref="AF20:AF21"/>
    <mergeCell ref="AG20:AG21"/>
    <mergeCell ref="V20:V22"/>
    <mergeCell ref="W20:W22"/>
    <mergeCell ref="X20:X22"/>
    <mergeCell ref="Y20:Y22"/>
    <mergeCell ref="Z20:Z22"/>
    <mergeCell ref="AA20:AA22"/>
    <mergeCell ref="P20:P22"/>
    <mergeCell ref="Q20:Q22"/>
    <mergeCell ref="R20:R22"/>
    <mergeCell ref="S20:S22"/>
    <mergeCell ref="T20:T22"/>
    <mergeCell ref="U20:U22"/>
    <mergeCell ref="J20:J22"/>
    <mergeCell ref="K20:K22"/>
    <mergeCell ref="L20:L22"/>
    <mergeCell ref="M20:M22"/>
    <mergeCell ref="N20:N22"/>
    <mergeCell ref="O20:O22"/>
    <mergeCell ref="BS17:BS18"/>
    <mergeCell ref="BT17:BT18"/>
    <mergeCell ref="BU17:BU18"/>
    <mergeCell ref="A20:A22"/>
    <mergeCell ref="B20:B22"/>
    <mergeCell ref="C20:C22"/>
    <mergeCell ref="D20:D22"/>
    <mergeCell ref="E20:E22"/>
    <mergeCell ref="F20:F22"/>
    <mergeCell ref="I20:I22"/>
    <mergeCell ref="BL17:BL19"/>
    <mergeCell ref="BM17:BM19"/>
    <mergeCell ref="BN17:BN19"/>
    <mergeCell ref="BP17:BP19"/>
    <mergeCell ref="BQ17:BQ19"/>
    <mergeCell ref="BR17:BR19"/>
    <mergeCell ref="BF17:BF18"/>
    <mergeCell ref="BG17:BG19"/>
    <mergeCell ref="BH17:BH19"/>
    <mergeCell ref="BI17:BI19"/>
    <mergeCell ref="BJ17:BJ19"/>
    <mergeCell ref="BK17:BK19"/>
    <mergeCell ref="AZ17:AZ18"/>
    <mergeCell ref="BA17:BA18"/>
    <mergeCell ref="BB17:BB18"/>
    <mergeCell ref="BC17:BC18"/>
    <mergeCell ref="BD17:BD18"/>
    <mergeCell ref="BE17:BE18"/>
    <mergeCell ref="AT17:AT18"/>
    <mergeCell ref="AU17:AU18"/>
    <mergeCell ref="AV17:AV18"/>
    <mergeCell ref="AW17:AW18"/>
    <mergeCell ref="AX17:AX18"/>
    <mergeCell ref="AY17:AY18"/>
    <mergeCell ref="AN17:AN18"/>
    <mergeCell ref="AO17:AO18"/>
    <mergeCell ref="AP17:AP18"/>
    <mergeCell ref="AQ17:AQ18"/>
    <mergeCell ref="AR17:AR18"/>
    <mergeCell ref="AS17:AS18"/>
    <mergeCell ref="AH17:AH18"/>
    <mergeCell ref="AI17:AI18"/>
    <mergeCell ref="AJ17:AJ18"/>
    <mergeCell ref="AK17:AK18"/>
    <mergeCell ref="AL17:AL18"/>
    <mergeCell ref="AM17:AM18"/>
    <mergeCell ref="AC17:AC19"/>
    <mergeCell ref="AD17:AD19"/>
    <mergeCell ref="AE17:AE18"/>
    <mergeCell ref="AF17:AF18"/>
    <mergeCell ref="AG17:AG18"/>
    <mergeCell ref="V17:V19"/>
    <mergeCell ref="W17:W19"/>
    <mergeCell ref="X17:X19"/>
    <mergeCell ref="Y17:Y19"/>
    <mergeCell ref="Z17:Z19"/>
    <mergeCell ref="AA17:AA19"/>
    <mergeCell ref="BT13:BT15"/>
    <mergeCell ref="G16:H16"/>
    <mergeCell ref="AC16:AD16"/>
    <mergeCell ref="BK16:BN16"/>
    <mergeCell ref="A17:A19"/>
    <mergeCell ref="B17:B19"/>
    <mergeCell ref="C17:C19"/>
    <mergeCell ref="D17:D19"/>
    <mergeCell ref="E17:E19"/>
    <mergeCell ref="F17:F19"/>
    <mergeCell ref="I17:I19"/>
    <mergeCell ref="P17:P19"/>
    <mergeCell ref="Q17:Q19"/>
    <mergeCell ref="R17:R19"/>
    <mergeCell ref="S17:S19"/>
    <mergeCell ref="T17:T19"/>
    <mergeCell ref="U17:U19"/>
    <mergeCell ref="J17:J19"/>
    <mergeCell ref="K17:K19"/>
    <mergeCell ref="L17:L19"/>
    <mergeCell ref="M17:M19"/>
    <mergeCell ref="N17:N19"/>
    <mergeCell ref="O17:O19"/>
    <mergeCell ref="AB17:AB19"/>
    <mergeCell ref="BU13:BU15"/>
    <mergeCell ref="AI14:AI15"/>
    <mergeCell ref="AJ14:AJ15"/>
    <mergeCell ref="AK14:AK15"/>
    <mergeCell ref="AL14:AL15"/>
    <mergeCell ref="AM14:AN14"/>
    <mergeCell ref="AO14:AP14"/>
    <mergeCell ref="BL12:BL15"/>
    <mergeCell ref="BM12:BM15"/>
    <mergeCell ref="BN12:BN15"/>
    <mergeCell ref="BG12:BH12"/>
    <mergeCell ref="BI12:BI15"/>
    <mergeCell ref="BJ12:BJ15"/>
    <mergeCell ref="BK12:BK15"/>
    <mergeCell ref="BG13:BG15"/>
    <mergeCell ref="BH13:BH15"/>
    <mergeCell ref="AW14:AW15"/>
    <mergeCell ref="AX14:AX15"/>
    <mergeCell ref="AY14:AY15"/>
    <mergeCell ref="AZ14:BA14"/>
    <mergeCell ref="BB14:BC14"/>
    <mergeCell ref="BD14:BE14"/>
    <mergeCell ref="BQ13:BQ15"/>
    <mergeCell ref="BR13:BR15"/>
    <mergeCell ref="AH13:AH15"/>
    <mergeCell ref="AM13:AN13"/>
    <mergeCell ref="AO13:AR13"/>
    <mergeCell ref="AZ12:BE12"/>
    <mergeCell ref="BF12:BF15"/>
    <mergeCell ref="AZ13:BA13"/>
    <mergeCell ref="BB13:BE13"/>
    <mergeCell ref="AK12:AL13"/>
    <mergeCell ref="AM12:AR12"/>
    <mergeCell ref="AS12:AS15"/>
    <mergeCell ref="AT12:AU13"/>
    <mergeCell ref="AV12:AW13"/>
    <mergeCell ref="AX12:AY13"/>
    <mergeCell ref="AQ14:AR14"/>
    <mergeCell ref="AT14:AT15"/>
    <mergeCell ref="AU14:AU15"/>
    <mergeCell ref="AV14:AV15"/>
    <mergeCell ref="BP11:BP15"/>
    <mergeCell ref="BQ11:BR12"/>
    <mergeCell ref="BS11:BS15"/>
    <mergeCell ref="BT11:BU12"/>
    <mergeCell ref="B12:B15"/>
    <mergeCell ref="C12:C15"/>
    <mergeCell ref="D12:D15"/>
    <mergeCell ref="E12:E15"/>
    <mergeCell ref="F12:F15"/>
    <mergeCell ref="N12:N14"/>
    <mergeCell ref="O12:O14"/>
    <mergeCell ref="P12:P14"/>
    <mergeCell ref="Q12:Q14"/>
    <mergeCell ref="R12:R15"/>
    <mergeCell ref="S12:S15"/>
    <mergeCell ref="G12:H15"/>
    <mergeCell ref="I12:I14"/>
    <mergeCell ref="J12:J14"/>
    <mergeCell ref="K12:K14"/>
    <mergeCell ref="L12:L15"/>
    <mergeCell ref="M12:M15"/>
    <mergeCell ref="Z12:Z15"/>
    <mergeCell ref="AA12:AA15"/>
    <mergeCell ref="AB12:AB15"/>
    <mergeCell ref="I9:T9"/>
    <mergeCell ref="BC9:BM9"/>
    <mergeCell ref="A11:A15"/>
    <mergeCell ref="B11:F11"/>
    <mergeCell ref="G11:L11"/>
    <mergeCell ref="M11:R11"/>
    <mergeCell ref="S11:AB11"/>
    <mergeCell ref="AC11:AD12"/>
    <mergeCell ref="AE11:AR11"/>
    <mergeCell ref="AS11:BJ11"/>
    <mergeCell ref="BK11:BN11"/>
    <mergeCell ref="AE12:AE15"/>
    <mergeCell ref="AF12:AH12"/>
    <mergeCell ref="AI12:AJ13"/>
    <mergeCell ref="T12:T15"/>
    <mergeCell ref="U12:U15"/>
    <mergeCell ref="V12:V15"/>
    <mergeCell ref="W12:W15"/>
    <mergeCell ref="X12:X15"/>
    <mergeCell ref="Y12:Y15"/>
    <mergeCell ref="AC13:AC15"/>
    <mergeCell ref="AD13:AD15"/>
    <mergeCell ref="AF13:AF15"/>
    <mergeCell ref="AG13:AG15"/>
    <mergeCell ref="I7:T7"/>
    <mergeCell ref="AD7:AO7"/>
    <mergeCell ref="BC7:BM7"/>
    <mergeCell ref="I8:T8"/>
    <mergeCell ref="AD8:AO8"/>
    <mergeCell ref="BC8:BM8"/>
    <mergeCell ref="BH1:BI1"/>
    <mergeCell ref="A2:BI2"/>
    <mergeCell ref="A3:BI3"/>
    <mergeCell ref="A4:BI4"/>
    <mergeCell ref="S5:Z5"/>
    <mergeCell ref="AD5:AM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3"/>
  <sheetViews>
    <sheetView zoomScale="82" zoomScaleNormal="82" workbookViewId="0">
      <selection activeCell="D5" sqref="D5:D6 D10:H12 E13:H13"/>
    </sheetView>
  </sheetViews>
  <sheetFormatPr defaultColWidth="8.85546875" defaultRowHeight="15"/>
  <cols>
    <col min="1" max="1" width="5" style="19" customWidth="1"/>
    <col min="2" max="2" width="13.42578125" style="19" customWidth="1"/>
    <col min="3" max="3" width="11.140625" style="19" customWidth="1"/>
    <col min="4" max="8" width="17" style="19" customWidth="1"/>
    <col min="9" max="16384" width="8.85546875" style="19"/>
  </cols>
  <sheetData>
    <row r="1" spans="1:8" ht="58.5" customHeight="1"/>
    <row r="2" spans="1:8">
      <c r="D2" s="1422" t="s">
        <v>283</v>
      </c>
      <c r="E2" s="1422"/>
      <c r="F2" s="1422"/>
      <c r="G2" s="1422"/>
    </row>
    <row r="4" spans="1:8">
      <c r="B4" s="63" t="s">
        <v>284</v>
      </c>
      <c r="D4" s="1423"/>
      <c r="E4" s="1424"/>
    </row>
    <row r="5" spans="1:8">
      <c r="B5" s="63" t="s">
        <v>285</v>
      </c>
      <c r="D5" s="455"/>
      <c r="E5" s="456"/>
    </row>
    <row r="6" spans="1:8">
      <c r="B6" s="63" t="s">
        <v>9</v>
      </c>
      <c r="D6" s="455"/>
      <c r="E6" s="456"/>
    </row>
    <row r="8" spans="1:8" ht="22.5" customHeight="1">
      <c r="A8" s="1421" t="s">
        <v>286</v>
      </c>
      <c r="B8" s="1421" t="s">
        <v>209</v>
      </c>
      <c r="C8" s="1421"/>
      <c r="D8" s="1425" t="s">
        <v>287</v>
      </c>
      <c r="E8" s="1425" t="s">
        <v>288</v>
      </c>
      <c r="F8" s="1421" t="s">
        <v>289</v>
      </c>
      <c r="G8" s="1421"/>
      <c r="H8" s="1421"/>
    </row>
    <row r="9" spans="1:8" ht="22.5" customHeight="1">
      <c r="A9" s="1421"/>
      <c r="B9" s="1421"/>
      <c r="C9" s="1421"/>
      <c r="D9" s="1426"/>
      <c r="E9" s="1426"/>
      <c r="F9" s="64" t="s">
        <v>290</v>
      </c>
      <c r="G9" s="64" t="s">
        <v>291</v>
      </c>
      <c r="H9" s="64" t="s">
        <v>292</v>
      </c>
    </row>
    <row r="10" spans="1:8" ht="22.5" customHeight="1">
      <c r="A10" s="64">
        <v>1</v>
      </c>
      <c r="B10" s="1421" t="s">
        <v>234</v>
      </c>
      <c r="C10" s="1421"/>
      <c r="D10" s="64"/>
      <c r="E10" s="64"/>
      <c r="F10" s="64"/>
      <c r="G10" s="64"/>
      <c r="H10" s="64"/>
    </row>
    <row r="11" spans="1:8" ht="22.5" customHeight="1">
      <c r="A11" s="64">
        <v>2</v>
      </c>
      <c r="B11" s="1421" t="s">
        <v>235</v>
      </c>
      <c r="C11" s="1421"/>
      <c r="D11" s="64"/>
      <c r="E11" s="64"/>
      <c r="F11" s="64"/>
      <c r="G11" s="64"/>
      <c r="H11" s="64"/>
    </row>
    <row r="12" spans="1:8" ht="22.5" customHeight="1">
      <c r="A12" s="1421" t="s">
        <v>236</v>
      </c>
      <c r="B12" s="1421"/>
      <c r="C12" s="1421"/>
      <c r="D12" s="64"/>
      <c r="E12" s="64"/>
      <c r="F12" s="64"/>
      <c r="G12" s="64"/>
      <c r="H12" s="64"/>
    </row>
    <row r="13" spans="1:8" ht="22.5" customHeight="1">
      <c r="A13" s="1421" t="s">
        <v>293</v>
      </c>
      <c r="B13" s="1421"/>
      <c r="C13" s="1421"/>
      <c r="D13" s="1421"/>
      <c r="E13" s="65"/>
      <c r="F13" s="66"/>
      <c r="G13" s="66"/>
      <c r="H13" s="66"/>
    </row>
  </sheetData>
  <sheetProtection algorithmName="SHA-512" hashValue="M3Ep+RVXG8+1NgBivQSDF84C1Qz7aJ1+OCIUG2f75pgLxOUIlhrcMfaAyzv3STYtxiteympWj/4NPLWIq7AeuQ==" saltValue="BQSbLnDturt3/2vrmWvSIA==" spinCount="100000" sheet="1" objects="1" scenarios="1"/>
  <mergeCells count="11">
    <mergeCell ref="B10:C10"/>
    <mergeCell ref="B11:C11"/>
    <mergeCell ref="A12:C12"/>
    <mergeCell ref="A13:D13"/>
    <mergeCell ref="D2:G2"/>
    <mergeCell ref="D4:E4"/>
    <mergeCell ref="A8:A9"/>
    <mergeCell ref="B8:C9"/>
    <mergeCell ref="D8:D9"/>
    <mergeCell ref="E8:E9"/>
    <mergeCell ref="F8:H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33"/>
  <sheetViews>
    <sheetView workbookViewId="0">
      <selection activeCell="F3" sqref="F3 C3:C4 E8:G33"/>
    </sheetView>
  </sheetViews>
  <sheetFormatPr defaultColWidth="9.140625" defaultRowHeight="15"/>
  <cols>
    <col min="1" max="1" width="8" customWidth="1"/>
    <col min="2" max="2" width="16.85546875" customWidth="1"/>
    <col min="3" max="3" width="18.28515625" customWidth="1"/>
    <col min="5" max="6" width="11.42578125" customWidth="1"/>
    <col min="7" max="7" width="22.5703125" customWidth="1"/>
  </cols>
  <sheetData>
    <row r="1" spans="1:15" ht="57" customHeight="1">
      <c r="A1" s="67"/>
      <c r="B1" s="67"/>
      <c r="C1" s="67"/>
      <c r="D1" s="67"/>
      <c r="E1" s="67"/>
      <c r="F1" s="67"/>
      <c r="G1" s="67"/>
      <c r="H1" s="68" t="s">
        <v>294</v>
      </c>
      <c r="J1" s="67"/>
      <c r="K1" s="67"/>
      <c r="L1" s="67"/>
      <c r="M1" s="67"/>
      <c r="N1" s="69"/>
      <c r="O1" s="70"/>
    </row>
    <row r="2" spans="1:15">
      <c r="A2" s="71" t="s">
        <v>295</v>
      </c>
      <c r="B2" s="67"/>
      <c r="C2" s="67"/>
      <c r="D2" s="67"/>
      <c r="E2" s="67"/>
      <c r="F2" s="67"/>
      <c r="G2" s="67"/>
      <c r="H2" s="67"/>
      <c r="I2" s="67"/>
      <c r="J2" s="67"/>
      <c r="K2" s="67"/>
      <c r="L2" s="67"/>
      <c r="M2" s="67"/>
      <c r="O2" s="67"/>
    </row>
    <row r="3" spans="1:15">
      <c r="A3" s="71" t="s">
        <v>738</v>
      </c>
      <c r="B3" s="67"/>
      <c r="C3" s="323"/>
      <c r="D3" s="324"/>
      <c r="E3" s="324" t="s">
        <v>739</v>
      </c>
      <c r="F3" s="326"/>
      <c r="G3" s="326"/>
      <c r="H3" s="322"/>
      <c r="I3" s="67"/>
      <c r="J3" s="67"/>
      <c r="K3" s="67"/>
      <c r="L3" s="67"/>
      <c r="M3" s="67"/>
      <c r="N3" s="67"/>
      <c r="O3" s="67"/>
    </row>
    <row r="4" spans="1:15">
      <c r="A4" s="72" t="s">
        <v>296</v>
      </c>
      <c r="B4" s="67"/>
      <c r="C4" s="323"/>
      <c r="D4" s="325"/>
      <c r="E4" s="67"/>
      <c r="F4" s="67"/>
      <c r="G4" s="67"/>
      <c r="H4" s="67"/>
      <c r="I4" s="67"/>
      <c r="J4" s="67"/>
      <c r="K4" s="67"/>
      <c r="L4" s="67"/>
      <c r="M4" s="67"/>
      <c r="N4" s="67"/>
      <c r="O4" s="67"/>
    </row>
    <row r="5" spans="1:15" ht="23.25" customHeight="1">
      <c r="A5" s="67"/>
      <c r="B5" s="67"/>
      <c r="C5" s="67"/>
      <c r="D5" s="67"/>
      <c r="E5" s="67"/>
      <c r="F5" s="67"/>
      <c r="G5" s="67"/>
      <c r="H5" s="67"/>
      <c r="I5" s="67"/>
      <c r="J5" s="67"/>
      <c r="K5" s="67"/>
      <c r="L5" s="67"/>
      <c r="M5" s="67"/>
      <c r="N5" s="67"/>
      <c r="O5" s="67"/>
    </row>
    <row r="6" spans="1:15">
      <c r="A6" s="1429" t="s">
        <v>297</v>
      </c>
      <c r="B6" s="1430" t="s">
        <v>298</v>
      </c>
      <c r="C6" s="1431" t="s">
        <v>299</v>
      </c>
      <c r="D6" s="1431" t="s">
        <v>300</v>
      </c>
      <c r="E6" s="1433" t="s">
        <v>301</v>
      </c>
      <c r="F6" s="1434"/>
      <c r="G6" s="1427" t="s">
        <v>302</v>
      </c>
    </row>
    <row r="7" spans="1:15">
      <c r="A7" s="1429"/>
      <c r="B7" s="1430"/>
      <c r="C7" s="1432"/>
      <c r="D7" s="1432"/>
      <c r="E7" s="73" t="s">
        <v>303</v>
      </c>
      <c r="F7" s="73" t="s">
        <v>304</v>
      </c>
      <c r="G7" s="1428"/>
    </row>
    <row r="8" spans="1:15" ht="30">
      <c r="A8" s="1429"/>
      <c r="B8" s="1430"/>
      <c r="C8" s="74" t="s">
        <v>305</v>
      </c>
      <c r="D8" s="75" t="s">
        <v>306</v>
      </c>
      <c r="E8" s="5"/>
      <c r="F8" s="5"/>
      <c r="G8" s="76"/>
    </row>
    <row r="9" spans="1:15">
      <c r="A9" s="1439">
        <v>1</v>
      </c>
      <c r="B9" s="1440" t="s">
        <v>307</v>
      </c>
      <c r="C9" s="2" t="s">
        <v>308</v>
      </c>
      <c r="D9" s="77" t="s">
        <v>309</v>
      </c>
      <c r="E9" s="5"/>
      <c r="F9" s="5"/>
      <c r="G9" s="76"/>
    </row>
    <row r="10" spans="1:15">
      <c r="A10" s="1439"/>
      <c r="B10" s="1440"/>
      <c r="C10" s="2" t="s">
        <v>310</v>
      </c>
      <c r="D10" s="77" t="s">
        <v>311</v>
      </c>
      <c r="E10" s="78"/>
      <c r="F10" s="78"/>
      <c r="G10" s="79"/>
    </row>
    <row r="11" spans="1:15">
      <c r="A11" s="1439"/>
      <c r="B11" s="1440"/>
      <c r="C11" s="2" t="s">
        <v>312</v>
      </c>
      <c r="D11" s="77" t="s">
        <v>313</v>
      </c>
      <c r="E11" s="5"/>
      <c r="F11" s="5"/>
      <c r="G11" s="76"/>
    </row>
    <row r="12" spans="1:15">
      <c r="A12" s="1439"/>
      <c r="B12" s="1440" t="s">
        <v>314</v>
      </c>
      <c r="C12" s="2" t="s">
        <v>315</v>
      </c>
      <c r="D12" s="77" t="s">
        <v>316</v>
      </c>
      <c r="E12" s="5"/>
      <c r="F12" s="5"/>
      <c r="G12" s="76"/>
    </row>
    <row r="13" spans="1:15">
      <c r="A13" s="1439"/>
      <c r="B13" s="1440"/>
      <c r="C13" s="2" t="s">
        <v>317</v>
      </c>
      <c r="D13" s="77" t="s">
        <v>318</v>
      </c>
      <c r="E13" s="78"/>
      <c r="F13" s="78"/>
      <c r="G13" s="79"/>
    </row>
    <row r="14" spans="1:15">
      <c r="A14" s="1439"/>
      <c r="B14" s="1440"/>
      <c r="C14" s="2" t="s">
        <v>319</v>
      </c>
      <c r="D14" s="77" t="s">
        <v>320</v>
      </c>
      <c r="E14" s="5"/>
      <c r="F14" s="5"/>
      <c r="G14" s="76"/>
    </row>
    <row r="15" spans="1:15">
      <c r="A15" s="1439"/>
      <c r="B15" s="1440"/>
      <c r="C15" s="2" t="s">
        <v>321</v>
      </c>
      <c r="D15" s="77" t="s">
        <v>322</v>
      </c>
      <c r="E15" s="78"/>
      <c r="F15" s="78"/>
      <c r="G15" s="79"/>
    </row>
    <row r="16" spans="1:15">
      <c r="A16" s="1439">
        <v>2</v>
      </c>
      <c r="B16" s="1440" t="s">
        <v>323</v>
      </c>
      <c r="C16" s="2" t="s">
        <v>308</v>
      </c>
      <c r="D16" s="77" t="s">
        <v>120</v>
      </c>
      <c r="E16" s="5"/>
      <c r="F16" s="5"/>
      <c r="G16" s="76"/>
    </row>
    <row r="17" spans="1:7">
      <c r="A17" s="1439"/>
      <c r="B17" s="1440"/>
      <c r="C17" s="2" t="s">
        <v>310</v>
      </c>
      <c r="D17" s="77" t="s">
        <v>324</v>
      </c>
      <c r="E17" s="78"/>
      <c r="F17" s="78"/>
      <c r="G17" s="79"/>
    </row>
    <row r="18" spans="1:7">
      <c r="A18" s="1439"/>
      <c r="B18" s="1440"/>
      <c r="C18" s="2" t="s">
        <v>312</v>
      </c>
      <c r="D18" s="77" t="s">
        <v>325</v>
      </c>
      <c r="E18" s="5"/>
      <c r="F18" s="5"/>
      <c r="G18" s="76"/>
    </row>
    <row r="19" spans="1:7">
      <c r="A19" s="1439"/>
      <c r="B19" s="1440" t="s">
        <v>326</v>
      </c>
      <c r="C19" s="2" t="s">
        <v>315</v>
      </c>
      <c r="D19" s="77" t="s">
        <v>327</v>
      </c>
      <c r="E19" s="5"/>
      <c r="F19" s="5"/>
      <c r="G19" s="76"/>
    </row>
    <row r="20" spans="1:7">
      <c r="A20" s="1439"/>
      <c r="B20" s="1440"/>
      <c r="C20" s="2" t="s">
        <v>317</v>
      </c>
      <c r="D20" s="77" t="s">
        <v>328</v>
      </c>
      <c r="E20" s="78"/>
      <c r="F20" s="78"/>
      <c r="G20" s="79"/>
    </row>
    <row r="21" spans="1:7">
      <c r="A21" s="1439"/>
      <c r="B21" s="1440"/>
      <c r="C21" s="2" t="s">
        <v>319</v>
      </c>
      <c r="D21" s="77" t="s">
        <v>329</v>
      </c>
      <c r="E21" s="5"/>
      <c r="F21" s="5"/>
      <c r="G21" s="76"/>
    </row>
    <row r="22" spans="1:7">
      <c r="A22" s="1439"/>
      <c r="B22" s="1440"/>
      <c r="C22" s="2" t="s">
        <v>321</v>
      </c>
      <c r="D22" s="77" t="s">
        <v>330</v>
      </c>
      <c r="E22" s="78"/>
      <c r="F22" s="78"/>
      <c r="G22" s="79"/>
    </row>
    <row r="23" spans="1:7">
      <c r="A23" s="1435">
        <v>3</v>
      </c>
      <c r="B23" s="1437" t="s">
        <v>331</v>
      </c>
      <c r="C23" s="2" t="s">
        <v>315</v>
      </c>
      <c r="D23" s="77" t="s">
        <v>332</v>
      </c>
      <c r="E23" s="5"/>
      <c r="F23" s="5"/>
      <c r="G23" s="76"/>
    </row>
    <row r="24" spans="1:7">
      <c r="A24" s="1441"/>
      <c r="B24" s="1442"/>
      <c r="C24" s="2" t="s">
        <v>317</v>
      </c>
      <c r="D24" s="77" t="s">
        <v>333</v>
      </c>
      <c r="E24" s="78"/>
      <c r="F24" s="78"/>
      <c r="G24" s="79"/>
    </row>
    <row r="25" spans="1:7">
      <c r="A25" s="1441"/>
      <c r="B25" s="1438"/>
      <c r="C25" s="2" t="s">
        <v>319</v>
      </c>
      <c r="D25" s="77" t="s">
        <v>334</v>
      </c>
      <c r="E25" s="80"/>
      <c r="F25" s="80"/>
      <c r="G25" s="81"/>
    </row>
    <row r="26" spans="1:7">
      <c r="A26" s="1441"/>
      <c r="B26" s="1437" t="s">
        <v>335</v>
      </c>
      <c r="C26" s="2" t="s">
        <v>315</v>
      </c>
      <c r="D26" s="77" t="s">
        <v>336</v>
      </c>
      <c r="E26" s="5"/>
      <c r="F26" s="5"/>
      <c r="G26" s="76"/>
    </row>
    <row r="27" spans="1:7">
      <c r="A27" s="1441"/>
      <c r="B27" s="1442"/>
      <c r="C27" s="2" t="s">
        <v>317</v>
      </c>
      <c r="D27" s="77" t="s">
        <v>337</v>
      </c>
      <c r="E27" s="78"/>
      <c r="F27" s="78"/>
      <c r="G27" s="79"/>
    </row>
    <row r="28" spans="1:7">
      <c r="A28" s="1441"/>
      <c r="B28" s="1442"/>
      <c r="C28" s="2" t="s">
        <v>319</v>
      </c>
      <c r="D28" s="77" t="s">
        <v>119</v>
      </c>
      <c r="E28" s="80"/>
      <c r="F28" s="80"/>
      <c r="G28" s="82"/>
    </row>
    <row r="29" spans="1:7">
      <c r="A29" s="1436"/>
      <c r="B29" s="1438"/>
      <c r="C29" s="2" t="s">
        <v>321</v>
      </c>
      <c r="D29" s="77" t="s">
        <v>338</v>
      </c>
      <c r="E29" s="78"/>
      <c r="F29" s="78"/>
      <c r="G29" s="79"/>
    </row>
    <row r="30" spans="1:7" ht="30">
      <c r="A30" s="1435">
        <v>4</v>
      </c>
      <c r="B30" s="1437" t="s">
        <v>339</v>
      </c>
      <c r="C30" s="74" t="s">
        <v>340</v>
      </c>
      <c r="D30" s="77" t="s">
        <v>341</v>
      </c>
      <c r="E30" s="5"/>
      <c r="F30" s="5"/>
      <c r="G30" s="76"/>
    </row>
    <row r="31" spans="1:7" ht="30">
      <c r="A31" s="1436"/>
      <c r="B31" s="1438"/>
      <c r="C31" s="74" t="s">
        <v>342</v>
      </c>
      <c r="D31" s="77" t="s">
        <v>343</v>
      </c>
      <c r="E31" s="78"/>
      <c r="F31" s="78"/>
      <c r="G31" s="79"/>
    </row>
    <row r="32" spans="1:7">
      <c r="A32" s="1435">
        <v>5</v>
      </c>
      <c r="B32" s="1437" t="s">
        <v>344</v>
      </c>
      <c r="C32" s="2" t="s">
        <v>345</v>
      </c>
      <c r="D32" s="77" t="s">
        <v>346</v>
      </c>
      <c r="E32" s="5"/>
      <c r="F32" s="5"/>
      <c r="G32" s="76"/>
    </row>
    <row r="33" spans="1:7">
      <c r="A33" s="1436"/>
      <c r="B33" s="1438"/>
      <c r="C33" s="2" t="s">
        <v>347</v>
      </c>
      <c r="D33" s="77" t="s">
        <v>348</v>
      </c>
      <c r="E33" s="78"/>
      <c r="F33" s="78"/>
      <c r="G33" s="79"/>
    </row>
  </sheetData>
  <sheetProtection algorithmName="SHA-512" hashValue="kiPi2fI27AOljXr1jNmCa9e+nRpP2o+1Jy+m8twsfSH5FoFGF2A7B+eepa6keRBDP6RYYqDn/pOcTlIyZ0mUUA==" saltValue="6H3eoyJI4SnZ0jiEZWwnKA==" spinCount="100000" sheet="1" objects="1" scenarios="1"/>
  <mergeCells count="19">
    <mergeCell ref="A32:A33"/>
    <mergeCell ref="B32:B33"/>
    <mergeCell ref="A9:A15"/>
    <mergeCell ref="B9:B11"/>
    <mergeCell ref="B12:B15"/>
    <mergeCell ref="A16:A22"/>
    <mergeCell ref="B16:B18"/>
    <mergeCell ref="B19:B22"/>
    <mergeCell ref="A23:A29"/>
    <mergeCell ref="B23:B25"/>
    <mergeCell ref="B26:B29"/>
    <mergeCell ref="A30:A31"/>
    <mergeCell ref="B30:B31"/>
    <mergeCell ref="G6:G7"/>
    <mergeCell ref="A6:A8"/>
    <mergeCell ref="B6:B8"/>
    <mergeCell ref="C6:C7"/>
    <mergeCell ref="D6:D7"/>
    <mergeCell ref="E6:F6"/>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Y994"/>
  <sheetViews>
    <sheetView zoomScale="85" zoomScaleNormal="85" workbookViewId="0">
      <selection activeCell="F3" sqref="F3"/>
    </sheetView>
  </sheetViews>
  <sheetFormatPr defaultColWidth="14.42578125" defaultRowHeight="12.75"/>
  <cols>
    <col min="1" max="1" width="12.28515625" style="85" customWidth="1"/>
    <col min="2" max="2" width="26.42578125" style="85" customWidth="1"/>
    <col min="3" max="6" width="16.42578125" style="85" customWidth="1"/>
    <col min="7" max="7" width="9.140625" style="85" customWidth="1"/>
    <col min="8" max="11" width="16.42578125" style="85" customWidth="1"/>
    <col min="12" max="25" width="8.7109375" style="85" customWidth="1"/>
    <col min="26" max="16384" width="14.42578125" style="85"/>
  </cols>
  <sheetData>
    <row r="1" spans="1:25" ht="57" customHeight="1">
      <c r="A1" s="20"/>
      <c r="B1" s="14"/>
      <c r="C1" s="14"/>
      <c r="D1" s="14"/>
      <c r="E1" s="14"/>
      <c r="F1" s="83" t="s">
        <v>349</v>
      </c>
      <c r="G1" s="84"/>
      <c r="H1" s="84"/>
      <c r="I1" s="84"/>
      <c r="J1" s="84"/>
      <c r="K1" s="84"/>
      <c r="L1" s="84"/>
      <c r="M1" s="84"/>
      <c r="N1" s="84"/>
      <c r="O1" s="84"/>
      <c r="P1" s="84"/>
      <c r="Q1" s="84"/>
      <c r="R1" s="84"/>
      <c r="S1" s="84"/>
      <c r="T1" s="84"/>
      <c r="U1" s="84"/>
      <c r="V1" s="84"/>
      <c r="W1" s="84"/>
      <c r="X1" s="84"/>
      <c r="Y1" s="84"/>
    </row>
    <row r="2" spans="1:25" ht="12.75" customHeight="1">
      <c r="A2" s="49" t="s">
        <v>350</v>
      </c>
      <c r="B2" s="20"/>
      <c r="C2" s="20"/>
      <c r="D2" s="20"/>
      <c r="E2" s="20"/>
      <c r="F2" s="20"/>
      <c r="G2" s="84"/>
      <c r="H2" s="84"/>
      <c r="I2" s="84"/>
      <c r="J2" s="84"/>
      <c r="K2" s="84"/>
      <c r="L2" s="84"/>
      <c r="M2" s="84"/>
      <c r="N2" s="84"/>
      <c r="O2" s="84"/>
      <c r="P2" s="84"/>
      <c r="Q2" s="84"/>
      <c r="R2" s="84"/>
      <c r="S2" s="84"/>
      <c r="T2" s="84"/>
      <c r="U2" s="84"/>
      <c r="V2" s="84"/>
      <c r="W2" s="84"/>
      <c r="X2" s="84"/>
      <c r="Y2" s="84"/>
    </row>
    <row r="3" spans="1:25" ht="12.75" customHeight="1">
      <c r="A3" s="71" t="s">
        <v>738</v>
      </c>
      <c r="B3" s="67"/>
      <c r="C3" s="323"/>
      <c r="D3" s="324"/>
      <c r="E3" s="324" t="s">
        <v>739</v>
      </c>
      <c r="F3" s="326"/>
      <c r="G3" s="324"/>
      <c r="H3" s="84"/>
      <c r="I3" s="84"/>
      <c r="J3" s="84"/>
      <c r="K3" s="84"/>
      <c r="L3" s="84"/>
      <c r="M3" s="84"/>
      <c r="N3" s="84"/>
      <c r="O3" s="84"/>
      <c r="P3" s="84"/>
      <c r="Q3" s="84"/>
      <c r="R3" s="84"/>
      <c r="S3" s="84"/>
      <c r="T3" s="84"/>
      <c r="U3" s="84"/>
      <c r="V3" s="84"/>
      <c r="W3" s="84"/>
      <c r="X3" s="84"/>
      <c r="Y3" s="84"/>
    </row>
    <row r="4" spans="1:25" ht="12.75" customHeight="1">
      <c r="A4" s="72" t="s">
        <v>296</v>
      </c>
      <c r="B4" s="67"/>
      <c r="C4" s="323"/>
      <c r="D4" s="325"/>
      <c r="E4" s="67"/>
      <c r="F4" s="67"/>
      <c r="G4" s="67"/>
      <c r="H4" s="84"/>
      <c r="I4" s="84"/>
      <c r="J4" s="84"/>
      <c r="K4" s="84"/>
      <c r="L4" s="84"/>
      <c r="M4" s="84"/>
      <c r="N4" s="84"/>
      <c r="O4" s="84"/>
      <c r="P4" s="84"/>
      <c r="Q4" s="84"/>
      <c r="R4" s="84"/>
      <c r="S4" s="84"/>
      <c r="T4" s="84"/>
      <c r="U4" s="84"/>
      <c r="V4" s="84"/>
      <c r="W4" s="84"/>
      <c r="X4" s="84"/>
      <c r="Y4" s="84"/>
    </row>
    <row r="5" spans="1:25" ht="12.75" customHeight="1">
      <c r="A5" s="20"/>
      <c r="B5" s="20"/>
      <c r="C5" s="87"/>
      <c r="D5" s="20"/>
      <c r="E5" s="20"/>
      <c r="F5" s="87"/>
      <c r="G5" s="84"/>
      <c r="H5" s="84"/>
      <c r="I5" s="84"/>
      <c r="J5" s="84"/>
      <c r="K5" s="84"/>
      <c r="L5" s="84"/>
      <c r="M5" s="84"/>
      <c r="N5" s="84"/>
      <c r="O5" s="84"/>
      <c r="P5" s="84"/>
      <c r="Q5" s="84"/>
      <c r="R5" s="84"/>
      <c r="S5" s="84"/>
      <c r="T5" s="84"/>
      <c r="U5" s="84"/>
      <c r="V5" s="84"/>
      <c r="W5" s="84"/>
      <c r="X5" s="84"/>
      <c r="Y5" s="84"/>
    </row>
    <row r="6" spans="1:25" ht="15">
      <c r="A6" s="1445" t="s">
        <v>352</v>
      </c>
      <c r="B6" s="1445" t="s">
        <v>353</v>
      </c>
      <c r="C6" s="1448" t="s">
        <v>354</v>
      </c>
      <c r="D6" s="1449"/>
      <c r="E6" s="1449"/>
      <c r="F6" s="1450"/>
      <c r="G6" s="84"/>
      <c r="H6" s="84"/>
      <c r="I6" s="84"/>
      <c r="J6" s="84"/>
      <c r="K6" s="84"/>
      <c r="L6" s="84"/>
      <c r="M6" s="84"/>
      <c r="N6" s="84"/>
      <c r="O6" s="84"/>
      <c r="P6" s="84"/>
      <c r="Q6" s="84"/>
      <c r="R6" s="84"/>
      <c r="S6" s="84"/>
      <c r="T6" s="84"/>
      <c r="U6" s="84"/>
      <c r="V6" s="84"/>
      <c r="W6" s="84"/>
      <c r="X6" s="84"/>
      <c r="Y6" s="84"/>
    </row>
    <row r="7" spans="1:25" ht="17.25" customHeight="1">
      <c r="A7" s="1446"/>
      <c r="B7" s="1446"/>
      <c r="C7" s="1448" t="s">
        <v>355</v>
      </c>
      <c r="D7" s="1450"/>
      <c r="E7" s="1448" t="s">
        <v>356</v>
      </c>
      <c r="F7" s="1450"/>
      <c r="G7" s="84"/>
      <c r="H7" s="84"/>
      <c r="I7" s="84"/>
      <c r="J7" s="84"/>
      <c r="K7" s="84"/>
      <c r="L7" s="84"/>
      <c r="M7" s="84"/>
      <c r="N7" s="84"/>
      <c r="O7" s="84"/>
      <c r="P7" s="84"/>
      <c r="Q7" s="84"/>
      <c r="R7" s="84"/>
      <c r="S7" s="84"/>
      <c r="T7" s="84"/>
      <c r="U7" s="84"/>
      <c r="V7" s="84"/>
      <c r="W7" s="84"/>
      <c r="X7" s="84"/>
      <c r="Y7" s="84"/>
    </row>
    <row r="8" spans="1:25" ht="17.25" customHeight="1">
      <c r="A8" s="1446"/>
      <c r="B8" s="1447"/>
      <c r="C8" s="88" t="s">
        <v>341</v>
      </c>
      <c r="D8" s="88" t="s">
        <v>238</v>
      </c>
      <c r="E8" s="88" t="s">
        <v>341</v>
      </c>
      <c r="F8" s="88" t="s">
        <v>238</v>
      </c>
      <c r="G8" s="84"/>
      <c r="H8" s="1443" t="s">
        <v>123</v>
      </c>
      <c r="I8" s="1444"/>
      <c r="J8" s="1443" t="s">
        <v>125</v>
      </c>
      <c r="K8" s="1444"/>
      <c r="L8"/>
      <c r="M8" s="84"/>
      <c r="N8" s="84"/>
      <c r="O8" s="84"/>
      <c r="P8" s="84"/>
      <c r="Q8" s="84"/>
      <c r="R8" s="84"/>
      <c r="S8" s="84"/>
      <c r="T8" s="84"/>
      <c r="U8" s="84"/>
      <c r="V8" s="84"/>
      <c r="W8" s="84"/>
      <c r="X8" s="84"/>
      <c r="Y8" s="84"/>
    </row>
    <row r="9" spans="1:25" ht="17.25" customHeight="1">
      <c r="A9" s="1446"/>
      <c r="B9" s="89">
        <v>1</v>
      </c>
      <c r="C9" s="88">
        <v>2</v>
      </c>
      <c r="D9" s="88" t="s">
        <v>357</v>
      </c>
      <c r="E9" s="88">
        <v>3</v>
      </c>
      <c r="F9" s="88" t="s">
        <v>358</v>
      </c>
      <c r="G9" s="84"/>
      <c r="H9" s="810" t="s">
        <v>1074</v>
      </c>
      <c r="I9" s="810" t="s">
        <v>1075</v>
      </c>
      <c r="J9" s="810" t="s">
        <v>1074</v>
      </c>
      <c r="K9" s="810" t="s">
        <v>1075</v>
      </c>
      <c r="L9"/>
      <c r="M9" s="84"/>
      <c r="N9" s="84"/>
      <c r="O9" s="84"/>
      <c r="P9" s="84"/>
      <c r="Q9" s="84"/>
      <c r="R9" s="84"/>
      <c r="S9" s="84"/>
      <c r="T9" s="84"/>
      <c r="U9" s="84"/>
      <c r="V9" s="84"/>
      <c r="W9" s="84"/>
      <c r="X9" s="84"/>
      <c r="Y9" s="84"/>
    </row>
    <row r="10" spans="1:25" ht="30.75" customHeight="1">
      <c r="A10" s="90" t="s">
        <v>303</v>
      </c>
      <c r="B10" s="91"/>
      <c r="C10" s="33"/>
      <c r="D10" s="92"/>
      <c r="E10" s="33"/>
      <c r="F10" s="92"/>
      <c r="G10" s="84"/>
      <c r="H10" s="811"/>
      <c r="I10" s="811"/>
      <c r="J10" s="811"/>
      <c r="K10" s="811"/>
      <c r="L10"/>
      <c r="M10" s="84"/>
      <c r="N10" s="84"/>
      <c r="O10" s="84"/>
      <c r="P10" s="84"/>
      <c r="Q10" s="84"/>
      <c r="R10" s="84"/>
      <c r="S10" s="84"/>
      <c r="T10" s="84"/>
      <c r="U10" s="84"/>
      <c r="V10" s="84"/>
      <c r="W10" s="84"/>
      <c r="X10" s="84"/>
      <c r="Y10" s="84"/>
    </row>
    <row r="11" spans="1:25" ht="30.75" customHeight="1">
      <c r="A11" s="90" t="s">
        <v>304</v>
      </c>
      <c r="B11" s="91"/>
      <c r="C11" s="33"/>
      <c r="D11" s="92"/>
      <c r="E11" s="33"/>
      <c r="F11" s="92"/>
      <c r="G11" s="84"/>
      <c r="H11" s="811"/>
      <c r="I11" s="811"/>
      <c r="J11" s="811"/>
      <c r="K11" s="811"/>
      <c r="L11"/>
      <c r="M11" s="84"/>
      <c r="N11" s="84"/>
      <c r="O11" s="84"/>
      <c r="P11" s="84"/>
      <c r="Q11" s="84"/>
      <c r="R11" s="84"/>
      <c r="S11" s="84"/>
      <c r="T11" s="84"/>
      <c r="U11" s="84"/>
      <c r="V11" s="84"/>
      <c r="W11" s="84"/>
      <c r="X11" s="84"/>
      <c r="Y11" s="84"/>
    </row>
    <row r="12" spans="1:25" ht="30.75" customHeight="1">
      <c r="A12" s="90" t="s">
        <v>359</v>
      </c>
      <c r="B12" s="91"/>
      <c r="C12" s="91"/>
      <c r="D12" s="92"/>
      <c r="E12" s="91"/>
      <c r="F12" s="92"/>
      <c r="G12" s="84"/>
      <c r="H12" s="811"/>
      <c r="I12" s="811"/>
      <c r="J12" s="811"/>
      <c r="K12" s="811"/>
      <c r="L12"/>
      <c r="M12" s="84"/>
      <c r="N12" s="84"/>
      <c r="O12" s="84"/>
      <c r="P12" s="84"/>
      <c r="Q12" s="84"/>
      <c r="R12" s="84"/>
      <c r="S12" s="84"/>
      <c r="T12" s="84"/>
      <c r="U12" s="84"/>
      <c r="V12" s="84"/>
      <c r="W12" s="84"/>
      <c r="X12" s="84"/>
      <c r="Y12" s="84"/>
    </row>
    <row r="13" spans="1:25" ht="12.75" customHeight="1">
      <c r="A13" s="84"/>
      <c r="B13" s="84"/>
      <c r="C13" s="84"/>
      <c r="D13" s="84"/>
      <c r="E13" s="84"/>
      <c r="F13" s="84"/>
      <c r="G13" s="84"/>
      <c r="H13" s="84"/>
      <c r="I13" s="84"/>
      <c r="J13" s="84"/>
      <c r="K13" s="84"/>
      <c r="L13" s="84"/>
      <c r="M13" s="84"/>
      <c r="N13" s="84"/>
      <c r="O13" s="84"/>
      <c r="P13" s="84"/>
      <c r="Q13" s="84"/>
      <c r="R13" s="84"/>
      <c r="S13" s="84"/>
      <c r="T13" s="84"/>
      <c r="U13" s="84"/>
      <c r="V13" s="84"/>
      <c r="W13" s="84"/>
      <c r="X13" s="84"/>
      <c r="Y13" s="84"/>
    </row>
    <row r="14" spans="1:25" ht="12.75" customHeight="1">
      <c r="A14" s="84"/>
      <c r="B14" s="84"/>
      <c r="C14" s="84"/>
      <c r="D14" s="84"/>
      <c r="E14" s="84"/>
      <c r="F14" s="84"/>
      <c r="G14" s="84"/>
      <c r="H14" s="84"/>
      <c r="I14" s="84"/>
      <c r="J14" s="84"/>
      <c r="K14" s="84"/>
      <c r="L14" s="84"/>
      <c r="M14" s="84"/>
      <c r="N14" s="84"/>
      <c r="O14" s="84"/>
      <c r="P14" s="84"/>
      <c r="Q14" s="84"/>
      <c r="R14" s="84"/>
      <c r="S14" s="84"/>
      <c r="T14" s="84"/>
      <c r="U14" s="84"/>
      <c r="V14" s="84"/>
      <c r="W14" s="84"/>
      <c r="X14" s="84"/>
      <c r="Y14" s="84"/>
    </row>
    <row r="15" spans="1:25" ht="12.75" customHeight="1">
      <c r="A15" s="84"/>
      <c r="B15" s="84"/>
      <c r="C15" s="84"/>
      <c r="D15" s="84"/>
      <c r="E15" s="84"/>
      <c r="F15" s="84"/>
      <c r="G15" s="84"/>
      <c r="H15" s="84"/>
      <c r="I15" s="84"/>
      <c r="J15" s="84"/>
      <c r="K15" s="84"/>
      <c r="L15" s="84"/>
      <c r="M15" s="84"/>
      <c r="N15" s="84"/>
      <c r="O15" s="84"/>
      <c r="P15" s="84"/>
      <c r="Q15" s="84"/>
      <c r="R15" s="84"/>
      <c r="S15" s="84"/>
      <c r="T15" s="84"/>
      <c r="U15" s="84"/>
      <c r="V15" s="84"/>
      <c r="W15" s="84"/>
      <c r="X15" s="84"/>
      <c r="Y15" s="84"/>
    </row>
    <row r="16" spans="1:25" ht="12.75" customHeight="1">
      <c r="A16" s="84"/>
      <c r="B16" s="84"/>
      <c r="C16" s="84"/>
      <c r="D16" s="84"/>
      <c r="E16" s="84"/>
      <c r="F16" s="84"/>
      <c r="G16" s="84"/>
      <c r="H16" s="84"/>
      <c r="I16" s="84"/>
      <c r="J16" s="84"/>
      <c r="K16" s="84"/>
      <c r="L16" s="84"/>
      <c r="M16" s="84"/>
      <c r="N16" s="84"/>
      <c r="O16" s="84"/>
      <c r="P16" s="84"/>
      <c r="Q16" s="84"/>
      <c r="R16" s="84"/>
      <c r="S16" s="84"/>
      <c r="T16" s="84"/>
      <c r="U16" s="84"/>
      <c r="V16" s="84"/>
      <c r="W16" s="84"/>
      <c r="X16" s="84"/>
      <c r="Y16" s="84"/>
    </row>
    <row r="17" spans="1:25" ht="12.75" customHeight="1">
      <c r="A17" s="84"/>
      <c r="B17" s="84"/>
      <c r="C17" s="84"/>
      <c r="D17" s="84"/>
      <c r="E17" s="84"/>
      <c r="F17" s="84"/>
      <c r="G17" s="84"/>
      <c r="H17" s="84"/>
      <c r="I17" s="84"/>
      <c r="J17" s="84"/>
      <c r="K17" s="84"/>
      <c r="L17" s="84"/>
      <c r="M17" s="84"/>
      <c r="N17" s="84"/>
      <c r="O17" s="84"/>
      <c r="P17" s="84"/>
      <c r="Q17" s="84"/>
      <c r="R17" s="84"/>
      <c r="S17" s="84"/>
      <c r="T17" s="84"/>
      <c r="U17" s="84"/>
      <c r="V17" s="84"/>
      <c r="W17" s="84"/>
      <c r="X17" s="84"/>
      <c r="Y17" s="84"/>
    </row>
    <row r="18" spans="1:25" ht="12.75" customHeight="1">
      <c r="A18" s="84"/>
      <c r="B18" s="84"/>
      <c r="C18" s="84"/>
      <c r="D18" s="84"/>
      <c r="E18" s="84"/>
      <c r="F18" s="84"/>
      <c r="G18" s="84"/>
      <c r="H18" s="84"/>
      <c r="I18" s="84"/>
      <c r="J18" s="84"/>
      <c r="K18" s="84"/>
      <c r="L18" s="84"/>
      <c r="M18" s="84"/>
      <c r="N18" s="84"/>
      <c r="O18" s="84"/>
      <c r="P18" s="84"/>
      <c r="Q18" s="84"/>
      <c r="R18" s="84"/>
      <c r="S18" s="84"/>
      <c r="T18" s="84"/>
      <c r="U18" s="84"/>
      <c r="V18" s="84"/>
      <c r="W18" s="84"/>
      <c r="X18" s="84"/>
      <c r="Y18" s="84"/>
    </row>
    <row r="19" spans="1:25" ht="12.75" customHeight="1">
      <c r="A19" s="84"/>
      <c r="B19" s="84"/>
      <c r="C19" s="84"/>
      <c r="D19" s="84"/>
      <c r="E19" s="84"/>
      <c r="F19" s="84"/>
      <c r="G19" s="84"/>
      <c r="H19" s="84"/>
      <c r="I19" s="84"/>
      <c r="J19" s="84"/>
      <c r="K19" s="84"/>
      <c r="L19" s="84"/>
      <c r="M19" s="84"/>
      <c r="N19" s="84"/>
      <c r="O19" s="84"/>
      <c r="P19" s="84"/>
      <c r="Q19" s="84"/>
      <c r="R19" s="84"/>
      <c r="S19" s="84"/>
      <c r="T19" s="84"/>
      <c r="U19" s="84"/>
      <c r="V19" s="84"/>
      <c r="W19" s="84"/>
      <c r="X19" s="84"/>
      <c r="Y19" s="84"/>
    </row>
    <row r="20" spans="1:25" ht="12.75" customHeight="1">
      <c r="A20" s="84"/>
      <c r="B20" s="84"/>
      <c r="C20" s="84"/>
      <c r="D20" s="84"/>
      <c r="E20" s="84"/>
      <c r="F20" s="84"/>
      <c r="G20" s="84"/>
      <c r="H20" s="84"/>
      <c r="I20" s="84"/>
      <c r="J20" s="84"/>
      <c r="K20" s="84"/>
      <c r="L20" s="84"/>
      <c r="M20" s="84"/>
      <c r="N20" s="84"/>
      <c r="O20" s="84"/>
      <c r="P20" s="84"/>
      <c r="Q20" s="84"/>
      <c r="R20" s="84"/>
      <c r="S20" s="84"/>
      <c r="T20" s="84"/>
      <c r="U20" s="84"/>
      <c r="V20" s="84"/>
      <c r="W20" s="84"/>
      <c r="X20" s="84"/>
      <c r="Y20" s="84"/>
    </row>
    <row r="21" spans="1:25" ht="12.75" customHeight="1">
      <c r="A21" s="84"/>
      <c r="B21" s="84"/>
      <c r="C21" s="84"/>
      <c r="D21" s="84"/>
      <c r="E21" s="84"/>
      <c r="F21" s="84"/>
      <c r="G21" s="84"/>
      <c r="H21" s="84"/>
      <c r="I21" s="84"/>
      <c r="J21" s="84"/>
      <c r="K21" s="84"/>
      <c r="L21" s="84"/>
      <c r="M21" s="84"/>
      <c r="N21" s="84"/>
      <c r="O21" s="84"/>
      <c r="P21" s="84"/>
      <c r="Q21" s="84"/>
      <c r="R21" s="84"/>
      <c r="S21" s="84"/>
      <c r="T21" s="84"/>
      <c r="U21" s="84"/>
      <c r="V21" s="84"/>
      <c r="W21" s="84"/>
      <c r="X21" s="84"/>
      <c r="Y21" s="84"/>
    </row>
    <row r="22" spans="1:25" ht="12.75" customHeight="1">
      <c r="A22" s="84"/>
      <c r="B22" s="84"/>
      <c r="C22" s="84"/>
      <c r="D22" s="84"/>
      <c r="E22" s="84"/>
      <c r="F22" s="84"/>
      <c r="G22" s="84"/>
      <c r="H22" s="84"/>
      <c r="I22" s="84"/>
      <c r="J22" s="84"/>
      <c r="K22" s="84"/>
      <c r="L22" s="84"/>
      <c r="M22" s="84"/>
      <c r="N22" s="84"/>
      <c r="O22" s="84"/>
      <c r="P22" s="84"/>
      <c r="Q22" s="84"/>
      <c r="R22" s="84"/>
      <c r="S22" s="84"/>
      <c r="T22" s="84"/>
      <c r="U22" s="84"/>
      <c r="V22" s="84"/>
      <c r="W22" s="84"/>
      <c r="X22" s="84"/>
      <c r="Y22" s="84"/>
    </row>
    <row r="23" spans="1:25" ht="12.75" customHeight="1">
      <c r="A23" s="84"/>
      <c r="B23" s="84"/>
      <c r="C23" s="84"/>
      <c r="D23" s="84"/>
      <c r="E23" s="84"/>
      <c r="F23" s="84"/>
      <c r="G23" s="84"/>
      <c r="H23" s="84"/>
      <c r="I23" s="84"/>
      <c r="J23" s="84"/>
      <c r="K23" s="84"/>
      <c r="L23" s="84"/>
      <c r="M23" s="84"/>
      <c r="N23" s="84"/>
      <c r="O23" s="84"/>
      <c r="P23" s="84"/>
      <c r="Q23" s="84"/>
      <c r="R23" s="84"/>
      <c r="S23" s="84"/>
      <c r="T23" s="84"/>
      <c r="U23" s="84"/>
      <c r="V23" s="84"/>
      <c r="W23" s="84"/>
      <c r="X23" s="84"/>
      <c r="Y23" s="84"/>
    </row>
    <row r="24" spans="1:25" ht="12.75" customHeight="1">
      <c r="A24" s="84"/>
      <c r="B24" s="84"/>
      <c r="C24" s="84"/>
      <c r="D24" s="84"/>
      <c r="E24" s="84"/>
      <c r="F24" s="84"/>
      <c r="G24" s="84"/>
      <c r="H24" s="84"/>
      <c r="I24" s="84"/>
      <c r="J24" s="84"/>
      <c r="K24" s="84"/>
      <c r="L24" s="84"/>
      <c r="M24" s="84"/>
      <c r="N24" s="84"/>
      <c r="O24" s="84"/>
      <c r="P24" s="84"/>
      <c r="Q24" s="84"/>
      <c r="R24" s="84"/>
      <c r="S24" s="84"/>
      <c r="T24" s="84"/>
      <c r="U24" s="84"/>
      <c r="V24" s="84"/>
      <c r="W24" s="84"/>
      <c r="X24" s="84"/>
      <c r="Y24" s="84"/>
    </row>
    <row r="25" spans="1:25" ht="12.75" customHeight="1">
      <c r="A25" s="84"/>
      <c r="B25" s="84"/>
      <c r="C25" s="84"/>
      <c r="D25" s="84"/>
      <c r="E25" s="84"/>
      <c r="F25" s="84"/>
      <c r="G25" s="84"/>
      <c r="H25" s="84"/>
      <c r="I25" s="84"/>
      <c r="J25" s="84"/>
      <c r="K25" s="84"/>
      <c r="L25" s="84"/>
      <c r="M25" s="84"/>
      <c r="N25" s="84"/>
      <c r="O25" s="84"/>
      <c r="P25" s="84"/>
      <c r="Q25" s="84"/>
      <c r="R25" s="84"/>
      <c r="S25" s="84"/>
      <c r="T25" s="84"/>
      <c r="U25" s="84"/>
      <c r="V25" s="84"/>
      <c r="W25" s="84"/>
      <c r="X25" s="84"/>
      <c r="Y25" s="84"/>
    </row>
    <row r="26" spans="1:25" ht="12.75" customHeight="1">
      <c r="A26" s="84"/>
      <c r="B26" s="84"/>
      <c r="C26" s="84"/>
      <c r="D26" s="84"/>
      <c r="E26" s="84"/>
      <c r="F26" s="84"/>
      <c r="G26" s="84"/>
      <c r="H26" s="84"/>
      <c r="I26" s="84"/>
      <c r="J26" s="84"/>
      <c r="K26" s="84"/>
      <c r="L26" s="84"/>
      <c r="M26" s="84"/>
      <c r="N26" s="84"/>
      <c r="O26" s="84"/>
      <c r="P26" s="84"/>
      <c r="Q26" s="84"/>
      <c r="R26" s="84"/>
      <c r="S26" s="84"/>
      <c r="T26" s="84"/>
      <c r="U26" s="84"/>
      <c r="V26" s="84"/>
      <c r="W26" s="84"/>
      <c r="X26" s="84"/>
      <c r="Y26" s="84"/>
    </row>
    <row r="27" spans="1:25" ht="12.75" customHeight="1">
      <c r="A27" s="84"/>
      <c r="B27" s="84"/>
      <c r="C27" s="84"/>
      <c r="D27" s="84"/>
      <c r="E27" s="84"/>
      <c r="F27" s="84"/>
      <c r="G27" s="84"/>
      <c r="H27" s="84"/>
      <c r="I27" s="84"/>
      <c r="J27" s="84"/>
      <c r="K27" s="84"/>
      <c r="L27" s="84"/>
      <c r="M27" s="84"/>
      <c r="N27" s="84"/>
      <c r="O27" s="84"/>
      <c r="P27" s="84"/>
      <c r="Q27" s="84"/>
      <c r="R27" s="84"/>
      <c r="S27" s="84"/>
      <c r="T27" s="84"/>
      <c r="U27" s="84"/>
      <c r="V27" s="84"/>
      <c r="W27" s="84"/>
      <c r="X27" s="84"/>
      <c r="Y27" s="84"/>
    </row>
    <row r="28" spans="1:25" ht="12.75" customHeight="1">
      <c r="A28" s="84"/>
      <c r="B28" s="84"/>
      <c r="C28" s="84"/>
      <c r="D28" s="84"/>
      <c r="E28" s="84"/>
      <c r="F28" s="84"/>
      <c r="G28" s="84"/>
      <c r="H28" s="84"/>
      <c r="I28" s="84"/>
      <c r="J28" s="84"/>
      <c r="K28" s="84"/>
      <c r="L28" s="84"/>
      <c r="M28" s="84"/>
      <c r="N28" s="84"/>
      <c r="O28" s="84"/>
      <c r="P28" s="84"/>
      <c r="Q28" s="84"/>
      <c r="R28" s="84"/>
      <c r="S28" s="84"/>
      <c r="T28" s="84"/>
      <c r="U28" s="84"/>
      <c r="V28" s="84"/>
      <c r="W28" s="84"/>
      <c r="X28" s="84"/>
      <c r="Y28" s="84"/>
    </row>
    <row r="29" spans="1:25" ht="12.75" customHeight="1">
      <c r="A29" s="84"/>
      <c r="B29" s="84"/>
      <c r="C29" s="84"/>
      <c r="D29" s="84"/>
      <c r="E29" s="84"/>
      <c r="F29" s="84"/>
      <c r="G29" s="84"/>
      <c r="H29" s="84"/>
      <c r="I29" s="84"/>
      <c r="J29" s="84"/>
      <c r="K29" s="84"/>
      <c r="L29" s="84"/>
      <c r="M29" s="84"/>
      <c r="N29" s="84"/>
      <c r="O29" s="84"/>
      <c r="P29" s="84"/>
      <c r="Q29" s="84"/>
      <c r="R29" s="84"/>
      <c r="S29" s="84"/>
      <c r="T29" s="84"/>
      <c r="U29" s="84"/>
      <c r="V29" s="84"/>
      <c r="W29" s="84"/>
      <c r="X29" s="84"/>
      <c r="Y29" s="84"/>
    </row>
    <row r="30" spans="1:25" ht="12.75" customHeight="1">
      <c r="A30" s="84"/>
      <c r="B30" s="84"/>
      <c r="C30" s="84"/>
      <c r="D30" s="84"/>
      <c r="E30" s="84"/>
      <c r="F30" s="84"/>
      <c r="G30" s="84"/>
      <c r="H30" s="84"/>
      <c r="I30" s="84"/>
      <c r="J30" s="84"/>
      <c r="K30" s="84"/>
      <c r="L30" s="84"/>
      <c r="M30" s="84"/>
      <c r="N30" s="84"/>
      <c r="O30" s="84"/>
      <c r="P30" s="84"/>
      <c r="Q30" s="84"/>
      <c r="R30" s="84"/>
      <c r="S30" s="84"/>
      <c r="T30" s="84"/>
      <c r="U30" s="84"/>
      <c r="V30" s="84"/>
      <c r="W30" s="84"/>
      <c r="X30" s="84"/>
      <c r="Y30" s="84"/>
    </row>
    <row r="31" spans="1:25" ht="12.75" customHeight="1">
      <c r="A31" s="84"/>
      <c r="B31" s="84"/>
      <c r="C31" s="84"/>
      <c r="D31" s="84"/>
      <c r="E31" s="84"/>
      <c r="F31" s="84"/>
      <c r="G31" s="84"/>
      <c r="H31" s="84"/>
      <c r="I31" s="84"/>
      <c r="J31" s="84"/>
      <c r="K31" s="84"/>
      <c r="L31" s="84"/>
      <c r="M31" s="84"/>
      <c r="N31" s="84"/>
      <c r="O31" s="84"/>
      <c r="P31" s="84"/>
      <c r="Q31" s="84"/>
      <c r="R31" s="84"/>
      <c r="S31" s="84"/>
      <c r="T31" s="84"/>
      <c r="U31" s="84"/>
      <c r="V31" s="84"/>
      <c r="W31" s="84"/>
      <c r="X31" s="84"/>
      <c r="Y31" s="84"/>
    </row>
    <row r="32" spans="1:25" ht="12.75" customHeight="1">
      <c r="A32" s="84"/>
      <c r="B32" s="84"/>
      <c r="C32" s="84"/>
      <c r="D32" s="84"/>
      <c r="E32" s="84"/>
      <c r="F32" s="84"/>
      <c r="G32" s="84"/>
      <c r="H32" s="84"/>
      <c r="I32" s="84"/>
      <c r="J32" s="84"/>
      <c r="K32" s="84"/>
      <c r="L32" s="84"/>
      <c r="M32" s="84"/>
      <c r="N32" s="84"/>
      <c r="O32" s="84"/>
      <c r="P32" s="84"/>
      <c r="Q32" s="84"/>
      <c r="R32" s="84"/>
      <c r="S32" s="84"/>
      <c r="T32" s="84"/>
      <c r="U32" s="84"/>
      <c r="V32" s="84"/>
      <c r="W32" s="84"/>
      <c r="X32" s="84"/>
      <c r="Y32" s="84"/>
    </row>
    <row r="33" spans="1:25" ht="12.75" customHeight="1">
      <c r="A33" s="84"/>
      <c r="B33" s="84"/>
      <c r="C33" s="84"/>
      <c r="D33" s="84"/>
      <c r="E33" s="84"/>
      <c r="F33" s="84"/>
      <c r="G33" s="84"/>
      <c r="H33" s="84"/>
      <c r="I33" s="84"/>
      <c r="J33" s="84"/>
      <c r="K33" s="84"/>
      <c r="L33" s="84"/>
      <c r="M33" s="84"/>
      <c r="N33" s="84"/>
      <c r="O33" s="84"/>
      <c r="P33" s="84"/>
      <c r="Q33" s="84"/>
      <c r="R33" s="84"/>
      <c r="S33" s="84"/>
      <c r="T33" s="84"/>
      <c r="U33" s="84"/>
      <c r="V33" s="84"/>
      <c r="W33" s="84"/>
      <c r="X33" s="84"/>
      <c r="Y33" s="84"/>
    </row>
    <row r="34" spans="1:25" ht="12.75" customHeight="1">
      <c r="A34" s="84"/>
      <c r="B34" s="84"/>
      <c r="C34" s="84"/>
      <c r="D34" s="84"/>
      <c r="E34" s="84"/>
      <c r="F34" s="84"/>
      <c r="G34" s="84"/>
      <c r="H34" s="84"/>
      <c r="I34" s="84"/>
      <c r="J34" s="84"/>
      <c r="K34" s="84"/>
      <c r="L34" s="84"/>
      <c r="M34" s="84"/>
      <c r="N34" s="84"/>
      <c r="O34" s="84"/>
      <c r="P34" s="84"/>
      <c r="Q34" s="84"/>
      <c r="R34" s="84"/>
      <c r="S34" s="84"/>
      <c r="T34" s="84"/>
      <c r="U34" s="84"/>
      <c r="V34" s="84"/>
      <c r="W34" s="84"/>
      <c r="X34" s="84"/>
      <c r="Y34" s="84"/>
    </row>
    <row r="35" spans="1:25" ht="12.75" customHeight="1">
      <c r="A35" s="84"/>
      <c r="B35" s="84"/>
      <c r="C35" s="84"/>
      <c r="D35" s="84"/>
      <c r="E35" s="84"/>
      <c r="F35" s="84"/>
      <c r="G35" s="84"/>
      <c r="H35" s="84"/>
      <c r="I35" s="84"/>
      <c r="J35" s="84"/>
      <c r="K35" s="84"/>
      <c r="L35" s="84"/>
      <c r="M35" s="84"/>
      <c r="N35" s="84"/>
      <c r="O35" s="84"/>
      <c r="P35" s="84"/>
      <c r="Q35" s="84"/>
      <c r="R35" s="84"/>
      <c r="S35" s="84"/>
      <c r="T35" s="84"/>
      <c r="U35" s="84"/>
      <c r="V35" s="84"/>
      <c r="W35" s="84"/>
      <c r="X35" s="84"/>
      <c r="Y35" s="84"/>
    </row>
    <row r="36" spans="1:25" ht="12.75" customHeight="1">
      <c r="A36" s="84"/>
      <c r="B36" s="84"/>
      <c r="C36" s="84"/>
      <c r="D36" s="84"/>
      <c r="E36" s="84"/>
      <c r="F36" s="84"/>
      <c r="G36" s="84"/>
      <c r="H36" s="84"/>
      <c r="I36" s="84"/>
      <c r="J36" s="84"/>
      <c r="K36" s="84"/>
      <c r="L36" s="84"/>
      <c r="M36" s="84"/>
      <c r="N36" s="84"/>
      <c r="O36" s="84"/>
      <c r="P36" s="84"/>
      <c r="Q36" s="84"/>
      <c r="R36" s="84"/>
      <c r="S36" s="84"/>
      <c r="T36" s="84"/>
      <c r="U36" s="84"/>
      <c r="V36" s="84"/>
      <c r="W36" s="84"/>
      <c r="X36" s="84"/>
      <c r="Y36" s="84"/>
    </row>
    <row r="37" spans="1:25" ht="12.75" customHeight="1">
      <c r="A37" s="84"/>
      <c r="B37" s="84"/>
      <c r="C37" s="84"/>
      <c r="D37" s="84"/>
      <c r="E37" s="84"/>
      <c r="F37" s="84"/>
      <c r="G37" s="84"/>
      <c r="H37" s="84"/>
      <c r="I37" s="84"/>
      <c r="J37" s="84"/>
      <c r="K37" s="84"/>
      <c r="L37" s="84"/>
      <c r="M37" s="84"/>
      <c r="N37" s="84"/>
      <c r="O37" s="84"/>
      <c r="P37" s="84"/>
      <c r="Q37" s="84"/>
      <c r="R37" s="84"/>
      <c r="S37" s="84"/>
      <c r="T37" s="84"/>
      <c r="U37" s="84"/>
      <c r="V37" s="84"/>
      <c r="W37" s="84"/>
      <c r="X37" s="84"/>
      <c r="Y37" s="84"/>
    </row>
    <row r="38" spans="1:25" ht="12.75" customHeight="1">
      <c r="A38" s="84"/>
      <c r="B38" s="84"/>
      <c r="C38" s="84"/>
      <c r="D38" s="84"/>
      <c r="E38" s="84"/>
      <c r="F38" s="84"/>
      <c r="G38" s="84"/>
      <c r="H38" s="84"/>
      <c r="I38" s="84"/>
      <c r="J38" s="84"/>
      <c r="K38" s="84"/>
      <c r="L38" s="84"/>
      <c r="M38" s="84"/>
      <c r="N38" s="84"/>
      <c r="O38" s="84"/>
      <c r="P38" s="84"/>
      <c r="Q38" s="84"/>
      <c r="R38" s="84"/>
      <c r="S38" s="84"/>
      <c r="T38" s="84"/>
      <c r="U38" s="84"/>
      <c r="V38" s="84"/>
      <c r="W38" s="84"/>
      <c r="X38" s="84"/>
      <c r="Y38" s="84"/>
    </row>
    <row r="39" spans="1:25" ht="12.75" customHeight="1">
      <c r="A39" s="84"/>
      <c r="B39" s="84"/>
      <c r="C39" s="84"/>
      <c r="D39" s="84"/>
      <c r="E39" s="84"/>
      <c r="F39" s="84"/>
      <c r="G39" s="84"/>
      <c r="H39" s="84"/>
      <c r="I39" s="84"/>
      <c r="J39" s="84"/>
      <c r="K39" s="84"/>
      <c r="L39" s="84"/>
      <c r="M39" s="84"/>
      <c r="N39" s="84"/>
      <c r="O39" s="84"/>
      <c r="P39" s="84"/>
      <c r="Q39" s="84"/>
      <c r="R39" s="84"/>
      <c r="S39" s="84"/>
      <c r="T39" s="84"/>
      <c r="U39" s="84"/>
      <c r="V39" s="84"/>
      <c r="W39" s="84"/>
      <c r="X39" s="84"/>
      <c r="Y39" s="84"/>
    </row>
    <row r="40" spans="1:25" ht="12.75" customHeight="1">
      <c r="A40" s="84"/>
      <c r="B40" s="84"/>
      <c r="C40" s="84"/>
      <c r="D40" s="84"/>
      <c r="E40" s="84"/>
      <c r="F40" s="84"/>
      <c r="G40" s="84"/>
      <c r="H40" s="84"/>
      <c r="I40" s="84"/>
      <c r="J40" s="84"/>
      <c r="K40" s="84"/>
      <c r="L40" s="84"/>
      <c r="M40" s="84"/>
      <c r="N40" s="84"/>
      <c r="O40" s="84"/>
      <c r="P40" s="84"/>
      <c r="Q40" s="84"/>
      <c r="R40" s="84"/>
      <c r="S40" s="84"/>
      <c r="T40" s="84"/>
      <c r="U40" s="84"/>
      <c r="V40" s="84"/>
      <c r="W40" s="84"/>
      <c r="X40" s="84"/>
      <c r="Y40" s="84"/>
    </row>
    <row r="41" spans="1:25" ht="12.75" customHeight="1">
      <c r="A41" s="84"/>
      <c r="B41" s="84"/>
      <c r="C41" s="84"/>
      <c r="D41" s="84"/>
      <c r="E41" s="84"/>
      <c r="F41" s="84"/>
      <c r="G41" s="84"/>
      <c r="H41" s="84"/>
      <c r="I41" s="84"/>
      <c r="J41" s="84"/>
      <c r="K41" s="84"/>
      <c r="L41" s="84"/>
      <c r="M41" s="84"/>
      <c r="N41" s="84"/>
      <c r="O41" s="84"/>
      <c r="P41" s="84"/>
      <c r="Q41" s="84"/>
      <c r="R41" s="84"/>
      <c r="S41" s="84"/>
      <c r="T41" s="84"/>
      <c r="U41" s="84"/>
      <c r="V41" s="84"/>
      <c r="W41" s="84"/>
      <c r="X41" s="84"/>
      <c r="Y41" s="84"/>
    </row>
    <row r="42" spans="1:25" ht="12.75" customHeight="1">
      <c r="A42" s="84"/>
      <c r="B42" s="84"/>
      <c r="C42" s="84"/>
      <c r="D42" s="84"/>
      <c r="E42" s="84"/>
      <c r="F42" s="84"/>
      <c r="G42" s="84"/>
      <c r="H42" s="84"/>
      <c r="I42" s="84"/>
      <c r="J42" s="84"/>
      <c r="K42" s="84"/>
      <c r="L42" s="84"/>
      <c r="M42" s="84"/>
      <c r="N42" s="84"/>
      <c r="O42" s="84"/>
      <c r="P42" s="84"/>
      <c r="Q42" s="84"/>
      <c r="R42" s="84"/>
      <c r="S42" s="84"/>
      <c r="T42" s="84"/>
      <c r="U42" s="84"/>
      <c r="V42" s="84"/>
      <c r="W42" s="84"/>
      <c r="X42" s="84"/>
      <c r="Y42" s="84"/>
    </row>
    <row r="43" spans="1:25" ht="12.75" customHeight="1">
      <c r="A43" s="84"/>
      <c r="B43" s="84"/>
      <c r="C43" s="84"/>
      <c r="D43" s="84"/>
      <c r="E43" s="84"/>
      <c r="F43" s="84"/>
      <c r="G43" s="84"/>
      <c r="H43" s="84"/>
      <c r="I43" s="84"/>
      <c r="J43" s="84"/>
      <c r="K43" s="84"/>
      <c r="L43" s="84"/>
      <c r="M43" s="84"/>
      <c r="N43" s="84"/>
      <c r="O43" s="84"/>
      <c r="P43" s="84"/>
      <c r="Q43" s="84"/>
      <c r="R43" s="84"/>
      <c r="S43" s="84"/>
      <c r="T43" s="84"/>
      <c r="U43" s="84"/>
      <c r="V43" s="84"/>
      <c r="W43" s="84"/>
      <c r="X43" s="84"/>
      <c r="Y43" s="84"/>
    </row>
    <row r="44" spans="1:25" ht="12.75" customHeight="1">
      <c r="A44" s="84"/>
      <c r="B44" s="84"/>
      <c r="C44" s="84"/>
      <c r="D44" s="84"/>
      <c r="E44" s="84"/>
      <c r="F44" s="84"/>
      <c r="G44" s="84"/>
      <c r="H44" s="84"/>
      <c r="I44" s="84"/>
      <c r="J44" s="84"/>
      <c r="K44" s="84"/>
      <c r="L44" s="84"/>
      <c r="M44" s="84"/>
      <c r="N44" s="84"/>
      <c r="O44" s="84"/>
      <c r="P44" s="84"/>
      <c r="Q44" s="84"/>
      <c r="R44" s="84"/>
      <c r="S44" s="84"/>
      <c r="T44" s="84"/>
      <c r="U44" s="84"/>
      <c r="V44" s="84"/>
      <c r="W44" s="84"/>
      <c r="X44" s="84"/>
      <c r="Y44" s="84"/>
    </row>
    <row r="45" spans="1:25" ht="12.75" customHeight="1">
      <c r="A45" s="84"/>
      <c r="B45" s="84"/>
      <c r="C45" s="84"/>
      <c r="D45" s="84"/>
      <c r="E45" s="84"/>
      <c r="F45" s="84"/>
      <c r="G45" s="84"/>
      <c r="H45" s="84"/>
      <c r="I45" s="84"/>
      <c r="J45" s="84"/>
      <c r="K45" s="84"/>
      <c r="L45" s="84"/>
      <c r="M45" s="84"/>
      <c r="N45" s="84"/>
      <c r="O45" s="84"/>
      <c r="P45" s="84"/>
      <c r="Q45" s="84"/>
      <c r="R45" s="84"/>
      <c r="S45" s="84"/>
      <c r="T45" s="84"/>
      <c r="U45" s="84"/>
      <c r="V45" s="84"/>
      <c r="W45" s="84"/>
      <c r="X45" s="84"/>
      <c r="Y45" s="84"/>
    </row>
    <row r="46" spans="1:25" ht="12.75" customHeight="1">
      <c r="A46" s="84"/>
      <c r="B46" s="84"/>
      <c r="C46" s="84"/>
      <c r="D46" s="84"/>
      <c r="E46" s="84"/>
      <c r="F46" s="84"/>
      <c r="G46" s="84"/>
      <c r="H46" s="84"/>
      <c r="I46" s="84"/>
      <c r="J46" s="84"/>
      <c r="K46" s="84"/>
      <c r="L46" s="84"/>
      <c r="M46" s="84"/>
      <c r="N46" s="84"/>
      <c r="O46" s="84"/>
      <c r="P46" s="84"/>
      <c r="Q46" s="84"/>
      <c r="R46" s="84"/>
      <c r="S46" s="84"/>
      <c r="T46" s="84"/>
      <c r="U46" s="84"/>
      <c r="V46" s="84"/>
      <c r="W46" s="84"/>
      <c r="X46" s="84"/>
      <c r="Y46" s="84"/>
    </row>
    <row r="47" spans="1:25" ht="12.75" customHeight="1">
      <c r="A47" s="84"/>
      <c r="B47" s="84"/>
      <c r="C47" s="84"/>
      <c r="D47" s="84"/>
      <c r="E47" s="84"/>
      <c r="F47" s="84"/>
      <c r="G47" s="84"/>
      <c r="H47" s="84"/>
      <c r="I47" s="84"/>
      <c r="J47" s="84"/>
      <c r="K47" s="84"/>
      <c r="L47" s="84"/>
      <c r="M47" s="84"/>
      <c r="N47" s="84"/>
      <c r="O47" s="84"/>
      <c r="P47" s="84"/>
      <c r="Q47" s="84"/>
      <c r="R47" s="84"/>
      <c r="S47" s="84"/>
      <c r="T47" s="84"/>
      <c r="U47" s="84"/>
      <c r="V47" s="84"/>
      <c r="W47" s="84"/>
      <c r="X47" s="84"/>
      <c r="Y47" s="84"/>
    </row>
    <row r="48" spans="1:25" ht="12.75" customHeight="1">
      <c r="A48" s="84"/>
      <c r="B48" s="84"/>
      <c r="C48" s="84"/>
      <c r="D48" s="84"/>
      <c r="E48" s="84"/>
      <c r="F48" s="84"/>
      <c r="G48" s="84"/>
      <c r="H48" s="84"/>
      <c r="I48" s="84"/>
      <c r="J48" s="84"/>
      <c r="K48" s="84"/>
      <c r="L48" s="84"/>
      <c r="M48" s="84"/>
      <c r="N48" s="84"/>
      <c r="O48" s="84"/>
      <c r="P48" s="84"/>
      <c r="Q48" s="84"/>
      <c r="R48" s="84"/>
      <c r="S48" s="84"/>
      <c r="T48" s="84"/>
      <c r="U48" s="84"/>
      <c r="V48" s="84"/>
      <c r="W48" s="84"/>
      <c r="X48" s="84"/>
      <c r="Y48" s="84"/>
    </row>
    <row r="49" spans="1:25" ht="12.75" customHeight="1">
      <c r="A49" s="84"/>
      <c r="B49" s="84"/>
      <c r="C49" s="84"/>
      <c r="D49" s="84"/>
      <c r="E49" s="84"/>
      <c r="F49" s="84"/>
      <c r="G49" s="84"/>
      <c r="H49" s="84"/>
      <c r="I49" s="84"/>
      <c r="J49" s="84"/>
      <c r="K49" s="84"/>
      <c r="L49" s="84"/>
      <c r="M49" s="84"/>
      <c r="N49" s="84"/>
      <c r="O49" s="84"/>
      <c r="P49" s="84"/>
      <c r="Q49" s="84"/>
      <c r="R49" s="84"/>
      <c r="S49" s="84"/>
      <c r="T49" s="84"/>
      <c r="U49" s="84"/>
      <c r="V49" s="84"/>
      <c r="W49" s="84"/>
      <c r="X49" s="84"/>
      <c r="Y49" s="84"/>
    </row>
    <row r="50" spans="1:25" ht="12.75" customHeight="1">
      <c r="A50" s="84"/>
      <c r="B50" s="84"/>
      <c r="C50" s="84"/>
      <c r="D50" s="84"/>
      <c r="E50" s="84"/>
      <c r="F50" s="84"/>
      <c r="G50" s="84"/>
      <c r="H50" s="84"/>
      <c r="I50" s="84"/>
      <c r="J50" s="84"/>
      <c r="K50" s="84"/>
      <c r="L50" s="84"/>
      <c r="M50" s="84"/>
      <c r="N50" s="84"/>
      <c r="O50" s="84"/>
      <c r="P50" s="84"/>
      <c r="Q50" s="84"/>
      <c r="R50" s="84"/>
      <c r="S50" s="84"/>
      <c r="T50" s="84"/>
      <c r="U50" s="84"/>
      <c r="V50" s="84"/>
      <c r="W50" s="84"/>
      <c r="X50" s="84"/>
      <c r="Y50" s="84"/>
    </row>
    <row r="51" spans="1:25" ht="12.75" customHeight="1">
      <c r="A51" s="84"/>
      <c r="B51" s="84"/>
      <c r="C51" s="84"/>
      <c r="D51" s="84"/>
      <c r="E51" s="84"/>
      <c r="F51" s="84"/>
      <c r="G51" s="84"/>
      <c r="H51" s="84"/>
      <c r="I51" s="84"/>
      <c r="J51" s="84"/>
      <c r="K51" s="84"/>
      <c r="L51" s="84"/>
      <c r="M51" s="84"/>
      <c r="N51" s="84"/>
      <c r="O51" s="84"/>
      <c r="P51" s="84"/>
      <c r="Q51" s="84"/>
      <c r="R51" s="84"/>
      <c r="S51" s="84"/>
      <c r="T51" s="84"/>
      <c r="U51" s="84"/>
      <c r="V51" s="84"/>
      <c r="W51" s="84"/>
      <c r="X51" s="84"/>
      <c r="Y51" s="84"/>
    </row>
    <row r="52" spans="1:25" ht="12.75" customHeight="1">
      <c r="A52" s="84"/>
      <c r="B52" s="84"/>
      <c r="C52" s="84"/>
      <c r="D52" s="84"/>
      <c r="E52" s="84"/>
      <c r="F52" s="84"/>
      <c r="G52" s="84"/>
      <c r="H52" s="84"/>
      <c r="I52" s="84"/>
      <c r="J52" s="84"/>
      <c r="K52" s="84"/>
      <c r="L52" s="84"/>
      <c r="M52" s="84"/>
      <c r="N52" s="84"/>
      <c r="O52" s="84"/>
      <c r="P52" s="84"/>
      <c r="Q52" s="84"/>
      <c r="R52" s="84"/>
      <c r="S52" s="84"/>
      <c r="T52" s="84"/>
      <c r="U52" s="84"/>
      <c r="V52" s="84"/>
      <c r="W52" s="84"/>
      <c r="X52" s="84"/>
      <c r="Y52" s="84"/>
    </row>
    <row r="53" spans="1:25" ht="12.75" customHeight="1">
      <c r="A53" s="84"/>
      <c r="B53" s="84"/>
      <c r="C53" s="84"/>
      <c r="D53" s="84"/>
      <c r="E53" s="84"/>
      <c r="F53" s="84"/>
      <c r="G53" s="84"/>
      <c r="H53" s="84"/>
      <c r="I53" s="84"/>
      <c r="J53" s="84"/>
      <c r="K53" s="84"/>
      <c r="L53" s="84"/>
      <c r="M53" s="84"/>
      <c r="N53" s="84"/>
      <c r="O53" s="84"/>
      <c r="P53" s="84"/>
      <c r="Q53" s="84"/>
      <c r="R53" s="84"/>
      <c r="S53" s="84"/>
      <c r="T53" s="84"/>
      <c r="U53" s="84"/>
      <c r="V53" s="84"/>
      <c r="W53" s="84"/>
      <c r="X53" s="84"/>
      <c r="Y53" s="84"/>
    </row>
    <row r="54" spans="1:25" ht="12.75" customHeight="1">
      <c r="A54" s="84"/>
      <c r="B54" s="84"/>
      <c r="C54" s="84"/>
      <c r="D54" s="84"/>
      <c r="E54" s="84"/>
      <c r="F54" s="84"/>
      <c r="G54" s="84"/>
      <c r="H54" s="84"/>
      <c r="I54" s="84"/>
      <c r="J54" s="84"/>
      <c r="K54" s="84"/>
      <c r="L54" s="84"/>
      <c r="M54" s="84"/>
      <c r="N54" s="84"/>
      <c r="O54" s="84"/>
      <c r="P54" s="84"/>
      <c r="Q54" s="84"/>
      <c r="R54" s="84"/>
      <c r="S54" s="84"/>
      <c r="T54" s="84"/>
      <c r="U54" s="84"/>
      <c r="V54" s="84"/>
      <c r="W54" s="84"/>
      <c r="X54" s="84"/>
      <c r="Y54" s="84"/>
    </row>
    <row r="55" spans="1:25" ht="12.75" customHeight="1">
      <c r="A55" s="84"/>
      <c r="B55" s="84"/>
      <c r="C55" s="84"/>
      <c r="D55" s="84"/>
      <c r="E55" s="84"/>
      <c r="F55" s="84"/>
      <c r="G55" s="84"/>
      <c r="H55" s="84"/>
      <c r="I55" s="84"/>
      <c r="J55" s="84"/>
      <c r="K55" s="84"/>
      <c r="L55" s="84"/>
      <c r="M55" s="84"/>
      <c r="N55" s="84"/>
      <c r="O55" s="84"/>
      <c r="P55" s="84"/>
      <c r="Q55" s="84"/>
      <c r="R55" s="84"/>
      <c r="S55" s="84"/>
      <c r="T55" s="84"/>
      <c r="U55" s="84"/>
      <c r="V55" s="84"/>
      <c r="W55" s="84"/>
      <c r="X55" s="84"/>
      <c r="Y55" s="84"/>
    </row>
    <row r="56" spans="1:25" ht="12.75" customHeight="1">
      <c r="A56" s="84"/>
      <c r="B56" s="84"/>
      <c r="C56" s="84"/>
      <c r="D56" s="84"/>
      <c r="E56" s="84"/>
      <c r="F56" s="84"/>
      <c r="G56" s="84"/>
      <c r="H56" s="84"/>
      <c r="I56" s="84"/>
      <c r="J56" s="84"/>
      <c r="K56" s="84"/>
      <c r="L56" s="84"/>
      <c r="M56" s="84"/>
      <c r="N56" s="84"/>
      <c r="O56" s="84"/>
      <c r="P56" s="84"/>
      <c r="Q56" s="84"/>
      <c r="R56" s="84"/>
      <c r="S56" s="84"/>
      <c r="T56" s="84"/>
      <c r="U56" s="84"/>
      <c r="V56" s="84"/>
      <c r="W56" s="84"/>
      <c r="X56" s="84"/>
      <c r="Y56" s="84"/>
    </row>
    <row r="57" spans="1:25" ht="12.75" customHeight="1">
      <c r="A57" s="84"/>
      <c r="B57" s="84"/>
      <c r="C57" s="84"/>
      <c r="D57" s="84"/>
      <c r="E57" s="84"/>
      <c r="F57" s="84"/>
      <c r="G57" s="84"/>
      <c r="H57" s="84"/>
      <c r="I57" s="84"/>
      <c r="J57" s="84"/>
      <c r="K57" s="84"/>
      <c r="L57" s="84"/>
      <c r="M57" s="84"/>
      <c r="N57" s="84"/>
      <c r="O57" s="84"/>
      <c r="P57" s="84"/>
      <c r="Q57" s="84"/>
      <c r="R57" s="84"/>
      <c r="S57" s="84"/>
      <c r="T57" s="84"/>
      <c r="U57" s="84"/>
      <c r="V57" s="84"/>
      <c r="W57" s="84"/>
      <c r="X57" s="84"/>
      <c r="Y57" s="84"/>
    </row>
    <row r="58" spans="1:25" ht="12.75" customHeight="1">
      <c r="A58" s="84"/>
      <c r="B58" s="84"/>
      <c r="C58" s="84"/>
      <c r="D58" s="84"/>
      <c r="E58" s="84"/>
      <c r="F58" s="84"/>
      <c r="G58" s="84"/>
      <c r="H58" s="84"/>
      <c r="I58" s="84"/>
      <c r="J58" s="84"/>
      <c r="K58" s="84"/>
      <c r="L58" s="84"/>
      <c r="M58" s="84"/>
      <c r="N58" s="84"/>
      <c r="O58" s="84"/>
      <c r="P58" s="84"/>
      <c r="Q58" s="84"/>
      <c r="R58" s="84"/>
      <c r="S58" s="84"/>
      <c r="T58" s="84"/>
      <c r="U58" s="84"/>
      <c r="V58" s="84"/>
      <c r="W58" s="84"/>
      <c r="X58" s="84"/>
      <c r="Y58" s="84"/>
    </row>
    <row r="59" spans="1:25" ht="12.75" customHeight="1">
      <c r="A59" s="84"/>
      <c r="B59" s="84"/>
      <c r="C59" s="84"/>
      <c r="D59" s="84"/>
      <c r="E59" s="84"/>
      <c r="F59" s="84"/>
      <c r="G59" s="84"/>
      <c r="H59" s="84"/>
      <c r="I59" s="84"/>
      <c r="J59" s="84"/>
      <c r="K59" s="84"/>
      <c r="L59" s="84"/>
      <c r="M59" s="84"/>
      <c r="N59" s="84"/>
      <c r="O59" s="84"/>
      <c r="P59" s="84"/>
      <c r="Q59" s="84"/>
      <c r="R59" s="84"/>
      <c r="S59" s="84"/>
      <c r="T59" s="84"/>
      <c r="U59" s="84"/>
      <c r="V59" s="84"/>
      <c r="W59" s="84"/>
      <c r="X59" s="84"/>
      <c r="Y59" s="84"/>
    </row>
    <row r="60" spans="1:25" ht="12.75" customHeight="1">
      <c r="A60" s="84"/>
      <c r="B60" s="84"/>
      <c r="C60" s="84"/>
      <c r="D60" s="84"/>
      <c r="E60" s="84"/>
      <c r="F60" s="84"/>
      <c r="G60" s="84"/>
      <c r="H60" s="84"/>
      <c r="I60" s="84"/>
      <c r="J60" s="84"/>
      <c r="K60" s="84"/>
      <c r="L60" s="84"/>
      <c r="M60" s="84"/>
      <c r="N60" s="84"/>
      <c r="O60" s="84"/>
      <c r="P60" s="84"/>
      <c r="Q60" s="84"/>
      <c r="R60" s="84"/>
      <c r="S60" s="84"/>
      <c r="T60" s="84"/>
      <c r="U60" s="84"/>
      <c r="V60" s="84"/>
      <c r="W60" s="84"/>
      <c r="X60" s="84"/>
      <c r="Y60" s="84"/>
    </row>
    <row r="61" spans="1:25" ht="12.75" customHeight="1">
      <c r="A61" s="84"/>
      <c r="B61" s="84"/>
      <c r="C61" s="84"/>
      <c r="D61" s="84"/>
      <c r="E61" s="84"/>
      <c r="F61" s="84"/>
      <c r="G61" s="84"/>
      <c r="H61" s="84"/>
      <c r="I61" s="84"/>
      <c r="J61" s="84"/>
      <c r="K61" s="84"/>
      <c r="L61" s="84"/>
      <c r="M61" s="84"/>
      <c r="N61" s="84"/>
      <c r="O61" s="84"/>
      <c r="P61" s="84"/>
      <c r="Q61" s="84"/>
      <c r="R61" s="84"/>
      <c r="S61" s="84"/>
      <c r="T61" s="84"/>
      <c r="U61" s="84"/>
      <c r="V61" s="84"/>
      <c r="W61" s="84"/>
      <c r="X61" s="84"/>
      <c r="Y61" s="84"/>
    </row>
    <row r="62" spans="1:25" ht="12.75" customHeight="1">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ht="12.75" customHeight="1">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ht="12.75" customHeight="1">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ht="12.75" customHeight="1">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ht="12.75" customHeight="1">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ht="12.75" customHeight="1">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ht="12.75" customHeight="1">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ht="12.75" customHeight="1">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ht="12.75" customHeight="1">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ht="12.75" customHeight="1">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ht="12.75" customHeight="1">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ht="12.75" customHeight="1">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ht="12.75" customHeight="1">
      <c r="A74" s="84"/>
      <c r="B74" s="84"/>
      <c r="C74" s="84"/>
      <c r="D74" s="84"/>
      <c r="E74" s="84"/>
      <c r="F74" s="84"/>
      <c r="G74" s="84"/>
      <c r="H74" s="84"/>
      <c r="I74" s="84"/>
      <c r="J74" s="84"/>
      <c r="K74" s="84"/>
      <c r="L74" s="84"/>
      <c r="M74" s="84"/>
      <c r="N74" s="84"/>
      <c r="O74" s="84"/>
      <c r="P74" s="84"/>
      <c r="Q74" s="84"/>
      <c r="R74" s="84"/>
      <c r="S74" s="84"/>
      <c r="T74" s="84"/>
      <c r="U74" s="84"/>
      <c r="V74" s="84"/>
      <c r="W74" s="84"/>
      <c r="X74" s="84"/>
      <c r="Y74" s="84"/>
    </row>
    <row r="75" spans="1:25" ht="12.75" customHeight="1">
      <c r="A75" s="84"/>
      <c r="B75" s="84"/>
      <c r="C75" s="84"/>
      <c r="D75" s="84"/>
      <c r="E75" s="84"/>
      <c r="F75" s="84"/>
      <c r="G75" s="84"/>
      <c r="H75" s="84"/>
      <c r="I75" s="84"/>
      <c r="J75" s="84"/>
      <c r="K75" s="84"/>
      <c r="L75" s="84"/>
      <c r="M75" s="84"/>
      <c r="N75" s="84"/>
      <c r="O75" s="84"/>
      <c r="P75" s="84"/>
      <c r="Q75" s="84"/>
      <c r="R75" s="84"/>
      <c r="S75" s="84"/>
      <c r="T75" s="84"/>
      <c r="U75" s="84"/>
      <c r="V75" s="84"/>
      <c r="W75" s="84"/>
      <c r="X75" s="84"/>
      <c r="Y75" s="84"/>
    </row>
    <row r="76" spans="1:25" ht="12.75" customHeight="1">
      <c r="A76" s="84"/>
      <c r="B76" s="84"/>
      <c r="C76" s="84"/>
      <c r="D76" s="84"/>
      <c r="E76" s="84"/>
      <c r="F76" s="84"/>
      <c r="G76" s="84"/>
      <c r="H76" s="84"/>
      <c r="I76" s="84"/>
      <c r="J76" s="84"/>
      <c r="K76" s="84"/>
      <c r="L76" s="84"/>
      <c r="M76" s="84"/>
      <c r="N76" s="84"/>
      <c r="O76" s="84"/>
      <c r="P76" s="84"/>
      <c r="Q76" s="84"/>
      <c r="R76" s="84"/>
      <c r="S76" s="84"/>
      <c r="T76" s="84"/>
      <c r="U76" s="84"/>
      <c r="V76" s="84"/>
      <c r="W76" s="84"/>
      <c r="X76" s="84"/>
      <c r="Y76" s="84"/>
    </row>
    <row r="77" spans="1:25" ht="12.75" customHeight="1">
      <c r="A77" s="84"/>
      <c r="B77" s="84"/>
      <c r="C77" s="84"/>
      <c r="D77" s="84"/>
      <c r="E77" s="84"/>
      <c r="F77" s="84"/>
      <c r="G77" s="84"/>
      <c r="H77" s="84"/>
      <c r="I77" s="84"/>
      <c r="J77" s="84"/>
      <c r="K77" s="84"/>
      <c r="L77" s="84"/>
      <c r="M77" s="84"/>
      <c r="N77" s="84"/>
      <c r="O77" s="84"/>
      <c r="P77" s="84"/>
      <c r="Q77" s="84"/>
      <c r="R77" s="84"/>
      <c r="S77" s="84"/>
      <c r="T77" s="84"/>
      <c r="U77" s="84"/>
      <c r="V77" s="84"/>
      <c r="W77" s="84"/>
      <c r="X77" s="84"/>
      <c r="Y77" s="84"/>
    </row>
    <row r="78" spans="1:25" ht="12.75" customHeight="1">
      <c r="A78" s="84"/>
      <c r="B78" s="84"/>
      <c r="C78" s="84"/>
      <c r="D78" s="84"/>
      <c r="E78" s="84"/>
      <c r="F78" s="84"/>
      <c r="G78" s="84"/>
      <c r="H78" s="84"/>
      <c r="I78" s="84"/>
      <c r="J78" s="84"/>
      <c r="K78" s="84"/>
      <c r="L78" s="84"/>
      <c r="M78" s="84"/>
      <c r="N78" s="84"/>
      <c r="O78" s="84"/>
      <c r="P78" s="84"/>
      <c r="Q78" s="84"/>
      <c r="R78" s="84"/>
      <c r="S78" s="84"/>
      <c r="T78" s="84"/>
      <c r="U78" s="84"/>
      <c r="V78" s="84"/>
      <c r="W78" s="84"/>
      <c r="X78" s="84"/>
      <c r="Y78" s="84"/>
    </row>
    <row r="79" spans="1:25" ht="12.75" customHeight="1">
      <c r="A79" s="84"/>
      <c r="B79" s="84"/>
      <c r="C79" s="84"/>
      <c r="D79" s="84"/>
      <c r="E79" s="84"/>
      <c r="F79" s="84"/>
      <c r="G79" s="84"/>
      <c r="H79" s="84"/>
      <c r="I79" s="84"/>
      <c r="J79" s="84"/>
      <c r="K79" s="84"/>
      <c r="L79" s="84"/>
      <c r="M79" s="84"/>
      <c r="N79" s="84"/>
      <c r="O79" s="84"/>
      <c r="P79" s="84"/>
      <c r="Q79" s="84"/>
      <c r="R79" s="84"/>
      <c r="S79" s="84"/>
      <c r="T79" s="84"/>
      <c r="U79" s="84"/>
      <c r="V79" s="84"/>
      <c r="W79" s="84"/>
      <c r="X79" s="84"/>
      <c r="Y79" s="84"/>
    </row>
    <row r="80" spans="1:25" ht="12.75" customHeight="1">
      <c r="A80" s="84"/>
      <c r="B80" s="84"/>
      <c r="C80" s="84"/>
      <c r="D80" s="84"/>
      <c r="E80" s="84"/>
      <c r="F80" s="84"/>
      <c r="G80" s="84"/>
      <c r="H80" s="84"/>
      <c r="I80" s="84"/>
      <c r="J80" s="84"/>
      <c r="K80" s="84"/>
      <c r="L80" s="84"/>
      <c r="M80" s="84"/>
      <c r="N80" s="84"/>
      <c r="O80" s="84"/>
      <c r="P80" s="84"/>
      <c r="Q80" s="84"/>
      <c r="R80" s="84"/>
      <c r="S80" s="84"/>
      <c r="T80" s="84"/>
      <c r="U80" s="84"/>
      <c r="V80" s="84"/>
      <c r="W80" s="84"/>
      <c r="X80" s="84"/>
      <c r="Y80" s="84"/>
    </row>
    <row r="81" spans="1:25" ht="12.75" customHeight="1">
      <c r="A81" s="84"/>
      <c r="B81" s="84"/>
      <c r="C81" s="84"/>
      <c r="D81" s="84"/>
      <c r="E81" s="84"/>
      <c r="F81" s="84"/>
      <c r="G81" s="84"/>
      <c r="H81" s="84"/>
      <c r="I81" s="84"/>
      <c r="J81" s="84"/>
      <c r="K81" s="84"/>
      <c r="L81" s="84"/>
      <c r="M81" s="84"/>
      <c r="N81" s="84"/>
      <c r="O81" s="84"/>
      <c r="P81" s="84"/>
      <c r="Q81" s="84"/>
      <c r="R81" s="84"/>
      <c r="S81" s="84"/>
      <c r="T81" s="84"/>
      <c r="U81" s="84"/>
      <c r="V81" s="84"/>
      <c r="W81" s="84"/>
      <c r="X81" s="84"/>
      <c r="Y81" s="84"/>
    </row>
    <row r="82" spans="1:25" ht="12.75" customHeight="1">
      <c r="A82" s="84"/>
      <c r="B82" s="84"/>
      <c r="C82" s="84"/>
      <c r="D82" s="84"/>
      <c r="E82" s="84"/>
      <c r="F82" s="84"/>
      <c r="G82" s="84"/>
      <c r="H82" s="84"/>
      <c r="I82" s="84"/>
      <c r="J82" s="84"/>
      <c r="K82" s="84"/>
      <c r="L82" s="84"/>
      <c r="M82" s="84"/>
      <c r="N82" s="84"/>
      <c r="O82" s="84"/>
      <c r="P82" s="84"/>
      <c r="Q82" s="84"/>
      <c r="R82" s="84"/>
      <c r="S82" s="84"/>
      <c r="T82" s="84"/>
      <c r="U82" s="84"/>
      <c r="V82" s="84"/>
      <c r="W82" s="84"/>
      <c r="X82" s="84"/>
      <c r="Y82" s="84"/>
    </row>
    <row r="83" spans="1:25" ht="12.75" customHeight="1">
      <c r="A83" s="84"/>
      <c r="B83" s="84"/>
      <c r="C83" s="84"/>
      <c r="D83" s="84"/>
      <c r="E83" s="84"/>
      <c r="F83" s="84"/>
      <c r="G83" s="84"/>
      <c r="H83" s="84"/>
      <c r="I83" s="84"/>
      <c r="J83" s="84"/>
      <c r="K83" s="84"/>
      <c r="L83" s="84"/>
      <c r="M83" s="84"/>
      <c r="N83" s="84"/>
      <c r="O83" s="84"/>
      <c r="P83" s="84"/>
      <c r="Q83" s="84"/>
      <c r="R83" s="84"/>
      <c r="S83" s="84"/>
      <c r="T83" s="84"/>
      <c r="U83" s="84"/>
      <c r="V83" s="84"/>
      <c r="W83" s="84"/>
      <c r="X83" s="84"/>
      <c r="Y83" s="84"/>
    </row>
    <row r="84" spans="1:25" ht="12.75" customHeight="1">
      <c r="A84" s="84"/>
      <c r="B84" s="84"/>
      <c r="C84" s="84"/>
      <c r="D84" s="84"/>
      <c r="E84" s="84"/>
      <c r="F84" s="84"/>
      <c r="G84" s="84"/>
      <c r="H84" s="84"/>
      <c r="I84" s="84"/>
      <c r="J84" s="84"/>
      <c r="K84" s="84"/>
      <c r="L84" s="84"/>
      <c r="M84" s="84"/>
      <c r="N84" s="84"/>
      <c r="O84" s="84"/>
      <c r="P84" s="84"/>
      <c r="Q84" s="84"/>
      <c r="R84" s="84"/>
      <c r="S84" s="84"/>
      <c r="T84" s="84"/>
      <c r="U84" s="84"/>
      <c r="V84" s="84"/>
      <c r="W84" s="84"/>
      <c r="X84" s="84"/>
      <c r="Y84" s="84"/>
    </row>
    <row r="85" spans="1:25" ht="12.75" customHeight="1">
      <c r="A85" s="84"/>
      <c r="B85" s="84"/>
      <c r="C85" s="84"/>
      <c r="D85" s="84"/>
      <c r="E85" s="84"/>
      <c r="F85" s="84"/>
      <c r="G85" s="84"/>
      <c r="H85" s="84"/>
      <c r="I85" s="84"/>
      <c r="J85" s="84"/>
      <c r="K85" s="84"/>
      <c r="L85" s="84"/>
      <c r="M85" s="84"/>
      <c r="N85" s="84"/>
      <c r="O85" s="84"/>
      <c r="P85" s="84"/>
      <c r="Q85" s="84"/>
      <c r="R85" s="84"/>
      <c r="S85" s="84"/>
      <c r="T85" s="84"/>
      <c r="U85" s="84"/>
      <c r="V85" s="84"/>
      <c r="W85" s="84"/>
      <c r="X85" s="84"/>
      <c r="Y85" s="84"/>
    </row>
    <row r="86" spans="1:25" ht="12.75" customHeight="1">
      <c r="A86" s="84"/>
      <c r="B86" s="84"/>
      <c r="C86" s="84"/>
      <c r="D86" s="84"/>
      <c r="E86" s="84"/>
      <c r="F86" s="84"/>
      <c r="G86" s="84"/>
      <c r="H86" s="84"/>
      <c r="I86" s="84"/>
      <c r="J86" s="84"/>
      <c r="K86" s="84"/>
      <c r="L86" s="84"/>
      <c r="M86" s="84"/>
      <c r="N86" s="84"/>
      <c r="O86" s="84"/>
      <c r="P86" s="84"/>
      <c r="Q86" s="84"/>
      <c r="R86" s="84"/>
      <c r="S86" s="84"/>
      <c r="T86" s="84"/>
      <c r="U86" s="84"/>
      <c r="V86" s="84"/>
      <c r="W86" s="84"/>
      <c r="X86" s="84"/>
      <c r="Y86" s="84"/>
    </row>
    <row r="87" spans="1:25" ht="12.75" customHeight="1">
      <c r="A87" s="84"/>
      <c r="B87" s="84"/>
      <c r="C87" s="84"/>
      <c r="D87" s="84"/>
      <c r="E87" s="84"/>
      <c r="F87" s="84"/>
      <c r="G87" s="84"/>
      <c r="H87" s="84"/>
      <c r="I87" s="84"/>
      <c r="J87" s="84"/>
      <c r="K87" s="84"/>
      <c r="L87" s="84"/>
      <c r="M87" s="84"/>
      <c r="N87" s="84"/>
      <c r="O87" s="84"/>
      <c r="P87" s="84"/>
      <c r="Q87" s="84"/>
      <c r="R87" s="84"/>
      <c r="S87" s="84"/>
      <c r="T87" s="84"/>
      <c r="U87" s="84"/>
      <c r="V87" s="84"/>
      <c r="W87" s="84"/>
      <c r="X87" s="84"/>
      <c r="Y87" s="84"/>
    </row>
    <row r="88" spans="1:25" ht="12.75" customHeight="1">
      <c r="A88" s="84"/>
      <c r="B88" s="84"/>
      <c r="C88" s="84"/>
      <c r="D88" s="84"/>
      <c r="E88" s="84"/>
      <c r="F88" s="84"/>
      <c r="G88" s="84"/>
      <c r="H88" s="84"/>
      <c r="I88" s="84"/>
      <c r="J88" s="84"/>
      <c r="K88" s="84"/>
      <c r="L88" s="84"/>
      <c r="M88" s="84"/>
      <c r="N88" s="84"/>
      <c r="O88" s="84"/>
      <c r="P88" s="84"/>
      <c r="Q88" s="84"/>
      <c r="R88" s="84"/>
      <c r="S88" s="84"/>
      <c r="T88" s="84"/>
      <c r="U88" s="84"/>
      <c r="V88" s="84"/>
      <c r="W88" s="84"/>
      <c r="X88" s="84"/>
      <c r="Y88" s="84"/>
    </row>
    <row r="89" spans="1:25" ht="12.75" customHeight="1">
      <c r="A89" s="84"/>
      <c r="B89" s="84"/>
      <c r="C89" s="84"/>
      <c r="D89" s="84"/>
      <c r="E89" s="84"/>
      <c r="F89" s="84"/>
      <c r="G89" s="84"/>
      <c r="H89" s="84"/>
      <c r="I89" s="84"/>
      <c r="J89" s="84"/>
      <c r="K89" s="84"/>
      <c r="L89" s="84"/>
      <c r="M89" s="84"/>
      <c r="N89" s="84"/>
      <c r="O89" s="84"/>
      <c r="P89" s="84"/>
      <c r="Q89" s="84"/>
      <c r="R89" s="84"/>
      <c r="S89" s="84"/>
      <c r="T89" s="84"/>
      <c r="U89" s="84"/>
      <c r="V89" s="84"/>
      <c r="W89" s="84"/>
      <c r="X89" s="84"/>
      <c r="Y89" s="84"/>
    </row>
    <row r="90" spans="1:25" ht="12.75" customHeight="1">
      <c r="A90" s="84"/>
      <c r="B90" s="84"/>
      <c r="C90" s="84"/>
      <c r="D90" s="84"/>
      <c r="E90" s="84"/>
      <c r="F90" s="84"/>
      <c r="G90" s="84"/>
      <c r="H90" s="84"/>
      <c r="I90" s="84"/>
      <c r="J90" s="84"/>
      <c r="K90" s="84"/>
      <c r="L90" s="84"/>
      <c r="M90" s="84"/>
      <c r="N90" s="84"/>
      <c r="O90" s="84"/>
      <c r="P90" s="84"/>
      <c r="Q90" s="84"/>
      <c r="R90" s="84"/>
      <c r="S90" s="84"/>
      <c r="T90" s="84"/>
      <c r="U90" s="84"/>
      <c r="V90" s="84"/>
      <c r="W90" s="84"/>
      <c r="X90" s="84"/>
      <c r="Y90" s="84"/>
    </row>
    <row r="91" spans="1:25" ht="12.75" customHeight="1">
      <c r="A91" s="84"/>
      <c r="B91" s="84"/>
      <c r="C91" s="84"/>
      <c r="D91" s="84"/>
      <c r="E91" s="84"/>
      <c r="F91" s="84"/>
      <c r="G91" s="84"/>
      <c r="H91" s="84"/>
      <c r="I91" s="84"/>
      <c r="J91" s="84"/>
      <c r="K91" s="84"/>
      <c r="L91" s="84"/>
      <c r="M91" s="84"/>
      <c r="N91" s="84"/>
      <c r="O91" s="84"/>
      <c r="P91" s="84"/>
      <c r="Q91" s="84"/>
      <c r="R91" s="84"/>
      <c r="S91" s="84"/>
      <c r="T91" s="84"/>
      <c r="U91" s="84"/>
      <c r="V91" s="84"/>
      <c r="W91" s="84"/>
      <c r="X91" s="84"/>
      <c r="Y91" s="84"/>
    </row>
    <row r="92" spans="1:25" ht="12.75" customHeight="1">
      <c r="A92" s="84"/>
      <c r="B92" s="84"/>
      <c r="C92" s="84"/>
      <c r="D92" s="84"/>
      <c r="E92" s="84"/>
      <c r="F92" s="84"/>
      <c r="G92" s="84"/>
      <c r="H92" s="84"/>
      <c r="I92" s="84"/>
      <c r="J92" s="84"/>
      <c r="K92" s="84"/>
      <c r="L92" s="84"/>
      <c r="M92" s="84"/>
      <c r="N92" s="84"/>
      <c r="O92" s="84"/>
      <c r="P92" s="84"/>
      <c r="Q92" s="84"/>
      <c r="R92" s="84"/>
      <c r="S92" s="84"/>
      <c r="T92" s="84"/>
      <c r="U92" s="84"/>
      <c r="V92" s="84"/>
      <c r="W92" s="84"/>
      <c r="X92" s="84"/>
      <c r="Y92" s="84"/>
    </row>
    <row r="93" spans="1:25" ht="12.75" customHeight="1">
      <c r="A93" s="84"/>
      <c r="B93" s="84"/>
      <c r="C93" s="84"/>
      <c r="D93" s="84"/>
      <c r="E93" s="84"/>
      <c r="F93" s="84"/>
      <c r="G93" s="84"/>
      <c r="H93" s="84"/>
      <c r="I93" s="84"/>
      <c r="J93" s="84"/>
      <c r="K93" s="84"/>
      <c r="L93" s="84"/>
      <c r="M93" s="84"/>
      <c r="N93" s="84"/>
      <c r="O93" s="84"/>
      <c r="P93" s="84"/>
      <c r="Q93" s="84"/>
      <c r="R93" s="84"/>
      <c r="S93" s="84"/>
      <c r="T93" s="84"/>
      <c r="U93" s="84"/>
      <c r="V93" s="84"/>
      <c r="W93" s="84"/>
      <c r="X93" s="84"/>
      <c r="Y93" s="84"/>
    </row>
    <row r="94" spans="1:25" ht="12.75" customHeight="1">
      <c r="A94" s="84"/>
      <c r="B94" s="84"/>
      <c r="C94" s="84"/>
      <c r="D94" s="84"/>
      <c r="E94" s="84"/>
      <c r="F94" s="84"/>
      <c r="G94" s="84"/>
      <c r="H94" s="84"/>
      <c r="I94" s="84"/>
      <c r="J94" s="84"/>
      <c r="K94" s="84"/>
      <c r="L94" s="84"/>
      <c r="M94" s="84"/>
      <c r="N94" s="84"/>
      <c r="O94" s="84"/>
      <c r="P94" s="84"/>
      <c r="Q94" s="84"/>
      <c r="R94" s="84"/>
      <c r="S94" s="84"/>
      <c r="T94" s="84"/>
      <c r="U94" s="84"/>
      <c r="V94" s="84"/>
      <c r="W94" s="84"/>
      <c r="X94" s="84"/>
      <c r="Y94" s="84"/>
    </row>
    <row r="95" spans="1:25" ht="12.75" customHeight="1">
      <c r="A95" s="84"/>
      <c r="B95" s="84"/>
      <c r="C95" s="84"/>
      <c r="D95" s="84"/>
      <c r="E95" s="84"/>
      <c r="F95" s="84"/>
      <c r="G95" s="84"/>
      <c r="H95" s="84"/>
      <c r="I95" s="84"/>
      <c r="J95" s="84"/>
      <c r="K95" s="84"/>
      <c r="L95" s="84"/>
      <c r="M95" s="84"/>
      <c r="N95" s="84"/>
      <c r="O95" s="84"/>
      <c r="P95" s="84"/>
      <c r="Q95" s="84"/>
      <c r="R95" s="84"/>
      <c r="S95" s="84"/>
      <c r="T95" s="84"/>
      <c r="U95" s="84"/>
      <c r="V95" s="84"/>
      <c r="W95" s="84"/>
      <c r="X95" s="84"/>
      <c r="Y95" s="84"/>
    </row>
    <row r="96" spans="1:25" ht="12.75" customHeight="1">
      <c r="A96" s="84"/>
      <c r="B96" s="84"/>
      <c r="C96" s="84"/>
      <c r="D96" s="84"/>
      <c r="E96" s="84"/>
      <c r="F96" s="84"/>
      <c r="G96" s="84"/>
      <c r="H96" s="84"/>
      <c r="I96" s="84"/>
      <c r="J96" s="84"/>
      <c r="K96" s="84"/>
      <c r="L96" s="84"/>
      <c r="M96" s="84"/>
      <c r="N96" s="84"/>
      <c r="O96" s="84"/>
      <c r="P96" s="84"/>
      <c r="Q96" s="84"/>
      <c r="R96" s="84"/>
      <c r="S96" s="84"/>
      <c r="T96" s="84"/>
      <c r="U96" s="84"/>
      <c r="V96" s="84"/>
      <c r="W96" s="84"/>
      <c r="X96" s="84"/>
      <c r="Y96" s="84"/>
    </row>
    <row r="97" spans="1:25" ht="12.75" customHeight="1">
      <c r="A97" s="84"/>
      <c r="B97" s="84"/>
      <c r="C97" s="84"/>
      <c r="D97" s="84"/>
      <c r="E97" s="84"/>
      <c r="F97" s="84"/>
      <c r="G97" s="84"/>
      <c r="H97" s="84"/>
      <c r="I97" s="84"/>
      <c r="J97" s="84"/>
      <c r="K97" s="84"/>
      <c r="L97" s="84"/>
      <c r="M97" s="84"/>
      <c r="N97" s="84"/>
      <c r="O97" s="84"/>
      <c r="P97" s="84"/>
      <c r="Q97" s="84"/>
      <c r="R97" s="84"/>
      <c r="S97" s="84"/>
      <c r="T97" s="84"/>
      <c r="U97" s="84"/>
      <c r="V97" s="84"/>
      <c r="W97" s="84"/>
      <c r="X97" s="84"/>
      <c r="Y97" s="84"/>
    </row>
    <row r="98" spans="1:25" ht="12.75" customHeight="1">
      <c r="A98" s="84"/>
      <c r="B98" s="84"/>
      <c r="C98" s="84"/>
      <c r="D98" s="84"/>
      <c r="E98" s="84"/>
      <c r="F98" s="84"/>
      <c r="G98" s="84"/>
      <c r="H98" s="84"/>
      <c r="I98" s="84"/>
      <c r="J98" s="84"/>
      <c r="K98" s="84"/>
      <c r="L98" s="84"/>
      <c r="M98" s="84"/>
      <c r="N98" s="84"/>
      <c r="O98" s="84"/>
      <c r="P98" s="84"/>
      <c r="Q98" s="84"/>
      <c r="R98" s="84"/>
      <c r="S98" s="84"/>
      <c r="T98" s="84"/>
      <c r="U98" s="84"/>
      <c r="V98" s="84"/>
      <c r="W98" s="84"/>
      <c r="X98" s="84"/>
      <c r="Y98" s="84"/>
    </row>
    <row r="99" spans="1:25" ht="12.75" customHeight="1">
      <c r="A99" s="84"/>
      <c r="B99" s="84"/>
      <c r="C99" s="84"/>
      <c r="D99" s="84"/>
      <c r="E99" s="84"/>
      <c r="F99" s="84"/>
      <c r="G99" s="84"/>
      <c r="H99" s="84"/>
      <c r="I99" s="84"/>
      <c r="J99" s="84"/>
      <c r="K99" s="84"/>
      <c r="L99" s="84"/>
      <c r="M99" s="84"/>
      <c r="N99" s="84"/>
      <c r="O99" s="84"/>
      <c r="P99" s="84"/>
      <c r="Q99" s="84"/>
      <c r="R99" s="84"/>
      <c r="S99" s="84"/>
      <c r="T99" s="84"/>
      <c r="U99" s="84"/>
      <c r="V99" s="84"/>
      <c r="W99" s="84"/>
      <c r="X99" s="84"/>
      <c r="Y99" s="84"/>
    </row>
    <row r="100" spans="1:25" ht="12.75" customHeight="1">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row>
    <row r="101" spans="1:25" ht="12.75" customHeight="1">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row>
    <row r="102" spans="1:25" ht="12.75" customHeight="1">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row>
    <row r="103" spans="1:25" ht="12.75" customHeight="1">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row>
    <row r="104" spans="1:25" ht="12.75" customHeight="1">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row>
    <row r="105" spans="1:25" ht="12.75" customHeight="1">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row>
    <row r="106" spans="1:25" ht="12.75" customHeight="1">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row>
    <row r="107" spans="1:25" ht="12.75" customHeight="1">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row>
    <row r="108" spans="1:25" ht="12.75" customHeight="1">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row>
    <row r="109" spans="1:25" ht="12.75" customHeight="1">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row>
    <row r="110" spans="1:25" ht="12.75" customHeight="1">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row>
    <row r="111" spans="1:25" ht="12.75" customHeight="1">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row>
    <row r="112" spans="1:25" ht="12.75" customHeight="1">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row>
    <row r="113" spans="1:25" ht="12.75" customHeight="1">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row>
    <row r="114" spans="1:25" ht="12.75" customHeight="1">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row>
    <row r="115" spans="1:25" ht="12.75" customHeight="1">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row>
    <row r="116" spans="1:25" ht="12.75" customHeight="1">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row>
    <row r="117" spans="1:25" ht="12.75" customHeight="1">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row>
    <row r="118" spans="1:25" ht="12.75" customHeight="1">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row>
    <row r="119" spans="1:25" ht="12.75" customHeight="1">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row>
    <row r="120" spans="1:25" ht="12.75" customHeight="1">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row>
    <row r="121" spans="1:25" ht="12.75" customHeight="1">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row>
    <row r="122" spans="1:25" ht="12.75" customHeight="1">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row>
    <row r="123" spans="1:25" ht="12.75" customHeight="1">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row>
    <row r="124" spans="1:25" ht="12.75" customHeight="1">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row>
    <row r="125" spans="1:25" ht="12.75" customHeight="1">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row>
    <row r="126" spans="1:25" ht="12.75" customHeight="1">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row>
    <row r="127" spans="1:25" ht="12.75" customHeight="1">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row>
    <row r="128" spans="1:25" ht="12.75" customHeight="1">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row>
    <row r="129" spans="1:25" ht="12.75" customHeight="1">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row>
    <row r="130" spans="1:25" ht="12.75" customHeight="1">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row>
    <row r="131" spans="1:25" ht="12.75" customHeight="1">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row>
    <row r="132" spans="1:25" ht="12.75" customHeight="1">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row>
    <row r="133" spans="1:25" ht="12.75" customHeight="1">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row>
    <row r="134" spans="1:25" ht="12.75" customHeight="1">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row>
    <row r="135" spans="1:25" ht="12.75" customHeight="1">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row>
    <row r="136" spans="1:25" ht="12.75" customHeight="1">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row>
    <row r="137" spans="1:25" ht="12.75" customHeight="1">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row>
    <row r="138" spans="1:25" ht="12.75" customHeight="1">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row>
    <row r="139" spans="1:25" ht="12.75" customHeight="1">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row>
    <row r="140" spans="1:25" ht="12.75" customHeight="1">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row>
    <row r="141" spans="1:25" ht="12.75" customHeight="1">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row>
    <row r="142" spans="1:25" ht="12.75" customHeight="1">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row>
    <row r="143" spans="1:25" ht="12.75" customHeight="1">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row>
    <row r="144" spans="1:25" ht="12.75" customHeight="1">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row>
    <row r="145" spans="1:25" ht="12.75" customHeight="1">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row>
    <row r="146" spans="1:25" ht="12.75" customHeight="1">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row>
    <row r="147" spans="1:25" ht="12.75" customHeight="1">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row>
    <row r="148" spans="1:25" ht="12.75" customHeight="1">
      <c r="A148" s="84"/>
      <c r="B148" s="84"/>
      <c r="C148" s="84"/>
      <c r="D148" s="84"/>
      <c r="E148" s="84"/>
      <c r="F148" s="84"/>
      <c r="G148" s="84"/>
      <c r="H148" s="84"/>
      <c r="I148" s="84"/>
      <c r="J148" s="84"/>
      <c r="K148" s="84"/>
      <c r="L148" s="84"/>
      <c r="M148" s="84"/>
      <c r="N148" s="84"/>
      <c r="O148" s="84"/>
      <c r="P148" s="84"/>
      <c r="Q148" s="84"/>
      <c r="R148" s="84"/>
      <c r="S148" s="84"/>
      <c r="T148" s="84"/>
      <c r="U148" s="84"/>
      <c r="V148" s="84"/>
      <c r="W148" s="84"/>
      <c r="X148" s="84"/>
      <c r="Y148" s="84"/>
    </row>
    <row r="149" spans="1:25" ht="12.75" customHeight="1">
      <c r="A149" s="84"/>
      <c r="B149" s="84"/>
      <c r="C149" s="84"/>
      <c r="D149" s="84"/>
      <c r="E149" s="84"/>
      <c r="F149" s="84"/>
      <c r="G149" s="84"/>
      <c r="H149" s="84"/>
      <c r="I149" s="84"/>
      <c r="J149" s="84"/>
      <c r="K149" s="84"/>
      <c r="L149" s="84"/>
      <c r="M149" s="84"/>
      <c r="N149" s="84"/>
      <c r="O149" s="84"/>
      <c r="P149" s="84"/>
      <c r="Q149" s="84"/>
      <c r="R149" s="84"/>
      <c r="S149" s="84"/>
      <c r="T149" s="84"/>
      <c r="U149" s="84"/>
      <c r="V149" s="84"/>
      <c r="W149" s="84"/>
      <c r="X149" s="84"/>
      <c r="Y149" s="84"/>
    </row>
    <row r="150" spans="1:25" ht="12.75" customHeight="1">
      <c r="A150" s="84"/>
      <c r="B150" s="84"/>
      <c r="C150" s="84"/>
      <c r="D150" s="84"/>
      <c r="E150" s="84"/>
      <c r="F150" s="84"/>
      <c r="G150" s="84"/>
      <c r="H150" s="84"/>
      <c r="I150" s="84"/>
      <c r="J150" s="84"/>
      <c r="K150" s="84"/>
      <c r="L150" s="84"/>
      <c r="M150" s="84"/>
      <c r="N150" s="84"/>
      <c r="O150" s="84"/>
      <c r="P150" s="84"/>
      <c r="Q150" s="84"/>
      <c r="R150" s="84"/>
      <c r="S150" s="84"/>
      <c r="T150" s="84"/>
      <c r="U150" s="84"/>
      <c r="V150" s="84"/>
      <c r="W150" s="84"/>
      <c r="X150" s="84"/>
      <c r="Y150" s="84"/>
    </row>
    <row r="151" spans="1:25" ht="12.75" customHeight="1">
      <c r="A151" s="84"/>
      <c r="B151" s="84"/>
      <c r="C151" s="84"/>
      <c r="D151" s="84"/>
      <c r="E151" s="84"/>
      <c r="F151" s="84"/>
      <c r="G151" s="84"/>
      <c r="H151" s="84"/>
      <c r="I151" s="84"/>
      <c r="J151" s="84"/>
      <c r="K151" s="84"/>
      <c r="L151" s="84"/>
      <c r="M151" s="84"/>
      <c r="N151" s="84"/>
      <c r="O151" s="84"/>
      <c r="P151" s="84"/>
      <c r="Q151" s="84"/>
      <c r="R151" s="84"/>
      <c r="S151" s="84"/>
      <c r="T151" s="84"/>
      <c r="U151" s="84"/>
      <c r="V151" s="84"/>
      <c r="W151" s="84"/>
      <c r="X151" s="84"/>
      <c r="Y151" s="84"/>
    </row>
    <row r="152" spans="1:25" ht="12.75" customHeight="1">
      <c r="A152" s="84"/>
      <c r="B152" s="84"/>
      <c r="C152" s="84"/>
      <c r="D152" s="84"/>
      <c r="E152" s="84"/>
      <c r="F152" s="84"/>
      <c r="G152" s="84"/>
      <c r="H152" s="84"/>
      <c r="I152" s="84"/>
      <c r="J152" s="84"/>
      <c r="K152" s="84"/>
      <c r="L152" s="84"/>
      <c r="M152" s="84"/>
      <c r="N152" s="84"/>
      <c r="O152" s="84"/>
      <c r="P152" s="84"/>
      <c r="Q152" s="84"/>
      <c r="R152" s="84"/>
      <c r="S152" s="84"/>
      <c r="T152" s="84"/>
      <c r="U152" s="84"/>
      <c r="V152" s="84"/>
      <c r="W152" s="84"/>
      <c r="X152" s="84"/>
      <c r="Y152" s="84"/>
    </row>
    <row r="153" spans="1:25" ht="12.75" customHeight="1">
      <c r="A153" s="84"/>
      <c r="B153" s="84"/>
      <c r="C153" s="84"/>
      <c r="D153" s="84"/>
      <c r="E153" s="84"/>
      <c r="F153" s="84"/>
      <c r="G153" s="84"/>
      <c r="H153" s="84"/>
      <c r="I153" s="84"/>
      <c r="J153" s="84"/>
      <c r="K153" s="84"/>
      <c r="L153" s="84"/>
      <c r="M153" s="84"/>
      <c r="N153" s="84"/>
      <c r="O153" s="84"/>
      <c r="P153" s="84"/>
      <c r="Q153" s="84"/>
      <c r="R153" s="84"/>
      <c r="S153" s="84"/>
      <c r="T153" s="84"/>
      <c r="U153" s="84"/>
      <c r="V153" s="84"/>
      <c r="W153" s="84"/>
      <c r="X153" s="84"/>
      <c r="Y153" s="84"/>
    </row>
    <row r="154" spans="1:25" ht="12.75" customHeight="1">
      <c r="A154" s="84"/>
      <c r="B154" s="84"/>
      <c r="C154" s="84"/>
      <c r="D154" s="84"/>
      <c r="E154" s="84"/>
      <c r="F154" s="84"/>
      <c r="G154" s="84"/>
      <c r="H154" s="84"/>
      <c r="I154" s="84"/>
      <c r="J154" s="84"/>
      <c r="K154" s="84"/>
      <c r="L154" s="84"/>
      <c r="M154" s="84"/>
      <c r="N154" s="84"/>
      <c r="O154" s="84"/>
      <c r="P154" s="84"/>
      <c r="Q154" s="84"/>
      <c r="R154" s="84"/>
      <c r="S154" s="84"/>
      <c r="T154" s="84"/>
      <c r="U154" s="84"/>
      <c r="V154" s="84"/>
      <c r="W154" s="84"/>
      <c r="X154" s="84"/>
      <c r="Y154" s="84"/>
    </row>
    <row r="155" spans="1:25" ht="12.75" customHeight="1">
      <c r="A155" s="84"/>
      <c r="B155" s="84"/>
      <c r="C155" s="84"/>
      <c r="D155" s="84"/>
      <c r="E155" s="84"/>
      <c r="F155" s="84"/>
      <c r="G155" s="84"/>
      <c r="H155" s="84"/>
      <c r="I155" s="84"/>
      <c r="J155" s="84"/>
      <c r="K155" s="84"/>
      <c r="L155" s="84"/>
      <c r="M155" s="84"/>
      <c r="N155" s="84"/>
      <c r="O155" s="84"/>
      <c r="P155" s="84"/>
      <c r="Q155" s="84"/>
      <c r="R155" s="84"/>
      <c r="S155" s="84"/>
      <c r="T155" s="84"/>
      <c r="U155" s="84"/>
      <c r="V155" s="84"/>
      <c r="W155" s="84"/>
      <c r="X155" s="84"/>
      <c r="Y155" s="84"/>
    </row>
    <row r="156" spans="1:25" ht="12.75" customHeight="1">
      <c r="A156" s="84"/>
      <c r="B156" s="84"/>
      <c r="C156" s="84"/>
      <c r="D156" s="84"/>
      <c r="E156" s="84"/>
      <c r="F156" s="84"/>
      <c r="G156" s="84"/>
      <c r="H156" s="84"/>
      <c r="I156" s="84"/>
      <c r="J156" s="84"/>
      <c r="K156" s="84"/>
      <c r="L156" s="84"/>
      <c r="M156" s="84"/>
      <c r="N156" s="84"/>
      <c r="O156" s="84"/>
      <c r="P156" s="84"/>
      <c r="Q156" s="84"/>
      <c r="R156" s="84"/>
      <c r="S156" s="84"/>
      <c r="T156" s="84"/>
      <c r="U156" s="84"/>
      <c r="V156" s="84"/>
      <c r="W156" s="84"/>
      <c r="X156" s="84"/>
      <c r="Y156" s="84"/>
    </row>
    <row r="157" spans="1:25" ht="12.75" customHeight="1">
      <c r="A157" s="84"/>
      <c r="B157" s="84"/>
      <c r="C157" s="84"/>
      <c r="D157" s="84"/>
      <c r="E157" s="84"/>
      <c r="F157" s="84"/>
      <c r="G157" s="84"/>
      <c r="H157" s="84"/>
      <c r="I157" s="84"/>
      <c r="J157" s="84"/>
      <c r="K157" s="84"/>
      <c r="L157" s="84"/>
      <c r="M157" s="84"/>
      <c r="N157" s="84"/>
      <c r="O157" s="84"/>
      <c r="P157" s="84"/>
      <c r="Q157" s="84"/>
      <c r="R157" s="84"/>
      <c r="S157" s="84"/>
      <c r="T157" s="84"/>
      <c r="U157" s="84"/>
      <c r="V157" s="84"/>
      <c r="W157" s="84"/>
      <c r="X157" s="84"/>
      <c r="Y157" s="84"/>
    </row>
    <row r="158" spans="1:25" ht="12.75" customHeight="1">
      <c r="A158" s="84"/>
      <c r="B158" s="84"/>
      <c r="C158" s="84"/>
      <c r="D158" s="84"/>
      <c r="E158" s="84"/>
      <c r="F158" s="84"/>
      <c r="G158" s="84"/>
      <c r="H158" s="84"/>
      <c r="I158" s="84"/>
      <c r="J158" s="84"/>
      <c r="K158" s="84"/>
      <c r="L158" s="84"/>
      <c r="M158" s="84"/>
      <c r="N158" s="84"/>
      <c r="O158" s="84"/>
      <c r="P158" s="84"/>
      <c r="Q158" s="84"/>
      <c r="R158" s="84"/>
      <c r="S158" s="84"/>
      <c r="T158" s="84"/>
      <c r="U158" s="84"/>
      <c r="V158" s="84"/>
      <c r="W158" s="84"/>
      <c r="X158" s="84"/>
      <c r="Y158" s="84"/>
    </row>
    <row r="159" spans="1:25" ht="12.75" customHeight="1">
      <c r="A159" s="84"/>
      <c r="B159" s="84"/>
      <c r="C159" s="84"/>
      <c r="D159" s="84"/>
      <c r="E159" s="84"/>
      <c r="F159" s="84"/>
      <c r="G159" s="84"/>
      <c r="H159" s="84"/>
      <c r="I159" s="84"/>
      <c r="J159" s="84"/>
      <c r="K159" s="84"/>
      <c r="L159" s="84"/>
      <c r="M159" s="84"/>
      <c r="N159" s="84"/>
      <c r="O159" s="84"/>
      <c r="P159" s="84"/>
      <c r="Q159" s="84"/>
      <c r="R159" s="84"/>
      <c r="S159" s="84"/>
      <c r="T159" s="84"/>
      <c r="U159" s="84"/>
      <c r="V159" s="84"/>
      <c r="W159" s="84"/>
      <c r="X159" s="84"/>
      <c r="Y159" s="84"/>
    </row>
    <row r="160" spans="1:25" ht="12.75" customHeight="1">
      <c r="A160" s="84"/>
      <c r="B160" s="84"/>
      <c r="C160" s="84"/>
      <c r="D160" s="84"/>
      <c r="E160" s="84"/>
      <c r="F160" s="84"/>
      <c r="G160" s="84"/>
      <c r="H160" s="84"/>
      <c r="I160" s="84"/>
      <c r="J160" s="84"/>
      <c r="K160" s="84"/>
      <c r="L160" s="84"/>
      <c r="M160" s="84"/>
      <c r="N160" s="84"/>
      <c r="O160" s="84"/>
      <c r="P160" s="84"/>
      <c r="Q160" s="84"/>
      <c r="R160" s="84"/>
      <c r="S160" s="84"/>
      <c r="T160" s="84"/>
      <c r="U160" s="84"/>
      <c r="V160" s="84"/>
      <c r="W160" s="84"/>
      <c r="X160" s="84"/>
      <c r="Y160" s="84"/>
    </row>
    <row r="161" spans="1:25" ht="12.75" customHeight="1">
      <c r="A161" s="84"/>
      <c r="B161" s="84"/>
      <c r="C161" s="84"/>
      <c r="D161" s="84"/>
      <c r="E161" s="84"/>
      <c r="F161" s="84"/>
      <c r="G161" s="84"/>
      <c r="H161" s="84"/>
      <c r="I161" s="84"/>
      <c r="J161" s="84"/>
      <c r="K161" s="84"/>
      <c r="L161" s="84"/>
      <c r="M161" s="84"/>
      <c r="N161" s="84"/>
      <c r="O161" s="84"/>
      <c r="P161" s="84"/>
      <c r="Q161" s="84"/>
      <c r="R161" s="84"/>
      <c r="S161" s="84"/>
      <c r="T161" s="84"/>
      <c r="U161" s="84"/>
      <c r="V161" s="84"/>
      <c r="W161" s="84"/>
      <c r="X161" s="84"/>
      <c r="Y161" s="84"/>
    </row>
    <row r="162" spans="1:25" ht="12.75" customHeight="1">
      <c r="A162" s="84"/>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row>
    <row r="163" spans="1:25" ht="12.75" customHeight="1">
      <c r="A163" s="84"/>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row>
    <row r="164" spans="1:25" ht="12.75" customHeight="1">
      <c r="A164" s="84"/>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row>
    <row r="165" spans="1:25" ht="12.75" customHeight="1">
      <c r="A165" s="84"/>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row>
    <row r="166" spans="1:25" ht="12.75" customHeight="1">
      <c r="A166" s="84"/>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row>
    <row r="167" spans="1:25" ht="12.75" customHeight="1">
      <c r="A167" s="84"/>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row>
    <row r="168" spans="1:25" ht="12.75" customHeight="1">
      <c r="A168" s="84"/>
      <c r="B168" s="84"/>
      <c r="C168" s="84"/>
      <c r="D168" s="84"/>
      <c r="E168" s="84"/>
      <c r="F168" s="84"/>
      <c r="G168" s="84"/>
      <c r="H168" s="84"/>
      <c r="I168" s="84"/>
      <c r="J168" s="84"/>
      <c r="K168" s="84"/>
      <c r="L168" s="84"/>
      <c r="M168" s="84"/>
      <c r="N168" s="84"/>
      <c r="O168" s="84"/>
      <c r="P168" s="84"/>
      <c r="Q168" s="84"/>
      <c r="R168" s="84"/>
      <c r="S168" s="84"/>
      <c r="T168" s="84"/>
      <c r="U168" s="84"/>
      <c r="V168" s="84"/>
      <c r="W168" s="84"/>
      <c r="X168" s="84"/>
      <c r="Y168" s="84"/>
    </row>
    <row r="169" spans="1:25" ht="12.75" customHeight="1">
      <c r="A169" s="84"/>
      <c r="B169" s="84"/>
      <c r="C169" s="84"/>
      <c r="D169" s="84"/>
      <c r="E169" s="84"/>
      <c r="F169" s="84"/>
      <c r="G169" s="84"/>
      <c r="H169" s="84"/>
      <c r="I169" s="84"/>
      <c r="J169" s="84"/>
      <c r="K169" s="84"/>
      <c r="L169" s="84"/>
      <c r="M169" s="84"/>
      <c r="N169" s="84"/>
      <c r="O169" s="84"/>
      <c r="P169" s="84"/>
      <c r="Q169" s="84"/>
      <c r="R169" s="84"/>
      <c r="S169" s="84"/>
      <c r="T169" s="84"/>
      <c r="U169" s="84"/>
      <c r="V169" s="84"/>
      <c r="W169" s="84"/>
      <c r="X169" s="84"/>
      <c r="Y169" s="84"/>
    </row>
    <row r="170" spans="1:25" ht="12.75" customHeight="1">
      <c r="A170" s="84"/>
      <c r="B170" s="84"/>
      <c r="C170" s="84"/>
      <c r="D170" s="84"/>
      <c r="E170" s="84"/>
      <c r="F170" s="84"/>
      <c r="G170" s="84"/>
      <c r="H170" s="84"/>
      <c r="I170" s="84"/>
      <c r="J170" s="84"/>
      <c r="K170" s="84"/>
      <c r="L170" s="84"/>
      <c r="M170" s="84"/>
      <c r="N170" s="84"/>
      <c r="O170" s="84"/>
      <c r="P170" s="84"/>
      <c r="Q170" s="84"/>
      <c r="R170" s="84"/>
      <c r="S170" s="84"/>
      <c r="T170" s="84"/>
      <c r="U170" s="84"/>
      <c r="V170" s="84"/>
      <c r="W170" s="84"/>
      <c r="X170" s="84"/>
      <c r="Y170" s="84"/>
    </row>
    <row r="171" spans="1:25" ht="12.75" customHeight="1">
      <c r="A171" s="84"/>
      <c r="B171" s="84"/>
      <c r="C171" s="84"/>
      <c r="D171" s="84"/>
      <c r="E171" s="84"/>
      <c r="F171" s="84"/>
      <c r="G171" s="84"/>
      <c r="H171" s="84"/>
      <c r="I171" s="84"/>
      <c r="J171" s="84"/>
      <c r="K171" s="84"/>
      <c r="L171" s="84"/>
      <c r="M171" s="84"/>
      <c r="N171" s="84"/>
      <c r="O171" s="84"/>
      <c r="P171" s="84"/>
      <c r="Q171" s="84"/>
      <c r="R171" s="84"/>
      <c r="S171" s="84"/>
      <c r="T171" s="84"/>
      <c r="U171" s="84"/>
      <c r="V171" s="84"/>
      <c r="W171" s="84"/>
      <c r="X171" s="84"/>
      <c r="Y171" s="84"/>
    </row>
    <row r="172" spans="1:25" ht="12.75" customHeight="1">
      <c r="A172" s="84"/>
      <c r="B172" s="84"/>
      <c r="C172" s="84"/>
      <c r="D172" s="84"/>
      <c r="E172" s="84"/>
      <c r="F172" s="84"/>
      <c r="G172" s="84"/>
      <c r="H172" s="84"/>
      <c r="I172" s="84"/>
      <c r="J172" s="84"/>
      <c r="K172" s="84"/>
      <c r="L172" s="84"/>
      <c r="M172" s="84"/>
      <c r="N172" s="84"/>
      <c r="O172" s="84"/>
      <c r="P172" s="84"/>
      <c r="Q172" s="84"/>
      <c r="R172" s="84"/>
      <c r="S172" s="84"/>
      <c r="T172" s="84"/>
      <c r="U172" s="84"/>
      <c r="V172" s="84"/>
      <c r="W172" s="84"/>
      <c r="X172" s="84"/>
      <c r="Y172" s="84"/>
    </row>
    <row r="173" spans="1:25" ht="12.75" customHeight="1">
      <c r="A173" s="84"/>
      <c r="B173" s="84"/>
      <c r="C173" s="84"/>
      <c r="D173" s="84"/>
      <c r="E173" s="84"/>
      <c r="F173" s="84"/>
      <c r="G173" s="84"/>
      <c r="H173" s="84"/>
      <c r="I173" s="84"/>
      <c r="J173" s="84"/>
      <c r="K173" s="84"/>
      <c r="L173" s="84"/>
      <c r="M173" s="84"/>
      <c r="N173" s="84"/>
      <c r="O173" s="84"/>
      <c r="P173" s="84"/>
      <c r="Q173" s="84"/>
      <c r="R173" s="84"/>
      <c r="S173" s="84"/>
      <c r="T173" s="84"/>
      <c r="U173" s="84"/>
      <c r="V173" s="84"/>
      <c r="W173" s="84"/>
      <c r="X173" s="84"/>
      <c r="Y173" s="84"/>
    </row>
    <row r="174" spans="1:25" ht="12.75" customHeight="1">
      <c r="A174" s="84"/>
      <c r="B174" s="84"/>
      <c r="C174" s="84"/>
      <c r="D174" s="84"/>
      <c r="E174" s="84"/>
      <c r="F174" s="84"/>
      <c r="G174" s="84"/>
      <c r="H174" s="84"/>
      <c r="I174" s="84"/>
      <c r="J174" s="84"/>
      <c r="K174" s="84"/>
      <c r="L174" s="84"/>
      <c r="M174" s="84"/>
      <c r="N174" s="84"/>
      <c r="O174" s="84"/>
      <c r="P174" s="84"/>
      <c r="Q174" s="84"/>
      <c r="R174" s="84"/>
      <c r="S174" s="84"/>
      <c r="T174" s="84"/>
      <c r="U174" s="84"/>
      <c r="V174" s="84"/>
      <c r="W174" s="84"/>
      <c r="X174" s="84"/>
      <c r="Y174" s="84"/>
    </row>
    <row r="175" spans="1:25" ht="12.75" customHeight="1">
      <c r="A175" s="84"/>
      <c r="B175" s="84"/>
      <c r="C175" s="84"/>
      <c r="D175" s="84"/>
      <c r="E175" s="84"/>
      <c r="F175" s="84"/>
      <c r="G175" s="84"/>
      <c r="H175" s="84"/>
      <c r="I175" s="84"/>
      <c r="J175" s="84"/>
      <c r="K175" s="84"/>
      <c r="L175" s="84"/>
      <c r="M175" s="84"/>
      <c r="N175" s="84"/>
      <c r="O175" s="84"/>
      <c r="P175" s="84"/>
      <c r="Q175" s="84"/>
      <c r="R175" s="84"/>
      <c r="S175" s="84"/>
      <c r="T175" s="84"/>
      <c r="U175" s="84"/>
      <c r="V175" s="84"/>
      <c r="W175" s="84"/>
      <c r="X175" s="84"/>
      <c r="Y175" s="84"/>
    </row>
    <row r="176" spans="1:25" ht="12.75" customHeight="1">
      <c r="A176" s="84"/>
      <c r="B176" s="84"/>
      <c r="C176" s="84"/>
      <c r="D176" s="84"/>
      <c r="E176" s="84"/>
      <c r="F176" s="84"/>
      <c r="G176" s="84"/>
      <c r="H176" s="84"/>
      <c r="I176" s="84"/>
      <c r="J176" s="84"/>
      <c r="K176" s="84"/>
      <c r="L176" s="84"/>
      <c r="M176" s="84"/>
      <c r="N176" s="84"/>
      <c r="O176" s="84"/>
      <c r="P176" s="84"/>
      <c r="Q176" s="84"/>
      <c r="R176" s="84"/>
      <c r="S176" s="84"/>
      <c r="T176" s="84"/>
      <c r="U176" s="84"/>
      <c r="V176" s="84"/>
      <c r="W176" s="84"/>
      <c r="X176" s="84"/>
      <c r="Y176" s="84"/>
    </row>
    <row r="177" spans="1:25" ht="12.75" customHeight="1">
      <c r="A177" s="84"/>
      <c r="B177" s="84"/>
      <c r="C177" s="84"/>
      <c r="D177" s="84"/>
      <c r="E177" s="84"/>
      <c r="F177" s="84"/>
      <c r="G177" s="84"/>
      <c r="H177" s="84"/>
      <c r="I177" s="84"/>
      <c r="J177" s="84"/>
      <c r="K177" s="84"/>
      <c r="L177" s="84"/>
      <c r="M177" s="84"/>
      <c r="N177" s="84"/>
      <c r="O177" s="84"/>
      <c r="P177" s="84"/>
      <c r="Q177" s="84"/>
      <c r="R177" s="84"/>
      <c r="S177" s="84"/>
      <c r="T177" s="84"/>
      <c r="U177" s="84"/>
      <c r="V177" s="84"/>
      <c r="W177" s="84"/>
      <c r="X177" s="84"/>
      <c r="Y177" s="84"/>
    </row>
    <row r="178" spans="1:25" ht="12.75" customHeight="1">
      <c r="A178" s="84"/>
      <c r="B178" s="84"/>
      <c r="C178" s="84"/>
      <c r="D178" s="84"/>
      <c r="E178" s="84"/>
      <c r="F178" s="84"/>
      <c r="G178" s="84"/>
      <c r="H178" s="84"/>
      <c r="I178" s="84"/>
      <c r="J178" s="84"/>
      <c r="K178" s="84"/>
      <c r="L178" s="84"/>
      <c r="M178" s="84"/>
      <c r="N178" s="84"/>
      <c r="O178" s="84"/>
      <c r="P178" s="84"/>
      <c r="Q178" s="84"/>
      <c r="R178" s="84"/>
      <c r="S178" s="84"/>
      <c r="T178" s="84"/>
      <c r="U178" s="84"/>
      <c r="V178" s="84"/>
      <c r="W178" s="84"/>
      <c r="X178" s="84"/>
      <c r="Y178" s="84"/>
    </row>
    <row r="179" spans="1:25" ht="12.75" customHeight="1">
      <c r="A179" s="84"/>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row>
    <row r="180" spans="1:25" ht="12.75" customHeight="1">
      <c r="A180" s="84"/>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row>
    <row r="181" spans="1:25" ht="12.75" customHeight="1">
      <c r="A181" s="84"/>
      <c r="B181" s="84"/>
      <c r="C181" s="84"/>
      <c r="D181" s="84"/>
      <c r="E181" s="84"/>
      <c r="F181" s="84"/>
      <c r="G181" s="84"/>
      <c r="H181" s="84"/>
      <c r="I181" s="84"/>
      <c r="J181" s="84"/>
      <c r="K181" s="84"/>
      <c r="L181" s="84"/>
      <c r="M181" s="84"/>
      <c r="N181" s="84"/>
      <c r="O181" s="84"/>
      <c r="P181" s="84"/>
      <c r="Q181" s="84"/>
      <c r="R181" s="84"/>
      <c r="S181" s="84"/>
      <c r="T181" s="84"/>
      <c r="U181" s="84"/>
      <c r="V181" s="84"/>
      <c r="W181" s="84"/>
      <c r="X181" s="84"/>
      <c r="Y181" s="84"/>
    </row>
    <row r="182" spans="1:25" ht="12.75" customHeight="1">
      <c r="A182" s="84"/>
      <c r="B182" s="84"/>
      <c r="C182" s="84"/>
      <c r="D182" s="84"/>
      <c r="E182" s="84"/>
      <c r="F182" s="84"/>
      <c r="G182" s="84"/>
      <c r="H182" s="84"/>
      <c r="I182" s="84"/>
      <c r="J182" s="84"/>
      <c r="K182" s="84"/>
      <c r="L182" s="84"/>
      <c r="M182" s="84"/>
      <c r="N182" s="84"/>
      <c r="O182" s="84"/>
      <c r="P182" s="84"/>
      <c r="Q182" s="84"/>
      <c r="R182" s="84"/>
      <c r="S182" s="84"/>
      <c r="T182" s="84"/>
      <c r="U182" s="84"/>
      <c r="V182" s="84"/>
      <c r="W182" s="84"/>
      <c r="X182" s="84"/>
      <c r="Y182" s="84"/>
    </row>
    <row r="183" spans="1:25" ht="12.75" customHeight="1">
      <c r="A183" s="84"/>
      <c r="B183" s="84"/>
      <c r="C183" s="84"/>
      <c r="D183" s="84"/>
      <c r="E183" s="84"/>
      <c r="F183" s="84"/>
      <c r="G183" s="84"/>
      <c r="H183" s="84"/>
      <c r="I183" s="84"/>
      <c r="J183" s="84"/>
      <c r="K183" s="84"/>
      <c r="L183" s="84"/>
      <c r="M183" s="84"/>
      <c r="N183" s="84"/>
      <c r="O183" s="84"/>
      <c r="P183" s="84"/>
      <c r="Q183" s="84"/>
      <c r="R183" s="84"/>
      <c r="S183" s="84"/>
      <c r="T183" s="84"/>
      <c r="U183" s="84"/>
      <c r="V183" s="84"/>
      <c r="W183" s="84"/>
      <c r="X183" s="84"/>
      <c r="Y183" s="84"/>
    </row>
    <row r="184" spans="1:25" ht="12.75" customHeight="1">
      <c r="A184" s="84"/>
      <c r="B184" s="84"/>
      <c r="C184" s="84"/>
      <c r="D184" s="84"/>
      <c r="E184" s="84"/>
      <c r="F184" s="84"/>
      <c r="G184" s="84"/>
      <c r="H184" s="84"/>
      <c r="I184" s="84"/>
      <c r="J184" s="84"/>
      <c r="K184" s="84"/>
      <c r="L184" s="84"/>
      <c r="M184" s="84"/>
      <c r="N184" s="84"/>
      <c r="O184" s="84"/>
      <c r="P184" s="84"/>
      <c r="Q184" s="84"/>
      <c r="R184" s="84"/>
      <c r="S184" s="84"/>
      <c r="T184" s="84"/>
      <c r="U184" s="84"/>
      <c r="V184" s="84"/>
      <c r="W184" s="84"/>
      <c r="X184" s="84"/>
      <c r="Y184" s="84"/>
    </row>
    <row r="185" spans="1:25" ht="12.75" customHeight="1">
      <c r="A185" s="84"/>
      <c r="B185" s="84"/>
      <c r="C185" s="84"/>
      <c r="D185" s="84"/>
      <c r="E185" s="84"/>
      <c r="F185" s="84"/>
      <c r="G185" s="84"/>
      <c r="H185" s="84"/>
      <c r="I185" s="84"/>
      <c r="J185" s="84"/>
      <c r="K185" s="84"/>
      <c r="L185" s="84"/>
      <c r="M185" s="84"/>
      <c r="N185" s="84"/>
      <c r="O185" s="84"/>
      <c r="P185" s="84"/>
      <c r="Q185" s="84"/>
      <c r="R185" s="84"/>
      <c r="S185" s="84"/>
      <c r="T185" s="84"/>
      <c r="U185" s="84"/>
      <c r="V185" s="84"/>
      <c r="W185" s="84"/>
      <c r="X185" s="84"/>
      <c r="Y185" s="84"/>
    </row>
    <row r="186" spans="1:25" ht="12.75" customHeight="1">
      <c r="A186" s="84"/>
      <c r="B186" s="84"/>
      <c r="C186" s="84"/>
      <c r="D186" s="84"/>
      <c r="E186" s="84"/>
      <c r="F186" s="84"/>
      <c r="G186" s="84"/>
      <c r="H186" s="84"/>
      <c r="I186" s="84"/>
      <c r="J186" s="84"/>
      <c r="K186" s="84"/>
      <c r="L186" s="84"/>
      <c r="M186" s="84"/>
      <c r="N186" s="84"/>
      <c r="O186" s="84"/>
      <c r="P186" s="84"/>
      <c r="Q186" s="84"/>
      <c r="R186" s="84"/>
      <c r="S186" s="84"/>
      <c r="T186" s="84"/>
      <c r="U186" s="84"/>
      <c r="V186" s="84"/>
      <c r="W186" s="84"/>
      <c r="X186" s="84"/>
      <c r="Y186" s="84"/>
    </row>
    <row r="187" spans="1:25" ht="12.75" customHeight="1">
      <c r="A187" s="84"/>
      <c r="B187" s="84"/>
      <c r="C187" s="84"/>
      <c r="D187" s="84"/>
      <c r="E187" s="84"/>
      <c r="F187" s="84"/>
      <c r="G187" s="84"/>
      <c r="H187" s="84"/>
      <c r="I187" s="84"/>
      <c r="J187" s="84"/>
      <c r="K187" s="84"/>
      <c r="L187" s="84"/>
      <c r="M187" s="84"/>
      <c r="N187" s="84"/>
      <c r="O187" s="84"/>
      <c r="P187" s="84"/>
      <c r="Q187" s="84"/>
      <c r="R187" s="84"/>
      <c r="S187" s="84"/>
      <c r="T187" s="84"/>
      <c r="U187" s="84"/>
      <c r="V187" s="84"/>
      <c r="W187" s="84"/>
      <c r="X187" s="84"/>
      <c r="Y187" s="84"/>
    </row>
    <row r="188" spans="1:25" ht="12.75" customHeight="1">
      <c r="A188" s="84"/>
      <c r="B188" s="84"/>
      <c r="C188" s="84"/>
      <c r="D188" s="84"/>
      <c r="E188" s="84"/>
      <c r="F188" s="84"/>
      <c r="G188" s="84"/>
      <c r="H188" s="84"/>
      <c r="I188" s="84"/>
      <c r="J188" s="84"/>
      <c r="K188" s="84"/>
      <c r="L188" s="84"/>
      <c r="M188" s="84"/>
      <c r="N188" s="84"/>
      <c r="O188" s="84"/>
      <c r="P188" s="84"/>
      <c r="Q188" s="84"/>
      <c r="R188" s="84"/>
      <c r="S188" s="84"/>
      <c r="T188" s="84"/>
      <c r="U188" s="84"/>
      <c r="V188" s="84"/>
      <c r="W188" s="84"/>
      <c r="X188" s="84"/>
      <c r="Y188" s="84"/>
    </row>
    <row r="189" spans="1:25" ht="12.75" customHeight="1">
      <c r="A189" s="84"/>
      <c r="B189" s="84"/>
      <c r="C189" s="84"/>
      <c r="D189" s="84"/>
      <c r="E189" s="84"/>
      <c r="F189" s="84"/>
      <c r="G189" s="84"/>
      <c r="H189" s="84"/>
      <c r="I189" s="84"/>
      <c r="J189" s="84"/>
      <c r="K189" s="84"/>
      <c r="L189" s="84"/>
      <c r="M189" s="84"/>
      <c r="N189" s="84"/>
      <c r="O189" s="84"/>
      <c r="P189" s="84"/>
      <c r="Q189" s="84"/>
      <c r="R189" s="84"/>
      <c r="S189" s="84"/>
      <c r="T189" s="84"/>
      <c r="U189" s="84"/>
      <c r="V189" s="84"/>
      <c r="W189" s="84"/>
      <c r="X189" s="84"/>
      <c r="Y189" s="84"/>
    </row>
    <row r="190" spans="1:25" ht="12.75" customHeight="1">
      <c r="A190" s="84"/>
      <c r="B190" s="84"/>
      <c r="C190" s="84"/>
      <c r="D190" s="84"/>
      <c r="E190" s="84"/>
      <c r="F190" s="84"/>
      <c r="G190" s="84"/>
      <c r="H190" s="84"/>
      <c r="I190" s="84"/>
      <c r="J190" s="84"/>
      <c r="K190" s="84"/>
      <c r="L190" s="84"/>
      <c r="M190" s="84"/>
      <c r="N190" s="84"/>
      <c r="O190" s="84"/>
      <c r="P190" s="84"/>
      <c r="Q190" s="84"/>
      <c r="R190" s="84"/>
      <c r="S190" s="84"/>
      <c r="T190" s="84"/>
      <c r="U190" s="84"/>
      <c r="V190" s="84"/>
      <c r="W190" s="84"/>
      <c r="X190" s="84"/>
      <c r="Y190" s="84"/>
    </row>
    <row r="191" spans="1:25" ht="12.75" customHeight="1">
      <c r="A191" s="84"/>
      <c r="B191" s="84"/>
      <c r="C191" s="84"/>
      <c r="D191" s="84"/>
      <c r="E191" s="84"/>
      <c r="F191" s="84"/>
      <c r="G191" s="84"/>
      <c r="H191" s="84"/>
      <c r="I191" s="84"/>
      <c r="J191" s="84"/>
      <c r="K191" s="84"/>
      <c r="L191" s="84"/>
      <c r="M191" s="84"/>
      <c r="N191" s="84"/>
      <c r="O191" s="84"/>
      <c r="P191" s="84"/>
      <c r="Q191" s="84"/>
      <c r="R191" s="84"/>
      <c r="S191" s="84"/>
      <c r="T191" s="84"/>
      <c r="U191" s="84"/>
      <c r="V191" s="84"/>
      <c r="W191" s="84"/>
      <c r="X191" s="84"/>
      <c r="Y191" s="84"/>
    </row>
    <row r="192" spans="1:25" ht="12.75" customHeight="1">
      <c r="A192" s="84"/>
      <c r="B192" s="84"/>
      <c r="C192" s="84"/>
      <c r="D192" s="84"/>
      <c r="E192" s="84"/>
      <c r="F192" s="84"/>
      <c r="G192" s="84"/>
      <c r="H192" s="84"/>
      <c r="I192" s="84"/>
      <c r="J192" s="84"/>
      <c r="K192" s="84"/>
      <c r="L192" s="84"/>
      <c r="M192" s="84"/>
      <c r="N192" s="84"/>
      <c r="O192" s="84"/>
      <c r="P192" s="84"/>
      <c r="Q192" s="84"/>
      <c r="R192" s="84"/>
      <c r="S192" s="84"/>
      <c r="T192" s="84"/>
      <c r="U192" s="84"/>
      <c r="V192" s="84"/>
      <c r="W192" s="84"/>
      <c r="X192" s="84"/>
      <c r="Y192" s="84"/>
    </row>
    <row r="193" spans="1:25" ht="12.75" customHeight="1">
      <c r="A193" s="84"/>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row>
    <row r="194" spans="1:25" ht="12.75" customHeight="1">
      <c r="A194" s="84"/>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row>
    <row r="195" spans="1:25" ht="12.75" customHeight="1">
      <c r="A195" s="84"/>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row>
    <row r="196" spans="1:25" ht="12.75" customHeight="1">
      <c r="A196" s="84"/>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row>
    <row r="197" spans="1:25" ht="12.75" customHeight="1">
      <c r="A197" s="84"/>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row>
    <row r="198" spans="1:25" ht="12.75" customHeight="1">
      <c r="A198" s="84"/>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row>
    <row r="199" spans="1:25" ht="12.75" customHeight="1">
      <c r="A199" s="84"/>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row>
    <row r="200" spans="1:25" ht="12.75" customHeight="1">
      <c r="A200" s="84"/>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row>
    <row r="201" spans="1:25" ht="12.75" customHeight="1">
      <c r="A201" s="84"/>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row>
    <row r="202" spans="1:25" ht="12.75" customHeight="1">
      <c r="A202" s="84"/>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row>
    <row r="203" spans="1:25" ht="12.75" customHeight="1">
      <c r="A203" s="84"/>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row>
    <row r="204" spans="1:25" ht="12.75" customHeight="1">
      <c r="A204" s="84"/>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row>
    <row r="205" spans="1:25" ht="12.75" customHeight="1">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row>
    <row r="206" spans="1:25" ht="12.75" customHeight="1">
      <c r="A206" s="84"/>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row>
    <row r="207" spans="1:25" ht="12.75" customHeight="1">
      <c r="A207" s="84"/>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row>
    <row r="208" spans="1:25" ht="12.75" customHeight="1">
      <c r="A208" s="84"/>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row>
    <row r="209" spans="1:25" ht="12.75" customHeight="1">
      <c r="A209" s="84"/>
      <c r="B209" s="84"/>
      <c r="C209" s="84"/>
      <c r="D209" s="84"/>
      <c r="E209" s="84"/>
      <c r="F209" s="84"/>
      <c r="G209" s="84"/>
      <c r="H209" s="84"/>
      <c r="I209" s="84"/>
      <c r="J209" s="84"/>
      <c r="K209" s="84"/>
      <c r="L209" s="84"/>
      <c r="M209" s="84"/>
      <c r="N209" s="84"/>
      <c r="O209" s="84"/>
      <c r="P209" s="84"/>
      <c r="Q209" s="84"/>
      <c r="R209" s="84"/>
      <c r="S209" s="84"/>
      <c r="T209" s="84"/>
      <c r="U209" s="84"/>
      <c r="V209" s="84"/>
      <c r="W209" s="84"/>
      <c r="X209" s="84"/>
      <c r="Y209" s="84"/>
    </row>
    <row r="210" spans="1:25" ht="12.75" customHeight="1">
      <c r="A210" s="84"/>
      <c r="B210" s="84"/>
      <c r="C210" s="84"/>
      <c r="D210" s="84"/>
      <c r="E210" s="84"/>
      <c r="F210" s="84"/>
      <c r="G210" s="84"/>
      <c r="H210" s="84"/>
      <c r="I210" s="84"/>
      <c r="J210" s="84"/>
      <c r="K210" s="84"/>
      <c r="L210" s="84"/>
      <c r="M210" s="84"/>
      <c r="N210" s="84"/>
      <c r="O210" s="84"/>
      <c r="P210" s="84"/>
      <c r="Q210" s="84"/>
      <c r="R210" s="84"/>
      <c r="S210" s="84"/>
      <c r="T210" s="84"/>
      <c r="U210" s="84"/>
      <c r="V210" s="84"/>
      <c r="W210" s="84"/>
      <c r="X210" s="84"/>
      <c r="Y210" s="84"/>
    </row>
    <row r="211" spans="1:25" ht="12.75" customHeight="1">
      <c r="A211" s="84"/>
      <c r="B211" s="84"/>
      <c r="C211" s="84"/>
      <c r="D211" s="84"/>
      <c r="E211" s="84"/>
      <c r="F211" s="84"/>
      <c r="G211" s="84"/>
      <c r="H211" s="84"/>
      <c r="I211" s="84"/>
      <c r="J211" s="84"/>
      <c r="K211" s="84"/>
      <c r="L211" s="84"/>
      <c r="M211" s="84"/>
      <c r="N211" s="84"/>
      <c r="O211" s="84"/>
      <c r="P211" s="84"/>
      <c r="Q211" s="84"/>
      <c r="R211" s="84"/>
      <c r="S211" s="84"/>
      <c r="T211" s="84"/>
      <c r="U211" s="84"/>
      <c r="V211" s="84"/>
      <c r="W211" s="84"/>
      <c r="X211" s="84"/>
      <c r="Y211" s="84"/>
    </row>
    <row r="212" spans="1:25" ht="12.75" customHeight="1">
      <c r="A212" s="84"/>
      <c r="B212" s="84"/>
      <c r="C212" s="84"/>
      <c r="D212" s="84"/>
      <c r="E212" s="84"/>
      <c r="F212" s="84"/>
      <c r="G212" s="84"/>
      <c r="H212" s="84"/>
      <c r="I212" s="84"/>
      <c r="J212" s="84"/>
      <c r="K212" s="84"/>
      <c r="L212" s="84"/>
      <c r="M212" s="84"/>
      <c r="N212" s="84"/>
      <c r="O212" s="84"/>
      <c r="P212" s="84"/>
      <c r="Q212" s="84"/>
      <c r="R212" s="84"/>
      <c r="S212" s="84"/>
      <c r="T212" s="84"/>
      <c r="U212" s="84"/>
      <c r="V212" s="84"/>
      <c r="W212" s="84"/>
      <c r="X212" s="84"/>
      <c r="Y212" s="84"/>
    </row>
    <row r="213" spans="1:25" ht="12.75" customHeight="1">
      <c r="A213" s="84"/>
      <c r="B213" s="84"/>
      <c r="C213" s="84"/>
      <c r="D213" s="84"/>
      <c r="E213" s="84"/>
      <c r="F213" s="84"/>
      <c r="G213" s="84"/>
      <c r="H213" s="84"/>
      <c r="I213" s="84"/>
      <c r="J213" s="84"/>
      <c r="K213" s="84"/>
      <c r="L213" s="84"/>
      <c r="M213" s="84"/>
      <c r="N213" s="84"/>
      <c r="O213" s="84"/>
      <c r="P213" s="84"/>
      <c r="Q213" s="84"/>
      <c r="R213" s="84"/>
      <c r="S213" s="84"/>
      <c r="T213" s="84"/>
      <c r="U213" s="84"/>
      <c r="V213" s="84"/>
      <c r="W213" s="84"/>
      <c r="X213" s="84"/>
      <c r="Y213" s="84"/>
    </row>
    <row r="214" spans="1:25" ht="12.75" customHeight="1">
      <c r="A214" s="84"/>
      <c r="B214" s="84"/>
      <c r="C214" s="84"/>
      <c r="D214" s="84"/>
      <c r="E214" s="84"/>
      <c r="F214" s="84"/>
      <c r="G214" s="84"/>
      <c r="H214" s="84"/>
      <c r="I214" s="84"/>
      <c r="J214" s="84"/>
      <c r="K214" s="84"/>
      <c r="L214" s="84"/>
      <c r="M214" s="84"/>
      <c r="N214" s="84"/>
      <c r="O214" s="84"/>
      <c r="P214" s="84"/>
      <c r="Q214" s="84"/>
      <c r="R214" s="84"/>
      <c r="S214" s="84"/>
      <c r="T214" s="84"/>
      <c r="U214" s="84"/>
      <c r="V214" s="84"/>
      <c r="W214" s="84"/>
      <c r="X214" s="84"/>
      <c r="Y214" s="84"/>
    </row>
    <row r="215" spans="1:25" ht="12.75" customHeight="1">
      <c r="A215" s="84"/>
      <c r="B215" s="84"/>
      <c r="C215" s="84"/>
      <c r="D215" s="84"/>
      <c r="E215" s="84"/>
      <c r="F215" s="84"/>
      <c r="G215" s="84"/>
      <c r="H215" s="84"/>
      <c r="I215" s="84"/>
      <c r="J215" s="84"/>
      <c r="K215" s="84"/>
      <c r="L215" s="84"/>
      <c r="M215" s="84"/>
      <c r="N215" s="84"/>
      <c r="O215" s="84"/>
      <c r="P215" s="84"/>
      <c r="Q215" s="84"/>
      <c r="R215" s="84"/>
      <c r="S215" s="84"/>
      <c r="T215" s="84"/>
      <c r="U215" s="84"/>
      <c r="V215" s="84"/>
      <c r="W215" s="84"/>
      <c r="X215" s="84"/>
      <c r="Y215" s="84"/>
    </row>
    <row r="216" spans="1:25" ht="12.75" customHeight="1">
      <c r="A216" s="84"/>
      <c r="B216" s="84"/>
      <c r="C216" s="84"/>
      <c r="D216" s="84"/>
      <c r="E216" s="84"/>
      <c r="F216" s="84"/>
      <c r="G216" s="84"/>
      <c r="H216" s="84"/>
      <c r="I216" s="84"/>
      <c r="J216" s="84"/>
      <c r="K216" s="84"/>
      <c r="L216" s="84"/>
      <c r="M216" s="84"/>
      <c r="N216" s="84"/>
      <c r="O216" s="84"/>
      <c r="P216" s="84"/>
      <c r="Q216" s="84"/>
      <c r="R216" s="84"/>
      <c r="S216" s="84"/>
      <c r="T216" s="84"/>
      <c r="U216" s="84"/>
      <c r="V216" s="84"/>
      <c r="W216" s="84"/>
      <c r="X216" s="84"/>
      <c r="Y216" s="84"/>
    </row>
    <row r="217" spans="1:25" ht="12.75" customHeight="1">
      <c r="A217" s="84"/>
      <c r="B217" s="84"/>
      <c r="C217" s="84"/>
      <c r="D217" s="84"/>
      <c r="E217" s="84"/>
      <c r="F217" s="84"/>
      <c r="G217" s="84"/>
      <c r="H217" s="84"/>
      <c r="I217" s="84"/>
      <c r="J217" s="84"/>
      <c r="K217" s="84"/>
      <c r="L217" s="84"/>
      <c r="M217" s="84"/>
      <c r="N217" s="84"/>
      <c r="O217" s="84"/>
      <c r="P217" s="84"/>
      <c r="Q217" s="84"/>
      <c r="R217" s="84"/>
      <c r="S217" s="84"/>
      <c r="T217" s="84"/>
      <c r="U217" s="84"/>
      <c r="V217" s="84"/>
      <c r="W217" s="84"/>
      <c r="X217" s="84"/>
      <c r="Y217" s="84"/>
    </row>
    <row r="218" spans="1:25" ht="12.75" customHeight="1">
      <c r="A218" s="84"/>
      <c r="B218" s="84"/>
      <c r="C218" s="84"/>
      <c r="D218" s="84"/>
      <c r="E218" s="84"/>
      <c r="F218" s="84"/>
      <c r="G218" s="84"/>
      <c r="H218" s="84"/>
      <c r="I218" s="84"/>
      <c r="J218" s="84"/>
      <c r="K218" s="84"/>
      <c r="L218" s="84"/>
      <c r="M218" s="84"/>
      <c r="N218" s="84"/>
      <c r="O218" s="84"/>
      <c r="P218" s="84"/>
      <c r="Q218" s="84"/>
      <c r="R218" s="84"/>
      <c r="S218" s="84"/>
      <c r="T218" s="84"/>
      <c r="U218" s="84"/>
      <c r="V218" s="84"/>
      <c r="W218" s="84"/>
      <c r="X218" s="84"/>
      <c r="Y218" s="84"/>
    </row>
    <row r="219" spans="1:25" ht="12.75" customHeight="1">
      <c r="A219" s="84"/>
      <c r="B219" s="84"/>
      <c r="C219" s="84"/>
      <c r="D219" s="84"/>
      <c r="E219" s="84"/>
      <c r="F219" s="84"/>
      <c r="G219" s="84"/>
      <c r="H219" s="84"/>
      <c r="I219" s="84"/>
      <c r="J219" s="84"/>
      <c r="K219" s="84"/>
      <c r="L219" s="84"/>
      <c r="M219" s="84"/>
      <c r="N219" s="84"/>
      <c r="O219" s="84"/>
      <c r="P219" s="84"/>
      <c r="Q219" s="84"/>
      <c r="R219" s="84"/>
      <c r="S219" s="84"/>
      <c r="T219" s="84"/>
      <c r="U219" s="84"/>
      <c r="V219" s="84"/>
      <c r="W219" s="84"/>
      <c r="X219" s="84"/>
      <c r="Y219" s="84"/>
    </row>
    <row r="220" spans="1:25" ht="12.75" customHeight="1">
      <c r="A220" s="84"/>
      <c r="B220" s="84"/>
      <c r="C220" s="84"/>
      <c r="D220" s="84"/>
      <c r="E220" s="84"/>
      <c r="F220" s="84"/>
      <c r="G220" s="84"/>
      <c r="H220" s="84"/>
      <c r="I220" s="84"/>
      <c r="J220" s="84"/>
      <c r="K220" s="84"/>
      <c r="L220" s="84"/>
      <c r="M220" s="84"/>
      <c r="N220" s="84"/>
      <c r="O220" s="84"/>
      <c r="P220" s="84"/>
      <c r="Q220" s="84"/>
      <c r="R220" s="84"/>
      <c r="S220" s="84"/>
      <c r="T220" s="84"/>
      <c r="U220" s="84"/>
      <c r="V220" s="84"/>
      <c r="W220" s="84"/>
      <c r="X220" s="84"/>
      <c r="Y220" s="84"/>
    </row>
    <row r="221" spans="1:25" ht="12.75" customHeight="1">
      <c r="A221" s="84"/>
      <c r="B221" s="84"/>
      <c r="C221" s="84"/>
      <c r="D221" s="84"/>
      <c r="E221" s="84"/>
      <c r="F221" s="84"/>
      <c r="G221" s="84"/>
      <c r="H221" s="84"/>
      <c r="I221" s="84"/>
      <c r="J221" s="84"/>
      <c r="K221" s="84"/>
      <c r="L221" s="84"/>
      <c r="M221" s="84"/>
      <c r="N221" s="84"/>
      <c r="O221" s="84"/>
      <c r="P221" s="84"/>
      <c r="Q221" s="84"/>
      <c r="R221" s="84"/>
      <c r="S221" s="84"/>
      <c r="T221" s="84"/>
      <c r="U221" s="84"/>
      <c r="V221" s="84"/>
      <c r="W221" s="84"/>
      <c r="X221" s="84"/>
      <c r="Y221" s="84"/>
    </row>
    <row r="222" spans="1:25" ht="12.75" customHeight="1">
      <c r="A222" s="84"/>
      <c r="B222" s="84"/>
      <c r="C222" s="84"/>
      <c r="D222" s="84"/>
      <c r="E222" s="84"/>
      <c r="F222" s="84"/>
      <c r="G222" s="84"/>
      <c r="H222" s="84"/>
      <c r="I222" s="84"/>
      <c r="J222" s="84"/>
      <c r="K222" s="84"/>
      <c r="L222" s="84"/>
      <c r="M222" s="84"/>
      <c r="N222" s="84"/>
      <c r="O222" s="84"/>
      <c r="P222" s="84"/>
      <c r="Q222" s="84"/>
      <c r="R222" s="84"/>
      <c r="S222" s="84"/>
      <c r="T222" s="84"/>
      <c r="U222" s="84"/>
      <c r="V222" s="84"/>
      <c r="W222" s="84"/>
      <c r="X222" s="84"/>
      <c r="Y222" s="84"/>
    </row>
    <row r="223" spans="1:25" ht="12.75" customHeight="1">
      <c r="A223" s="84"/>
      <c r="B223" s="84"/>
      <c r="C223" s="84"/>
      <c r="D223" s="84"/>
      <c r="E223" s="84"/>
      <c r="F223" s="84"/>
      <c r="G223" s="84"/>
      <c r="H223" s="84"/>
      <c r="I223" s="84"/>
      <c r="J223" s="84"/>
      <c r="K223" s="84"/>
      <c r="L223" s="84"/>
      <c r="M223" s="84"/>
      <c r="N223" s="84"/>
      <c r="O223" s="84"/>
      <c r="P223" s="84"/>
      <c r="Q223" s="84"/>
      <c r="R223" s="84"/>
      <c r="S223" s="84"/>
      <c r="T223" s="84"/>
      <c r="U223" s="84"/>
      <c r="V223" s="84"/>
      <c r="W223" s="84"/>
      <c r="X223" s="84"/>
      <c r="Y223" s="84"/>
    </row>
    <row r="224" spans="1:25" ht="12.75" customHeight="1">
      <c r="A224" s="84"/>
      <c r="B224" s="84"/>
      <c r="C224" s="84"/>
      <c r="D224" s="84"/>
      <c r="E224" s="84"/>
      <c r="F224" s="84"/>
      <c r="G224" s="84"/>
      <c r="H224" s="84"/>
      <c r="I224" s="84"/>
      <c r="J224" s="84"/>
      <c r="K224" s="84"/>
      <c r="L224" s="84"/>
      <c r="M224" s="84"/>
      <c r="N224" s="84"/>
      <c r="O224" s="84"/>
      <c r="P224" s="84"/>
      <c r="Q224" s="84"/>
      <c r="R224" s="84"/>
      <c r="S224" s="84"/>
      <c r="T224" s="84"/>
      <c r="U224" s="84"/>
      <c r="V224" s="84"/>
      <c r="W224" s="84"/>
      <c r="X224" s="84"/>
      <c r="Y224" s="84"/>
    </row>
    <row r="225" spans="1:25" ht="12.75" customHeight="1">
      <c r="A225" s="84"/>
      <c r="B225" s="84"/>
      <c r="C225" s="84"/>
      <c r="D225" s="84"/>
      <c r="E225" s="84"/>
      <c r="F225" s="84"/>
      <c r="G225" s="84"/>
      <c r="H225" s="84"/>
      <c r="I225" s="84"/>
      <c r="J225" s="84"/>
      <c r="K225" s="84"/>
      <c r="L225" s="84"/>
      <c r="M225" s="84"/>
      <c r="N225" s="84"/>
      <c r="O225" s="84"/>
      <c r="P225" s="84"/>
      <c r="Q225" s="84"/>
      <c r="R225" s="84"/>
      <c r="S225" s="84"/>
      <c r="T225" s="84"/>
      <c r="U225" s="84"/>
      <c r="V225" s="84"/>
      <c r="W225" s="84"/>
      <c r="X225" s="84"/>
      <c r="Y225" s="84"/>
    </row>
    <row r="226" spans="1:25" ht="12.75" customHeight="1">
      <c r="A226" s="84"/>
      <c r="B226" s="84"/>
      <c r="C226" s="84"/>
      <c r="D226" s="84"/>
      <c r="E226" s="84"/>
      <c r="F226" s="84"/>
      <c r="G226" s="84"/>
      <c r="H226" s="84"/>
      <c r="I226" s="84"/>
      <c r="J226" s="84"/>
      <c r="K226" s="84"/>
      <c r="L226" s="84"/>
      <c r="M226" s="84"/>
      <c r="N226" s="84"/>
      <c r="O226" s="84"/>
      <c r="P226" s="84"/>
      <c r="Q226" s="84"/>
      <c r="R226" s="84"/>
      <c r="S226" s="84"/>
      <c r="T226" s="84"/>
      <c r="U226" s="84"/>
      <c r="V226" s="84"/>
      <c r="W226" s="84"/>
      <c r="X226" s="84"/>
      <c r="Y226" s="84"/>
    </row>
    <row r="227" spans="1:25" ht="12.75" customHeight="1">
      <c r="A227" s="84"/>
      <c r="B227" s="84"/>
      <c r="C227" s="84"/>
      <c r="D227" s="84"/>
      <c r="E227" s="84"/>
      <c r="F227" s="84"/>
      <c r="G227" s="84"/>
      <c r="H227" s="84"/>
      <c r="I227" s="84"/>
      <c r="J227" s="84"/>
      <c r="K227" s="84"/>
      <c r="L227" s="84"/>
      <c r="M227" s="84"/>
      <c r="N227" s="84"/>
      <c r="O227" s="84"/>
      <c r="P227" s="84"/>
      <c r="Q227" s="84"/>
      <c r="R227" s="84"/>
      <c r="S227" s="84"/>
      <c r="T227" s="84"/>
      <c r="U227" s="84"/>
      <c r="V227" s="84"/>
      <c r="W227" s="84"/>
      <c r="X227" s="84"/>
      <c r="Y227" s="84"/>
    </row>
    <row r="228" spans="1:25" ht="12.75" customHeight="1">
      <c r="A228" s="84"/>
      <c r="B228" s="84"/>
      <c r="C228" s="84"/>
      <c r="D228" s="84"/>
      <c r="E228" s="84"/>
      <c r="F228" s="84"/>
      <c r="G228" s="84"/>
      <c r="H228" s="84"/>
      <c r="I228" s="84"/>
      <c r="J228" s="84"/>
      <c r="K228" s="84"/>
      <c r="L228" s="84"/>
      <c r="M228" s="84"/>
      <c r="N228" s="84"/>
      <c r="O228" s="84"/>
      <c r="P228" s="84"/>
      <c r="Q228" s="84"/>
      <c r="R228" s="84"/>
      <c r="S228" s="84"/>
      <c r="T228" s="84"/>
      <c r="U228" s="84"/>
      <c r="V228" s="84"/>
      <c r="W228" s="84"/>
      <c r="X228" s="84"/>
      <c r="Y228" s="84"/>
    </row>
    <row r="229" spans="1:25" ht="12.75" customHeight="1">
      <c r="A229" s="84"/>
      <c r="B229" s="84"/>
      <c r="C229" s="84"/>
      <c r="D229" s="84"/>
      <c r="E229" s="84"/>
      <c r="F229" s="84"/>
      <c r="G229" s="84"/>
      <c r="H229" s="84"/>
      <c r="I229" s="84"/>
      <c r="J229" s="84"/>
      <c r="K229" s="84"/>
      <c r="L229" s="84"/>
      <c r="M229" s="84"/>
      <c r="N229" s="84"/>
      <c r="O229" s="84"/>
      <c r="P229" s="84"/>
      <c r="Q229" s="84"/>
      <c r="R229" s="84"/>
      <c r="S229" s="84"/>
      <c r="T229" s="84"/>
      <c r="U229" s="84"/>
      <c r="V229" s="84"/>
      <c r="W229" s="84"/>
      <c r="X229" s="84"/>
      <c r="Y229" s="84"/>
    </row>
    <row r="230" spans="1:25" ht="12.75" customHeight="1">
      <c r="A230" s="84"/>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row>
    <row r="231" spans="1:25" ht="12.75" customHeight="1">
      <c r="A231" s="84"/>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row>
    <row r="232" spans="1:25" ht="12.75" customHeight="1">
      <c r="A232" s="84"/>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row>
    <row r="233" spans="1:25" ht="12.75" customHeight="1">
      <c r="A233" s="84"/>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row>
    <row r="234" spans="1:25" ht="12.75" customHeight="1">
      <c r="A234" s="84"/>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row>
    <row r="235" spans="1:25" ht="12.75" customHeight="1">
      <c r="A235" s="84"/>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row>
    <row r="236" spans="1:25" ht="12.75" customHeight="1">
      <c r="A236" s="84"/>
      <c r="B236" s="84"/>
      <c r="C236" s="84"/>
      <c r="D236" s="84"/>
      <c r="E236" s="84"/>
      <c r="F236" s="84"/>
      <c r="G236" s="84"/>
      <c r="H236" s="84"/>
      <c r="I236" s="84"/>
      <c r="J236" s="84"/>
      <c r="K236" s="84"/>
      <c r="L236" s="84"/>
      <c r="M236" s="84"/>
      <c r="N236" s="84"/>
      <c r="O236" s="84"/>
      <c r="P236" s="84"/>
      <c r="Q236" s="84"/>
      <c r="R236" s="84"/>
      <c r="S236" s="84"/>
      <c r="T236" s="84"/>
      <c r="U236" s="84"/>
      <c r="V236" s="84"/>
      <c r="W236" s="84"/>
      <c r="X236" s="84"/>
      <c r="Y236" s="84"/>
    </row>
    <row r="237" spans="1:25" ht="12.75" customHeight="1">
      <c r="A237" s="84"/>
      <c r="B237" s="84"/>
      <c r="C237" s="84"/>
      <c r="D237" s="84"/>
      <c r="E237" s="84"/>
      <c r="F237" s="84"/>
      <c r="G237" s="84"/>
      <c r="H237" s="84"/>
      <c r="I237" s="84"/>
      <c r="J237" s="84"/>
      <c r="K237" s="84"/>
      <c r="L237" s="84"/>
      <c r="M237" s="84"/>
      <c r="N237" s="84"/>
      <c r="O237" s="84"/>
      <c r="P237" s="84"/>
      <c r="Q237" s="84"/>
      <c r="R237" s="84"/>
      <c r="S237" s="84"/>
      <c r="T237" s="84"/>
      <c r="U237" s="84"/>
      <c r="V237" s="84"/>
      <c r="W237" s="84"/>
      <c r="X237" s="84"/>
      <c r="Y237" s="84"/>
    </row>
    <row r="238" spans="1:25" ht="12.75" customHeight="1">
      <c r="A238" s="84"/>
      <c r="B238" s="84"/>
      <c r="C238" s="84"/>
      <c r="D238" s="84"/>
      <c r="E238" s="84"/>
      <c r="F238" s="84"/>
      <c r="G238" s="84"/>
      <c r="H238" s="84"/>
      <c r="I238" s="84"/>
      <c r="J238" s="84"/>
      <c r="K238" s="84"/>
      <c r="L238" s="84"/>
      <c r="M238" s="84"/>
      <c r="N238" s="84"/>
      <c r="O238" s="84"/>
      <c r="P238" s="84"/>
      <c r="Q238" s="84"/>
      <c r="R238" s="84"/>
      <c r="S238" s="84"/>
      <c r="T238" s="84"/>
      <c r="U238" s="84"/>
      <c r="V238" s="84"/>
      <c r="W238" s="84"/>
      <c r="X238" s="84"/>
      <c r="Y238" s="84"/>
    </row>
    <row r="239" spans="1:25" ht="12.75" customHeight="1">
      <c r="A239" s="84"/>
      <c r="B239" s="84"/>
      <c r="C239" s="84"/>
      <c r="D239" s="84"/>
      <c r="E239" s="84"/>
      <c r="F239" s="84"/>
      <c r="G239" s="84"/>
      <c r="H239" s="84"/>
      <c r="I239" s="84"/>
      <c r="J239" s="84"/>
      <c r="K239" s="84"/>
      <c r="L239" s="84"/>
      <c r="M239" s="84"/>
      <c r="N239" s="84"/>
      <c r="O239" s="84"/>
      <c r="P239" s="84"/>
      <c r="Q239" s="84"/>
      <c r="R239" s="84"/>
      <c r="S239" s="84"/>
      <c r="T239" s="84"/>
      <c r="U239" s="84"/>
      <c r="V239" s="84"/>
      <c r="W239" s="84"/>
      <c r="X239" s="84"/>
      <c r="Y239" s="84"/>
    </row>
    <row r="240" spans="1:25" ht="12.75" customHeight="1">
      <c r="A240" s="84"/>
      <c r="B240" s="84"/>
      <c r="C240" s="84"/>
      <c r="D240" s="84"/>
      <c r="E240" s="84"/>
      <c r="F240" s="84"/>
      <c r="G240" s="84"/>
      <c r="H240" s="84"/>
      <c r="I240" s="84"/>
      <c r="J240" s="84"/>
      <c r="K240" s="84"/>
      <c r="L240" s="84"/>
      <c r="M240" s="84"/>
      <c r="N240" s="84"/>
      <c r="O240" s="84"/>
      <c r="P240" s="84"/>
      <c r="Q240" s="84"/>
      <c r="R240" s="84"/>
      <c r="S240" s="84"/>
      <c r="T240" s="84"/>
      <c r="U240" s="84"/>
      <c r="V240" s="84"/>
      <c r="W240" s="84"/>
      <c r="X240" s="84"/>
      <c r="Y240" s="84"/>
    </row>
    <row r="241" spans="1:25" ht="12.75" customHeight="1">
      <c r="A241" s="84"/>
      <c r="B241" s="84"/>
      <c r="C241" s="84"/>
      <c r="D241" s="84"/>
      <c r="E241" s="84"/>
      <c r="F241" s="84"/>
      <c r="G241" s="84"/>
      <c r="H241" s="84"/>
      <c r="I241" s="84"/>
      <c r="J241" s="84"/>
      <c r="K241" s="84"/>
      <c r="L241" s="84"/>
      <c r="M241" s="84"/>
      <c r="N241" s="84"/>
      <c r="O241" s="84"/>
      <c r="P241" s="84"/>
      <c r="Q241" s="84"/>
      <c r="R241" s="84"/>
      <c r="S241" s="84"/>
      <c r="T241" s="84"/>
      <c r="U241" s="84"/>
      <c r="V241" s="84"/>
      <c r="W241" s="84"/>
      <c r="X241" s="84"/>
      <c r="Y241" s="84"/>
    </row>
    <row r="242" spans="1:25" ht="12.75" customHeight="1">
      <c r="A242" s="84"/>
      <c r="B242" s="84"/>
      <c r="C242" s="84"/>
      <c r="D242" s="84"/>
      <c r="E242" s="84"/>
      <c r="F242" s="84"/>
      <c r="G242" s="84"/>
      <c r="H242" s="84"/>
      <c r="I242" s="84"/>
      <c r="J242" s="84"/>
      <c r="K242" s="84"/>
      <c r="L242" s="84"/>
      <c r="M242" s="84"/>
      <c r="N242" s="84"/>
      <c r="O242" s="84"/>
      <c r="P242" s="84"/>
      <c r="Q242" s="84"/>
      <c r="R242" s="84"/>
      <c r="S242" s="84"/>
      <c r="T242" s="84"/>
      <c r="U242" s="84"/>
      <c r="V242" s="84"/>
      <c r="W242" s="84"/>
      <c r="X242" s="84"/>
      <c r="Y242" s="84"/>
    </row>
    <row r="243" spans="1:25" ht="12.75" customHeight="1">
      <c r="A243" s="84"/>
      <c r="B243" s="84"/>
      <c r="C243" s="84"/>
      <c r="D243" s="84"/>
      <c r="E243" s="84"/>
      <c r="F243" s="84"/>
      <c r="G243" s="84"/>
      <c r="H243" s="84"/>
      <c r="I243" s="84"/>
      <c r="J243" s="84"/>
      <c r="K243" s="84"/>
      <c r="L243" s="84"/>
      <c r="M243" s="84"/>
      <c r="N243" s="84"/>
      <c r="O243" s="84"/>
      <c r="P243" s="84"/>
      <c r="Q243" s="84"/>
      <c r="R243" s="84"/>
      <c r="S243" s="84"/>
      <c r="T243" s="84"/>
      <c r="U243" s="84"/>
      <c r="V243" s="84"/>
      <c r="W243" s="84"/>
      <c r="X243" s="84"/>
      <c r="Y243" s="84"/>
    </row>
    <row r="244" spans="1:25" ht="12.75" customHeight="1">
      <c r="A244" s="84"/>
      <c r="B244" s="84"/>
      <c r="C244" s="84"/>
      <c r="D244" s="84"/>
      <c r="E244" s="84"/>
      <c r="F244" s="84"/>
      <c r="G244" s="84"/>
      <c r="H244" s="84"/>
      <c r="I244" s="84"/>
      <c r="J244" s="84"/>
      <c r="K244" s="84"/>
      <c r="L244" s="84"/>
      <c r="M244" s="84"/>
      <c r="N244" s="84"/>
      <c r="O244" s="84"/>
      <c r="P244" s="84"/>
      <c r="Q244" s="84"/>
      <c r="R244" s="84"/>
      <c r="S244" s="84"/>
      <c r="T244" s="84"/>
      <c r="U244" s="84"/>
      <c r="V244" s="84"/>
      <c r="W244" s="84"/>
      <c r="X244" s="84"/>
      <c r="Y244" s="84"/>
    </row>
    <row r="245" spans="1:25" ht="12.75" customHeight="1">
      <c r="A245" s="84"/>
      <c r="B245" s="84"/>
      <c r="C245" s="84"/>
      <c r="D245" s="84"/>
      <c r="E245" s="84"/>
      <c r="F245" s="84"/>
      <c r="G245" s="84"/>
      <c r="H245" s="84"/>
      <c r="I245" s="84"/>
      <c r="J245" s="84"/>
      <c r="K245" s="84"/>
      <c r="L245" s="84"/>
      <c r="M245" s="84"/>
      <c r="N245" s="84"/>
      <c r="O245" s="84"/>
      <c r="P245" s="84"/>
      <c r="Q245" s="84"/>
      <c r="R245" s="84"/>
      <c r="S245" s="84"/>
      <c r="T245" s="84"/>
      <c r="U245" s="84"/>
      <c r="V245" s="84"/>
      <c r="W245" s="84"/>
      <c r="X245" s="84"/>
      <c r="Y245" s="84"/>
    </row>
    <row r="246" spans="1:25" ht="12.75" customHeight="1">
      <c r="A246" s="84"/>
      <c r="B246" s="84"/>
      <c r="C246" s="84"/>
      <c r="D246" s="84"/>
      <c r="E246" s="84"/>
      <c r="F246" s="84"/>
      <c r="G246" s="84"/>
      <c r="H246" s="84"/>
      <c r="I246" s="84"/>
      <c r="J246" s="84"/>
      <c r="K246" s="84"/>
      <c r="L246" s="84"/>
      <c r="M246" s="84"/>
      <c r="N246" s="84"/>
      <c r="O246" s="84"/>
      <c r="P246" s="84"/>
      <c r="Q246" s="84"/>
      <c r="R246" s="84"/>
      <c r="S246" s="84"/>
      <c r="T246" s="84"/>
      <c r="U246" s="84"/>
      <c r="V246" s="84"/>
      <c r="W246" s="84"/>
      <c r="X246" s="84"/>
      <c r="Y246" s="84"/>
    </row>
    <row r="247" spans="1:25" ht="12.75" customHeight="1">
      <c r="A247" s="84"/>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row>
    <row r="248" spans="1:25" ht="12.75" customHeight="1">
      <c r="A248" s="84"/>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row>
    <row r="249" spans="1:25" ht="12.75" customHeight="1">
      <c r="A249" s="84"/>
      <c r="B249" s="84"/>
      <c r="C249" s="84"/>
      <c r="D249" s="84"/>
      <c r="E249" s="84"/>
      <c r="F249" s="84"/>
      <c r="G249" s="84"/>
      <c r="H249" s="84"/>
      <c r="I249" s="84"/>
      <c r="J249" s="84"/>
      <c r="K249" s="84"/>
      <c r="L249" s="84"/>
      <c r="M249" s="84"/>
      <c r="N249" s="84"/>
      <c r="O249" s="84"/>
      <c r="P249" s="84"/>
      <c r="Q249" s="84"/>
      <c r="R249" s="84"/>
      <c r="S249" s="84"/>
      <c r="T249" s="84"/>
      <c r="U249" s="84"/>
      <c r="V249" s="84"/>
      <c r="W249" s="84"/>
      <c r="X249" s="84"/>
      <c r="Y249" s="84"/>
    </row>
    <row r="250" spans="1:25" ht="12.75" customHeight="1">
      <c r="A250" s="84"/>
      <c r="B250" s="84"/>
      <c r="C250" s="84"/>
      <c r="D250" s="84"/>
      <c r="E250" s="84"/>
      <c r="F250" s="84"/>
      <c r="G250" s="84"/>
      <c r="H250" s="84"/>
      <c r="I250" s="84"/>
      <c r="J250" s="84"/>
      <c r="K250" s="84"/>
      <c r="L250" s="84"/>
      <c r="M250" s="84"/>
      <c r="N250" s="84"/>
      <c r="O250" s="84"/>
      <c r="P250" s="84"/>
      <c r="Q250" s="84"/>
      <c r="R250" s="84"/>
      <c r="S250" s="84"/>
      <c r="T250" s="84"/>
      <c r="U250" s="84"/>
      <c r="V250" s="84"/>
      <c r="W250" s="84"/>
      <c r="X250" s="84"/>
      <c r="Y250" s="84"/>
    </row>
    <row r="251" spans="1:25" ht="12.75" customHeight="1">
      <c r="A251" s="84"/>
      <c r="B251" s="84"/>
      <c r="C251" s="84"/>
      <c r="D251" s="84"/>
      <c r="E251" s="84"/>
      <c r="F251" s="84"/>
      <c r="G251" s="84"/>
      <c r="H251" s="84"/>
      <c r="I251" s="84"/>
      <c r="J251" s="84"/>
      <c r="K251" s="84"/>
      <c r="L251" s="84"/>
      <c r="M251" s="84"/>
      <c r="N251" s="84"/>
      <c r="O251" s="84"/>
      <c r="P251" s="84"/>
      <c r="Q251" s="84"/>
      <c r="R251" s="84"/>
      <c r="S251" s="84"/>
      <c r="T251" s="84"/>
      <c r="U251" s="84"/>
      <c r="V251" s="84"/>
      <c r="W251" s="84"/>
      <c r="X251" s="84"/>
      <c r="Y251" s="84"/>
    </row>
    <row r="252" spans="1:25" ht="12.75" customHeight="1">
      <c r="A252" s="84"/>
      <c r="B252" s="84"/>
      <c r="C252" s="84"/>
      <c r="D252" s="84"/>
      <c r="E252" s="84"/>
      <c r="F252" s="84"/>
      <c r="G252" s="84"/>
      <c r="H252" s="84"/>
      <c r="I252" s="84"/>
      <c r="J252" s="84"/>
      <c r="K252" s="84"/>
      <c r="L252" s="84"/>
      <c r="M252" s="84"/>
      <c r="N252" s="84"/>
      <c r="O252" s="84"/>
      <c r="P252" s="84"/>
      <c r="Q252" s="84"/>
      <c r="R252" s="84"/>
      <c r="S252" s="84"/>
      <c r="T252" s="84"/>
      <c r="U252" s="84"/>
      <c r="V252" s="84"/>
      <c r="W252" s="84"/>
      <c r="X252" s="84"/>
      <c r="Y252" s="84"/>
    </row>
    <row r="253" spans="1:25" ht="12.75" customHeight="1">
      <c r="A253" s="84"/>
      <c r="B253" s="84"/>
      <c r="C253" s="84"/>
      <c r="D253" s="84"/>
      <c r="E253" s="84"/>
      <c r="F253" s="84"/>
      <c r="G253" s="84"/>
      <c r="H253" s="84"/>
      <c r="I253" s="84"/>
      <c r="J253" s="84"/>
      <c r="K253" s="84"/>
      <c r="L253" s="84"/>
      <c r="M253" s="84"/>
      <c r="N253" s="84"/>
      <c r="O253" s="84"/>
      <c r="P253" s="84"/>
      <c r="Q253" s="84"/>
      <c r="R253" s="84"/>
      <c r="S253" s="84"/>
      <c r="T253" s="84"/>
      <c r="U253" s="84"/>
      <c r="V253" s="84"/>
      <c r="W253" s="84"/>
      <c r="X253" s="84"/>
      <c r="Y253" s="84"/>
    </row>
    <row r="254" spans="1:25" ht="12.75" customHeight="1">
      <c r="A254" s="84"/>
      <c r="B254" s="84"/>
      <c r="C254" s="84"/>
      <c r="D254" s="84"/>
      <c r="E254" s="84"/>
      <c r="F254" s="84"/>
      <c r="G254" s="84"/>
      <c r="H254" s="84"/>
      <c r="I254" s="84"/>
      <c r="J254" s="84"/>
      <c r="K254" s="84"/>
      <c r="L254" s="84"/>
      <c r="M254" s="84"/>
      <c r="N254" s="84"/>
      <c r="O254" s="84"/>
      <c r="P254" s="84"/>
      <c r="Q254" s="84"/>
      <c r="R254" s="84"/>
      <c r="S254" s="84"/>
      <c r="T254" s="84"/>
      <c r="U254" s="84"/>
      <c r="V254" s="84"/>
      <c r="W254" s="84"/>
      <c r="X254" s="84"/>
      <c r="Y254" s="84"/>
    </row>
    <row r="255" spans="1:25" ht="12.75" customHeight="1">
      <c r="A255" s="84"/>
      <c r="B255" s="84"/>
      <c r="C255" s="84"/>
      <c r="D255" s="84"/>
      <c r="E255" s="84"/>
      <c r="F255" s="84"/>
      <c r="G255" s="84"/>
      <c r="H255" s="84"/>
      <c r="I255" s="84"/>
      <c r="J255" s="84"/>
      <c r="K255" s="84"/>
      <c r="L255" s="84"/>
      <c r="M255" s="84"/>
      <c r="N255" s="84"/>
      <c r="O255" s="84"/>
      <c r="P255" s="84"/>
      <c r="Q255" s="84"/>
      <c r="R255" s="84"/>
      <c r="S255" s="84"/>
      <c r="T255" s="84"/>
      <c r="U255" s="84"/>
      <c r="V255" s="84"/>
      <c r="W255" s="84"/>
      <c r="X255" s="84"/>
      <c r="Y255" s="84"/>
    </row>
    <row r="256" spans="1:25" ht="12.75" customHeight="1">
      <c r="A256" s="84"/>
      <c r="B256" s="84"/>
      <c r="C256" s="84"/>
      <c r="D256" s="84"/>
      <c r="E256" s="84"/>
      <c r="F256" s="84"/>
      <c r="G256" s="84"/>
      <c r="H256" s="84"/>
      <c r="I256" s="84"/>
      <c r="J256" s="84"/>
      <c r="K256" s="84"/>
      <c r="L256" s="84"/>
      <c r="M256" s="84"/>
      <c r="N256" s="84"/>
      <c r="O256" s="84"/>
      <c r="P256" s="84"/>
      <c r="Q256" s="84"/>
      <c r="R256" s="84"/>
      <c r="S256" s="84"/>
      <c r="T256" s="84"/>
      <c r="U256" s="84"/>
      <c r="V256" s="84"/>
      <c r="W256" s="84"/>
      <c r="X256" s="84"/>
      <c r="Y256" s="84"/>
    </row>
    <row r="257" spans="1:25" ht="12.75" customHeight="1">
      <c r="A257" s="84"/>
      <c r="B257" s="84"/>
      <c r="C257" s="84"/>
      <c r="D257" s="84"/>
      <c r="E257" s="84"/>
      <c r="F257" s="84"/>
      <c r="G257" s="84"/>
      <c r="H257" s="84"/>
      <c r="I257" s="84"/>
      <c r="J257" s="84"/>
      <c r="K257" s="84"/>
      <c r="L257" s="84"/>
      <c r="M257" s="84"/>
      <c r="N257" s="84"/>
      <c r="O257" s="84"/>
      <c r="P257" s="84"/>
      <c r="Q257" s="84"/>
      <c r="R257" s="84"/>
      <c r="S257" s="84"/>
      <c r="T257" s="84"/>
      <c r="U257" s="84"/>
      <c r="V257" s="84"/>
      <c r="W257" s="84"/>
      <c r="X257" s="84"/>
      <c r="Y257" s="84"/>
    </row>
    <row r="258" spans="1:25" ht="12.75" customHeight="1">
      <c r="A258" s="84"/>
      <c r="B258" s="84"/>
      <c r="C258" s="84"/>
      <c r="D258" s="84"/>
      <c r="E258" s="84"/>
      <c r="F258" s="84"/>
      <c r="G258" s="84"/>
      <c r="H258" s="84"/>
      <c r="I258" s="84"/>
      <c r="J258" s="84"/>
      <c r="K258" s="84"/>
      <c r="L258" s="84"/>
      <c r="M258" s="84"/>
      <c r="N258" s="84"/>
      <c r="O258" s="84"/>
      <c r="P258" s="84"/>
      <c r="Q258" s="84"/>
      <c r="R258" s="84"/>
      <c r="S258" s="84"/>
      <c r="T258" s="84"/>
      <c r="U258" s="84"/>
      <c r="V258" s="84"/>
      <c r="W258" s="84"/>
      <c r="X258" s="84"/>
      <c r="Y258" s="84"/>
    </row>
    <row r="259" spans="1:25" ht="12.75" customHeight="1">
      <c r="A259" s="84"/>
      <c r="B259" s="84"/>
      <c r="C259" s="84"/>
      <c r="D259" s="84"/>
      <c r="E259" s="84"/>
      <c r="F259" s="84"/>
      <c r="G259" s="84"/>
      <c r="H259" s="84"/>
      <c r="I259" s="84"/>
      <c r="J259" s="84"/>
      <c r="K259" s="84"/>
      <c r="L259" s="84"/>
      <c r="M259" s="84"/>
      <c r="N259" s="84"/>
      <c r="O259" s="84"/>
      <c r="P259" s="84"/>
      <c r="Q259" s="84"/>
      <c r="R259" s="84"/>
      <c r="S259" s="84"/>
      <c r="T259" s="84"/>
      <c r="U259" s="84"/>
      <c r="V259" s="84"/>
      <c r="W259" s="84"/>
      <c r="X259" s="84"/>
      <c r="Y259" s="84"/>
    </row>
    <row r="260" spans="1:25" ht="12.75" customHeight="1">
      <c r="A260" s="84"/>
      <c r="B260" s="84"/>
      <c r="C260" s="84"/>
      <c r="D260" s="84"/>
      <c r="E260" s="84"/>
      <c r="F260" s="84"/>
      <c r="G260" s="84"/>
      <c r="H260" s="84"/>
      <c r="I260" s="84"/>
      <c r="J260" s="84"/>
      <c r="K260" s="84"/>
      <c r="L260" s="84"/>
      <c r="M260" s="84"/>
      <c r="N260" s="84"/>
      <c r="O260" s="84"/>
      <c r="P260" s="84"/>
      <c r="Q260" s="84"/>
      <c r="R260" s="84"/>
      <c r="S260" s="84"/>
      <c r="T260" s="84"/>
      <c r="U260" s="84"/>
      <c r="V260" s="84"/>
      <c r="W260" s="84"/>
      <c r="X260" s="84"/>
      <c r="Y260" s="84"/>
    </row>
    <row r="261" spans="1:25" ht="12.75" customHeight="1">
      <c r="A261" s="84"/>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row>
    <row r="262" spans="1:25" ht="12.75" customHeight="1">
      <c r="A262" s="84"/>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row>
    <row r="263" spans="1:25" ht="12.75" customHeight="1">
      <c r="A263" s="84"/>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row>
    <row r="264" spans="1:25" ht="12.75" customHeight="1">
      <c r="A264" s="84"/>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row>
    <row r="265" spans="1:25" ht="12.75" customHeight="1">
      <c r="A265" s="84"/>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row>
    <row r="266" spans="1:25" ht="12.75" customHeight="1">
      <c r="A266" s="84"/>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row>
    <row r="267" spans="1:25" ht="12.75" customHeight="1">
      <c r="A267" s="84"/>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row>
    <row r="268" spans="1:25" ht="12.75" customHeight="1">
      <c r="A268" s="84"/>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row>
    <row r="269" spans="1:25" ht="12.75" customHeight="1">
      <c r="A269" s="84"/>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row>
    <row r="270" spans="1:25" ht="12.75" customHeight="1">
      <c r="A270" s="84"/>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row>
    <row r="271" spans="1:25" ht="12.75" customHeight="1">
      <c r="A271" s="84"/>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row>
    <row r="272" spans="1:25" ht="12.75" customHeight="1">
      <c r="A272" s="84"/>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row>
    <row r="273" spans="1:25" ht="12.75" customHeight="1">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row>
    <row r="274" spans="1:25" ht="12.75" customHeight="1">
      <c r="A274" s="84"/>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row>
    <row r="275" spans="1:25" ht="12.75" customHeight="1">
      <c r="A275" s="84"/>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row>
    <row r="276" spans="1:25" ht="12.75" customHeight="1">
      <c r="A276" s="84"/>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row>
    <row r="277" spans="1:25" ht="12.75" customHeight="1">
      <c r="A277" s="84"/>
      <c r="B277" s="84"/>
      <c r="C277" s="84"/>
      <c r="D277" s="84"/>
      <c r="E277" s="84"/>
      <c r="F277" s="84"/>
      <c r="G277" s="84"/>
      <c r="H277" s="84"/>
      <c r="I277" s="84"/>
      <c r="J277" s="84"/>
      <c r="K277" s="84"/>
      <c r="L277" s="84"/>
      <c r="M277" s="84"/>
      <c r="N277" s="84"/>
      <c r="O277" s="84"/>
      <c r="P277" s="84"/>
      <c r="Q277" s="84"/>
      <c r="R277" s="84"/>
      <c r="S277" s="84"/>
      <c r="T277" s="84"/>
      <c r="U277" s="84"/>
      <c r="V277" s="84"/>
      <c r="W277" s="84"/>
      <c r="X277" s="84"/>
      <c r="Y277" s="84"/>
    </row>
    <row r="278" spans="1:25" ht="12.75" customHeight="1">
      <c r="A278" s="84"/>
      <c r="B278" s="84"/>
      <c r="C278" s="84"/>
      <c r="D278" s="84"/>
      <c r="E278" s="84"/>
      <c r="F278" s="84"/>
      <c r="G278" s="84"/>
      <c r="H278" s="84"/>
      <c r="I278" s="84"/>
      <c r="J278" s="84"/>
      <c r="K278" s="84"/>
      <c r="L278" s="84"/>
      <c r="M278" s="84"/>
      <c r="N278" s="84"/>
      <c r="O278" s="84"/>
      <c r="P278" s="84"/>
      <c r="Q278" s="84"/>
      <c r="R278" s="84"/>
      <c r="S278" s="84"/>
      <c r="T278" s="84"/>
      <c r="U278" s="84"/>
      <c r="V278" s="84"/>
      <c r="W278" s="84"/>
      <c r="X278" s="84"/>
      <c r="Y278" s="84"/>
    </row>
    <row r="279" spans="1:25" ht="12.75" customHeight="1">
      <c r="A279" s="84"/>
      <c r="B279" s="84"/>
      <c r="C279" s="84"/>
      <c r="D279" s="84"/>
      <c r="E279" s="84"/>
      <c r="F279" s="84"/>
      <c r="G279" s="84"/>
      <c r="H279" s="84"/>
      <c r="I279" s="84"/>
      <c r="J279" s="84"/>
      <c r="K279" s="84"/>
      <c r="L279" s="84"/>
      <c r="M279" s="84"/>
      <c r="N279" s="84"/>
      <c r="O279" s="84"/>
      <c r="P279" s="84"/>
      <c r="Q279" s="84"/>
      <c r="R279" s="84"/>
      <c r="S279" s="84"/>
      <c r="T279" s="84"/>
      <c r="U279" s="84"/>
      <c r="V279" s="84"/>
      <c r="W279" s="84"/>
      <c r="X279" s="84"/>
      <c r="Y279" s="84"/>
    </row>
    <row r="280" spans="1:25" ht="12.75" customHeight="1">
      <c r="A280" s="84"/>
      <c r="B280" s="84"/>
      <c r="C280" s="84"/>
      <c r="D280" s="84"/>
      <c r="E280" s="84"/>
      <c r="F280" s="84"/>
      <c r="G280" s="84"/>
      <c r="H280" s="84"/>
      <c r="I280" s="84"/>
      <c r="J280" s="84"/>
      <c r="K280" s="84"/>
      <c r="L280" s="84"/>
      <c r="M280" s="84"/>
      <c r="N280" s="84"/>
      <c r="O280" s="84"/>
      <c r="P280" s="84"/>
      <c r="Q280" s="84"/>
      <c r="R280" s="84"/>
      <c r="S280" s="84"/>
      <c r="T280" s="84"/>
      <c r="U280" s="84"/>
      <c r="V280" s="84"/>
      <c r="W280" s="84"/>
      <c r="X280" s="84"/>
      <c r="Y280" s="84"/>
    </row>
    <row r="281" spans="1:25" ht="12.75" customHeight="1">
      <c r="A281" s="84"/>
      <c r="B281" s="84"/>
      <c r="C281" s="84"/>
      <c r="D281" s="84"/>
      <c r="E281" s="84"/>
      <c r="F281" s="84"/>
      <c r="G281" s="84"/>
      <c r="H281" s="84"/>
      <c r="I281" s="84"/>
      <c r="J281" s="84"/>
      <c r="K281" s="84"/>
      <c r="L281" s="84"/>
      <c r="M281" s="84"/>
      <c r="N281" s="84"/>
      <c r="O281" s="84"/>
      <c r="P281" s="84"/>
      <c r="Q281" s="84"/>
      <c r="R281" s="84"/>
      <c r="S281" s="84"/>
      <c r="T281" s="84"/>
      <c r="U281" s="84"/>
      <c r="V281" s="84"/>
      <c r="W281" s="84"/>
      <c r="X281" s="84"/>
      <c r="Y281" s="84"/>
    </row>
    <row r="282" spans="1:25" ht="12.75" customHeight="1">
      <c r="A282" s="84"/>
      <c r="B282" s="84"/>
      <c r="C282" s="84"/>
      <c r="D282" s="84"/>
      <c r="E282" s="84"/>
      <c r="F282" s="84"/>
      <c r="G282" s="84"/>
      <c r="H282" s="84"/>
      <c r="I282" s="84"/>
      <c r="J282" s="84"/>
      <c r="K282" s="84"/>
      <c r="L282" s="84"/>
      <c r="M282" s="84"/>
      <c r="N282" s="84"/>
      <c r="O282" s="84"/>
      <c r="P282" s="84"/>
      <c r="Q282" s="84"/>
      <c r="R282" s="84"/>
      <c r="S282" s="84"/>
      <c r="T282" s="84"/>
      <c r="U282" s="84"/>
      <c r="V282" s="84"/>
      <c r="W282" s="84"/>
      <c r="X282" s="84"/>
      <c r="Y282" s="84"/>
    </row>
    <row r="283" spans="1:25" ht="12.75" customHeight="1">
      <c r="A283" s="84"/>
      <c r="B283" s="84"/>
      <c r="C283" s="84"/>
      <c r="D283" s="84"/>
      <c r="E283" s="84"/>
      <c r="F283" s="84"/>
      <c r="G283" s="84"/>
      <c r="H283" s="84"/>
      <c r="I283" s="84"/>
      <c r="J283" s="84"/>
      <c r="K283" s="84"/>
      <c r="L283" s="84"/>
      <c r="M283" s="84"/>
      <c r="N283" s="84"/>
      <c r="O283" s="84"/>
      <c r="P283" s="84"/>
      <c r="Q283" s="84"/>
      <c r="R283" s="84"/>
      <c r="S283" s="84"/>
      <c r="T283" s="84"/>
      <c r="U283" s="84"/>
      <c r="V283" s="84"/>
      <c r="W283" s="84"/>
      <c r="X283" s="84"/>
      <c r="Y283" s="84"/>
    </row>
    <row r="284" spans="1:25" ht="12.75" customHeight="1">
      <c r="A284" s="84"/>
      <c r="B284" s="84"/>
      <c r="C284" s="84"/>
      <c r="D284" s="84"/>
      <c r="E284" s="84"/>
      <c r="F284" s="84"/>
      <c r="G284" s="84"/>
      <c r="H284" s="84"/>
      <c r="I284" s="84"/>
      <c r="J284" s="84"/>
      <c r="K284" s="84"/>
      <c r="L284" s="84"/>
      <c r="M284" s="84"/>
      <c r="N284" s="84"/>
      <c r="O284" s="84"/>
      <c r="P284" s="84"/>
      <c r="Q284" s="84"/>
      <c r="R284" s="84"/>
      <c r="S284" s="84"/>
      <c r="T284" s="84"/>
      <c r="U284" s="84"/>
      <c r="V284" s="84"/>
      <c r="W284" s="84"/>
      <c r="X284" s="84"/>
      <c r="Y284" s="84"/>
    </row>
    <row r="285" spans="1:25" ht="12.75" customHeight="1">
      <c r="A285" s="84"/>
      <c r="B285" s="84"/>
      <c r="C285" s="84"/>
      <c r="D285" s="84"/>
      <c r="E285" s="84"/>
      <c r="F285" s="84"/>
      <c r="G285" s="84"/>
      <c r="H285" s="84"/>
      <c r="I285" s="84"/>
      <c r="J285" s="84"/>
      <c r="K285" s="84"/>
      <c r="L285" s="84"/>
      <c r="M285" s="84"/>
      <c r="N285" s="84"/>
      <c r="O285" s="84"/>
      <c r="P285" s="84"/>
      <c r="Q285" s="84"/>
      <c r="R285" s="84"/>
      <c r="S285" s="84"/>
      <c r="T285" s="84"/>
      <c r="U285" s="84"/>
      <c r="V285" s="84"/>
      <c r="W285" s="84"/>
      <c r="X285" s="84"/>
      <c r="Y285" s="84"/>
    </row>
    <row r="286" spans="1:25" ht="12.75" customHeight="1">
      <c r="A286" s="84"/>
      <c r="B286" s="84"/>
      <c r="C286" s="84"/>
      <c r="D286" s="84"/>
      <c r="E286" s="84"/>
      <c r="F286" s="84"/>
      <c r="G286" s="84"/>
      <c r="H286" s="84"/>
      <c r="I286" s="84"/>
      <c r="J286" s="84"/>
      <c r="K286" s="84"/>
      <c r="L286" s="84"/>
      <c r="M286" s="84"/>
      <c r="N286" s="84"/>
      <c r="O286" s="84"/>
      <c r="P286" s="84"/>
      <c r="Q286" s="84"/>
      <c r="R286" s="84"/>
      <c r="S286" s="84"/>
      <c r="T286" s="84"/>
      <c r="U286" s="84"/>
      <c r="V286" s="84"/>
      <c r="W286" s="84"/>
      <c r="X286" s="84"/>
      <c r="Y286" s="84"/>
    </row>
    <row r="287" spans="1:25" ht="12.75" customHeight="1">
      <c r="A287" s="84"/>
      <c r="B287" s="84"/>
      <c r="C287" s="84"/>
      <c r="D287" s="84"/>
      <c r="E287" s="84"/>
      <c r="F287" s="84"/>
      <c r="G287" s="84"/>
      <c r="H287" s="84"/>
      <c r="I287" s="84"/>
      <c r="J287" s="84"/>
      <c r="K287" s="84"/>
      <c r="L287" s="84"/>
      <c r="M287" s="84"/>
      <c r="N287" s="84"/>
      <c r="O287" s="84"/>
      <c r="P287" s="84"/>
      <c r="Q287" s="84"/>
      <c r="R287" s="84"/>
      <c r="S287" s="84"/>
      <c r="T287" s="84"/>
      <c r="U287" s="84"/>
      <c r="V287" s="84"/>
      <c r="W287" s="84"/>
      <c r="X287" s="84"/>
      <c r="Y287" s="84"/>
    </row>
    <row r="288" spans="1:25" ht="12.75" customHeight="1">
      <c r="A288" s="84"/>
      <c r="B288" s="84"/>
      <c r="C288" s="84"/>
      <c r="D288" s="84"/>
      <c r="E288" s="84"/>
      <c r="F288" s="84"/>
      <c r="G288" s="84"/>
      <c r="H288" s="84"/>
      <c r="I288" s="84"/>
      <c r="J288" s="84"/>
      <c r="K288" s="84"/>
      <c r="L288" s="84"/>
      <c r="M288" s="84"/>
      <c r="N288" s="84"/>
      <c r="O288" s="84"/>
      <c r="P288" s="84"/>
      <c r="Q288" s="84"/>
      <c r="R288" s="84"/>
      <c r="S288" s="84"/>
      <c r="T288" s="84"/>
      <c r="U288" s="84"/>
      <c r="V288" s="84"/>
      <c r="W288" s="84"/>
      <c r="X288" s="84"/>
      <c r="Y288" s="84"/>
    </row>
    <row r="289" spans="1:25" ht="12.75" customHeight="1">
      <c r="A289" s="84"/>
      <c r="B289" s="84"/>
      <c r="C289" s="84"/>
      <c r="D289" s="84"/>
      <c r="E289" s="84"/>
      <c r="F289" s="84"/>
      <c r="G289" s="84"/>
      <c r="H289" s="84"/>
      <c r="I289" s="84"/>
      <c r="J289" s="84"/>
      <c r="K289" s="84"/>
      <c r="L289" s="84"/>
      <c r="M289" s="84"/>
      <c r="N289" s="84"/>
      <c r="O289" s="84"/>
      <c r="P289" s="84"/>
      <c r="Q289" s="84"/>
      <c r="R289" s="84"/>
      <c r="S289" s="84"/>
      <c r="T289" s="84"/>
      <c r="U289" s="84"/>
      <c r="V289" s="84"/>
      <c r="W289" s="84"/>
      <c r="X289" s="84"/>
      <c r="Y289" s="84"/>
    </row>
    <row r="290" spans="1:25" ht="12.75" customHeight="1">
      <c r="A290" s="84"/>
      <c r="B290" s="84"/>
      <c r="C290" s="84"/>
      <c r="D290" s="84"/>
      <c r="E290" s="84"/>
      <c r="F290" s="84"/>
      <c r="G290" s="84"/>
      <c r="H290" s="84"/>
      <c r="I290" s="84"/>
      <c r="J290" s="84"/>
      <c r="K290" s="84"/>
      <c r="L290" s="84"/>
      <c r="M290" s="84"/>
      <c r="N290" s="84"/>
      <c r="O290" s="84"/>
      <c r="P290" s="84"/>
      <c r="Q290" s="84"/>
      <c r="R290" s="84"/>
      <c r="S290" s="84"/>
      <c r="T290" s="84"/>
      <c r="U290" s="84"/>
      <c r="V290" s="84"/>
      <c r="W290" s="84"/>
      <c r="X290" s="84"/>
      <c r="Y290" s="84"/>
    </row>
    <row r="291" spans="1:25" ht="12.75" customHeight="1">
      <c r="A291" s="84"/>
      <c r="B291" s="84"/>
      <c r="C291" s="84"/>
      <c r="D291" s="84"/>
      <c r="E291" s="84"/>
      <c r="F291" s="84"/>
      <c r="G291" s="84"/>
      <c r="H291" s="84"/>
      <c r="I291" s="84"/>
      <c r="J291" s="84"/>
      <c r="K291" s="84"/>
      <c r="L291" s="84"/>
      <c r="M291" s="84"/>
      <c r="N291" s="84"/>
      <c r="O291" s="84"/>
      <c r="P291" s="84"/>
      <c r="Q291" s="84"/>
      <c r="R291" s="84"/>
      <c r="S291" s="84"/>
      <c r="T291" s="84"/>
      <c r="U291" s="84"/>
      <c r="V291" s="84"/>
      <c r="W291" s="84"/>
      <c r="X291" s="84"/>
      <c r="Y291" s="84"/>
    </row>
    <row r="292" spans="1:25" ht="12.75" customHeight="1">
      <c r="A292" s="84"/>
      <c r="B292" s="84"/>
      <c r="C292" s="84"/>
      <c r="D292" s="84"/>
      <c r="E292" s="84"/>
      <c r="F292" s="84"/>
      <c r="G292" s="84"/>
      <c r="H292" s="84"/>
      <c r="I292" s="84"/>
      <c r="J292" s="84"/>
      <c r="K292" s="84"/>
      <c r="L292" s="84"/>
      <c r="M292" s="84"/>
      <c r="N292" s="84"/>
      <c r="O292" s="84"/>
      <c r="P292" s="84"/>
      <c r="Q292" s="84"/>
      <c r="R292" s="84"/>
      <c r="S292" s="84"/>
      <c r="T292" s="84"/>
      <c r="U292" s="84"/>
      <c r="V292" s="84"/>
      <c r="W292" s="84"/>
      <c r="X292" s="84"/>
      <c r="Y292" s="84"/>
    </row>
    <row r="293" spans="1:25" ht="12.75" customHeight="1">
      <c r="A293" s="84"/>
      <c r="B293" s="84"/>
      <c r="C293" s="84"/>
      <c r="D293" s="84"/>
      <c r="E293" s="84"/>
      <c r="F293" s="84"/>
      <c r="G293" s="84"/>
      <c r="H293" s="84"/>
      <c r="I293" s="84"/>
      <c r="J293" s="84"/>
      <c r="K293" s="84"/>
      <c r="L293" s="84"/>
      <c r="M293" s="84"/>
      <c r="N293" s="84"/>
      <c r="O293" s="84"/>
      <c r="P293" s="84"/>
      <c r="Q293" s="84"/>
      <c r="R293" s="84"/>
      <c r="S293" s="84"/>
      <c r="T293" s="84"/>
      <c r="U293" s="84"/>
      <c r="V293" s="84"/>
      <c r="W293" s="84"/>
      <c r="X293" s="84"/>
      <c r="Y293" s="84"/>
    </row>
    <row r="294" spans="1:25" ht="12.75" customHeight="1">
      <c r="A294" s="84"/>
      <c r="B294" s="84"/>
      <c r="C294" s="84"/>
      <c r="D294" s="84"/>
      <c r="E294" s="84"/>
      <c r="F294" s="84"/>
      <c r="G294" s="84"/>
      <c r="H294" s="84"/>
      <c r="I294" s="84"/>
      <c r="J294" s="84"/>
      <c r="K294" s="84"/>
      <c r="L294" s="84"/>
      <c r="M294" s="84"/>
      <c r="N294" s="84"/>
      <c r="O294" s="84"/>
      <c r="P294" s="84"/>
      <c r="Q294" s="84"/>
      <c r="R294" s="84"/>
      <c r="S294" s="84"/>
      <c r="T294" s="84"/>
      <c r="U294" s="84"/>
      <c r="V294" s="84"/>
      <c r="W294" s="84"/>
      <c r="X294" s="84"/>
      <c r="Y294" s="84"/>
    </row>
    <row r="295" spans="1:25" ht="12.75" customHeight="1">
      <c r="A295" s="84"/>
      <c r="B295" s="84"/>
      <c r="C295" s="84"/>
      <c r="D295" s="84"/>
      <c r="E295" s="84"/>
      <c r="F295" s="84"/>
      <c r="G295" s="84"/>
      <c r="H295" s="84"/>
      <c r="I295" s="84"/>
      <c r="J295" s="84"/>
      <c r="K295" s="84"/>
      <c r="L295" s="84"/>
      <c r="M295" s="84"/>
      <c r="N295" s="84"/>
      <c r="O295" s="84"/>
      <c r="P295" s="84"/>
      <c r="Q295" s="84"/>
      <c r="R295" s="84"/>
      <c r="S295" s="84"/>
      <c r="T295" s="84"/>
      <c r="U295" s="84"/>
      <c r="V295" s="84"/>
      <c r="W295" s="84"/>
      <c r="X295" s="84"/>
      <c r="Y295" s="84"/>
    </row>
    <row r="296" spans="1:25" ht="12.75" customHeight="1">
      <c r="A296" s="84"/>
      <c r="B296" s="84"/>
      <c r="C296" s="84"/>
      <c r="D296" s="84"/>
      <c r="E296" s="84"/>
      <c r="F296" s="84"/>
      <c r="G296" s="84"/>
      <c r="H296" s="84"/>
      <c r="I296" s="84"/>
      <c r="J296" s="84"/>
      <c r="K296" s="84"/>
      <c r="L296" s="84"/>
      <c r="M296" s="84"/>
      <c r="N296" s="84"/>
      <c r="O296" s="84"/>
      <c r="P296" s="84"/>
      <c r="Q296" s="84"/>
      <c r="R296" s="84"/>
      <c r="S296" s="84"/>
      <c r="T296" s="84"/>
      <c r="U296" s="84"/>
      <c r="V296" s="84"/>
      <c r="W296" s="84"/>
      <c r="X296" s="84"/>
      <c r="Y296" s="84"/>
    </row>
    <row r="297" spans="1:25" ht="12.75" customHeight="1">
      <c r="A297" s="84"/>
      <c r="B297" s="84"/>
      <c r="C297" s="84"/>
      <c r="D297" s="84"/>
      <c r="E297" s="84"/>
      <c r="F297" s="84"/>
      <c r="G297" s="84"/>
      <c r="H297" s="84"/>
      <c r="I297" s="84"/>
      <c r="J297" s="84"/>
      <c r="K297" s="84"/>
      <c r="L297" s="84"/>
      <c r="M297" s="84"/>
      <c r="N297" s="84"/>
      <c r="O297" s="84"/>
      <c r="P297" s="84"/>
      <c r="Q297" s="84"/>
      <c r="R297" s="84"/>
      <c r="S297" s="84"/>
      <c r="T297" s="84"/>
      <c r="U297" s="84"/>
      <c r="V297" s="84"/>
      <c r="W297" s="84"/>
      <c r="X297" s="84"/>
      <c r="Y297" s="84"/>
    </row>
    <row r="298" spans="1:25" ht="12.75" customHeight="1">
      <c r="A298" s="84"/>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row>
    <row r="299" spans="1:25" ht="12.75" customHeight="1">
      <c r="A299" s="84"/>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row>
    <row r="300" spans="1:25" ht="12.75" customHeight="1">
      <c r="A300" s="84"/>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row>
    <row r="301" spans="1:25" ht="12.75" customHeight="1">
      <c r="A301" s="84"/>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row>
    <row r="302" spans="1:25" ht="12.75" customHeight="1">
      <c r="A302" s="84"/>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row>
    <row r="303" spans="1:25" ht="12.75" customHeight="1">
      <c r="A303" s="84"/>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row>
    <row r="304" spans="1:25" ht="12.75" customHeight="1">
      <c r="A304" s="84"/>
      <c r="B304" s="84"/>
      <c r="C304" s="84"/>
      <c r="D304" s="84"/>
      <c r="E304" s="84"/>
      <c r="F304" s="84"/>
      <c r="G304" s="84"/>
      <c r="H304" s="84"/>
      <c r="I304" s="84"/>
      <c r="J304" s="84"/>
      <c r="K304" s="84"/>
      <c r="L304" s="84"/>
      <c r="M304" s="84"/>
      <c r="N304" s="84"/>
      <c r="O304" s="84"/>
      <c r="P304" s="84"/>
      <c r="Q304" s="84"/>
      <c r="R304" s="84"/>
      <c r="S304" s="84"/>
      <c r="T304" s="84"/>
      <c r="U304" s="84"/>
      <c r="V304" s="84"/>
      <c r="W304" s="84"/>
      <c r="X304" s="84"/>
      <c r="Y304" s="84"/>
    </row>
    <row r="305" spans="1:25" ht="12.75" customHeight="1">
      <c r="A305" s="84"/>
      <c r="B305" s="84"/>
      <c r="C305" s="84"/>
      <c r="D305" s="84"/>
      <c r="E305" s="84"/>
      <c r="F305" s="84"/>
      <c r="G305" s="84"/>
      <c r="H305" s="84"/>
      <c r="I305" s="84"/>
      <c r="J305" s="84"/>
      <c r="K305" s="84"/>
      <c r="L305" s="84"/>
      <c r="M305" s="84"/>
      <c r="N305" s="84"/>
      <c r="O305" s="84"/>
      <c r="P305" s="84"/>
      <c r="Q305" s="84"/>
      <c r="R305" s="84"/>
      <c r="S305" s="84"/>
      <c r="T305" s="84"/>
      <c r="U305" s="84"/>
      <c r="V305" s="84"/>
      <c r="W305" s="84"/>
      <c r="X305" s="84"/>
      <c r="Y305" s="84"/>
    </row>
    <row r="306" spans="1:25" ht="12.75" customHeight="1">
      <c r="A306" s="84"/>
      <c r="B306" s="84"/>
      <c r="C306" s="84"/>
      <c r="D306" s="84"/>
      <c r="E306" s="84"/>
      <c r="F306" s="84"/>
      <c r="G306" s="84"/>
      <c r="H306" s="84"/>
      <c r="I306" s="84"/>
      <c r="J306" s="84"/>
      <c r="K306" s="84"/>
      <c r="L306" s="84"/>
      <c r="M306" s="84"/>
      <c r="N306" s="84"/>
      <c r="O306" s="84"/>
      <c r="P306" s="84"/>
      <c r="Q306" s="84"/>
      <c r="R306" s="84"/>
      <c r="S306" s="84"/>
      <c r="T306" s="84"/>
      <c r="U306" s="84"/>
      <c r="V306" s="84"/>
      <c r="W306" s="84"/>
      <c r="X306" s="84"/>
      <c r="Y306" s="84"/>
    </row>
    <row r="307" spans="1:25" ht="12.75" customHeight="1">
      <c r="A307" s="84"/>
      <c r="B307" s="84"/>
      <c r="C307" s="84"/>
      <c r="D307" s="84"/>
      <c r="E307" s="84"/>
      <c r="F307" s="84"/>
      <c r="G307" s="84"/>
      <c r="H307" s="84"/>
      <c r="I307" s="84"/>
      <c r="J307" s="84"/>
      <c r="K307" s="84"/>
      <c r="L307" s="84"/>
      <c r="M307" s="84"/>
      <c r="N307" s="84"/>
      <c r="O307" s="84"/>
      <c r="P307" s="84"/>
      <c r="Q307" s="84"/>
      <c r="R307" s="84"/>
      <c r="S307" s="84"/>
      <c r="T307" s="84"/>
      <c r="U307" s="84"/>
      <c r="V307" s="84"/>
      <c r="W307" s="84"/>
      <c r="X307" s="84"/>
      <c r="Y307" s="84"/>
    </row>
    <row r="308" spans="1:25" ht="12.75" customHeight="1">
      <c r="A308" s="84"/>
      <c r="B308" s="84"/>
      <c r="C308" s="84"/>
      <c r="D308" s="84"/>
      <c r="E308" s="84"/>
      <c r="F308" s="84"/>
      <c r="G308" s="84"/>
      <c r="H308" s="84"/>
      <c r="I308" s="84"/>
      <c r="J308" s="84"/>
      <c r="K308" s="84"/>
      <c r="L308" s="84"/>
      <c r="M308" s="84"/>
      <c r="N308" s="84"/>
      <c r="O308" s="84"/>
      <c r="P308" s="84"/>
      <c r="Q308" s="84"/>
      <c r="R308" s="84"/>
      <c r="S308" s="84"/>
      <c r="T308" s="84"/>
      <c r="U308" s="84"/>
      <c r="V308" s="84"/>
      <c r="W308" s="84"/>
      <c r="X308" s="84"/>
      <c r="Y308" s="84"/>
    </row>
    <row r="309" spans="1:25" ht="12.75" customHeight="1">
      <c r="A309" s="84"/>
      <c r="B309" s="84"/>
      <c r="C309" s="84"/>
      <c r="D309" s="84"/>
      <c r="E309" s="84"/>
      <c r="F309" s="84"/>
      <c r="G309" s="84"/>
      <c r="H309" s="84"/>
      <c r="I309" s="84"/>
      <c r="J309" s="84"/>
      <c r="K309" s="84"/>
      <c r="L309" s="84"/>
      <c r="M309" s="84"/>
      <c r="N309" s="84"/>
      <c r="O309" s="84"/>
      <c r="P309" s="84"/>
      <c r="Q309" s="84"/>
      <c r="R309" s="84"/>
      <c r="S309" s="84"/>
      <c r="T309" s="84"/>
      <c r="U309" s="84"/>
      <c r="V309" s="84"/>
      <c r="W309" s="84"/>
      <c r="X309" s="84"/>
      <c r="Y309" s="84"/>
    </row>
    <row r="310" spans="1:25" ht="12.75" customHeight="1">
      <c r="A310" s="84"/>
      <c r="B310" s="84"/>
      <c r="C310" s="84"/>
      <c r="D310" s="84"/>
      <c r="E310" s="84"/>
      <c r="F310" s="84"/>
      <c r="G310" s="84"/>
      <c r="H310" s="84"/>
      <c r="I310" s="84"/>
      <c r="J310" s="84"/>
      <c r="K310" s="84"/>
      <c r="L310" s="84"/>
      <c r="M310" s="84"/>
      <c r="N310" s="84"/>
      <c r="O310" s="84"/>
      <c r="P310" s="84"/>
      <c r="Q310" s="84"/>
      <c r="R310" s="84"/>
      <c r="S310" s="84"/>
      <c r="T310" s="84"/>
      <c r="U310" s="84"/>
      <c r="V310" s="84"/>
      <c r="W310" s="84"/>
      <c r="X310" s="84"/>
      <c r="Y310" s="84"/>
    </row>
    <row r="311" spans="1:25" ht="12.75" customHeight="1">
      <c r="A311" s="84"/>
      <c r="B311" s="84"/>
      <c r="C311" s="84"/>
      <c r="D311" s="84"/>
      <c r="E311" s="84"/>
      <c r="F311" s="84"/>
      <c r="G311" s="84"/>
      <c r="H311" s="84"/>
      <c r="I311" s="84"/>
      <c r="J311" s="84"/>
      <c r="K311" s="84"/>
      <c r="L311" s="84"/>
      <c r="M311" s="84"/>
      <c r="N311" s="84"/>
      <c r="O311" s="84"/>
      <c r="P311" s="84"/>
      <c r="Q311" s="84"/>
      <c r="R311" s="84"/>
      <c r="S311" s="84"/>
      <c r="T311" s="84"/>
      <c r="U311" s="84"/>
      <c r="V311" s="84"/>
      <c r="W311" s="84"/>
      <c r="X311" s="84"/>
      <c r="Y311" s="84"/>
    </row>
    <row r="312" spans="1:25" ht="12.75" customHeight="1">
      <c r="A312" s="84"/>
      <c r="B312" s="84"/>
      <c r="C312" s="84"/>
      <c r="D312" s="84"/>
      <c r="E312" s="84"/>
      <c r="F312" s="84"/>
      <c r="G312" s="84"/>
      <c r="H312" s="84"/>
      <c r="I312" s="84"/>
      <c r="J312" s="84"/>
      <c r="K312" s="84"/>
      <c r="L312" s="84"/>
      <c r="M312" s="84"/>
      <c r="N312" s="84"/>
      <c r="O312" s="84"/>
      <c r="P312" s="84"/>
      <c r="Q312" s="84"/>
      <c r="R312" s="84"/>
      <c r="S312" s="84"/>
      <c r="T312" s="84"/>
      <c r="U312" s="84"/>
      <c r="V312" s="84"/>
      <c r="W312" s="84"/>
      <c r="X312" s="84"/>
      <c r="Y312" s="84"/>
    </row>
    <row r="313" spans="1:25" ht="12.75" customHeight="1">
      <c r="A313" s="84"/>
      <c r="B313" s="84"/>
      <c r="C313" s="84"/>
      <c r="D313" s="84"/>
      <c r="E313" s="84"/>
      <c r="F313" s="84"/>
      <c r="G313" s="84"/>
      <c r="H313" s="84"/>
      <c r="I313" s="84"/>
      <c r="J313" s="84"/>
      <c r="K313" s="84"/>
      <c r="L313" s="84"/>
      <c r="M313" s="84"/>
      <c r="N313" s="84"/>
      <c r="O313" s="84"/>
      <c r="P313" s="84"/>
      <c r="Q313" s="84"/>
      <c r="R313" s="84"/>
      <c r="S313" s="84"/>
      <c r="T313" s="84"/>
      <c r="U313" s="84"/>
      <c r="V313" s="84"/>
      <c r="W313" s="84"/>
      <c r="X313" s="84"/>
      <c r="Y313" s="84"/>
    </row>
    <row r="314" spans="1:25" ht="12.75" customHeight="1">
      <c r="A314" s="84"/>
      <c r="B314" s="84"/>
      <c r="C314" s="84"/>
      <c r="D314" s="84"/>
      <c r="E314" s="84"/>
      <c r="F314" s="84"/>
      <c r="G314" s="84"/>
      <c r="H314" s="84"/>
      <c r="I314" s="84"/>
      <c r="J314" s="84"/>
      <c r="K314" s="84"/>
      <c r="L314" s="84"/>
      <c r="M314" s="84"/>
      <c r="N314" s="84"/>
      <c r="O314" s="84"/>
      <c r="P314" s="84"/>
      <c r="Q314" s="84"/>
      <c r="R314" s="84"/>
      <c r="S314" s="84"/>
      <c r="T314" s="84"/>
      <c r="U314" s="84"/>
      <c r="V314" s="84"/>
      <c r="W314" s="84"/>
      <c r="X314" s="84"/>
      <c r="Y314" s="84"/>
    </row>
    <row r="315" spans="1:25" ht="12.75" customHeight="1">
      <c r="A315" s="84"/>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row>
    <row r="316" spans="1:25" ht="12.75" customHeight="1">
      <c r="A316" s="84"/>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row>
    <row r="317" spans="1:25" ht="12.75" customHeight="1">
      <c r="A317" s="84"/>
      <c r="B317" s="84"/>
      <c r="C317" s="84"/>
      <c r="D317" s="84"/>
      <c r="E317" s="84"/>
      <c r="F317" s="84"/>
      <c r="G317" s="84"/>
      <c r="H317" s="84"/>
      <c r="I317" s="84"/>
      <c r="J317" s="84"/>
      <c r="K317" s="84"/>
      <c r="L317" s="84"/>
      <c r="M317" s="84"/>
      <c r="N317" s="84"/>
      <c r="O317" s="84"/>
      <c r="P317" s="84"/>
      <c r="Q317" s="84"/>
      <c r="R317" s="84"/>
      <c r="S317" s="84"/>
      <c r="T317" s="84"/>
      <c r="U317" s="84"/>
      <c r="V317" s="84"/>
      <c r="W317" s="84"/>
      <c r="X317" s="84"/>
      <c r="Y317" s="84"/>
    </row>
    <row r="318" spans="1:25" ht="12.75" customHeight="1">
      <c r="A318" s="84"/>
      <c r="B318" s="84"/>
      <c r="C318" s="84"/>
      <c r="D318" s="84"/>
      <c r="E318" s="84"/>
      <c r="F318" s="84"/>
      <c r="G318" s="84"/>
      <c r="H318" s="84"/>
      <c r="I318" s="84"/>
      <c r="J318" s="84"/>
      <c r="K318" s="84"/>
      <c r="L318" s="84"/>
      <c r="M318" s="84"/>
      <c r="N318" s="84"/>
      <c r="O318" s="84"/>
      <c r="P318" s="84"/>
      <c r="Q318" s="84"/>
      <c r="R318" s="84"/>
      <c r="S318" s="84"/>
      <c r="T318" s="84"/>
      <c r="U318" s="84"/>
      <c r="V318" s="84"/>
      <c r="W318" s="84"/>
      <c r="X318" s="84"/>
      <c r="Y318" s="84"/>
    </row>
    <row r="319" spans="1:25" ht="12.75" customHeight="1">
      <c r="A319" s="84"/>
      <c r="B319" s="84"/>
      <c r="C319" s="84"/>
      <c r="D319" s="84"/>
      <c r="E319" s="84"/>
      <c r="F319" s="84"/>
      <c r="G319" s="84"/>
      <c r="H319" s="84"/>
      <c r="I319" s="84"/>
      <c r="J319" s="84"/>
      <c r="K319" s="84"/>
      <c r="L319" s="84"/>
      <c r="M319" s="84"/>
      <c r="N319" s="84"/>
      <c r="O319" s="84"/>
      <c r="P319" s="84"/>
      <c r="Q319" s="84"/>
      <c r="R319" s="84"/>
      <c r="S319" s="84"/>
      <c r="T319" s="84"/>
      <c r="U319" s="84"/>
      <c r="V319" s="84"/>
      <c r="W319" s="84"/>
      <c r="X319" s="84"/>
      <c r="Y319" s="84"/>
    </row>
    <row r="320" spans="1:25" ht="12.75" customHeight="1">
      <c r="A320" s="84"/>
      <c r="B320" s="84"/>
      <c r="C320" s="84"/>
      <c r="D320" s="84"/>
      <c r="E320" s="84"/>
      <c r="F320" s="84"/>
      <c r="G320" s="84"/>
      <c r="H320" s="84"/>
      <c r="I320" s="84"/>
      <c r="J320" s="84"/>
      <c r="K320" s="84"/>
      <c r="L320" s="84"/>
      <c r="M320" s="84"/>
      <c r="N320" s="84"/>
      <c r="O320" s="84"/>
      <c r="P320" s="84"/>
      <c r="Q320" s="84"/>
      <c r="R320" s="84"/>
      <c r="S320" s="84"/>
      <c r="T320" s="84"/>
      <c r="U320" s="84"/>
      <c r="V320" s="84"/>
      <c r="W320" s="84"/>
      <c r="X320" s="84"/>
      <c r="Y320" s="84"/>
    </row>
    <row r="321" spans="1:25" ht="12.75" customHeight="1">
      <c r="A321" s="84"/>
      <c r="B321" s="84"/>
      <c r="C321" s="84"/>
      <c r="D321" s="84"/>
      <c r="E321" s="84"/>
      <c r="F321" s="84"/>
      <c r="G321" s="84"/>
      <c r="H321" s="84"/>
      <c r="I321" s="84"/>
      <c r="J321" s="84"/>
      <c r="K321" s="84"/>
      <c r="L321" s="84"/>
      <c r="M321" s="84"/>
      <c r="N321" s="84"/>
      <c r="O321" s="84"/>
      <c r="P321" s="84"/>
      <c r="Q321" s="84"/>
      <c r="R321" s="84"/>
      <c r="S321" s="84"/>
      <c r="T321" s="84"/>
      <c r="U321" s="84"/>
      <c r="V321" s="84"/>
      <c r="W321" s="84"/>
      <c r="X321" s="84"/>
      <c r="Y321" s="84"/>
    </row>
    <row r="322" spans="1:25" ht="12.75" customHeight="1">
      <c r="A322" s="84"/>
      <c r="B322" s="84"/>
      <c r="C322" s="84"/>
      <c r="D322" s="84"/>
      <c r="E322" s="84"/>
      <c r="F322" s="84"/>
      <c r="G322" s="84"/>
      <c r="H322" s="84"/>
      <c r="I322" s="84"/>
      <c r="J322" s="84"/>
      <c r="K322" s="84"/>
      <c r="L322" s="84"/>
      <c r="M322" s="84"/>
      <c r="N322" s="84"/>
      <c r="O322" s="84"/>
      <c r="P322" s="84"/>
      <c r="Q322" s="84"/>
      <c r="R322" s="84"/>
      <c r="S322" s="84"/>
      <c r="T322" s="84"/>
      <c r="U322" s="84"/>
      <c r="V322" s="84"/>
      <c r="W322" s="84"/>
      <c r="X322" s="84"/>
      <c r="Y322" s="84"/>
    </row>
    <row r="323" spans="1:25" ht="12.75" customHeight="1">
      <c r="A323" s="84"/>
      <c r="B323" s="84"/>
      <c r="C323" s="84"/>
      <c r="D323" s="84"/>
      <c r="E323" s="84"/>
      <c r="F323" s="84"/>
      <c r="G323" s="84"/>
      <c r="H323" s="84"/>
      <c r="I323" s="84"/>
      <c r="J323" s="84"/>
      <c r="K323" s="84"/>
      <c r="L323" s="84"/>
      <c r="M323" s="84"/>
      <c r="N323" s="84"/>
      <c r="O323" s="84"/>
      <c r="P323" s="84"/>
      <c r="Q323" s="84"/>
      <c r="R323" s="84"/>
      <c r="S323" s="84"/>
      <c r="T323" s="84"/>
      <c r="U323" s="84"/>
      <c r="V323" s="84"/>
      <c r="W323" s="84"/>
      <c r="X323" s="84"/>
      <c r="Y323" s="84"/>
    </row>
    <row r="324" spans="1:25" ht="12.75" customHeight="1">
      <c r="A324" s="84"/>
      <c r="B324" s="84"/>
      <c r="C324" s="84"/>
      <c r="D324" s="84"/>
      <c r="E324" s="84"/>
      <c r="F324" s="84"/>
      <c r="G324" s="84"/>
      <c r="H324" s="84"/>
      <c r="I324" s="84"/>
      <c r="J324" s="84"/>
      <c r="K324" s="84"/>
      <c r="L324" s="84"/>
      <c r="M324" s="84"/>
      <c r="N324" s="84"/>
      <c r="O324" s="84"/>
      <c r="P324" s="84"/>
      <c r="Q324" s="84"/>
      <c r="R324" s="84"/>
      <c r="S324" s="84"/>
      <c r="T324" s="84"/>
      <c r="U324" s="84"/>
      <c r="V324" s="84"/>
      <c r="W324" s="84"/>
      <c r="X324" s="84"/>
      <c r="Y324" s="84"/>
    </row>
    <row r="325" spans="1:25" ht="12.75" customHeight="1">
      <c r="A325" s="84"/>
      <c r="B325" s="84"/>
      <c r="C325" s="84"/>
      <c r="D325" s="84"/>
      <c r="E325" s="84"/>
      <c r="F325" s="84"/>
      <c r="G325" s="84"/>
      <c r="H325" s="84"/>
      <c r="I325" s="84"/>
      <c r="J325" s="84"/>
      <c r="K325" s="84"/>
      <c r="L325" s="84"/>
      <c r="M325" s="84"/>
      <c r="N325" s="84"/>
      <c r="O325" s="84"/>
      <c r="P325" s="84"/>
      <c r="Q325" s="84"/>
      <c r="R325" s="84"/>
      <c r="S325" s="84"/>
      <c r="T325" s="84"/>
      <c r="U325" s="84"/>
      <c r="V325" s="84"/>
      <c r="W325" s="84"/>
      <c r="X325" s="84"/>
      <c r="Y325" s="84"/>
    </row>
    <row r="326" spans="1:25" ht="12.75" customHeight="1">
      <c r="A326" s="84"/>
      <c r="B326" s="84"/>
      <c r="C326" s="84"/>
      <c r="D326" s="84"/>
      <c r="E326" s="84"/>
      <c r="F326" s="84"/>
      <c r="G326" s="84"/>
      <c r="H326" s="84"/>
      <c r="I326" s="84"/>
      <c r="J326" s="84"/>
      <c r="K326" s="84"/>
      <c r="L326" s="84"/>
      <c r="M326" s="84"/>
      <c r="N326" s="84"/>
      <c r="O326" s="84"/>
      <c r="P326" s="84"/>
      <c r="Q326" s="84"/>
      <c r="R326" s="84"/>
      <c r="S326" s="84"/>
      <c r="T326" s="84"/>
      <c r="U326" s="84"/>
      <c r="V326" s="84"/>
      <c r="W326" s="84"/>
      <c r="X326" s="84"/>
      <c r="Y326" s="84"/>
    </row>
    <row r="327" spans="1:25" ht="12.75" customHeight="1">
      <c r="A327" s="84"/>
      <c r="B327" s="84"/>
      <c r="C327" s="84"/>
      <c r="D327" s="84"/>
      <c r="E327" s="84"/>
      <c r="F327" s="84"/>
      <c r="G327" s="84"/>
      <c r="H327" s="84"/>
      <c r="I327" s="84"/>
      <c r="J327" s="84"/>
      <c r="K327" s="84"/>
      <c r="L327" s="84"/>
      <c r="M327" s="84"/>
      <c r="N327" s="84"/>
      <c r="O327" s="84"/>
      <c r="P327" s="84"/>
      <c r="Q327" s="84"/>
      <c r="R327" s="84"/>
      <c r="S327" s="84"/>
      <c r="T327" s="84"/>
      <c r="U327" s="84"/>
      <c r="V327" s="84"/>
      <c r="W327" s="84"/>
      <c r="X327" s="84"/>
      <c r="Y327" s="84"/>
    </row>
    <row r="328" spans="1:25" ht="12.75" customHeight="1">
      <c r="A328" s="84"/>
      <c r="B328" s="84"/>
      <c r="C328" s="84"/>
      <c r="D328" s="84"/>
      <c r="E328" s="84"/>
      <c r="F328" s="84"/>
      <c r="G328" s="84"/>
      <c r="H328" s="84"/>
      <c r="I328" s="84"/>
      <c r="J328" s="84"/>
      <c r="K328" s="84"/>
      <c r="L328" s="84"/>
      <c r="M328" s="84"/>
      <c r="N328" s="84"/>
      <c r="O328" s="84"/>
      <c r="P328" s="84"/>
      <c r="Q328" s="84"/>
      <c r="R328" s="84"/>
      <c r="S328" s="84"/>
      <c r="T328" s="84"/>
      <c r="U328" s="84"/>
      <c r="V328" s="84"/>
      <c r="W328" s="84"/>
      <c r="X328" s="84"/>
      <c r="Y328" s="84"/>
    </row>
    <row r="329" spans="1:25" ht="12.75" customHeight="1">
      <c r="A329" s="84"/>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row>
    <row r="330" spans="1:25" ht="12.75" customHeight="1">
      <c r="A330" s="84"/>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row>
    <row r="331" spans="1:25" ht="12.75" customHeight="1">
      <c r="A331" s="84"/>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row>
    <row r="332" spans="1:25" ht="12.75" customHeight="1">
      <c r="A332" s="84"/>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row>
    <row r="333" spans="1:25" ht="12.75" customHeight="1">
      <c r="A333" s="84"/>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row>
    <row r="334" spans="1:25" ht="12.75" customHeight="1">
      <c r="A334" s="84"/>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row>
    <row r="335" spans="1:25" ht="12.75" customHeight="1">
      <c r="A335" s="84"/>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row>
    <row r="336" spans="1:25" ht="12.75" customHeight="1">
      <c r="A336" s="84"/>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row>
    <row r="337" spans="1:25" ht="12.75" customHeight="1">
      <c r="A337" s="84"/>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row>
    <row r="338" spans="1:25" ht="12.75" customHeight="1">
      <c r="A338" s="84"/>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row>
    <row r="339" spans="1:25" ht="12.75" customHeight="1">
      <c r="A339" s="84"/>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row>
    <row r="340" spans="1:25" ht="12.75" customHeight="1">
      <c r="A340" s="84"/>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row>
    <row r="341" spans="1:25" ht="12.75" customHeight="1">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row>
    <row r="342" spans="1:25" ht="12.75" customHeight="1">
      <c r="A342" s="84"/>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row>
    <row r="343" spans="1:25" ht="12.75" customHeight="1">
      <c r="A343" s="84"/>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row>
    <row r="344" spans="1:25" ht="12.75" customHeight="1">
      <c r="A344" s="84"/>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row>
    <row r="345" spans="1:25" ht="12.75" customHeight="1">
      <c r="A345" s="84"/>
      <c r="B345" s="84"/>
      <c r="C345" s="84"/>
      <c r="D345" s="84"/>
      <c r="E345" s="84"/>
      <c r="F345" s="84"/>
      <c r="G345" s="84"/>
      <c r="H345" s="84"/>
      <c r="I345" s="84"/>
      <c r="J345" s="84"/>
      <c r="K345" s="84"/>
      <c r="L345" s="84"/>
      <c r="M345" s="84"/>
      <c r="N345" s="84"/>
      <c r="O345" s="84"/>
      <c r="P345" s="84"/>
      <c r="Q345" s="84"/>
      <c r="R345" s="84"/>
      <c r="S345" s="84"/>
      <c r="T345" s="84"/>
      <c r="U345" s="84"/>
      <c r="V345" s="84"/>
      <c r="W345" s="84"/>
      <c r="X345" s="84"/>
      <c r="Y345" s="84"/>
    </row>
    <row r="346" spans="1:25" ht="12.75" customHeight="1">
      <c r="A346" s="84"/>
      <c r="B346" s="84"/>
      <c r="C346" s="84"/>
      <c r="D346" s="84"/>
      <c r="E346" s="84"/>
      <c r="F346" s="84"/>
      <c r="G346" s="84"/>
      <c r="H346" s="84"/>
      <c r="I346" s="84"/>
      <c r="J346" s="84"/>
      <c r="K346" s="84"/>
      <c r="L346" s="84"/>
      <c r="M346" s="84"/>
      <c r="N346" s="84"/>
      <c r="O346" s="84"/>
      <c r="P346" s="84"/>
      <c r="Q346" s="84"/>
      <c r="R346" s="84"/>
      <c r="S346" s="84"/>
      <c r="T346" s="84"/>
      <c r="U346" s="84"/>
      <c r="V346" s="84"/>
      <c r="W346" s="84"/>
      <c r="X346" s="84"/>
      <c r="Y346" s="84"/>
    </row>
    <row r="347" spans="1:25" ht="12.75" customHeight="1">
      <c r="A347" s="84"/>
      <c r="B347" s="84"/>
      <c r="C347" s="84"/>
      <c r="D347" s="84"/>
      <c r="E347" s="84"/>
      <c r="F347" s="84"/>
      <c r="G347" s="84"/>
      <c r="H347" s="84"/>
      <c r="I347" s="84"/>
      <c r="J347" s="84"/>
      <c r="K347" s="84"/>
      <c r="L347" s="84"/>
      <c r="M347" s="84"/>
      <c r="N347" s="84"/>
      <c r="O347" s="84"/>
      <c r="P347" s="84"/>
      <c r="Q347" s="84"/>
      <c r="R347" s="84"/>
      <c r="S347" s="84"/>
      <c r="T347" s="84"/>
      <c r="U347" s="84"/>
      <c r="V347" s="84"/>
      <c r="W347" s="84"/>
      <c r="X347" s="84"/>
      <c r="Y347" s="84"/>
    </row>
    <row r="348" spans="1:25" ht="12.75" customHeight="1">
      <c r="A348" s="84"/>
      <c r="B348" s="84"/>
      <c r="C348" s="84"/>
      <c r="D348" s="84"/>
      <c r="E348" s="84"/>
      <c r="F348" s="84"/>
      <c r="G348" s="84"/>
      <c r="H348" s="84"/>
      <c r="I348" s="84"/>
      <c r="J348" s="84"/>
      <c r="K348" s="84"/>
      <c r="L348" s="84"/>
      <c r="M348" s="84"/>
      <c r="N348" s="84"/>
      <c r="O348" s="84"/>
      <c r="P348" s="84"/>
      <c r="Q348" s="84"/>
      <c r="R348" s="84"/>
      <c r="S348" s="84"/>
      <c r="T348" s="84"/>
      <c r="U348" s="84"/>
      <c r="V348" s="84"/>
      <c r="W348" s="84"/>
      <c r="X348" s="84"/>
      <c r="Y348" s="84"/>
    </row>
    <row r="349" spans="1:25" ht="12.75" customHeight="1">
      <c r="A349" s="84"/>
      <c r="B349" s="84"/>
      <c r="C349" s="84"/>
      <c r="D349" s="84"/>
      <c r="E349" s="84"/>
      <c r="F349" s="84"/>
      <c r="G349" s="84"/>
      <c r="H349" s="84"/>
      <c r="I349" s="84"/>
      <c r="J349" s="84"/>
      <c r="K349" s="84"/>
      <c r="L349" s="84"/>
      <c r="M349" s="84"/>
      <c r="N349" s="84"/>
      <c r="O349" s="84"/>
      <c r="P349" s="84"/>
      <c r="Q349" s="84"/>
      <c r="R349" s="84"/>
      <c r="S349" s="84"/>
      <c r="T349" s="84"/>
      <c r="U349" s="84"/>
      <c r="V349" s="84"/>
      <c r="W349" s="84"/>
      <c r="X349" s="84"/>
      <c r="Y349" s="84"/>
    </row>
    <row r="350" spans="1:25" ht="12.75" customHeight="1">
      <c r="A350" s="84"/>
      <c r="B350" s="84"/>
      <c r="C350" s="84"/>
      <c r="D350" s="84"/>
      <c r="E350" s="84"/>
      <c r="F350" s="84"/>
      <c r="G350" s="84"/>
      <c r="H350" s="84"/>
      <c r="I350" s="84"/>
      <c r="J350" s="84"/>
      <c r="K350" s="84"/>
      <c r="L350" s="84"/>
      <c r="M350" s="84"/>
      <c r="N350" s="84"/>
      <c r="O350" s="84"/>
      <c r="P350" s="84"/>
      <c r="Q350" s="84"/>
      <c r="R350" s="84"/>
      <c r="S350" s="84"/>
      <c r="T350" s="84"/>
      <c r="U350" s="84"/>
      <c r="V350" s="84"/>
      <c r="W350" s="84"/>
      <c r="X350" s="84"/>
      <c r="Y350" s="84"/>
    </row>
    <row r="351" spans="1:25" ht="12.75" customHeight="1">
      <c r="A351" s="84"/>
      <c r="B351" s="84"/>
      <c r="C351" s="84"/>
      <c r="D351" s="84"/>
      <c r="E351" s="84"/>
      <c r="F351" s="84"/>
      <c r="G351" s="84"/>
      <c r="H351" s="84"/>
      <c r="I351" s="84"/>
      <c r="J351" s="84"/>
      <c r="K351" s="84"/>
      <c r="L351" s="84"/>
      <c r="M351" s="84"/>
      <c r="N351" s="84"/>
      <c r="O351" s="84"/>
      <c r="P351" s="84"/>
      <c r="Q351" s="84"/>
      <c r="R351" s="84"/>
      <c r="S351" s="84"/>
      <c r="T351" s="84"/>
      <c r="U351" s="84"/>
      <c r="V351" s="84"/>
      <c r="W351" s="84"/>
      <c r="X351" s="84"/>
      <c r="Y351" s="84"/>
    </row>
    <row r="352" spans="1:25" ht="12.75" customHeight="1">
      <c r="A352" s="84"/>
      <c r="B352" s="84"/>
      <c r="C352" s="84"/>
      <c r="D352" s="84"/>
      <c r="E352" s="84"/>
      <c r="F352" s="84"/>
      <c r="G352" s="84"/>
      <c r="H352" s="84"/>
      <c r="I352" s="84"/>
      <c r="J352" s="84"/>
      <c r="K352" s="84"/>
      <c r="L352" s="84"/>
      <c r="M352" s="84"/>
      <c r="N352" s="84"/>
      <c r="O352" s="84"/>
      <c r="P352" s="84"/>
      <c r="Q352" s="84"/>
      <c r="R352" s="84"/>
      <c r="S352" s="84"/>
      <c r="T352" s="84"/>
      <c r="U352" s="84"/>
      <c r="V352" s="84"/>
      <c r="W352" s="84"/>
      <c r="X352" s="84"/>
      <c r="Y352" s="84"/>
    </row>
    <row r="353" spans="1:25" ht="12.75" customHeight="1">
      <c r="A353" s="84"/>
      <c r="B353" s="84"/>
      <c r="C353" s="84"/>
      <c r="D353" s="84"/>
      <c r="E353" s="84"/>
      <c r="F353" s="84"/>
      <c r="G353" s="84"/>
      <c r="H353" s="84"/>
      <c r="I353" s="84"/>
      <c r="J353" s="84"/>
      <c r="K353" s="84"/>
      <c r="L353" s="84"/>
      <c r="M353" s="84"/>
      <c r="N353" s="84"/>
      <c r="O353" s="84"/>
      <c r="P353" s="84"/>
      <c r="Q353" s="84"/>
      <c r="R353" s="84"/>
      <c r="S353" s="84"/>
      <c r="T353" s="84"/>
      <c r="U353" s="84"/>
      <c r="V353" s="84"/>
      <c r="W353" s="84"/>
      <c r="X353" s="84"/>
      <c r="Y353" s="84"/>
    </row>
    <row r="354" spans="1:25" ht="12.75" customHeight="1">
      <c r="A354" s="84"/>
      <c r="B354" s="84"/>
      <c r="C354" s="84"/>
      <c r="D354" s="84"/>
      <c r="E354" s="84"/>
      <c r="F354" s="84"/>
      <c r="G354" s="84"/>
      <c r="H354" s="84"/>
      <c r="I354" s="84"/>
      <c r="J354" s="84"/>
      <c r="K354" s="84"/>
      <c r="L354" s="84"/>
      <c r="M354" s="84"/>
      <c r="N354" s="84"/>
      <c r="O354" s="84"/>
      <c r="P354" s="84"/>
      <c r="Q354" s="84"/>
      <c r="R354" s="84"/>
      <c r="S354" s="84"/>
      <c r="T354" s="84"/>
      <c r="U354" s="84"/>
      <c r="V354" s="84"/>
      <c r="W354" s="84"/>
      <c r="X354" s="84"/>
      <c r="Y354" s="84"/>
    </row>
    <row r="355" spans="1:25" ht="12.75" customHeight="1">
      <c r="A355" s="84"/>
      <c r="B355" s="84"/>
      <c r="C355" s="84"/>
      <c r="D355" s="84"/>
      <c r="E355" s="84"/>
      <c r="F355" s="84"/>
      <c r="G355" s="84"/>
      <c r="H355" s="84"/>
      <c r="I355" s="84"/>
      <c r="J355" s="84"/>
      <c r="K355" s="84"/>
      <c r="L355" s="84"/>
      <c r="M355" s="84"/>
      <c r="N355" s="84"/>
      <c r="O355" s="84"/>
      <c r="P355" s="84"/>
      <c r="Q355" s="84"/>
      <c r="R355" s="84"/>
      <c r="S355" s="84"/>
      <c r="T355" s="84"/>
      <c r="U355" s="84"/>
      <c r="V355" s="84"/>
      <c r="W355" s="84"/>
      <c r="X355" s="84"/>
      <c r="Y355" s="84"/>
    </row>
    <row r="356" spans="1:25" ht="12.75" customHeight="1">
      <c r="A356" s="84"/>
      <c r="B356" s="84"/>
      <c r="C356" s="84"/>
      <c r="D356" s="84"/>
      <c r="E356" s="84"/>
      <c r="F356" s="84"/>
      <c r="G356" s="84"/>
      <c r="H356" s="84"/>
      <c r="I356" s="84"/>
      <c r="J356" s="84"/>
      <c r="K356" s="84"/>
      <c r="L356" s="84"/>
      <c r="M356" s="84"/>
      <c r="N356" s="84"/>
      <c r="O356" s="84"/>
      <c r="P356" s="84"/>
      <c r="Q356" s="84"/>
      <c r="R356" s="84"/>
      <c r="S356" s="84"/>
      <c r="T356" s="84"/>
      <c r="U356" s="84"/>
      <c r="V356" s="84"/>
      <c r="W356" s="84"/>
      <c r="X356" s="84"/>
      <c r="Y356" s="84"/>
    </row>
    <row r="357" spans="1:25" ht="12.75" customHeight="1">
      <c r="A357" s="84"/>
      <c r="B357" s="84"/>
      <c r="C357" s="84"/>
      <c r="D357" s="84"/>
      <c r="E357" s="84"/>
      <c r="F357" s="84"/>
      <c r="G357" s="84"/>
      <c r="H357" s="84"/>
      <c r="I357" s="84"/>
      <c r="J357" s="84"/>
      <c r="K357" s="84"/>
      <c r="L357" s="84"/>
      <c r="M357" s="84"/>
      <c r="N357" s="84"/>
      <c r="O357" s="84"/>
      <c r="P357" s="84"/>
      <c r="Q357" s="84"/>
      <c r="R357" s="84"/>
      <c r="S357" s="84"/>
      <c r="T357" s="84"/>
      <c r="U357" s="84"/>
      <c r="V357" s="84"/>
      <c r="W357" s="84"/>
      <c r="X357" s="84"/>
      <c r="Y357" s="84"/>
    </row>
    <row r="358" spans="1:25" ht="12.75" customHeight="1">
      <c r="A358" s="84"/>
      <c r="B358" s="84"/>
      <c r="C358" s="84"/>
      <c r="D358" s="84"/>
      <c r="E358" s="84"/>
      <c r="F358" s="84"/>
      <c r="G358" s="84"/>
      <c r="H358" s="84"/>
      <c r="I358" s="84"/>
      <c r="J358" s="84"/>
      <c r="K358" s="84"/>
      <c r="L358" s="84"/>
      <c r="M358" s="84"/>
      <c r="N358" s="84"/>
      <c r="O358" s="84"/>
      <c r="P358" s="84"/>
      <c r="Q358" s="84"/>
      <c r="R358" s="84"/>
      <c r="S358" s="84"/>
      <c r="T358" s="84"/>
      <c r="U358" s="84"/>
      <c r="V358" s="84"/>
      <c r="W358" s="84"/>
      <c r="X358" s="84"/>
      <c r="Y358" s="84"/>
    </row>
    <row r="359" spans="1:25" ht="12.75" customHeight="1">
      <c r="A359" s="84"/>
      <c r="B359" s="84"/>
      <c r="C359" s="84"/>
      <c r="D359" s="84"/>
      <c r="E359" s="84"/>
      <c r="F359" s="84"/>
      <c r="G359" s="84"/>
      <c r="H359" s="84"/>
      <c r="I359" s="84"/>
      <c r="J359" s="84"/>
      <c r="K359" s="84"/>
      <c r="L359" s="84"/>
      <c r="M359" s="84"/>
      <c r="N359" s="84"/>
      <c r="O359" s="84"/>
      <c r="P359" s="84"/>
      <c r="Q359" s="84"/>
      <c r="R359" s="84"/>
      <c r="S359" s="84"/>
      <c r="T359" s="84"/>
      <c r="U359" s="84"/>
      <c r="V359" s="84"/>
      <c r="W359" s="84"/>
      <c r="X359" s="84"/>
      <c r="Y359" s="84"/>
    </row>
    <row r="360" spans="1:25" ht="12.75" customHeight="1">
      <c r="A360" s="84"/>
      <c r="B360" s="84"/>
      <c r="C360" s="84"/>
      <c r="D360" s="84"/>
      <c r="E360" s="84"/>
      <c r="F360" s="84"/>
      <c r="G360" s="84"/>
      <c r="H360" s="84"/>
      <c r="I360" s="84"/>
      <c r="J360" s="84"/>
      <c r="K360" s="84"/>
      <c r="L360" s="84"/>
      <c r="M360" s="84"/>
      <c r="N360" s="84"/>
      <c r="O360" s="84"/>
      <c r="P360" s="84"/>
      <c r="Q360" s="84"/>
      <c r="R360" s="84"/>
      <c r="S360" s="84"/>
      <c r="T360" s="84"/>
      <c r="U360" s="84"/>
      <c r="V360" s="84"/>
      <c r="W360" s="84"/>
      <c r="X360" s="84"/>
      <c r="Y360" s="84"/>
    </row>
    <row r="361" spans="1:25" ht="12.75" customHeight="1">
      <c r="A361" s="84"/>
      <c r="B361" s="84"/>
      <c r="C361" s="84"/>
      <c r="D361" s="84"/>
      <c r="E361" s="84"/>
      <c r="F361" s="84"/>
      <c r="G361" s="84"/>
      <c r="H361" s="84"/>
      <c r="I361" s="84"/>
      <c r="J361" s="84"/>
      <c r="K361" s="84"/>
      <c r="L361" s="84"/>
      <c r="M361" s="84"/>
      <c r="N361" s="84"/>
      <c r="O361" s="84"/>
      <c r="P361" s="84"/>
      <c r="Q361" s="84"/>
      <c r="R361" s="84"/>
      <c r="S361" s="84"/>
      <c r="T361" s="84"/>
      <c r="U361" s="84"/>
      <c r="V361" s="84"/>
      <c r="W361" s="84"/>
      <c r="X361" s="84"/>
      <c r="Y361" s="84"/>
    </row>
    <row r="362" spans="1:25" ht="12.75" customHeight="1">
      <c r="A362" s="84"/>
      <c r="B362" s="84"/>
      <c r="C362" s="84"/>
      <c r="D362" s="84"/>
      <c r="E362" s="84"/>
      <c r="F362" s="84"/>
      <c r="G362" s="84"/>
      <c r="H362" s="84"/>
      <c r="I362" s="84"/>
      <c r="J362" s="84"/>
      <c r="K362" s="84"/>
      <c r="L362" s="84"/>
      <c r="M362" s="84"/>
      <c r="N362" s="84"/>
      <c r="O362" s="84"/>
      <c r="P362" s="84"/>
      <c r="Q362" s="84"/>
      <c r="R362" s="84"/>
      <c r="S362" s="84"/>
      <c r="T362" s="84"/>
      <c r="U362" s="84"/>
      <c r="V362" s="84"/>
      <c r="W362" s="84"/>
      <c r="X362" s="84"/>
      <c r="Y362" s="84"/>
    </row>
    <row r="363" spans="1:25" ht="12.75" customHeight="1">
      <c r="A363" s="84"/>
      <c r="B363" s="84"/>
      <c r="C363" s="84"/>
      <c r="D363" s="84"/>
      <c r="E363" s="84"/>
      <c r="F363" s="84"/>
      <c r="G363" s="84"/>
      <c r="H363" s="84"/>
      <c r="I363" s="84"/>
      <c r="J363" s="84"/>
      <c r="K363" s="84"/>
      <c r="L363" s="84"/>
      <c r="M363" s="84"/>
      <c r="N363" s="84"/>
      <c r="O363" s="84"/>
      <c r="P363" s="84"/>
      <c r="Q363" s="84"/>
      <c r="R363" s="84"/>
      <c r="S363" s="84"/>
      <c r="T363" s="84"/>
      <c r="U363" s="84"/>
      <c r="V363" s="84"/>
      <c r="W363" s="84"/>
      <c r="X363" s="84"/>
      <c r="Y363" s="84"/>
    </row>
    <row r="364" spans="1:25" ht="12.75" customHeight="1">
      <c r="A364" s="84"/>
      <c r="B364" s="84"/>
      <c r="C364" s="84"/>
      <c r="D364" s="84"/>
      <c r="E364" s="84"/>
      <c r="F364" s="84"/>
      <c r="G364" s="84"/>
      <c r="H364" s="84"/>
      <c r="I364" s="84"/>
      <c r="J364" s="84"/>
      <c r="K364" s="84"/>
      <c r="L364" s="84"/>
      <c r="M364" s="84"/>
      <c r="N364" s="84"/>
      <c r="O364" s="84"/>
      <c r="P364" s="84"/>
      <c r="Q364" s="84"/>
      <c r="R364" s="84"/>
      <c r="S364" s="84"/>
      <c r="T364" s="84"/>
      <c r="U364" s="84"/>
      <c r="V364" s="84"/>
      <c r="W364" s="84"/>
      <c r="X364" s="84"/>
      <c r="Y364" s="84"/>
    </row>
    <row r="365" spans="1:25" ht="12.75" customHeight="1">
      <c r="A365" s="84"/>
      <c r="B365" s="84"/>
      <c r="C365" s="84"/>
      <c r="D365" s="84"/>
      <c r="E365" s="84"/>
      <c r="F365" s="84"/>
      <c r="G365" s="84"/>
      <c r="H365" s="84"/>
      <c r="I365" s="84"/>
      <c r="J365" s="84"/>
      <c r="K365" s="84"/>
      <c r="L365" s="84"/>
      <c r="M365" s="84"/>
      <c r="N365" s="84"/>
      <c r="O365" s="84"/>
      <c r="P365" s="84"/>
      <c r="Q365" s="84"/>
      <c r="R365" s="84"/>
      <c r="S365" s="84"/>
      <c r="T365" s="84"/>
      <c r="U365" s="84"/>
      <c r="V365" s="84"/>
      <c r="W365" s="84"/>
      <c r="X365" s="84"/>
      <c r="Y365" s="84"/>
    </row>
    <row r="366" spans="1:25" ht="12.75" customHeight="1">
      <c r="A366" s="84"/>
      <c r="B366" s="84"/>
      <c r="C366" s="84"/>
      <c r="D366" s="84"/>
      <c r="E366" s="84"/>
      <c r="F366" s="84"/>
      <c r="G366" s="84"/>
      <c r="H366" s="84"/>
      <c r="I366" s="84"/>
      <c r="J366" s="84"/>
      <c r="K366" s="84"/>
      <c r="L366" s="84"/>
      <c r="M366" s="84"/>
      <c r="N366" s="84"/>
      <c r="O366" s="84"/>
      <c r="P366" s="84"/>
      <c r="Q366" s="84"/>
      <c r="R366" s="84"/>
      <c r="S366" s="84"/>
      <c r="T366" s="84"/>
      <c r="U366" s="84"/>
      <c r="V366" s="84"/>
      <c r="W366" s="84"/>
      <c r="X366" s="84"/>
      <c r="Y366" s="84"/>
    </row>
    <row r="367" spans="1:25" ht="12.75" customHeight="1">
      <c r="A367" s="84"/>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row>
    <row r="368" spans="1:25" ht="12.75" customHeight="1">
      <c r="A368" s="84"/>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row>
    <row r="369" spans="1:25" ht="12.75" customHeight="1">
      <c r="A369" s="84"/>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row>
    <row r="370" spans="1:25" ht="12.75" customHeight="1">
      <c r="A370" s="84"/>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row>
    <row r="371" spans="1:25" ht="12.75" customHeight="1">
      <c r="A371" s="84"/>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row>
    <row r="372" spans="1:25" ht="12.75" customHeight="1">
      <c r="A372" s="84"/>
      <c r="B372" s="84"/>
      <c r="C372" s="84"/>
      <c r="D372" s="84"/>
      <c r="E372" s="84"/>
      <c r="F372" s="84"/>
      <c r="G372" s="84"/>
      <c r="H372" s="84"/>
      <c r="I372" s="84"/>
      <c r="J372" s="84"/>
      <c r="K372" s="84"/>
      <c r="L372" s="84"/>
      <c r="M372" s="84"/>
      <c r="N372" s="84"/>
      <c r="O372" s="84"/>
      <c r="P372" s="84"/>
      <c r="Q372" s="84"/>
      <c r="R372" s="84"/>
      <c r="S372" s="84"/>
      <c r="T372" s="84"/>
      <c r="U372" s="84"/>
      <c r="V372" s="84"/>
      <c r="W372" s="84"/>
      <c r="X372" s="84"/>
      <c r="Y372" s="84"/>
    </row>
    <row r="373" spans="1:25" ht="12.75" customHeight="1">
      <c r="A373" s="84"/>
      <c r="B373" s="84"/>
      <c r="C373" s="84"/>
      <c r="D373" s="84"/>
      <c r="E373" s="84"/>
      <c r="F373" s="84"/>
      <c r="G373" s="84"/>
      <c r="H373" s="84"/>
      <c r="I373" s="84"/>
      <c r="J373" s="84"/>
      <c r="K373" s="84"/>
      <c r="L373" s="84"/>
      <c r="M373" s="84"/>
      <c r="N373" s="84"/>
      <c r="O373" s="84"/>
      <c r="P373" s="84"/>
      <c r="Q373" s="84"/>
      <c r="R373" s="84"/>
      <c r="S373" s="84"/>
      <c r="T373" s="84"/>
      <c r="U373" s="84"/>
      <c r="V373" s="84"/>
      <c r="W373" s="84"/>
      <c r="X373" s="84"/>
      <c r="Y373" s="84"/>
    </row>
    <row r="374" spans="1:25" ht="12.75" customHeight="1">
      <c r="A374" s="84"/>
      <c r="B374" s="84"/>
      <c r="C374" s="84"/>
      <c r="D374" s="84"/>
      <c r="E374" s="84"/>
      <c r="F374" s="84"/>
      <c r="G374" s="84"/>
      <c r="H374" s="84"/>
      <c r="I374" s="84"/>
      <c r="J374" s="84"/>
      <c r="K374" s="84"/>
      <c r="L374" s="84"/>
      <c r="M374" s="84"/>
      <c r="N374" s="84"/>
      <c r="O374" s="84"/>
      <c r="P374" s="84"/>
      <c r="Q374" s="84"/>
      <c r="R374" s="84"/>
      <c r="S374" s="84"/>
      <c r="T374" s="84"/>
      <c r="U374" s="84"/>
      <c r="V374" s="84"/>
      <c r="W374" s="84"/>
      <c r="X374" s="84"/>
      <c r="Y374" s="84"/>
    </row>
    <row r="375" spans="1:25" ht="12.75" customHeight="1">
      <c r="A375" s="84"/>
      <c r="B375" s="84"/>
      <c r="C375" s="84"/>
      <c r="D375" s="84"/>
      <c r="E375" s="84"/>
      <c r="F375" s="84"/>
      <c r="G375" s="84"/>
      <c r="H375" s="84"/>
      <c r="I375" s="84"/>
      <c r="J375" s="84"/>
      <c r="K375" s="84"/>
      <c r="L375" s="84"/>
      <c r="M375" s="84"/>
      <c r="N375" s="84"/>
      <c r="O375" s="84"/>
      <c r="P375" s="84"/>
      <c r="Q375" s="84"/>
      <c r="R375" s="84"/>
      <c r="S375" s="84"/>
      <c r="T375" s="84"/>
      <c r="U375" s="84"/>
      <c r="V375" s="84"/>
      <c r="W375" s="84"/>
      <c r="X375" s="84"/>
      <c r="Y375" s="84"/>
    </row>
    <row r="376" spans="1:25" ht="12.75" customHeight="1">
      <c r="A376" s="84"/>
      <c r="B376" s="84"/>
      <c r="C376" s="84"/>
      <c r="D376" s="84"/>
      <c r="E376" s="84"/>
      <c r="F376" s="84"/>
      <c r="G376" s="84"/>
      <c r="H376" s="84"/>
      <c r="I376" s="84"/>
      <c r="J376" s="84"/>
      <c r="K376" s="84"/>
      <c r="L376" s="84"/>
      <c r="M376" s="84"/>
      <c r="N376" s="84"/>
      <c r="O376" s="84"/>
      <c r="P376" s="84"/>
      <c r="Q376" s="84"/>
      <c r="R376" s="84"/>
      <c r="S376" s="84"/>
      <c r="T376" s="84"/>
      <c r="U376" s="84"/>
      <c r="V376" s="84"/>
      <c r="W376" s="84"/>
      <c r="X376" s="84"/>
      <c r="Y376" s="84"/>
    </row>
    <row r="377" spans="1:25" ht="12.75" customHeight="1">
      <c r="A377" s="84"/>
      <c r="B377" s="84"/>
      <c r="C377" s="84"/>
      <c r="D377" s="84"/>
      <c r="E377" s="84"/>
      <c r="F377" s="84"/>
      <c r="G377" s="84"/>
      <c r="H377" s="84"/>
      <c r="I377" s="84"/>
      <c r="J377" s="84"/>
      <c r="K377" s="84"/>
      <c r="L377" s="84"/>
      <c r="M377" s="84"/>
      <c r="N377" s="84"/>
      <c r="O377" s="84"/>
      <c r="P377" s="84"/>
      <c r="Q377" s="84"/>
      <c r="R377" s="84"/>
      <c r="S377" s="84"/>
      <c r="T377" s="84"/>
      <c r="U377" s="84"/>
      <c r="V377" s="84"/>
      <c r="W377" s="84"/>
      <c r="X377" s="84"/>
      <c r="Y377" s="84"/>
    </row>
    <row r="378" spans="1:25" ht="12.75" customHeight="1">
      <c r="A378" s="84"/>
      <c r="B378" s="84"/>
      <c r="C378" s="84"/>
      <c r="D378" s="84"/>
      <c r="E378" s="84"/>
      <c r="F378" s="84"/>
      <c r="G378" s="84"/>
      <c r="H378" s="84"/>
      <c r="I378" s="84"/>
      <c r="J378" s="84"/>
      <c r="K378" s="84"/>
      <c r="L378" s="84"/>
      <c r="M378" s="84"/>
      <c r="N378" s="84"/>
      <c r="O378" s="84"/>
      <c r="P378" s="84"/>
      <c r="Q378" s="84"/>
      <c r="R378" s="84"/>
      <c r="S378" s="84"/>
      <c r="T378" s="84"/>
      <c r="U378" s="84"/>
      <c r="V378" s="84"/>
      <c r="W378" s="84"/>
      <c r="X378" s="84"/>
      <c r="Y378" s="84"/>
    </row>
    <row r="379" spans="1:25" ht="12.75" customHeight="1">
      <c r="A379" s="84"/>
      <c r="B379" s="84"/>
      <c r="C379" s="84"/>
      <c r="D379" s="84"/>
      <c r="E379" s="84"/>
      <c r="F379" s="84"/>
      <c r="G379" s="84"/>
      <c r="H379" s="84"/>
      <c r="I379" s="84"/>
      <c r="J379" s="84"/>
      <c r="K379" s="84"/>
      <c r="L379" s="84"/>
      <c r="M379" s="84"/>
      <c r="N379" s="84"/>
      <c r="O379" s="84"/>
      <c r="P379" s="84"/>
      <c r="Q379" s="84"/>
      <c r="R379" s="84"/>
      <c r="S379" s="84"/>
      <c r="T379" s="84"/>
      <c r="U379" s="84"/>
      <c r="V379" s="84"/>
      <c r="W379" s="84"/>
      <c r="X379" s="84"/>
      <c r="Y379" s="84"/>
    </row>
    <row r="380" spans="1:25" ht="12.75" customHeight="1">
      <c r="A380" s="84"/>
      <c r="B380" s="84"/>
      <c r="C380" s="84"/>
      <c r="D380" s="84"/>
      <c r="E380" s="84"/>
      <c r="F380" s="84"/>
      <c r="G380" s="84"/>
      <c r="H380" s="84"/>
      <c r="I380" s="84"/>
      <c r="J380" s="84"/>
      <c r="K380" s="84"/>
      <c r="L380" s="84"/>
      <c r="M380" s="84"/>
      <c r="N380" s="84"/>
      <c r="O380" s="84"/>
      <c r="P380" s="84"/>
      <c r="Q380" s="84"/>
      <c r="R380" s="84"/>
      <c r="S380" s="84"/>
      <c r="T380" s="84"/>
      <c r="U380" s="84"/>
      <c r="V380" s="84"/>
      <c r="W380" s="84"/>
      <c r="X380" s="84"/>
      <c r="Y380" s="84"/>
    </row>
    <row r="381" spans="1:25" ht="12.75" customHeight="1">
      <c r="A381" s="84"/>
      <c r="B381" s="84"/>
      <c r="C381" s="84"/>
      <c r="D381" s="84"/>
      <c r="E381" s="84"/>
      <c r="F381" s="84"/>
      <c r="G381" s="84"/>
      <c r="H381" s="84"/>
      <c r="I381" s="84"/>
      <c r="J381" s="84"/>
      <c r="K381" s="84"/>
      <c r="L381" s="84"/>
      <c r="M381" s="84"/>
      <c r="N381" s="84"/>
      <c r="O381" s="84"/>
      <c r="P381" s="84"/>
      <c r="Q381" s="84"/>
      <c r="R381" s="84"/>
      <c r="S381" s="84"/>
      <c r="T381" s="84"/>
      <c r="U381" s="84"/>
      <c r="V381" s="84"/>
      <c r="W381" s="84"/>
      <c r="X381" s="84"/>
      <c r="Y381" s="84"/>
    </row>
    <row r="382" spans="1:25" ht="12.75" customHeight="1">
      <c r="A382" s="84"/>
      <c r="B382" s="84"/>
      <c r="C382" s="84"/>
      <c r="D382" s="84"/>
      <c r="E382" s="84"/>
      <c r="F382" s="84"/>
      <c r="G382" s="84"/>
      <c r="H382" s="84"/>
      <c r="I382" s="84"/>
      <c r="J382" s="84"/>
      <c r="K382" s="84"/>
      <c r="L382" s="84"/>
      <c r="M382" s="84"/>
      <c r="N382" s="84"/>
      <c r="O382" s="84"/>
      <c r="P382" s="84"/>
      <c r="Q382" s="84"/>
      <c r="R382" s="84"/>
      <c r="S382" s="84"/>
      <c r="T382" s="84"/>
      <c r="U382" s="84"/>
      <c r="V382" s="84"/>
      <c r="W382" s="84"/>
      <c r="X382" s="84"/>
      <c r="Y382" s="84"/>
    </row>
    <row r="383" spans="1:25" ht="12.75" customHeight="1">
      <c r="A383" s="84"/>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row>
    <row r="384" spans="1:25" ht="12.75" customHeight="1">
      <c r="A384" s="84"/>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row>
    <row r="385" spans="1:25" ht="12.75" customHeight="1">
      <c r="A385" s="84"/>
      <c r="B385" s="84"/>
      <c r="C385" s="84"/>
      <c r="D385" s="84"/>
      <c r="E385" s="84"/>
      <c r="F385" s="84"/>
      <c r="G385" s="84"/>
      <c r="H385" s="84"/>
      <c r="I385" s="84"/>
      <c r="J385" s="84"/>
      <c r="K385" s="84"/>
      <c r="L385" s="84"/>
      <c r="M385" s="84"/>
      <c r="N385" s="84"/>
      <c r="O385" s="84"/>
      <c r="P385" s="84"/>
      <c r="Q385" s="84"/>
      <c r="R385" s="84"/>
      <c r="S385" s="84"/>
      <c r="T385" s="84"/>
      <c r="U385" s="84"/>
      <c r="V385" s="84"/>
      <c r="W385" s="84"/>
      <c r="X385" s="84"/>
      <c r="Y385" s="84"/>
    </row>
    <row r="386" spans="1:25" ht="12.75" customHeight="1">
      <c r="A386" s="84"/>
      <c r="B386" s="84"/>
      <c r="C386" s="84"/>
      <c r="D386" s="84"/>
      <c r="E386" s="84"/>
      <c r="F386" s="84"/>
      <c r="G386" s="84"/>
      <c r="H386" s="84"/>
      <c r="I386" s="84"/>
      <c r="J386" s="84"/>
      <c r="K386" s="84"/>
      <c r="L386" s="84"/>
      <c r="M386" s="84"/>
      <c r="N386" s="84"/>
      <c r="O386" s="84"/>
      <c r="P386" s="84"/>
      <c r="Q386" s="84"/>
      <c r="R386" s="84"/>
      <c r="S386" s="84"/>
      <c r="T386" s="84"/>
      <c r="U386" s="84"/>
      <c r="V386" s="84"/>
      <c r="W386" s="84"/>
      <c r="X386" s="84"/>
      <c r="Y386" s="84"/>
    </row>
    <row r="387" spans="1:25" ht="12.75" customHeight="1">
      <c r="A387" s="84"/>
      <c r="B387" s="84"/>
      <c r="C387" s="84"/>
      <c r="D387" s="84"/>
      <c r="E387" s="84"/>
      <c r="F387" s="84"/>
      <c r="G387" s="84"/>
      <c r="H387" s="84"/>
      <c r="I387" s="84"/>
      <c r="J387" s="84"/>
      <c r="K387" s="84"/>
      <c r="L387" s="84"/>
      <c r="M387" s="84"/>
      <c r="N387" s="84"/>
      <c r="O387" s="84"/>
      <c r="P387" s="84"/>
      <c r="Q387" s="84"/>
      <c r="R387" s="84"/>
      <c r="S387" s="84"/>
      <c r="T387" s="84"/>
      <c r="U387" s="84"/>
      <c r="V387" s="84"/>
      <c r="W387" s="84"/>
      <c r="X387" s="84"/>
      <c r="Y387" s="84"/>
    </row>
    <row r="388" spans="1:25" ht="12.75" customHeight="1">
      <c r="A388" s="84"/>
      <c r="B388" s="84"/>
      <c r="C388" s="84"/>
      <c r="D388" s="84"/>
      <c r="E388" s="84"/>
      <c r="F388" s="84"/>
      <c r="G388" s="84"/>
      <c r="H388" s="84"/>
      <c r="I388" s="84"/>
      <c r="J388" s="84"/>
      <c r="K388" s="84"/>
      <c r="L388" s="84"/>
      <c r="M388" s="84"/>
      <c r="N388" s="84"/>
      <c r="O388" s="84"/>
      <c r="P388" s="84"/>
      <c r="Q388" s="84"/>
      <c r="R388" s="84"/>
      <c r="S388" s="84"/>
      <c r="T388" s="84"/>
      <c r="U388" s="84"/>
      <c r="V388" s="84"/>
      <c r="W388" s="84"/>
      <c r="X388" s="84"/>
      <c r="Y388" s="84"/>
    </row>
    <row r="389" spans="1:25" ht="12.75" customHeight="1">
      <c r="A389" s="84"/>
      <c r="B389" s="84"/>
      <c r="C389" s="84"/>
      <c r="D389" s="84"/>
      <c r="E389" s="84"/>
      <c r="F389" s="84"/>
      <c r="G389" s="84"/>
      <c r="H389" s="84"/>
      <c r="I389" s="84"/>
      <c r="J389" s="84"/>
      <c r="K389" s="84"/>
      <c r="L389" s="84"/>
      <c r="M389" s="84"/>
      <c r="N389" s="84"/>
      <c r="O389" s="84"/>
      <c r="P389" s="84"/>
      <c r="Q389" s="84"/>
      <c r="R389" s="84"/>
      <c r="S389" s="84"/>
      <c r="T389" s="84"/>
      <c r="U389" s="84"/>
      <c r="V389" s="84"/>
      <c r="W389" s="84"/>
      <c r="X389" s="84"/>
      <c r="Y389" s="84"/>
    </row>
    <row r="390" spans="1:25" ht="12.75" customHeight="1">
      <c r="A390" s="84"/>
      <c r="B390" s="84"/>
      <c r="C390" s="84"/>
      <c r="D390" s="84"/>
      <c r="E390" s="84"/>
      <c r="F390" s="84"/>
      <c r="G390" s="84"/>
      <c r="H390" s="84"/>
      <c r="I390" s="84"/>
      <c r="J390" s="84"/>
      <c r="K390" s="84"/>
      <c r="L390" s="84"/>
      <c r="M390" s="84"/>
      <c r="N390" s="84"/>
      <c r="O390" s="84"/>
      <c r="P390" s="84"/>
      <c r="Q390" s="84"/>
      <c r="R390" s="84"/>
      <c r="S390" s="84"/>
      <c r="T390" s="84"/>
      <c r="U390" s="84"/>
      <c r="V390" s="84"/>
      <c r="W390" s="84"/>
      <c r="X390" s="84"/>
      <c r="Y390" s="84"/>
    </row>
    <row r="391" spans="1:25" ht="12.75" customHeight="1">
      <c r="A391" s="84"/>
      <c r="B391" s="84"/>
      <c r="C391" s="84"/>
      <c r="D391" s="84"/>
      <c r="E391" s="84"/>
      <c r="F391" s="84"/>
      <c r="G391" s="84"/>
      <c r="H391" s="84"/>
      <c r="I391" s="84"/>
      <c r="J391" s="84"/>
      <c r="K391" s="84"/>
      <c r="L391" s="84"/>
      <c r="M391" s="84"/>
      <c r="N391" s="84"/>
      <c r="O391" s="84"/>
      <c r="P391" s="84"/>
      <c r="Q391" s="84"/>
      <c r="R391" s="84"/>
      <c r="S391" s="84"/>
      <c r="T391" s="84"/>
      <c r="U391" s="84"/>
      <c r="V391" s="84"/>
      <c r="W391" s="84"/>
      <c r="X391" s="84"/>
      <c r="Y391" s="84"/>
    </row>
    <row r="392" spans="1:25" ht="12.75" customHeight="1">
      <c r="A392" s="84"/>
      <c r="B392" s="84"/>
      <c r="C392" s="84"/>
      <c r="D392" s="84"/>
      <c r="E392" s="84"/>
      <c r="F392" s="84"/>
      <c r="G392" s="84"/>
      <c r="H392" s="84"/>
      <c r="I392" s="84"/>
      <c r="J392" s="84"/>
      <c r="K392" s="84"/>
      <c r="L392" s="84"/>
      <c r="M392" s="84"/>
      <c r="N392" s="84"/>
      <c r="O392" s="84"/>
      <c r="P392" s="84"/>
      <c r="Q392" s="84"/>
      <c r="R392" s="84"/>
      <c r="S392" s="84"/>
      <c r="T392" s="84"/>
      <c r="U392" s="84"/>
      <c r="V392" s="84"/>
      <c r="W392" s="84"/>
      <c r="X392" s="84"/>
      <c r="Y392" s="84"/>
    </row>
    <row r="393" spans="1:25" ht="12.75" customHeight="1">
      <c r="A393" s="84"/>
      <c r="B393" s="84"/>
      <c r="C393" s="84"/>
      <c r="D393" s="84"/>
      <c r="E393" s="84"/>
      <c r="F393" s="84"/>
      <c r="G393" s="84"/>
      <c r="H393" s="84"/>
      <c r="I393" s="84"/>
      <c r="J393" s="84"/>
      <c r="K393" s="84"/>
      <c r="L393" s="84"/>
      <c r="M393" s="84"/>
      <c r="N393" s="84"/>
      <c r="O393" s="84"/>
      <c r="P393" s="84"/>
      <c r="Q393" s="84"/>
      <c r="R393" s="84"/>
      <c r="S393" s="84"/>
      <c r="T393" s="84"/>
      <c r="U393" s="84"/>
      <c r="V393" s="84"/>
      <c r="W393" s="84"/>
      <c r="X393" s="84"/>
      <c r="Y393" s="84"/>
    </row>
    <row r="394" spans="1:25" ht="12.75" customHeight="1">
      <c r="A394" s="84"/>
      <c r="B394" s="84"/>
      <c r="C394" s="84"/>
      <c r="D394" s="84"/>
      <c r="E394" s="84"/>
      <c r="F394" s="84"/>
      <c r="G394" s="84"/>
      <c r="H394" s="84"/>
      <c r="I394" s="84"/>
      <c r="J394" s="84"/>
      <c r="K394" s="84"/>
      <c r="L394" s="84"/>
      <c r="M394" s="84"/>
      <c r="N394" s="84"/>
      <c r="O394" s="84"/>
      <c r="P394" s="84"/>
      <c r="Q394" s="84"/>
      <c r="R394" s="84"/>
      <c r="S394" s="84"/>
      <c r="T394" s="84"/>
      <c r="U394" s="84"/>
      <c r="V394" s="84"/>
      <c r="W394" s="84"/>
      <c r="X394" s="84"/>
      <c r="Y394" s="84"/>
    </row>
    <row r="395" spans="1:25" ht="12.75" customHeight="1">
      <c r="A395" s="84"/>
      <c r="B395" s="84"/>
      <c r="C395" s="84"/>
      <c r="D395" s="84"/>
      <c r="E395" s="84"/>
      <c r="F395" s="84"/>
      <c r="G395" s="84"/>
      <c r="H395" s="84"/>
      <c r="I395" s="84"/>
      <c r="J395" s="84"/>
      <c r="K395" s="84"/>
      <c r="L395" s="84"/>
      <c r="M395" s="84"/>
      <c r="N395" s="84"/>
      <c r="O395" s="84"/>
      <c r="P395" s="84"/>
      <c r="Q395" s="84"/>
      <c r="R395" s="84"/>
      <c r="S395" s="84"/>
      <c r="T395" s="84"/>
      <c r="U395" s="84"/>
      <c r="V395" s="84"/>
      <c r="W395" s="84"/>
      <c r="X395" s="84"/>
      <c r="Y395" s="84"/>
    </row>
    <row r="396" spans="1:25" ht="12.75" customHeight="1">
      <c r="A396" s="84"/>
      <c r="B396" s="84"/>
      <c r="C396" s="84"/>
      <c r="D396" s="84"/>
      <c r="E396" s="84"/>
      <c r="F396" s="84"/>
      <c r="G396" s="84"/>
      <c r="H396" s="84"/>
      <c r="I396" s="84"/>
      <c r="J396" s="84"/>
      <c r="K396" s="84"/>
      <c r="L396" s="84"/>
      <c r="M396" s="84"/>
      <c r="N396" s="84"/>
      <c r="O396" s="84"/>
      <c r="P396" s="84"/>
      <c r="Q396" s="84"/>
      <c r="R396" s="84"/>
      <c r="S396" s="84"/>
      <c r="T396" s="84"/>
      <c r="U396" s="84"/>
      <c r="V396" s="84"/>
      <c r="W396" s="84"/>
      <c r="X396" s="84"/>
      <c r="Y396" s="84"/>
    </row>
    <row r="397" spans="1:25" ht="12.75" customHeight="1">
      <c r="A397" s="84"/>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row>
    <row r="398" spans="1:25" ht="12.75" customHeight="1">
      <c r="A398" s="84"/>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row>
    <row r="399" spans="1:25" ht="12.75" customHeight="1">
      <c r="A399" s="84"/>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row>
    <row r="400" spans="1:25" ht="12.75" customHeight="1">
      <c r="A400" s="84"/>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row>
    <row r="401" spans="1:25" ht="12.75" customHeight="1">
      <c r="A401" s="84"/>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row>
    <row r="402" spans="1:25" ht="12.75" customHeight="1">
      <c r="A402" s="84"/>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row>
    <row r="403" spans="1:25" ht="12.75" customHeight="1">
      <c r="A403" s="84"/>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row>
    <row r="404" spans="1:25" ht="12.75" customHeight="1">
      <c r="A404" s="84"/>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row>
    <row r="405" spans="1:25" ht="12.75" customHeight="1">
      <c r="A405" s="84"/>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row>
    <row r="406" spans="1:25" ht="12.75" customHeight="1">
      <c r="A406" s="84"/>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row>
    <row r="407" spans="1:25" ht="12.75" customHeight="1">
      <c r="A407" s="84"/>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row>
    <row r="408" spans="1:25" ht="12.75" customHeight="1">
      <c r="A408" s="84"/>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row>
    <row r="409" spans="1:25" ht="12.75" customHeight="1">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row>
    <row r="410" spans="1:25" ht="12.75" customHeight="1">
      <c r="A410" s="84"/>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row>
    <row r="411" spans="1:25" ht="12.75" customHeight="1">
      <c r="A411" s="84"/>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row>
    <row r="412" spans="1:25" ht="12.75" customHeight="1">
      <c r="A412" s="84"/>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row>
    <row r="413" spans="1:25" ht="12.75" customHeight="1">
      <c r="A413" s="84"/>
      <c r="B413" s="84"/>
      <c r="C413" s="84"/>
      <c r="D413" s="84"/>
      <c r="E413" s="84"/>
      <c r="F413" s="84"/>
      <c r="G413" s="84"/>
      <c r="H413" s="84"/>
      <c r="I413" s="84"/>
      <c r="J413" s="84"/>
      <c r="K413" s="84"/>
      <c r="L413" s="84"/>
      <c r="M413" s="84"/>
      <c r="N413" s="84"/>
      <c r="O413" s="84"/>
      <c r="P413" s="84"/>
      <c r="Q413" s="84"/>
      <c r="R413" s="84"/>
      <c r="S413" s="84"/>
      <c r="T413" s="84"/>
      <c r="U413" s="84"/>
      <c r="V413" s="84"/>
      <c r="W413" s="84"/>
      <c r="X413" s="84"/>
      <c r="Y413" s="84"/>
    </row>
    <row r="414" spans="1:25" ht="12.75" customHeight="1">
      <c r="A414" s="84"/>
      <c r="B414" s="84"/>
      <c r="C414" s="84"/>
      <c r="D414" s="84"/>
      <c r="E414" s="84"/>
      <c r="F414" s="84"/>
      <c r="G414" s="84"/>
      <c r="H414" s="84"/>
      <c r="I414" s="84"/>
      <c r="J414" s="84"/>
      <c r="K414" s="84"/>
      <c r="L414" s="84"/>
      <c r="M414" s="84"/>
      <c r="N414" s="84"/>
      <c r="O414" s="84"/>
      <c r="P414" s="84"/>
      <c r="Q414" s="84"/>
      <c r="R414" s="84"/>
      <c r="S414" s="84"/>
      <c r="T414" s="84"/>
      <c r="U414" s="84"/>
      <c r="V414" s="84"/>
      <c r="W414" s="84"/>
      <c r="X414" s="84"/>
      <c r="Y414" s="84"/>
    </row>
    <row r="415" spans="1:25" ht="12.75" customHeight="1">
      <c r="A415" s="84"/>
      <c r="B415" s="84"/>
      <c r="C415" s="84"/>
      <c r="D415" s="84"/>
      <c r="E415" s="84"/>
      <c r="F415" s="84"/>
      <c r="G415" s="84"/>
      <c r="H415" s="84"/>
      <c r="I415" s="84"/>
      <c r="J415" s="84"/>
      <c r="K415" s="84"/>
      <c r="L415" s="84"/>
      <c r="M415" s="84"/>
      <c r="N415" s="84"/>
      <c r="O415" s="84"/>
      <c r="P415" s="84"/>
      <c r="Q415" s="84"/>
      <c r="R415" s="84"/>
      <c r="S415" s="84"/>
      <c r="T415" s="84"/>
      <c r="U415" s="84"/>
      <c r="V415" s="84"/>
      <c r="W415" s="84"/>
      <c r="X415" s="84"/>
      <c r="Y415" s="84"/>
    </row>
    <row r="416" spans="1:25" ht="12.75" customHeight="1">
      <c r="A416" s="84"/>
      <c r="B416" s="84"/>
      <c r="C416" s="84"/>
      <c r="D416" s="84"/>
      <c r="E416" s="84"/>
      <c r="F416" s="84"/>
      <c r="G416" s="84"/>
      <c r="H416" s="84"/>
      <c r="I416" s="84"/>
      <c r="J416" s="84"/>
      <c r="K416" s="84"/>
      <c r="L416" s="84"/>
      <c r="M416" s="84"/>
      <c r="N416" s="84"/>
      <c r="O416" s="84"/>
      <c r="P416" s="84"/>
      <c r="Q416" s="84"/>
      <c r="R416" s="84"/>
      <c r="S416" s="84"/>
      <c r="T416" s="84"/>
      <c r="U416" s="84"/>
      <c r="V416" s="84"/>
      <c r="W416" s="84"/>
      <c r="X416" s="84"/>
      <c r="Y416" s="84"/>
    </row>
    <row r="417" spans="1:25" ht="12.75" customHeight="1">
      <c r="A417" s="84"/>
      <c r="B417" s="84"/>
      <c r="C417" s="84"/>
      <c r="D417" s="84"/>
      <c r="E417" s="84"/>
      <c r="F417" s="84"/>
      <c r="G417" s="84"/>
      <c r="H417" s="84"/>
      <c r="I417" s="84"/>
      <c r="J417" s="84"/>
      <c r="K417" s="84"/>
      <c r="L417" s="84"/>
      <c r="M417" s="84"/>
      <c r="N417" s="84"/>
      <c r="O417" s="84"/>
      <c r="P417" s="84"/>
      <c r="Q417" s="84"/>
      <c r="R417" s="84"/>
      <c r="S417" s="84"/>
      <c r="T417" s="84"/>
      <c r="U417" s="84"/>
      <c r="V417" s="84"/>
      <c r="W417" s="84"/>
      <c r="X417" s="84"/>
      <c r="Y417" s="84"/>
    </row>
    <row r="418" spans="1:25" ht="12.75" customHeight="1">
      <c r="A418" s="84"/>
      <c r="B418" s="84"/>
      <c r="C418" s="84"/>
      <c r="D418" s="84"/>
      <c r="E418" s="84"/>
      <c r="F418" s="84"/>
      <c r="G418" s="84"/>
      <c r="H418" s="84"/>
      <c r="I418" s="84"/>
      <c r="J418" s="84"/>
      <c r="K418" s="84"/>
      <c r="L418" s="84"/>
      <c r="M418" s="84"/>
      <c r="N418" s="84"/>
      <c r="O418" s="84"/>
      <c r="P418" s="84"/>
      <c r="Q418" s="84"/>
      <c r="R418" s="84"/>
      <c r="S418" s="84"/>
      <c r="T418" s="84"/>
      <c r="U418" s="84"/>
      <c r="V418" s="84"/>
      <c r="W418" s="84"/>
      <c r="X418" s="84"/>
      <c r="Y418" s="84"/>
    </row>
    <row r="419" spans="1:25" ht="12.75" customHeight="1">
      <c r="A419" s="84"/>
      <c r="B419" s="84"/>
      <c r="C419" s="84"/>
      <c r="D419" s="84"/>
      <c r="E419" s="84"/>
      <c r="F419" s="84"/>
      <c r="G419" s="84"/>
      <c r="H419" s="84"/>
      <c r="I419" s="84"/>
      <c r="J419" s="84"/>
      <c r="K419" s="84"/>
      <c r="L419" s="84"/>
      <c r="M419" s="84"/>
      <c r="N419" s="84"/>
      <c r="O419" s="84"/>
      <c r="P419" s="84"/>
      <c r="Q419" s="84"/>
      <c r="R419" s="84"/>
      <c r="S419" s="84"/>
      <c r="T419" s="84"/>
      <c r="U419" s="84"/>
      <c r="V419" s="84"/>
      <c r="W419" s="84"/>
      <c r="X419" s="84"/>
      <c r="Y419" s="84"/>
    </row>
    <row r="420" spans="1:25" ht="12.75" customHeight="1">
      <c r="A420" s="84"/>
      <c r="B420" s="84"/>
      <c r="C420" s="84"/>
      <c r="D420" s="84"/>
      <c r="E420" s="84"/>
      <c r="F420" s="84"/>
      <c r="G420" s="84"/>
      <c r="H420" s="84"/>
      <c r="I420" s="84"/>
      <c r="J420" s="84"/>
      <c r="K420" s="84"/>
      <c r="L420" s="84"/>
      <c r="M420" s="84"/>
      <c r="N420" s="84"/>
      <c r="O420" s="84"/>
      <c r="P420" s="84"/>
      <c r="Q420" s="84"/>
      <c r="R420" s="84"/>
      <c r="S420" s="84"/>
      <c r="T420" s="84"/>
      <c r="U420" s="84"/>
      <c r="V420" s="84"/>
      <c r="W420" s="84"/>
      <c r="X420" s="84"/>
      <c r="Y420" s="84"/>
    </row>
    <row r="421" spans="1:25" ht="12.75" customHeight="1">
      <c r="A421" s="84"/>
      <c r="B421" s="84"/>
      <c r="C421" s="84"/>
      <c r="D421" s="84"/>
      <c r="E421" s="84"/>
      <c r="F421" s="84"/>
      <c r="G421" s="84"/>
      <c r="H421" s="84"/>
      <c r="I421" s="84"/>
      <c r="J421" s="84"/>
      <c r="K421" s="84"/>
      <c r="L421" s="84"/>
      <c r="M421" s="84"/>
      <c r="N421" s="84"/>
      <c r="O421" s="84"/>
      <c r="P421" s="84"/>
      <c r="Q421" s="84"/>
      <c r="R421" s="84"/>
      <c r="S421" s="84"/>
      <c r="T421" s="84"/>
      <c r="U421" s="84"/>
      <c r="V421" s="84"/>
      <c r="W421" s="84"/>
      <c r="X421" s="84"/>
      <c r="Y421" s="84"/>
    </row>
    <row r="422" spans="1:25" ht="12.75" customHeight="1">
      <c r="A422" s="84"/>
      <c r="B422" s="84"/>
      <c r="C422" s="84"/>
      <c r="D422" s="84"/>
      <c r="E422" s="84"/>
      <c r="F422" s="84"/>
      <c r="G422" s="84"/>
      <c r="H422" s="84"/>
      <c r="I422" s="84"/>
      <c r="J422" s="84"/>
      <c r="K422" s="84"/>
      <c r="L422" s="84"/>
      <c r="M422" s="84"/>
      <c r="N422" s="84"/>
      <c r="O422" s="84"/>
      <c r="P422" s="84"/>
      <c r="Q422" s="84"/>
      <c r="R422" s="84"/>
      <c r="S422" s="84"/>
      <c r="T422" s="84"/>
      <c r="U422" s="84"/>
      <c r="V422" s="84"/>
      <c r="W422" s="84"/>
      <c r="X422" s="84"/>
      <c r="Y422" s="84"/>
    </row>
    <row r="423" spans="1:25" ht="12.75" customHeight="1">
      <c r="A423" s="84"/>
      <c r="B423" s="84"/>
      <c r="C423" s="84"/>
      <c r="D423" s="84"/>
      <c r="E423" s="84"/>
      <c r="F423" s="84"/>
      <c r="G423" s="84"/>
      <c r="H423" s="84"/>
      <c r="I423" s="84"/>
      <c r="J423" s="84"/>
      <c r="K423" s="84"/>
      <c r="L423" s="84"/>
      <c r="M423" s="84"/>
      <c r="N423" s="84"/>
      <c r="O423" s="84"/>
      <c r="P423" s="84"/>
      <c r="Q423" s="84"/>
      <c r="R423" s="84"/>
      <c r="S423" s="84"/>
      <c r="T423" s="84"/>
      <c r="U423" s="84"/>
      <c r="V423" s="84"/>
      <c r="W423" s="84"/>
      <c r="X423" s="84"/>
      <c r="Y423" s="84"/>
    </row>
    <row r="424" spans="1:25" ht="12.75" customHeight="1">
      <c r="A424" s="84"/>
      <c r="B424" s="84"/>
      <c r="C424" s="84"/>
      <c r="D424" s="84"/>
      <c r="E424" s="84"/>
      <c r="F424" s="84"/>
      <c r="G424" s="84"/>
      <c r="H424" s="84"/>
      <c r="I424" s="84"/>
      <c r="J424" s="84"/>
      <c r="K424" s="84"/>
      <c r="L424" s="84"/>
      <c r="M424" s="84"/>
      <c r="N424" s="84"/>
      <c r="O424" s="84"/>
      <c r="P424" s="84"/>
      <c r="Q424" s="84"/>
      <c r="R424" s="84"/>
      <c r="S424" s="84"/>
      <c r="T424" s="84"/>
      <c r="U424" s="84"/>
      <c r="V424" s="84"/>
      <c r="W424" s="84"/>
      <c r="X424" s="84"/>
      <c r="Y424" s="84"/>
    </row>
    <row r="425" spans="1:25" ht="12.75" customHeight="1">
      <c r="A425" s="84"/>
      <c r="B425" s="84"/>
      <c r="C425" s="84"/>
      <c r="D425" s="84"/>
      <c r="E425" s="84"/>
      <c r="F425" s="84"/>
      <c r="G425" s="84"/>
      <c r="H425" s="84"/>
      <c r="I425" s="84"/>
      <c r="J425" s="84"/>
      <c r="K425" s="84"/>
      <c r="L425" s="84"/>
      <c r="M425" s="84"/>
      <c r="N425" s="84"/>
      <c r="O425" s="84"/>
      <c r="P425" s="84"/>
      <c r="Q425" s="84"/>
      <c r="R425" s="84"/>
      <c r="S425" s="84"/>
      <c r="T425" s="84"/>
      <c r="U425" s="84"/>
      <c r="V425" s="84"/>
      <c r="W425" s="84"/>
      <c r="X425" s="84"/>
      <c r="Y425" s="84"/>
    </row>
    <row r="426" spans="1:25" ht="12.75" customHeight="1">
      <c r="A426" s="84"/>
      <c r="B426" s="84"/>
      <c r="C426" s="84"/>
      <c r="D426" s="84"/>
      <c r="E426" s="84"/>
      <c r="F426" s="84"/>
      <c r="G426" s="84"/>
      <c r="H426" s="84"/>
      <c r="I426" s="84"/>
      <c r="J426" s="84"/>
      <c r="K426" s="84"/>
      <c r="L426" s="84"/>
      <c r="M426" s="84"/>
      <c r="N426" s="84"/>
      <c r="O426" s="84"/>
      <c r="P426" s="84"/>
      <c r="Q426" s="84"/>
      <c r="R426" s="84"/>
      <c r="S426" s="84"/>
      <c r="T426" s="84"/>
      <c r="U426" s="84"/>
      <c r="V426" s="84"/>
      <c r="W426" s="84"/>
      <c r="X426" s="84"/>
      <c r="Y426" s="84"/>
    </row>
    <row r="427" spans="1:25" ht="12.75" customHeight="1">
      <c r="A427" s="84"/>
      <c r="B427" s="84"/>
      <c r="C427" s="84"/>
      <c r="D427" s="84"/>
      <c r="E427" s="84"/>
      <c r="F427" s="84"/>
      <c r="G427" s="84"/>
      <c r="H427" s="84"/>
      <c r="I427" s="84"/>
      <c r="J427" s="84"/>
      <c r="K427" s="84"/>
      <c r="L427" s="84"/>
      <c r="M427" s="84"/>
      <c r="N427" s="84"/>
      <c r="O427" s="84"/>
      <c r="P427" s="84"/>
      <c r="Q427" s="84"/>
      <c r="R427" s="84"/>
      <c r="S427" s="84"/>
      <c r="T427" s="84"/>
      <c r="U427" s="84"/>
      <c r="V427" s="84"/>
      <c r="W427" s="84"/>
      <c r="X427" s="84"/>
      <c r="Y427" s="84"/>
    </row>
    <row r="428" spans="1:25" ht="12.75" customHeight="1">
      <c r="A428" s="84"/>
      <c r="B428" s="84"/>
      <c r="C428" s="84"/>
      <c r="D428" s="84"/>
      <c r="E428" s="84"/>
      <c r="F428" s="84"/>
      <c r="G428" s="84"/>
      <c r="H428" s="84"/>
      <c r="I428" s="84"/>
      <c r="J428" s="84"/>
      <c r="K428" s="84"/>
      <c r="L428" s="84"/>
      <c r="M428" s="84"/>
      <c r="N428" s="84"/>
      <c r="O428" s="84"/>
      <c r="P428" s="84"/>
      <c r="Q428" s="84"/>
      <c r="R428" s="84"/>
      <c r="S428" s="84"/>
      <c r="T428" s="84"/>
      <c r="U428" s="84"/>
      <c r="V428" s="84"/>
      <c r="W428" s="84"/>
      <c r="X428" s="84"/>
      <c r="Y428" s="84"/>
    </row>
    <row r="429" spans="1:25" ht="12.75" customHeight="1">
      <c r="A429" s="84"/>
      <c r="B429" s="84"/>
      <c r="C429" s="84"/>
      <c r="D429" s="84"/>
      <c r="E429" s="84"/>
      <c r="F429" s="84"/>
      <c r="G429" s="84"/>
      <c r="H429" s="84"/>
      <c r="I429" s="84"/>
      <c r="J429" s="84"/>
      <c r="K429" s="84"/>
      <c r="L429" s="84"/>
      <c r="M429" s="84"/>
      <c r="N429" s="84"/>
      <c r="O429" s="84"/>
      <c r="P429" s="84"/>
      <c r="Q429" s="84"/>
      <c r="R429" s="84"/>
      <c r="S429" s="84"/>
      <c r="T429" s="84"/>
      <c r="U429" s="84"/>
      <c r="V429" s="84"/>
      <c r="W429" s="84"/>
      <c r="X429" s="84"/>
      <c r="Y429" s="84"/>
    </row>
    <row r="430" spans="1:25" ht="12.75" customHeight="1">
      <c r="A430" s="84"/>
      <c r="B430" s="84"/>
      <c r="C430" s="84"/>
      <c r="D430" s="84"/>
      <c r="E430" s="84"/>
      <c r="F430" s="84"/>
      <c r="G430" s="84"/>
      <c r="H430" s="84"/>
      <c r="I430" s="84"/>
      <c r="J430" s="84"/>
      <c r="K430" s="84"/>
      <c r="L430" s="84"/>
      <c r="M430" s="84"/>
      <c r="N430" s="84"/>
      <c r="O430" s="84"/>
      <c r="P430" s="84"/>
      <c r="Q430" s="84"/>
      <c r="R430" s="84"/>
      <c r="S430" s="84"/>
      <c r="T430" s="84"/>
      <c r="U430" s="84"/>
      <c r="V430" s="84"/>
      <c r="W430" s="84"/>
      <c r="X430" s="84"/>
      <c r="Y430" s="84"/>
    </row>
    <row r="431" spans="1:25" ht="12.75" customHeight="1">
      <c r="A431" s="84"/>
      <c r="B431" s="84"/>
      <c r="C431" s="84"/>
      <c r="D431" s="84"/>
      <c r="E431" s="84"/>
      <c r="F431" s="84"/>
      <c r="G431" s="84"/>
      <c r="H431" s="84"/>
      <c r="I431" s="84"/>
      <c r="J431" s="84"/>
      <c r="K431" s="84"/>
      <c r="L431" s="84"/>
      <c r="M431" s="84"/>
      <c r="N431" s="84"/>
      <c r="O431" s="84"/>
      <c r="P431" s="84"/>
      <c r="Q431" s="84"/>
      <c r="R431" s="84"/>
      <c r="S431" s="84"/>
      <c r="T431" s="84"/>
      <c r="U431" s="84"/>
      <c r="V431" s="84"/>
      <c r="W431" s="84"/>
      <c r="X431" s="84"/>
      <c r="Y431" s="84"/>
    </row>
    <row r="432" spans="1:25" ht="12.75" customHeight="1">
      <c r="A432" s="84"/>
      <c r="B432" s="84"/>
      <c r="C432" s="84"/>
      <c r="D432" s="84"/>
      <c r="E432" s="84"/>
      <c r="F432" s="84"/>
      <c r="G432" s="84"/>
      <c r="H432" s="84"/>
      <c r="I432" s="84"/>
      <c r="J432" s="84"/>
      <c r="K432" s="84"/>
      <c r="L432" s="84"/>
      <c r="M432" s="84"/>
      <c r="N432" s="84"/>
      <c r="O432" s="84"/>
      <c r="P432" s="84"/>
      <c r="Q432" s="84"/>
      <c r="R432" s="84"/>
      <c r="S432" s="84"/>
      <c r="T432" s="84"/>
      <c r="U432" s="84"/>
      <c r="V432" s="84"/>
      <c r="W432" s="84"/>
      <c r="X432" s="84"/>
      <c r="Y432" s="84"/>
    </row>
    <row r="433" spans="1:25" ht="12.75" customHeight="1">
      <c r="A433" s="84"/>
      <c r="B433" s="84"/>
      <c r="C433" s="84"/>
      <c r="D433" s="84"/>
      <c r="E433" s="84"/>
      <c r="F433" s="84"/>
      <c r="G433" s="84"/>
      <c r="H433" s="84"/>
      <c r="I433" s="84"/>
      <c r="J433" s="84"/>
      <c r="K433" s="84"/>
      <c r="L433" s="84"/>
      <c r="M433" s="84"/>
      <c r="N433" s="84"/>
      <c r="O433" s="84"/>
      <c r="P433" s="84"/>
      <c r="Q433" s="84"/>
      <c r="R433" s="84"/>
      <c r="S433" s="84"/>
      <c r="T433" s="84"/>
      <c r="U433" s="84"/>
      <c r="V433" s="84"/>
      <c r="W433" s="84"/>
      <c r="X433" s="84"/>
      <c r="Y433" s="84"/>
    </row>
    <row r="434" spans="1:25" ht="12.75" customHeight="1">
      <c r="A434" s="84"/>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row>
    <row r="435" spans="1:25" ht="12.75" customHeight="1">
      <c r="A435" s="84"/>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row>
    <row r="436" spans="1:25" ht="12.75" customHeight="1">
      <c r="A436" s="84"/>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row>
    <row r="437" spans="1:25" ht="12.75" customHeight="1">
      <c r="A437" s="84"/>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row>
    <row r="438" spans="1:25" ht="12.75" customHeight="1">
      <c r="A438" s="84"/>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row>
    <row r="439" spans="1:25" ht="12.75" customHeight="1">
      <c r="A439" s="84"/>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row>
    <row r="440" spans="1:25" ht="12.75" customHeight="1">
      <c r="A440" s="84"/>
      <c r="B440" s="84"/>
      <c r="C440" s="84"/>
      <c r="D440" s="84"/>
      <c r="E440" s="84"/>
      <c r="F440" s="84"/>
      <c r="G440" s="84"/>
      <c r="H440" s="84"/>
      <c r="I440" s="84"/>
      <c r="J440" s="84"/>
      <c r="K440" s="84"/>
      <c r="L440" s="84"/>
      <c r="M440" s="84"/>
      <c r="N440" s="84"/>
      <c r="O440" s="84"/>
      <c r="P440" s="84"/>
      <c r="Q440" s="84"/>
      <c r="R440" s="84"/>
      <c r="S440" s="84"/>
      <c r="T440" s="84"/>
      <c r="U440" s="84"/>
      <c r="V440" s="84"/>
      <c r="W440" s="84"/>
      <c r="X440" s="84"/>
      <c r="Y440" s="84"/>
    </row>
    <row r="441" spans="1:25" ht="12.75" customHeight="1">
      <c r="A441" s="84"/>
      <c r="B441" s="84"/>
      <c r="C441" s="84"/>
      <c r="D441" s="84"/>
      <c r="E441" s="84"/>
      <c r="F441" s="84"/>
      <c r="G441" s="84"/>
      <c r="H441" s="84"/>
      <c r="I441" s="84"/>
      <c r="J441" s="84"/>
      <c r="K441" s="84"/>
      <c r="L441" s="84"/>
      <c r="M441" s="84"/>
      <c r="N441" s="84"/>
      <c r="O441" s="84"/>
      <c r="P441" s="84"/>
      <c r="Q441" s="84"/>
      <c r="R441" s="84"/>
      <c r="S441" s="84"/>
      <c r="T441" s="84"/>
      <c r="U441" s="84"/>
      <c r="V441" s="84"/>
      <c r="W441" s="84"/>
      <c r="X441" s="84"/>
      <c r="Y441" s="84"/>
    </row>
    <row r="442" spans="1:25" ht="12.75" customHeight="1">
      <c r="A442" s="84"/>
      <c r="B442" s="84"/>
      <c r="C442" s="84"/>
      <c r="D442" s="84"/>
      <c r="E442" s="84"/>
      <c r="F442" s="84"/>
      <c r="G442" s="84"/>
      <c r="H442" s="84"/>
      <c r="I442" s="84"/>
      <c r="J442" s="84"/>
      <c r="K442" s="84"/>
      <c r="L442" s="84"/>
      <c r="M442" s="84"/>
      <c r="N442" s="84"/>
      <c r="O442" s="84"/>
      <c r="P442" s="84"/>
      <c r="Q442" s="84"/>
      <c r="R442" s="84"/>
      <c r="S442" s="84"/>
      <c r="T442" s="84"/>
      <c r="U442" s="84"/>
      <c r="V442" s="84"/>
      <c r="W442" s="84"/>
      <c r="X442" s="84"/>
      <c r="Y442" s="84"/>
    </row>
    <row r="443" spans="1:25" ht="12.75" customHeight="1">
      <c r="A443" s="84"/>
      <c r="B443" s="84"/>
      <c r="C443" s="84"/>
      <c r="D443" s="84"/>
      <c r="E443" s="84"/>
      <c r="F443" s="84"/>
      <c r="G443" s="84"/>
      <c r="H443" s="84"/>
      <c r="I443" s="84"/>
      <c r="J443" s="84"/>
      <c r="K443" s="84"/>
      <c r="L443" s="84"/>
      <c r="M443" s="84"/>
      <c r="N443" s="84"/>
      <c r="O443" s="84"/>
      <c r="P443" s="84"/>
      <c r="Q443" s="84"/>
      <c r="R443" s="84"/>
      <c r="S443" s="84"/>
      <c r="T443" s="84"/>
      <c r="U443" s="84"/>
      <c r="V443" s="84"/>
      <c r="W443" s="84"/>
      <c r="X443" s="84"/>
      <c r="Y443" s="84"/>
    </row>
    <row r="444" spans="1:25" ht="12.75" customHeight="1">
      <c r="A444" s="84"/>
      <c r="B444" s="84"/>
      <c r="C444" s="84"/>
      <c r="D444" s="84"/>
      <c r="E444" s="84"/>
      <c r="F444" s="84"/>
      <c r="G444" s="84"/>
      <c r="H444" s="84"/>
      <c r="I444" s="84"/>
      <c r="J444" s="84"/>
      <c r="K444" s="84"/>
      <c r="L444" s="84"/>
      <c r="M444" s="84"/>
      <c r="N444" s="84"/>
      <c r="O444" s="84"/>
      <c r="P444" s="84"/>
      <c r="Q444" s="84"/>
      <c r="R444" s="84"/>
      <c r="S444" s="84"/>
      <c r="T444" s="84"/>
      <c r="U444" s="84"/>
      <c r="V444" s="84"/>
      <c r="W444" s="84"/>
      <c r="X444" s="84"/>
      <c r="Y444" s="84"/>
    </row>
    <row r="445" spans="1:25" ht="12.75" customHeight="1">
      <c r="A445" s="84"/>
      <c r="B445" s="84"/>
      <c r="C445" s="84"/>
      <c r="D445" s="84"/>
      <c r="E445" s="84"/>
      <c r="F445" s="84"/>
      <c r="G445" s="84"/>
      <c r="H445" s="84"/>
      <c r="I445" s="84"/>
      <c r="J445" s="84"/>
      <c r="K445" s="84"/>
      <c r="L445" s="84"/>
      <c r="M445" s="84"/>
      <c r="N445" s="84"/>
      <c r="O445" s="84"/>
      <c r="P445" s="84"/>
      <c r="Q445" s="84"/>
      <c r="R445" s="84"/>
      <c r="S445" s="84"/>
      <c r="T445" s="84"/>
      <c r="U445" s="84"/>
      <c r="V445" s="84"/>
      <c r="W445" s="84"/>
      <c r="X445" s="84"/>
      <c r="Y445" s="84"/>
    </row>
    <row r="446" spans="1:25" ht="12.75" customHeight="1">
      <c r="A446" s="84"/>
      <c r="B446" s="84"/>
      <c r="C446" s="84"/>
      <c r="D446" s="84"/>
      <c r="E446" s="84"/>
      <c r="F446" s="84"/>
      <c r="G446" s="84"/>
      <c r="H446" s="84"/>
      <c r="I446" s="84"/>
      <c r="J446" s="84"/>
      <c r="K446" s="84"/>
      <c r="L446" s="84"/>
      <c r="M446" s="84"/>
      <c r="N446" s="84"/>
      <c r="O446" s="84"/>
      <c r="P446" s="84"/>
      <c r="Q446" s="84"/>
      <c r="R446" s="84"/>
      <c r="S446" s="84"/>
      <c r="T446" s="84"/>
      <c r="U446" s="84"/>
      <c r="V446" s="84"/>
      <c r="W446" s="84"/>
      <c r="X446" s="84"/>
      <c r="Y446" s="84"/>
    </row>
    <row r="447" spans="1:25" ht="12.75" customHeight="1">
      <c r="A447" s="84"/>
      <c r="B447" s="84"/>
      <c r="C447" s="84"/>
      <c r="D447" s="84"/>
      <c r="E447" s="84"/>
      <c r="F447" s="84"/>
      <c r="G447" s="84"/>
      <c r="H447" s="84"/>
      <c r="I447" s="84"/>
      <c r="J447" s="84"/>
      <c r="K447" s="84"/>
      <c r="L447" s="84"/>
      <c r="M447" s="84"/>
      <c r="N447" s="84"/>
      <c r="O447" s="84"/>
      <c r="P447" s="84"/>
      <c r="Q447" s="84"/>
      <c r="R447" s="84"/>
      <c r="S447" s="84"/>
      <c r="T447" s="84"/>
      <c r="U447" s="84"/>
      <c r="V447" s="84"/>
      <c r="W447" s="84"/>
      <c r="X447" s="84"/>
      <c r="Y447" s="84"/>
    </row>
    <row r="448" spans="1:25" ht="12.75" customHeight="1">
      <c r="A448" s="84"/>
      <c r="B448" s="84"/>
      <c r="C448" s="84"/>
      <c r="D448" s="84"/>
      <c r="E448" s="84"/>
      <c r="F448" s="84"/>
      <c r="G448" s="84"/>
      <c r="H448" s="84"/>
      <c r="I448" s="84"/>
      <c r="J448" s="84"/>
      <c r="K448" s="84"/>
      <c r="L448" s="84"/>
      <c r="M448" s="84"/>
      <c r="N448" s="84"/>
      <c r="O448" s="84"/>
      <c r="P448" s="84"/>
      <c r="Q448" s="84"/>
      <c r="R448" s="84"/>
      <c r="S448" s="84"/>
      <c r="T448" s="84"/>
      <c r="U448" s="84"/>
      <c r="V448" s="84"/>
      <c r="W448" s="84"/>
      <c r="X448" s="84"/>
      <c r="Y448" s="84"/>
    </row>
    <row r="449" spans="1:25" ht="12.75" customHeight="1">
      <c r="A449" s="84"/>
      <c r="B449" s="84"/>
      <c r="C449" s="84"/>
      <c r="D449" s="84"/>
      <c r="E449" s="84"/>
      <c r="F449" s="84"/>
      <c r="G449" s="84"/>
      <c r="H449" s="84"/>
      <c r="I449" s="84"/>
      <c r="J449" s="84"/>
      <c r="K449" s="84"/>
      <c r="L449" s="84"/>
      <c r="M449" s="84"/>
      <c r="N449" s="84"/>
      <c r="O449" s="84"/>
      <c r="P449" s="84"/>
      <c r="Q449" s="84"/>
      <c r="R449" s="84"/>
      <c r="S449" s="84"/>
      <c r="T449" s="84"/>
      <c r="U449" s="84"/>
      <c r="V449" s="84"/>
      <c r="W449" s="84"/>
      <c r="X449" s="84"/>
      <c r="Y449" s="84"/>
    </row>
    <row r="450" spans="1:25" ht="12.75" customHeight="1">
      <c r="A450" s="84"/>
      <c r="B450" s="84"/>
      <c r="C450" s="84"/>
      <c r="D450" s="84"/>
      <c r="E450" s="84"/>
      <c r="F450" s="84"/>
      <c r="G450" s="84"/>
      <c r="H450" s="84"/>
      <c r="I450" s="84"/>
      <c r="J450" s="84"/>
      <c r="K450" s="84"/>
      <c r="L450" s="84"/>
      <c r="M450" s="84"/>
      <c r="N450" s="84"/>
      <c r="O450" s="84"/>
      <c r="P450" s="84"/>
      <c r="Q450" s="84"/>
      <c r="R450" s="84"/>
      <c r="S450" s="84"/>
      <c r="T450" s="84"/>
      <c r="U450" s="84"/>
      <c r="V450" s="84"/>
      <c r="W450" s="84"/>
      <c r="X450" s="84"/>
      <c r="Y450" s="84"/>
    </row>
    <row r="451" spans="1:25" ht="12.75" customHeight="1">
      <c r="A451" s="84"/>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row>
    <row r="452" spans="1:25" ht="12.75" customHeight="1">
      <c r="A452" s="84"/>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row>
    <row r="453" spans="1:25" ht="12.75" customHeight="1">
      <c r="A453" s="84"/>
      <c r="B453" s="84"/>
      <c r="C453" s="84"/>
      <c r="D453" s="84"/>
      <c r="E453" s="84"/>
      <c r="F453" s="84"/>
      <c r="G453" s="84"/>
      <c r="H453" s="84"/>
      <c r="I453" s="84"/>
      <c r="J453" s="84"/>
      <c r="K453" s="84"/>
      <c r="L453" s="84"/>
      <c r="M453" s="84"/>
      <c r="N453" s="84"/>
      <c r="O453" s="84"/>
      <c r="P453" s="84"/>
      <c r="Q453" s="84"/>
      <c r="R453" s="84"/>
      <c r="S453" s="84"/>
      <c r="T453" s="84"/>
      <c r="U453" s="84"/>
      <c r="V453" s="84"/>
      <c r="W453" s="84"/>
      <c r="X453" s="84"/>
      <c r="Y453" s="84"/>
    </row>
    <row r="454" spans="1:25" ht="12.75" customHeight="1">
      <c r="A454" s="84"/>
      <c r="B454" s="84"/>
      <c r="C454" s="84"/>
      <c r="D454" s="84"/>
      <c r="E454" s="84"/>
      <c r="F454" s="84"/>
      <c r="G454" s="84"/>
      <c r="H454" s="84"/>
      <c r="I454" s="84"/>
      <c r="J454" s="84"/>
      <c r="K454" s="84"/>
      <c r="L454" s="84"/>
      <c r="M454" s="84"/>
      <c r="N454" s="84"/>
      <c r="O454" s="84"/>
      <c r="P454" s="84"/>
      <c r="Q454" s="84"/>
      <c r="R454" s="84"/>
      <c r="S454" s="84"/>
      <c r="T454" s="84"/>
      <c r="U454" s="84"/>
      <c r="V454" s="84"/>
      <c r="W454" s="84"/>
      <c r="X454" s="84"/>
      <c r="Y454" s="84"/>
    </row>
    <row r="455" spans="1:25" ht="12.75" customHeight="1">
      <c r="A455" s="84"/>
      <c r="B455" s="84"/>
      <c r="C455" s="84"/>
      <c r="D455" s="84"/>
      <c r="E455" s="84"/>
      <c r="F455" s="84"/>
      <c r="G455" s="84"/>
      <c r="H455" s="84"/>
      <c r="I455" s="84"/>
      <c r="J455" s="84"/>
      <c r="K455" s="84"/>
      <c r="L455" s="84"/>
      <c r="M455" s="84"/>
      <c r="N455" s="84"/>
      <c r="O455" s="84"/>
      <c r="P455" s="84"/>
      <c r="Q455" s="84"/>
      <c r="R455" s="84"/>
      <c r="S455" s="84"/>
      <c r="T455" s="84"/>
      <c r="U455" s="84"/>
      <c r="V455" s="84"/>
      <c r="W455" s="84"/>
      <c r="X455" s="84"/>
      <c r="Y455" s="84"/>
    </row>
    <row r="456" spans="1:25" ht="12.75" customHeight="1">
      <c r="A456" s="84"/>
      <c r="B456" s="84"/>
      <c r="C456" s="84"/>
      <c r="D456" s="84"/>
      <c r="E456" s="84"/>
      <c r="F456" s="84"/>
      <c r="G456" s="84"/>
      <c r="H456" s="84"/>
      <c r="I456" s="84"/>
      <c r="J456" s="84"/>
      <c r="K456" s="84"/>
      <c r="L456" s="84"/>
      <c r="M456" s="84"/>
      <c r="N456" s="84"/>
      <c r="O456" s="84"/>
      <c r="P456" s="84"/>
      <c r="Q456" s="84"/>
      <c r="R456" s="84"/>
      <c r="S456" s="84"/>
      <c r="T456" s="84"/>
      <c r="U456" s="84"/>
      <c r="V456" s="84"/>
      <c r="W456" s="84"/>
      <c r="X456" s="84"/>
      <c r="Y456" s="84"/>
    </row>
    <row r="457" spans="1:25" ht="12.75" customHeight="1">
      <c r="A457" s="84"/>
      <c r="B457" s="84"/>
      <c r="C457" s="84"/>
      <c r="D457" s="84"/>
      <c r="E457" s="84"/>
      <c r="F457" s="84"/>
      <c r="G457" s="84"/>
      <c r="H457" s="84"/>
      <c r="I457" s="84"/>
      <c r="J457" s="84"/>
      <c r="K457" s="84"/>
      <c r="L457" s="84"/>
      <c r="M457" s="84"/>
      <c r="N457" s="84"/>
      <c r="O457" s="84"/>
      <c r="P457" s="84"/>
      <c r="Q457" s="84"/>
      <c r="R457" s="84"/>
      <c r="S457" s="84"/>
      <c r="T457" s="84"/>
      <c r="U457" s="84"/>
      <c r="V457" s="84"/>
      <c r="W457" s="84"/>
      <c r="X457" s="84"/>
      <c r="Y457" s="84"/>
    </row>
    <row r="458" spans="1:25" ht="12.75" customHeight="1">
      <c r="A458" s="84"/>
      <c r="B458" s="84"/>
      <c r="C458" s="84"/>
      <c r="D458" s="84"/>
      <c r="E458" s="84"/>
      <c r="F458" s="84"/>
      <c r="G458" s="84"/>
      <c r="H458" s="84"/>
      <c r="I458" s="84"/>
      <c r="J458" s="84"/>
      <c r="K458" s="84"/>
      <c r="L458" s="84"/>
      <c r="M458" s="84"/>
      <c r="N458" s="84"/>
      <c r="O458" s="84"/>
      <c r="P458" s="84"/>
      <c r="Q458" s="84"/>
      <c r="R458" s="84"/>
      <c r="S458" s="84"/>
      <c r="T458" s="84"/>
      <c r="U458" s="84"/>
      <c r="V458" s="84"/>
      <c r="W458" s="84"/>
      <c r="X458" s="84"/>
      <c r="Y458" s="84"/>
    </row>
    <row r="459" spans="1:25" ht="12.75" customHeight="1">
      <c r="A459" s="84"/>
      <c r="B459" s="84"/>
      <c r="C459" s="84"/>
      <c r="D459" s="84"/>
      <c r="E459" s="84"/>
      <c r="F459" s="84"/>
      <c r="G459" s="84"/>
      <c r="H459" s="84"/>
      <c r="I459" s="84"/>
      <c r="J459" s="84"/>
      <c r="K459" s="84"/>
      <c r="L459" s="84"/>
      <c r="M459" s="84"/>
      <c r="N459" s="84"/>
      <c r="O459" s="84"/>
      <c r="P459" s="84"/>
      <c r="Q459" s="84"/>
      <c r="R459" s="84"/>
      <c r="S459" s="84"/>
      <c r="T459" s="84"/>
      <c r="U459" s="84"/>
      <c r="V459" s="84"/>
      <c r="W459" s="84"/>
      <c r="X459" s="84"/>
      <c r="Y459" s="84"/>
    </row>
    <row r="460" spans="1:25" ht="12.75" customHeight="1">
      <c r="A460" s="84"/>
      <c r="B460" s="84"/>
      <c r="C460" s="84"/>
      <c r="D460" s="84"/>
      <c r="E460" s="84"/>
      <c r="F460" s="84"/>
      <c r="G460" s="84"/>
      <c r="H460" s="84"/>
      <c r="I460" s="84"/>
      <c r="J460" s="84"/>
      <c r="K460" s="84"/>
      <c r="L460" s="84"/>
      <c r="M460" s="84"/>
      <c r="N460" s="84"/>
      <c r="O460" s="84"/>
      <c r="P460" s="84"/>
      <c r="Q460" s="84"/>
      <c r="R460" s="84"/>
      <c r="S460" s="84"/>
      <c r="T460" s="84"/>
      <c r="U460" s="84"/>
      <c r="V460" s="84"/>
      <c r="W460" s="84"/>
      <c r="X460" s="84"/>
      <c r="Y460" s="84"/>
    </row>
    <row r="461" spans="1:25" ht="12.75" customHeight="1">
      <c r="A461" s="84"/>
      <c r="B461" s="84"/>
      <c r="C461" s="84"/>
      <c r="D461" s="84"/>
      <c r="E461" s="84"/>
      <c r="F461" s="84"/>
      <c r="G461" s="84"/>
      <c r="H461" s="84"/>
      <c r="I461" s="84"/>
      <c r="J461" s="84"/>
      <c r="K461" s="84"/>
      <c r="L461" s="84"/>
      <c r="M461" s="84"/>
      <c r="N461" s="84"/>
      <c r="O461" s="84"/>
      <c r="P461" s="84"/>
      <c r="Q461" s="84"/>
      <c r="R461" s="84"/>
      <c r="S461" s="84"/>
      <c r="T461" s="84"/>
      <c r="U461" s="84"/>
      <c r="V461" s="84"/>
      <c r="W461" s="84"/>
      <c r="X461" s="84"/>
      <c r="Y461" s="84"/>
    </row>
    <row r="462" spans="1:25" ht="12.75" customHeight="1">
      <c r="A462" s="84"/>
      <c r="B462" s="84"/>
      <c r="C462" s="84"/>
      <c r="D462" s="84"/>
      <c r="E462" s="84"/>
      <c r="F462" s="84"/>
      <c r="G462" s="84"/>
      <c r="H462" s="84"/>
      <c r="I462" s="84"/>
      <c r="J462" s="84"/>
      <c r="K462" s="84"/>
      <c r="L462" s="84"/>
      <c r="M462" s="84"/>
      <c r="N462" s="84"/>
      <c r="O462" s="84"/>
      <c r="P462" s="84"/>
      <c r="Q462" s="84"/>
      <c r="R462" s="84"/>
      <c r="S462" s="84"/>
      <c r="T462" s="84"/>
      <c r="U462" s="84"/>
      <c r="V462" s="84"/>
      <c r="W462" s="84"/>
      <c r="X462" s="84"/>
      <c r="Y462" s="84"/>
    </row>
    <row r="463" spans="1:25" ht="12.75" customHeight="1">
      <c r="A463" s="84"/>
      <c r="B463" s="84"/>
      <c r="C463" s="84"/>
      <c r="D463" s="84"/>
      <c r="E463" s="84"/>
      <c r="F463" s="84"/>
      <c r="G463" s="84"/>
      <c r="H463" s="84"/>
      <c r="I463" s="84"/>
      <c r="J463" s="84"/>
      <c r="K463" s="84"/>
      <c r="L463" s="84"/>
      <c r="M463" s="84"/>
      <c r="N463" s="84"/>
      <c r="O463" s="84"/>
      <c r="P463" s="84"/>
      <c r="Q463" s="84"/>
      <c r="R463" s="84"/>
      <c r="S463" s="84"/>
      <c r="T463" s="84"/>
      <c r="U463" s="84"/>
      <c r="V463" s="84"/>
      <c r="W463" s="84"/>
      <c r="X463" s="84"/>
      <c r="Y463" s="84"/>
    </row>
    <row r="464" spans="1:25" ht="12.75" customHeight="1">
      <c r="A464" s="84"/>
      <c r="B464" s="84"/>
      <c r="C464" s="84"/>
      <c r="D464" s="84"/>
      <c r="E464" s="84"/>
      <c r="F464" s="84"/>
      <c r="G464" s="84"/>
      <c r="H464" s="84"/>
      <c r="I464" s="84"/>
      <c r="J464" s="84"/>
      <c r="K464" s="84"/>
      <c r="L464" s="84"/>
      <c r="M464" s="84"/>
      <c r="N464" s="84"/>
      <c r="O464" s="84"/>
      <c r="P464" s="84"/>
      <c r="Q464" s="84"/>
      <c r="R464" s="84"/>
      <c r="S464" s="84"/>
      <c r="T464" s="84"/>
      <c r="U464" s="84"/>
      <c r="V464" s="84"/>
      <c r="W464" s="84"/>
      <c r="X464" s="84"/>
      <c r="Y464" s="84"/>
    </row>
    <row r="465" spans="1:25" ht="12.75" customHeight="1">
      <c r="A465" s="84"/>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row>
    <row r="466" spans="1:25" ht="12.75" customHeight="1">
      <c r="A466" s="84"/>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row>
    <row r="467" spans="1:25" ht="12.75" customHeight="1">
      <c r="A467" s="84"/>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row>
    <row r="468" spans="1:25" ht="12.75" customHeight="1">
      <c r="A468" s="84"/>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row>
    <row r="469" spans="1:25" ht="12.75" customHeight="1">
      <c r="A469" s="84"/>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row>
    <row r="470" spans="1:25" ht="12.75" customHeight="1">
      <c r="A470" s="84"/>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row>
    <row r="471" spans="1:25" ht="12.75" customHeight="1">
      <c r="A471" s="84"/>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row>
    <row r="472" spans="1:25" ht="12.75" customHeight="1">
      <c r="A472" s="84"/>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row>
    <row r="473" spans="1:25" ht="12.75" customHeight="1">
      <c r="A473" s="84"/>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row>
    <row r="474" spans="1:25" ht="12.75" customHeight="1">
      <c r="A474" s="84"/>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row>
    <row r="475" spans="1:25" ht="12.75" customHeight="1">
      <c r="A475" s="84"/>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row>
    <row r="476" spans="1:25" ht="12.75" customHeight="1">
      <c r="A476" s="84"/>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row>
    <row r="477" spans="1:25" ht="12.75" customHeight="1">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row>
    <row r="478" spans="1:25" ht="12.75" customHeight="1">
      <c r="A478" s="84"/>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row>
    <row r="479" spans="1:25" ht="12.75" customHeight="1">
      <c r="A479" s="84"/>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row>
    <row r="480" spans="1:25" ht="12.75" customHeight="1">
      <c r="A480" s="84"/>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row>
    <row r="481" spans="1:25" ht="12.75" customHeight="1">
      <c r="A481" s="84"/>
      <c r="B481" s="84"/>
      <c r="C481" s="84"/>
      <c r="D481" s="84"/>
      <c r="E481" s="84"/>
      <c r="F481" s="84"/>
      <c r="G481" s="84"/>
      <c r="H481" s="84"/>
      <c r="I481" s="84"/>
      <c r="J481" s="84"/>
      <c r="K481" s="84"/>
      <c r="L481" s="84"/>
      <c r="M481" s="84"/>
      <c r="N481" s="84"/>
      <c r="O481" s="84"/>
      <c r="P481" s="84"/>
      <c r="Q481" s="84"/>
      <c r="R481" s="84"/>
      <c r="S481" s="84"/>
      <c r="T481" s="84"/>
      <c r="U481" s="84"/>
      <c r="V481" s="84"/>
      <c r="W481" s="84"/>
      <c r="X481" s="84"/>
      <c r="Y481" s="84"/>
    </row>
    <row r="482" spans="1:25" ht="12.75" customHeight="1">
      <c r="A482" s="84"/>
      <c r="B482" s="84"/>
      <c r="C482" s="84"/>
      <c r="D482" s="84"/>
      <c r="E482" s="84"/>
      <c r="F482" s="84"/>
      <c r="G482" s="84"/>
      <c r="H482" s="84"/>
      <c r="I482" s="84"/>
      <c r="J482" s="84"/>
      <c r="K482" s="84"/>
      <c r="L482" s="84"/>
      <c r="M482" s="84"/>
      <c r="N482" s="84"/>
      <c r="O482" s="84"/>
      <c r="P482" s="84"/>
      <c r="Q482" s="84"/>
      <c r="R482" s="84"/>
      <c r="S482" s="84"/>
      <c r="T482" s="84"/>
      <c r="U482" s="84"/>
      <c r="V482" s="84"/>
      <c r="W482" s="84"/>
      <c r="X482" s="84"/>
      <c r="Y482" s="84"/>
    </row>
    <row r="483" spans="1:25" ht="12.75" customHeight="1">
      <c r="A483" s="84"/>
      <c r="B483" s="84"/>
      <c r="C483" s="84"/>
      <c r="D483" s="84"/>
      <c r="E483" s="84"/>
      <c r="F483" s="84"/>
      <c r="G483" s="84"/>
      <c r="H483" s="84"/>
      <c r="I483" s="84"/>
      <c r="J483" s="84"/>
      <c r="K483" s="84"/>
      <c r="L483" s="84"/>
      <c r="M483" s="84"/>
      <c r="N483" s="84"/>
      <c r="O483" s="84"/>
      <c r="P483" s="84"/>
      <c r="Q483" s="84"/>
      <c r="R483" s="84"/>
      <c r="S483" s="84"/>
      <c r="T483" s="84"/>
      <c r="U483" s="84"/>
      <c r="V483" s="84"/>
      <c r="W483" s="84"/>
      <c r="X483" s="84"/>
      <c r="Y483" s="84"/>
    </row>
    <row r="484" spans="1:25" ht="12.75" customHeight="1">
      <c r="A484" s="84"/>
      <c r="B484" s="84"/>
      <c r="C484" s="84"/>
      <c r="D484" s="84"/>
      <c r="E484" s="84"/>
      <c r="F484" s="84"/>
      <c r="G484" s="84"/>
      <c r="H484" s="84"/>
      <c r="I484" s="84"/>
      <c r="J484" s="84"/>
      <c r="K484" s="84"/>
      <c r="L484" s="84"/>
      <c r="M484" s="84"/>
      <c r="N484" s="84"/>
      <c r="O484" s="84"/>
      <c r="P484" s="84"/>
      <c r="Q484" s="84"/>
      <c r="R484" s="84"/>
      <c r="S484" s="84"/>
      <c r="T484" s="84"/>
      <c r="U484" s="84"/>
      <c r="V484" s="84"/>
      <c r="W484" s="84"/>
      <c r="X484" s="84"/>
      <c r="Y484" s="84"/>
    </row>
    <row r="485" spans="1:25" ht="12.75" customHeight="1">
      <c r="A485" s="84"/>
      <c r="B485" s="84"/>
      <c r="C485" s="84"/>
      <c r="D485" s="84"/>
      <c r="E485" s="84"/>
      <c r="F485" s="84"/>
      <c r="G485" s="84"/>
      <c r="H485" s="84"/>
      <c r="I485" s="84"/>
      <c r="J485" s="84"/>
      <c r="K485" s="84"/>
      <c r="L485" s="84"/>
      <c r="M485" s="84"/>
      <c r="N485" s="84"/>
      <c r="O485" s="84"/>
      <c r="P485" s="84"/>
      <c r="Q485" s="84"/>
      <c r="R485" s="84"/>
      <c r="S485" s="84"/>
      <c r="T485" s="84"/>
      <c r="U485" s="84"/>
      <c r="V485" s="84"/>
      <c r="W485" s="84"/>
      <c r="X485" s="84"/>
      <c r="Y485" s="84"/>
    </row>
    <row r="486" spans="1:25" ht="12.75" customHeight="1">
      <c r="A486" s="84"/>
      <c r="B486" s="84"/>
      <c r="C486" s="84"/>
      <c r="D486" s="84"/>
      <c r="E486" s="84"/>
      <c r="F486" s="84"/>
      <c r="G486" s="84"/>
      <c r="H486" s="84"/>
      <c r="I486" s="84"/>
      <c r="J486" s="84"/>
      <c r="K486" s="84"/>
      <c r="L486" s="84"/>
      <c r="M486" s="84"/>
      <c r="N486" s="84"/>
      <c r="O486" s="84"/>
      <c r="P486" s="84"/>
      <c r="Q486" s="84"/>
      <c r="R486" s="84"/>
      <c r="S486" s="84"/>
      <c r="T486" s="84"/>
      <c r="U486" s="84"/>
      <c r="V486" s="84"/>
      <c r="W486" s="84"/>
      <c r="X486" s="84"/>
      <c r="Y486" s="84"/>
    </row>
    <row r="487" spans="1:25" ht="12.75" customHeight="1">
      <c r="A487" s="84"/>
      <c r="B487" s="84"/>
      <c r="C487" s="84"/>
      <c r="D487" s="84"/>
      <c r="E487" s="84"/>
      <c r="F487" s="84"/>
      <c r="G487" s="84"/>
      <c r="H487" s="84"/>
      <c r="I487" s="84"/>
      <c r="J487" s="84"/>
      <c r="K487" s="84"/>
      <c r="L487" s="84"/>
      <c r="M487" s="84"/>
      <c r="N487" s="84"/>
      <c r="O487" s="84"/>
      <c r="P487" s="84"/>
      <c r="Q487" s="84"/>
      <c r="R487" s="84"/>
      <c r="S487" s="84"/>
      <c r="T487" s="84"/>
      <c r="U487" s="84"/>
      <c r="V487" s="84"/>
      <c r="W487" s="84"/>
      <c r="X487" s="84"/>
      <c r="Y487" s="84"/>
    </row>
    <row r="488" spans="1:25" ht="12.75" customHeight="1">
      <c r="A488" s="84"/>
      <c r="B488" s="84"/>
      <c r="C488" s="84"/>
      <c r="D488" s="84"/>
      <c r="E488" s="84"/>
      <c r="F488" s="84"/>
      <c r="G488" s="84"/>
      <c r="H488" s="84"/>
      <c r="I488" s="84"/>
      <c r="J488" s="84"/>
      <c r="K488" s="84"/>
      <c r="L488" s="84"/>
      <c r="M488" s="84"/>
      <c r="N488" s="84"/>
      <c r="O488" s="84"/>
      <c r="P488" s="84"/>
      <c r="Q488" s="84"/>
      <c r="R488" s="84"/>
      <c r="S488" s="84"/>
      <c r="T488" s="84"/>
      <c r="U488" s="84"/>
      <c r="V488" s="84"/>
      <c r="W488" s="84"/>
      <c r="X488" s="84"/>
      <c r="Y488" s="84"/>
    </row>
    <row r="489" spans="1:25" ht="12.75" customHeight="1">
      <c r="A489" s="84"/>
      <c r="B489" s="84"/>
      <c r="C489" s="84"/>
      <c r="D489" s="84"/>
      <c r="E489" s="84"/>
      <c r="F489" s="84"/>
      <c r="G489" s="84"/>
      <c r="H489" s="84"/>
      <c r="I489" s="84"/>
      <c r="J489" s="84"/>
      <c r="K489" s="84"/>
      <c r="L489" s="84"/>
      <c r="M489" s="84"/>
      <c r="N489" s="84"/>
      <c r="O489" s="84"/>
      <c r="P489" s="84"/>
      <c r="Q489" s="84"/>
      <c r="R489" s="84"/>
      <c r="S489" s="84"/>
      <c r="T489" s="84"/>
      <c r="U489" s="84"/>
      <c r="V489" s="84"/>
      <c r="W489" s="84"/>
      <c r="X489" s="84"/>
      <c r="Y489" s="84"/>
    </row>
    <row r="490" spans="1:25" ht="12.75" customHeight="1">
      <c r="A490" s="84"/>
      <c r="B490" s="84"/>
      <c r="C490" s="84"/>
      <c r="D490" s="84"/>
      <c r="E490" s="84"/>
      <c r="F490" s="84"/>
      <c r="G490" s="84"/>
      <c r="H490" s="84"/>
      <c r="I490" s="84"/>
      <c r="J490" s="84"/>
      <c r="K490" s="84"/>
      <c r="L490" s="84"/>
      <c r="M490" s="84"/>
      <c r="N490" s="84"/>
      <c r="O490" s="84"/>
      <c r="P490" s="84"/>
      <c r="Q490" s="84"/>
      <c r="R490" s="84"/>
      <c r="S490" s="84"/>
      <c r="T490" s="84"/>
      <c r="U490" s="84"/>
      <c r="V490" s="84"/>
      <c r="W490" s="84"/>
      <c r="X490" s="84"/>
      <c r="Y490" s="84"/>
    </row>
    <row r="491" spans="1:25" ht="12.75" customHeight="1">
      <c r="A491" s="84"/>
      <c r="B491" s="84"/>
      <c r="C491" s="84"/>
      <c r="D491" s="84"/>
      <c r="E491" s="84"/>
      <c r="F491" s="84"/>
      <c r="G491" s="84"/>
      <c r="H491" s="84"/>
      <c r="I491" s="84"/>
      <c r="J491" s="84"/>
      <c r="K491" s="84"/>
      <c r="L491" s="84"/>
      <c r="M491" s="84"/>
      <c r="N491" s="84"/>
      <c r="O491" s="84"/>
      <c r="P491" s="84"/>
      <c r="Q491" s="84"/>
      <c r="R491" s="84"/>
      <c r="S491" s="84"/>
      <c r="T491" s="84"/>
      <c r="U491" s="84"/>
      <c r="V491" s="84"/>
      <c r="W491" s="84"/>
      <c r="X491" s="84"/>
      <c r="Y491" s="84"/>
    </row>
    <row r="492" spans="1:25" ht="12.75" customHeight="1">
      <c r="A492" s="84"/>
      <c r="B492" s="84"/>
      <c r="C492" s="84"/>
      <c r="D492" s="84"/>
      <c r="E492" s="84"/>
      <c r="F492" s="84"/>
      <c r="G492" s="84"/>
      <c r="H492" s="84"/>
      <c r="I492" s="84"/>
      <c r="J492" s="84"/>
      <c r="K492" s="84"/>
      <c r="L492" s="84"/>
      <c r="M492" s="84"/>
      <c r="N492" s="84"/>
      <c r="O492" s="84"/>
      <c r="P492" s="84"/>
      <c r="Q492" s="84"/>
      <c r="R492" s="84"/>
      <c r="S492" s="84"/>
      <c r="T492" s="84"/>
      <c r="U492" s="84"/>
      <c r="V492" s="84"/>
      <c r="W492" s="84"/>
      <c r="X492" s="84"/>
      <c r="Y492" s="84"/>
    </row>
    <row r="493" spans="1:25" ht="12.75" customHeight="1">
      <c r="A493" s="84"/>
      <c r="B493" s="84"/>
      <c r="C493" s="84"/>
      <c r="D493" s="84"/>
      <c r="E493" s="84"/>
      <c r="F493" s="84"/>
      <c r="G493" s="84"/>
      <c r="H493" s="84"/>
      <c r="I493" s="84"/>
      <c r="J493" s="84"/>
      <c r="K493" s="84"/>
      <c r="L493" s="84"/>
      <c r="M493" s="84"/>
      <c r="N493" s="84"/>
      <c r="O493" s="84"/>
      <c r="P493" s="84"/>
      <c r="Q493" s="84"/>
      <c r="R493" s="84"/>
      <c r="S493" s="84"/>
      <c r="T493" s="84"/>
      <c r="U493" s="84"/>
      <c r="V493" s="84"/>
      <c r="W493" s="84"/>
      <c r="X493" s="84"/>
      <c r="Y493" s="84"/>
    </row>
    <row r="494" spans="1:25" ht="12.75" customHeight="1">
      <c r="A494" s="84"/>
      <c r="B494" s="84"/>
      <c r="C494" s="84"/>
      <c r="D494" s="84"/>
      <c r="E494" s="84"/>
      <c r="F494" s="84"/>
      <c r="G494" s="84"/>
      <c r="H494" s="84"/>
      <c r="I494" s="84"/>
      <c r="J494" s="84"/>
      <c r="K494" s="84"/>
      <c r="L494" s="84"/>
      <c r="M494" s="84"/>
      <c r="N494" s="84"/>
      <c r="O494" s="84"/>
      <c r="P494" s="84"/>
      <c r="Q494" s="84"/>
      <c r="R494" s="84"/>
      <c r="S494" s="84"/>
      <c r="T494" s="84"/>
      <c r="U494" s="84"/>
      <c r="V494" s="84"/>
      <c r="W494" s="84"/>
      <c r="X494" s="84"/>
      <c r="Y494" s="84"/>
    </row>
    <row r="495" spans="1:25" ht="12.75" customHeight="1">
      <c r="A495" s="84"/>
      <c r="B495" s="84"/>
      <c r="C495" s="84"/>
      <c r="D495" s="84"/>
      <c r="E495" s="84"/>
      <c r="F495" s="84"/>
      <c r="G495" s="84"/>
      <c r="H495" s="84"/>
      <c r="I495" s="84"/>
      <c r="J495" s="84"/>
      <c r="K495" s="84"/>
      <c r="L495" s="84"/>
      <c r="M495" s="84"/>
      <c r="N495" s="84"/>
      <c r="O495" s="84"/>
      <c r="P495" s="84"/>
      <c r="Q495" s="84"/>
      <c r="R495" s="84"/>
      <c r="S495" s="84"/>
      <c r="T495" s="84"/>
      <c r="U495" s="84"/>
      <c r="V495" s="84"/>
      <c r="W495" s="84"/>
      <c r="X495" s="84"/>
      <c r="Y495" s="84"/>
    </row>
    <row r="496" spans="1:25" ht="12.75" customHeight="1">
      <c r="A496" s="84"/>
      <c r="B496" s="84"/>
      <c r="C496" s="84"/>
      <c r="D496" s="84"/>
      <c r="E496" s="84"/>
      <c r="F496" s="84"/>
      <c r="G496" s="84"/>
      <c r="H496" s="84"/>
      <c r="I496" s="84"/>
      <c r="J496" s="84"/>
      <c r="K496" s="84"/>
      <c r="L496" s="84"/>
      <c r="M496" s="84"/>
      <c r="N496" s="84"/>
      <c r="O496" s="84"/>
      <c r="P496" s="84"/>
      <c r="Q496" s="84"/>
      <c r="R496" s="84"/>
      <c r="S496" s="84"/>
      <c r="T496" s="84"/>
      <c r="U496" s="84"/>
      <c r="V496" s="84"/>
      <c r="W496" s="84"/>
      <c r="X496" s="84"/>
      <c r="Y496" s="84"/>
    </row>
    <row r="497" spans="1:25" ht="12.75" customHeight="1">
      <c r="A497" s="84"/>
      <c r="B497" s="84"/>
      <c r="C497" s="84"/>
      <c r="D497" s="84"/>
      <c r="E497" s="84"/>
      <c r="F497" s="84"/>
      <c r="G497" s="84"/>
      <c r="H497" s="84"/>
      <c r="I497" s="84"/>
      <c r="J497" s="84"/>
      <c r="K497" s="84"/>
      <c r="L497" s="84"/>
      <c r="M497" s="84"/>
      <c r="N497" s="84"/>
      <c r="O497" s="84"/>
      <c r="P497" s="84"/>
      <c r="Q497" s="84"/>
      <c r="R497" s="84"/>
      <c r="S497" s="84"/>
      <c r="T497" s="84"/>
      <c r="U497" s="84"/>
      <c r="V497" s="84"/>
      <c r="W497" s="84"/>
      <c r="X497" s="84"/>
      <c r="Y497" s="84"/>
    </row>
    <row r="498" spans="1:25" ht="12.75" customHeight="1">
      <c r="A498" s="84"/>
      <c r="B498" s="84"/>
      <c r="C498" s="84"/>
      <c r="D498" s="84"/>
      <c r="E498" s="84"/>
      <c r="F498" s="84"/>
      <c r="G498" s="84"/>
      <c r="H498" s="84"/>
      <c r="I498" s="84"/>
      <c r="J498" s="84"/>
      <c r="K498" s="84"/>
      <c r="L498" s="84"/>
      <c r="M498" s="84"/>
      <c r="N498" s="84"/>
      <c r="O498" s="84"/>
      <c r="P498" s="84"/>
      <c r="Q498" s="84"/>
      <c r="R498" s="84"/>
      <c r="S498" s="84"/>
      <c r="T498" s="84"/>
      <c r="U498" s="84"/>
      <c r="V498" s="84"/>
      <c r="W498" s="84"/>
      <c r="X498" s="84"/>
      <c r="Y498" s="84"/>
    </row>
    <row r="499" spans="1:25" ht="12.75" customHeight="1">
      <c r="A499" s="84"/>
      <c r="B499" s="84"/>
      <c r="C499" s="84"/>
      <c r="D499" s="84"/>
      <c r="E499" s="84"/>
      <c r="F499" s="84"/>
      <c r="G499" s="84"/>
      <c r="H499" s="84"/>
      <c r="I499" s="84"/>
      <c r="J499" s="84"/>
      <c r="K499" s="84"/>
      <c r="L499" s="84"/>
      <c r="M499" s="84"/>
      <c r="N499" s="84"/>
      <c r="O499" s="84"/>
      <c r="P499" s="84"/>
      <c r="Q499" s="84"/>
      <c r="R499" s="84"/>
      <c r="S499" s="84"/>
      <c r="T499" s="84"/>
      <c r="U499" s="84"/>
      <c r="V499" s="84"/>
      <c r="W499" s="84"/>
      <c r="X499" s="84"/>
      <c r="Y499" s="84"/>
    </row>
    <row r="500" spans="1:25" ht="12.75" customHeight="1">
      <c r="A500" s="84"/>
      <c r="B500" s="84"/>
      <c r="C500" s="84"/>
      <c r="D500" s="84"/>
      <c r="E500" s="84"/>
      <c r="F500" s="84"/>
      <c r="G500" s="84"/>
      <c r="H500" s="84"/>
      <c r="I500" s="84"/>
      <c r="J500" s="84"/>
      <c r="K500" s="84"/>
      <c r="L500" s="84"/>
      <c r="M500" s="84"/>
      <c r="N500" s="84"/>
      <c r="O500" s="84"/>
      <c r="P500" s="84"/>
      <c r="Q500" s="84"/>
      <c r="R500" s="84"/>
      <c r="S500" s="84"/>
      <c r="T500" s="84"/>
      <c r="U500" s="84"/>
      <c r="V500" s="84"/>
      <c r="W500" s="84"/>
      <c r="X500" s="84"/>
      <c r="Y500" s="84"/>
    </row>
    <row r="501" spans="1:25" ht="12.75" customHeight="1">
      <c r="A501" s="84"/>
      <c r="B501" s="84"/>
      <c r="C501" s="84"/>
      <c r="D501" s="84"/>
      <c r="E501" s="84"/>
      <c r="F501" s="84"/>
      <c r="G501" s="84"/>
      <c r="H501" s="84"/>
      <c r="I501" s="84"/>
      <c r="J501" s="84"/>
      <c r="K501" s="84"/>
      <c r="L501" s="84"/>
      <c r="M501" s="84"/>
      <c r="N501" s="84"/>
      <c r="O501" s="84"/>
      <c r="P501" s="84"/>
      <c r="Q501" s="84"/>
      <c r="R501" s="84"/>
      <c r="S501" s="84"/>
      <c r="T501" s="84"/>
      <c r="U501" s="84"/>
      <c r="V501" s="84"/>
      <c r="W501" s="84"/>
      <c r="X501" s="84"/>
      <c r="Y501" s="84"/>
    </row>
    <row r="502" spans="1:25" ht="12.75" customHeight="1">
      <c r="A502" s="84"/>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row>
    <row r="503" spans="1:25" ht="12.75" customHeight="1">
      <c r="A503" s="84"/>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row>
    <row r="504" spans="1:25" ht="12.75" customHeight="1">
      <c r="A504" s="84"/>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row>
    <row r="505" spans="1:25" ht="12.75" customHeight="1">
      <c r="A505" s="84"/>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row>
    <row r="506" spans="1:25" ht="12.75" customHeight="1">
      <c r="A506" s="84"/>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row>
    <row r="507" spans="1:25" ht="12.75" customHeight="1">
      <c r="A507" s="84"/>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row>
    <row r="508" spans="1:25" ht="12.75" customHeight="1">
      <c r="A508" s="84"/>
      <c r="B508" s="84"/>
      <c r="C508" s="84"/>
      <c r="D508" s="84"/>
      <c r="E508" s="84"/>
      <c r="F508" s="84"/>
      <c r="G508" s="84"/>
      <c r="H508" s="84"/>
      <c r="I508" s="84"/>
      <c r="J508" s="84"/>
      <c r="K508" s="84"/>
      <c r="L508" s="84"/>
      <c r="M508" s="84"/>
      <c r="N508" s="84"/>
      <c r="O508" s="84"/>
      <c r="P508" s="84"/>
      <c r="Q508" s="84"/>
      <c r="R508" s="84"/>
      <c r="S508" s="84"/>
      <c r="T508" s="84"/>
      <c r="U508" s="84"/>
      <c r="V508" s="84"/>
      <c r="W508" s="84"/>
      <c r="X508" s="84"/>
      <c r="Y508" s="84"/>
    </row>
    <row r="509" spans="1:25" ht="12.75" customHeight="1">
      <c r="A509" s="84"/>
      <c r="B509" s="84"/>
      <c r="C509" s="84"/>
      <c r="D509" s="84"/>
      <c r="E509" s="84"/>
      <c r="F509" s="84"/>
      <c r="G509" s="84"/>
      <c r="H509" s="84"/>
      <c r="I509" s="84"/>
      <c r="J509" s="84"/>
      <c r="K509" s="84"/>
      <c r="L509" s="84"/>
      <c r="M509" s="84"/>
      <c r="N509" s="84"/>
      <c r="O509" s="84"/>
      <c r="P509" s="84"/>
      <c r="Q509" s="84"/>
      <c r="R509" s="84"/>
      <c r="S509" s="84"/>
      <c r="T509" s="84"/>
      <c r="U509" s="84"/>
      <c r="V509" s="84"/>
      <c r="W509" s="84"/>
      <c r="X509" s="84"/>
      <c r="Y509" s="84"/>
    </row>
    <row r="510" spans="1:25" ht="12.75" customHeight="1">
      <c r="A510" s="84"/>
      <c r="B510" s="84"/>
      <c r="C510" s="84"/>
      <c r="D510" s="84"/>
      <c r="E510" s="84"/>
      <c r="F510" s="84"/>
      <c r="G510" s="84"/>
      <c r="H510" s="84"/>
      <c r="I510" s="84"/>
      <c r="J510" s="84"/>
      <c r="K510" s="84"/>
      <c r="L510" s="84"/>
      <c r="M510" s="84"/>
      <c r="N510" s="84"/>
      <c r="O510" s="84"/>
      <c r="P510" s="84"/>
      <c r="Q510" s="84"/>
      <c r="R510" s="84"/>
      <c r="S510" s="84"/>
      <c r="T510" s="84"/>
      <c r="U510" s="84"/>
      <c r="V510" s="84"/>
      <c r="W510" s="84"/>
      <c r="X510" s="84"/>
      <c r="Y510" s="84"/>
    </row>
    <row r="511" spans="1:25" ht="12.75" customHeight="1">
      <c r="A511" s="84"/>
      <c r="B511" s="84"/>
      <c r="C511" s="84"/>
      <c r="D511" s="84"/>
      <c r="E511" s="84"/>
      <c r="F511" s="84"/>
      <c r="G511" s="84"/>
      <c r="H511" s="84"/>
      <c r="I511" s="84"/>
      <c r="J511" s="84"/>
      <c r="K511" s="84"/>
      <c r="L511" s="84"/>
      <c r="M511" s="84"/>
      <c r="N511" s="84"/>
      <c r="O511" s="84"/>
      <c r="P511" s="84"/>
      <c r="Q511" s="84"/>
      <c r="R511" s="84"/>
      <c r="S511" s="84"/>
      <c r="T511" s="84"/>
      <c r="U511" s="84"/>
      <c r="V511" s="84"/>
      <c r="W511" s="84"/>
      <c r="X511" s="84"/>
      <c r="Y511" s="84"/>
    </row>
    <row r="512" spans="1:25" ht="12.75" customHeight="1">
      <c r="A512" s="84"/>
      <c r="B512" s="84"/>
      <c r="C512" s="84"/>
      <c r="D512" s="84"/>
      <c r="E512" s="84"/>
      <c r="F512" s="84"/>
      <c r="G512" s="84"/>
      <c r="H512" s="84"/>
      <c r="I512" s="84"/>
      <c r="J512" s="84"/>
      <c r="K512" s="84"/>
      <c r="L512" s="84"/>
      <c r="M512" s="84"/>
      <c r="N512" s="84"/>
      <c r="O512" s="84"/>
      <c r="P512" s="84"/>
      <c r="Q512" s="84"/>
      <c r="R512" s="84"/>
      <c r="S512" s="84"/>
      <c r="T512" s="84"/>
      <c r="U512" s="84"/>
      <c r="V512" s="84"/>
      <c r="W512" s="84"/>
      <c r="X512" s="84"/>
      <c r="Y512" s="84"/>
    </row>
    <row r="513" spans="1:25" ht="12.75" customHeight="1">
      <c r="A513" s="84"/>
      <c r="B513" s="84"/>
      <c r="C513" s="84"/>
      <c r="D513" s="84"/>
      <c r="E513" s="84"/>
      <c r="F513" s="84"/>
      <c r="G513" s="84"/>
      <c r="H513" s="84"/>
      <c r="I513" s="84"/>
      <c r="J513" s="84"/>
      <c r="K513" s="84"/>
      <c r="L513" s="84"/>
      <c r="M513" s="84"/>
      <c r="N513" s="84"/>
      <c r="O513" s="84"/>
      <c r="P513" s="84"/>
      <c r="Q513" s="84"/>
      <c r="R513" s="84"/>
      <c r="S513" s="84"/>
      <c r="T513" s="84"/>
      <c r="U513" s="84"/>
      <c r="V513" s="84"/>
      <c r="W513" s="84"/>
      <c r="X513" s="84"/>
      <c r="Y513" s="84"/>
    </row>
    <row r="514" spans="1:25" ht="12.75" customHeight="1">
      <c r="A514" s="84"/>
      <c r="B514" s="84"/>
      <c r="C514" s="84"/>
      <c r="D514" s="84"/>
      <c r="E514" s="84"/>
      <c r="F514" s="84"/>
      <c r="G514" s="84"/>
      <c r="H514" s="84"/>
      <c r="I514" s="84"/>
      <c r="J514" s="84"/>
      <c r="K514" s="84"/>
      <c r="L514" s="84"/>
      <c r="M514" s="84"/>
      <c r="N514" s="84"/>
      <c r="O514" s="84"/>
      <c r="P514" s="84"/>
      <c r="Q514" s="84"/>
      <c r="R514" s="84"/>
      <c r="S514" s="84"/>
      <c r="T514" s="84"/>
      <c r="U514" s="84"/>
      <c r="V514" s="84"/>
      <c r="W514" s="84"/>
      <c r="X514" s="84"/>
      <c r="Y514" s="84"/>
    </row>
    <row r="515" spans="1:25" ht="12.75" customHeight="1">
      <c r="A515" s="84"/>
      <c r="B515" s="84"/>
      <c r="C515" s="84"/>
      <c r="D515" s="84"/>
      <c r="E515" s="84"/>
      <c r="F515" s="84"/>
      <c r="G515" s="84"/>
      <c r="H515" s="84"/>
      <c r="I515" s="84"/>
      <c r="J515" s="84"/>
      <c r="K515" s="84"/>
      <c r="L515" s="84"/>
      <c r="M515" s="84"/>
      <c r="N515" s="84"/>
      <c r="O515" s="84"/>
      <c r="P515" s="84"/>
      <c r="Q515" s="84"/>
      <c r="R515" s="84"/>
      <c r="S515" s="84"/>
      <c r="T515" s="84"/>
      <c r="U515" s="84"/>
      <c r="V515" s="84"/>
      <c r="W515" s="84"/>
      <c r="X515" s="84"/>
      <c r="Y515" s="84"/>
    </row>
    <row r="516" spans="1:25" ht="12.75" customHeight="1">
      <c r="A516" s="84"/>
      <c r="B516" s="84"/>
      <c r="C516" s="84"/>
      <c r="D516" s="84"/>
      <c r="E516" s="84"/>
      <c r="F516" s="84"/>
      <c r="G516" s="84"/>
      <c r="H516" s="84"/>
      <c r="I516" s="84"/>
      <c r="J516" s="84"/>
      <c r="K516" s="84"/>
      <c r="L516" s="84"/>
      <c r="M516" s="84"/>
      <c r="N516" s="84"/>
      <c r="O516" s="84"/>
      <c r="P516" s="84"/>
      <c r="Q516" s="84"/>
      <c r="R516" s="84"/>
      <c r="S516" s="84"/>
      <c r="T516" s="84"/>
      <c r="U516" s="84"/>
      <c r="V516" s="84"/>
      <c r="W516" s="84"/>
      <c r="X516" s="84"/>
      <c r="Y516" s="84"/>
    </row>
    <row r="517" spans="1:25" ht="12.75" customHeight="1">
      <c r="A517" s="84"/>
      <c r="B517" s="84"/>
      <c r="C517" s="84"/>
      <c r="D517" s="84"/>
      <c r="E517" s="84"/>
      <c r="F517" s="84"/>
      <c r="G517" s="84"/>
      <c r="H517" s="84"/>
      <c r="I517" s="84"/>
      <c r="J517" s="84"/>
      <c r="K517" s="84"/>
      <c r="L517" s="84"/>
      <c r="M517" s="84"/>
      <c r="N517" s="84"/>
      <c r="O517" s="84"/>
      <c r="P517" s="84"/>
      <c r="Q517" s="84"/>
      <c r="R517" s="84"/>
      <c r="S517" s="84"/>
      <c r="T517" s="84"/>
      <c r="U517" s="84"/>
      <c r="V517" s="84"/>
      <c r="W517" s="84"/>
      <c r="X517" s="84"/>
      <c r="Y517" s="84"/>
    </row>
    <row r="518" spans="1:25" ht="12.75" customHeight="1">
      <c r="A518" s="84"/>
      <c r="B518" s="84"/>
      <c r="C518" s="84"/>
      <c r="D518" s="84"/>
      <c r="E518" s="84"/>
      <c r="F518" s="84"/>
      <c r="G518" s="84"/>
      <c r="H518" s="84"/>
      <c r="I518" s="84"/>
      <c r="J518" s="84"/>
      <c r="K518" s="84"/>
      <c r="L518" s="84"/>
      <c r="M518" s="84"/>
      <c r="N518" s="84"/>
      <c r="O518" s="84"/>
      <c r="P518" s="84"/>
      <c r="Q518" s="84"/>
      <c r="R518" s="84"/>
      <c r="S518" s="84"/>
      <c r="T518" s="84"/>
      <c r="U518" s="84"/>
      <c r="V518" s="84"/>
      <c r="W518" s="84"/>
      <c r="X518" s="84"/>
      <c r="Y518" s="84"/>
    </row>
    <row r="519" spans="1:25" ht="12.75" customHeight="1">
      <c r="A519" s="84"/>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row>
    <row r="520" spans="1:25" ht="12.75" customHeight="1">
      <c r="A520" s="84"/>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row>
    <row r="521" spans="1:25" ht="12.75" customHeight="1">
      <c r="A521" s="84"/>
      <c r="B521" s="84"/>
      <c r="C521" s="84"/>
      <c r="D521" s="84"/>
      <c r="E521" s="84"/>
      <c r="F521" s="84"/>
      <c r="G521" s="84"/>
      <c r="H521" s="84"/>
      <c r="I521" s="84"/>
      <c r="J521" s="84"/>
      <c r="K521" s="84"/>
      <c r="L521" s="84"/>
      <c r="M521" s="84"/>
      <c r="N521" s="84"/>
      <c r="O521" s="84"/>
      <c r="P521" s="84"/>
      <c r="Q521" s="84"/>
      <c r="R521" s="84"/>
      <c r="S521" s="84"/>
      <c r="T521" s="84"/>
      <c r="U521" s="84"/>
      <c r="V521" s="84"/>
      <c r="W521" s="84"/>
      <c r="X521" s="84"/>
      <c r="Y521" s="84"/>
    </row>
    <row r="522" spans="1:25" ht="12.75" customHeight="1">
      <c r="A522" s="84"/>
      <c r="B522" s="84"/>
      <c r="C522" s="84"/>
      <c r="D522" s="84"/>
      <c r="E522" s="84"/>
      <c r="F522" s="84"/>
      <c r="G522" s="84"/>
      <c r="H522" s="84"/>
      <c r="I522" s="84"/>
      <c r="J522" s="84"/>
      <c r="K522" s="84"/>
      <c r="L522" s="84"/>
      <c r="M522" s="84"/>
      <c r="N522" s="84"/>
      <c r="O522" s="84"/>
      <c r="P522" s="84"/>
      <c r="Q522" s="84"/>
      <c r="R522" s="84"/>
      <c r="S522" s="84"/>
      <c r="T522" s="84"/>
      <c r="U522" s="84"/>
      <c r="V522" s="84"/>
      <c r="W522" s="84"/>
      <c r="X522" s="84"/>
      <c r="Y522" s="84"/>
    </row>
    <row r="523" spans="1:25" ht="12.75" customHeight="1">
      <c r="A523" s="84"/>
      <c r="B523" s="84"/>
      <c r="C523" s="84"/>
      <c r="D523" s="84"/>
      <c r="E523" s="84"/>
      <c r="F523" s="84"/>
      <c r="G523" s="84"/>
      <c r="H523" s="84"/>
      <c r="I523" s="84"/>
      <c r="J523" s="84"/>
      <c r="K523" s="84"/>
      <c r="L523" s="84"/>
      <c r="M523" s="84"/>
      <c r="N523" s="84"/>
      <c r="O523" s="84"/>
      <c r="P523" s="84"/>
      <c r="Q523" s="84"/>
      <c r="R523" s="84"/>
      <c r="S523" s="84"/>
      <c r="T523" s="84"/>
      <c r="U523" s="84"/>
      <c r="V523" s="84"/>
      <c r="W523" s="84"/>
      <c r="X523" s="84"/>
      <c r="Y523" s="84"/>
    </row>
    <row r="524" spans="1:25" ht="12.75" customHeight="1">
      <c r="A524" s="84"/>
      <c r="B524" s="84"/>
      <c r="C524" s="84"/>
      <c r="D524" s="84"/>
      <c r="E524" s="84"/>
      <c r="F524" s="84"/>
      <c r="G524" s="84"/>
      <c r="H524" s="84"/>
      <c r="I524" s="84"/>
      <c r="J524" s="84"/>
      <c r="K524" s="84"/>
      <c r="L524" s="84"/>
      <c r="M524" s="84"/>
      <c r="N524" s="84"/>
      <c r="O524" s="84"/>
      <c r="P524" s="84"/>
      <c r="Q524" s="84"/>
      <c r="R524" s="84"/>
      <c r="S524" s="84"/>
      <c r="T524" s="84"/>
      <c r="U524" s="84"/>
      <c r="V524" s="84"/>
      <c r="W524" s="84"/>
      <c r="X524" s="84"/>
      <c r="Y524" s="84"/>
    </row>
    <row r="525" spans="1:25" ht="12.75" customHeight="1">
      <c r="A525" s="84"/>
      <c r="B525" s="84"/>
      <c r="C525" s="84"/>
      <c r="D525" s="84"/>
      <c r="E525" s="84"/>
      <c r="F525" s="84"/>
      <c r="G525" s="84"/>
      <c r="H525" s="84"/>
      <c r="I525" s="84"/>
      <c r="J525" s="84"/>
      <c r="K525" s="84"/>
      <c r="L525" s="84"/>
      <c r="M525" s="84"/>
      <c r="N525" s="84"/>
      <c r="O525" s="84"/>
      <c r="P525" s="84"/>
      <c r="Q525" s="84"/>
      <c r="R525" s="84"/>
      <c r="S525" s="84"/>
      <c r="T525" s="84"/>
      <c r="U525" s="84"/>
      <c r="V525" s="84"/>
      <c r="W525" s="84"/>
      <c r="X525" s="84"/>
      <c r="Y525" s="84"/>
    </row>
    <row r="526" spans="1:25" ht="12.75" customHeight="1">
      <c r="A526" s="84"/>
      <c r="B526" s="84"/>
      <c r="C526" s="84"/>
      <c r="D526" s="84"/>
      <c r="E526" s="84"/>
      <c r="F526" s="84"/>
      <c r="G526" s="84"/>
      <c r="H526" s="84"/>
      <c r="I526" s="84"/>
      <c r="J526" s="84"/>
      <c r="K526" s="84"/>
      <c r="L526" s="84"/>
      <c r="M526" s="84"/>
      <c r="N526" s="84"/>
      <c r="O526" s="84"/>
      <c r="P526" s="84"/>
      <c r="Q526" s="84"/>
      <c r="R526" s="84"/>
      <c r="S526" s="84"/>
      <c r="T526" s="84"/>
      <c r="U526" s="84"/>
      <c r="V526" s="84"/>
      <c r="W526" s="84"/>
      <c r="X526" s="84"/>
      <c r="Y526" s="84"/>
    </row>
    <row r="527" spans="1:25" ht="12.75" customHeight="1">
      <c r="A527" s="84"/>
      <c r="B527" s="84"/>
      <c r="C527" s="84"/>
      <c r="D527" s="84"/>
      <c r="E527" s="84"/>
      <c r="F527" s="84"/>
      <c r="G527" s="84"/>
      <c r="H527" s="84"/>
      <c r="I527" s="84"/>
      <c r="J527" s="84"/>
      <c r="K527" s="84"/>
      <c r="L527" s="84"/>
      <c r="M527" s="84"/>
      <c r="N527" s="84"/>
      <c r="O527" s="84"/>
      <c r="P527" s="84"/>
      <c r="Q527" s="84"/>
      <c r="R527" s="84"/>
      <c r="S527" s="84"/>
      <c r="T527" s="84"/>
      <c r="U527" s="84"/>
      <c r="V527" s="84"/>
      <c r="W527" s="84"/>
      <c r="X527" s="84"/>
      <c r="Y527" s="84"/>
    </row>
    <row r="528" spans="1:25" ht="12.75" customHeight="1">
      <c r="A528" s="84"/>
      <c r="B528" s="84"/>
      <c r="C528" s="84"/>
      <c r="D528" s="84"/>
      <c r="E528" s="84"/>
      <c r="F528" s="84"/>
      <c r="G528" s="84"/>
      <c r="H528" s="84"/>
      <c r="I528" s="84"/>
      <c r="J528" s="84"/>
      <c r="K528" s="84"/>
      <c r="L528" s="84"/>
      <c r="M528" s="84"/>
      <c r="N528" s="84"/>
      <c r="O528" s="84"/>
      <c r="P528" s="84"/>
      <c r="Q528" s="84"/>
      <c r="R528" s="84"/>
      <c r="S528" s="84"/>
      <c r="T528" s="84"/>
      <c r="U528" s="84"/>
      <c r="V528" s="84"/>
      <c r="W528" s="84"/>
      <c r="X528" s="84"/>
      <c r="Y528" s="84"/>
    </row>
    <row r="529" spans="1:25" ht="12.75" customHeight="1">
      <c r="A529" s="84"/>
      <c r="B529" s="84"/>
      <c r="C529" s="84"/>
      <c r="D529" s="84"/>
      <c r="E529" s="84"/>
      <c r="F529" s="84"/>
      <c r="G529" s="84"/>
      <c r="H529" s="84"/>
      <c r="I529" s="84"/>
      <c r="J529" s="84"/>
      <c r="K529" s="84"/>
      <c r="L529" s="84"/>
      <c r="M529" s="84"/>
      <c r="N529" s="84"/>
      <c r="O529" s="84"/>
      <c r="P529" s="84"/>
      <c r="Q529" s="84"/>
      <c r="R529" s="84"/>
      <c r="S529" s="84"/>
      <c r="T529" s="84"/>
      <c r="U529" s="84"/>
      <c r="V529" s="84"/>
      <c r="W529" s="84"/>
      <c r="X529" s="84"/>
      <c r="Y529" s="84"/>
    </row>
    <row r="530" spans="1:25" ht="12.75" customHeight="1">
      <c r="A530" s="84"/>
      <c r="B530" s="84"/>
      <c r="C530" s="84"/>
      <c r="D530" s="84"/>
      <c r="E530" s="84"/>
      <c r="F530" s="84"/>
      <c r="G530" s="84"/>
      <c r="H530" s="84"/>
      <c r="I530" s="84"/>
      <c r="J530" s="84"/>
      <c r="K530" s="84"/>
      <c r="L530" s="84"/>
      <c r="M530" s="84"/>
      <c r="N530" s="84"/>
      <c r="O530" s="84"/>
      <c r="P530" s="84"/>
      <c r="Q530" s="84"/>
      <c r="R530" s="84"/>
      <c r="S530" s="84"/>
      <c r="T530" s="84"/>
      <c r="U530" s="84"/>
      <c r="V530" s="84"/>
      <c r="W530" s="84"/>
      <c r="X530" s="84"/>
      <c r="Y530" s="84"/>
    </row>
    <row r="531" spans="1:25" ht="12.75" customHeight="1">
      <c r="A531" s="84"/>
      <c r="B531" s="84"/>
      <c r="C531" s="84"/>
      <c r="D531" s="84"/>
      <c r="E531" s="84"/>
      <c r="F531" s="84"/>
      <c r="G531" s="84"/>
      <c r="H531" s="84"/>
      <c r="I531" s="84"/>
      <c r="J531" s="84"/>
      <c r="K531" s="84"/>
      <c r="L531" s="84"/>
      <c r="M531" s="84"/>
      <c r="N531" s="84"/>
      <c r="O531" s="84"/>
      <c r="P531" s="84"/>
      <c r="Q531" s="84"/>
      <c r="R531" s="84"/>
      <c r="S531" s="84"/>
      <c r="T531" s="84"/>
      <c r="U531" s="84"/>
      <c r="V531" s="84"/>
      <c r="W531" s="84"/>
      <c r="X531" s="84"/>
      <c r="Y531" s="84"/>
    </row>
    <row r="532" spans="1:25" ht="12.75" customHeight="1">
      <c r="A532" s="84"/>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row>
    <row r="533" spans="1:25" ht="12.75" customHeight="1">
      <c r="A533" s="84"/>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row>
    <row r="534" spans="1:25" ht="12.75" customHeight="1">
      <c r="A534" s="84"/>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row>
    <row r="535" spans="1:25" ht="12.75" customHeight="1">
      <c r="A535" s="84"/>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row>
    <row r="536" spans="1:25" ht="12.75" customHeight="1">
      <c r="A536" s="84"/>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row>
    <row r="537" spans="1:25" ht="12.75" customHeight="1">
      <c r="A537" s="84"/>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row>
    <row r="538" spans="1:25" ht="12.75" customHeight="1">
      <c r="A538" s="84"/>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row>
    <row r="539" spans="1:25" ht="12.75" customHeight="1">
      <c r="A539" s="84"/>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row>
    <row r="540" spans="1:25" ht="12.75" customHeight="1">
      <c r="A540" s="84"/>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row>
    <row r="541" spans="1:25" ht="12.75" customHeight="1">
      <c r="A541" s="84"/>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row>
    <row r="542" spans="1:25" ht="12.75" customHeight="1">
      <c r="A542" s="84"/>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row>
    <row r="543" spans="1:25" ht="12.75" customHeight="1">
      <c r="A543" s="84"/>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row>
    <row r="544" spans="1:25" ht="12.75" customHeight="1">
      <c r="A544" s="84"/>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row>
    <row r="545" spans="1:25" ht="12.75" customHeight="1">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row>
    <row r="546" spans="1:25" ht="12.75" customHeight="1">
      <c r="A546" s="84"/>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row>
    <row r="547" spans="1:25" ht="12.75" customHeight="1">
      <c r="A547" s="84"/>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row>
    <row r="548" spans="1:25" ht="12.75" customHeight="1">
      <c r="A548" s="84"/>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row>
    <row r="549" spans="1:25" ht="12.75" customHeight="1">
      <c r="A549" s="84"/>
      <c r="B549" s="84"/>
      <c r="C549" s="84"/>
      <c r="D549" s="84"/>
      <c r="E549" s="84"/>
      <c r="F549" s="84"/>
      <c r="G549" s="84"/>
      <c r="H549" s="84"/>
      <c r="I549" s="84"/>
      <c r="J549" s="84"/>
      <c r="K549" s="84"/>
      <c r="L549" s="84"/>
      <c r="M549" s="84"/>
      <c r="N549" s="84"/>
      <c r="O549" s="84"/>
      <c r="P549" s="84"/>
      <c r="Q549" s="84"/>
      <c r="R549" s="84"/>
      <c r="S549" s="84"/>
      <c r="T549" s="84"/>
      <c r="U549" s="84"/>
      <c r="V549" s="84"/>
      <c r="W549" s="84"/>
      <c r="X549" s="84"/>
      <c r="Y549" s="84"/>
    </row>
    <row r="550" spans="1:25" ht="12.75" customHeight="1">
      <c r="A550" s="84"/>
      <c r="B550" s="84"/>
      <c r="C550" s="84"/>
      <c r="D550" s="84"/>
      <c r="E550" s="84"/>
      <c r="F550" s="84"/>
      <c r="G550" s="84"/>
      <c r="H550" s="84"/>
      <c r="I550" s="84"/>
      <c r="J550" s="84"/>
      <c r="K550" s="84"/>
      <c r="L550" s="84"/>
      <c r="M550" s="84"/>
      <c r="N550" s="84"/>
      <c r="O550" s="84"/>
      <c r="P550" s="84"/>
      <c r="Q550" s="84"/>
      <c r="R550" s="84"/>
      <c r="S550" s="84"/>
      <c r="T550" s="84"/>
      <c r="U550" s="84"/>
      <c r="V550" s="84"/>
      <c r="W550" s="84"/>
      <c r="X550" s="84"/>
      <c r="Y550" s="84"/>
    </row>
    <row r="551" spans="1:25" ht="12.75" customHeight="1">
      <c r="A551" s="84"/>
      <c r="B551" s="84"/>
      <c r="C551" s="84"/>
      <c r="D551" s="84"/>
      <c r="E551" s="84"/>
      <c r="F551" s="84"/>
      <c r="G551" s="84"/>
      <c r="H551" s="84"/>
      <c r="I551" s="84"/>
      <c r="J551" s="84"/>
      <c r="K551" s="84"/>
      <c r="L551" s="84"/>
      <c r="M551" s="84"/>
      <c r="N551" s="84"/>
      <c r="O551" s="84"/>
      <c r="P551" s="84"/>
      <c r="Q551" s="84"/>
      <c r="R551" s="84"/>
      <c r="S551" s="84"/>
      <c r="T551" s="84"/>
      <c r="U551" s="84"/>
      <c r="V551" s="84"/>
      <c r="W551" s="84"/>
      <c r="X551" s="84"/>
      <c r="Y551" s="84"/>
    </row>
    <row r="552" spans="1:25" ht="12.75" customHeight="1">
      <c r="A552" s="84"/>
      <c r="B552" s="84"/>
      <c r="C552" s="84"/>
      <c r="D552" s="84"/>
      <c r="E552" s="84"/>
      <c r="F552" s="84"/>
      <c r="G552" s="84"/>
      <c r="H552" s="84"/>
      <c r="I552" s="84"/>
      <c r="J552" s="84"/>
      <c r="K552" s="84"/>
      <c r="L552" s="84"/>
      <c r="M552" s="84"/>
      <c r="N552" s="84"/>
      <c r="O552" s="84"/>
      <c r="P552" s="84"/>
      <c r="Q552" s="84"/>
      <c r="R552" s="84"/>
      <c r="S552" s="84"/>
      <c r="T552" s="84"/>
      <c r="U552" s="84"/>
      <c r="V552" s="84"/>
      <c r="W552" s="84"/>
      <c r="X552" s="84"/>
      <c r="Y552" s="84"/>
    </row>
    <row r="553" spans="1:25" ht="12.75" customHeight="1">
      <c r="A553" s="84"/>
      <c r="B553" s="84"/>
      <c r="C553" s="84"/>
      <c r="D553" s="84"/>
      <c r="E553" s="84"/>
      <c r="F553" s="84"/>
      <c r="G553" s="84"/>
      <c r="H553" s="84"/>
      <c r="I553" s="84"/>
      <c r="J553" s="84"/>
      <c r="K553" s="84"/>
      <c r="L553" s="84"/>
      <c r="M553" s="84"/>
      <c r="N553" s="84"/>
      <c r="O553" s="84"/>
      <c r="P553" s="84"/>
      <c r="Q553" s="84"/>
      <c r="R553" s="84"/>
      <c r="S553" s="84"/>
      <c r="T553" s="84"/>
      <c r="U553" s="84"/>
      <c r="V553" s="84"/>
      <c r="W553" s="84"/>
      <c r="X553" s="84"/>
      <c r="Y553" s="84"/>
    </row>
    <row r="554" spans="1:25" ht="12.75" customHeight="1">
      <c r="A554" s="84"/>
      <c r="B554" s="84"/>
      <c r="C554" s="84"/>
      <c r="D554" s="84"/>
      <c r="E554" s="84"/>
      <c r="F554" s="84"/>
      <c r="G554" s="84"/>
      <c r="H554" s="84"/>
      <c r="I554" s="84"/>
      <c r="J554" s="84"/>
      <c r="K554" s="84"/>
      <c r="L554" s="84"/>
      <c r="M554" s="84"/>
      <c r="N554" s="84"/>
      <c r="O554" s="84"/>
      <c r="P554" s="84"/>
      <c r="Q554" s="84"/>
      <c r="R554" s="84"/>
      <c r="S554" s="84"/>
      <c r="T554" s="84"/>
      <c r="U554" s="84"/>
      <c r="V554" s="84"/>
      <c r="W554" s="84"/>
      <c r="X554" s="84"/>
      <c r="Y554" s="84"/>
    </row>
    <row r="555" spans="1:25" ht="12.75" customHeight="1">
      <c r="A555" s="84"/>
      <c r="B555" s="84"/>
      <c r="C555" s="84"/>
      <c r="D555" s="84"/>
      <c r="E555" s="84"/>
      <c r="F555" s="84"/>
      <c r="G555" s="84"/>
      <c r="H555" s="84"/>
      <c r="I555" s="84"/>
      <c r="J555" s="84"/>
      <c r="K555" s="84"/>
      <c r="L555" s="84"/>
      <c r="M555" s="84"/>
      <c r="N555" s="84"/>
      <c r="O555" s="84"/>
      <c r="P555" s="84"/>
      <c r="Q555" s="84"/>
      <c r="R555" s="84"/>
      <c r="S555" s="84"/>
      <c r="T555" s="84"/>
      <c r="U555" s="84"/>
      <c r="V555" s="84"/>
      <c r="W555" s="84"/>
      <c r="X555" s="84"/>
      <c r="Y555" s="84"/>
    </row>
    <row r="556" spans="1:25" ht="12.75" customHeight="1">
      <c r="A556" s="84"/>
      <c r="B556" s="84"/>
      <c r="C556" s="84"/>
      <c r="D556" s="84"/>
      <c r="E556" s="84"/>
      <c r="F556" s="84"/>
      <c r="G556" s="84"/>
      <c r="H556" s="84"/>
      <c r="I556" s="84"/>
      <c r="J556" s="84"/>
      <c r="K556" s="84"/>
      <c r="L556" s="84"/>
      <c r="M556" s="84"/>
      <c r="N556" s="84"/>
      <c r="O556" s="84"/>
      <c r="P556" s="84"/>
      <c r="Q556" s="84"/>
      <c r="R556" s="84"/>
      <c r="S556" s="84"/>
      <c r="T556" s="84"/>
      <c r="U556" s="84"/>
      <c r="V556" s="84"/>
      <c r="W556" s="84"/>
      <c r="X556" s="84"/>
      <c r="Y556" s="84"/>
    </row>
    <row r="557" spans="1:25" ht="12.75" customHeight="1">
      <c r="A557" s="84"/>
      <c r="B557" s="84"/>
      <c r="C557" s="84"/>
      <c r="D557" s="84"/>
      <c r="E557" s="84"/>
      <c r="F557" s="84"/>
      <c r="G557" s="84"/>
      <c r="H557" s="84"/>
      <c r="I557" s="84"/>
      <c r="J557" s="84"/>
      <c r="K557" s="84"/>
      <c r="L557" s="84"/>
      <c r="M557" s="84"/>
      <c r="N557" s="84"/>
      <c r="O557" s="84"/>
      <c r="P557" s="84"/>
      <c r="Q557" s="84"/>
      <c r="R557" s="84"/>
      <c r="S557" s="84"/>
      <c r="T557" s="84"/>
      <c r="U557" s="84"/>
      <c r="V557" s="84"/>
      <c r="W557" s="84"/>
      <c r="X557" s="84"/>
      <c r="Y557" s="84"/>
    </row>
    <row r="558" spans="1:25" ht="12.75" customHeight="1">
      <c r="A558" s="84"/>
      <c r="B558" s="84"/>
      <c r="C558" s="84"/>
      <c r="D558" s="84"/>
      <c r="E558" s="84"/>
      <c r="F558" s="84"/>
      <c r="G558" s="84"/>
      <c r="H558" s="84"/>
      <c r="I558" s="84"/>
      <c r="J558" s="84"/>
      <c r="K558" s="84"/>
      <c r="L558" s="84"/>
      <c r="M558" s="84"/>
      <c r="N558" s="84"/>
      <c r="O558" s="84"/>
      <c r="P558" s="84"/>
      <c r="Q558" s="84"/>
      <c r="R558" s="84"/>
      <c r="S558" s="84"/>
      <c r="T558" s="84"/>
      <c r="U558" s="84"/>
      <c r="V558" s="84"/>
      <c r="W558" s="84"/>
      <c r="X558" s="84"/>
      <c r="Y558" s="84"/>
    </row>
    <row r="559" spans="1:25" ht="12.75" customHeight="1">
      <c r="A559" s="84"/>
      <c r="B559" s="84"/>
      <c r="C559" s="84"/>
      <c r="D559" s="84"/>
      <c r="E559" s="84"/>
      <c r="F559" s="84"/>
      <c r="G559" s="84"/>
      <c r="H559" s="84"/>
      <c r="I559" s="84"/>
      <c r="J559" s="84"/>
      <c r="K559" s="84"/>
      <c r="L559" s="84"/>
      <c r="M559" s="84"/>
      <c r="N559" s="84"/>
      <c r="O559" s="84"/>
      <c r="P559" s="84"/>
      <c r="Q559" s="84"/>
      <c r="R559" s="84"/>
      <c r="S559" s="84"/>
      <c r="T559" s="84"/>
      <c r="U559" s="84"/>
      <c r="V559" s="84"/>
      <c r="W559" s="84"/>
      <c r="X559" s="84"/>
      <c r="Y559" s="84"/>
    </row>
    <row r="560" spans="1:25" ht="12.75" customHeight="1">
      <c r="A560" s="84"/>
      <c r="B560" s="84"/>
      <c r="C560" s="84"/>
      <c r="D560" s="84"/>
      <c r="E560" s="84"/>
      <c r="F560" s="84"/>
      <c r="G560" s="84"/>
      <c r="H560" s="84"/>
      <c r="I560" s="84"/>
      <c r="J560" s="84"/>
      <c r="K560" s="84"/>
      <c r="L560" s="84"/>
      <c r="M560" s="84"/>
      <c r="N560" s="84"/>
      <c r="O560" s="84"/>
      <c r="P560" s="84"/>
      <c r="Q560" s="84"/>
      <c r="R560" s="84"/>
      <c r="S560" s="84"/>
      <c r="T560" s="84"/>
      <c r="U560" s="84"/>
      <c r="V560" s="84"/>
      <c r="W560" s="84"/>
      <c r="X560" s="84"/>
      <c r="Y560" s="84"/>
    </row>
    <row r="561" spans="1:25" ht="12.75" customHeight="1">
      <c r="A561" s="84"/>
      <c r="B561" s="84"/>
      <c r="C561" s="84"/>
      <c r="D561" s="84"/>
      <c r="E561" s="84"/>
      <c r="F561" s="84"/>
      <c r="G561" s="84"/>
      <c r="H561" s="84"/>
      <c r="I561" s="84"/>
      <c r="J561" s="84"/>
      <c r="K561" s="84"/>
      <c r="L561" s="84"/>
      <c r="M561" s="84"/>
      <c r="N561" s="84"/>
      <c r="O561" s="84"/>
      <c r="P561" s="84"/>
      <c r="Q561" s="84"/>
      <c r="R561" s="84"/>
      <c r="S561" s="84"/>
      <c r="T561" s="84"/>
      <c r="U561" s="84"/>
      <c r="V561" s="84"/>
      <c r="W561" s="84"/>
      <c r="X561" s="84"/>
      <c r="Y561" s="84"/>
    </row>
    <row r="562" spans="1:25" ht="12.75" customHeight="1">
      <c r="A562" s="84"/>
      <c r="B562" s="84"/>
      <c r="C562" s="84"/>
      <c r="D562" s="84"/>
      <c r="E562" s="84"/>
      <c r="F562" s="84"/>
      <c r="G562" s="84"/>
      <c r="H562" s="84"/>
      <c r="I562" s="84"/>
      <c r="J562" s="84"/>
      <c r="K562" s="84"/>
      <c r="L562" s="84"/>
      <c r="M562" s="84"/>
      <c r="N562" s="84"/>
      <c r="O562" s="84"/>
      <c r="P562" s="84"/>
      <c r="Q562" s="84"/>
      <c r="R562" s="84"/>
      <c r="S562" s="84"/>
      <c r="T562" s="84"/>
      <c r="U562" s="84"/>
      <c r="V562" s="84"/>
      <c r="W562" s="84"/>
      <c r="X562" s="84"/>
      <c r="Y562" s="84"/>
    </row>
    <row r="563" spans="1:25" ht="12.75" customHeight="1">
      <c r="A563" s="84"/>
      <c r="B563" s="84"/>
      <c r="C563" s="84"/>
      <c r="D563" s="84"/>
      <c r="E563" s="84"/>
      <c r="F563" s="84"/>
      <c r="G563" s="84"/>
      <c r="H563" s="84"/>
      <c r="I563" s="84"/>
      <c r="J563" s="84"/>
      <c r="K563" s="84"/>
      <c r="L563" s="84"/>
      <c r="M563" s="84"/>
      <c r="N563" s="84"/>
      <c r="O563" s="84"/>
      <c r="P563" s="84"/>
      <c r="Q563" s="84"/>
      <c r="R563" s="84"/>
      <c r="S563" s="84"/>
      <c r="T563" s="84"/>
      <c r="U563" s="84"/>
      <c r="V563" s="84"/>
      <c r="W563" s="84"/>
      <c r="X563" s="84"/>
      <c r="Y563" s="84"/>
    </row>
    <row r="564" spans="1:25" ht="12.75" customHeight="1">
      <c r="A564" s="84"/>
      <c r="B564" s="84"/>
      <c r="C564" s="84"/>
      <c r="D564" s="84"/>
      <c r="E564" s="84"/>
      <c r="F564" s="84"/>
      <c r="G564" s="84"/>
      <c r="H564" s="84"/>
      <c r="I564" s="84"/>
      <c r="J564" s="84"/>
      <c r="K564" s="84"/>
      <c r="L564" s="84"/>
      <c r="M564" s="84"/>
      <c r="N564" s="84"/>
      <c r="O564" s="84"/>
      <c r="P564" s="84"/>
      <c r="Q564" s="84"/>
      <c r="R564" s="84"/>
      <c r="S564" s="84"/>
      <c r="T564" s="84"/>
      <c r="U564" s="84"/>
      <c r="V564" s="84"/>
      <c r="W564" s="84"/>
      <c r="X564" s="84"/>
      <c r="Y564" s="84"/>
    </row>
    <row r="565" spans="1:25" ht="12.75" customHeight="1">
      <c r="A565" s="84"/>
      <c r="B565" s="84"/>
      <c r="C565" s="84"/>
      <c r="D565" s="84"/>
      <c r="E565" s="84"/>
      <c r="F565" s="84"/>
      <c r="G565" s="84"/>
      <c r="H565" s="84"/>
      <c r="I565" s="84"/>
      <c r="J565" s="84"/>
      <c r="K565" s="84"/>
      <c r="L565" s="84"/>
      <c r="M565" s="84"/>
      <c r="N565" s="84"/>
      <c r="O565" s="84"/>
      <c r="P565" s="84"/>
      <c r="Q565" s="84"/>
      <c r="R565" s="84"/>
      <c r="S565" s="84"/>
      <c r="T565" s="84"/>
      <c r="U565" s="84"/>
      <c r="V565" s="84"/>
      <c r="W565" s="84"/>
      <c r="X565" s="84"/>
      <c r="Y565" s="84"/>
    </row>
    <row r="566" spans="1:25" ht="12.75" customHeight="1">
      <c r="A566" s="84"/>
      <c r="B566" s="84"/>
      <c r="C566" s="84"/>
      <c r="D566" s="84"/>
      <c r="E566" s="84"/>
      <c r="F566" s="84"/>
      <c r="G566" s="84"/>
      <c r="H566" s="84"/>
      <c r="I566" s="84"/>
      <c r="J566" s="84"/>
      <c r="K566" s="84"/>
      <c r="L566" s="84"/>
      <c r="M566" s="84"/>
      <c r="N566" s="84"/>
      <c r="O566" s="84"/>
      <c r="P566" s="84"/>
      <c r="Q566" s="84"/>
      <c r="R566" s="84"/>
      <c r="S566" s="84"/>
      <c r="T566" s="84"/>
      <c r="U566" s="84"/>
      <c r="V566" s="84"/>
      <c r="W566" s="84"/>
      <c r="X566" s="84"/>
      <c r="Y566" s="84"/>
    </row>
    <row r="567" spans="1:25" ht="12.75" customHeight="1">
      <c r="A567" s="84"/>
      <c r="B567" s="84"/>
      <c r="C567" s="84"/>
      <c r="D567" s="84"/>
      <c r="E567" s="84"/>
      <c r="F567" s="84"/>
      <c r="G567" s="84"/>
      <c r="H567" s="84"/>
      <c r="I567" s="84"/>
      <c r="J567" s="84"/>
      <c r="K567" s="84"/>
      <c r="L567" s="84"/>
      <c r="M567" s="84"/>
      <c r="N567" s="84"/>
      <c r="O567" s="84"/>
      <c r="P567" s="84"/>
      <c r="Q567" s="84"/>
      <c r="R567" s="84"/>
      <c r="S567" s="84"/>
      <c r="T567" s="84"/>
      <c r="U567" s="84"/>
      <c r="V567" s="84"/>
      <c r="W567" s="84"/>
      <c r="X567" s="84"/>
      <c r="Y567" s="84"/>
    </row>
    <row r="568" spans="1:25" ht="12.75" customHeight="1">
      <c r="A568" s="84"/>
      <c r="B568" s="84"/>
      <c r="C568" s="84"/>
      <c r="D568" s="84"/>
      <c r="E568" s="84"/>
      <c r="F568" s="84"/>
      <c r="G568" s="84"/>
      <c r="H568" s="84"/>
      <c r="I568" s="84"/>
      <c r="J568" s="84"/>
      <c r="K568" s="84"/>
      <c r="L568" s="84"/>
      <c r="M568" s="84"/>
      <c r="N568" s="84"/>
      <c r="O568" s="84"/>
      <c r="P568" s="84"/>
      <c r="Q568" s="84"/>
      <c r="R568" s="84"/>
      <c r="S568" s="84"/>
      <c r="T568" s="84"/>
      <c r="U568" s="84"/>
      <c r="V568" s="84"/>
      <c r="W568" s="84"/>
      <c r="X568" s="84"/>
      <c r="Y568" s="84"/>
    </row>
    <row r="569" spans="1:25" ht="12.75" customHeight="1">
      <c r="A569" s="84"/>
      <c r="B569" s="84"/>
      <c r="C569" s="84"/>
      <c r="D569" s="84"/>
      <c r="E569" s="84"/>
      <c r="F569" s="84"/>
      <c r="G569" s="84"/>
      <c r="H569" s="84"/>
      <c r="I569" s="84"/>
      <c r="J569" s="84"/>
      <c r="K569" s="84"/>
      <c r="L569" s="84"/>
      <c r="M569" s="84"/>
      <c r="N569" s="84"/>
      <c r="O569" s="84"/>
      <c r="P569" s="84"/>
      <c r="Q569" s="84"/>
      <c r="R569" s="84"/>
      <c r="S569" s="84"/>
      <c r="T569" s="84"/>
      <c r="U569" s="84"/>
      <c r="V569" s="84"/>
      <c r="W569" s="84"/>
      <c r="X569" s="84"/>
      <c r="Y569" s="84"/>
    </row>
    <row r="570" spans="1:25" ht="12.75" customHeight="1">
      <c r="A570" s="84"/>
      <c r="B570" s="84"/>
      <c r="C570" s="84"/>
      <c r="D570" s="84"/>
      <c r="E570" s="84"/>
      <c r="F570" s="84"/>
      <c r="G570" s="84"/>
      <c r="H570" s="84"/>
      <c r="I570" s="84"/>
      <c r="J570" s="84"/>
      <c r="K570" s="84"/>
      <c r="L570" s="84"/>
      <c r="M570" s="84"/>
      <c r="N570" s="84"/>
      <c r="O570" s="84"/>
      <c r="P570" s="84"/>
      <c r="Q570" s="84"/>
      <c r="R570" s="84"/>
      <c r="S570" s="84"/>
      <c r="T570" s="84"/>
      <c r="U570" s="84"/>
      <c r="V570" s="84"/>
      <c r="W570" s="84"/>
      <c r="X570" s="84"/>
      <c r="Y570" s="84"/>
    </row>
    <row r="571" spans="1:25" ht="12.75" customHeight="1">
      <c r="A571" s="84"/>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row>
    <row r="572" spans="1:25" ht="12.75" customHeight="1">
      <c r="A572" s="84"/>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row>
    <row r="573" spans="1:25" ht="12.75" customHeight="1">
      <c r="A573" s="84"/>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row>
    <row r="574" spans="1:25" ht="12.75" customHeight="1">
      <c r="A574" s="84"/>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row>
    <row r="575" spans="1:25" ht="12.75" customHeight="1">
      <c r="A575" s="84"/>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row>
    <row r="576" spans="1:25" ht="12.75" customHeight="1">
      <c r="A576" s="84"/>
      <c r="B576" s="84"/>
      <c r="C576" s="84"/>
      <c r="D576" s="84"/>
      <c r="E576" s="84"/>
      <c r="F576" s="84"/>
      <c r="G576" s="84"/>
      <c r="H576" s="84"/>
      <c r="I576" s="84"/>
      <c r="J576" s="84"/>
      <c r="K576" s="84"/>
      <c r="L576" s="84"/>
      <c r="M576" s="84"/>
      <c r="N576" s="84"/>
      <c r="O576" s="84"/>
      <c r="P576" s="84"/>
      <c r="Q576" s="84"/>
      <c r="R576" s="84"/>
      <c r="S576" s="84"/>
      <c r="T576" s="84"/>
      <c r="U576" s="84"/>
      <c r="V576" s="84"/>
      <c r="W576" s="84"/>
      <c r="X576" s="84"/>
      <c r="Y576" s="84"/>
    </row>
    <row r="577" spans="1:25" ht="12.75" customHeight="1">
      <c r="A577" s="84"/>
      <c r="B577" s="84"/>
      <c r="C577" s="84"/>
      <c r="D577" s="84"/>
      <c r="E577" s="84"/>
      <c r="F577" s="84"/>
      <c r="G577" s="84"/>
      <c r="H577" s="84"/>
      <c r="I577" s="84"/>
      <c r="J577" s="84"/>
      <c r="K577" s="84"/>
      <c r="L577" s="84"/>
      <c r="M577" s="84"/>
      <c r="N577" s="84"/>
      <c r="O577" s="84"/>
      <c r="P577" s="84"/>
      <c r="Q577" s="84"/>
      <c r="R577" s="84"/>
      <c r="S577" s="84"/>
      <c r="T577" s="84"/>
      <c r="U577" s="84"/>
      <c r="V577" s="84"/>
      <c r="W577" s="84"/>
      <c r="X577" s="84"/>
      <c r="Y577" s="84"/>
    </row>
    <row r="578" spans="1:25" ht="12.75" customHeight="1">
      <c r="A578" s="84"/>
      <c r="B578" s="84"/>
      <c r="C578" s="84"/>
      <c r="D578" s="84"/>
      <c r="E578" s="84"/>
      <c r="F578" s="84"/>
      <c r="G578" s="84"/>
      <c r="H578" s="84"/>
      <c r="I578" s="84"/>
      <c r="J578" s="84"/>
      <c r="K578" s="84"/>
      <c r="L578" s="84"/>
      <c r="M578" s="84"/>
      <c r="N578" s="84"/>
      <c r="O578" s="84"/>
      <c r="P578" s="84"/>
      <c r="Q578" s="84"/>
      <c r="R578" s="84"/>
      <c r="S578" s="84"/>
      <c r="T578" s="84"/>
      <c r="U578" s="84"/>
      <c r="V578" s="84"/>
      <c r="W578" s="84"/>
      <c r="X578" s="84"/>
      <c r="Y578" s="84"/>
    </row>
    <row r="579" spans="1:25" ht="12.75" customHeight="1">
      <c r="A579" s="84"/>
      <c r="B579" s="84"/>
      <c r="C579" s="84"/>
      <c r="D579" s="84"/>
      <c r="E579" s="84"/>
      <c r="F579" s="84"/>
      <c r="G579" s="84"/>
      <c r="H579" s="84"/>
      <c r="I579" s="84"/>
      <c r="J579" s="84"/>
      <c r="K579" s="84"/>
      <c r="L579" s="84"/>
      <c r="M579" s="84"/>
      <c r="N579" s="84"/>
      <c r="O579" s="84"/>
      <c r="P579" s="84"/>
      <c r="Q579" s="84"/>
      <c r="R579" s="84"/>
      <c r="S579" s="84"/>
      <c r="T579" s="84"/>
      <c r="U579" s="84"/>
      <c r="V579" s="84"/>
      <c r="W579" s="84"/>
      <c r="X579" s="84"/>
      <c r="Y579" s="84"/>
    </row>
    <row r="580" spans="1:25" ht="12.75" customHeight="1">
      <c r="A580" s="84"/>
      <c r="B580" s="84"/>
      <c r="C580" s="84"/>
      <c r="D580" s="84"/>
      <c r="E580" s="84"/>
      <c r="F580" s="84"/>
      <c r="G580" s="84"/>
      <c r="H580" s="84"/>
      <c r="I580" s="84"/>
      <c r="J580" s="84"/>
      <c r="K580" s="84"/>
      <c r="L580" s="84"/>
      <c r="M580" s="84"/>
      <c r="N580" s="84"/>
      <c r="O580" s="84"/>
      <c r="P580" s="84"/>
      <c r="Q580" s="84"/>
      <c r="R580" s="84"/>
      <c r="S580" s="84"/>
      <c r="T580" s="84"/>
      <c r="U580" s="84"/>
      <c r="V580" s="84"/>
      <c r="W580" s="84"/>
      <c r="X580" s="84"/>
      <c r="Y580" s="84"/>
    </row>
    <row r="581" spans="1:25" ht="12.75" customHeight="1">
      <c r="A581" s="84"/>
      <c r="B581" s="84"/>
      <c r="C581" s="84"/>
      <c r="D581" s="84"/>
      <c r="E581" s="84"/>
      <c r="F581" s="84"/>
      <c r="G581" s="84"/>
      <c r="H581" s="84"/>
      <c r="I581" s="84"/>
      <c r="J581" s="84"/>
      <c r="K581" s="84"/>
      <c r="L581" s="84"/>
      <c r="M581" s="84"/>
      <c r="N581" s="84"/>
      <c r="O581" s="84"/>
      <c r="P581" s="84"/>
      <c r="Q581" s="84"/>
      <c r="R581" s="84"/>
      <c r="S581" s="84"/>
      <c r="T581" s="84"/>
      <c r="U581" s="84"/>
      <c r="V581" s="84"/>
      <c r="W581" s="84"/>
      <c r="X581" s="84"/>
      <c r="Y581" s="84"/>
    </row>
    <row r="582" spans="1:25" ht="12.75" customHeight="1">
      <c r="A582" s="84"/>
      <c r="B582" s="84"/>
      <c r="C582" s="84"/>
      <c r="D582" s="84"/>
      <c r="E582" s="84"/>
      <c r="F582" s="84"/>
      <c r="G582" s="84"/>
      <c r="H582" s="84"/>
      <c r="I582" s="84"/>
      <c r="J582" s="84"/>
      <c r="K582" s="84"/>
      <c r="L582" s="84"/>
      <c r="M582" s="84"/>
      <c r="N582" s="84"/>
      <c r="O582" s="84"/>
      <c r="P582" s="84"/>
      <c r="Q582" s="84"/>
      <c r="R582" s="84"/>
      <c r="S582" s="84"/>
      <c r="T582" s="84"/>
      <c r="U582" s="84"/>
      <c r="V582" s="84"/>
      <c r="W582" s="84"/>
      <c r="X582" s="84"/>
      <c r="Y582" s="84"/>
    </row>
    <row r="583" spans="1:25" ht="12.75" customHeight="1">
      <c r="A583" s="84"/>
      <c r="B583" s="84"/>
      <c r="C583" s="84"/>
      <c r="D583" s="84"/>
      <c r="E583" s="84"/>
      <c r="F583" s="84"/>
      <c r="G583" s="84"/>
      <c r="H583" s="84"/>
      <c r="I583" s="84"/>
      <c r="J583" s="84"/>
      <c r="K583" s="84"/>
      <c r="L583" s="84"/>
      <c r="M583" s="84"/>
      <c r="N583" s="84"/>
      <c r="O583" s="84"/>
      <c r="P583" s="84"/>
      <c r="Q583" s="84"/>
      <c r="R583" s="84"/>
      <c r="S583" s="84"/>
      <c r="T583" s="84"/>
      <c r="U583" s="84"/>
      <c r="V583" s="84"/>
      <c r="W583" s="84"/>
      <c r="X583" s="84"/>
      <c r="Y583" s="84"/>
    </row>
    <row r="584" spans="1:25" ht="12.75" customHeight="1">
      <c r="A584" s="84"/>
      <c r="B584" s="84"/>
      <c r="C584" s="84"/>
      <c r="D584" s="84"/>
      <c r="E584" s="84"/>
      <c r="F584" s="84"/>
      <c r="G584" s="84"/>
      <c r="H584" s="84"/>
      <c r="I584" s="84"/>
      <c r="J584" s="84"/>
      <c r="K584" s="84"/>
      <c r="L584" s="84"/>
      <c r="M584" s="84"/>
      <c r="N584" s="84"/>
      <c r="O584" s="84"/>
      <c r="P584" s="84"/>
      <c r="Q584" s="84"/>
      <c r="R584" s="84"/>
      <c r="S584" s="84"/>
      <c r="T584" s="84"/>
      <c r="U584" s="84"/>
      <c r="V584" s="84"/>
      <c r="W584" s="84"/>
      <c r="X584" s="84"/>
      <c r="Y584" s="84"/>
    </row>
    <row r="585" spans="1:25" ht="12.75" customHeight="1">
      <c r="A585" s="84"/>
      <c r="B585" s="84"/>
      <c r="C585" s="84"/>
      <c r="D585" s="84"/>
      <c r="E585" s="84"/>
      <c r="F585" s="84"/>
      <c r="G585" s="84"/>
      <c r="H585" s="84"/>
      <c r="I585" s="84"/>
      <c r="J585" s="84"/>
      <c r="K585" s="84"/>
      <c r="L585" s="84"/>
      <c r="M585" s="84"/>
      <c r="N585" s="84"/>
      <c r="O585" s="84"/>
      <c r="P585" s="84"/>
      <c r="Q585" s="84"/>
      <c r="R585" s="84"/>
      <c r="S585" s="84"/>
      <c r="T585" s="84"/>
      <c r="U585" s="84"/>
      <c r="V585" s="84"/>
      <c r="W585" s="84"/>
      <c r="X585" s="84"/>
      <c r="Y585" s="84"/>
    </row>
    <row r="586" spans="1:25" ht="12.75" customHeight="1">
      <c r="A586" s="84"/>
      <c r="B586" s="84"/>
      <c r="C586" s="84"/>
      <c r="D586" s="84"/>
      <c r="E586" s="84"/>
      <c r="F586" s="84"/>
      <c r="G586" s="84"/>
      <c r="H586" s="84"/>
      <c r="I586" s="84"/>
      <c r="J586" s="84"/>
      <c r="K586" s="84"/>
      <c r="L586" s="84"/>
      <c r="M586" s="84"/>
      <c r="N586" s="84"/>
      <c r="O586" s="84"/>
      <c r="P586" s="84"/>
      <c r="Q586" s="84"/>
      <c r="R586" s="84"/>
      <c r="S586" s="84"/>
      <c r="T586" s="84"/>
      <c r="U586" s="84"/>
      <c r="V586" s="84"/>
      <c r="W586" s="84"/>
      <c r="X586" s="84"/>
      <c r="Y586" s="84"/>
    </row>
    <row r="587" spans="1:25" ht="12.75" customHeight="1">
      <c r="A587" s="84"/>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row>
    <row r="588" spans="1:25" ht="12.75" customHeight="1">
      <c r="A588" s="84"/>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row>
    <row r="589" spans="1:25" ht="12.75" customHeight="1">
      <c r="A589" s="84"/>
      <c r="B589" s="84"/>
      <c r="C589" s="84"/>
      <c r="D589" s="84"/>
      <c r="E589" s="84"/>
      <c r="F589" s="84"/>
      <c r="G589" s="84"/>
      <c r="H589" s="84"/>
      <c r="I589" s="84"/>
      <c r="J589" s="84"/>
      <c r="K589" s="84"/>
      <c r="L589" s="84"/>
      <c r="M589" s="84"/>
      <c r="N589" s="84"/>
      <c r="O589" s="84"/>
      <c r="P589" s="84"/>
      <c r="Q589" s="84"/>
      <c r="R589" s="84"/>
      <c r="S589" s="84"/>
      <c r="T589" s="84"/>
      <c r="U589" s="84"/>
      <c r="V589" s="84"/>
      <c r="W589" s="84"/>
      <c r="X589" s="84"/>
      <c r="Y589" s="84"/>
    </row>
    <row r="590" spans="1:25" ht="12.75" customHeight="1">
      <c r="A590" s="84"/>
      <c r="B590" s="84"/>
      <c r="C590" s="84"/>
      <c r="D590" s="84"/>
      <c r="E590" s="84"/>
      <c r="F590" s="84"/>
      <c r="G590" s="84"/>
      <c r="H590" s="84"/>
      <c r="I590" s="84"/>
      <c r="J590" s="84"/>
      <c r="K590" s="84"/>
      <c r="L590" s="84"/>
      <c r="M590" s="84"/>
      <c r="N590" s="84"/>
      <c r="O590" s="84"/>
      <c r="P590" s="84"/>
      <c r="Q590" s="84"/>
      <c r="R590" s="84"/>
      <c r="S590" s="84"/>
      <c r="T590" s="84"/>
      <c r="U590" s="84"/>
      <c r="V590" s="84"/>
      <c r="W590" s="84"/>
      <c r="X590" s="84"/>
      <c r="Y590" s="84"/>
    </row>
    <row r="591" spans="1:25" ht="12.75" customHeight="1">
      <c r="A591" s="84"/>
      <c r="B591" s="84"/>
      <c r="C591" s="84"/>
      <c r="D591" s="84"/>
      <c r="E591" s="84"/>
      <c r="F591" s="84"/>
      <c r="G591" s="84"/>
      <c r="H591" s="84"/>
      <c r="I591" s="84"/>
      <c r="J591" s="84"/>
      <c r="K591" s="84"/>
      <c r="L591" s="84"/>
      <c r="M591" s="84"/>
      <c r="N591" s="84"/>
      <c r="O591" s="84"/>
      <c r="P591" s="84"/>
      <c r="Q591" s="84"/>
      <c r="R591" s="84"/>
      <c r="S591" s="84"/>
      <c r="T591" s="84"/>
      <c r="U591" s="84"/>
      <c r="V591" s="84"/>
      <c r="W591" s="84"/>
      <c r="X591" s="84"/>
      <c r="Y591" s="84"/>
    </row>
    <row r="592" spans="1:25" ht="12.75" customHeight="1">
      <c r="A592" s="84"/>
      <c r="B592" s="84"/>
      <c r="C592" s="84"/>
      <c r="D592" s="84"/>
      <c r="E592" s="84"/>
      <c r="F592" s="84"/>
      <c r="G592" s="84"/>
      <c r="H592" s="84"/>
      <c r="I592" s="84"/>
      <c r="J592" s="84"/>
      <c r="K592" s="84"/>
      <c r="L592" s="84"/>
      <c r="M592" s="84"/>
      <c r="N592" s="84"/>
      <c r="O592" s="84"/>
      <c r="P592" s="84"/>
      <c r="Q592" s="84"/>
      <c r="R592" s="84"/>
      <c r="S592" s="84"/>
      <c r="T592" s="84"/>
      <c r="U592" s="84"/>
      <c r="V592" s="84"/>
      <c r="W592" s="84"/>
      <c r="X592" s="84"/>
      <c r="Y592" s="84"/>
    </row>
    <row r="593" spans="1:25" ht="12.75" customHeight="1">
      <c r="A593" s="84"/>
      <c r="B593" s="84"/>
      <c r="C593" s="84"/>
      <c r="D593" s="84"/>
      <c r="E593" s="84"/>
      <c r="F593" s="84"/>
      <c r="G593" s="84"/>
      <c r="H593" s="84"/>
      <c r="I593" s="84"/>
      <c r="J593" s="84"/>
      <c r="K593" s="84"/>
      <c r="L593" s="84"/>
      <c r="M593" s="84"/>
      <c r="N593" s="84"/>
      <c r="O593" s="84"/>
      <c r="P593" s="84"/>
      <c r="Q593" s="84"/>
      <c r="R593" s="84"/>
      <c r="S593" s="84"/>
      <c r="T593" s="84"/>
      <c r="U593" s="84"/>
      <c r="V593" s="84"/>
      <c r="W593" s="84"/>
      <c r="X593" s="84"/>
      <c r="Y593" s="84"/>
    </row>
    <row r="594" spans="1:25" ht="12.75" customHeight="1">
      <c r="A594" s="84"/>
      <c r="B594" s="84"/>
      <c r="C594" s="84"/>
      <c r="D594" s="84"/>
      <c r="E594" s="84"/>
      <c r="F594" s="84"/>
      <c r="G594" s="84"/>
      <c r="H594" s="84"/>
      <c r="I594" s="84"/>
      <c r="J594" s="84"/>
      <c r="K594" s="84"/>
      <c r="L594" s="84"/>
      <c r="M594" s="84"/>
      <c r="N594" s="84"/>
      <c r="O594" s="84"/>
      <c r="P594" s="84"/>
      <c r="Q594" s="84"/>
      <c r="R594" s="84"/>
      <c r="S594" s="84"/>
      <c r="T594" s="84"/>
      <c r="U594" s="84"/>
      <c r="V594" s="84"/>
      <c r="W594" s="84"/>
      <c r="X594" s="84"/>
      <c r="Y594" s="84"/>
    </row>
    <row r="595" spans="1:25" ht="12.75" customHeight="1">
      <c r="A595" s="84"/>
      <c r="B595" s="84"/>
      <c r="C595" s="84"/>
      <c r="D595" s="84"/>
      <c r="E595" s="84"/>
      <c r="F595" s="84"/>
      <c r="G595" s="84"/>
      <c r="H595" s="84"/>
      <c r="I595" s="84"/>
      <c r="J595" s="84"/>
      <c r="K595" s="84"/>
      <c r="L595" s="84"/>
      <c r="M595" s="84"/>
      <c r="N595" s="84"/>
      <c r="O595" s="84"/>
      <c r="P595" s="84"/>
      <c r="Q595" s="84"/>
      <c r="R595" s="84"/>
      <c r="S595" s="84"/>
      <c r="T595" s="84"/>
      <c r="U595" s="84"/>
      <c r="V595" s="84"/>
      <c r="W595" s="84"/>
      <c r="X595" s="84"/>
      <c r="Y595" s="84"/>
    </row>
    <row r="596" spans="1:25" ht="12.75" customHeight="1">
      <c r="A596" s="84"/>
      <c r="B596" s="84"/>
      <c r="C596" s="84"/>
      <c r="D596" s="84"/>
      <c r="E596" s="84"/>
      <c r="F596" s="84"/>
      <c r="G596" s="84"/>
      <c r="H596" s="84"/>
      <c r="I596" s="84"/>
      <c r="J596" s="84"/>
      <c r="K596" s="84"/>
      <c r="L596" s="84"/>
      <c r="M596" s="84"/>
      <c r="N596" s="84"/>
      <c r="O596" s="84"/>
      <c r="P596" s="84"/>
      <c r="Q596" s="84"/>
      <c r="R596" s="84"/>
      <c r="S596" s="84"/>
      <c r="T596" s="84"/>
      <c r="U596" s="84"/>
      <c r="V596" s="84"/>
      <c r="W596" s="84"/>
      <c r="X596" s="84"/>
      <c r="Y596" s="84"/>
    </row>
    <row r="597" spans="1:25" ht="12.75" customHeight="1">
      <c r="A597" s="84"/>
      <c r="B597" s="84"/>
      <c r="C597" s="84"/>
      <c r="D597" s="84"/>
      <c r="E597" s="84"/>
      <c r="F597" s="84"/>
      <c r="G597" s="84"/>
      <c r="H597" s="84"/>
      <c r="I597" s="84"/>
      <c r="J597" s="84"/>
      <c r="K597" s="84"/>
      <c r="L597" s="84"/>
      <c r="M597" s="84"/>
      <c r="N597" s="84"/>
      <c r="O597" s="84"/>
      <c r="P597" s="84"/>
      <c r="Q597" s="84"/>
      <c r="R597" s="84"/>
      <c r="S597" s="84"/>
      <c r="T597" s="84"/>
      <c r="U597" s="84"/>
      <c r="V597" s="84"/>
      <c r="W597" s="84"/>
      <c r="X597" s="84"/>
      <c r="Y597" s="84"/>
    </row>
    <row r="598" spans="1:25" ht="12.75" customHeight="1">
      <c r="A598" s="84"/>
      <c r="B598" s="84"/>
      <c r="C598" s="84"/>
      <c r="D598" s="84"/>
      <c r="E598" s="84"/>
      <c r="F598" s="84"/>
      <c r="G598" s="84"/>
      <c r="H598" s="84"/>
      <c r="I598" s="84"/>
      <c r="J598" s="84"/>
      <c r="K598" s="84"/>
      <c r="L598" s="84"/>
      <c r="M598" s="84"/>
      <c r="N598" s="84"/>
      <c r="O598" s="84"/>
      <c r="P598" s="84"/>
      <c r="Q598" s="84"/>
      <c r="R598" s="84"/>
      <c r="S598" s="84"/>
      <c r="T598" s="84"/>
      <c r="U598" s="84"/>
      <c r="V598" s="84"/>
      <c r="W598" s="84"/>
      <c r="X598" s="84"/>
      <c r="Y598" s="84"/>
    </row>
    <row r="599" spans="1:25" ht="12.75" customHeight="1">
      <c r="A599" s="84"/>
      <c r="B599" s="84"/>
      <c r="C599" s="84"/>
      <c r="D599" s="84"/>
      <c r="E599" s="84"/>
      <c r="F599" s="84"/>
      <c r="G599" s="84"/>
      <c r="H599" s="84"/>
      <c r="I599" s="84"/>
      <c r="J599" s="84"/>
      <c r="K599" s="84"/>
      <c r="L599" s="84"/>
      <c r="M599" s="84"/>
      <c r="N599" s="84"/>
      <c r="O599" s="84"/>
      <c r="P599" s="84"/>
      <c r="Q599" s="84"/>
      <c r="R599" s="84"/>
      <c r="S599" s="84"/>
      <c r="T599" s="84"/>
      <c r="U599" s="84"/>
      <c r="V599" s="84"/>
      <c r="W599" s="84"/>
      <c r="X599" s="84"/>
      <c r="Y599" s="84"/>
    </row>
    <row r="600" spans="1:25" ht="12.75" customHeight="1">
      <c r="A600" s="84"/>
      <c r="B600" s="84"/>
      <c r="C600" s="84"/>
      <c r="D600" s="84"/>
      <c r="E600" s="84"/>
      <c r="F600" s="84"/>
      <c r="G600" s="84"/>
      <c r="H600" s="84"/>
      <c r="I600" s="84"/>
      <c r="J600" s="84"/>
      <c r="K600" s="84"/>
      <c r="L600" s="84"/>
      <c r="M600" s="84"/>
      <c r="N600" s="84"/>
      <c r="O600" s="84"/>
      <c r="P600" s="84"/>
      <c r="Q600" s="84"/>
      <c r="R600" s="84"/>
      <c r="S600" s="84"/>
      <c r="T600" s="84"/>
      <c r="U600" s="84"/>
      <c r="V600" s="84"/>
      <c r="W600" s="84"/>
      <c r="X600" s="84"/>
      <c r="Y600" s="84"/>
    </row>
    <row r="601" spans="1:25" ht="12.75" customHeight="1">
      <c r="A601" s="84"/>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row>
    <row r="602" spans="1:25" ht="12.75" customHeight="1">
      <c r="A602" s="84"/>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row>
    <row r="603" spans="1:25" ht="12.75" customHeight="1">
      <c r="A603" s="84"/>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row>
    <row r="604" spans="1:25" ht="12.75" customHeight="1">
      <c r="A604" s="84"/>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row>
    <row r="605" spans="1:25" ht="12.75" customHeight="1">
      <c r="A605" s="84"/>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row>
    <row r="606" spans="1:25" ht="12.75" customHeight="1">
      <c r="A606" s="84"/>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row>
    <row r="607" spans="1:25" ht="12.75" customHeight="1">
      <c r="A607" s="84"/>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row>
    <row r="608" spans="1:25" ht="12.75" customHeight="1">
      <c r="A608" s="84"/>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row>
    <row r="609" spans="1:25" ht="12.75" customHeight="1">
      <c r="A609" s="84"/>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row>
    <row r="610" spans="1:25" ht="12.75" customHeight="1">
      <c r="A610" s="84"/>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row>
    <row r="611" spans="1:25" ht="12.75" customHeight="1">
      <c r="A611" s="84"/>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row>
    <row r="612" spans="1:25" ht="12.75" customHeight="1">
      <c r="A612" s="84"/>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row>
    <row r="613" spans="1:25" ht="12.75" customHeight="1">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row>
    <row r="614" spans="1:25" ht="12.75" customHeight="1">
      <c r="A614" s="84"/>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row>
    <row r="615" spans="1:25" ht="12.75" customHeight="1">
      <c r="A615" s="84"/>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row>
    <row r="616" spans="1:25" ht="12.75" customHeight="1">
      <c r="A616" s="84"/>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row>
    <row r="617" spans="1:25" ht="12.75" customHeight="1">
      <c r="A617" s="84"/>
      <c r="B617" s="84"/>
      <c r="C617" s="84"/>
      <c r="D617" s="84"/>
      <c r="E617" s="84"/>
      <c r="F617" s="84"/>
      <c r="G617" s="84"/>
      <c r="H617" s="84"/>
      <c r="I617" s="84"/>
      <c r="J617" s="84"/>
      <c r="K617" s="84"/>
      <c r="L617" s="84"/>
      <c r="M617" s="84"/>
      <c r="N617" s="84"/>
      <c r="O617" s="84"/>
      <c r="P617" s="84"/>
      <c r="Q617" s="84"/>
      <c r="R617" s="84"/>
      <c r="S617" s="84"/>
      <c r="T617" s="84"/>
      <c r="U617" s="84"/>
      <c r="V617" s="84"/>
      <c r="W617" s="84"/>
      <c r="X617" s="84"/>
      <c r="Y617" s="84"/>
    </row>
    <row r="618" spans="1:25" ht="12.75" customHeight="1">
      <c r="A618" s="84"/>
      <c r="B618" s="84"/>
      <c r="C618" s="84"/>
      <c r="D618" s="84"/>
      <c r="E618" s="84"/>
      <c r="F618" s="84"/>
      <c r="G618" s="84"/>
      <c r="H618" s="84"/>
      <c r="I618" s="84"/>
      <c r="J618" s="84"/>
      <c r="K618" s="84"/>
      <c r="L618" s="84"/>
      <c r="M618" s="84"/>
      <c r="N618" s="84"/>
      <c r="O618" s="84"/>
      <c r="P618" s="84"/>
      <c r="Q618" s="84"/>
      <c r="R618" s="84"/>
      <c r="S618" s="84"/>
      <c r="T618" s="84"/>
      <c r="U618" s="84"/>
      <c r="V618" s="84"/>
      <c r="W618" s="84"/>
      <c r="X618" s="84"/>
      <c r="Y618" s="84"/>
    </row>
    <row r="619" spans="1:25" ht="12.75" customHeight="1">
      <c r="A619" s="84"/>
      <c r="B619" s="84"/>
      <c r="C619" s="84"/>
      <c r="D619" s="84"/>
      <c r="E619" s="84"/>
      <c r="F619" s="84"/>
      <c r="G619" s="84"/>
      <c r="H619" s="84"/>
      <c r="I619" s="84"/>
      <c r="J619" s="84"/>
      <c r="K619" s="84"/>
      <c r="L619" s="84"/>
      <c r="M619" s="84"/>
      <c r="N619" s="84"/>
      <c r="O619" s="84"/>
      <c r="P619" s="84"/>
      <c r="Q619" s="84"/>
      <c r="R619" s="84"/>
      <c r="S619" s="84"/>
      <c r="T619" s="84"/>
      <c r="U619" s="84"/>
      <c r="V619" s="84"/>
      <c r="W619" s="84"/>
      <c r="X619" s="84"/>
      <c r="Y619" s="84"/>
    </row>
    <row r="620" spans="1:25" ht="12.75" customHeight="1">
      <c r="A620" s="84"/>
      <c r="B620" s="84"/>
      <c r="C620" s="84"/>
      <c r="D620" s="84"/>
      <c r="E620" s="84"/>
      <c r="F620" s="84"/>
      <c r="G620" s="84"/>
      <c r="H620" s="84"/>
      <c r="I620" s="84"/>
      <c r="J620" s="84"/>
      <c r="K620" s="84"/>
      <c r="L620" s="84"/>
      <c r="M620" s="84"/>
      <c r="N620" s="84"/>
      <c r="O620" s="84"/>
      <c r="P620" s="84"/>
      <c r="Q620" s="84"/>
      <c r="R620" s="84"/>
      <c r="S620" s="84"/>
      <c r="T620" s="84"/>
      <c r="U620" s="84"/>
      <c r="V620" s="84"/>
      <c r="W620" s="84"/>
      <c r="X620" s="84"/>
      <c r="Y620" s="84"/>
    </row>
    <row r="621" spans="1:25" ht="12.75" customHeight="1">
      <c r="A621" s="84"/>
      <c r="B621" s="84"/>
      <c r="C621" s="84"/>
      <c r="D621" s="84"/>
      <c r="E621" s="84"/>
      <c r="F621" s="84"/>
      <c r="G621" s="84"/>
      <c r="H621" s="84"/>
      <c r="I621" s="84"/>
      <c r="J621" s="84"/>
      <c r="K621" s="84"/>
      <c r="L621" s="84"/>
      <c r="M621" s="84"/>
      <c r="N621" s="84"/>
      <c r="O621" s="84"/>
      <c r="P621" s="84"/>
      <c r="Q621" s="84"/>
      <c r="R621" s="84"/>
      <c r="S621" s="84"/>
      <c r="T621" s="84"/>
      <c r="U621" s="84"/>
      <c r="V621" s="84"/>
      <c r="W621" s="84"/>
      <c r="X621" s="84"/>
      <c r="Y621" s="84"/>
    </row>
    <row r="622" spans="1:25" ht="12.75" customHeight="1">
      <c r="A622" s="84"/>
      <c r="B622" s="84"/>
      <c r="C622" s="84"/>
      <c r="D622" s="84"/>
      <c r="E622" s="84"/>
      <c r="F622" s="84"/>
      <c r="G622" s="84"/>
      <c r="H622" s="84"/>
      <c r="I622" s="84"/>
      <c r="J622" s="84"/>
      <c r="K622" s="84"/>
      <c r="L622" s="84"/>
      <c r="M622" s="84"/>
      <c r="N622" s="84"/>
      <c r="O622" s="84"/>
      <c r="P622" s="84"/>
      <c r="Q622" s="84"/>
      <c r="R622" s="84"/>
      <c r="S622" s="84"/>
      <c r="T622" s="84"/>
      <c r="U622" s="84"/>
      <c r="V622" s="84"/>
      <c r="W622" s="84"/>
      <c r="X622" s="84"/>
      <c r="Y622" s="84"/>
    </row>
    <row r="623" spans="1:25" ht="12.75" customHeight="1">
      <c r="A623" s="84"/>
      <c r="B623" s="84"/>
      <c r="C623" s="84"/>
      <c r="D623" s="84"/>
      <c r="E623" s="84"/>
      <c r="F623" s="84"/>
      <c r="G623" s="84"/>
      <c r="H623" s="84"/>
      <c r="I623" s="84"/>
      <c r="J623" s="84"/>
      <c r="K623" s="84"/>
      <c r="L623" s="84"/>
      <c r="M623" s="84"/>
      <c r="N623" s="84"/>
      <c r="O623" s="84"/>
      <c r="P623" s="84"/>
      <c r="Q623" s="84"/>
      <c r="R623" s="84"/>
      <c r="S623" s="84"/>
      <c r="T623" s="84"/>
      <c r="U623" s="84"/>
      <c r="V623" s="84"/>
      <c r="W623" s="84"/>
      <c r="X623" s="84"/>
      <c r="Y623" s="84"/>
    </row>
    <row r="624" spans="1:25" ht="12.75" customHeight="1">
      <c r="A624" s="84"/>
      <c r="B624" s="84"/>
      <c r="C624" s="84"/>
      <c r="D624" s="84"/>
      <c r="E624" s="84"/>
      <c r="F624" s="84"/>
      <c r="G624" s="84"/>
      <c r="H624" s="84"/>
      <c r="I624" s="84"/>
      <c r="J624" s="84"/>
      <c r="K624" s="84"/>
      <c r="L624" s="84"/>
      <c r="M624" s="84"/>
      <c r="N624" s="84"/>
      <c r="O624" s="84"/>
      <c r="P624" s="84"/>
      <c r="Q624" s="84"/>
      <c r="R624" s="84"/>
      <c r="S624" s="84"/>
      <c r="T624" s="84"/>
      <c r="U624" s="84"/>
      <c r="V624" s="84"/>
      <c r="W624" s="84"/>
      <c r="X624" s="84"/>
      <c r="Y624" s="84"/>
    </row>
    <row r="625" spans="1:25" ht="12.75" customHeight="1">
      <c r="A625" s="84"/>
      <c r="B625" s="84"/>
      <c r="C625" s="84"/>
      <c r="D625" s="84"/>
      <c r="E625" s="84"/>
      <c r="F625" s="84"/>
      <c r="G625" s="84"/>
      <c r="H625" s="84"/>
      <c r="I625" s="84"/>
      <c r="J625" s="84"/>
      <c r="K625" s="84"/>
      <c r="L625" s="84"/>
      <c r="M625" s="84"/>
      <c r="N625" s="84"/>
      <c r="O625" s="84"/>
      <c r="P625" s="84"/>
      <c r="Q625" s="84"/>
      <c r="R625" s="84"/>
      <c r="S625" s="84"/>
      <c r="T625" s="84"/>
      <c r="U625" s="84"/>
      <c r="V625" s="84"/>
      <c r="W625" s="84"/>
      <c r="X625" s="84"/>
      <c r="Y625" s="84"/>
    </row>
    <row r="626" spans="1:25" ht="12.75" customHeight="1">
      <c r="A626" s="84"/>
      <c r="B626" s="84"/>
      <c r="C626" s="84"/>
      <c r="D626" s="84"/>
      <c r="E626" s="84"/>
      <c r="F626" s="84"/>
      <c r="G626" s="84"/>
      <c r="H626" s="84"/>
      <c r="I626" s="84"/>
      <c r="J626" s="84"/>
      <c r="K626" s="84"/>
      <c r="L626" s="84"/>
      <c r="M626" s="84"/>
      <c r="N626" s="84"/>
      <c r="O626" s="84"/>
      <c r="P626" s="84"/>
      <c r="Q626" s="84"/>
      <c r="R626" s="84"/>
      <c r="S626" s="84"/>
      <c r="T626" s="84"/>
      <c r="U626" s="84"/>
      <c r="V626" s="84"/>
      <c r="W626" s="84"/>
      <c r="X626" s="84"/>
      <c r="Y626" s="84"/>
    </row>
    <row r="627" spans="1:25" ht="12.75" customHeight="1">
      <c r="A627" s="84"/>
      <c r="B627" s="84"/>
      <c r="C627" s="84"/>
      <c r="D627" s="84"/>
      <c r="E627" s="84"/>
      <c r="F627" s="84"/>
      <c r="G627" s="84"/>
      <c r="H627" s="84"/>
      <c r="I627" s="84"/>
      <c r="J627" s="84"/>
      <c r="K627" s="84"/>
      <c r="L627" s="84"/>
      <c r="M627" s="84"/>
      <c r="N627" s="84"/>
      <c r="O627" s="84"/>
      <c r="P627" s="84"/>
      <c r="Q627" s="84"/>
      <c r="R627" s="84"/>
      <c r="S627" s="84"/>
      <c r="T627" s="84"/>
      <c r="U627" s="84"/>
      <c r="V627" s="84"/>
      <c r="W627" s="84"/>
      <c r="X627" s="84"/>
      <c r="Y627" s="84"/>
    </row>
    <row r="628" spans="1:25" ht="12.75" customHeight="1">
      <c r="A628" s="84"/>
      <c r="B628" s="84"/>
      <c r="C628" s="84"/>
      <c r="D628" s="84"/>
      <c r="E628" s="84"/>
      <c r="F628" s="84"/>
      <c r="G628" s="84"/>
      <c r="H628" s="84"/>
      <c r="I628" s="84"/>
      <c r="J628" s="84"/>
      <c r="K628" s="84"/>
      <c r="L628" s="84"/>
      <c r="M628" s="84"/>
      <c r="N628" s="84"/>
      <c r="O628" s="84"/>
      <c r="P628" s="84"/>
      <c r="Q628" s="84"/>
      <c r="R628" s="84"/>
      <c r="S628" s="84"/>
      <c r="T628" s="84"/>
      <c r="U628" s="84"/>
      <c r="V628" s="84"/>
      <c r="W628" s="84"/>
      <c r="X628" s="84"/>
      <c r="Y628" s="84"/>
    </row>
    <row r="629" spans="1:25" ht="12.75" customHeight="1">
      <c r="A629" s="84"/>
      <c r="B629" s="84"/>
      <c r="C629" s="84"/>
      <c r="D629" s="84"/>
      <c r="E629" s="84"/>
      <c r="F629" s="84"/>
      <c r="G629" s="84"/>
      <c r="H629" s="84"/>
      <c r="I629" s="84"/>
      <c r="J629" s="84"/>
      <c r="K629" s="84"/>
      <c r="L629" s="84"/>
      <c r="M629" s="84"/>
      <c r="N629" s="84"/>
      <c r="O629" s="84"/>
      <c r="P629" s="84"/>
      <c r="Q629" s="84"/>
      <c r="R629" s="84"/>
      <c r="S629" s="84"/>
      <c r="T629" s="84"/>
      <c r="U629" s="84"/>
      <c r="V629" s="84"/>
      <c r="W629" s="84"/>
      <c r="X629" s="84"/>
      <c r="Y629" s="84"/>
    </row>
    <row r="630" spans="1:25" ht="12.75" customHeight="1">
      <c r="A630" s="84"/>
      <c r="B630" s="84"/>
      <c r="C630" s="84"/>
      <c r="D630" s="84"/>
      <c r="E630" s="84"/>
      <c r="F630" s="84"/>
      <c r="G630" s="84"/>
      <c r="H630" s="84"/>
      <c r="I630" s="84"/>
      <c r="J630" s="84"/>
      <c r="K630" s="84"/>
      <c r="L630" s="84"/>
      <c r="M630" s="84"/>
      <c r="N630" s="84"/>
      <c r="O630" s="84"/>
      <c r="P630" s="84"/>
      <c r="Q630" s="84"/>
      <c r="R630" s="84"/>
      <c r="S630" s="84"/>
      <c r="T630" s="84"/>
      <c r="U630" s="84"/>
      <c r="V630" s="84"/>
      <c r="W630" s="84"/>
      <c r="X630" s="84"/>
      <c r="Y630" s="84"/>
    </row>
    <row r="631" spans="1:25" ht="12.75" customHeight="1">
      <c r="A631" s="84"/>
      <c r="B631" s="84"/>
      <c r="C631" s="84"/>
      <c r="D631" s="84"/>
      <c r="E631" s="84"/>
      <c r="F631" s="84"/>
      <c r="G631" s="84"/>
      <c r="H631" s="84"/>
      <c r="I631" s="84"/>
      <c r="J631" s="84"/>
      <c r="K631" s="84"/>
      <c r="L631" s="84"/>
      <c r="M631" s="84"/>
      <c r="N631" s="84"/>
      <c r="O631" s="84"/>
      <c r="P631" s="84"/>
      <c r="Q631" s="84"/>
      <c r="R631" s="84"/>
      <c r="S631" s="84"/>
      <c r="T631" s="84"/>
      <c r="U631" s="84"/>
      <c r="V631" s="84"/>
      <c r="W631" s="84"/>
      <c r="X631" s="84"/>
      <c r="Y631" s="84"/>
    </row>
    <row r="632" spans="1:25" ht="12.75" customHeight="1">
      <c r="A632" s="84"/>
      <c r="B632" s="84"/>
      <c r="C632" s="84"/>
      <c r="D632" s="84"/>
      <c r="E632" s="84"/>
      <c r="F632" s="84"/>
      <c r="G632" s="84"/>
      <c r="H632" s="84"/>
      <c r="I632" s="84"/>
      <c r="J632" s="84"/>
      <c r="K632" s="84"/>
      <c r="L632" s="84"/>
      <c r="M632" s="84"/>
      <c r="N632" s="84"/>
      <c r="O632" s="84"/>
      <c r="P632" s="84"/>
      <c r="Q632" s="84"/>
      <c r="R632" s="84"/>
      <c r="S632" s="84"/>
      <c r="T632" s="84"/>
      <c r="U632" s="84"/>
      <c r="V632" s="84"/>
      <c r="W632" s="84"/>
      <c r="X632" s="84"/>
      <c r="Y632" s="84"/>
    </row>
    <row r="633" spans="1:25" ht="12.75" customHeight="1">
      <c r="A633" s="84"/>
      <c r="B633" s="84"/>
      <c r="C633" s="84"/>
      <c r="D633" s="84"/>
      <c r="E633" s="84"/>
      <c r="F633" s="84"/>
      <c r="G633" s="84"/>
      <c r="H633" s="84"/>
      <c r="I633" s="84"/>
      <c r="J633" s="84"/>
      <c r="K633" s="84"/>
      <c r="L633" s="84"/>
      <c r="M633" s="84"/>
      <c r="N633" s="84"/>
      <c r="O633" s="84"/>
      <c r="P633" s="84"/>
      <c r="Q633" s="84"/>
      <c r="R633" s="84"/>
      <c r="S633" s="84"/>
      <c r="T633" s="84"/>
      <c r="U633" s="84"/>
      <c r="V633" s="84"/>
      <c r="W633" s="84"/>
      <c r="X633" s="84"/>
      <c r="Y633" s="84"/>
    </row>
    <row r="634" spans="1:25" ht="12.75" customHeight="1">
      <c r="A634" s="84"/>
      <c r="B634" s="84"/>
      <c r="C634" s="84"/>
      <c r="D634" s="84"/>
      <c r="E634" s="84"/>
      <c r="F634" s="84"/>
      <c r="G634" s="84"/>
      <c r="H634" s="84"/>
      <c r="I634" s="84"/>
      <c r="J634" s="84"/>
      <c r="K634" s="84"/>
      <c r="L634" s="84"/>
      <c r="M634" s="84"/>
      <c r="N634" s="84"/>
      <c r="O634" s="84"/>
      <c r="P634" s="84"/>
      <c r="Q634" s="84"/>
      <c r="R634" s="84"/>
      <c r="S634" s="84"/>
      <c r="T634" s="84"/>
      <c r="U634" s="84"/>
      <c r="V634" s="84"/>
      <c r="W634" s="84"/>
      <c r="X634" s="84"/>
      <c r="Y634" s="84"/>
    </row>
    <row r="635" spans="1:25" ht="12.75" customHeight="1">
      <c r="A635" s="84"/>
      <c r="B635" s="84"/>
      <c r="C635" s="84"/>
      <c r="D635" s="84"/>
      <c r="E635" s="84"/>
      <c r="F635" s="84"/>
      <c r="G635" s="84"/>
      <c r="H635" s="84"/>
      <c r="I635" s="84"/>
      <c r="J635" s="84"/>
      <c r="K635" s="84"/>
      <c r="L635" s="84"/>
      <c r="M635" s="84"/>
      <c r="N635" s="84"/>
      <c r="O635" s="84"/>
      <c r="P635" s="84"/>
      <c r="Q635" s="84"/>
      <c r="R635" s="84"/>
      <c r="S635" s="84"/>
      <c r="T635" s="84"/>
      <c r="U635" s="84"/>
      <c r="V635" s="84"/>
      <c r="W635" s="84"/>
      <c r="X635" s="84"/>
      <c r="Y635" s="84"/>
    </row>
    <row r="636" spans="1:25" ht="12.75" customHeight="1">
      <c r="A636" s="84"/>
      <c r="B636" s="84"/>
      <c r="C636" s="84"/>
      <c r="D636" s="84"/>
      <c r="E636" s="84"/>
      <c r="F636" s="84"/>
      <c r="G636" s="84"/>
      <c r="H636" s="84"/>
      <c r="I636" s="84"/>
      <c r="J636" s="84"/>
      <c r="K636" s="84"/>
      <c r="L636" s="84"/>
      <c r="M636" s="84"/>
      <c r="N636" s="84"/>
      <c r="O636" s="84"/>
      <c r="P636" s="84"/>
      <c r="Q636" s="84"/>
      <c r="R636" s="84"/>
      <c r="S636" s="84"/>
      <c r="T636" s="84"/>
      <c r="U636" s="84"/>
      <c r="V636" s="84"/>
      <c r="W636" s="84"/>
      <c r="X636" s="84"/>
      <c r="Y636" s="84"/>
    </row>
    <row r="637" spans="1:25" ht="12.75" customHeight="1">
      <c r="A637" s="84"/>
      <c r="B637" s="84"/>
      <c r="C637" s="84"/>
      <c r="D637" s="84"/>
      <c r="E637" s="84"/>
      <c r="F637" s="84"/>
      <c r="G637" s="84"/>
      <c r="H637" s="84"/>
      <c r="I637" s="84"/>
      <c r="J637" s="84"/>
      <c r="K637" s="84"/>
      <c r="L637" s="84"/>
      <c r="M637" s="84"/>
      <c r="N637" s="84"/>
      <c r="O637" s="84"/>
      <c r="P637" s="84"/>
      <c r="Q637" s="84"/>
      <c r="R637" s="84"/>
      <c r="S637" s="84"/>
      <c r="T637" s="84"/>
      <c r="U637" s="84"/>
      <c r="V637" s="84"/>
      <c r="W637" s="84"/>
      <c r="X637" s="84"/>
      <c r="Y637" s="84"/>
    </row>
    <row r="638" spans="1:25" ht="12.75" customHeight="1">
      <c r="A638" s="84"/>
      <c r="B638" s="84"/>
      <c r="C638" s="84"/>
      <c r="D638" s="84"/>
      <c r="E638" s="84"/>
      <c r="F638" s="84"/>
      <c r="G638" s="84"/>
      <c r="H638" s="84"/>
      <c r="I638" s="84"/>
      <c r="J638" s="84"/>
      <c r="K638" s="84"/>
      <c r="L638" s="84"/>
      <c r="M638" s="84"/>
      <c r="N638" s="84"/>
      <c r="O638" s="84"/>
      <c r="P638" s="84"/>
      <c r="Q638" s="84"/>
      <c r="R638" s="84"/>
      <c r="S638" s="84"/>
      <c r="T638" s="84"/>
      <c r="U638" s="84"/>
      <c r="V638" s="84"/>
      <c r="W638" s="84"/>
      <c r="X638" s="84"/>
      <c r="Y638" s="84"/>
    </row>
    <row r="639" spans="1:25" ht="12.75" customHeight="1">
      <c r="A639" s="84"/>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row>
    <row r="640" spans="1:25" ht="12.75" customHeight="1">
      <c r="A640" s="84"/>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row>
    <row r="641" spans="1:25" ht="12.75" customHeight="1">
      <c r="A641" s="84"/>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row>
    <row r="642" spans="1:25" ht="12.75" customHeight="1">
      <c r="A642" s="84"/>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row>
    <row r="643" spans="1:25" ht="12.75" customHeight="1">
      <c r="A643" s="84"/>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row>
    <row r="644" spans="1:25" ht="12.75" customHeight="1">
      <c r="A644" s="84"/>
      <c r="B644" s="84"/>
      <c r="C644" s="84"/>
      <c r="D644" s="84"/>
      <c r="E644" s="84"/>
      <c r="F644" s="84"/>
      <c r="G644" s="84"/>
      <c r="H644" s="84"/>
      <c r="I644" s="84"/>
      <c r="J644" s="84"/>
      <c r="K644" s="84"/>
      <c r="L644" s="84"/>
      <c r="M644" s="84"/>
      <c r="N644" s="84"/>
      <c r="O644" s="84"/>
      <c r="P644" s="84"/>
      <c r="Q644" s="84"/>
      <c r="R644" s="84"/>
      <c r="S644" s="84"/>
      <c r="T644" s="84"/>
      <c r="U644" s="84"/>
      <c r="V644" s="84"/>
      <c r="W644" s="84"/>
      <c r="X644" s="84"/>
      <c r="Y644" s="84"/>
    </row>
    <row r="645" spans="1:25" ht="12.75" customHeight="1">
      <c r="A645" s="84"/>
      <c r="B645" s="84"/>
      <c r="C645" s="84"/>
      <c r="D645" s="84"/>
      <c r="E645" s="84"/>
      <c r="F645" s="84"/>
      <c r="G645" s="84"/>
      <c r="H645" s="84"/>
      <c r="I645" s="84"/>
      <c r="J645" s="84"/>
      <c r="K645" s="84"/>
      <c r="L645" s="84"/>
      <c r="M645" s="84"/>
      <c r="N645" s="84"/>
      <c r="O645" s="84"/>
      <c r="P645" s="84"/>
      <c r="Q645" s="84"/>
      <c r="R645" s="84"/>
      <c r="S645" s="84"/>
      <c r="T645" s="84"/>
      <c r="U645" s="84"/>
      <c r="V645" s="84"/>
      <c r="W645" s="84"/>
      <c r="X645" s="84"/>
      <c r="Y645" s="84"/>
    </row>
    <row r="646" spans="1:25" ht="12.75" customHeight="1">
      <c r="A646" s="84"/>
      <c r="B646" s="84"/>
      <c r="C646" s="84"/>
      <c r="D646" s="84"/>
      <c r="E646" s="84"/>
      <c r="F646" s="84"/>
      <c r="G646" s="84"/>
      <c r="H646" s="84"/>
      <c r="I646" s="84"/>
      <c r="J646" s="84"/>
      <c r="K646" s="84"/>
      <c r="L646" s="84"/>
      <c r="M646" s="84"/>
      <c r="N646" s="84"/>
      <c r="O646" s="84"/>
      <c r="P646" s="84"/>
      <c r="Q646" s="84"/>
      <c r="R646" s="84"/>
      <c r="S646" s="84"/>
      <c r="T646" s="84"/>
      <c r="U646" s="84"/>
      <c r="V646" s="84"/>
      <c r="W646" s="84"/>
      <c r="X646" s="84"/>
      <c r="Y646" s="84"/>
    </row>
    <row r="647" spans="1:25" ht="12.75" customHeight="1">
      <c r="A647" s="84"/>
      <c r="B647" s="84"/>
      <c r="C647" s="84"/>
      <c r="D647" s="84"/>
      <c r="E647" s="84"/>
      <c r="F647" s="84"/>
      <c r="G647" s="84"/>
      <c r="H647" s="84"/>
      <c r="I647" s="84"/>
      <c r="J647" s="84"/>
      <c r="K647" s="84"/>
      <c r="L647" s="84"/>
      <c r="M647" s="84"/>
      <c r="N647" s="84"/>
      <c r="O647" s="84"/>
      <c r="P647" s="84"/>
      <c r="Q647" s="84"/>
      <c r="R647" s="84"/>
      <c r="S647" s="84"/>
      <c r="T647" s="84"/>
      <c r="U647" s="84"/>
      <c r="V647" s="84"/>
      <c r="W647" s="84"/>
      <c r="X647" s="84"/>
      <c r="Y647" s="84"/>
    </row>
    <row r="648" spans="1:25" ht="12.75" customHeight="1">
      <c r="A648" s="84"/>
      <c r="B648" s="84"/>
      <c r="C648" s="84"/>
      <c r="D648" s="84"/>
      <c r="E648" s="84"/>
      <c r="F648" s="84"/>
      <c r="G648" s="84"/>
      <c r="H648" s="84"/>
      <c r="I648" s="84"/>
      <c r="J648" s="84"/>
      <c r="K648" s="84"/>
      <c r="L648" s="84"/>
      <c r="M648" s="84"/>
      <c r="N648" s="84"/>
      <c r="O648" s="84"/>
      <c r="P648" s="84"/>
      <c r="Q648" s="84"/>
      <c r="R648" s="84"/>
      <c r="S648" s="84"/>
      <c r="T648" s="84"/>
      <c r="U648" s="84"/>
      <c r="V648" s="84"/>
      <c r="W648" s="84"/>
      <c r="X648" s="84"/>
      <c r="Y648" s="84"/>
    </row>
    <row r="649" spans="1:25" ht="12.75" customHeight="1">
      <c r="A649" s="84"/>
      <c r="B649" s="84"/>
      <c r="C649" s="84"/>
      <c r="D649" s="84"/>
      <c r="E649" s="84"/>
      <c r="F649" s="84"/>
      <c r="G649" s="84"/>
      <c r="H649" s="84"/>
      <c r="I649" s="84"/>
      <c r="J649" s="84"/>
      <c r="K649" s="84"/>
      <c r="L649" s="84"/>
      <c r="M649" s="84"/>
      <c r="N649" s="84"/>
      <c r="O649" s="84"/>
      <c r="P649" s="84"/>
      <c r="Q649" s="84"/>
      <c r="R649" s="84"/>
      <c r="S649" s="84"/>
      <c r="T649" s="84"/>
      <c r="U649" s="84"/>
      <c r="V649" s="84"/>
      <c r="W649" s="84"/>
      <c r="X649" s="84"/>
      <c r="Y649" s="84"/>
    </row>
    <row r="650" spans="1:25" ht="12.75" customHeight="1">
      <c r="A650" s="84"/>
      <c r="B650" s="84"/>
      <c r="C650" s="84"/>
      <c r="D650" s="84"/>
      <c r="E650" s="84"/>
      <c r="F650" s="84"/>
      <c r="G650" s="84"/>
      <c r="H650" s="84"/>
      <c r="I650" s="84"/>
      <c r="J650" s="84"/>
      <c r="K650" s="84"/>
      <c r="L650" s="84"/>
      <c r="M650" s="84"/>
      <c r="N650" s="84"/>
      <c r="O650" s="84"/>
      <c r="P650" s="84"/>
      <c r="Q650" s="84"/>
      <c r="R650" s="84"/>
      <c r="S650" s="84"/>
      <c r="T650" s="84"/>
      <c r="U650" s="84"/>
      <c r="V650" s="84"/>
      <c r="W650" s="84"/>
      <c r="X650" s="84"/>
      <c r="Y650" s="84"/>
    </row>
    <row r="651" spans="1:25" ht="12.75" customHeight="1">
      <c r="A651" s="84"/>
      <c r="B651" s="84"/>
      <c r="C651" s="84"/>
      <c r="D651" s="84"/>
      <c r="E651" s="84"/>
      <c r="F651" s="84"/>
      <c r="G651" s="84"/>
      <c r="H651" s="84"/>
      <c r="I651" s="84"/>
      <c r="J651" s="84"/>
      <c r="K651" s="84"/>
      <c r="L651" s="84"/>
      <c r="M651" s="84"/>
      <c r="N651" s="84"/>
      <c r="O651" s="84"/>
      <c r="P651" s="84"/>
      <c r="Q651" s="84"/>
      <c r="R651" s="84"/>
      <c r="S651" s="84"/>
      <c r="T651" s="84"/>
      <c r="U651" s="84"/>
      <c r="V651" s="84"/>
      <c r="W651" s="84"/>
      <c r="X651" s="84"/>
      <c r="Y651" s="84"/>
    </row>
    <row r="652" spans="1:25" ht="12.75" customHeight="1">
      <c r="A652" s="84"/>
      <c r="B652" s="84"/>
      <c r="C652" s="84"/>
      <c r="D652" s="84"/>
      <c r="E652" s="84"/>
      <c r="F652" s="84"/>
      <c r="G652" s="84"/>
      <c r="H652" s="84"/>
      <c r="I652" s="84"/>
      <c r="J652" s="84"/>
      <c r="K652" s="84"/>
      <c r="L652" s="84"/>
      <c r="M652" s="84"/>
      <c r="N652" s="84"/>
      <c r="O652" s="84"/>
      <c r="P652" s="84"/>
      <c r="Q652" s="84"/>
      <c r="R652" s="84"/>
      <c r="S652" s="84"/>
      <c r="T652" s="84"/>
      <c r="U652" s="84"/>
      <c r="V652" s="84"/>
      <c r="W652" s="84"/>
      <c r="X652" s="84"/>
      <c r="Y652" s="84"/>
    </row>
    <row r="653" spans="1:25" ht="12.75" customHeight="1">
      <c r="A653" s="84"/>
      <c r="B653" s="84"/>
      <c r="C653" s="84"/>
      <c r="D653" s="84"/>
      <c r="E653" s="84"/>
      <c r="F653" s="84"/>
      <c r="G653" s="84"/>
      <c r="H653" s="84"/>
      <c r="I653" s="84"/>
      <c r="J653" s="84"/>
      <c r="K653" s="84"/>
      <c r="L653" s="84"/>
      <c r="M653" s="84"/>
      <c r="N653" s="84"/>
      <c r="O653" s="84"/>
      <c r="P653" s="84"/>
      <c r="Q653" s="84"/>
      <c r="R653" s="84"/>
      <c r="S653" s="84"/>
      <c r="T653" s="84"/>
      <c r="U653" s="84"/>
      <c r="V653" s="84"/>
      <c r="W653" s="84"/>
      <c r="X653" s="84"/>
      <c r="Y653" s="84"/>
    </row>
    <row r="654" spans="1:25" ht="12.75" customHeight="1">
      <c r="A654" s="84"/>
      <c r="B654" s="84"/>
      <c r="C654" s="84"/>
      <c r="D654" s="84"/>
      <c r="E654" s="84"/>
      <c r="F654" s="84"/>
      <c r="G654" s="84"/>
      <c r="H654" s="84"/>
      <c r="I654" s="84"/>
      <c r="J654" s="84"/>
      <c r="K654" s="84"/>
      <c r="L654" s="84"/>
      <c r="M654" s="84"/>
      <c r="N654" s="84"/>
      <c r="O654" s="84"/>
      <c r="P654" s="84"/>
      <c r="Q654" s="84"/>
      <c r="R654" s="84"/>
      <c r="S654" s="84"/>
      <c r="T654" s="84"/>
      <c r="U654" s="84"/>
      <c r="V654" s="84"/>
      <c r="W654" s="84"/>
      <c r="X654" s="84"/>
      <c r="Y654" s="84"/>
    </row>
    <row r="655" spans="1:25" ht="12.75" customHeight="1">
      <c r="A655" s="84"/>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row>
    <row r="656" spans="1:25" ht="12.75" customHeight="1">
      <c r="A656" s="84"/>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row>
    <row r="657" spans="1:25" ht="12.75" customHeight="1">
      <c r="A657" s="84"/>
      <c r="B657" s="84"/>
      <c r="C657" s="84"/>
      <c r="D657" s="84"/>
      <c r="E657" s="84"/>
      <c r="F657" s="84"/>
      <c r="G657" s="84"/>
      <c r="H657" s="84"/>
      <c r="I657" s="84"/>
      <c r="J657" s="84"/>
      <c r="K657" s="84"/>
      <c r="L657" s="84"/>
      <c r="M657" s="84"/>
      <c r="N657" s="84"/>
      <c r="O657" s="84"/>
      <c r="P657" s="84"/>
      <c r="Q657" s="84"/>
      <c r="R657" s="84"/>
      <c r="S657" s="84"/>
      <c r="T657" s="84"/>
      <c r="U657" s="84"/>
      <c r="V657" s="84"/>
      <c r="W657" s="84"/>
      <c r="X657" s="84"/>
      <c r="Y657" s="84"/>
    </row>
    <row r="658" spans="1:25" ht="12.75" customHeight="1">
      <c r="A658" s="84"/>
      <c r="B658" s="84"/>
      <c r="C658" s="84"/>
      <c r="D658" s="84"/>
      <c r="E658" s="84"/>
      <c r="F658" s="84"/>
      <c r="G658" s="84"/>
      <c r="H658" s="84"/>
      <c r="I658" s="84"/>
      <c r="J658" s="84"/>
      <c r="K658" s="84"/>
      <c r="L658" s="84"/>
      <c r="M658" s="84"/>
      <c r="N658" s="84"/>
      <c r="O658" s="84"/>
      <c r="P658" s="84"/>
      <c r="Q658" s="84"/>
      <c r="R658" s="84"/>
      <c r="S658" s="84"/>
      <c r="T658" s="84"/>
      <c r="U658" s="84"/>
      <c r="V658" s="84"/>
      <c r="W658" s="84"/>
      <c r="X658" s="84"/>
      <c r="Y658" s="84"/>
    </row>
    <row r="659" spans="1:25" ht="12.75" customHeight="1">
      <c r="A659" s="84"/>
      <c r="B659" s="84"/>
      <c r="C659" s="84"/>
      <c r="D659" s="84"/>
      <c r="E659" s="84"/>
      <c r="F659" s="84"/>
      <c r="G659" s="84"/>
      <c r="H659" s="84"/>
      <c r="I659" s="84"/>
      <c r="J659" s="84"/>
      <c r="K659" s="84"/>
      <c r="L659" s="84"/>
      <c r="M659" s="84"/>
      <c r="N659" s="84"/>
      <c r="O659" s="84"/>
      <c r="P659" s="84"/>
      <c r="Q659" s="84"/>
      <c r="R659" s="84"/>
      <c r="S659" s="84"/>
      <c r="T659" s="84"/>
      <c r="U659" s="84"/>
      <c r="V659" s="84"/>
      <c r="W659" s="84"/>
      <c r="X659" s="84"/>
      <c r="Y659" s="84"/>
    </row>
    <row r="660" spans="1:25" ht="12.75" customHeight="1">
      <c r="A660" s="84"/>
      <c r="B660" s="84"/>
      <c r="C660" s="84"/>
      <c r="D660" s="84"/>
      <c r="E660" s="84"/>
      <c r="F660" s="84"/>
      <c r="G660" s="84"/>
      <c r="H660" s="84"/>
      <c r="I660" s="84"/>
      <c r="J660" s="84"/>
      <c r="K660" s="84"/>
      <c r="L660" s="84"/>
      <c r="M660" s="84"/>
      <c r="N660" s="84"/>
      <c r="O660" s="84"/>
      <c r="P660" s="84"/>
      <c r="Q660" s="84"/>
      <c r="R660" s="84"/>
      <c r="S660" s="84"/>
      <c r="T660" s="84"/>
      <c r="U660" s="84"/>
      <c r="V660" s="84"/>
      <c r="W660" s="84"/>
      <c r="X660" s="84"/>
      <c r="Y660" s="84"/>
    </row>
    <row r="661" spans="1:25" ht="12.75" customHeight="1">
      <c r="A661" s="84"/>
      <c r="B661" s="84"/>
      <c r="C661" s="84"/>
      <c r="D661" s="84"/>
      <c r="E661" s="84"/>
      <c r="F661" s="84"/>
      <c r="G661" s="84"/>
      <c r="H661" s="84"/>
      <c r="I661" s="84"/>
      <c r="J661" s="84"/>
      <c r="K661" s="84"/>
      <c r="L661" s="84"/>
      <c r="M661" s="84"/>
      <c r="N661" s="84"/>
      <c r="O661" s="84"/>
      <c r="P661" s="84"/>
      <c r="Q661" s="84"/>
      <c r="R661" s="84"/>
      <c r="S661" s="84"/>
      <c r="T661" s="84"/>
      <c r="U661" s="84"/>
      <c r="V661" s="84"/>
      <c r="W661" s="84"/>
      <c r="X661" s="84"/>
      <c r="Y661" s="84"/>
    </row>
    <row r="662" spans="1:25" ht="12.75" customHeight="1">
      <c r="A662" s="84"/>
      <c r="B662" s="84"/>
      <c r="C662" s="84"/>
      <c r="D662" s="84"/>
      <c r="E662" s="84"/>
      <c r="F662" s="84"/>
      <c r="G662" s="84"/>
      <c r="H662" s="84"/>
      <c r="I662" s="84"/>
      <c r="J662" s="84"/>
      <c r="K662" s="84"/>
      <c r="L662" s="84"/>
      <c r="M662" s="84"/>
      <c r="N662" s="84"/>
      <c r="O662" s="84"/>
      <c r="P662" s="84"/>
      <c r="Q662" s="84"/>
      <c r="R662" s="84"/>
      <c r="S662" s="84"/>
      <c r="T662" s="84"/>
      <c r="U662" s="84"/>
      <c r="V662" s="84"/>
      <c r="W662" s="84"/>
      <c r="X662" s="84"/>
      <c r="Y662" s="84"/>
    </row>
    <row r="663" spans="1:25" ht="12.75" customHeight="1">
      <c r="A663" s="84"/>
      <c r="B663" s="84"/>
      <c r="C663" s="84"/>
      <c r="D663" s="84"/>
      <c r="E663" s="84"/>
      <c r="F663" s="84"/>
      <c r="G663" s="84"/>
      <c r="H663" s="84"/>
      <c r="I663" s="84"/>
      <c r="J663" s="84"/>
      <c r="K663" s="84"/>
      <c r="L663" s="84"/>
      <c r="M663" s="84"/>
      <c r="N663" s="84"/>
      <c r="O663" s="84"/>
      <c r="P663" s="84"/>
      <c r="Q663" s="84"/>
      <c r="R663" s="84"/>
      <c r="S663" s="84"/>
      <c r="T663" s="84"/>
      <c r="U663" s="84"/>
      <c r="V663" s="84"/>
      <c r="W663" s="84"/>
      <c r="X663" s="84"/>
      <c r="Y663" s="84"/>
    </row>
    <row r="664" spans="1:25" ht="12.75" customHeight="1">
      <c r="A664" s="84"/>
      <c r="B664" s="84"/>
      <c r="C664" s="84"/>
      <c r="D664" s="84"/>
      <c r="E664" s="84"/>
      <c r="F664" s="84"/>
      <c r="G664" s="84"/>
      <c r="H664" s="84"/>
      <c r="I664" s="84"/>
      <c r="J664" s="84"/>
      <c r="K664" s="84"/>
      <c r="L664" s="84"/>
      <c r="M664" s="84"/>
      <c r="N664" s="84"/>
      <c r="O664" s="84"/>
      <c r="P664" s="84"/>
      <c r="Q664" s="84"/>
      <c r="R664" s="84"/>
      <c r="S664" s="84"/>
      <c r="T664" s="84"/>
      <c r="U664" s="84"/>
      <c r="V664" s="84"/>
      <c r="W664" s="84"/>
      <c r="X664" s="84"/>
      <c r="Y664" s="84"/>
    </row>
    <row r="665" spans="1:25" ht="12.75" customHeight="1">
      <c r="A665" s="84"/>
      <c r="B665" s="84"/>
      <c r="C665" s="84"/>
      <c r="D665" s="84"/>
      <c r="E665" s="84"/>
      <c r="F665" s="84"/>
      <c r="G665" s="84"/>
      <c r="H665" s="84"/>
      <c r="I665" s="84"/>
      <c r="J665" s="84"/>
      <c r="K665" s="84"/>
      <c r="L665" s="84"/>
      <c r="M665" s="84"/>
      <c r="N665" s="84"/>
      <c r="O665" s="84"/>
      <c r="P665" s="84"/>
      <c r="Q665" s="84"/>
      <c r="R665" s="84"/>
      <c r="S665" s="84"/>
      <c r="T665" s="84"/>
      <c r="U665" s="84"/>
      <c r="V665" s="84"/>
      <c r="W665" s="84"/>
      <c r="X665" s="84"/>
      <c r="Y665" s="84"/>
    </row>
    <row r="666" spans="1:25" ht="12.75" customHeight="1">
      <c r="A666" s="84"/>
      <c r="B666" s="84"/>
      <c r="C666" s="84"/>
      <c r="D666" s="84"/>
      <c r="E666" s="84"/>
      <c r="F666" s="84"/>
      <c r="G666" s="84"/>
      <c r="H666" s="84"/>
      <c r="I666" s="84"/>
      <c r="J666" s="84"/>
      <c r="K666" s="84"/>
      <c r="L666" s="84"/>
      <c r="M666" s="84"/>
      <c r="N666" s="84"/>
      <c r="O666" s="84"/>
      <c r="P666" s="84"/>
      <c r="Q666" s="84"/>
      <c r="R666" s="84"/>
      <c r="S666" s="84"/>
      <c r="T666" s="84"/>
      <c r="U666" s="84"/>
      <c r="V666" s="84"/>
      <c r="W666" s="84"/>
      <c r="X666" s="84"/>
      <c r="Y666" s="84"/>
    </row>
    <row r="667" spans="1:25" ht="12.75" customHeight="1">
      <c r="A667" s="84"/>
      <c r="B667" s="84"/>
      <c r="C667" s="84"/>
      <c r="D667" s="84"/>
      <c r="E667" s="84"/>
      <c r="F667" s="84"/>
      <c r="G667" s="84"/>
      <c r="H667" s="84"/>
      <c r="I667" s="84"/>
      <c r="J667" s="84"/>
      <c r="K667" s="84"/>
      <c r="L667" s="84"/>
      <c r="M667" s="84"/>
      <c r="N667" s="84"/>
      <c r="O667" s="84"/>
      <c r="P667" s="84"/>
      <c r="Q667" s="84"/>
      <c r="R667" s="84"/>
      <c r="S667" s="84"/>
      <c r="T667" s="84"/>
      <c r="U667" s="84"/>
      <c r="V667" s="84"/>
      <c r="W667" s="84"/>
      <c r="X667" s="84"/>
      <c r="Y667" s="84"/>
    </row>
    <row r="668" spans="1:25" ht="12.75" customHeight="1">
      <c r="A668" s="84"/>
      <c r="B668" s="84"/>
      <c r="C668" s="84"/>
      <c r="D668" s="84"/>
      <c r="E668" s="84"/>
      <c r="F668" s="84"/>
      <c r="G668" s="84"/>
      <c r="H668" s="84"/>
      <c r="I668" s="84"/>
      <c r="J668" s="84"/>
      <c r="K668" s="84"/>
      <c r="L668" s="84"/>
      <c r="M668" s="84"/>
      <c r="N668" s="84"/>
      <c r="O668" s="84"/>
      <c r="P668" s="84"/>
      <c r="Q668" s="84"/>
      <c r="R668" s="84"/>
      <c r="S668" s="84"/>
      <c r="T668" s="84"/>
      <c r="U668" s="84"/>
      <c r="V668" s="84"/>
      <c r="W668" s="84"/>
      <c r="X668" s="84"/>
      <c r="Y668" s="84"/>
    </row>
    <row r="669" spans="1:25" ht="12.75" customHeight="1">
      <c r="A669" s="84"/>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row>
    <row r="670" spans="1:25" ht="12.75" customHeight="1">
      <c r="A670" s="84"/>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row>
    <row r="671" spans="1:25" ht="12.75" customHeight="1">
      <c r="A671" s="84"/>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row>
    <row r="672" spans="1:25" ht="12.75" customHeight="1">
      <c r="A672" s="84"/>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row>
    <row r="673" spans="1:25" ht="12.75" customHeight="1">
      <c r="A673" s="84"/>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row>
    <row r="674" spans="1:25" ht="12.75" customHeight="1">
      <c r="A674" s="84"/>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row>
    <row r="675" spans="1:25" ht="12.75" customHeight="1">
      <c r="A675" s="84"/>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row>
    <row r="676" spans="1:25" ht="12.75" customHeight="1">
      <c r="A676" s="84"/>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row>
    <row r="677" spans="1:25" ht="12.75" customHeight="1">
      <c r="A677" s="84"/>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row>
    <row r="678" spans="1:25" ht="12.75" customHeight="1">
      <c r="A678" s="84"/>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row>
    <row r="679" spans="1:25" ht="12.75" customHeight="1">
      <c r="A679" s="84"/>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row>
    <row r="680" spans="1:25" ht="12.75" customHeight="1">
      <c r="A680" s="84"/>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row>
    <row r="681" spans="1:25" ht="12.75" customHeight="1">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row>
    <row r="682" spans="1:25" ht="12.75" customHeight="1">
      <c r="A682" s="84"/>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row>
    <row r="683" spans="1:25" ht="12.75" customHeight="1">
      <c r="A683" s="84"/>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row>
    <row r="684" spans="1:25" ht="12.75" customHeight="1">
      <c r="A684" s="84"/>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row>
    <row r="685" spans="1:25" ht="12.75" customHeight="1">
      <c r="A685" s="84"/>
      <c r="B685" s="84"/>
      <c r="C685" s="84"/>
      <c r="D685" s="84"/>
      <c r="E685" s="84"/>
      <c r="F685" s="84"/>
      <c r="G685" s="84"/>
      <c r="H685" s="84"/>
      <c r="I685" s="84"/>
      <c r="J685" s="84"/>
      <c r="K685" s="84"/>
      <c r="L685" s="84"/>
      <c r="M685" s="84"/>
      <c r="N685" s="84"/>
      <c r="O685" s="84"/>
      <c r="P685" s="84"/>
      <c r="Q685" s="84"/>
      <c r="R685" s="84"/>
      <c r="S685" s="84"/>
      <c r="T685" s="84"/>
      <c r="U685" s="84"/>
      <c r="V685" s="84"/>
      <c r="W685" s="84"/>
      <c r="X685" s="84"/>
      <c r="Y685" s="84"/>
    </row>
    <row r="686" spans="1:25" ht="12.75" customHeight="1">
      <c r="A686" s="84"/>
      <c r="B686" s="84"/>
      <c r="C686" s="84"/>
      <c r="D686" s="84"/>
      <c r="E686" s="84"/>
      <c r="F686" s="84"/>
      <c r="G686" s="84"/>
      <c r="H686" s="84"/>
      <c r="I686" s="84"/>
      <c r="J686" s="84"/>
      <c r="K686" s="84"/>
      <c r="L686" s="84"/>
      <c r="M686" s="84"/>
      <c r="N686" s="84"/>
      <c r="O686" s="84"/>
      <c r="P686" s="84"/>
      <c r="Q686" s="84"/>
      <c r="R686" s="84"/>
      <c r="S686" s="84"/>
      <c r="T686" s="84"/>
      <c r="U686" s="84"/>
      <c r="V686" s="84"/>
      <c r="W686" s="84"/>
      <c r="X686" s="84"/>
      <c r="Y686" s="84"/>
    </row>
    <row r="687" spans="1:25" ht="12.75" customHeight="1">
      <c r="A687" s="84"/>
      <c r="B687" s="84"/>
      <c r="C687" s="84"/>
      <c r="D687" s="84"/>
      <c r="E687" s="84"/>
      <c r="F687" s="84"/>
      <c r="G687" s="84"/>
      <c r="H687" s="84"/>
      <c r="I687" s="84"/>
      <c r="J687" s="84"/>
      <c r="K687" s="84"/>
      <c r="L687" s="84"/>
      <c r="M687" s="84"/>
      <c r="N687" s="84"/>
      <c r="O687" s="84"/>
      <c r="P687" s="84"/>
      <c r="Q687" s="84"/>
      <c r="R687" s="84"/>
      <c r="S687" s="84"/>
      <c r="T687" s="84"/>
      <c r="U687" s="84"/>
      <c r="V687" s="84"/>
      <c r="W687" s="84"/>
      <c r="X687" s="84"/>
      <c r="Y687" s="84"/>
    </row>
    <row r="688" spans="1:25" ht="12.75" customHeight="1">
      <c r="A688" s="84"/>
      <c r="B688" s="84"/>
      <c r="C688" s="84"/>
      <c r="D688" s="84"/>
      <c r="E688" s="84"/>
      <c r="F688" s="84"/>
      <c r="G688" s="84"/>
      <c r="H688" s="84"/>
      <c r="I688" s="84"/>
      <c r="J688" s="84"/>
      <c r="K688" s="84"/>
      <c r="L688" s="84"/>
      <c r="M688" s="84"/>
      <c r="N688" s="84"/>
      <c r="O688" s="84"/>
      <c r="P688" s="84"/>
      <c r="Q688" s="84"/>
      <c r="R688" s="84"/>
      <c r="S688" s="84"/>
      <c r="T688" s="84"/>
      <c r="U688" s="84"/>
      <c r="V688" s="84"/>
      <c r="W688" s="84"/>
      <c r="X688" s="84"/>
      <c r="Y688" s="84"/>
    </row>
    <row r="689" spans="1:25" ht="12.75" customHeight="1">
      <c r="A689" s="84"/>
      <c r="B689" s="84"/>
      <c r="C689" s="84"/>
      <c r="D689" s="84"/>
      <c r="E689" s="84"/>
      <c r="F689" s="84"/>
      <c r="G689" s="84"/>
      <c r="H689" s="84"/>
      <c r="I689" s="84"/>
      <c r="J689" s="84"/>
      <c r="K689" s="84"/>
      <c r="L689" s="84"/>
      <c r="M689" s="84"/>
      <c r="N689" s="84"/>
      <c r="O689" s="84"/>
      <c r="P689" s="84"/>
      <c r="Q689" s="84"/>
      <c r="R689" s="84"/>
      <c r="S689" s="84"/>
      <c r="T689" s="84"/>
      <c r="U689" s="84"/>
      <c r="V689" s="84"/>
      <c r="W689" s="84"/>
      <c r="X689" s="84"/>
      <c r="Y689" s="84"/>
    </row>
    <row r="690" spans="1:25" ht="12.75" customHeight="1">
      <c r="A690" s="84"/>
      <c r="B690" s="84"/>
      <c r="C690" s="84"/>
      <c r="D690" s="84"/>
      <c r="E690" s="84"/>
      <c r="F690" s="84"/>
      <c r="G690" s="84"/>
      <c r="H690" s="84"/>
      <c r="I690" s="84"/>
      <c r="J690" s="84"/>
      <c r="K690" s="84"/>
      <c r="L690" s="84"/>
      <c r="M690" s="84"/>
      <c r="N690" s="84"/>
      <c r="O690" s="84"/>
      <c r="P690" s="84"/>
      <c r="Q690" s="84"/>
      <c r="R690" s="84"/>
      <c r="S690" s="84"/>
      <c r="T690" s="84"/>
      <c r="U690" s="84"/>
      <c r="V690" s="84"/>
      <c r="W690" s="84"/>
      <c r="X690" s="84"/>
      <c r="Y690" s="84"/>
    </row>
    <row r="691" spans="1:25" ht="12.75" customHeight="1">
      <c r="A691" s="84"/>
      <c r="B691" s="84"/>
      <c r="C691" s="84"/>
      <c r="D691" s="84"/>
      <c r="E691" s="84"/>
      <c r="F691" s="84"/>
      <c r="G691" s="84"/>
      <c r="H691" s="84"/>
      <c r="I691" s="84"/>
      <c r="J691" s="84"/>
      <c r="K691" s="84"/>
      <c r="L691" s="84"/>
      <c r="M691" s="84"/>
      <c r="N691" s="84"/>
      <c r="O691" s="84"/>
      <c r="P691" s="84"/>
      <c r="Q691" s="84"/>
      <c r="R691" s="84"/>
      <c r="S691" s="84"/>
      <c r="T691" s="84"/>
      <c r="U691" s="84"/>
      <c r="V691" s="84"/>
      <c r="W691" s="84"/>
      <c r="X691" s="84"/>
      <c r="Y691" s="84"/>
    </row>
    <row r="692" spans="1:25" ht="12.75" customHeight="1">
      <c r="A692" s="84"/>
      <c r="B692" s="84"/>
      <c r="C692" s="84"/>
      <c r="D692" s="84"/>
      <c r="E692" s="84"/>
      <c r="F692" s="84"/>
      <c r="G692" s="84"/>
      <c r="H692" s="84"/>
      <c r="I692" s="84"/>
      <c r="J692" s="84"/>
      <c r="K692" s="84"/>
      <c r="L692" s="84"/>
      <c r="M692" s="84"/>
      <c r="N692" s="84"/>
      <c r="O692" s="84"/>
      <c r="P692" s="84"/>
      <c r="Q692" s="84"/>
      <c r="R692" s="84"/>
      <c r="S692" s="84"/>
      <c r="T692" s="84"/>
      <c r="U692" s="84"/>
      <c r="V692" s="84"/>
      <c r="W692" s="84"/>
      <c r="X692" s="84"/>
      <c r="Y692" s="84"/>
    </row>
    <row r="693" spans="1:25" ht="12.75" customHeight="1">
      <c r="A693" s="84"/>
      <c r="B693" s="84"/>
      <c r="C693" s="84"/>
      <c r="D693" s="84"/>
      <c r="E693" s="84"/>
      <c r="F693" s="84"/>
      <c r="G693" s="84"/>
      <c r="H693" s="84"/>
      <c r="I693" s="84"/>
      <c r="J693" s="84"/>
      <c r="K693" s="84"/>
      <c r="L693" s="84"/>
      <c r="M693" s="84"/>
      <c r="N693" s="84"/>
      <c r="O693" s="84"/>
      <c r="P693" s="84"/>
      <c r="Q693" s="84"/>
      <c r="R693" s="84"/>
      <c r="S693" s="84"/>
      <c r="T693" s="84"/>
      <c r="U693" s="84"/>
      <c r="V693" s="84"/>
      <c r="W693" s="84"/>
      <c r="X693" s="84"/>
      <c r="Y693" s="84"/>
    </row>
    <row r="694" spans="1:25" ht="12.75" customHeight="1">
      <c r="A694" s="84"/>
      <c r="B694" s="84"/>
      <c r="C694" s="84"/>
      <c r="D694" s="84"/>
      <c r="E694" s="84"/>
      <c r="F694" s="84"/>
      <c r="G694" s="84"/>
      <c r="H694" s="84"/>
      <c r="I694" s="84"/>
      <c r="J694" s="84"/>
      <c r="K694" s="84"/>
      <c r="L694" s="84"/>
      <c r="M694" s="84"/>
      <c r="N694" s="84"/>
      <c r="O694" s="84"/>
      <c r="P694" s="84"/>
      <c r="Q694" s="84"/>
      <c r="R694" s="84"/>
      <c r="S694" s="84"/>
      <c r="T694" s="84"/>
      <c r="U694" s="84"/>
      <c r="V694" s="84"/>
      <c r="W694" s="84"/>
      <c r="X694" s="84"/>
      <c r="Y694" s="84"/>
    </row>
    <row r="695" spans="1:25" ht="12.75" customHeight="1">
      <c r="A695" s="84"/>
      <c r="B695" s="84"/>
      <c r="C695" s="84"/>
      <c r="D695" s="84"/>
      <c r="E695" s="84"/>
      <c r="F695" s="84"/>
      <c r="G695" s="84"/>
      <c r="H695" s="84"/>
      <c r="I695" s="84"/>
      <c r="J695" s="84"/>
      <c r="K695" s="84"/>
      <c r="L695" s="84"/>
      <c r="M695" s="84"/>
      <c r="N695" s="84"/>
      <c r="O695" s="84"/>
      <c r="P695" s="84"/>
      <c r="Q695" s="84"/>
      <c r="R695" s="84"/>
      <c r="S695" s="84"/>
      <c r="T695" s="84"/>
      <c r="U695" s="84"/>
      <c r="V695" s="84"/>
      <c r="W695" s="84"/>
      <c r="X695" s="84"/>
      <c r="Y695" s="84"/>
    </row>
    <row r="696" spans="1:25" ht="12.75" customHeight="1">
      <c r="A696" s="84"/>
      <c r="B696" s="84"/>
      <c r="C696" s="84"/>
      <c r="D696" s="84"/>
      <c r="E696" s="84"/>
      <c r="F696" s="84"/>
      <c r="G696" s="84"/>
      <c r="H696" s="84"/>
      <c r="I696" s="84"/>
      <c r="J696" s="84"/>
      <c r="K696" s="84"/>
      <c r="L696" s="84"/>
      <c r="M696" s="84"/>
      <c r="N696" s="84"/>
      <c r="O696" s="84"/>
      <c r="P696" s="84"/>
      <c r="Q696" s="84"/>
      <c r="R696" s="84"/>
      <c r="S696" s="84"/>
      <c r="T696" s="84"/>
      <c r="U696" s="84"/>
      <c r="V696" s="84"/>
      <c r="W696" s="84"/>
      <c r="X696" s="84"/>
      <c r="Y696" s="84"/>
    </row>
    <row r="697" spans="1:25" ht="12.75" customHeight="1">
      <c r="A697" s="84"/>
      <c r="B697" s="84"/>
      <c r="C697" s="84"/>
      <c r="D697" s="84"/>
      <c r="E697" s="84"/>
      <c r="F697" s="84"/>
      <c r="G697" s="84"/>
      <c r="H697" s="84"/>
      <c r="I697" s="84"/>
      <c r="J697" s="84"/>
      <c r="K697" s="84"/>
      <c r="L697" s="84"/>
      <c r="M697" s="84"/>
      <c r="N697" s="84"/>
      <c r="O697" s="84"/>
      <c r="P697" s="84"/>
      <c r="Q697" s="84"/>
      <c r="R697" s="84"/>
      <c r="S697" s="84"/>
      <c r="T697" s="84"/>
      <c r="U697" s="84"/>
      <c r="V697" s="84"/>
      <c r="W697" s="84"/>
      <c r="X697" s="84"/>
      <c r="Y697" s="84"/>
    </row>
    <row r="698" spans="1:25" ht="12.75" customHeight="1">
      <c r="A698" s="84"/>
      <c r="B698" s="84"/>
      <c r="C698" s="84"/>
      <c r="D698" s="84"/>
      <c r="E698" s="84"/>
      <c r="F698" s="84"/>
      <c r="G698" s="84"/>
      <c r="H698" s="84"/>
      <c r="I698" s="84"/>
      <c r="J698" s="84"/>
      <c r="K698" s="84"/>
      <c r="L698" s="84"/>
      <c r="M698" s="84"/>
      <c r="N698" s="84"/>
      <c r="O698" s="84"/>
      <c r="P698" s="84"/>
      <c r="Q698" s="84"/>
      <c r="R698" s="84"/>
      <c r="S698" s="84"/>
      <c r="T698" s="84"/>
      <c r="U698" s="84"/>
      <c r="V698" s="84"/>
      <c r="W698" s="84"/>
      <c r="X698" s="84"/>
      <c r="Y698" s="84"/>
    </row>
    <row r="699" spans="1:25" ht="12.75" customHeight="1">
      <c r="A699" s="84"/>
      <c r="B699" s="84"/>
      <c r="C699" s="84"/>
      <c r="D699" s="84"/>
      <c r="E699" s="84"/>
      <c r="F699" s="84"/>
      <c r="G699" s="84"/>
      <c r="H699" s="84"/>
      <c r="I699" s="84"/>
      <c r="J699" s="84"/>
      <c r="K699" s="84"/>
      <c r="L699" s="84"/>
      <c r="M699" s="84"/>
      <c r="N699" s="84"/>
      <c r="O699" s="84"/>
      <c r="P699" s="84"/>
      <c r="Q699" s="84"/>
      <c r="R699" s="84"/>
      <c r="S699" s="84"/>
      <c r="T699" s="84"/>
      <c r="U699" s="84"/>
      <c r="V699" s="84"/>
      <c r="W699" s="84"/>
      <c r="X699" s="84"/>
      <c r="Y699" s="84"/>
    </row>
    <row r="700" spans="1:25" ht="12.75" customHeight="1">
      <c r="A700" s="84"/>
      <c r="B700" s="84"/>
      <c r="C700" s="84"/>
      <c r="D700" s="84"/>
      <c r="E700" s="84"/>
      <c r="F700" s="84"/>
      <c r="G700" s="84"/>
      <c r="H700" s="84"/>
      <c r="I700" s="84"/>
      <c r="J700" s="84"/>
      <c r="K700" s="84"/>
      <c r="L700" s="84"/>
      <c r="M700" s="84"/>
      <c r="N700" s="84"/>
      <c r="O700" s="84"/>
      <c r="P700" s="84"/>
      <c r="Q700" s="84"/>
      <c r="R700" s="84"/>
      <c r="S700" s="84"/>
      <c r="T700" s="84"/>
      <c r="U700" s="84"/>
      <c r="V700" s="84"/>
      <c r="W700" s="84"/>
      <c r="X700" s="84"/>
      <c r="Y700" s="84"/>
    </row>
    <row r="701" spans="1:25" ht="12.75" customHeight="1">
      <c r="A701" s="84"/>
      <c r="B701" s="84"/>
      <c r="C701" s="84"/>
      <c r="D701" s="84"/>
      <c r="E701" s="84"/>
      <c r="F701" s="84"/>
      <c r="G701" s="84"/>
      <c r="H701" s="84"/>
      <c r="I701" s="84"/>
      <c r="J701" s="84"/>
      <c r="K701" s="84"/>
      <c r="L701" s="84"/>
      <c r="M701" s="84"/>
      <c r="N701" s="84"/>
      <c r="O701" s="84"/>
      <c r="P701" s="84"/>
      <c r="Q701" s="84"/>
      <c r="R701" s="84"/>
      <c r="S701" s="84"/>
      <c r="T701" s="84"/>
      <c r="U701" s="84"/>
      <c r="V701" s="84"/>
      <c r="W701" s="84"/>
      <c r="X701" s="84"/>
      <c r="Y701" s="84"/>
    </row>
    <row r="702" spans="1:25" ht="12.75" customHeight="1">
      <c r="A702" s="84"/>
      <c r="B702" s="84"/>
      <c r="C702" s="84"/>
      <c r="D702" s="84"/>
      <c r="E702" s="84"/>
      <c r="F702" s="84"/>
      <c r="G702" s="84"/>
      <c r="H702" s="84"/>
      <c r="I702" s="84"/>
      <c r="J702" s="84"/>
      <c r="K702" s="84"/>
      <c r="L702" s="84"/>
      <c r="M702" s="84"/>
      <c r="N702" s="84"/>
      <c r="O702" s="84"/>
      <c r="P702" s="84"/>
      <c r="Q702" s="84"/>
      <c r="R702" s="84"/>
      <c r="S702" s="84"/>
      <c r="T702" s="84"/>
      <c r="U702" s="84"/>
      <c r="V702" s="84"/>
      <c r="W702" s="84"/>
      <c r="X702" s="84"/>
      <c r="Y702" s="84"/>
    </row>
    <row r="703" spans="1:25" ht="12.75" customHeight="1">
      <c r="A703" s="84"/>
      <c r="B703" s="84"/>
      <c r="C703" s="84"/>
      <c r="D703" s="84"/>
      <c r="E703" s="84"/>
      <c r="F703" s="84"/>
      <c r="G703" s="84"/>
      <c r="H703" s="84"/>
      <c r="I703" s="84"/>
      <c r="J703" s="84"/>
      <c r="K703" s="84"/>
      <c r="L703" s="84"/>
      <c r="M703" s="84"/>
      <c r="N703" s="84"/>
      <c r="O703" s="84"/>
      <c r="P703" s="84"/>
      <c r="Q703" s="84"/>
      <c r="R703" s="84"/>
      <c r="S703" s="84"/>
      <c r="T703" s="84"/>
      <c r="U703" s="84"/>
      <c r="V703" s="84"/>
      <c r="W703" s="84"/>
      <c r="X703" s="84"/>
      <c r="Y703" s="84"/>
    </row>
    <row r="704" spans="1:25" ht="12.75" customHeight="1">
      <c r="A704" s="84"/>
      <c r="B704" s="84"/>
      <c r="C704" s="84"/>
      <c r="D704" s="84"/>
      <c r="E704" s="84"/>
      <c r="F704" s="84"/>
      <c r="G704" s="84"/>
      <c r="H704" s="84"/>
      <c r="I704" s="84"/>
      <c r="J704" s="84"/>
      <c r="K704" s="84"/>
      <c r="L704" s="84"/>
      <c r="M704" s="84"/>
      <c r="N704" s="84"/>
      <c r="O704" s="84"/>
      <c r="P704" s="84"/>
      <c r="Q704" s="84"/>
      <c r="R704" s="84"/>
      <c r="S704" s="84"/>
      <c r="T704" s="84"/>
      <c r="U704" s="84"/>
      <c r="V704" s="84"/>
      <c r="W704" s="84"/>
      <c r="X704" s="84"/>
      <c r="Y704" s="84"/>
    </row>
    <row r="705" spans="1:25" ht="12.75" customHeight="1">
      <c r="A705" s="84"/>
      <c r="B705" s="84"/>
      <c r="C705" s="84"/>
      <c r="D705" s="84"/>
      <c r="E705" s="84"/>
      <c r="F705" s="84"/>
      <c r="G705" s="84"/>
      <c r="H705" s="84"/>
      <c r="I705" s="84"/>
      <c r="J705" s="84"/>
      <c r="K705" s="84"/>
      <c r="L705" s="84"/>
      <c r="M705" s="84"/>
      <c r="N705" s="84"/>
      <c r="O705" s="84"/>
      <c r="P705" s="84"/>
      <c r="Q705" s="84"/>
      <c r="R705" s="84"/>
      <c r="S705" s="84"/>
      <c r="T705" s="84"/>
      <c r="U705" s="84"/>
      <c r="V705" s="84"/>
      <c r="W705" s="84"/>
      <c r="X705" s="84"/>
      <c r="Y705" s="84"/>
    </row>
    <row r="706" spans="1:25" ht="12.75" customHeight="1">
      <c r="A706" s="84"/>
      <c r="B706" s="84"/>
      <c r="C706" s="84"/>
      <c r="D706" s="84"/>
      <c r="E706" s="84"/>
      <c r="F706" s="84"/>
      <c r="G706" s="84"/>
      <c r="H706" s="84"/>
      <c r="I706" s="84"/>
      <c r="J706" s="84"/>
      <c r="K706" s="84"/>
      <c r="L706" s="84"/>
      <c r="M706" s="84"/>
      <c r="N706" s="84"/>
      <c r="O706" s="84"/>
      <c r="P706" s="84"/>
      <c r="Q706" s="84"/>
      <c r="R706" s="84"/>
      <c r="S706" s="84"/>
      <c r="T706" s="84"/>
      <c r="U706" s="84"/>
      <c r="V706" s="84"/>
      <c r="W706" s="84"/>
      <c r="X706" s="84"/>
      <c r="Y706" s="84"/>
    </row>
    <row r="707" spans="1:25" ht="12.75" customHeight="1">
      <c r="A707" s="84"/>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row>
    <row r="708" spans="1:25" ht="12.75" customHeight="1">
      <c r="A708" s="84"/>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row>
    <row r="709" spans="1:25" ht="12.75" customHeight="1">
      <c r="A709" s="84"/>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row>
    <row r="710" spans="1:25" ht="12.75" customHeight="1">
      <c r="A710" s="84"/>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row>
    <row r="711" spans="1:25" ht="12.75" customHeight="1">
      <c r="A711" s="84"/>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row>
    <row r="712" spans="1:25" ht="12.75" customHeight="1">
      <c r="A712" s="84"/>
      <c r="B712" s="84"/>
      <c r="C712" s="84"/>
      <c r="D712" s="84"/>
      <c r="E712" s="84"/>
      <c r="F712" s="84"/>
      <c r="G712" s="84"/>
      <c r="H712" s="84"/>
      <c r="I712" s="84"/>
      <c r="J712" s="84"/>
      <c r="K712" s="84"/>
      <c r="L712" s="84"/>
      <c r="M712" s="84"/>
      <c r="N712" s="84"/>
      <c r="O712" s="84"/>
      <c r="P712" s="84"/>
      <c r="Q712" s="84"/>
      <c r="R712" s="84"/>
      <c r="S712" s="84"/>
      <c r="T712" s="84"/>
      <c r="U712" s="84"/>
      <c r="V712" s="84"/>
      <c r="W712" s="84"/>
      <c r="X712" s="84"/>
      <c r="Y712" s="84"/>
    </row>
    <row r="713" spans="1:25" ht="12.75" customHeight="1">
      <c r="A713" s="84"/>
      <c r="B713" s="84"/>
      <c r="C713" s="84"/>
      <c r="D713" s="84"/>
      <c r="E713" s="84"/>
      <c r="F713" s="84"/>
      <c r="G713" s="84"/>
      <c r="H713" s="84"/>
      <c r="I713" s="84"/>
      <c r="J713" s="84"/>
      <c r="K713" s="84"/>
      <c r="L713" s="84"/>
      <c r="M713" s="84"/>
      <c r="N713" s="84"/>
      <c r="O713" s="84"/>
      <c r="P713" s="84"/>
      <c r="Q713" s="84"/>
      <c r="R713" s="84"/>
      <c r="S713" s="84"/>
      <c r="T713" s="84"/>
      <c r="U713" s="84"/>
      <c r="V713" s="84"/>
      <c r="W713" s="84"/>
      <c r="X713" s="84"/>
      <c r="Y713" s="84"/>
    </row>
    <row r="714" spans="1:25" ht="12.75" customHeight="1">
      <c r="A714" s="84"/>
      <c r="B714" s="84"/>
      <c r="C714" s="84"/>
      <c r="D714" s="84"/>
      <c r="E714" s="84"/>
      <c r="F714" s="84"/>
      <c r="G714" s="84"/>
      <c r="H714" s="84"/>
      <c r="I714" s="84"/>
      <c r="J714" s="84"/>
      <c r="K714" s="84"/>
      <c r="L714" s="84"/>
      <c r="M714" s="84"/>
      <c r="N714" s="84"/>
      <c r="O714" s="84"/>
      <c r="P714" s="84"/>
      <c r="Q714" s="84"/>
      <c r="R714" s="84"/>
      <c r="S714" s="84"/>
      <c r="T714" s="84"/>
      <c r="U714" s="84"/>
      <c r="V714" s="84"/>
      <c r="W714" s="84"/>
      <c r="X714" s="84"/>
      <c r="Y714" s="84"/>
    </row>
    <row r="715" spans="1:25" ht="12.75" customHeight="1">
      <c r="A715" s="84"/>
      <c r="B715" s="84"/>
      <c r="C715" s="84"/>
      <c r="D715" s="84"/>
      <c r="E715" s="84"/>
      <c r="F715" s="84"/>
      <c r="G715" s="84"/>
      <c r="H715" s="84"/>
      <c r="I715" s="84"/>
      <c r="J715" s="84"/>
      <c r="K715" s="84"/>
      <c r="L715" s="84"/>
      <c r="M715" s="84"/>
      <c r="N715" s="84"/>
      <c r="O715" s="84"/>
      <c r="P715" s="84"/>
      <c r="Q715" s="84"/>
      <c r="R715" s="84"/>
      <c r="S715" s="84"/>
      <c r="T715" s="84"/>
      <c r="U715" s="84"/>
      <c r="V715" s="84"/>
      <c r="W715" s="84"/>
      <c r="X715" s="84"/>
      <c r="Y715" s="84"/>
    </row>
    <row r="716" spans="1:25" ht="12.75" customHeight="1">
      <c r="A716" s="84"/>
      <c r="B716" s="84"/>
      <c r="C716" s="84"/>
      <c r="D716" s="84"/>
      <c r="E716" s="84"/>
      <c r="F716" s="84"/>
      <c r="G716" s="84"/>
      <c r="H716" s="84"/>
      <c r="I716" s="84"/>
      <c r="J716" s="84"/>
      <c r="K716" s="84"/>
      <c r="L716" s="84"/>
      <c r="M716" s="84"/>
      <c r="N716" s="84"/>
      <c r="O716" s="84"/>
      <c r="P716" s="84"/>
      <c r="Q716" s="84"/>
      <c r="R716" s="84"/>
      <c r="S716" s="84"/>
      <c r="T716" s="84"/>
      <c r="U716" s="84"/>
      <c r="V716" s="84"/>
      <c r="W716" s="84"/>
      <c r="X716" s="84"/>
      <c r="Y716" s="84"/>
    </row>
    <row r="717" spans="1:25" ht="12.75" customHeight="1">
      <c r="A717" s="84"/>
      <c r="B717" s="84"/>
      <c r="C717" s="84"/>
      <c r="D717" s="84"/>
      <c r="E717" s="84"/>
      <c r="F717" s="84"/>
      <c r="G717" s="84"/>
      <c r="H717" s="84"/>
      <c r="I717" s="84"/>
      <c r="J717" s="84"/>
      <c r="K717" s="84"/>
      <c r="L717" s="84"/>
      <c r="M717" s="84"/>
      <c r="N717" s="84"/>
      <c r="O717" s="84"/>
      <c r="P717" s="84"/>
      <c r="Q717" s="84"/>
      <c r="R717" s="84"/>
      <c r="S717" s="84"/>
      <c r="T717" s="84"/>
      <c r="U717" s="84"/>
      <c r="V717" s="84"/>
      <c r="W717" s="84"/>
      <c r="X717" s="84"/>
      <c r="Y717" s="84"/>
    </row>
    <row r="718" spans="1:25" ht="12.75" customHeight="1">
      <c r="A718" s="84"/>
      <c r="B718" s="84"/>
      <c r="C718" s="84"/>
      <c r="D718" s="84"/>
      <c r="E718" s="84"/>
      <c r="F718" s="84"/>
      <c r="G718" s="84"/>
      <c r="H718" s="84"/>
      <c r="I718" s="84"/>
      <c r="J718" s="84"/>
      <c r="K718" s="84"/>
      <c r="L718" s="84"/>
      <c r="M718" s="84"/>
      <c r="N718" s="84"/>
      <c r="O718" s="84"/>
      <c r="P718" s="84"/>
      <c r="Q718" s="84"/>
      <c r="R718" s="84"/>
      <c r="S718" s="84"/>
      <c r="T718" s="84"/>
      <c r="U718" s="84"/>
      <c r="V718" s="84"/>
      <c r="W718" s="84"/>
      <c r="X718" s="84"/>
      <c r="Y718" s="84"/>
    </row>
    <row r="719" spans="1:25" ht="12.75" customHeight="1">
      <c r="A719" s="84"/>
      <c r="B719" s="84"/>
      <c r="C719" s="84"/>
      <c r="D719" s="84"/>
      <c r="E719" s="84"/>
      <c r="F719" s="84"/>
      <c r="G719" s="84"/>
      <c r="H719" s="84"/>
      <c r="I719" s="84"/>
      <c r="J719" s="84"/>
      <c r="K719" s="84"/>
      <c r="L719" s="84"/>
      <c r="M719" s="84"/>
      <c r="N719" s="84"/>
      <c r="O719" s="84"/>
      <c r="P719" s="84"/>
      <c r="Q719" s="84"/>
      <c r="R719" s="84"/>
      <c r="S719" s="84"/>
      <c r="T719" s="84"/>
      <c r="U719" s="84"/>
      <c r="V719" s="84"/>
      <c r="W719" s="84"/>
      <c r="X719" s="84"/>
      <c r="Y719" s="84"/>
    </row>
    <row r="720" spans="1:25" ht="12.75" customHeight="1">
      <c r="A720" s="84"/>
      <c r="B720" s="84"/>
      <c r="C720" s="84"/>
      <c r="D720" s="84"/>
      <c r="E720" s="84"/>
      <c r="F720" s="84"/>
      <c r="G720" s="84"/>
      <c r="H720" s="84"/>
      <c r="I720" s="84"/>
      <c r="J720" s="84"/>
      <c r="K720" s="84"/>
      <c r="L720" s="84"/>
      <c r="M720" s="84"/>
      <c r="N720" s="84"/>
      <c r="O720" s="84"/>
      <c r="P720" s="84"/>
      <c r="Q720" s="84"/>
      <c r="R720" s="84"/>
      <c r="S720" s="84"/>
      <c r="T720" s="84"/>
      <c r="U720" s="84"/>
      <c r="V720" s="84"/>
      <c r="W720" s="84"/>
      <c r="X720" s="84"/>
      <c r="Y720" s="84"/>
    </row>
    <row r="721" spans="1:25" ht="12.75" customHeight="1">
      <c r="A721" s="84"/>
      <c r="B721" s="84"/>
      <c r="C721" s="84"/>
      <c r="D721" s="84"/>
      <c r="E721" s="84"/>
      <c r="F721" s="84"/>
      <c r="G721" s="84"/>
      <c r="H721" s="84"/>
      <c r="I721" s="84"/>
      <c r="J721" s="84"/>
      <c r="K721" s="84"/>
      <c r="L721" s="84"/>
      <c r="M721" s="84"/>
      <c r="N721" s="84"/>
      <c r="O721" s="84"/>
      <c r="P721" s="84"/>
      <c r="Q721" s="84"/>
      <c r="R721" s="84"/>
      <c r="S721" s="84"/>
      <c r="T721" s="84"/>
      <c r="U721" s="84"/>
      <c r="V721" s="84"/>
      <c r="W721" s="84"/>
      <c r="X721" s="84"/>
      <c r="Y721" s="84"/>
    </row>
    <row r="722" spans="1:25" ht="12.75" customHeight="1">
      <c r="A722" s="84"/>
      <c r="B722" s="84"/>
      <c r="C722" s="84"/>
      <c r="D722" s="84"/>
      <c r="E722" s="84"/>
      <c r="F722" s="84"/>
      <c r="G722" s="84"/>
      <c r="H722" s="84"/>
      <c r="I722" s="84"/>
      <c r="J722" s="84"/>
      <c r="K722" s="84"/>
      <c r="L722" s="84"/>
      <c r="M722" s="84"/>
      <c r="N722" s="84"/>
      <c r="O722" s="84"/>
      <c r="P722" s="84"/>
      <c r="Q722" s="84"/>
      <c r="R722" s="84"/>
      <c r="S722" s="84"/>
      <c r="T722" s="84"/>
      <c r="U722" s="84"/>
      <c r="V722" s="84"/>
      <c r="W722" s="84"/>
      <c r="X722" s="84"/>
      <c r="Y722" s="84"/>
    </row>
    <row r="723" spans="1:25" ht="12.75" customHeight="1">
      <c r="A723" s="84"/>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row>
    <row r="724" spans="1:25" ht="12.75" customHeight="1">
      <c r="A724" s="84"/>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row>
    <row r="725" spans="1:25" ht="12.75" customHeight="1">
      <c r="A725" s="84"/>
      <c r="B725" s="84"/>
      <c r="C725" s="84"/>
      <c r="D725" s="84"/>
      <c r="E725" s="84"/>
      <c r="F725" s="84"/>
      <c r="G725" s="84"/>
      <c r="H725" s="84"/>
      <c r="I725" s="84"/>
      <c r="J725" s="84"/>
      <c r="K725" s="84"/>
      <c r="L725" s="84"/>
      <c r="M725" s="84"/>
      <c r="N725" s="84"/>
      <c r="O725" s="84"/>
      <c r="P725" s="84"/>
      <c r="Q725" s="84"/>
      <c r="R725" s="84"/>
      <c r="S725" s="84"/>
      <c r="T725" s="84"/>
      <c r="U725" s="84"/>
      <c r="V725" s="84"/>
      <c r="W725" s="84"/>
      <c r="X725" s="84"/>
      <c r="Y725" s="84"/>
    </row>
    <row r="726" spans="1:25" ht="12.75" customHeight="1">
      <c r="A726" s="84"/>
      <c r="B726" s="84"/>
      <c r="C726" s="84"/>
      <c r="D726" s="84"/>
      <c r="E726" s="84"/>
      <c r="F726" s="84"/>
      <c r="G726" s="84"/>
      <c r="H726" s="84"/>
      <c r="I726" s="84"/>
      <c r="J726" s="84"/>
      <c r="K726" s="84"/>
      <c r="L726" s="84"/>
      <c r="M726" s="84"/>
      <c r="N726" s="84"/>
      <c r="O726" s="84"/>
      <c r="P726" s="84"/>
      <c r="Q726" s="84"/>
      <c r="R726" s="84"/>
      <c r="S726" s="84"/>
      <c r="T726" s="84"/>
      <c r="U726" s="84"/>
      <c r="V726" s="84"/>
      <c r="W726" s="84"/>
      <c r="X726" s="84"/>
      <c r="Y726" s="84"/>
    </row>
    <row r="727" spans="1:25" ht="12.75" customHeight="1">
      <c r="A727" s="84"/>
      <c r="B727" s="84"/>
      <c r="C727" s="84"/>
      <c r="D727" s="84"/>
      <c r="E727" s="84"/>
      <c r="F727" s="84"/>
      <c r="G727" s="84"/>
      <c r="H727" s="84"/>
      <c r="I727" s="84"/>
      <c r="J727" s="84"/>
      <c r="K727" s="84"/>
      <c r="L727" s="84"/>
      <c r="M727" s="84"/>
      <c r="N727" s="84"/>
      <c r="O727" s="84"/>
      <c r="P727" s="84"/>
      <c r="Q727" s="84"/>
      <c r="R727" s="84"/>
      <c r="S727" s="84"/>
      <c r="T727" s="84"/>
      <c r="U727" s="84"/>
      <c r="V727" s="84"/>
      <c r="W727" s="84"/>
      <c r="X727" s="84"/>
      <c r="Y727" s="84"/>
    </row>
    <row r="728" spans="1:25" ht="12.75" customHeight="1">
      <c r="A728" s="84"/>
      <c r="B728" s="84"/>
      <c r="C728" s="84"/>
      <c r="D728" s="84"/>
      <c r="E728" s="84"/>
      <c r="F728" s="84"/>
      <c r="G728" s="84"/>
      <c r="H728" s="84"/>
      <c r="I728" s="84"/>
      <c r="J728" s="84"/>
      <c r="K728" s="84"/>
      <c r="L728" s="84"/>
      <c r="M728" s="84"/>
      <c r="N728" s="84"/>
      <c r="O728" s="84"/>
      <c r="P728" s="84"/>
      <c r="Q728" s="84"/>
      <c r="R728" s="84"/>
      <c r="S728" s="84"/>
      <c r="T728" s="84"/>
      <c r="U728" s="84"/>
      <c r="V728" s="84"/>
      <c r="W728" s="84"/>
      <c r="X728" s="84"/>
      <c r="Y728" s="84"/>
    </row>
    <row r="729" spans="1:25" ht="12.75" customHeight="1">
      <c r="A729" s="84"/>
      <c r="B729" s="84"/>
      <c r="C729" s="84"/>
      <c r="D729" s="84"/>
      <c r="E729" s="84"/>
      <c r="F729" s="84"/>
      <c r="G729" s="84"/>
      <c r="H729" s="84"/>
      <c r="I729" s="84"/>
      <c r="J729" s="84"/>
      <c r="K729" s="84"/>
      <c r="L729" s="84"/>
      <c r="M729" s="84"/>
      <c r="N729" s="84"/>
      <c r="O729" s="84"/>
      <c r="P729" s="84"/>
      <c r="Q729" s="84"/>
      <c r="R729" s="84"/>
      <c r="S729" s="84"/>
      <c r="T729" s="84"/>
      <c r="U729" s="84"/>
      <c r="V729" s="84"/>
      <c r="W729" s="84"/>
      <c r="X729" s="84"/>
      <c r="Y729" s="84"/>
    </row>
    <row r="730" spans="1:25" ht="12.75" customHeight="1">
      <c r="A730" s="84"/>
      <c r="B730" s="84"/>
      <c r="C730" s="84"/>
      <c r="D730" s="84"/>
      <c r="E730" s="84"/>
      <c r="F730" s="84"/>
      <c r="G730" s="84"/>
      <c r="H730" s="84"/>
      <c r="I730" s="84"/>
      <c r="J730" s="84"/>
      <c r="K730" s="84"/>
      <c r="L730" s="84"/>
      <c r="M730" s="84"/>
      <c r="N730" s="84"/>
      <c r="O730" s="84"/>
      <c r="P730" s="84"/>
      <c r="Q730" s="84"/>
      <c r="R730" s="84"/>
      <c r="S730" s="84"/>
      <c r="T730" s="84"/>
      <c r="U730" s="84"/>
      <c r="V730" s="84"/>
      <c r="W730" s="84"/>
      <c r="X730" s="84"/>
      <c r="Y730" s="84"/>
    </row>
    <row r="731" spans="1:25" ht="12.75" customHeight="1">
      <c r="A731" s="84"/>
      <c r="B731" s="84"/>
      <c r="C731" s="84"/>
      <c r="D731" s="84"/>
      <c r="E731" s="84"/>
      <c r="F731" s="84"/>
      <c r="G731" s="84"/>
      <c r="H731" s="84"/>
      <c r="I731" s="84"/>
      <c r="J731" s="84"/>
      <c r="K731" s="84"/>
      <c r="L731" s="84"/>
      <c r="M731" s="84"/>
      <c r="N731" s="84"/>
      <c r="O731" s="84"/>
      <c r="P731" s="84"/>
      <c r="Q731" s="84"/>
      <c r="R731" s="84"/>
      <c r="S731" s="84"/>
      <c r="T731" s="84"/>
      <c r="U731" s="84"/>
      <c r="V731" s="84"/>
      <c r="W731" s="84"/>
      <c r="X731" s="84"/>
      <c r="Y731" s="84"/>
    </row>
    <row r="732" spans="1:25" ht="12.75" customHeight="1">
      <c r="A732" s="84"/>
      <c r="B732" s="84"/>
      <c r="C732" s="84"/>
      <c r="D732" s="84"/>
      <c r="E732" s="84"/>
      <c r="F732" s="84"/>
      <c r="G732" s="84"/>
      <c r="H732" s="84"/>
      <c r="I732" s="84"/>
      <c r="J732" s="84"/>
      <c r="K732" s="84"/>
      <c r="L732" s="84"/>
      <c r="M732" s="84"/>
      <c r="N732" s="84"/>
      <c r="O732" s="84"/>
      <c r="P732" s="84"/>
      <c r="Q732" s="84"/>
      <c r="R732" s="84"/>
      <c r="S732" s="84"/>
      <c r="T732" s="84"/>
      <c r="U732" s="84"/>
      <c r="V732" s="84"/>
      <c r="W732" s="84"/>
      <c r="X732" s="84"/>
      <c r="Y732" s="84"/>
    </row>
    <row r="733" spans="1:25" ht="12.75" customHeight="1">
      <c r="A733" s="84"/>
      <c r="B733" s="84"/>
      <c r="C733" s="84"/>
      <c r="D733" s="84"/>
      <c r="E733" s="84"/>
      <c r="F733" s="84"/>
      <c r="G733" s="84"/>
      <c r="H733" s="84"/>
      <c r="I733" s="84"/>
      <c r="J733" s="84"/>
      <c r="K733" s="84"/>
      <c r="L733" s="84"/>
      <c r="M733" s="84"/>
      <c r="N733" s="84"/>
      <c r="O733" s="84"/>
      <c r="P733" s="84"/>
      <c r="Q733" s="84"/>
      <c r="R733" s="84"/>
      <c r="S733" s="84"/>
      <c r="T733" s="84"/>
      <c r="U733" s="84"/>
      <c r="V733" s="84"/>
      <c r="W733" s="84"/>
      <c r="X733" s="84"/>
      <c r="Y733" s="84"/>
    </row>
    <row r="734" spans="1:25" ht="12.75" customHeight="1">
      <c r="A734" s="84"/>
      <c r="B734" s="84"/>
      <c r="C734" s="84"/>
      <c r="D734" s="84"/>
      <c r="E734" s="84"/>
      <c r="F734" s="84"/>
      <c r="G734" s="84"/>
      <c r="H734" s="84"/>
      <c r="I734" s="84"/>
      <c r="J734" s="84"/>
      <c r="K734" s="84"/>
      <c r="L734" s="84"/>
      <c r="M734" s="84"/>
      <c r="N734" s="84"/>
      <c r="O734" s="84"/>
      <c r="P734" s="84"/>
      <c r="Q734" s="84"/>
      <c r="R734" s="84"/>
      <c r="S734" s="84"/>
      <c r="T734" s="84"/>
      <c r="U734" s="84"/>
      <c r="V734" s="84"/>
      <c r="W734" s="84"/>
      <c r="X734" s="84"/>
      <c r="Y734" s="84"/>
    </row>
    <row r="735" spans="1:25" ht="12.75" customHeight="1">
      <c r="A735" s="84"/>
      <c r="B735" s="84"/>
      <c r="C735" s="84"/>
      <c r="D735" s="84"/>
      <c r="E735" s="84"/>
      <c r="F735" s="84"/>
      <c r="G735" s="84"/>
      <c r="H735" s="84"/>
      <c r="I735" s="84"/>
      <c r="J735" s="84"/>
      <c r="K735" s="84"/>
      <c r="L735" s="84"/>
      <c r="M735" s="84"/>
      <c r="N735" s="84"/>
      <c r="O735" s="84"/>
      <c r="P735" s="84"/>
      <c r="Q735" s="84"/>
      <c r="R735" s="84"/>
      <c r="S735" s="84"/>
      <c r="T735" s="84"/>
      <c r="U735" s="84"/>
      <c r="V735" s="84"/>
      <c r="W735" s="84"/>
      <c r="X735" s="84"/>
      <c r="Y735" s="84"/>
    </row>
    <row r="736" spans="1:25" ht="12.75" customHeight="1">
      <c r="A736" s="84"/>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row>
    <row r="737" spans="1:25" ht="12.75" customHeight="1">
      <c r="A737" s="84"/>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row>
    <row r="738" spans="1:25" ht="12.75" customHeight="1">
      <c r="A738" s="84"/>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row>
    <row r="739" spans="1:25" ht="12.75" customHeight="1">
      <c r="A739" s="84"/>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row>
    <row r="740" spans="1:25" ht="12.75" customHeight="1">
      <c r="A740" s="84"/>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row>
    <row r="741" spans="1:25" ht="12.75" customHeight="1">
      <c r="A741" s="84"/>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row>
    <row r="742" spans="1:25" ht="12.75" customHeight="1">
      <c r="A742" s="84"/>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row>
    <row r="743" spans="1:25" ht="12.75" customHeight="1">
      <c r="A743" s="84"/>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row>
    <row r="744" spans="1:25" ht="12.75" customHeight="1">
      <c r="A744" s="84"/>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row>
    <row r="745" spans="1:25" ht="12.75" customHeight="1">
      <c r="A745" s="84"/>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row>
    <row r="746" spans="1:25" ht="12.75" customHeight="1">
      <c r="A746" s="84"/>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row>
    <row r="747" spans="1:25" ht="12.75" customHeight="1">
      <c r="A747" s="84"/>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row>
    <row r="748" spans="1:25" ht="12.75" customHeight="1">
      <c r="A748" s="84"/>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row>
    <row r="749" spans="1:25" ht="12.75" customHeight="1">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row>
    <row r="750" spans="1:25" ht="12.75" customHeight="1">
      <c r="A750" s="84"/>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row>
    <row r="751" spans="1:25" ht="12.75" customHeight="1">
      <c r="A751" s="84"/>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row>
    <row r="752" spans="1:25" ht="12.75" customHeight="1">
      <c r="A752" s="84"/>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row>
    <row r="753" spans="1:25" ht="12.75" customHeight="1">
      <c r="A753" s="84"/>
      <c r="B753" s="84"/>
      <c r="C753" s="84"/>
      <c r="D753" s="84"/>
      <c r="E753" s="84"/>
      <c r="F753" s="84"/>
      <c r="G753" s="84"/>
      <c r="H753" s="84"/>
      <c r="I753" s="84"/>
      <c r="J753" s="84"/>
      <c r="K753" s="84"/>
      <c r="L753" s="84"/>
      <c r="M753" s="84"/>
      <c r="N753" s="84"/>
      <c r="O753" s="84"/>
      <c r="P753" s="84"/>
      <c r="Q753" s="84"/>
      <c r="R753" s="84"/>
      <c r="S753" s="84"/>
      <c r="T753" s="84"/>
      <c r="U753" s="84"/>
      <c r="V753" s="84"/>
      <c r="W753" s="84"/>
      <c r="X753" s="84"/>
      <c r="Y753" s="84"/>
    </row>
    <row r="754" spans="1:25" ht="12.75" customHeight="1">
      <c r="A754" s="84"/>
      <c r="B754" s="84"/>
      <c r="C754" s="84"/>
      <c r="D754" s="84"/>
      <c r="E754" s="84"/>
      <c r="F754" s="84"/>
      <c r="G754" s="84"/>
      <c r="H754" s="84"/>
      <c r="I754" s="84"/>
      <c r="J754" s="84"/>
      <c r="K754" s="84"/>
      <c r="L754" s="84"/>
      <c r="M754" s="84"/>
      <c r="N754" s="84"/>
      <c r="O754" s="84"/>
      <c r="P754" s="84"/>
      <c r="Q754" s="84"/>
      <c r="R754" s="84"/>
      <c r="S754" s="84"/>
      <c r="T754" s="84"/>
      <c r="U754" s="84"/>
      <c r="V754" s="84"/>
      <c r="W754" s="84"/>
      <c r="X754" s="84"/>
      <c r="Y754" s="84"/>
    </row>
    <row r="755" spans="1:25" ht="12.75" customHeight="1">
      <c r="A755" s="84"/>
      <c r="B755" s="84"/>
      <c r="C755" s="84"/>
      <c r="D755" s="84"/>
      <c r="E755" s="84"/>
      <c r="F755" s="84"/>
      <c r="G755" s="84"/>
      <c r="H755" s="84"/>
      <c r="I755" s="84"/>
      <c r="J755" s="84"/>
      <c r="K755" s="84"/>
      <c r="L755" s="84"/>
      <c r="M755" s="84"/>
      <c r="N755" s="84"/>
      <c r="O755" s="84"/>
      <c r="P755" s="84"/>
      <c r="Q755" s="84"/>
      <c r="R755" s="84"/>
      <c r="S755" s="84"/>
      <c r="T755" s="84"/>
      <c r="U755" s="84"/>
      <c r="V755" s="84"/>
      <c r="W755" s="84"/>
      <c r="X755" s="84"/>
      <c r="Y755" s="84"/>
    </row>
    <row r="756" spans="1:25" ht="12.75" customHeight="1">
      <c r="A756" s="84"/>
      <c r="B756" s="84"/>
      <c r="C756" s="84"/>
      <c r="D756" s="84"/>
      <c r="E756" s="84"/>
      <c r="F756" s="84"/>
      <c r="G756" s="84"/>
      <c r="H756" s="84"/>
      <c r="I756" s="84"/>
      <c r="J756" s="84"/>
      <c r="K756" s="84"/>
      <c r="L756" s="84"/>
      <c r="M756" s="84"/>
      <c r="N756" s="84"/>
      <c r="O756" s="84"/>
      <c r="P756" s="84"/>
      <c r="Q756" s="84"/>
      <c r="R756" s="84"/>
      <c r="S756" s="84"/>
      <c r="T756" s="84"/>
      <c r="U756" s="84"/>
      <c r="V756" s="84"/>
      <c r="W756" s="84"/>
      <c r="X756" s="84"/>
      <c r="Y756" s="84"/>
    </row>
    <row r="757" spans="1:25" ht="12.75" customHeight="1">
      <c r="A757" s="84"/>
      <c r="B757" s="84"/>
      <c r="C757" s="84"/>
      <c r="D757" s="84"/>
      <c r="E757" s="84"/>
      <c r="F757" s="84"/>
      <c r="G757" s="84"/>
      <c r="H757" s="84"/>
      <c r="I757" s="84"/>
      <c r="J757" s="84"/>
      <c r="K757" s="84"/>
      <c r="L757" s="84"/>
      <c r="M757" s="84"/>
      <c r="N757" s="84"/>
      <c r="O757" s="84"/>
      <c r="P757" s="84"/>
      <c r="Q757" s="84"/>
      <c r="R757" s="84"/>
      <c r="S757" s="84"/>
      <c r="T757" s="84"/>
      <c r="U757" s="84"/>
      <c r="V757" s="84"/>
      <c r="W757" s="84"/>
      <c r="X757" s="84"/>
      <c r="Y757" s="84"/>
    </row>
    <row r="758" spans="1:25" ht="12.75" customHeight="1">
      <c r="A758" s="84"/>
      <c r="B758" s="84"/>
      <c r="C758" s="84"/>
      <c r="D758" s="84"/>
      <c r="E758" s="84"/>
      <c r="F758" s="84"/>
      <c r="G758" s="84"/>
      <c r="H758" s="84"/>
      <c r="I758" s="84"/>
      <c r="J758" s="84"/>
      <c r="K758" s="84"/>
      <c r="L758" s="84"/>
      <c r="M758" s="84"/>
      <c r="N758" s="84"/>
      <c r="O758" s="84"/>
      <c r="P758" s="84"/>
      <c r="Q758" s="84"/>
      <c r="R758" s="84"/>
      <c r="S758" s="84"/>
      <c r="T758" s="84"/>
      <c r="U758" s="84"/>
      <c r="V758" s="84"/>
      <c r="W758" s="84"/>
      <c r="X758" s="84"/>
      <c r="Y758" s="84"/>
    </row>
    <row r="759" spans="1:25" ht="12.75" customHeight="1">
      <c r="A759" s="84"/>
      <c r="B759" s="84"/>
      <c r="C759" s="84"/>
      <c r="D759" s="84"/>
      <c r="E759" s="84"/>
      <c r="F759" s="84"/>
      <c r="G759" s="84"/>
      <c r="H759" s="84"/>
      <c r="I759" s="84"/>
      <c r="J759" s="84"/>
      <c r="K759" s="84"/>
      <c r="L759" s="84"/>
      <c r="M759" s="84"/>
      <c r="N759" s="84"/>
      <c r="O759" s="84"/>
      <c r="P759" s="84"/>
      <c r="Q759" s="84"/>
      <c r="R759" s="84"/>
      <c r="S759" s="84"/>
      <c r="T759" s="84"/>
      <c r="U759" s="84"/>
      <c r="V759" s="84"/>
      <c r="W759" s="84"/>
      <c r="X759" s="84"/>
      <c r="Y759" s="84"/>
    </row>
    <row r="760" spans="1:25" ht="12.75" customHeight="1">
      <c r="A760" s="84"/>
      <c r="B760" s="84"/>
      <c r="C760" s="84"/>
      <c r="D760" s="84"/>
      <c r="E760" s="84"/>
      <c r="F760" s="84"/>
      <c r="G760" s="84"/>
      <c r="H760" s="84"/>
      <c r="I760" s="84"/>
      <c r="J760" s="84"/>
      <c r="K760" s="84"/>
      <c r="L760" s="84"/>
      <c r="M760" s="84"/>
      <c r="N760" s="84"/>
      <c r="O760" s="84"/>
      <c r="P760" s="84"/>
      <c r="Q760" s="84"/>
      <c r="R760" s="84"/>
      <c r="S760" s="84"/>
      <c r="T760" s="84"/>
      <c r="U760" s="84"/>
      <c r="V760" s="84"/>
      <c r="W760" s="84"/>
      <c r="X760" s="84"/>
      <c r="Y760" s="84"/>
    </row>
    <row r="761" spans="1:25" ht="12.75" customHeight="1">
      <c r="A761" s="84"/>
      <c r="B761" s="84"/>
      <c r="C761" s="84"/>
      <c r="D761" s="84"/>
      <c r="E761" s="84"/>
      <c r="F761" s="84"/>
      <c r="G761" s="84"/>
      <c r="H761" s="84"/>
      <c r="I761" s="84"/>
      <c r="J761" s="84"/>
      <c r="K761" s="84"/>
      <c r="L761" s="84"/>
      <c r="M761" s="84"/>
      <c r="N761" s="84"/>
      <c r="O761" s="84"/>
      <c r="P761" s="84"/>
      <c r="Q761" s="84"/>
      <c r="R761" s="84"/>
      <c r="S761" s="84"/>
      <c r="T761" s="84"/>
      <c r="U761" s="84"/>
      <c r="V761" s="84"/>
      <c r="W761" s="84"/>
      <c r="X761" s="84"/>
      <c r="Y761" s="84"/>
    </row>
    <row r="762" spans="1:25" ht="12.75" customHeight="1">
      <c r="A762" s="84"/>
      <c r="B762" s="84"/>
      <c r="C762" s="84"/>
      <c r="D762" s="84"/>
      <c r="E762" s="84"/>
      <c r="F762" s="84"/>
      <c r="G762" s="84"/>
      <c r="H762" s="84"/>
      <c r="I762" s="84"/>
      <c r="J762" s="84"/>
      <c r="K762" s="84"/>
      <c r="L762" s="84"/>
      <c r="M762" s="84"/>
      <c r="N762" s="84"/>
      <c r="O762" s="84"/>
      <c r="P762" s="84"/>
      <c r="Q762" s="84"/>
      <c r="R762" s="84"/>
      <c r="S762" s="84"/>
      <c r="T762" s="84"/>
      <c r="U762" s="84"/>
      <c r="V762" s="84"/>
      <c r="W762" s="84"/>
      <c r="X762" s="84"/>
      <c r="Y762" s="84"/>
    </row>
    <row r="763" spans="1:25" ht="12.75" customHeight="1">
      <c r="A763" s="84"/>
      <c r="B763" s="84"/>
      <c r="C763" s="84"/>
      <c r="D763" s="84"/>
      <c r="E763" s="84"/>
      <c r="F763" s="84"/>
      <c r="G763" s="84"/>
      <c r="H763" s="84"/>
      <c r="I763" s="84"/>
      <c r="J763" s="84"/>
      <c r="K763" s="84"/>
      <c r="L763" s="84"/>
      <c r="M763" s="84"/>
      <c r="N763" s="84"/>
      <c r="O763" s="84"/>
      <c r="P763" s="84"/>
      <c r="Q763" s="84"/>
      <c r="R763" s="84"/>
      <c r="S763" s="84"/>
      <c r="T763" s="84"/>
      <c r="U763" s="84"/>
      <c r="V763" s="84"/>
      <c r="W763" s="84"/>
      <c r="X763" s="84"/>
      <c r="Y763" s="84"/>
    </row>
    <row r="764" spans="1:25" ht="12.75" customHeight="1">
      <c r="A764" s="84"/>
      <c r="B764" s="84"/>
      <c r="C764" s="84"/>
      <c r="D764" s="84"/>
      <c r="E764" s="84"/>
      <c r="F764" s="84"/>
      <c r="G764" s="84"/>
      <c r="H764" s="84"/>
      <c r="I764" s="84"/>
      <c r="J764" s="84"/>
      <c r="K764" s="84"/>
      <c r="L764" s="84"/>
      <c r="M764" s="84"/>
      <c r="N764" s="84"/>
      <c r="O764" s="84"/>
      <c r="P764" s="84"/>
      <c r="Q764" s="84"/>
      <c r="R764" s="84"/>
      <c r="S764" s="84"/>
      <c r="T764" s="84"/>
      <c r="U764" s="84"/>
      <c r="V764" s="84"/>
      <c r="W764" s="84"/>
      <c r="X764" s="84"/>
      <c r="Y764" s="84"/>
    </row>
    <row r="765" spans="1:25" ht="12.75" customHeight="1">
      <c r="A765" s="84"/>
      <c r="B765" s="84"/>
      <c r="C765" s="84"/>
      <c r="D765" s="84"/>
      <c r="E765" s="84"/>
      <c r="F765" s="84"/>
      <c r="G765" s="84"/>
      <c r="H765" s="84"/>
      <c r="I765" s="84"/>
      <c r="J765" s="84"/>
      <c r="K765" s="84"/>
      <c r="L765" s="84"/>
      <c r="M765" s="84"/>
      <c r="N765" s="84"/>
      <c r="O765" s="84"/>
      <c r="P765" s="84"/>
      <c r="Q765" s="84"/>
      <c r="R765" s="84"/>
      <c r="S765" s="84"/>
      <c r="T765" s="84"/>
      <c r="U765" s="84"/>
      <c r="V765" s="84"/>
      <c r="W765" s="84"/>
      <c r="X765" s="84"/>
      <c r="Y765" s="84"/>
    </row>
    <row r="766" spans="1:25" ht="12.75" customHeight="1">
      <c r="A766" s="84"/>
      <c r="B766" s="84"/>
      <c r="C766" s="84"/>
      <c r="D766" s="84"/>
      <c r="E766" s="84"/>
      <c r="F766" s="84"/>
      <c r="G766" s="84"/>
      <c r="H766" s="84"/>
      <c r="I766" s="84"/>
      <c r="J766" s="84"/>
      <c r="K766" s="84"/>
      <c r="L766" s="84"/>
      <c r="M766" s="84"/>
      <c r="N766" s="84"/>
      <c r="O766" s="84"/>
      <c r="P766" s="84"/>
      <c r="Q766" s="84"/>
      <c r="R766" s="84"/>
      <c r="S766" s="84"/>
      <c r="T766" s="84"/>
      <c r="U766" s="84"/>
      <c r="V766" s="84"/>
      <c r="W766" s="84"/>
      <c r="X766" s="84"/>
      <c r="Y766" s="84"/>
    </row>
    <row r="767" spans="1:25" ht="12.75" customHeight="1">
      <c r="A767" s="84"/>
      <c r="B767" s="84"/>
      <c r="C767" s="84"/>
      <c r="D767" s="84"/>
      <c r="E767" s="84"/>
      <c r="F767" s="84"/>
      <c r="G767" s="84"/>
      <c r="H767" s="84"/>
      <c r="I767" s="84"/>
      <c r="J767" s="84"/>
      <c r="K767" s="84"/>
      <c r="L767" s="84"/>
      <c r="M767" s="84"/>
      <c r="N767" s="84"/>
      <c r="O767" s="84"/>
      <c r="P767" s="84"/>
      <c r="Q767" s="84"/>
      <c r="R767" s="84"/>
      <c r="S767" s="84"/>
      <c r="T767" s="84"/>
      <c r="U767" s="84"/>
      <c r="V767" s="84"/>
      <c r="W767" s="84"/>
      <c r="X767" s="84"/>
      <c r="Y767" s="84"/>
    </row>
    <row r="768" spans="1:25" ht="12.75" customHeight="1">
      <c r="A768" s="84"/>
      <c r="B768" s="84"/>
      <c r="C768" s="84"/>
      <c r="D768" s="84"/>
      <c r="E768" s="84"/>
      <c r="F768" s="84"/>
      <c r="G768" s="84"/>
      <c r="H768" s="84"/>
      <c r="I768" s="84"/>
      <c r="J768" s="84"/>
      <c r="K768" s="84"/>
      <c r="L768" s="84"/>
      <c r="M768" s="84"/>
      <c r="N768" s="84"/>
      <c r="O768" s="84"/>
      <c r="P768" s="84"/>
      <c r="Q768" s="84"/>
      <c r="R768" s="84"/>
      <c r="S768" s="84"/>
      <c r="T768" s="84"/>
      <c r="U768" s="84"/>
      <c r="V768" s="84"/>
      <c r="W768" s="84"/>
      <c r="X768" s="84"/>
      <c r="Y768" s="84"/>
    </row>
    <row r="769" spans="1:25" ht="12.75" customHeight="1">
      <c r="A769" s="84"/>
      <c r="B769" s="84"/>
      <c r="C769" s="84"/>
      <c r="D769" s="84"/>
      <c r="E769" s="84"/>
      <c r="F769" s="84"/>
      <c r="G769" s="84"/>
      <c r="H769" s="84"/>
      <c r="I769" s="84"/>
      <c r="J769" s="84"/>
      <c r="K769" s="84"/>
      <c r="L769" s="84"/>
      <c r="M769" s="84"/>
      <c r="N769" s="84"/>
      <c r="O769" s="84"/>
      <c r="P769" s="84"/>
      <c r="Q769" s="84"/>
      <c r="R769" s="84"/>
      <c r="S769" s="84"/>
      <c r="T769" s="84"/>
      <c r="U769" s="84"/>
      <c r="V769" s="84"/>
      <c r="W769" s="84"/>
      <c r="X769" s="84"/>
      <c r="Y769" s="84"/>
    </row>
    <row r="770" spans="1:25" ht="12.75" customHeight="1">
      <c r="A770" s="84"/>
      <c r="B770" s="84"/>
      <c r="C770" s="84"/>
      <c r="D770" s="84"/>
      <c r="E770" s="84"/>
      <c r="F770" s="84"/>
      <c r="G770" s="84"/>
      <c r="H770" s="84"/>
      <c r="I770" s="84"/>
      <c r="J770" s="84"/>
      <c r="K770" s="84"/>
      <c r="L770" s="84"/>
      <c r="M770" s="84"/>
      <c r="N770" s="84"/>
      <c r="O770" s="84"/>
      <c r="P770" s="84"/>
      <c r="Q770" s="84"/>
      <c r="R770" s="84"/>
      <c r="S770" s="84"/>
      <c r="T770" s="84"/>
      <c r="U770" s="84"/>
      <c r="V770" s="84"/>
      <c r="W770" s="84"/>
      <c r="X770" s="84"/>
      <c r="Y770" s="84"/>
    </row>
    <row r="771" spans="1:25" ht="12.75" customHeight="1">
      <c r="A771" s="84"/>
      <c r="B771" s="84"/>
      <c r="C771" s="84"/>
      <c r="D771" s="84"/>
      <c r="E771" s="84"/>
      <c r="F771" s="84"/>
      <c r="G771" s="84"/>
      <c r="H771" s="84"/>
      <c r="I771" s="84"/>
      <c r="J771" s="84"/>
      <c r="K771" s="84"/>
      <c r="L771" s="84"/>
      <c r="M771" s="84"/>
      <c r="N771" s="84"/>
      <c r="O771" s="84"/>
      <c r="P771" s="84"/>
      <c r="Q771" s="84"/>
      <c r="R771" s="84"/>
      <c r="S771" s="84"/>
      <c r="T771" s="84"/>
      <c r="U771" s="84"/>
      <c r="V771" s="84"/>
      <c r="W771" s="84"/>
      <c r="X771" s="84"/>
      <c r="Y771" s="84"/>
    </row>
    <row r="772" spans="1:25" ht="12.75" customHeight="1">
      <c r="A772" s="84"/>
      <c r="B772" s="84"/>
      <c r="C772" s="84"/>
      <c r="D772" s="84"/>
      <c r="E772" s="84"/>
      <c r="F772" s="84"/>
      <c r="G772" s="84"/>
      <c r="H772" s="84"/>
      <c r="I772" s="84"/>
      <c r="J772" s="84"/>
      <c r="K772" s="84"/>
      <c r="L772" s="84"/>
      <c r="M772" s="84"/>
      <c r="N772" s="84"/>
      <c r="O772" s="84"/>
      <c r="P772" s="84"/>
      <c r="Q772" s="84"/>
      <c r="R772" s="84"/>
      <c r="S772" s="84"/>
      <c r="T772" s="84"/>
      <c r="U772" s="84"/>
      <c r="V772" s="84"/>
      <c r="W772" s="84"/>
      <c r="X772" s="84"/>
      <c r="Y772" s="84"/>
    </row>
    <row r="773" spans="1:25" ht="12.75" customHeight="1">
      <c r="A773" s="84"/>
      <c r="B773" s="84"/>
      <c r="C773" s="84"/>
      <c r="D773" s="84"/>
      <c r="E773" s="84"/>
      <c r="F773" s="84"/>
      <c r="G773" s="84"/>
      <c r="H773" s="84"/>
      <c r="I773" s="84"/>
      <c r="J773" s="84"/>
      <c r="K773" s="84"/>
      <c r="L773" s="84"/>
      <c r="M773" s="84"/>
      <c r="N773" s="84"/>
      <c r="O773" s="84"/>
      <c r="P773" s="84"/>
      <c r="Q773" s="84"/>
      <c r="R773" s="84"/>
      <c r="S773" s="84"/>
      <c r="T773" s="84"/>
      <c r="U773" s="84"/>
      <c r="V773" s="84"/>
      <c r="W773" s="84"/>
      <c r="X773" s="84"/>
      <c r="Y773" s="84"/>
    </row>
    <row r="774" spans="1:25" ht="12.75" customHeight="1">
      <c r="A774" s="84"/>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row>
    <row r="775" spans="1:25" ht="12.75" customHeight="1">
      <c r="A775" s="84"/>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row>
    <row r="776" spans="1:25" ht="12.75" customHeight="1">
      <c r="A776" s="84"/>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row>
    <row r="777" spans="1:25" ht="12.75" customHeight="1">
      <c r="A777" s="84"/>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row>
    <row r="778" spans="1:25" ht="12.75" customHeight="1">
      <c r="A778" s="84"/>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row>
    <row r="779" spans="1:25" ht="12.75" customHeight="1">
      <c r="A779" s="84"/>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row>
    <row r="780" spans="1:25" ht="12.75" customHeight="1">
      <c r="A780" s="84"/>
      <c r="B780" s="84"/>
      <c r="C780" s="84"/>
      <c r="D780" s="84"/>
      <c r="E780" s="84"/>
      <c r="F780" s="84"/>
      <c r="G780" s="84"/>
      <c r="H780" s="84"/>
      <c r="I780" s="84"/>
      <c r="J780" s="84"/>
      <c r="K780" s="84"/>
      <c r="L780" s="84"/>
      <c r="M780" s="84"/>
      <c r="N780" s="84"/>
      <c r="O780" s="84"/>
      <c r="P780" s="84"/>
      <c r="Q780" s="84"/>
      <c r="R780" s="84"/>
      <c r="S780" s="84"/>
      <c r="T780" s="84"/>
      <c r="U780" s="84"/>
      <c r="V780" s="84"/>
      <c r="W780" s="84"/>
      <c r="X780" s="84"/>
      <c r="Y780" s="84"/>
    </row>
    <row r="781" spans="1:25" ht="12.75" customHeight="1">
      <c r="A781" s="84"/>
      <c r="B781" s="84"/>
      <c r="C781" s="84"/>
      <c r="D781" s="84"/>
      <c r="E781" s="84"/>
      <c r="F781" s="84"/>
      <c r="G781" s="84"/>
      <c r="H781" s="84"/>
      <c r="I781" s="84"/>
      <c r="J781" s="84"/>
      <c r="K781" s="84"/>
      <c r="L781" s="84"/>
      <c r="M781" s="84"/>
      <c r="N781" s="84"/>
      <c r="O781" s="84"/>
      <c r="P781" s="84"/>
      <c r="Q781" s="84"/>
      <c r="R781" s="84"/>
      <c r="S781" s="84"/>
      <c r="T781" s="84"/>
      <c r="U781" s="84"/>
      <c r="V781" s="84"/>
      <c r="W781" s="84"/>
      <c r="X781" s="84"/>
      <c r="Y781" s="84"/>
    </row>
    <row r="782" spans="1:25" ht="12.75" customHeight="1">
      <c r="A782" s="84"/>
      <c r="B782" s="84"/>
      <c r="C782" s="84"/>
      <c r="D782" s="84"/>
      <c r="E782" s="84"/>
      <c r="F782" s="84"/>
      <c r="G782" s="84"/>
      <c r="H782" s="84"/>
      <c r="I782" s="84"/>
      <c r="J782" s="84"/>
      <c r="K782" s="84"/>
      <c r="L782" s="84"/>
      <c r="M782" s="84"/>
      <c r="N782" s="84"/>
      <c r="O782" s="84"/>
      <c r="P782" s="84"/>
      <c r="Q782" s="84"/>
      <c r="R782" s="84"/>
      <c r="S782" s="84"/>
      <c r="T782" s="84"/>
      <c r="U782" s="84"/>
      <c r="V782" s="84"/>
      <c r="W782" s="84"/>
      <c r="X782" s="84"/>
      <c r="Y782" s="84"/>
    </row>
    <row r="783" spans="1:25" ht="12.75" customHeight="1">
      <c r="A783" s="84"/>
      <c r="B783" s="84"/>
      <c r="C783" s="84"/>
      <c r="D783" s="84"/>
      <c r="E783" s="84"/>
      <c r="F783" s="84"/>
      <c r="G783" s="84"/>
      <c r="H783" s="84"/>
      <c r="I783" s="84"/>
      <c r="J783" s="84"/>
      <c r="K783" s="84"/>
      <c r="L783" s="84"/>
      <c r="M783" s="84"/>
      <c r="N783" s="84"/>
      <c r="O783" s="84"/>
      <c r="P783" s="84"/>
      <c r="Q783" s="84"/>
      <c r="R783" s="84"/>
      <c r="S783" s="84"/>
      <c r="T783" s="84"/>
      <c r="U783" s="84"/>
      <c r="V783" s="84"/>
      <c r="W783" s="84"/>
      <c r="X783" s="84"/>
      <c r="Y783" s="84"/>
    </row>
    <row r="784" spans="1:25" ht="12.75" customHeight="1">
      <c r="A784" s="84"/>
      <c r="B784" s="84"/>
      <c r="C784" s="84"/>
      <c r="D784" s="84"/>
      <c r="E784" s="84"/>
      <c r="F784" s="84"/>
      <c r="G784" s="84"/>
      <c r="H784" s="84"/>
      <c r="I784" s="84"/>
      <c r="J784" s="84"/>
      <c r="K784" s="84"/>
      <c r="L784" s="84"/>
      <c r="M784" s="84"/>
      <c r="N784" s="84"/>
      <c r="O784" s="84"/>
      <c r="P784" s="84"/>
      <c r="Q784" s="84"/>
      <c r="R784" s="84"/>
      <c r="S784" s="84"/>
      <c r="T784" s="84"/>
      <c r="U784" s="84"/>
      <c r="V784" s="84"/>
      <c r="W784" s="84"/>
      <c r="X784" s="84"/>
      <c r="Y784" s="84"/>
    </row>
    <row r="785" spans="1:25" ht="12.75" customHeight="1">
      <c r="A785" s="84"/>
      <c r="B785" s="84"/>
      <c r="C785" s="84"/>
      <c r="D785" s="84"/>
      <c r="E785" s="84"/>
      <c r="F785" s="84"/>
      <c r="G785" s="84"/>
      <c r="H785" s="84"/>
      <c r="I785" s="84"/>
      <c r="J785" s="84"/>
      <c r="K785" s="84"/>
      <c r="L785" s="84"/>
      <c r="M785" s="84"/>
      <c r="N785" s="84"/>
      <c r="O785" s="84"/>
      <c r="P785" s="84"/>
      <c r="Q785" s="84"/>
      <c r="R785" s="84"/>
      <c r="S785" s="84"/>
      <c r="T785" s="84"/>
      <c r="U785" s="84"/>
      <c r="V785" s="84"/>
      <c r="W785" s="84"/>
      <c r="X785" s="84"/>
      <c r="Y785" s="84"/>
    </row>
    <row r="786" spans="1:25" ht="12.75" customHeight="1">
      <c r="A786" s="84"/>
      <c r="B786" s="84"/>
      <c r="C786" s="84"/>
      <c r="D786" s="84"/>
      <c r="E786" s="84"/>
      <c r="F786" s="84"/>
      <c r="G786" s="84"/>
      <c r="H786" s="84"/>
      <c r="I786" s="84"/>
      <c r="J786" s="84"/>
      <c r="K786" s="84"/>
      <c r="L786" s="84"/>
      <c r="M786" s="84"/>
      <c r="N786" s="84"/>
      <c r="O786" s="84"/>
      <c r="P786" s="84"/>
      <c r="Q786" s="84"/>
      <c r="R786" s="84"/>
      <c r="S786" s="84"/>
      <c r="T786" s="84"/>
      <c r="U786" s="84"/>
      <c r="V786" s="84"/>
      <c r="W786" s="84"/>
      <c r="X786" s="84"/>
      <c r="Y786" s="84"/>
    </row>
    <row r="787" spans="1:25" ht="12.75" customHeight="1">
      <c r="A787" s="84"/>
      <c r="B787" s="84"/>
      <c r="C787" s="84"/>
      <c r="D787" s="84"/>
      <c r="E787" s="84"/>
      <c r="F787" s="84"/>
      <c r="G787" s="84"/>
      <c r="H787" s="84"/>
      <c r="I787" s="84"/>
      <c r="J787" s="84"/>
      <c r="K787" s="84"/>
      <c r="L787" s="84"/>
      <c r="M787" s="84"/>
      <c r="N787" s="84"/>
      <c r="O787" s="84"/>
      <c r="P787" s="84"/>
      <c r="Q787" s="84"/>
      <c r="R787" s="84"/>
      <c r="S787" s="84"/>
      <c r="T787" s="84"/>
      <c r="U787" s="84"/>
      <c r="V787" s="84"/>
      <c r="W787" s="84"/>
      <c r="X787" s="84"/>
      <c r="Y787" s="84"/>
    </row>
    <row r="788" spans="1:25" ht="12.75" customHeight="1">
      <c r="A788" s="84"/>
      <c r="B788" s="84"/>
      <c r="C788" s="84"/>
      <c r="D788" s="84"/>
      <c r="E788" s="84"/>
      <c r="F788" s="84"/>
      <c r="G788" s="84"/>
      <c r="H788" s="84"/>
      <c r="I788" s="84"/>
      <c r="J788" s="84"/>
      <c r="K788" s="84"/>
      <c r="L788" s="84"/>
      <c r="M788" s="84"/>
      <c r="N788" s="84"/>
      <c r="O788" s="84"/>
      <c r="P788" s="84"/>
      <c r="Q788" s="84"/>
      <c r="R788" s="84"/>
      <c r="S788" s="84"/>
      <c r="T788" s="84"/>
      <c r="U788" s="84"/>
      <c r="V788" s="84"/>
      <c r="W788" s="84"/>
      <c r="X788" s="84"/>
      <c r="Y788" s="84"/>
    </row>
    <row r="789" spans="1:25" ht="12.75" customHeight="1">
      <c r="A789" s="84"/>
      <c r="B789" s="84"/>
      <c r="C789" s="84"/>
      <c r="D789" s="84"/>
      <c r="E789" s="84"/>
      <c r="F789" s="84"/>
      <c r="G789" s="84"/>
      <c r="H789" s="84"/>
      <c r="I789" s="84"/>
      <c r="J789" s="84"/>
      <c r="K789" s="84"/>
      <c r="L789" s="84"/>
      <c r="M789" s="84"/>
      <c r="N789" s="84"/>
      <c r="O789" s="84"/>
      <c r="P789" s="84"/>
      <c r="Q789" s="84"/>
      <c r="R789" s="84"/>
      <c r="S789" s="84"/>
      <c r="T789" s="84"/>
      <c r="U789" s="84"/>
      <c r="V789" s="84"/>
      <c r="W789" s="84"/>
      <c r="X789" s="84"/>
      <c r="Y789" s="84"/>
    </row>
    <row r="790" spans="1:25" ht="12.75" customHeight="1">
      <c r="A790" s="84"/>
      <c r="B790" s="84"/>
      <c r="C790" s="84"/>
      <c r="D790" s="84"/>
      <c r="E790" s="84"/>
      <c r="F790" s="84"/>
      <c r="G790" s="84"/>
      <c r="H790" s="84"/>
      <c r="I790" s="84"/>
      <c r="J790" s="84"/>
      <c r="K790" s="84"/>
      <c r="L790" s="84"/>
      <c r="M790" s="84"/>
      <c r="N790" s="84"/>
      <c r="O790" s="84"/>
      <c r="P790" s="84"/>
      <c r="Q790" s="84"/>
      <c r="R790" s="84"/>
      <c r="S790" s="84"/>
      <c r="T790" s="84"/>
      <c r="U790" s="84"/>
      <c r="V790" s="84"/>
      <c r="W790" s="84"/>
      <c r="X790" s="84"/>
      <c r="Y790" s="84"/>
    </row>
    <row r="791" spans="1:25" ht="12.75" customHeight="1">
      <c r="A791" s="84"/>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row>
    <row r="792" spans="1:25" ht="12.75" customHeight="1">
      <c r="A792" s="84"/>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row>
    <row r="793" spans="1:25" ht="12.75" customHeight="1">
      <c r="A793" s="84"/>
      <c r="B793" s="84"/>
      <c r="C793" s="84"/>
      <c r="D793" s="84"/>
      <c r="E793" s="84"/>
      <c r="F793" s="84"/>
      <c r="G793" s="84"/>
      <c r="H793" s="84"/>
      <c r="I793" s="84"/>
      <c r="J793" s="84"/>
      <c r="K793" s="84"/>
      <c r="L793" s="84"/>
      <c r="M793" s="84"/>
      <c r="N793" s="84"/>
      <c r="O793" s="84"/>
      <c r="P793" s="84"/>
      <c r="Q793" s="84"/>
      <c r="R793" s="84"/>
      <c r="S793" s="84"/>
      <c r="T793" s="84"/>
      <c r="U793" s="84"/>
      <c r="V793" s="84"/>
      <c r="W793" s="84"/>
      <c r="X793" s="84"/>
      <c r="Y793" s="84"/>
    </row>
    <row r="794" spans="1:25" ht="12.75" customHeight="1">
      <c r="A794" s="84"/>
      <c r="B794" s="84"/>
      <c r="C794" s="84"/>
      <c r="D794" s="84"/>
      <c r="E794" s="84"/>
      <c r="F794" s="84"/>
      <c r="G794" s="84"/>
      <c r="H794" s="84"/>
      <c r="I794" s="84"/>
      <c r="J794" s="84"/>
      <c r="K794" s="84"/>
      <c r="L794" s="84"/>
      <c r="M794" s="84"/>
      <c r="N794" s="84"/>
      <c r="O794" s="84"/>
      <c r="P794" s="84"/>
      <c r="Q794" s="84"/>
      <c r="R794" s="84"/>
      <c r="S794" s="84"/>
      <c r="T794" s="84"/>
      <c r="U794" s="84"/>
      <c r="V794" s="84"/>
      <c r="W794" s="84"/>
      <c r="X794" s="84"/>
      <c r="Y794" s="84"/>
    </row>
    <row r="795" spans="1:25" ht="12.75" customHeight="1">
      <c r="A795" s="84"/>
      <c r="B795" s="84"/>
      <c r="C795" s="84"/>
      <c r="D795" s="84"/>
      <c r="E795" s="84"/>
      <c r="F795" s="84"/>
      <c r="G795" s="84"/>
      <c r="H795" s="84"/>
      <c r="I795" s="84"/>
      <c r="J795" s="84"/>
      <c r="K795" s="84"/>
      <c r="L795" s="84"/>
      <c r="M795" s="84"/>
      <c r="N795" s="84"/>
      <c r="O795" s="84"/>
      <c r="P795" s="84"/>
      <c r="Q795" s="84"/>
      <c r="R795" s="84"/>
      <c r="S795" s="84"/>
      <c r="T795" s="84"/>
      <c r="U795" s="84"/>
      <c r="V795" s="84"/>
      <c r="W795" s="84"/>
      <c r="X795" s="84"/>
      <c r="Y795" s="84"/>
    </row>
    <row r="796" spans="1:25" ht="12.75" customHeight="1">
      <c r="A796" s="84"/>
      <c r="B796" s="84"/>
      <c r="C796" s="84"/>
      <c r="D796" s="84"/>
      <c r="E796" s="84"/>
      <c r="F796" s="84"/>
      <c r="G796" s="84"/>
      <c r="H796" s="84"/>
      <c r="I796" s="84"/>
      <c r="J796" s="84"/>
      <c r="K796" s="84"/>
      <c r="L796" s="84"/>
      <c r="M796" s="84"/>
      <c r="N796" s="84"/>
      <c r="O796" s="84"/>
      <c r="P796" s="84"/>
      <c r="Q796" s="84"/>
      <c r="R796" s="84"/>
      <c r="S796" s="84"/>
      <c r="T796" s="84"/>
      <c r="U796" s="84"/>
      <c r="V796" s="84"/>
      <c r="W796" s="84"/>
      <c r="X796" s="84"/>
      <c r="Y796" s="84"/>
    </row>
    <row r="797" spans="1:25" ht="12.75" customHeight="1">
      <c r="A797" s="84"/>
      <c r="B797" s="84"/>
      <c r="C797" s="84"/>
      <c r="D797" s="84"/>
      <c r="E797" s="84"/>
      <c r="F797" s="84"/>
      <c r="G797" s="84"/>
      <c r="H797" s="84"/>
      <c r="I797" s="84"/>
      <c r="J797" s="84"/>
      <c r="K797" s="84"/>
      <c r="L797" s="84"/>
      <c r="M797" s="84"/>
      <c r="N797" s="84"/>
      <c r="O797" s="84"/>
      <c r="P797" s="84"/>
      <c r="Q797" s="84"/>
      <c r="R797" s="84"/>
      <c r="S797" s="84"/>
      <c r="T797" s="84"/>
      <c r="U797" s="84"/>
      <c r="V797" s="84"/>
      <c r="W797" s="84"/>
      <c r="X797" s="84"/>
      <c r="Y797" s="84"/>
    </row>
    <row r="798" spans="1:25" ht="12.75" customHeight="1">
      <c r="A798" s="84"/>
      <c r="B798" s="84"/>
      <c r="C798" s="84"/>
      <c r="D798" s="84"/>
      <c r="E798" s="84"/>
      <c r="F798" s="84"/>
      <c r="G798" s="84"/>
      <c r="H798" s="84"/>
      <c r="I798" s="84"/>
      <c r="J798" s="84"/>
      <c r="K798" s="84"/>
      <c r="L798" s="84"/>
      <c r="M798" s="84"/>
      <c r="N798" s="84"/>
      <c r="O798" s="84"/>
      <c r="P798" s="84"/>
      <c r="Q798" s="84"/>
      <c r="R798" s="84"/>
      <c r="S798" s="84"/>
      <c r="T798" s="84"/>
      <c r="U798" s="84"/>
      <c r="V798" s="84"/>
      <c r="W798" s="84"/>
      <c r="X798" s="84"/>
      <c r="Y798" s="84"/>
    </row>
    <row r="799" spans="1:25" ht="12.75" customHeight="1">
      <c r="A799" s="84"/>
      <c r="B799" s="84"/>
      <c r="C799" s="84"/>
      <c r="D799" s="84"/>
      <c r="E799" s="84"/>
      <c r="F799" s="84"/>
      <c r="G799" s="84"/>
      <c r="H799" s="84"/>
      <c r="I799" s="84"/>
      <c r="J799" s="84"/>
      <c r="K799" s="84"/>
      <c r="L799" s="84"/>
      <c r="M799" s="84"/>
      <c r="N799" s="84"/>
      <c r="O799" s="84"/>
      <c r="P799" s="84"/>
      <c r="Q799" s="84"/>
      <c r="R799" s="84"/>
      <c r="S799" s="84"/>
      <c r="T799" s="84"/>
      <c r="U799" s="84"/>
      <c r="V799" s="84"/>
      <c r="W799" s="84"/>
      <c r="X799" s="84"/>
      <c r="Y799" s="84"/>
    </row>
    <row r="800" spans="1:25" ht="12.75" customHeight="1">
      <c r="A800" s="84"/>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row>
    <row r="801" spans="1:25" ht="12.75" customHeight="1">
      <c r="A801" s="84"/>
      <c r="B801" s="84"/>
      <c r="C801" s="84"/>
      <c r="D801" s="84"/>
      <c r="E801" s="84"/>
      <c r="F801" s="84"/>
      <c r="G801" s="84"/>
      <c r="H801" s="84"/>
      <c r="I801" s="84"/>
      <c r="J801" s="84"/>
      <c r="K801" s="84"/>
      <c r="L801" s="84"/>
      <c r="M801" s="84"/>
      <c r="N801" s="84"/>
      <c r="O801" s="84"/>
      <c r="P801" s="84"/>
      <c r="Q801" s="84"/>
      <c r="R801" s="84"/>
      <c r="S801" s="84"/>
      <c r="T801" s="84"/>
      <c r="U801" s="84"/>
      <c r="V801" s="84"/>
      <c r="W801" s="84"/>
      <c r="X801" s="84"/>
      <c r="Y801" s="84"/>
    </row>
    <row r="802" spans="1:25" ht="12.75" customHeight="1">
      <c r="A802" s="84"/>
      <c r="B802" s="84"/>
      <c r="C802" s="84"/>
      <c r="D802" s="84"/>
      <c r="E802" s="84"/>
      <c r="F802" s="84"/>
      <c r="G802" s="84"/>
      <c r="H802" s="84"/>
      <c r="I802" s="84"/>
      <c r="J802" s="84"/>
      <c r="K802" s="84"/>
      <c r="L802" s="84"/>
      <c r="M802" s="84"/>
      <c r="N802" s="84"/>
      <c r="O802" s="84"/>
      <c r="P802" s="84"/>
      <c r="Q802" s="84"/>
      <c r="R802" s="84"/>
      <c r="S802" s="84"/>
      <c r="T802" s="84"/>
      <c r="U802" s="84"/>
      <c r="V802" s="84"/>
      <c r="W802" s="84"/>
      <c r="X802" s="84"/>
      <c r="Y802" s="84"/>
    </row>
    <row r="803" spans="1:25" ht="12.75" customHeight="1">
      <c r="A803" s="84"/>
      <c r="B803" s="84"/>
      <c r="C803" s="84"/>
      <c r="D803" s="84"/>
      <c r="E803" s="84"/>
      <c r="F803" s="84"/>
      <c r="G803" s="84"/>
      <c r="H803" s="84"/>
      <c r="I803" s="84"/>
      <c r="J803" s="84"/>
      <c r="K803" s="84"/>
      <c r="L803" s="84"/>
      <c r="M803" s="84"/>
      <c r="N803" s="84"/>
      <c r="O803" s="84"/>
      <c r="P803" s="84"/>
      <c r="Q803" s="84"/>
      <c r="R803" s="84"/>
      <c r="S803" s="84"/>
      <c r="T803" s="84"/>
      <c r="U803" s="84"/>
      <c r="V803" s="84"/>
      <c r="W803" s="84"/>
      <c r="X803" s="84"/>
      <c r="Y803" s="84"/>
    </row>
    <row r="804" spans="1:25" ht="12.75" customHeight="1">
      <c r="A804" s="84"/>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row>
    <row r="805" spans="1:25" ht="12.75" customHeight="1">
      <c r="A805" s="84"/>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row>
    <row r="806" spans="1:25" ht="12.75" customHeight="1">
      <c r="A806" s="84"/>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row>
    <row r="807" spans="1:25" ht="12.75" customHeight="1">
      <c r="A807" s="84"/>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row>
    <row r="808" spans="1:25" ht="12.75" customHeight="1">
      <c r="A808" s="84"/>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row>
    <row r="809" spans="1:25" ht="12.75" customHeight="1">
      <c r="A809" s="84"/>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row>
    <row r="810" spans="1:25" ht="12.75" customHeight="1">
      <c r="A810" s="84"/>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row>
    <row r="811" spans="1:25" ht="12.75" customHeight="1">
      <c r="A811" s="84"/>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row>
    <row r="812" spans="1:25" ht="12.75" customHeight="1">
      <c r="A812" s="84"/>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row>
    <row r="813" spans="1:25" ht="12.75" customHeight="1">
      <c r="A813" s="84"/>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row>
    <row r="814" spans="1:25" ht="12.75" customHeight="1">
      <c r="A814" s="84"/>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row>
    <row r="815" spans="1:25" ht="12.75" customHeight="1">
      <c r="A815" s="84"/>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row>
    <row r="816" spans="1:25" ht="12.75" customHeight="1">
      <c r="A816" s="84"/>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row>
    <row r="817" spans="1:25" ht="12.75" customHeight="1">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row>
    <row r="818" spans="1:25" ht="12.75" customHeight="1">
      <c r="A818" s="84"/>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row>
    <row r="819" spans="1:25" ht="12.75" customHeight="1">
      <c r="A819" s="84"/>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row>
    <row r="820" spans="1:25" ht="12.75" customHeight="1">
      <c r="A820" s="84"/>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row>
    <row r="821" spans="1:25" ht="12.75" customHeight="1">
      <c r="A821" s="84"/>
      <c r="B821" s="84"/>
      <c r="C821" s="84"/>
      <c r="D821" s="84"/>
      <c r="E821" s="84"/>
      <c r="F821" s="84"/>
      <c r="G821" s="84"/>
      <c r="H821" s="84"/>
      <c r="I821" s="84"/>
      <c r="J821" s="84"/>
      <c r="K821" s="84"/>
      <c r="L821" s="84"/>
      <c r="M821" s="84"/>
      <c r="N821" s="84"/>
      <c r="O821" s="84"/>
      <c r="P821" s="84"/>
      <c r="Q821" s="84"/>
      <c r="R821" s="84"/>
      <c r="S821" s="84"/>
      <c r="T821" s="84"/>
      <c r="U821" s="84"/>
      <c r="V821" s="84"/>
      <c r="W821" s="84"/>
      <c r="X821" s="84"/>
      <c r="Y821" s="84"/>
    </row>
    <row r="822" spans="1:25" ht="12.75" customHeight="1">
      <c r="A822" s="84"/>
      <c r="B822" s="84"/>
      <c r="C822" s="84"/>
      <c r="D822" s="84"/>
      <c r="E822" s="84"/>
      <c r="F822" s="84"/>
      <c r="G822" s="84"/>
      <c r="H822" s="84"/>
      <c r="I822" s="84"/>
      <c r="J822" s="84"/>
      <c r="K822" s="84"/>
      <c r="L822" s="84"/>
      <c r="M822" s="84"/>
      <c r="N822" s="84"/>
      <c r="O822" s="84"/>
      <c r="P822" s="84"/>
      <c r="Q822" s="84"/>
      <c r="R822" s="84"/>
      <c r="S822" s="84"/>
      <c r="T822" s="84"/>
      <c r="U822" s="84"/>
      <c r="V822" s="84"/>
      <c r="W822" s="84"/>
      <c r="X822" s="84"/>
      <c r="Y822" s="84"/>
    </row>
    <row r="823" spans="1:25" ht="12.75" customHeight="1">
      <c r="A823" s="84"/>
      <c r="B823" s="84"/>
      <c r="C823" s="84"/>
      <c r="D823" s="84"/>
      <c r="E823" s="84"/>
      <c r="F823" s="84"/>
      <c r="G823" s="84"/>
      <c r="H823" s="84"/>
      <c r="I823" s="84"/>
      <c r="J823" s="84"/>
      <c r="K823" s="84"/>
      <c r="L823" s="84"/>
      <c r="M823" s="84"/>
      <c r="N823" s="84"/>
      <c r="O823" s="84"/>
      <c r="P823" s="84"/>
      <c r="Q823" s="84"/>
      <c r="R823" s="84"/>
      <c r="S823" s="84"/>
      <c r="T823" s="84"/>
      <c r="U823" s="84"/>
      <c r="V823" s="84"/>
      <c r="W823" s="84"/>
      <c r="X823" s="84"/>
      <c r="Y823" s="84"/>
    </row>
    <row r="824" spans="1:25" ht="12.75" customHeight="1">
      <c r="A824" s="84"/>
      <c r="B824" s="84"/>
      <c r="C824" s="84"/>
      <c r="D824" s="84"/>
      <c r="E824" s="84"/>
      <c r="F824" s="84"/>
      <c r="G824" s="84"/>
      <c r="H824" s="84"/>
      <c r="I824" s="84"/>
      <c r="J824" s="84"/>
      <c r="K824" s="84"/>
      <c r="L824" s="84"/>
      <c r="M824" s="84"/>
      <c r="N824" s="84"/>
      <c r="O824" s="84"/>
      <c r="P824" s="84"/>
      <c r="Q824" s="84"/>
      <c r="R824" s="84"/>
      <c r="S824" s="84"/>
      <c r="T824" s="84"/>
      <c r="U824" s="84"/>
      <c r="V824" s="84"/>
      <c r="W824" s="84"/>
      <c r="X824" s="84"/>
      <c r="Y824" s="84"/>
    </row>
    <row r="825" spans="1:25" ht="12.75" customHeight="1">
      <c r="A825" s="84"/>
      <c r="B825" s="84"/>
      <c r="C825" s="84"/>
      <c r="D825" s="84"/>
      <c r="E825" s="84"/>
      <c r="F825" s="84"/>
      <c r="G825" s="84"/>
      <c r="H825" s="84"/>
      <c r="I825" s="84"/>
      <c r="J825" s="84"/>
      <c r="K825" s="84"/>
      <c r="L825" s="84"/>
      <c r="M825" s="84"/>
      <c r="N825" s="84"/>
      <c r="O825" s="84"/>
      <c r="P825" s="84"/>
      <c r="Q825" s="84"/>
      <c r="R825" s="84"/>
      <c r="S825" s="84"/>
      <c r="T825" s="84"/>
      <c r="U825" s="84"/>
      <c r="V825" s="84"/>
      <c r="W825" s="84"/>
      <c r="X825" s="84"/>
      <c r="Y825" s="84"/>
    </row>
    <row r="826" spans="1:25" ht="12.75" customHeight="1">
      <c r="A826" s="84"/>
      <c r="B826" s="84"/>
      <c r="C826" s="84"/>
      <c r="D826" s="84"/>
      <c r="E826" s="84"/>
      <c r="F826" s="84"/>
      <c r="G826" s="84"/>
      <c r="H826" s="84"/>
      <c r="I826" s="84"/>
      <c r="J826" s="84"/>
      <c r="K826" s="84"/>
      <c r="L826" s="84"/>
      <c r="M826" s="84"/>
      <c r="N826" s="84"/>
      <c r="O826" s="84"/>
      <c r="P826" s="84"/>
      <c r="Q826" s="84"/>
      <c r="R826" s="84"/>
      <c r="S826" s="84"/>
      <c r="T826" s="84"/>
      <c r="U826" s="84"/>
      <c r="V826" s="84"/>
      <c r="W826" s="84"/>
      <c r="X826" s="84"/>
      <c r="Y826" s="84"/>
    </row>
    <row r="827" spans="1:25" ht="12.75" customHeight="1">
      <c r="A827" s="84"/>
      <c r="B827" s="84"/>
      <c r="C827" s="84"/>
      <c r="D827" s="84"/>
      <c r="E827" s="84"/>
      <c r="F827" s="84"/>
      <c r="G827" s="84"/>
      <c r="H827" s="84"/>
      <c r="I827" s="84"/>
      <c r="J827" s="84"/>
      <c r="K827" s="84"/>
      <c r="L827" s="84"/>
      <c r="M827" s="84"/>
      <c r="N827" s="84"/>
      <c r="O827" s="84"/>
      <c r="P827" s="84"/>
      <c r="Q827" s="84"/>
      <c r="R827" s="84"/>
      <c r="S827" s="84"/>
      <c r="T827" s="84"/>
      <c r="U827" s="84"/>
      <c r="V827" s="84"/>
      <c r="W827" s="84"/>
      <c r="X827" s="84"/>
      <c r="Y827" s="84"/>
    </row>
    <row r="828" spans="1:25" ht="12.75" customHeight="1">
      <c r="A828" s="84"/>
      <c r="B828" s="84"/>
      <c r="C828" s="84"/>
      <c r="D828" s="84"/>
      <c r="E828" s="84"/>
      <c r="F828" s="84"/>
      <c r="G828" s="84"/>
      <c r="H828" s="84"/>
      <c r="I828" s="84"/>
      <c r="J828" s="84"/>
      <c r="K828" s="84"/>
      <c r="L828" s="84"/>
      <c r="M828" s="84"/>
      <c r="N828" s="84"/>
      <c r="O828" s="84"/>
      <c r="P828" s="84"/>
      <c r="Q828" s="84"/>
      <c r="R828" s="84"/>
      <c r="S828" s="84"/>
      <c r="T828" s="84"/>
      <c r="U828" s="84"/>
      <c r="V828" s="84"/>
      <c r="W828" s="84"/>
      <c r="X828" s="84"/>
      <c r="Y828" s="84"/>
    </row>
    <row r="829" spans="1:25" ht="12.75" customHeight="1">
      <c r="A829" s="84"/>
      <c r="B829" s="84"/>
      <c r="C829" s="84"/>
      <c r="D829" s="84"/>
      <c r="E829" s="84"/>
      <c r="F829" s="84"/>
      <c r="G829" s="84"/>
      <c r="H829" s="84"/>
      <c r="I829" s="84"/>
      <c r="J829" s="84"/>
      <c r="K829" s="84"/>
      <c r="L829" s="84"/>
      <c r="M829" s="84"/>
      <c r="N829" s="84"/>
      <c r="O829" s="84"/>
      <c r="P829" s="84"/>
      <c r="Q829" s="84"/>
      <c r="R829" s="84"/>
      <c r="S829" s="84"/>
      <c r="T829" s="84"/>
      <c r="U829" s="84"/>
      <c r="V829" s="84"/>
      <c r="W829" s="84"/>
      <c r="X829" s="84"/>
      <c r="Y829" s="84"/>
    </row>
    <row r="830" spans="1:25" ht="12.75" customHeight="1">
      <c r="A830" s="84"/>
      <c r="B830" s="84"/>
      <c r="C830" s="84"/>
      <c r="D830" s="84"/>
      <c r="E830" s="84"/>
      <c r="F830" s="84"/>
      <c r="G830" s="84"/>
      <c r="H830" s="84"/>
      <c r="I830" s="84"/>
      <c r="J830" s="84"/>
      <c r="K830" s="84"/>
      <c r="L830" s="84"/>
      <c r="M830" s="84"/>
      <c r="N830" s="84"/>
      <c r="O830" s="84"/>
      <c r="P830" s="84"/>
      <c r="Q830" s="84"/>
      <c r="R830" s="84"/>
      <c r="S830" s="84"/>
      <c r="T830" s="84"/>
      <c r="U830" s="84"/>
      <c r="V830" s="84"/>
      <c r="W830" s="84"/>
      <c r="X830" s="84"/>
      <c r="Y830" s="84"/>
    </row>
    <row r="831" spans="1:25" ht="12.75" customHeight="1">
      <c r="A831" s="84"/>
      <c r="B831" s="84"/>
      <c r="C831" s="84"/>
      <c r="D831" s="84"/>
      <c r="E831" s="84"/>
      <c r="F831" s="84"/>
      <c r="G831" s="84"/>
      <c r="H831" s="84"/>
      <c r="I831" s="84"/>
      <c r="J831" s="84"/>
      <c r="K831" s="84"/>
      <c r="L831" s="84"/>
      <c r="M831" s="84"/>
      <c r="N831" s="84"/>
      <c r="O831" s="84"/>
      <c r="P831" s="84"/>
      <c r="Q831" s="84"/>
      <c r="R831" s="84"/>
      <c r="S831" s="84"/>
      <c r="T831" s="84"/>
      <c r="U831" s="84"/>
      <c r="V831" s="84"/>
      <c r="W831" s="84"/>
      <c r="X831" s="84"/>
      <c r="Y831" s="84"/>
    </row>
    <row r="832" spans="1:25" ht="12.75" customHeight="1">
      <c r="A832" s="84"/>
      <c r="B832" s="84"/>
      <c r="C832" s="84"/>
      <c r="D832" s="84"/>
      <c r="E832" s="84"/>
      <c r="F832" s="84"/>
      <c r="G832" s="84"/>
      <c r="H832" s="84"/>
      <c r="I832" s="84"/>
      <c r="J832" s="84"/>
      <c r="K832" s="84"/>
      <c r="L832" s="84"/>
      <c r="M832" s="84"/>
      <c r="N832" s="84"/>
      <c r="O832" s="84"/>
      <c r="P832" s="84"/>
      <c r="Q832" s="84"/>
      <c r="R832" s="84"/>
      <c r="S832" s="84"/>
      <c r="T832" s="84"/>
      <c r="U832" s="84"/>
      <c r="V832" s="84"/>
      <c r="W832" s="84"/>
      <c r="X832" s="84"/>
      <c r="Y832" s="84"/>
    </row>
    <row r="833" spans="1:25" ht="12.75" customHeight="1">
      <c r="A833" s="84"/>
      <c r="B833" s="84"/>
      <c r="C833" s="84"/>
      <c r="D833" s="84"/>
      <c r="E833" s="84"/>
      <c r="F833" s="84"/>
      <c r="G833" s="84"/>
      <c r="H833" s="84"/>
      <c r="I833" s="84"/>
      <c r="J833" s="84"/>
      <c r="K833" s="84"/>
      <c r="L833" s="84"/>
      <c r="M833" s="84"/>
      <c r="N833" s="84"/>
      <c r="O833" s="84"/>
      <c r="P833" s="84"/>
      <c r="Q833" s="84"/>
      <c r="R833" s="84"/>
      <c r="S833" s="84"/>
      <c r="T833" s="84"/>
      <c r="U833" s="84"/>
      <c r="V833" s="84"/>
      <c r="W833" s="84"/>
      <c r="X833" s="84"/>
      <c r="Y833" s="84"/>
    </row>
    <row r="834" spans="1:25" ht="12.75" customHeight="1">
      <c r="A834" s="84"/>
      <c r="B834" s="84"/>
      <c r="C834" s="84"/>
      <c r="D834" s="84"/>
      <c r="E834" s="84"/>
      <c r="F834" s="84"/>
      <c r="G834" s="84"/>
      <c r="H834" s="84"/>
      <c r="I834" s="84"/>
      <c r="J834" s="84"/>
      <c r="K834" s="84"/>
      <c r="L834" s="84"/>
      <c r="M834" s="84"/>
      <c r="N834" s="84"/>
      <c r="O834" s="84"/>
      <c r="P834" s="84"/>
      <c r="Q834" s="84"/>
      <c r="R834" s="84"/>
      <c r="S834" s="84"/>
      <c r="T834" s="84"/>
      <c r="U834" s="84"/>
      <c r="V834" s="84"/>
      <c r="W834" s="84"/>
      <c r="X834" s="84"/>
      <c r="Y834" s="84"/>
    </row>
    <row r="835" spans="1:25" ht="12.75" customHeight="1">
      <c r="A835" s="84"/>
      <c r="B835" s="84"/>
      <c r="C835" s="84"/>
      <c r="D835" s="84"/>
      <c r="E835" s="84"/>
      <c r="F835" s="84"/>
      <c r="G835" s="84"/>
      <c r="H835" s="84"/>
      <c r="I835" s="84"/>
      <c r="J835" s="84"/>
      <c r="K835" s="84"/>
      <c r="L835" s="84"/>
      <c r="M835" s="84"/>
      <c r="N835" s="84"/>
      <c r="O835" s="84"/>
      <c r="P835" s="84"/>
      <c r="Q835" s="84"/>
      <c r="R835" s="84"/>
      <c r="S835" s="84"/>
      <c r="T835" s="84"/>
      <c r="U835" s="84"/>
      <c r="V835" s="84"/>
      <c r="W835" s="84"/>
      <c r="X835" s="84"/>
      <c r="Y835" s="84"/>
    </row>
    <row r="836" spans="1:25" ht="12.75" customHeight="1">
      <c r="A836" s="84"/>
      <c r="B836" s="84"/>
      <c r="C836" s="84"/>
      <c r="D836" s="84"/>
      <c r="E836" s="84"/>
      <c r="F836" s="84"/>
      <c r="G836" s="84"/>
      <c r="H836" s="84"/>
      <c r="I836" s="84"/>
      <c r="J836" s="84"/>
      <c r="K836" s="84"/>
      <c r="L836" s="84"/>
      <c r="M836" s="84"/>
      <c r="N836" s="84"/>
      <c r="O836" s="84"/>
      <c r="P836" s="84"/>
      <c r="Q836" s="84"/>
      <c r="R836" s="84"/>
      <c r="S836" s="84"/>
      <c r="T836" s="84"/>
      <c r="U836" s="84"/>
      <c r="V836" s="84"/>
      <c r="W836" s="84"/>
      <c r="X836" s="84"/>
      <c r="Y836" s="84"/>
    </row>
    <row r="837" spans="1:25" ht="12.75" customHeight="1">
      <c r="A837" s="84"/>
      <c r="B837" s="84"/>
      <c r="C837" s="84"/>
      <c r="D837" s="84"/>
      <c r="E837" s="84"/>
      <c r="F837" s="84"/>
      <c r="G837" s="84"/>
      <c r="H837" s="84"/>
      <c r="I837" s="84"/>
      <c r="J837" s="84"/>
      <c r="K837" s="84"/>
      <c r="L837" s="84"/>
      <c r="M837" s="84"/>
      <c r="N837" s="84"/>
      <c r="O837" s="84"/>
      <c r="P837" s="84"/>
      <c r="Q837" s="84"/>
      <c r="R837" s="84"/>
      <c r="S837" s="84"/>
      <c r="T837" s="84"/>
      <c r="U837" s="84"/>
      <c r="V837" s="84"/>
      <c r="W837" s="84"/>
      <c r="X837" s="84"/>
      <c r="Y837" s="84"/>
    </row>
    <row r="838" spans="1:25" ht="12.75" customHeight="1">
      <c r="A838" s="84"/>
      <c r="B838" s="84"/>
      <c r="C838" s="84"/>
      <c r="D838" s="84"/>
      <c r="E838" s="84"/>
      <c r="F838" s="84"/>
      <c r="G838" s="84"/>
      <c r="H838" s="84"/>
      <c r="I838" s="84"/>
      <c r="J838" s="84"/>
      <c r="K838" s="84"/>
      <c r="L838" s="84"/>
      <c r="M838" s="84"/>
      <c r="N838" s="84"/>
      <c r="O838" s="84"/>
      <c r="P838" s="84"/>
      <c r="Q838" s="84"/>
      <c r="R838" s="84"/>
      <c r="S838" s="84"/>
      <c r="T838" s="84"/>
      <c r="U838" s="84"/>
      <c r="V838" s="84"/>
      <c r="W838" s="84"/>
      <c r="X838" s="84"/>
      <c r="Y838" s="84"/>
    </row>
    <row r="839" spans="1:25" ht="12.75" customHeight="1">
      <c r="A839" s="84"/>
      <c r="B839" s="84"/>
      <c r="C839" s="84"/>
      <c r="D839" s="84"/>
      <c r="E839" s="84"/>
      <c r="F839" s="84"/>
      <c r="G839" s="84"/>
      <c r="H839" s="84"/>
      <c r="I839" s="84"/>
      <c r="J839" s="84"/>
      <c r="K839" s="84"/>
      <c r="L839" s="84"/>
      <c r="M839" s="84"/>
      <c r="N839" s="84"/>
      <c r="O839" s="84"/>
      <c r="P839" s="84"/>
      <c r="Q839" s="84"/>
      <c r="R839" s="84"/>
      <c r="S839" s="84"/>
      <c r="T839" s="84"/>
      <c r="U839" s="84"/>
      <c r="V839" s="84"/>
      <c r="W839" s="84"/>
      <c r="X839" s="84"/>
      <c r="Y839" s="84"/>
    </row>
    <row r="840" spans="1:25" ht="12.75" customHeight="1">
      <c r="A840" s="84"/>
      <c r="B840" s="84"/>
      <c r="C840" s="84"/>
      <c r="D840" s="84"/>
      <c r="E840" s="84"/>
      <c r="F840" s="84"/>
      <c r="G840" s="84"/>
      <c r="H840" s="84"/>
      <c r="I840" s="84"/>
      <c r="J840" s="84"/>
      <c r="K840" s="84"/>
      <c r="L840" s="84"/>
      <c r="M840" s="84"/>
      <c r="N840" s="84"/>
      <c r="O840" s="84"/>
      <c r="P840" s="84"/>
      <c r="Q840" s="84"/>
      <c r="R840" s="84"/>
      <c r="S840" s="84"/>
      <c r="T840" s="84"/>
      <c r="U840" s="84"/>
      <c r="V840" s="84"/>
      <c r="W840" s="84"/>
      <c r="X840" s="84"/>
      <c r="Y840" s="84"/>
    </row>
    <row r="841" spans="1:25" ht="12.75" customHeight="1">
      <c r="A841" s="84"/>
      <c r="B841" s="84"/>
      <c r="C841" s="84"/>
      <c r="D841" s="84"/>
      <c r="E841" s="84"/>
      <c r="F841" s="84"/>
      <c r="G841" s="84"/>
      <c r="H841" s="84"/>
      <c r="I841" s="84"/>
      <c r="J841" s="84"/>
      <c r="K841" s="84"/>
      <c r="L841" s="84"/>
      <c r="M841" s="84"/>
      <c r="N841" s="84"/>
      <c r="O841" s="84"/>
      <c r="P841" s="84"/>
      <c r="Q841" s="84"/>
      <c r="R841" s="84"/>
      <c r="S841" s="84"/>
      <c r="T841" s="84"/>
      <c r="U841" s="84"/>
      <c r="V841" s="84"/>
      <c r="W841" s="84"/>
      <c r="X841" s="84"/>
      <c r="Y841" s="84"/>
    </row>
    <row r="842" spans="1:25" ht="12.75" customHeight="1">
      <c r="A842" s="84"/>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row>
    <row r="843" spans="1:25" ht="12.75" customHeight="1">
      <c r="A843" s="84"/>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row>
    <row r="844" spans="1:25" ht="12.75" customHeight="1">
      <c r="A844" s="84"/>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row>
    <row r="845" spans="1:25" ht="12.75" customHeight="1">
      <c r="A845" s="84"/>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row>
    <row r="846" spans="1:25" ht="12.75" customHeight="1">
      <c r="A846" s="84"/>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row>
    <row r="847" spans="1:25" ht="12.75" customHeight="1">
      <c r="A847" s="84"/>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row>
    <row r="848" spans="1:25" ht="12.75" customHeight="1">
      <c r="A848" s="84"/>
      <c r="B848" s="84"/>
      <c r="C848" s="84"/>
      <c r="D848" s="84"/>
      <c r="E848" s="84"/>
      <c r="F848" s="84"/>
      <c r="G848" s="84"/>
      <c r="H848" s="84"/>
      <c r="I848" s="84"/>
      <c r="J848" s="84"/>
      <c r="K848" s="84"/>
      <c r="L848" s="84"/>
      <c r="M848" s="84"/>
      <c r="N848" s="84"/>
      <c r="O848" s="84"/>
      <c r="P848" s="84"/>
      <c r="Q848" s="84"/>
      <c r="R848" s="84"/>
      <c r="S848" s="84"/>
      <c r="T848" s="84"/>
      <c r="U848" s="84"/>
      <c r="V848" s="84"/>
      <c r="W848" s="84"/>
      <c r="X848" s="84"/>
      <c r="Y848" s="84"/>
    </row>
    <row r="849" spans="1:25" ht="12.75" customHeight="1">
      <c r="A849" s="84"/>
      <c r="B849" s="84"/>
      <c r="C849" s="84"/>
      <c r="D849" s="84"/>
      <c r="E849" s="84"/>
      <c r="F849" s="84"/>
      <c r="G849" s="84"/>
      <c r="H849" s="84"/>
      <c r="I849" s="84"/>
      <c r="J849" s="84"/>
      <c r="K849" s="84"/>
      <c r="L849" s="84"/>
      <c r="M849" s="84"/>
      <c r="N849" s="84"/>
      <c r="O849" s="84"/>
      <c r="P849" s="84"/>
      <c r="Q849" s="84"/>
      <c r="R849" s="84"/>
      <c r="S849" s="84"/>
      <c r="T849" s="84"/>
      <c r="U849" s="84"/>
      <c r="V849" s="84"/>
      <c r="W849" s="84"/>
      <c r="X849" s="84"/>
      <c r="Y849" s="84"/>
    </row>
    <row r="850" spans="1:25" ht="12.75" customHeight="1">
      <c r="A850" s="84"/>
      <c r="B850" s="84"/>
      <c r="C850" s="84"/>
      <c r="D850" s="84"/>
      <c r="E850" s="84"/>
      <c r="F850" s="84"/>
      <c r="G850" s="84"/>
      <c r="H850" s="84"/>
      <c r="I850" s="84"/>
      <c r="J850" s="84"/>
      <c r="K850" s="84"/>
      <c r="L850" s="84"/>
      <c r="M850" s="84"/>
      <c r="N850" s="84"/>
      <c r="O850" s="84"/>
      <c r="P850" s="84"/>
      <c r="Q850" s="84"/>
      <c r="R850" s="84"/>
      <c r="S850" s="84"/>
      <c r="T850" s="84"/>
      <c r="U850" s="84"/>
      <c r="V850" s="84"/>
      <c r="W850" s="84"/>
      <c r="X850" s="84"/>
      <c r="Y850" s="84"/>
    </row>
    <row r="851" spans="1:25" ht="12.75" customHeight="1">
      <c r="A851" s="84"/>
      <c r="B851" s="84"/>
      <c r="C851" s="84"/>
      <c r="D851" s="84"/>
      <c r="E851" s="84"/>
      <c r="F851" s="84"/>
      <c r="G851" s="84"/>
      <c r="H851" s="84"/>
      <c r="I851" s="84"/>
      <c r="J851" s="84"/>
      <c r="K851" s="84"/>
      <c r="L851" s="84"/>
      <c r="M851" s="84"/>
      <c r="N851" s="84"/>
      <c r="O851" s="84"/>
      <c r="P851" s="84"/>
      <c r="Q851" s="84"/>
      <c r="R851" s="84"/>
      <c r="S851" s="84"/>
      <c r="T851" s="84"/>
      <c r="U851" s="84"/>
      <c r="V851" s="84"/>
      <c r="W851" s="84"/>
      <c r="X851" s="84"/>
      <c r="Y851" s="84"/>
    </row>
    <row r="852" spans="1:25" ht="12.75" customHeight="1">
      <c r="A852" s="84"/>
      <c r="B852" s="84"/>
      <c r="C852" s="84"/>
      <c r="D852" s="84"/>
      <c r="E852" s="84"/>
      <c r="F852" s="84"/>
      <c r="G852" s="84"/>
      <c r="H852" s="84"/>
      <c r="I852" s="84"/>
      <c r="J852" s="84"/>
      <c r="K852" s="84"/>
      <c r="L852" s="84"/>
      <c r="M852" s="84"/>
      <c r="N852" s="84"/>
      <c r="O852" s="84"/>
      <c r="P852" s="84"/>
      <c r="Q852" s="84"/>
      <c r="R852" s="84"/>
      <c r="S852" s="84"/>
      <c r="T852" s="84"/>
      <c r="U852" s="84"/>
      <c r="V852" s="84"/>
      <c r="W852" s="84"/>
      <c r="X852" s="84"/>
      <c r="Y852" s="84"/>
    </row>
    <row r="853" spans="1:25" ht="12.75" customHeight="1">
      <c r="A853" s="84"/>
      <c r="B853" s="84"/>
      <c r="C853" s="84"/>
      <c r="D853" s="84"/>
      <c r="E853" s="84"/>
      <c r="F853" s="84"/>
      <c r="G853" s="84"/>
      <c r="H853" s="84"/>
      <c r="I853" s="84"/>
      <c r="J853" s="84"/>
      <c r="K853" s="84"/>
      <c r="L853" s="84"/>
      <c r="M853" s="84"/>
      <c r="N853" s="84"/>
      <c r="O853" s="84"/>
      <c r="P853" s="84"/>
      <c r="Q853" s="84"/>
      <c r="R853" s="84"/>
      <c r="S853" s="84"/>
      <c r="T853" s="84"/>
      <c r="U853" s="84"/>
      <c r="V853" s="84"/>
      <c r="W853" s="84"/>
      <c r="X853" s="84"/>
      <c r="Y853" s="84"/>
    </row>
    <row r="854" spans="1:25" ht="12.75" customHeight="1">
      <c r="A854" s="84"/>
      <c r="B854" s="84"/>
      <c r="C854" s="84"/>
      <c r="D854" s="84"/>
      <c r="E854" s="84"/>
      <c r="F854" s="84"/>
      <c r="G854" s="84"/>
      <c r="H854" s="84"/>
      <c r="I854" s="84"/>
      <c r="J854" s="84"/>
      <c r="K854" s="84"/>
      <c r="L854" s="84"/>
      <c r="M854" s="84"/>
      <c r="N854" s="84"/>
      <c r="O854" s="84"/>
      <c r="P854" s="84"/>
      <c r="Q854" s="84"/>
      <c r="R854" s="84"/>
      <c r="S854" s="84"/>
      <c r="T854" s="84"/>
      <c r="U854" s="84"/>
      <c r="V854" s="84"/>
      <c r="W854" s="84"/>
      <c r="X854" s="84"/>
      <c r="Y854" s="84"/>
    </row>
    <row r="855" spans="1:25" ht="12.75" customHeight="1">
      <c r="A855" s="84"/>
      <c r="B855" s="84"/>
      <c r="C855" s="84"/>
      <c r="D855" s="84"/>
      <c r="E855" s="84"/>
      <c r="F855" s="84"/>
      <c r="G855" s="84"/>
      <c r="H855" s="84"/>
      <c r="I855" s="84"/>
      <c r="J855" s="84"/>
      <c r="K855" s="84"/>
      <c r="L855" s="84"/>
      <c r="M855" s="84"/>
      <c r="N855" s="84"/>
      <c r="O855" s="84"/>
      <c r="P855" s="84"/>
      <c r="Q855" s="84"/>
      <c r="R855" s="84"/>
      <c r="S855" s="84"/>
      <c r="T855" s="84"/>
      <c r="U855" s="84"/>
      <c r="V855" s="84"/>
      <c r="W855" s="84"/>
      <c r="X855" s="84"/>
      <c r="Y855" s="84"/>
    </row>
    <row r="856" spans="1:25" ht="12.75" customHeight="1">
      <c r="A856" s="84"/>
      <c r="B856" s="84"/>
      <c r="C856" s="84"/>
      <c r="D856" s="84"/>
      <c r="E856" s="84"/>
      <c r="F856" s="84"/>
      <c r="G856" s="84"/>
      <c r="H856" s="84"/>
      <c r="I856" s="84"/>
      <c r="J856" s="84"/>
      <c r="K856" s="84"/>
      <c r="L856" s="84"/>
      <c r="M856" s="84"/>
      <c r="N856" s="84"/>
      <c r="O856" s="84"/>
      <c r="P856" s="84"/>
      <c r="Q856" s="84"/>
      <c r="R856" s="84"/>
      <c r="S856" s="84"/>
      <c r="T856" s="84"/>
      <c r="U856" s="84"/>
      <c r="V856" s="84"/>
      <c r="W856" s="84"/>
      <c r="X856" s="84"/>
      <c r="Y856" s="84"/>
    </row>
    <row r="857" spans="1:25" ht="12.75" customHeight="1">
      <c r="A857" s="84"/>
      <c r="B857" s="84"/>
      <c r="C857" s="84"/>
      <c r="D857" s="84"/>
      <c r="E857" s="84"/>
      <c r="F857" s="84"/>
      <c r="G857" s="84"/>
      <c r="H857" s="84"/>
      <c r="I857" s="84"/>
      <c r="J857" s="84"/>
      <c r="K857" s="84"/>
      <c r="L857" s="84"/>
      <c r="M857" s="84"/>
      <c r="N857" s="84"/>
      <c r="O857" s="84"/>
      <c r="P857" s="84"/>
      <c r="Q857" s="84"/>
      <c r="R857" s="84"/>
      <c r="S857" s="84"/>
      <c r="T857" s="84"/>
      <c r="U857" s="84"/>
      <c r="V857" s="84"/>
      <c r="W857" s="84"/>
      <c r="X857" s="84"/>
      <c r="Y857" s="84"/>
    </row>
    <row r="858" spans="1:25" ht="12.75" customHeight="1">
      <c r="A858" s="84"/>
      <c r="B858" s="84"/>
      <c r="C858" s="84"/>
      <c r="D858" s="84"/>
      <c r="E858" s="84"/>
      <c r="F858" s="84"/>
      <c r="G858" s="84"/>
      <c r="H858" s="84"/>
      <c r="I858" s="84"/>
      <c r="J858" s="84"/>
      <c r="K858" s="84"/>
      <c r="L858" s="84"/>
      <c r="M858" s="84"/>
      <c r="N858" s="84"/>
      <c r="O858" s="84"/>
      <c r="P858" s="84"/>
      <c r="Q858" s="84"/>
      <c r="R858" s="84"/>
      <c r="S858" s="84"/>
      <c r="T858" s="84"/>
      <c r="U858" s="84"/>
      <c r="V858" s="84"/>
      <c r="W858" s="84"/>
      <c r="X858" s="84"/>
      <c r="Y858" s="84"/>
    </row>
    <row r="859" spans="1:25" ht="12.75" customHeight="1">
      <c r="A859" s="84"/>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row>
    <row r="860" spans="1:25" ht="12.75" customHeight="1">
      <c r="A860" s="84"/>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row>
    <row r="861" spans="1:25" ht="12.75" customHeight="1">
      <c r="A861" s="84"/>
      <c r="B861" s="84"/>
      <c r="C861" s="84"/>
      <c r="D861" s="84"/>
      <c r="E861" s="84"/>
      <c r="F861" s="84"/>
      <c r="G861" s="84"/>
      <c r="H861" s="84"/>
      <c r="I861" s="84"/>
      <c r="J861" s="84"/>
      <c r="K861" s="84"/>
      <c r="L861" s="84"/>
      <c r="M861" s="84"/>
      <c r="N861" s="84"/>
      <c r="O861" s="84"/>
      <c r="P861" s="84"/>
      <c r="Q861" s="84"/>
      <c r="R861" s="84"/>
      <c r="S861" s="84"/>
      <c r="T861" s="84"/>
      <c r="U861" s="84"/>
      <c r="V861" s="84"/>
      <c r="W861" s="84"/>
      <c r="X861" s="84"/>
      <c r="Y861" s="84"/>
    </row>
    <row r="862" spans="1:25" ht="12.75" customHeight="1">
      <c r="A862" s="84"/>
      <c r="B862" s="84"/>
      <c r="C862" s="84"/>
      <c r="D862" s="84"/>
      <c r="E862" s="84"/>
      <c r="F862" s="84"/>
      <c r="G862" s="84"/>
      <c r="H862" s="84"/>
      <c r="I862" s="84"/>
      <c r="J862" s="84"/>
      <c r="K862" s="84"/>
      <c r="L862" s="84"/>
      <c r="M862" s="84"/>
      <c r="N862" s="84"/>
      <c r="O862" s="84"/>
      <c r="P862" s="84"/>
      <c r="Q862" s="84"/>
      <c r="R862" s="84"/>
      <c r="S862" s="84"/>
      <c r="T862" s="84"/>
      <c r="U862" s="84"/>
      <c r="V862" s="84"/>
      <c r="W862" s="84"/>
      <c r="X862" s="84"/>
      <c r="Y862" s="84"/>
    </row>
    <row r="863" spans="1:25" ht="12.75" customHeight="1">
      <c r="A863" s="84"/>
      <c r="B863" s="84"/>
      <c r="C863" s="84"/>
      <c r="D863" s="84"/>
      <c r="E863" s="84"/>
      <c r="F863" s="84"/>
      <c r="G863" s="84"/>
      <c r="H863" s="84"/>
      <c r="I863" s="84"/>
      <c r="J863" s="84"/>
      <c r="K863" s="84"/>
      <c r="L863" s="84"/>
      <c r="M863" s="84"/>
      <c r="N863" s="84"/>
      <c r="O863" s="84"/>
      <c r="P863" s="84"/>
      <c r="Q863" s="84"/>
      <c r="R863" s="84"/>
      <c r="S863" s="84"/>
      <c r="T863" s="84"/>
      <c r="U863" s="84"/>
      <c r="V863" s="84"/>
      <c r="W863" s="84"/>
      <c r="X863" s="84"/>
      <c r="Y863" s="84"/>
    </row>
    <row r="864" spans="1:25" ht="12.75" customHeight="1">
      <c r="A864" s="84"/>
      <c r="B864" s="84"/>
      <c r="C864" s="84"/>
      <c r="D864" s="84"/>
      <c r="E864" s="84"/>
      <c r="F864" s="84"/>
      <c r="G864" s="84"/>
      <c r="H864" s="84"/>
      <c r="I864" s="84"/>
      <c r="J864" s="84"/>
      <c r="K864" s="84"/>
      <c r="L864" s="84"/>
      <c r="M864" s="84"/>
      <c r="N864" s="84"/>
      <c r="O864" s="84"/>
      <c r="P864" s="84"/>
      <c r="Q864" s="84"/>
      <c r="R864" s="84"/>
      <c r="S864" s="84"/>
      <c r="T864" s="84"/>
      <c r="U864" s="84"/>
      <c r="V864" s="84"/>
      <c r="W864" s="84"/>
      <c r="X864" s="84"/>
      <c r="Y864" s="84"/>
    </row>
    <row r="865" spans="1:25" ht="12.75" customHeight="1">
      <c r="A865" s="84"/>
      <c r="B865" s="84"/>
      <c r="C865" s="84"/>
      <c r="D865" s="84"/>
      <c r="E865" s="84"/>
      <c r="F865" s="84"/>
      <c r="G865" s="84"/>
      <c r="H865" s="84"/>
      <c r="I865" s="84"/>
      <c r="J865" s="84"/>
      <c r="K865" s="84"/>
      <c r="L865" s="84"/>
      <c r="M865" s="84"/>
      <c r="N865" s="84"/>
      <c r="O865" s="84"/>
      <c r="P865" s="84"/>
      <c r="Q865" s="84"/>
      <c r="R865" s="84"/>
      <c r="S865" s="84"/>
      <c r="T865" s="84"/>
      <c r="U865" s="84"/>
      <c r="V865" s="84"/>
      <c r="W865" s="84"/>
      <c r="X865" s="84"/>
      <c r="Y865" s="84"/>
    </row>
    <row r="866" spans="1:25" ht="12.75" customHeight="1">
      <c r="A866" s="84"/>
      <c r="B866" s="84"/>
      <c r="C866" s="84"/>
      <c r="D866" s="84"/>
      <c r="E866" s="84"/>
      <c r="F866" s="84"/>
      <c r="G866" s="84"/>
      <c r="H866" s="84"/>
      <c r="I866" s="84"/>
      <c r="J866" s="84"/>
      <c r="K866" s="84"/>
      <c r="L866" s="84"/>
      <c r="M866" s="84"/>
      <c r="N866" s="84"/>
      <c r="O866" s="84"/>
      <c r="P866" s="84"/>
      <c r="Q866" s="84"/>
      <c r="R866" s="84"/>
      <c r="S866" s="84"/>
      <c r="T866" s="84"/>
      <c r="U866" s="84"/>
      <c r="V866" s="84"/>
      <c r="W866" s="84"/>
      <c r="X866" s="84"/>
      <c r="Y866" s="84"/>
    </row>
    <row r="867" spans="1:25" ht="12.75" customHeight="1">
      <c r="A867" s="84"/>
      <c r="B867" s="84"/>
      <c r="C867" s="84"/>
      <c r="D867" s="84"/>
      <c r="E867" s="84"/>
      <c r="F867" s="84"/>
      <c r="G867" s="84"/>
      <c r="H867" s="84"/>
      <c r="I867" s="84"/>
      <c r="J867" s="84"/>
      <c r="K867" s="84"/>
      <c r="L867" s="84"/>
      <c r="M867" s="84"/>
      <c r="N867" s="84"/>
      <c r="O867" s="84"/>
      <c r="P867" s="84"/>
      <c r="Q867" s="84"/>
      <c r="R867" s="84"/>
      <c r="S867" s="84"/>
      <c r="T867" s="84"/>
      <c r="U867" s="84"/>
      <c r="V867" s="84"/>
      <c r="W867" s="84"/>
      <c r="X867" s="84"/>
      <c r="Y867" s="84"/>
    </row>
    <row r="868" spans="1:25" ht="12.75" customHeight="1">
      <c r="A868" s="84"/>
      <c r="B868" s="84"/>
      <c r="C868" s="84"/>
      <c r="D868" s="84"/>
      <c r="E868" s="84"/>
      <c r="F868" s="84"/>
      <c r="G868" s="84"/>
      <c r="H868" s="84"/>
      <c r="I868" s="84"/>
      <c r="J868" s="84"/>
      <c r="K868" s="84"/>
      <c r="L868" s="84"/>
      <c r="M868" s="84"/>
      <c r="N868" s="84"/>
      <c r="O868" s="84"/>
      <c r="P868" s="84"/>
      <c r="Q868" s="84"/>
      <c r="R868" s="84"/>
      <c r="S868" s="84"/>
      <c r="T868" s="84"/>
      <c r="U868" s="84"/>
      <c r="V868" s="84"/>
      <c r="W868" s="84"/>
      <c r="X868" s="84"/>
      <c r="Y868" s="84"/>
    </row>
    <row r="869" spans="1:25" ht="12.75" customHeight="1">
      <c r="A869" s="84"/>
      <c r="B869" s="84"/>
      <c r="C869" s="84"/>
      <c r="D869" s="84"/>
      <c r="E869" s="84"/>
      <c r="F869" s="84"/>
      <c r="G869" s="84"/>
      <c r="H869" s="84"/>
      <c r="I869" s="84"/>
      <c r="J869" s="84"/>
      <c r="K869" s="84"/>
      <c r="L869" s="84"/>
      <c r="M869" s="84"/>
      <c r="N869" s="84"/>
      <c r="O869" s="84"/>
      <c r="P869" s="84"/>
      <c r="Q869" s="84"/>
      <c r="R869" s="84"/>
      <c r="S869" s="84"/>
      <c r="T869" s="84"/>
      <c r="U869" s="84"/>
      <c r="V869" s="84"/>
      <c r="W869" s="84"/>
      <c r="X869" s="84"/>
      <c r="Y869" s="84"/>
    </row>
    <row r="870" spans="1:25" ht="12.75" customHeight="1">
      <c r="A870" s="84"/>
      <c r="B870" s="84"/>
      <c r="C870" s="84"/>
      <c r="D870" s="84"/>
      <c r="E870" s="84"/>
      <c r="F870" s="84"/>
      <c r="G870" s="84"/>
      <c r="H870" s="84"/>
      <c r="I870" s="84"/>
      <c r="J870" s="84"/>
      <c r="K870" s="84"/>
      <c r="L870" s="84"/>
      <c r="M870" s="84"/>
      <c r="N870" s="84"/>
      <c r="O870" s="84"/>
      <c r="P870" s="84"/>
      <c r="Q870" s="84"/>
      <c r="R870" s="84"/>
      <c r="S870" s="84"/>
      <c r="T870" s="84"/>
      <c r="U870" s="84"/>
      <c r="V870" s="84"/>
      <c r="W870" s="84"/>
      <c r="X870" s="84"/>
      <c r="Y870" s="84"/>
    </row>
    <row r="871" spans="1:25" ht="12.75" customHeight="1">
      <c r="A871" s="84"/>
      <c r="B871" s="84"/>
      <c r="C871" s="84"/>
      <c r="D871" s="84"/>
      <c r="E871" s="84"/>
      <c r="F871" s="84"/>
      <c r="G871" s="84"/>
      <c r="H871" s="84"/>
      <c r="I871" s="84"/>
      <c r="J871" s="84"/>
      <c r="K871" s="84"/>
      <c r="L871" s="84"/>
      <c r="M871" s="84"/>
      <c r="N871" s="84"/>
      <c r="O871" s="84"/>
      <c r="P871" s="84"/>
      <c r="Q871" s="84"/>
      <c r="R871" s="84"/>
      <c r="S871" s="84"/>
      <c r="T871" s="84"/>
      <c r="U871" s="84"/>
      <c r="V871" s="84"/>
      <c r="W871" s="84"/>
      <c r="X871" s="84"/>
      <c r="Y871" s="84"/>
    </row>
    <row r="872" spans="1:25" ht="12.75" customHeight="1">
      <c r="A872" s="84"/>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row>
    <row r="873" spans="1:25" ht="12.75" customHeight="1">
      <c r="A873" s="84"/>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row>
    <row r="874" spans="1:25" ht="12.75" customHeight="1">
      <c r="A874" s="84"/>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row>
    <row r="875" spans="1:25" ht="12.75" customHeight="1">
      <c r="A875" s="84"/>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row>
    <row r="876" spans="1:25" ht="12.75" customHeight="1">
      <c r="A876" s="84"/>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row>
    <row r="877" spans="1:25" ht="12.75" customHeight="1">
      <c r="A877" s="84"/>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row>
    <row r="878" spans="1:25" ht="12.75" customHeight="1">
      <c r="A878" s="84"/>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row>
    <row r="879" spans="1:25" ht="12.75" customHeight="1">
      <c r="A879" s="84"/>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row>
    <row r="880" spans="1:25" ht="12.75" customHeight="1">
      <c r="A880" s="84"/>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row>
    <row r="881" spans="1:25" ht="12.75" customHeight="1">
      <c r="A881" s="84"/>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row>
    <row r="882" spans="1:25" ht="12.75" customHeight="1">
      <c r="A882" s="84"/>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row>
    <row r="883" spans="1:25" ht="12.75" customHeight="1">
      <c r="A883" s="84"/>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row>
    <row r="884" spans="1:25" ht="12.75" customHeight="1">
      <c r="A884" s="84"/>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row>
    <row r="885" spans="1:25" ht="12.75" customHeight="1">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row>
    <row r="886" spans="1:25" ht="12.75" customHeight="1">
      <c r="A886" s="84"/>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row>
    <row r="887" spans="1:25" ht="12.75" customHeight="1">
      <c r="A887" s="84"/>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row>
    <row r="888" spans="1:25" ht="12.75" customHeight="1">
      <c r="A888" s="84"/>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row>
    <row r="889" spans="1:25" ht="12.75" customHeight="1">
      <c r="A889" s="84"/>
      <c r="B889" s="84"/>
      <c r="C889" s="84"/>
      <c r="D889" s="84"/>
      <c r="E889" s="84"/>
      <c r="F889" s="84"/>
      <c r="G889" s="84"/>
      <c r="H889" s="84"/>
      <c r="I889" s="84"/>
      <c r="J889" s="84"/>
      <c r="K889" s="84"/>
      <c r="L889" s="84"/>
      <c r="M889" s="84"/>
      <c r="N889" s="84"/>
      <c r="O889" s="84"/>
      <c r="P889" s="84"/>
      <c r="Q889" s="84"/>
      <c r="R889" s="84"/>
      <c r="S889" s="84"/>
      <c r="T889" s="84"/>
      <c r="U889" s="84"/>
      <c r="V889" s="84"/>
      <c r="W889" s="84"/>
      <c r="X889" s="84"/>
      <c r="Y889" s="84"/>
    </row>
    <row r="890" spans="1:25" ht="12.75" customHeight="1">
      <c r="A890" s="84"/>
      <c r="B890" s="84"/>
      <c r="C890" s="84"/>
      <c r="D890" s="84"/>
      <c r="E890" s="84"/>
      <c r="F890" s="84"/>
      <c r="G890" s="84"/>
      <c r="H890" s="84"/>
      <c r="I890" s="84"/>
      <c r="J890" s="84"/>
      <c r="K890" s="84"/>
      <c r="L890" s="84"/>
      <c r="M890" s="84"/>
      <c r="N890" s="84"/>
      <c r="O890" s="84"/>
      <c r="P890" s="84"/>
      <c r="Q890" s="84"/>
      <c r="R890" s="84"/>
      <c r="S890" s="84"/>
      <c r="T890" s="84"/>
      <c r="U890" s="84"/>
      <c r="V890" s="84"/>
      <c r="W890" s="84"/>
      <c r="X890" s="84"/>
      <c r="Y890" s="84"/>
    </row>
    <row r="891" spans="1:25" ht="12.75" customHeight="1">
      <c r="A891" s="84"/>
      <c r="B891" s="84"/>
      <c r="C891" s="84"/>
      <c r="D891" s="84"/>
      <c r="E891" s="84"/>
      <c r="F891" s="84"/>
      <c r="G891" s="84"/>
      <c r="H891" s="84"/>
      <c r="I891" s="84"/>
      <c r="J891" s="84"/>
      <c r="K891" s="84"/>
      <c r="L891" s="84"/>
      <c r="M891" s="84"/>
      <c r="N891" s="84"/>
      <c r="O891" s="84"/>
      <c r="P891" s="84"/>
      <c r="Q891" s="84"/>
      <c r="R891" s="84"/>
      <c r="S891" s="84"/>
      <c r="T891" s="84"/>
      <c r="U891" s="84"/>
      <c r="V891" s="84"/>
      <c r="W891" s="84"/>
      <c r="X891" s="84"/>
      <c r="Y891" s="84"/>
    </row>
    <row r="892" spans="1:25" ht="12.75" customHeight="1">
      <c r="A892" s="84"/>
      <c r="B892" s="84"/>
      <c r="C892" s="84"/>
      <c r="D892" s="84"/>
      <c r="E892" s="84"/>
      <c r="F892" s="84"/>
      <c r="G892" s="84"/>
      <c r="H892" s="84"/>
      <c r="I892" s="84"/>
      <c r="J892" s="84"/>
      <c r="K892" s="84"/>
      <c r="L892" s="84"/>
      <c r="M892" s="84"/>
      <c r="N892" s="84"/>
      <c r="O892" s="84"/>
      <c r="P892" s="84"/>
      <c r="Q892" s="84"/>
      <c r="R892" s="84"/>
      <c r="S892" s="84"/>
      <c r="T892" s="84"/>
      <c r="U892" s="84"/>
      <c r="V892" s="84"/>
      <c r="W892" s="84"/>
      <c r="X892" s="84"/>
      <c r="Y892" s="84"/>
    </row>
    <row r="893" spans="1:25" ht="12.75" customHeight="1">
      <c r="A893" s="84"/>
      <c r="B893" s="84"/>
      <c r="C893" s="84"/>
      <c r="D893" s="84"/>
      <c r="E893" s="84"/>
      <c r="F893" s="84"/>
      <c r="G893" s="84"/>
      <c r="H893" s="84"/>
      <c r="I893" s="84"/>
      <c r="J893" s="84"/>
      <c r="K893" s="84"/>
      <c r="L893" s="84"/>
      <c r="M893" s="84"/>
      <c r="N893" s="84"/>
      <c r="O893" s="84"/>
      <c r="P893" s="84"/>
      <c r="Q893" s="84"/>
      <c r="R893" s="84"/>
      <c r="S893" s="84"/>
      <c r="T893" s="84"/>
      <c r="U893" s="84"/>
      <c r="V893" s="84"/>
      <c r="W893" s="84"/>
      <c r="X893" s="84"/>
      <c r="Y893" s="84"/>
    </row>
    <row r="894" spans="1:25" ht="12.75" customHeight="1">
      <c r="A894" s="84"/>
      <c r="B894" s="84"/>
      <c r="C894" s="84"/>
      <c r="D894" s="84"/>
      <c r="E894" s="84"/>
      <c r="F894" s="84"/>
      <c r="G894" s="84"/>
      <c r="H894" s="84"/>
      <c r="I894" s="84"/>
      <c r="J894" s="84"/>
      <c r="K894" s="84"/>
      <c r="L894" s="84"/>
      <c r="M894" s="84"/>
      <c r="N894" s="84"/>
      <c r="O894" s="84"/>
      <c r="P894" s="84"/>
      <c r="Q894" s="84"/>
      <c r="R894" s="84"/>
      <c r="S894" s="84"/>
      <c r="T894" s="84"/>
      <c r="U894" s="84"/>
      <c r="V894" s="84"/>
      <c r="W894" s="84"/>
      <c r="X894" s="84"/>
      <c r="Y894" s="84"/>
    </row>
    <row r="895" spans="1:25" ht="12.75" customHeight="1">
      <c r="A895" s="84"/>
      <c r="B895" s="84"/>
      <c r="C895" s="84"/>
      <c r="D895" s="84"/>
      <c r="E895" s="84"/>
      <c r="F895" s="84"/>
      <c r="G895" s="84"/>
      <c r="H895" s="84"/>
      <c r="I895" s="84"/>
      <c r="J895" s="84"/>
      <c r="K895" s="84"/>
      <c r="L895" s="84"/>
      <c r="M895" s="84"/>
      <c r="N895" s="84"/>
      <c r="O895" s="84"/>
      <c r="P895" s="84"/>
      <c r="Q895" s="84"/>
      <c r="R895" s="84"/>
      <c r="S895" s="84"/>
      <c r="T895" s="84"/>
      <c r="U895" s="84"/>
      <c r="V895" s="84"/>
      <c r="W895" s="84"/>
      <c r="X895" s="84"/>
      <c r="Y895" s="84"/>
    </row>
    <row r="896" spans="1:25" ht="12.75" customHeight="1">
      <c r="A896" s="84"/>
      <c r="B896" s="84"/>
      <c r="C896" s="84"/>
      <c r="D896" s="84"/>
      <c r="E896" s="84"/>
      <c r="F896" s="84"/>
      <c r="G896" s="84"/>
      <c r="H896" s="84"/>
      <c r="I896" s="84"/>
      <c r="J896" s="84"/>
      <c r="K896" s="84"/>
      <c r="L896" s="84"/>
      <c r="M896" s="84"/>
      <c r="N896" s="84"/>
      <c r="O896" s="84"/>
      <c r="P896" s="84"/>
      <c r="Q896" s="84"/>
      <c r="R896" s="84"/>
      <c r="S896" s="84"/>
      <c r="T896" s="84"/>
      <c r="U896" s="84"/>
      <c r="V896" s="84"/>
      <c r="W896" s="84"/>
      <c r="X896" s="84"/>
      <c r="Y896" s="84"/>
    </row>
    <row r="897" spans="1:25" ht="12.75" customHeight="1">
      <c r="A897" s="84"/>
      <c r="B897" s="84"/>
      <c r="C897" s="84"/>
      <c r="D897" s="84"/>
      <c r="E897" s="84"/>
      <c r="F897" s="84"/>
      <c r="G897" s="84"/>
      <c r="H897" s="84"/>
      <c r="I897" s="84"/>
      <c r="J897" s="84"/>
      <c r="K897" s="84"/>
      <c r="L897" s="84"/>
      <c r="M897" s="84"/>
      <c r="N897" s="84"/>
      <c r="O897" s="84"/>
      <c r="P897" s="84"/>
      <c r="Q897" s="84"/>
      <c r="R897" s="84"/>
      <c r="S897" s="84"/>
      <c r="T897" s="84"/>
      <c r="U897" s="84"/>
      <c r="V897" s="84"/>
      <c r="W897" s="84"/>
      <c r="X897" s="84"/>
      <c r="Y897" s="84"/>
    </row>
    <row r="898" spans="1:25" ht="12.75" customHeight="1">
      <c r="A898" s="84"/>
      <c r="B898" s="84"/>
      <c r="C898" s="84"/>
      <c r="D898" s="84"/>
      <c r="E898" s="84"/>
      <c r="F898" s="84"/>
      <c r="G898" s="84"/>
      <c r="H898" s="84"/>
      <c r="I898" s="84"/>
      <c r="J898" s="84"/>
      <c r="K898" s="84"/>
      <c r="L898" s="84"/>
      <c r="M898" s="84"/>
      <c r="N898" s="84"/>
      <c r="O898" s="84"/>
      <c r="P898" s="84"/>
      <c r="Q898" s="84"/>
      <c r="R898" s="84"/>
      <c r="S898" s="84"/>
      <c r="T898" s="84"/>
      <c r="U898" s="84"/>
      <c r="V898" s="84"/>
      <c r="W898" s="84"/>
      <c r="X898" s="84"/>
      <c r="Y898" s="84"/>
    </row>
    <row r="899" spans="1:25" ht="12.75" customHeight="1">
      <c r="A899" s="84"/>
      <c r="B899" s="84"/>
      <c r="C899" s="84"/>
      <c r="D899" s="84"/>
      <c r="E899" s="84"/>
      <c r="F899" s="84"/>
      <c r="G899" s="84"/>
      <c r="H899" s="84"/>
      <c r="I899" s="84"/>
      <c r="J899" s="84"/>
      <c r="K899" s="84"/>
      <c r="L899" s="84"/>
      <c r="M899" s="84"/>
      <c r="N899" s="84"/>
      <c r="O899" s="84"/>
      <c r="P899" s="84"/>
      <c r="Q899" s="84"/>
      <c r="R899" s="84"/>
      <c r="S899" s="84"/>
      <c r="T899" s="84"/>
      <c r="U899" s="84"/>
      <c r="V899" s="84"/>
      <c r="W899" s="84"/>
      <c r="X899" s="84"/>
      <c r="Y899" s="84"/>
    </row>
    <row r="900" spans="1:25" ht="12.75" customHeight="1">
      <c r="A900" s="84"/>
      <c r="B900" s="84"/>
      <c r="C900" s="84"/>
      <c r="D900" s="84"/>
      <c r="E900" s="84"/>
      <c r="F900" s="84"/>
      <c r="G900" s="84"/>
      <c r="H900" s="84"/>
      <c r="I900" s="84"/>
      <c r="J900" s="84"/>
      <c r="K900" s="84"/>
      <c r="L900" s="84"/>
      <c r="M900" s="84"/>
      <c r="N900" s="84"/>
      <c r="O900" s="84"/>
      <c r="P900" s="84"/>
      <c r="Q900" s="84"/>
      <c r="R900" s="84"/>
      <c r="S900" s="84"/>
      <c r="T900" s="84"/>
      <c r="U900" s="84"/>
      <c r="V900" s="84"/>
      <c r="W900" s="84"/>
      <c r="X900" s="84"/>
      <c r="Y900" s="84"/>
    </row>
    <row r="901" spans="1:25" ht="12.75" customHeight="1">
      <c r="A901" s="84"/>
      <c r="B901" s="84"/>
      <c r="C901" s="84"/>
      <c r="D901" s="84"/>
      <c r="E901" s="84"/>
      <c r="F901" s="84"/>
      <c r="G901" s="84"/>
      <c r="H901" s="84"/>
      <c r="I901" s="84"/>
      <c r="J901" s="84"/>
      <c r="K901" s="84"/>
      <c r="L901" s="84"/>
      <c r="M901" s="84"/>
      <c r="N901" s="84"/>
      <c r="O901" s="84"/>
      <c r="P901" s="84"/>
      <c r="Q901" s="84"/>
      <c r="R901" s="84"/>
      <c r="S901" s="84"/>
      <c r="T901" s="84"/>
      <c r="U901" s="84"/>
      <c r="V901" s="84"/>
      <c r="W901" s="84"/>
      <c r="X901" s="84"/>
      <c r="Y901" s="84"/>
    </row>
    <row r="902" spans="1:25" ht="12.75" customHeight="1">
      <c r="A902" s="84"/>
      <c r="B902" s="84"/>
      <c r="C902" s="84"/>
      <c r="D902" s="84"/>
      <c r="E902" s="84"/>
      <c r="F902" s="84"/>
      <c r="G902" s="84"/>
      <c r="H902" s="84"/>
      <c r="I902" s="84"/>
      <c r="J902" s="84"/>
      <c r="K902" s="84"/>
      <c r="L902" s="84"/>
      <c r="M902" s="84"/>
      <c r="N902" s="84"/>
      <c r="O902" s="84"/>
      <c r="P902" s="84"/>
      <c r="Q902" s="84"/>
      <c r="R902" s="84"/>
      <c r="S902" s="84"/>
      <c r="T902" s="84"/>
      <c r="U902" s="84"/>
      <c r="V902" s="84"/>
      <c r="W902" s="84"/>
      <c r="X902" s="84"/>
      <c r="Y902" s="84"/>
    </row>
    <row r="903" spans="1:25" ht="12.75" customHeight="1">
      <c r="A903" s="84"/>
      <c r="B903" s="84"/>
      <c r="C903" s="84"/>
      <c r="D903" s="84"/>
      <c r="E903" s="84"/>
      <c r="F903" s="84"/>
      <c r="G903" s="84"/>
      <c r="H903" s="84"/>
      <c r="I903" s="84"/>
      <c r="J903" s="84"/>
      <c r="K903" s="84"/>
      <c r="L903" s="84"/>
      <c r="M903" s="84"/>
      <c r="N903" s="84"/>
      <c r="O903" s="84"/>
      <c r="P903" s="84"/>
      <c r="Q903" s="84"/>
      <c r="R903" s="84"/>
      <c r="S903" s="84"/>
      <c r="T903" s="84"/>
      <c r="U903" s="84"/>
      <c r="V903" s="84"/>
      <c r="W903" s="84"/>
      <c r="X903" s="84"/>
      <c r="Y903" s="84"/>
    </row>
    <row r="904" spans="1:25" ht="12.75" customHeight="1">
      <c r="A904" s="84"/>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row>
    <row r="905" spans="1:25" ht="12.75" customHeight="1">
      <c r="A905" s="84"/>
      <c r="B905" s="84"/>
      <c r="C905" s="84"/>
      <c r="D905" s="84"/>
      <c r="E905" s="84"/>
      <c r="F905" s="84"/>
      <c r="G905" s="84"/>
      <c r="H905" s="84"/>
      <c r="I905" s="84"/>
      <c r="J905" s="84"/>
      <c r="K905" s="84"/>
      <c r="L905" s="84"/>
      <c r="M905" s="84"/>
      <c r="N905" s="84"/>
      <c r="O905" s="84"/>
      <c r="P905" s="84"/>
      <c r="Q905" s="84"/>
      <c r="R905" s="84"/>
      <c r="S905" s="84"/>
      <c r="T905" s="84"/>
      <c r="U905" s="84"/>
      <c r="V905" s="84"/>
      <c r="W905" s="84"/>
      <c r="X905" s="84"/>
      <c r="Y905" s="84"/>
    </row>
    <row r="906" spans="1:25" ht="12.75" customHeight="1">
      <c r="A906" s="84"/>
      <c r="B906" s="84"/>
      <c r="C906" s="84"/>
      <c r="D906" s="84"/>
      <c r="E906" s="84"/>
      <c r="F906" s="84"/>
      <c r="G906" s="84"/>
      <c r="H906" s="84"/>
      <c r="I906" s="84"/>
      <c r="J906" s="84"/>
      <c r="K906" s="84"/>
      <c r="L906" s="84"/>
      <c r="M906" s="84"/>
      <c r="N906" s="84"/>
      <c r="O906" s="84"/>
      <c r="P906" s="84"/>
      <c r="Q906" s="84"/>
      <c r="R906" s="84"/>
      <c r="S906" s="84"/>
      <c r="T906" s="84"/>
      <c r="U906" s="84"/>
      <c r="V906" s="84"/>
      <c r="W906" s="84"/>
      <c r="X906" s="84"/>
      <c r="Y906" s="84"/>
    </row>
    <row r="907" spans="1:25" ht="12.75" customHeight="1">
      <c r="A907" s="84"/>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row>
    <row r="908" spans="1:25" ht="12.75" customHeight="1">
      <c r="A908" s="84"/>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row>
    <row r="909" spans="1:25" ht="12.75" customHeight="1">
      <c r="A909" s="84"/>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row>
    <row r="910" spans="1:25" ht="12.75" customHeight="1">
      <c r="A910" s="84"/>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row>
    <row r="911" spans="1:25" ht="12.75" customHeight="1">
      <c r="A911" s="84"/>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row>
    <row r="912" spans="1:25" ht="12.75" customHeight="1">
      <c r="A912" s="84"/>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row>
    <row r="913" spans="1:25" ht="12.75" customHeight="1">
      <c r="A913" s="84"/>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row>
    <row r="914" spans="1:25" ht="12.75" customHeight="1">
      <c r="A914" s="84"/>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row>
    <row r="915" spans="1:25" ht="12.75" customHeight="1">
      <c r="A915" s="84"/>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row>
    <row r="916" spans="1:25" ht="12.75" customHeight="1">
      <c r="A916" s="84"/>
      <c r="B916" s="84"/>
      <c r="C916" s="84"/>
      <c r="D916" s="84"/>
      <c r="E916" s="84"/>
      <c r="F916" s="84"/>
      <c r="G916" s="84"/>
      <c r="H916" s="84"/>
      <c r="I916" s="84"/>
      <c r="J916" s="84"/>
      <c r="K916" s="84"/>
      <c r="L916" s="84"/>
      <c r="M916" s="84"/>
      <c r="N916" s="84"/>
      <c r="O916" s="84"/>
      <c r="P916" s="84"/>
      <c r="Q916" s="84"/>
      <c r="R916" s="84"/>
      <c r="S916" s="84"/>
      <c r="T916" s="84"/>
      <c r="U916" s="84"/>
      <c r="V916" s="84"/>
      <c r="W916" s="84"/>
      <c r="X916" s="84"/>
      <c r="Y916" s="84"/>
    </row>
    <row r="917" spans="1:25" ht="12.75" customHeight="1">
      <c r="A917" s="84"/>
      <c r="B917" s="84"/>
      <c r="C917" s="84"/>
      <c r="D917" s="84"/>
      <c r="E917" s="84"/>
      <c r="F917" s="84"/>
      <c r="G917" s="84"/>
      <c r="H917" s="84"/>
      <c r="I917" s="84"/>
      <c r="J917" s="84"/>
      <c r="K917" s="84"/>
      <c r="L917" s="84"/>
      <c r="M917" s="84"/>
      <c r="N917" s="84"/>
      <c r="O917" s="84"/>
      <c r="P917" s="84"/>
      <c r="Q917" s="84"/>
      <c r="R917" s="84"/>
      <c r="S917" s="84"/>
      <c r="T917" s="84"/>
      <c r="U917" s="84"/>
      <c r="V917" s="84"/>
      <c r="W917" s="84"/>
      <c r="X917" s="84"/>
      <c r="Y917" s="84"/>
    </row>
    <row r="918" spans="1:25" ht="12.75" customHeight="1">
      <c r="A918" s="84"/>
      <c r="B918" s="84"/>
      <c r="C918" s="84"/>
      <c r="D918" s="84"/>
      <c r="E918" s="84"/>
      <c r="F918" s="84"/>
      <c r="G918" s="84"/>
      <c r="H918" s="84"/>
      <c r="I918" s="84"/>
      <c r="J918" s="84"/>
      <c r="K918" s="84"/>
      <c r="L918" s="84"/>
      <c r="M918" s="84"/>
      <c r="N918" s="84"/>
      <c r="O918" s="84"/>
      <c r="P918" s="84"/>
      <c r="Q918" s="84"/>
      <c r="R918" s="84"/>
      <c r="S918" s="84"/>
      <c r="T918" s="84"/>
      <c r="U918" s="84"/>
      <c r="V918" s="84"/>
      <c r="W918" s="84"/>
      <c r="X918" s="84"/>
      <c r="Y918" s="84"/>
    </row>
    <row r="919" spans="1:25" ht="12.75" customHeight="1">
      <c r="A919" s="84"/>
      <c r="B919" s="84"/>
      <c r="C919" s="84"/>
      <c r="D919" s="84"/>
      <c r="E919" s="84"/>
      <c r="F919" s="84"/>
      <c r="G919" s="84"/>
      <c r="H919" s="84"/>
      <c r="I919" s="84"/>
      <c r="J919" s="84"/>
      <c r="K919" s="84"/>
      <c r="L919" s="84"/>
      <c r="M919" s="84"/>
      <c r="N919" s="84"/>
      <c r="O919" s="84"/>
      <c r="P919" s="84"/>
      <c r="Q919" s="84"/>
      <c r="R919" s="84"/>
      <c r="S919" s="84"/>
      <c r="T919" s="84"/>
      <c r="U919" s="84"/>
      <c r="V919" s="84"/>
      <c r="W919" s="84"/>
      <c r="X919" s="84"/>
      <c r="Y919" s="84"/>
    </row>
    <row r="920" spans="1:25" ht="12.75" customHeight="1">
      <c r="A920" s="84"/>
      <c r="B920" s="84"/>
      <c r="C920" s="84"/>
      <c r="D920" s="84"/>
      <c r="E920" s="84"/>
      <c r="F920" s="84"/>
      <c r="G920" s="84"/>
      <c r="H920" s="84"/>
      <c r="I920" s="84"/>
      <c r="J920" s="84"/>
      <c r="K920" s="84"/>
      <c r="L920" s="84"/>
      <c r="M920" s="84"/>
      <c r="N920" s="84"/>
      <c r="O920" s="84"/>
      <c r="P920" s="84"/>
      <c r="Q920" s="84"/>
      <c r="R920" s="84"/>
      <c r="S920" s="84"/>
      <c r="T920" s="84"/>
      <c r="U920" s="84"/>
      <c r="V920" s="84"/>
      <c r="W920" s="84"/>
      <c r="X920" s="84"/>
      <c r="Y920" s="84"/>
    </row>
    <row r="921" spans="1:25" ht="12.75" customHeight="1">
      <c r="A921" s="84"/>
      <c r="B921" s="84"/>
      <c r="C921" s="84"/>
      <c r="D921" s="84"/>
      <c r="E921" s="84"/>
      <c r="F921" s="84"/>
      <c r="G921" s="84"/>
      <c r="H921" s="84"/>
      <c r="I921" s="84"/>
      <c r="J921" s="84"/>
      <c r="K921" s="84"/>
      <c r="L921" s="84"/>
      <c r="M921" s="84"/>
      <c r="N921" s="84"/>
      <c r="O921" s="84"/>
      <c r="P921" s="84"/>
      <c r="Q921" s="84"/>
      <c r="R921" s="84"/>
      <c r="S921" s="84"/>
      <c r="T921" s="84"/>
      <c r="U921" s="84"/>
      <c r="V921" s="84"/>
      <c r="W921" s="84"/>
      <c r="X921" s="84"/>
      <c r="Y921" s="84"/>
    </row>
    <row r="922" spans="1:25" ht="12.75" customHeight="1">
      <c r="A922" s="84"/>
      <c r="B922" s="84"/>
      <c r="C922" s="84"/>
      <c r="D922" s="84"/>
      <c r="E922" s="84"/>
      <c r="F922" s="84"/>
      <c r="G922" s="84"/>
      <c r="H922" s="84"/>
      <c r="I922" s="84"/>
      <c r="J922" s="84"/>
      <c r="K922" s="84"/>
      <c r="L922" s="84"/>
      <c r="M922" s="84"/>
      <c r="N922" s="84"/>
      <c r="O922" s="84"/>
      <c r="P922" s="84"/>
      <c r="Q922" s="84"/>
      <c r="R922" s="84"/>
      <c r="S922" s="84"/>
      <c r="T922" s="84"/>
      <c r="U922" s="84"/>
      <c r="V922" s="84"/>
      <c r="W922" s="84"/>
      <c r="X922" s="84"/>
      <c r="Y922" s="84"/>
    </row>
    <row r="923" spans="1:25" ht="12.75" customHeight="1">
      <c r="A923" s="84"/>
      <c r="B923" s="84"/>
      <c r="C923" s="84"/>
      <c r="D923" s="84"/>
      <c r="E923" s="84"/>
      <c r="F923" s="84"/>
      <c r="G923" s="84"/>
      <c r="H923" s="84"/>
      <c r="I923" s="84"/>
      <c r="J923" s="84"/>
      <c r="K923" s="84"/>
      <c r="L923" s="84"/>
      <c r="M923" s="84"/>
      <c r="N923" s="84"/>
      <c r="O923" s="84"/>
      <c r="P923" s="84"/>
      <c r="Q923" s="84"/>
      <c r="R923" s="84"/>
      <c r="S923" s="84"/>
      <c r="T923" s="84"/>
      <c r="U923" s="84"/>
      <c r="V923" s="84"/>
      <c r="W923" s="84"/>
      <c r="X923" s="84"/>
      <c r="Y923" s="84"/>
    </row>
    <row r="924" spans="1:25" ht="12.75" customHeight="1">
      <c r="A924" s="84"/>
      <c r="B924" s="84"/>
      <c r="C924" s="84"/>
      <c r="D924" s="84"/>
      <c r="E924" s="84"/>
      <c r="F924" s="84"/>
      <c r="G924" s="84"/>
      <c r="H924" s="84"/>
      <c r="I924" s="84"/>
      <c r="J924" s="84"/>
      <c r="K924" s="84"/>
      <c r="L924" s="84"/>
      <c r="M924" s="84"/>
      <c r="N924" s="84"/>
      <c r="O924" s="84"/>
      <c r="P924" s="84"/>
      <c r="Q924" s="84"/>
      <c r="R924" s="84"/>
      <c r="S924" s="84"/>
      <c r="T924" s="84"/>
      <c r="U924" s="84"/>
      <c r="V924" s="84"/>
      <c r="W924" s="84"/>
      <c r="X924" s="84"/>
      <c r="Y924" s="84"/>
    </row>
    <row r="925" spans="1:25" ht="12.75" customHeight="1">
      <c r="A925" s="84"/>
      <c r="B925" s="84"/>
      <c r="C925" s="84"/>
      <c r="D925" s="84"/>
      <c r="E925" s="84"/>
      <c r="F925" s="84"/>
      <c r="G925" s="84"/>
      <c r="H925" s="84"/>
      <c r="I925" s="84"/>
      <c r="J925" s="84"/>
      <c r="K925" s="84"/>
      <c r="L925" s="84"/>
      <c r="M925" s="84"/>
      <c r="N925" s="84"/>
      <c r="O925" s="84"/>
      <c r="P925" s="84"/>
      <c r="Q925" s="84"/>
      <c r="R925" s="84"/>
      <c r="S925" s="84"/>
      <c r="T925" s="84"/>
      <c r="U925" s="84"/>
      <c r="V925" s="84"/>
      <c r="W925" s="84"/>
      <c r="X925" s="84"/>
      <c r="Y925" s="84"/>
    </row>
    <row r="926" spans="1:25" ht="12.75" customHeight="1">
      <c r="A926" s="84"/>
      <c r="B926" s="84"/>
      <c r="C926" s="84"/>
      <c r="D926" s="84"/>
      <c r="E926" s="84"/>
      <c r="F926" s="84"/>
      <c r="G926" s="84"/>
      <c r="H926" s="84"/>
      <c r="I926" s="84"/>
      <c r="J926" s="84"/>
      <c r="K926" s="84"/>
      <c r="L926" s="84"/>
      <c r="M926" s="84"/>
      <c r="N926" s="84"/>
      <c r="O926" s="84"/>
      <c r="P926" s="84"/>
      <c r="Q926" s="84"/>
      <c r="R926" s="84"/>
      <c r="S926" s="84"/>
      <c r="T926" s="84"/>
      <c r="U926" s="84"/>
      <c r="V926" s="84"/>
      <c r="W926" s="84"/>
      <c r="X926" s="84"/>
      <c r="Y926" s="84"/>
    </row>
    <row r="927" spans="1:25" ht="12.75" customHeight="1">
      <c r="A927" s="84"/>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row>
    <row r="928" spans="1:25" ht="12.75" customHeight="1">
      <c r="A928" s="84"/>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row>
    <row r="929" spans="1:25" ht="12.75" customHeight="1">
      <c r="A929" s="84"/>
      <c r="B929" s="84"/>
      <c r="C929" s="84"/>
      <c r="D929" s="84"/>
      <c r="E929" s="84"/>
      <c r="F929" s="84"/>
      <c r="G929" s="84"/>
      <c r="H929" s="84"/>
      <c r="I929" s="84"/>
      <c r="J929" s="84"/>
      <c r="K929" s="84"/>
      <c r="L929" s="84"/>
      <c r="M929" s="84"/>
      <c r="N929" s="84"/>
      <c r="O929" s="84"/>
      <c r="P929" s="84"/>
      <c r="Q929" s="84"/>
      <c r="R929" s="84"/>
      <c r="S929" s="84"/>
      <c r="T929" s="84"/>
      <c r="U929" s="84"/>
      <c r="V929" s="84"/>
      <c r="W929" s="84"/>
      <c r="X929" s="84"/>
      <c r="Y929" s="84"/>
    </row>
    <row r="930" spans="1:25" ht="12.75" customHeight="1">
      <c r="A930" s="84"/>
      <c r="B930" s="84"/>
      <c r="C930" s="84"/>
      <c r="D930" s="84"/>
      <c r="E930" s="84"/>
      <c r="F930" s="84"/>
      <c r="G930" s="84"/>
      <c r="H930" s="84"/>
      <c r="I930" s="84"/>
      <c r="J930" s="84"/>
      <c r="K930" s="84"/>
      <c r="L930" s="84"/>
      <c r="M930" s="84"/>
      <c r="N930" s="84"/>
      <c r="O930" s="84"/>
      <c r="P930" s="84"/>
      <c r="Q930" s="84"/>
      <c r="R930" s="84"/>
      <c r="S930" s="84"/>
      <c r="T930" s="84"/>
      <c r="U930" s="84"/>
      <c r="V930" s="84"/>
      <c r="W930" s="84"/>
      <c r="X930" s="84"/>
      <c r="Y930" s="84"/>
    </row>
    <row r="931" spans="1:25" ht="12.75" customHeight="1">
      <c r="A931" s="84"/>
      <c r="B931" s="84"/>
      <c r="C931" s="84"/>
      <c r="D931" s="84"/>
      <c r="E931" s="84"/>
      <c r="F931" s="84"/>
      <c r="G931" s="84"/>
      <c r="H931" s="84"/>
      <c r="I931" s="84"/>
      <c r="J931" s="84"/>
      <c r="K931" s="84"/>
      <c r="L931" s="84"/>
      <c r="M931" s="84"/>
      <c r="N931" s="84"/>
      <c r="O931" s="84"/>
      <c r="P931" s="84"/>
      <c r="Q931" s="84"/>
      <c r="R931" s="84"/>
      <c r="S931" s="84"/>
      <c r="T931" s="84"/>
      <c r="U931" s="84"/>
      <c r="V931" s="84"/>
      <c r="W931" s="84"/>
      <c r="X931" s="84"/>
      <c r="Y931" s="84"/>
    </row>
    <row r="932" spans="1:25" ht="12.75" customHeight="1">
      <c r="A932" s="84"/>
      <c r="B932" s="84"/>
      <c r="C932" s="84"/>
      <c r="D932" s="84"/>
      <c r="E932" s="84"/>
      <c r="F932" s="84"/>
      <c r="G932" s="84"/>
      <c r="H932" s="84"/>
      <c r="I932" s="84"/>
      <c r="J932" s="84"/>
      <c r="K932" s="84"/>
      <c r="L932" s="84"/>
      <c r="M932" s="84"/>
      <c r="N932" s="84"/>
      <c r="O932" s="84"/>
      <c r="P932" s="84"/>
      <c r="Q932" s="84"/>
      <c r="R932" s="84"/>
      <c r="S932" s="84"/>
      <c r="T932" s="84"/>
      <c r="U932" s="84"/>
      <c r="V932" s="84"/>
      <c r="W932" s="84"/>
      <c r="X932" s="84"/>
      <c r="Y932" s="84"/>
    </row>
    <row r="933" spans="1:25" ht="12.75" customHeight="1">
      <c r="A933" s="84"/>
      <c r="B933" s="84"/>
      <c r="C933" s="84"/>
      <c r="D933" s="84"/>
      <c r="E933" s="84"/>
      <c r="F933" s="84"/>
      <c r="G933" s="84"/>
      <c r="H933" s="84"/>
      <c r="I933" s="84"/>
      <c r="J933" s="84"/>
      <c r="K933" s="84"/>
      <c r="L933" s="84"/>
      <c r="M933" s="84"/>
      <c r="N933" s="84"/>
      <c r="O933" s="84"/>
      <c r="P933" s="84"/>
      <c r="Q933" s="84"/>
      <c r="R933" s="84"/>
      <c r="S933" s="84"/>
      <c r="T933" s="84"/>
      <c r="U933" s="84"/>
      <c r="V933" s="84"/>
      <c r="W933" s="84"/>
      <c r="X933" s="84"/>
      <c r="Y933" s="84"/>
    </row>
    <row r="934" spans="1:25" ht="12.75" customHeight="1">
      <c r="A934" s="84"/>
      <c r="B934" s="84"/>
      <c r="C934" s="84"/>
      <c r="D934" s="84"/>
      <c r="E934" s="84"/>
      <c r="F934" s="84"/>
      <c r="G934" s="84"/>
      <c r="H934" s="84"/>
      <c r="I934" s="84"/>
      <c r="J934" s="84"/>
      <c r="K934" s="84"/>
      <c r="L934" s="84"/>
      <c r="M934" s="84"/>
      <c r="N934" s="84"/>
      <c r="O934" s="84"/>
      <c r="P934" s="84"/>
      <c r="Q934" s="84"/>
      <c r="R934" s="84"/>
      <c r="S934" s="84"/>
      <c r="T934" s="84"/>
      <c r="U934" s="84"/>
      <c r="V934" s="84"/>
      <c r="W934" s="84"/>
      <c r="X934" s="84"/>
      <c r="Y934" s="84"/>
    </row>
    <row r="935" spans="1:25" ht="12.75" customHeight="1">
      <c r="A935" s="84"/>
      <c r="B935" s="84"/>
      <c r="C935" s="84"/>
      <c r="D935" s="84"/>
      <c r="E935" s="84"/>
      <c r="F935" s="84"/>
      <c r="G935" s="84"/>
      <c r="H935" s="84"/>
      <c r="I935" s="84"/>
      <c r="J935" s="84"/>
      <c r="K935" s="84"/>
      <c r="L935" s="84"/>
      <c r="M935" s="84"/>
      <c r="N935" s="84"/>
      <c r="O935" s="84"/>
      <c r="P935" s="84"/>
      <c r="Q935" s="84"/>
      <c r="R935" s="84"/>
      <c r="S935" s="84"/>
      <c r="T935" s="84"/>
      <c r="U935" s="84"/>
      <c r="V935" s="84"/>
      <c r="W935" s="84"/>
      <c r="X935" s="84"/>
      <c r="Y935" s="84"/>
    </row>
    <row r="936" spans="1:25" ht="12.75" customHeight="1">
      <c r="A936" s="84"/>
      <c r="B936" s="84"/>
      <c r="C936" s="84"/>
      <c r="D936" s="84"/>
      <c r="E936" s="84"/>
      <c r="F936" s="84"/>
      <c r="G936" s="84"/>
      <c r="H936" s="84"/>
      <c r="I936" s="84"/>
      <c r="J936" s="84"/>
      <c r="K936" s="84"/>
      <c r="L936" s="84"/>
      <c r="M936" s="84"/>
      <c r="N936" s="84"/>
      <c r="O936" s="84"/>
      <c r="P936" s="84"/>
      <c r="Q936" s="84"/>
      <c r="R936" s="84"/>
      <c r="S936" s="84"/>
      <c r="T936" s="84"/>
      <c r="U936" s="84"/>
      <c r="V936" s="84"/>
      <c r="W936" s="84"/>
      <c r="X936" s="84"/>
      <c r="Y936" s="84"/>
    </row>
    <row r="937" spans="1:25" ht="12.75" customHeight="1">
      <c r="A937" s="84"/>
      <c r="B937" s="84"/>
      <c r="C937" s="84"/>
      <c r="D937" s="84"/>
      <c r="E937" s="84"/>
      <c r="F937" s="84"/>
      <c r="G937" s="84"/>
      <c r="H937" s="84"/>
      <c r="I937" s="84"/>
      <c r="J937" s="84"/>
      <c r="K937" s="84"/>
      <c r="L937" s="84"/>
      <c r="M937" s="84"/>
      <c r="N937" s="84"/>
      <c r="O937" s="84"/>
      <c r="P937" s="84"/>
      <c r="Q937" s="84"/>
      <c r="R937" s="84"/>
      <c r="S937" s="84"/>
      <c r="T937" s="84"/>
      <c r="U937" s="84"/>
      <c r="V937" s="84"/>
      <c r="W937" s="84"/>
      <c r="X937" s="84"/>
      <c r="Y937" s="84"/>
    </row>
    <row r="938" spans="1:25" ht="12.75" customHeight="1">
      <c r="A938" s="84"/>
      <c r="B938" s="84"/>
      <c r="C938" s="84"/>
      <c r="D938" s="84"/>
      <c r="E938" s="84"/>
      <c r="F938" s="84"/>
      <c r="G938" s="84"/>
      <c r="H938" s="84"/>
      <c r="I938" s="84"/>
      <c r="J938" s="84"/>
      <c r="K938" s="84"/>
      <c r="L938" s="84"/>
      <c r="M938" s="84"/>
      <c r="N938" s="84"/>
      <c r="O938" s="84"/>
      <c r="P938" s="84"/>
      <c r="Q938" s="84"/>
      <c r="R938" s="84"/>
      <c r="S938" s="84"/>
      <c r="T938" s="84"/>
      <c r="U938" s="84"/>
      <c r="V938" s="84"/>
      <c r="W938" s="84"/>
      <c r="X938" s="84"/>
      <c r="Y938" s="84"/>
    </row>
    <row r="939" spans="1:25" ht="12.75" customHeight="1">
      <c r="A939" s="84"/>
      <c r="B939" s="84"/>
      <c r="C939" s="84"/>
      <c r="D939" s="84"/>
      <c r="E939" s="84"/>
      <c r="F939" s="84"/>
      <c r="G939" s="84"/>
      <c r="H939" s="84"/>
      <c r="I939" s="84"/>
      <c r="J939" s="84"/>
      <c r="K939" s="84"/>
      <c r="L939" s="84"/>
      <c r="M939" s="84"/>
      <c r="N939" s="84"/>
      <c r="O939" s="84"/>
      <c r="P939" s="84"/>
      <c r="Q939" s="84"/>
      <c r="R939" s="84"/>
      <c r="S939" s="84"/>
      <c r="T939" s="84"/>
      <c r="U939" s="84"/>
      <c r="V939" s="84"/>
      <c r="W939" s="84"/>
      <c r="X939" s="84"/>
      <c r="Y939" s="84"/>
    </row>
    <row r="940" spans="1:25" ht="12.75" customHeight="1">
      <c r="A940" s="84"/>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row>
    <row r="941" spans="1:25" ht="12.75" customHeight="1">
      <c r="A941" s="84"/>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row>
    <row r="942" spans="1:25" ht="12.75" customHeight="1">
      <c r="A942" s="84"/>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row>
    <row r="943" spans="1:25" ht="12.75" customHeight="1">
      <c r="A943" s="84"/>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row>
    <row r="944" spans="1:25" ht="12.75" customHeight="1">
      <c r="A944" s="84"/>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row>
    <row r="945" spans="1:25" ht="12.75" customHeight="1">
      <c r="A945" s="84"/>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row>
    <row r="946" spans="1:25" ht="12.75" customHeight="1">
      <c r="A946" s="84"/>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row>
    <row r="947" spans="1:25" ht="12.75" customHeight="1">
      <c r="A947" s="84"/>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row>
    <row r="948" spans="1:25" ht="12.75" customHeight="1">
      <c r="A948" s="84"/>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row>
    <row r="949" spans="1:25" ht="12.75" customHeight="1">
      <c r="A949" s="84"/>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row>
    <row r="950" spans="1:25" ht="12.75" customHeight="1">
      <c r="A950" s="84"/>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row>
    <row r="951" spans="1:25" ht="12.75" customHeight="1">
      <c r="A951" s="84"/>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row>
    <row r="952" spans="1:25" ht="12.75" customHeight="1">
      <c r="A952" s="84"/>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row>
    <row r="953" spans="1:25" ht="12.75" customHeight="1">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row>
    <row r="954" spans="1:25" ht="12.75" customHeight="1">
      <c r="A954" s="84"/>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row>
    <row r="955" spans="1:25" ht="12.75" customHeight="1">
      <c r="A955" s="84"/>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row>
    <row r="956" spans="1:25" ht="12.75" customHeight="1">
      <c r="A956" s="84"/>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row>
    <row r="957" spans="1:25" ht="12.75" customHeight="1">
      <c r="A957" s="84"/>
      <c r="B957" s="84"/>
      <c r="C957" s="84"/>
      <c r="D957" s="84"/>
      <c r="E957" s="84"/>
      <c r="F957" s="84"/>
      <c r="G957" s="84"/>
      <c r="H957" s="84"/>
      <c r="I957" s="84"/>
      <c r="J957" s="84"/>
      <c r="K957" s="84"/>
      <c r="L957" s="84"/>
      <c r="M957" s="84"/>
      <c r="N957" s="84"/>
      <c r="O957" s="84"/>
      <c r="P957" s="84"/>
      <c r="Q957" s="84"/>
      <c r="R957" s="84"/>
      <c r="S957" s="84"/>
      <c r="T957" s="84"/>
      <c r="U957" s="84"/>
      <c r="V957" s="84"/>
      <c r="W957" s="84"/>
      <c r="X957" s="84"/>
      <c r="Y957" s="84"/>
    </row>
    <row r="958" spans="1:25" ht="12.75" customHeight="1">
      <c r="A958" s="84"/>
      <c r="B958" s="84"/>
      <c r="C958" s="84"/>
      <c r="D958" s="84"/>
      <c r="E958" s="84"/>
      <c r="F958" s="84"/>
      <c r="G958" s="84"/>
      <c r="H958" s="84"/>
      <c r="I958" s="84"/>
      <c r="J958" s="84"/>
      <c r="K958" s="84"/>
      <c r="L958" s="84"/>
      <c r="M958" s="84"/>
      <c r="N958" s="84"/>
      <c r="O958" s="84"/>
      <c r="P958" s="84"/>
      <c r="Q958" s="84"/>
      <c r="R958" s="84"/>
      <c r="S958" s="84"/>
      <c r="T958" s="84"/>
      <c r="U958" s="84"/>
      <c r="V958" s="84"/>
      <c r="W958" s="84"/>
      <c r="X958" s="84"/>
      <c r="Y958" s="84"/>
    </row>
    <row r="959" spans="1:25" ht="12.75" customHeight="1">
      <c r="A959" s="84"/>
      <c r="B959" s="84"/>
      <c r="C959" s="84"/>
      <c r="D959" s="84"/>
      <c r="E959" s="84"/>
      <c r="F959" s="84"/>
      <c r="G959" s="84"/>
      <c r="H959" s="84"/>
      <c r="I959" s="84"/>
      <c r="J959" s="84"/>
      <c r="K959" s="84"/>
      <c r="L959" s="84"/>
      <c r="M959" s="84"/>
      <c r="N959" s="84"/>
      <c r="O959" s="84"/>
      <c r="P959" s="84"/>
      <c r="Q959" s="84"/>
      <c r="R959" s="84"/>
      <c r="S959" s="84"/>
      <c r="T959" s="84"/>
      <c r="U959" s="84"/>
      <c r="V959" s="84"/>
      <c r="W959" s="84"/>
      <c r="X959" s="84"/>
      <c r="Y959" s="84"/>
    </row>
    <row r="960" spans="1:25" ht="12.75" customHeight="1">
      <c r="A960" s="84"/>
      <c r="B960" s="84"/>
      <c r="C960" s="84"/>
      <c r="D960" s="84"/>
      <c r="E960" s="84"/>
      <c r="F960" s="84"/>
      <c r="G960" s="84"/>
      <c r="H960" s="84"/>
      <c r="I960" s="84"/>
      <c r="J960" s="84"/>
      <c r="K960" s="84"/>
      <c r="L960" s="84"/>
      <c r="M960" s="84"/>
      <c r="N960" s="84"/>
      <c r="O960" s="84"/>
      <c r="P960" s="84"/>
      <c r="Q960" s="84"/>
      <c r="R960" s="84"/>
      <c r="S960" s="84"/>
      <c r="T960" s="84"/>
      <c r="U960" s="84"/>
      <c r="V960" s="84"/>
      <c r="W960" s="84"/>
      <c r="X960" s="84"/>
      <c r="Y960" s="84"/>
    </row>
    <row r="961" spans="1:25" ht="12.75" customHeight="1">
      <c r="A961" s="84"/>
      <c r="B961" s="84"/>
      <c r="C961" s="84"/>
      <c r="D961" s="84"/>
      <c r="E961" s="84"/>
      <c r="F961" s="84"/>
      <c r="G961" s="84"/>
      <c r="H961" s="84"/>
      <c r="I961" s="84"/>
      <c r="J961" s="84"/>
      <c r="K961" s="84"/>
      <c r="L961" s="84"/>
      <c r="M961" s="84"/>
      <c r="N961" s="84"/>
      <c r="O961" s="84"/>
      <c r="P961" s="84"/>
      <c r="Q961" s="84"/>
      <c r="R961" s="84"/>
      <c r="S961" s="84"/>
      <c r="T961" s="84"/>
      <c r="U961" s="84"/>
      <c r="V961" s="84"/>
      <c r="W961" s="84"/>
      <c r="X961" s="84"/>
      <c r="Y961" s="84"/>
    </row>
    <row r="962" spans="1:25" ht="12.75" customHeight="1">
      <c r="A962" s="84"/>
      <c r="B962" s="84"/>
      <c r="C962" s="84"/>
      <c r="D962" s="84"/>
      <c r="E962" s="84"/>
      <c r="F962" s="84"/>
      <c r="G962" s="84"/>
      <c r="H962" s="84"/>
      <c r="I962" s="84"/>
      <c r="J962" s="84"/>
      <c r="K962" s="84"/>
      <c r="L962" s="84"/>
      <c r="M962" s="84"/>
      <c r="N962" s="84"/>
      <c r="O962" s="84"/>
      <c r="P962" s="84"/>
      <c r="Q962" s="84"/>
      <c r="R962" s="84"/>
      <c r="S962" s="84"/>
      <c r="T962" s="84"/>
      <c r="U962" s="84"/>
      <c r="V962" s="84"/>
      <c r="W962" s="84"/>
      <c r="X962" s="84"/>
      <c r="Y962" s="84"/>
    </row>
    <row r="963" spans="1:25" ht="12.75" customHeight="1">
      <c r="A963" s="84"/>
      <c r="B963" s="84"/>
      <c r="C963" s="84"/>
      <c r="D963" s="84"/>
      <c r="E963" s="84"/>
      <c r="F963" s="84"/>
      <c r="G963" s="84"/>
      <c r="H963" s="84"/>
      <c r="I963" s="84"/>
      <c r="J963" s="84"/>
      <c r="K963" s="84"/>
      <c r="L963" s="84"/>
      <c r="M963" s="84"/>
      <c r="N963" s="84"/>
      <c r="O963" s="84"/>
      <c r="P963" s="84"/>
      <c r="Q963" s="84"/>
      <c r="R963" s="84"/>
      <c r="S963" s="84"/>
      <c r="T963" s="84"/>
      <c r="U963" s="84"/>
      <c r="V963" s="84"/>
      <c r="W963" s="84"/>
      <c r="X963" s="84"/>
      <c r="Y963" s="84"/>
    </row>
    <row r="964" spans="1:25" ht="12.75" customHeight="1">
      <c r="A964" s="84"/>
      <c r="B964" s="84"/>
      <c r="C964" s="84"/>
      <c r="D964" s="84"/>
      <c r="E964" s="84"/>
      <c r="F964" s="84"/>
      <c r="G964" s="84"/>
      <c r="H964" s="84"/>
      <c r="I964" s="84"/>
      <c r="J964" s="84"/>
      <c r="K964" s="84"/>
      <c r="L964" s="84"/>
      <c r="M964" s="84"/>
      <c r="N964" s="84"/>
      <c r="O964" s="84"/>
      <c r="P964" s="84"/>
      <c r="Q964" s="84"/>
      <c r="R964" s="84"/>
      <c r="S964" s="84"/>
      <c r="T964" s="84"/>
      <c r="U964" s="84"/>
      <c r="V964" s="84"/>
      <c r="W964" s="84"/>
      <c r="X964" s="84"/>
      <c r="Y964" s="84"/>
    </row>
    <row r="965" spans="1:25" ht="12.75" customHeight="1">
      <c r="A965" s="84"/>
      <c r="B965" s="84"/>
      <c r="C965" s="84"/>
      <c r="D965" s="84"/>
      <c r="E965" s="84"/>
      <c r="F965" s="84"/>
      <c r="G965" s="84"/>
      <c r="H965" s="84"/>
      <c r="I965" s="84"/>
      <c r="J965" s="84"/>
      <c r="K965" s="84"/>
      <c r="L965" s="84"/>
      <c r="M965" s="84"/>
      <c r="N965" s="84"/>
      <c r="O965" s="84"/>
      <c r="P965" s="84"/>
      <c r="Q965" s="84"/>
      <c r="R965" s="84"/>
      <c r="S965" s="84"/>
      <c r="T965" s="84"/>
      <c r="U965" s="84"/>
      <c r="V965" s="84"/>
      <c r="W965" s="84"/>
      <c r="X965" s="84"/>
      <c r="Y965" s="84"/>
    </row>
    <row r="966" spans="1:25" ht="12.75" customHeight="1">
      <c r="A966" s="84"/>
      <c r="B966" s="84"/>
      <c r="C966" s="84"/>
      <c r="D966" s="84"/>
      <c r="E966" s="84"/>
      <c r="F966" s="84"/>
      <c r="G966" s="84"/>
      <c r="H966" s="84"/>
      <c r="I966" s="84"/>
      <c r="J966" s="84"/>
      <c r="K966" s="84"/>
      <c r="L966" s="84"/>
      <c r="M966" s="84"/>
      <c r="N966" s="84"/>
      <c r="O966" s="84"/>
      <c r="P966" s="84"/>
      <c r="Q966" s="84"/>
      <c r="R966" s="84"/>
      <c r="S966" s="84"/>
      <c r="T966" s="84"/>
      <c r="U966" s="84"/>
      <c r="V966" s="84"/>
      <c r="W966" s="84"/>
      <c r="X966" s="84"/>
      <c r="Y966" s="84"/>
    </row>
    <row r="967" spans="1:25" ht="12.75" customHeight="1">
      <c r="A967" s="84"/>
      <c r="B967" s="84"/>
      <c r="C967" s="84"/>
      <c r="D967" s="84"/>
      <c r="E967" s="84"/>
      <c r="F967" s="84"/>
      <c r="G967" s="84"/>
      <c r="H967" s="84"/>
      <c r="I967" s="84"/>
      <c r="J967" s="84"/>
      <c r="K967" s="84"/>
      <c r="L967" s="84"/>
      <c r="M967" s="84"/>
      <c r="N967" s="84"/>
      <c r="O967" s="84"/>
      <c r="P967" s="84"/>
      <c r="Q967" s="84"/>
      <c r="R967" s="84"/>
      <c r="S967" s="84"/>
      <c r="T967" s="84"/>
      <c r="U967" s="84"/>
      <c r="V967" s="84"/>
      <c r="W967" s="84"/>
      <c r="X967" s="84"/>
      <c r="Y967" s="84"/>
    </row>
    <row r="968" spans="1:25" ht="12.75" customHeight="1">
      <c r="A968" s="84"/>
      <c r="B968" s="84"/>
      <c r="C968" s="84"/>
      <c r="D968" s="84"/>
      <c r="E968" s="84"/>
      <c r="F968" s="84"/>
      <c r="G968" s="84"/>
      <c r="H968" s="84"/>
      <c r="I968" s="84"/>
      <c r="J968" s="84"/>
      <c r="K968" s="84"/>
      <c r="L968" s="84"/>
      <c r="M968" s="84"/>
      <c r="N968" s="84"/>
      <c r="O968" s="84"/>
      <c r="P968" s="84"/>
      <c r="Q968" s="84"/>
      <c r="R968" s="84"/>
      <c r="S968" s="84"/>
      <c r="T968" s="84"/>
      <c r="U968" s="84"/>
      <c r="V968" s="84"/>
      <c r="W968" s="84"/>
      <c r="X968" s="84"/>
      <c r="Y968" s="84"/>
    </row>
    <row r="969" spans="1:25" ht="12.75" customHeight="1">
      <c r="A969" s="84"/>
      <c r="B969" s="84"/>
      <c r="C969" s="84"/>
      <c r="D969" s="84"/>
      <c r="E969" s="84"/>
      <c r="F969" s="84"/>
      <c r="G969" s="84"/>
      <c r="H969" s="84"/>
      <c r="I969" s="84"/>
      <c r="J969" s="84"/>
      <c r="K969" s="84"/>
      <c r="L969" s="84"/>
      <c r="M969" s="84"/>
      <c r="N969" s="84"/>
      <c r="O969" s="84"/>
      <c r="P969" s="84"/>
      <c r="Q969" s="84"/>
      <c r="R969" s="84"/>
      <c r="S969" s="84"/>
      <c r="T969" s="84"/>
      <c r="U969" s="84"/>
      <c r="V969" s="84"/>
      <c r="W969" s="84"/>
      <c r="X969" s="84"/>
      <c r="Y969" s="84"/>
    </row>
    <row r="970" spans="1:25" ht="12.75" customHeight="1">
      <c r="A970" s="84"/>
      <c r="B970" s="84"/>
      <c r="C970" s="84"/>
      <c r="D970" s="84"/>
      <c r="E970" s="84"/>
      <c r="F970" s="84"/>
      <c r="G970" s="84"/>
      <c r="H970" s="84"/>
      <c r="I970" s="84"/>
      <c r="J970" s="84"/>
      <c r="K970" s="84"/>
      <c r="L970" s="84"/>
      <c r="M970" s="84"/>
      <c r="N970" s="84"/>
      <c r="O970" s="84"/>
      <c r="P970" s="84"/>
      <c r="Q970" s="84"/>
      <c r="R970" s="84"/>
      <c r="S970" s="84"/>
      <c r="T970" s="84"/>
      <c r="U970" s="84"/>
      <c r="V970" s="84"/>
      <c r="W970" s="84"/>
      <c r="X970" s="84"/>
      <c r="Y970" s="84"/>
    </row>
    <row r="971" spans="1:25" ht="12.75" customHeight="1">
      <c r="A971" s="84"/>
      <c r="B971" s="84"/>
      <c r="C971" s="84"/>
      <c r="D971" s="84"/>
      <c r="E971" s="84"/>
      <c r="F971" s="84"/>
      <c r="G971" s="84"/>
      <c r="H971" s="84"/>
      <c r="I971" s="84"/>
      <c r="J971" s="84"/>
      <c r="K971" s="84"/>
      <c r="L971" s="84"/>
      <c r="M971" s="84"/>
      <c r="N971" s="84"/>
      <c r="O971" s="84"/>
      <c r="P971" s="84"/>
      <c r="Q971" s="84"/>
      <c r="R971" s="84"/>
      <c r="S971" s="84"/>
      <c r="T971" s="84"/>
      <c r="U971" s="84"/>
      <c r="V971" s="84"/>
      <c r="W971" s="84"/>
      <c r="X971" s="84"/>
      <c r="Y971" s="84"/>
    </row>
    <row r="972" spans="1:25" ht="12.75" customHeight="1">
      <c r="A972" s="84"/>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row>
    <row r="973" spans="1:25" ht="12.75" customHeight="1">
      <c r="A973" s="84"/>
      <c r="B973" s="84"/>
      <c r="C973" s="84"/>
      <c r="D973" s="84"/>
      <c r="E973" s="84"/>
      <c r="F973" s="84"/>
      <c r="G973" s="84"/>
      <c r="H973" s="84"/>
      <c r="I973" s="84"/>
      <c r="J973" s="84"/>
      <c r="K973" s="84"/>
      <c r="L973" s="84"/>
      <c r="M973" s="84"/>
      <c r="N973" s="84"/>
      <c r="O973" s="84"/>
      <c r="P973" s="84"/>
      <c r="Q973" s="84"/>
      <c r="R973" s="84"/>
      <c r="S973" s="84"/>
      <c r="T973" s="84"/>
      <c r="U973" s="84"/>
      <c r="V973" s="84"/>
      <c r="W973" s="84"/>
      <c r="X973" s="84"/>
      <c r="Y973" s="84"/>
    </row>
    <row r="974" spans="1:25" ht="12.75" customHeight="1">
      <c r="A974" s="84"/>
      <c r="B974" s="84"/>
      <c r="C974" s="84"/>
      <c r="D974" s="84"/>
      <c r="E974" s="84"/>
      <c r="F974" s="84"/>
      <c r="G974" s="84"/>
      <c r="H974" s="84"/>
      <c r="I974" s="84"/>
      <c r="J974" s="84"/>
      <c r="K974" s="84"/>
      <c r="L974" s="84"/>
      <c r="M974" s="84"/>
      <c r="N974" s="84"/>
      <c r="O974" s="84"/>
      <c r="P974" s="84"/>
      <c r="Q974" s="84"/>
      <c r="R974" s="84"/>
      <c r="S974" s="84"/>
      <c r="T974" s="84"/>
      <c r="U974" s="84"/>
      <c r="V974" s="84"/>
      <c r="W974" s="84"/>
      <c r="X974" s="84"/>
      <c r="Y974" s="84"/>
    </row>
    <row r="975" spans="1:25" ht="12.75" customHeight="1">
      <c r="A975" s="84"/>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row>
    <row r="976" spans="1:25" ht="12.75" customHeight="1">
      <c r="A976" s="84"/>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row>
    <row r="977" spans="1:25" ht="12.75" customHeight="1">
      <c r="A977" s="84"/>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row>
    <row r="978" spans="1:25" ht="12.75" customHeight="1">
      <c r="A978" s="84"/>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row>
    <row r="979" spans="1:25" ht="12.75" customHeight="1">
      <c r="A979" s="84"/>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row>
    <row r="980" spans="1:25" ht="12.75" customHeight="1">
      <c r="A980" s="84"/>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row>
    <row r="981" spans="1:25" ht="12.75" customHeight="1">
      <c r="A981" s="84"/>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row>
    <row r="982" spans="1:25" ht="12.75" customHeight="1">
      <c r="A982" s="84"/>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row>
    <row r="983" spans="1:25" ht="12.75" customHeight="1">
      <c r="A983" s="84"/>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row>
    <row r="984" spans="1:25" ht="12.75" customHeight="1">
      <c r="A984" s="84"/>
      <c r="B984" s="84"/>
      <c r="C984" s="84"/>
      <c r="D984" s="84"/>
      <c r="E984" s="84"/>
      <c r="F984" s="84"/>
      <c r="G984" s="84"/>
      <c r="H984" s="84"/>
      <c r="I984" s="84"/>
      <c r="J984" s="84"/>
      <c r="K984" s="84"/>
      <c r="L984" s="84"/>
      <c r="M984" s="84"/>
      <c r="N984" s="84"/>
      <c r="O984" s="84"/>
      <c r="P984" s="84"/>
      <c r="Q984" s="84"/>
      <c r="R984" s="84"/>
      <c r="S984" s="84"/>
      <c r="T984" s="84"/>
      <c r="U984" s="84"/>
      <c r="V984" s="84"/>
      <c r="W984" s="84"/>
      <c r="X984" s="84"/>
      <c r="Y984" s="84"/>
    </row>
    <row r="985" spans="1:25" ht="12.75" customHeight="1">
      <c r="A985" s="84"/>
      <c r="B985" s="84"/>
      <c r="C985" s="84"/>
      <c r="D985" s="84"/>
      <c r="E985" s="84"/>
      <c r="F985" s="84"/>
      <c r="G985" s="84"/>
      <c r="H985" s="84"/>
      <c r="I985" s="84"/>
      <c r="J985" s="84"/>
      <c r="K985" s="84"/>
      <c r="L985" s="84"/>
      <c r="M985" s="84"/>
      <c r="N985" s="84"/>
      <c r="O985" s="84"/>
      <c r="P985" s="84"/>
      <c r="Q985" s="84"/>
      <c r="R985" s="84"/>
      <c r="S985" s="84"/>
      <c r="T985" s="84"/>
      <c r="U985" s="84"/>
      <c r="V985" s="84"/>
      <c r="W985" s="84"/>
      <c r="X985" s="84"/>
      <c r="Y985" s="84"/>
    </row>
    <row r="986" spans="1:25" ht="12.75" customHeight="1">
      <c r="A986" s="84"/>
      <c r="B986" s="84"/>
      <c r="C986" s="84"/>
      <c r="D986" s="84"/>
      <c r="E986" s="84"/>
      <c r="F986" s="84"/>
      <c r="G986" s="84"/>
      <c r="H986" s="84"/>
      <c r="I986" s="84"/>
      <c r="J986" s="84"/>
      <c r="K986" s="84"/>
      <c r="L986" s="84"/>
      <c r="M986" s="84"/>
      <c r="N986" s="84"/>
      <c r="O986" s="84"/>
      <c r="P986" s="84"/>
      <c r="Q986" s="84"/>
      <c r="R986" s="84"/>
      <c r="S986" s="84"/>
      <c r="T986" s="84"/>
      <c r="U986" s="84"/>
      <c r="V986" s="84"/>
      <c r="W986" s="84"/>
      <c r="X986" s="84"/>
      <c r="Y986" s="84"/>
    </row>
    <row r="987" spans="1:25" ht="12.75" customHeight="1">
      <c r="A987" s="84"/>
      <c r="B987" s="84"/>
      <c r="C987" s="84"/>
      <c r="D987" s="84"/>
      <c r="E987" s="84"/>
      <c r="F987" s="84"/>
      <c r="G987" s="84"/>
      <c r="H987" s="84"/>
      <c r="I987" s="84"/>
      <c r="J987" s="84"/>
      <c r="K987" s="84"/>
      <c r="L987" s="84"/>
      <c r="M987" s="84"/>
      <c r="N987" s="84"/>
      <c r="O987" s="84"/>
      <c r="P987" s="84"/>
      <c r="Q987" s="84"/>
      <c r="R987" s="84"/>
      <c r="S987" s="84"/>
      <c r="T987" s="84"/>
      <c r="U987" s="84"/>
      <c r="V987" s="84"/>
      <c r="W987" s="84"/>
      <c r="X987" s="84"/>
      <c r="Y987" s="84"/>
    </row>
    <row r="988" spans="1:25" ht="12.75" customHeight="1">
      <c r="A988" s="84"/>
      <c r="B988" s="84"/>
      <c r="C988" s="84"/>
      <c r="D988" s="84"/>
      <c r="E988" s="84"/>
      <c r="F988" s="84"/>
      <c r="G988" s="84"/>
      <c r="H988" s="84"/>
      <c r="I988" s="84"/>
      <c r="J988" s="84"/>
      <c r="K988" s="84"/>
      <c r="L988" s="84"/>
      <c r="M988" s="84"/>
      <c r="N988" s="84"/>
      <c r="O988" s="84"/>
      <c r="P988" s="84"/>
      <c r="Q988" s="84"/>
      <c r="R988" s="84"/>
      <c r="S988" s="84"/>
      <c r="T988" s="84"/>
      <c r="U988" s="84"/>
      <c r="V988" s="84"/>
      <c r="W988" s="84"/>
      <c r="X988" s="84"/>
      <c r="Y988" s="84"/>
    </row>
    <row r="989" spans="1:25" ht="12.75" customHeight="1">
      <c r="A989" s="84"/>
      <c r="B989" s="84"/>
      <c r="C989" s="84"/>
      <c r="D989" s="84"/>
      <c r="E989" s="84"/>
      <c r="F989" s="84"/>
      <c r="G989" s="84"/>
      <c r="H989" s="84"/>
      <c r="I989" s="84"/>
      <c r="J989" s="84"/>
      <c r="K989" s="84"/>
      <c r="L989" s="84"/>
      <c r="M989" s="84"/>
      <c r="N989" s="84"/>
      <c r="O989" s="84"/>
      <c r="P989" s="84"/>
      <c r="Q989" s="84"/>
      <c r="R989" s="84"/>
      <c r="S989" s="84"/>
      <c r="T989" s="84"/>
      <c r="U989" s="84"/>
      <c r="V989" s="84"/>
      <c r="W989" s="84"/>
      <c r="X989" s="84"/>
      <c r="Y989" s="84"/>
    </row>
    <row r="990" spans="1:25" ht="12.75" customHeight="1">
      <c r="A990" s="84"/>
      <c r="B990" s="84"/>
      <c r="C990" s="84"/>
      <c r="D990" s="84"/>
      <c r="E990" s="84"/>
      <c r="F990" s="84"/>
      <c r="G990" s="84"/>
      <c r="H990" s="84"/>
      <c r="I990" s="84"/>
      <c r="J990" s="84"/>
      <c r="K990" s="84"/>
      <c r="L990" s="84"/>
      <c r="M990" s="84"/>
      <c r="N990" s="84"/>
      <c r="O990" s="84"/>
      <c r="P990" s="84"/>
      <c r="Q990" s="84"/>
      <c r="R990" s="84"/>
      <c r="S990" s="84"/>
      <c r="T990" s="84"/>
      <c r="U990" s="84"/>
      <c r="V990" s="84"/>
      <c r="W990" s="84"/>
      <c r="X990" s="84"/>
      <c r="Y990" s="84"/>
    </row>
    <row r="991" spans="1:25" ht="12.75" customHeight="1">
      <c r="A991" s="84"/>
      <c r="B991" s="84"/>
      <c r="C991" s="84"/>
      <c r="D991" s="84"/>
      <c r="E991" s="84"/>
      <c r="F991" s="84"/>
      <c r="G991" s="84"/>
      <c r="H991" s="84"/>
      <c r="I991" s="84"/>
      <c r="J991" s="84"/>
      <c r="K991" s="84"/>
      <c r="L991" s="84"/>
      <c r="M991" s="84"/>
      <c r="N991" s="84"/>
      <c r="O991" s="84"/>
      <c r="P991" s="84"/>
      <c r="Q991" s="84"/>
      <c r="R991" s="84"/>
      <c r="S991" s="84"/>
      <c r="T991" s="84"/>
      <c r="U991" s="84"/>
      <c r="V991" s="84"/>
      <c r="W991" s="84"/>
      <c r="X991" s="84"/>
      <c r="Y991" s="84"/>
    </row>
    <row r="992" spans="1:25" ht="12.75" customHeight="1">
      <c r="A992" s="84"/>
      <c r="B992" s="84"/>
      <c r="C992" s="84"/>
      <c r="D992" s="84"/>
      <c r="E992" s="84"/>
      <c r="F992" s="84"/>
      <c r="G992" s="84"/>
      <c r="H992" s="84"/>
      <c r="I992" s="84"/>
      <c r="J992" s="84"/>
      <c r="K992" s="84"/>
      <c r="L992" s="84"/>
      <c r="M992" s="84"/>
      <c r="N992" s="84"/>
      <c r="O992" s="84"/>
      <c r="P992" s="84"/>
      <c r="Q992" s="84"/>
      <c r="R992" s="84"/>
      <c r="S992" s="84"/>
      <c r="T992" s="84"/>
      <c r="U992" s="84"/>
      <c r="V992" s="84"/>
      <c r="W992" s="84"/>
      <c r="X992" s="84"/>
      <c r="Y992" s="84"/>
    </row>
    <row r="993" spans="1:25" ht="12.75" customHeight="1">
      <c r="A993" s="84"/>
      <c r="B993" s="84"/>
      <c r="C993" s="84"/>
      <c r="D993" s="84"/>
      <c r="E993" s="84"/>
      <c r="F993" s="84"/>
      <c r="G993" s="84"/>
      <c r="H993" s="84"/>
      <c r="I993" s="84"/>
      <c r="J993" s="84"/>
      <c r="K993" s="84"/>
      <c r="L993" s="84"/>
      <c r="M993" s="84"/>
      <c r="N993" s="84"/>
      <c r="O993" s="84"/>
      <c r="P993" s="84"/>
      <c r="Q993" s="84"/>
      <c r="R993" s="84"/>
      <c r="S993" s="84"/>
      <c r="T993" s="84"/>
      <c r="U993" s="84"/>
      <c r="V993" s="84"/>
      <c r="W993" s="84"/>
      <c r="X993" s="84"/>
      <c r="Y993" s="84"/>
    </row>
    <row r="994" spans="1:25" ht="12.75" customHeight="1">
      <c r="A994" s="84"/>
      <c r="B994" s="84"/>
      <c r="C994" s="84"/>
      <c r="D994" s="84"/>
      <c r="E994" s="84"/>
      <c r="F994" s="84"/>
      <c r="G994" s="84"/>
      <c r="H994" s="84"/>
      <c r="I994" s="84"/>
      <c r="J994" s="84"/>
      <c r="K994" s="84"/>
      <c r="L994" s="84"/>
      <c r="M994" s="84"/>
      <c r="N994" s="84"/>
      <c r="O994" s="84"/>
      <c r="P994" s="84"/>
      <c r="Q994" s="84"/>
      <c r="R994" s="84"/>
      <c r="S994" s="84"/>
      <c r="T994" s="84"/>
      <c r="U994" s="84"/>
      <c r="V994" s="84"/>
      <c r="W994" s="84"/>
      <c r="X994" s="84"/>
      <c r="Y994" s="84"/>
    </row>
  </sheetData>
  <sheetProtection algorithmName="SHA-512" hashValue="ahIYvV1RjfSMXa3s8TersHbH2FO/+KkuTXsL9vpjFjN0J8B5cENkg3hd5gIYZjlZqb2PHLdZyvmD8N7vTtSOFA==" saltValue="0jK6YOYNeI72Gq5BcPa5hQ==" spinCount="100000" sheet="1" objects="1" scenarios="1"/>
  <mergeCells count="7">
    <mergeCell ref="H8:I8"/>
    <mergeCell ref="J8:K8"/>
    <mergeCell ref="A6:A9"/>
    <mergeCell ref="B6:B8"/>
    <mergeCell ref="C6:F6"/>
    <mergeCell ref="C7:D7"/>
    <mergeCell ref="E7:F7"/>
  </mergeCells>
  <pageMargins left="0.7" right="0.7" top="0.75" bottom="0.75"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E8"/>
  <sheetViews>
    <sheetView workbookViewId="0">
      <selection activeCell="A9" sqref="A9:GE864"/>
    </sheetView>
  </sheetViews>
  <sheetFormatPr defaultRowHeight="15"/>
  <cols>
    <col min="22" max="22" width="27.28515625" bestFit="1" customWidth="1"/>
    <col min="90" max="90" width="15.42578125" customWidth="1"/>
    <col min="148" max="148" width="50.42578125" bestFit="1" customWidth="1"/>
    <col min="149" max="149" width="41.28515625" bestFit="1" customWidth="1"/>
    <col min="152" max="152" width="29.140625" bestFit="1" customWidth="1"/>
    <col min="173" max="177" width="9.140625" style="704"/>
  </cols>
  <sheetData>
    <row r="1" spans="1:187" ht="15" customHeight="1">
      <c r="A1" s="1472" t="s">
        <v>674</v>
      </c>
      <c r="B1" s="1472" t="s">
        <v>673</v>
      </c>
      <c r="C1" s="1472" t="s">
        <v>672</v>
      </c>
      <c r="D1" s="1472" t="s">
        <v>671</v>
      </c>
      <c r="E1" s="1472" t="s">
        <v>670</v>
      </c>
      <c r="F1" s="1472" t="s">
        <v>669</v>
      </c>
      <c r="G1" s="1472" t="s">
        <v>668</v>
      </c>
      <c r="H1" s="1472" t="s">
        <v>667</v>
      </c>
      <c r="I1" s="1472" t="s">
        <v>676</v>
      </c>
      <c r="J1" s="1472" t="s">
        <v>675</v>
      </c>
      <c r="K1" s="1472" t="s">
        <v>678</v>
      </c>
      <c r="L1" s="1472" t="s">
        <v>677</v>
      </c>
      <c r="M1" s="1472" t="s">
        <v>680</v>
      </c>
      <c r="N1" s="1472" t="s">
        <v>679</v>
      </c>
      <c r="O1" s="1472" t="s">
        <v>682</v>
      </c>
      <c r="P1" s="1472" t="s">
        <v>681</v>
      </c>
      <c r="Q1" s="1472" t="s">
        <v>684</v>
      </c>
      <c r="R1" s="1472" t="s">
        <v>683</v>
      </c>
      <c r="S1" s="1473" t="s">
        <v>170</v>
      </c>
      <c r="T1" s="1468" t="s">
        <v>23</v>
      </c>
      <c r="U1" s="1476" t="s">
        <v>24</v>
      </c>
      <c r="V1" s="1476" t="s">
        <v>25</v>
      </c>
      <c r="W1" s="1468" t="s">
        <v>26</v>
      </c>
      <c r="X1" s="1468" t="s">
        <v>53</v>
      </c>
      <c r="Y1" s="1468" t="s">
        <v>54</v>
      </c>
      <c r="Z1" s="1468" t="s">
        <v>55</v>
      </c>
      <c r="AA1" s="1468" t="s">
        <v>56</v>
      </c>
      <c r="AB1" s="1468" t="s">
        <v>172</v>
      </c>
      <c r="AC1" s="1468" t="s">
        <v>173</v>
      </c>
      <c r="AD1" s="1468" t="s">
        <v>174</v>
      </c>
      <c r="AE1" s="1453" t="s">
        <v>20</v>
      </c>
      <c r="AF1" s="1470" t="s">
        <v>590</v>
      </c>
      <c r="AG1" s="1470" t="s">
        <v>591</v>
      </c>
      <c r="AH1" s="1453" t="s">
        <v>57</v>
      </c>
      <c r="AI1" s="1451" t="s">
        <v>58</v>
      </c>
      <c r="AJ1" s="1451" t="s">
        <v>59</v>
      </c>
      <c r="AK1" s="1453" t="s">
        <v>60</v>
      </c>
      <c r="AL1" s="1454" t="s">
        <v>594</v>
      </c>
      <c r="AM1" s="1454" t="s">
        <v>595</v>
      </c>
      <c r="AN1" s="1454" t="s">
        <v>592</v>
      </c>
      <c r="AO1" s="1454" t="s">
        <v>593</v>
      </c>
      <c r="AP1" s="1453" t="s">
        <v>175</v>
      </c>
      <c r="AQ1" s="1451" t="s">
        <v>176</v>
      </c>
      <c r="AR1" s="1451" t="s">
        <v>596</v>
      </c>
      <c r="AS1" s="1451" t="s">
        <v>597</v>
      </c>
      <c r="AT1" s="1451" t="s">
        <v>598</v>
      </c>
      <c r="AU1" s="1451" t="s">
        <v>599</v>
      </c>
      <c r="AV1" s="1451" t="s">
        <v>600</v>
      </c>
      <c r="AW1" s="1453" t="s">
        <v>601</v>
      </c>
      <c r="AX1" s="1453" t="s">
        <v>602</v>
      </c>
      <c r="AY1" s="1478" t="s">
        <v>603</v>
      </c>
      <c r="AZ1" s="1451" t="s">
        <v>604</v>
      </c>
      <c r="BA1" s="1451" t="s">
        <v>605</v>
      </c>
      <c r="BB1" s="1451" t="s">
        <v>606</v>
      </c>
      <c r="BC1" s="1451" t="s">
        <v>607</v>
      </c>
      <c r="BD1" s="1451" t="s">
        <v>608</v>
      </c>
      <c r="BE1" s="1469" t="s">
        <v>104</v>
      </c>
      <c r="BF1" s="1469" t="s">
        <v>105</v>
      </c>
      <c r="BG1" s="1469" t="s">
        <v>106</v>
      </c>
      <c r="BH1" s="1451" t="s">
        <v>609</v>
      </c>
      <c r="BI1" s="1453" t="s">
        <v>979</v>
      </c>
      <c r="BJ1" s="1451" t="s">
        <v>610</v>
      </c>
      <c r="BK1" s="1453" t="s">
        <v>73</v>
      </c>
      <c r="BL1" s="1453" t="s">
        <v>74</v>
      </c>
      <c r="BM1" s="1453" t="s">
        <v>33</v>
      </c>
      <c r="BN1" s="1451" t="s">
        <v>34</v>
      </c>
      <c r="BO1" s="1453" t="s">
        <v>35</v>
      </c>
      <c r="BP1" s="1453" t="s">
        <v>36</v>
      </c>
      <c r="BQ1" s="1453" t="s">
        <v>37</v>
      </c>
      <c r="BR1" s="1453" t="s">
        <v>92</v>
      </c>
      <c r="BS1" s="1451" t="s">
        <v>688</v>
      </c>
      <c r="BT1" s="1451" t="s">
        <v>689</v>
      </c>
      <c r="BU1" s="1451" t="s">
        <v>690</v>
      </c>
      <c r="BV1" s="1471" t="s">
        <v>75</v>
      </c>
      <c r="BW1" s="1453" t="s">
        <v>611</v>
      </c>
      <c r="BX1" s="1453" t="s">
        <v>612</v>
      </c>
      <c r="BY1" s="1453" t="s">
        <v>617</v>
      </c>
      <c r="BZ1" s="1453" t="s">
        <v>618</v>
      </c>
      <c r="CA1" s="1453" t="s">
        <v>619</v>
      </c>
      <c r="CB1" s="1453" t="s">
        <v>620</v>
      </c>
      <c r="CC1" s="1453" t="s">
        <v>112</v>
      </c>
      <c r="CD1" s="1453" t="s">
        <v>621</v>
      </c>
      <c r="CE1" s="1453" t="s">
        <v>622</v>
      </c>
      <c r="CF1" s="1453" t="s">
        <v>623</v>
      </c>
      <c r="CG1" s="1453" t="s">
        <v>624</v>
      </c>
      <c r="CH1" s="1453" t="s">
        <v>625</v>
      </c>
      <c r="CI1" s="1453" t="s">
        <v>626</v>
      </c>
      <c r="CJ1" s="1453" t="s">
        <v>627</v>
      </c>
      <c r="CK1" s="1453" t="s">
        <v>628</v>
      </c>
      <c r="CL1" s="1453" t="s">
        <v>629</v>
      </c>
      <c r="CM1" s="1453" t="s">
        <v>614</v>
      </c>
      <c r="CN1" s="1453" t="s">
        <v>613</v>
      </c>
      <c r="CO1" s="1453" t="s">
        <v>616</v>
      </c>
      <c r="CP1" s="1453" t="s">
        <v>615</v>
      </c>
      <c r="CQ1" s="1453" t="s">
        <v>631</v>
      </c>
      <c r="CR1" s="1453" t="s">
        <v>630</v>
      </c>
      <c r="CS1" s="1453" t="s">
        <v>633</v>
      </c>
      <c r="CT1" s="1453" t="s">
        <v>632</v>
      </c>
      <c r="CU1" s="1453" t="s">
        <v>635</v>
      </c>
      <c r="CV1" s="1453" t="s">
        <v>634</v>
      </c>
      <c r="CW1" s="1453" t="s">
        <v>637</v>
      </c>
      <c r="CX1" s="1453" t="s">
        <v>636</v>
      </c>
      <c r="CY1" s="1452" t="s">
        <v>641</v>
      </c>
      <c r="CZ1" s="1452" t="s">
        <v>640</v>
      </c>
      <c r="DA1" s="1452" t="s">
        <v>639</v>
      </c>
      <c r="DB1" s="1452" t="s">
        <v>638</v>
      </c>
      <c r="DC1" s="1452" t="s">
        <v>643</v>
      </c>
      <c r="DD1" s="1452" t="s">
        <v>642</v>
      </c>
      <c r="DE1" s="1452" t="s">
        <v>645</v>
      </c>
      <c r="DF1" s="1452" t="s">
        <v>644</v>
      </c>
      <c r="DG1" s="1452" t="s">
        <v>647</v>
      </c>
      <c r="DH1" s="1452" t="s">
        <v>646</v>
      </c>
      <c r="DI1" s="1452" t="s">
        <v>649</v>
      </c>
      <c r="DJ1" s="1452" t="s">
        <v>648</v>
      </c>
      <c r="DK1" s="1452" t="s">
        <v>650</v>
      </c>
      <c r="DL1" s="1452" t="s">
        <v>654</v>
      </c>
      <c r="DM1" s="1452" t="s">
        <v>653</v>
      </c>
      <c r="DN1" s="1452" t="s">
        <v>652</v>
      </c>
      <c r="DO1" s="1452" t="s">
        <v>651</v>
      </c>
      <c r="DP1" s="1452" t="s">
        <v>656</v>
      </c>
      <c r="DQ1" s="1452" t="s">
        <v>655</v>
      </c>
      <c r="DR1" s="1452" t="s">
        <v>658</v>
      </c>
      <c r="DS1" s="1452" t="s">
        <v>657</v>
      </c>
      <c r="DT1" s="1452" t="s">
        <v>660</v>
      </c>
      <c r="DU1" s="1452" t="s">
        <v>659</v>
      </c>
      <c r="DV1" s="1452" t="s">
        <v>662</v>
      </c>
      <c r="DW1" s="1452" t="s">
        <v>661</v>
      </c>
      <c r="DX1" s="1452" t="s">
        <v>664</v>
      </c>
      <c r="DY1" s="1452" t="s">
        <v>663</v>
      </c>
      <c r="DZ1" s="1452" t="s">
        <v>165</v>
      </c>
      <c r="EA1" s="1452" t="s">
        <v>665</v>
      </c>
      <c r="EB1" s="1452" t="s">
        <v>666</v>
      </c>
      <c r="EC1" s="1452" t="s">
        <v>84</v>
      </c>
      <c r="ED1" s="1477" t="s">
        <v>42</v>
      </c>
      <c r="EE1" s="1477" t="s">
        <v>43</v>
      </c>
      <c r="EF1" s="1477" t="s">
        <v>177</v>
      </c>
      <c r="EG1" s="1452" t="s">
        <v>44</v>
      </c>
      <c r="EH1" s="1452" t="s">
        <v>45</v>
      </c>
      <c r="EI1" s="1479" t="s">
        <v>46</v>
      </c>
      <c r="EJ1" s="1459" t="s">
        <v>47</v>
      </c>
      <c r="EK1" s="1459" t="s">
        <v>814</v>
      </c>
      <c r="EL1" s="1459" t="s">
        <v>815</v>
      </c>
      <c r="EM1" s="1459" t="s">
        <v>48</v>
      </c>
      <c r="EN1" s="1480" t="s">
        <v>164</v>
      </c>
      <c r="EO1" s="1465" t="s">
        <v>182</v>
      </c>
      <c r="EP1" s="1465" t="s">
        <v>107</v>
      </c>
      <c r="EQ1" s="1465" t="s">
        <v>180</v>
      </c>
      <c r="ER1" s="1465" t="s">
        <v>181</v>
      </c>
      <c r="ES1" s="1465" t="s">
        <v>183</v>
      </c>
      <c r="ET1" s="1465" t="s">
        <v>184</v>
      </c>
      <c r="EU1" s="1465" t="s">
        <v>185</v>
      </c>
      <c r="EV1" s="1465" t="s">
        <v>698</v>
      </c>
      <c r="EW1" s="1465" t="s">
        <v>589</v>
      </c>
      <c r="EX1" s="1465" t="s">
        <v>365</v>
      </c>
      <c r="EY1" s="1462" t="s">
        <v>734</v>
      </c>
      <c r="EZ1" s="1460" t="s">
        <v>813</v>
      </c>
      <c r="FA1" s="1460" t="s">
        <v>751</v>
      </c>
      <c r="FB1" s="1070" t="s">
        <v>752</v>
      </c>
      <c r="FC1" s="1455" t="s">
        <v>838</v>
      </c>
      <c r="FD1" s="1455" t="s">
        <v>839</v>
      </c>
      <c r="FE1" s="1457" t="s">
        <v>887</v>
      </c>
      <c r="FF1" s="1457" t="s">
        <v>888</v>
      </c>
      <c r="FG1" s="1457" t="s">
        <v>889</v>
      </c>
      <c r="FH1" s="1457" t="s">
        <v>890</v>
      </c>
      <c r="FI1" s="1457" t="s">
        <v>891</v>
      </c>
      <c r="FJ1" s="1457" t="s">
        <v>892</v>
      </c>
      <c r="FK1" s="1457" t="s">
        <v>893</v>
      </c>
      <c r="FL1" s="1457" t="s">
        <v>894</v>
      </c>
      <c r="FM1" s="1485" t="s">
        <v>980</v>
      </c>
      <c r="FN1" s="1485" t="s">
        <v>981</v>
      </c>
      <c r="FO1" s="1483" t="s">
        <v>994</v>
      </c>
      <c r="FP1" s="1483" t="s">
        <v>995</v>
      </c>
      <c r="FQ1" s="1481" t="s">
        <v>1027</v>
      </c>
      <c r="FR1" s="1481" t="s">
        <v>1028</v>
      </c>
      <c r="FS1" s="1481" t="s">
        <v>1029</v>
      </c>
      <c r="FT1" s="1481" t="s">
        <v>1030</v>
      </c>
      <c r="FU1" s="1481" t="s">
        <v>1031</v>
      </c>
      <c r="FV1" s="1455" t="s">
        <v>948</v>
      </c>
      <c r="FW1" s="1487" t="s">
        <v>1076</v>
      </c>
      <c r="FX1" s="1487" t="s">
        <v>1077</v>
      </c>
      <c r="FY1" s="1487" t="s">
        <v>1079</v>
      </c>
      <c r="FZ1" s="1487" t="s">
        <v>1078</v>
      </c>
      <c r="GA1" s="1487" t="s">
        <v>1080</v>
      </c>
      <c r="GB1" s="1487" t="s">
        <v>1081</v>
      </c>
      <c r="GC1" s="1487" t="s">
        <v>1084</v>
      </c>
      <c r="GD1" s="1487" t="s">
        <v>1083</v>
      </c>
      <c r="GE1" s="1487" t="s">
        <v>1095</v>
      </c>
    </row>
    <row r="2" spans="1:187" ht="15" customHeight="1">
      <c r="A2" s="1472"/>
      <c r="B2" s="1472"/>
      <c r="C2" s="1472"/>
      <c r="D2" s="1472"/>
      <c r="E2" s="1472"/>
      <c r="F2" s="1472"/>
      <c r="G2" s="1472"/>
      <c r="H2" s="1472"/>
      <c r="I2" s="1472"/>
      <c r="J2" s="1472"/>
      <c r="K2" s="1472"/>
      <c r="L2" s="1472"/>
      <c r="M2" s="1472"/>
      <c r="N2" s="1472"/>
      <c r="O2" s="1472"/>
      <c r="P2" s="1472"/>
      <c r="Q2" s="1472"/>
      <c r="R2" s="1472"/>
      <c r="S2" s="1474"/>
      <c r="T2" s="1468"/>
      <c r="U2" s="1476"/>
      <c r="V2" s="1476"/>
      <c r="W2" s="1468"/>
      <c r="X2" s="1468"/>
      <c r="Y2" s="1468"/>
      <c r="Z2" s="1468"/>
      <c r="AA2" s="1468"/>
      <c r="AB2" s="1468"/>
      <c r="AC2" s="1468"/>
      <c r="AD2" s="1468"/>
      <c r="AE2" s="1453"/>
      <c r="AF2" s="1470"/>
      <c r="AG2" s="1470"/>
      <c r="AH2" s="1453"/>
      <c r="AI2" s="1451"/>
      <c r="AJ2" s="1451"/>
      <c r="AK2" s="1453"/>
      <c r="AL2" s="1454"/>
      <c r="AM2" s="1454"/>
      <c r="AN2" s="1454"/>
      <c r="AO2" s="1454"/>
      <c r="AP2" s="1453"/>
      <c r="AQ2" s="1451"/>
      <c r="AR2" s="1451"/>
      <c r="AS2" s="1451"/>
      <c r="AT2" s="1451"/>
      <c r="AU2" s="1451"/>
      <c r="AV2" s="1451"/>
      <c r="AW2" s="1453"/>
      <c r="AX2" s="1453"/>
      <c r="AY2" s="1478"/>
      <c r="AZ2" s="1451"/>
      <c r="BA2" s="1451"/>
      <c r="BB2" s="1451"/>
      <c r="BC2" s="1451"/>
      <c r="BD2" s="1451"/>
      <c r="BE2" s="1469"/>
      <c r="BF2" s="1469"/>
      <c r="BG2" s="1469"/>
      <c r="BH2" s="1451"/>
      <c r="BI2" s="1453"/>
      <c r="BJ2" s="1451"/>
      <c r="BK2" s="1453"/>
      <c r="BL2" s="1453"/>
      <c r="BM2" s="1453"/>
      <c r="BN2" s="1451"/>
      <c r="BO2" s="1453"/>
      <c r="BP2" s="1453"/>
      <c r="BQ2" s="1453"/>
      <c r="BR2" s="1453"/>
      <c r="BS2" s="1451"/>
      <c r="BT2" s="1451"/>
      <c r="BU2" s="1451"/>
      <c r="BV2" s="1471"/>
      <c r="BW2" s="1453"/>
      <c r="BX2" s="1453"/>
      <c r="BY2" s="1453"/>
      <c r="BZ2" s="1453"/>
      <c r="CA2" s="1453"/>
      <c r="CB2" s="1453"/>
      <c r="CC2" s="1453"/>
      <c r="CD2" s="1453"/>
      <c r="CE2" s="1453"/>
      <c r="CF2" s="1453"/>
      <c r="CG2" s="1453"/>
      <c r="CH2" s="1453"/>
      <c r="CI2" s="1453"/>
      <c r="CJ2" s="1453"/>
      <c r="CK2" s="1453"/>
      <c r="CL2" s="1453"/>
      <c r="CM2" s="1453"/>
      <c r="CN2" s="1453"/>
      <c r="CO2" s="1453"/>
      <c r="CP2" s="1453"/>
      <c r="CQ2" s="1453"/>
      <c r="CR2" s="1453"/>
      <c r="CS2" s="1453"/>
      <c r="CT2" s="1453"/>
      <c r="CU2" s="1453"/>
      <c r="CV2" s="1453"/>
      <c r="CW2" s="1453"/>
      <c r="CX2" s="1453"/>
      <c r="CY2" s="1452"/>
      <c r="CZ2" s="1452"/>
      <c r="DA2" s="1452"/>
      <c r="DB2" s="1452"/>
      <c r="DC2" s="1452"/>
      <c r="DD2" s="1452"/>
      <c r="DE2" s="1452"/>
      <c r="DF2" s="1452"/>
      <c r="DG2" s="1452"/>
      <c r="DH2" s="1452"/>
      <c r="DI2" s="1452"/>
      <c r="DJ2" s="1452"/>
      <c r="DK2" s="1452"/>
      <c r="DL2" s="1452"/>
      <c r="DM2" s="1452"/>
      <c r="DN2" s="1452"/>
      <c r="DO2" s="1452"/>
      <c r="DP2" s="1452"/>
      <c r="DQ2" s="1452"/>
      <c r="DR2" s="1452"/>
      <c r="DS2" s="1452"/>
      <c r="DT2" s="1452"/>
      <c r="DU2" s="1452"/>
      <c r="DV2" s="1452"/>
      <c r="DW2" s="1452"/>
      <c r="DX2" s="1452"/>
      <c r="DY2" s="1452"/>
      <c r="DZ2" s="1452"/>
      <c r="EA2" s="1452"/>
      <c r="EB2" s="1452"/>
      <c r="EC2" s="1452"/>
      <c r="ED2" s="1477"/>
      <c r="EE2" s="1477"/>
      <c r="EF2" s="1477"/>
      <c r="EG2" s="1452"/>
      <c r="EH2" s="1452"/>
      <c r="EI2" s="1479"/>
      <c r="EJ2" s="1459"/>
      <c r="EK2" s="1459"/>
      <c r="EL2" s="1459"/>
      <c r="EM2" s="1459"/>
      <c r="EN2" s="1480"/>
      <c r="EO2" s="1466"/>
      <c r="EP2" s="1466"/>
      <c r="EQ2" s="1466"/>
      <c r="ER2" s="1466"/>
      <c r="ES2" s="1466"/>
      <c r="ET2" s="1466"/>
      <c r="EU2" s="1466"/>
      <c r="EV2" s="1466"/>
      <c r="EW2" s="1466"/>
      <c r="EX2" s="1466"/>
      <c r="EY2" s="1463"/>
      <c r="EZ2" s="1461"/>
      <c r="FA2" s="1461"/>
      <c r="FB2" s="1071"/>
      <c r="FC2" s="1456"/>
      <c r="FD2" s="1456"/>
      <c r="FE2" s="1458"/>
      <c r="FF2" s="1458"/>
      <c r="FG2" s="1458"/>
      <c r="FH2" s="1458"/>
      <c r="FI2" s="1458"/>
      <c r="FJ2" s="1458"/>
      <c r="FK2" s="1458"/>
      <c r="FL2" s="1458"/>
      <c r="FM2" s="1486"/>
      <c r="FN2" s="1486"/>
      <c r="FO2" s="1484"/>
      <c r="FP2" s="1484"/>
      <c r="FQ2" s="1482"/>
      <c r="FR2" s="1482"/>
      <c r="FS2" s="1482"/>
      <c r="FT2" s="1482"/>
      <c r="FU2" s="1482"/>
      <c r="FV2" s="1456"/>
      <c r="FW2" s="1488"/>
      <c r="FX2" s="1488"/>
      <c r="FY2" s="1488"/>
      <c r="FZ2" s="1488"/>
      <c r="GA2" s="1488"/>
      <c r="GB2" s="1488"/>
      <c r="GC2" s="1488"/>
      <c r="GD2" s="1488"/>
      <c r="GE2" s="1488"/>
    </row>
    <row r="3" spans="1:187" ht="15" customHeight="1">
      <c r="A3" s="1472"/>
      <c r="B3" s="1472"/>
      <c r="C3" s="1472"/>
      <c r="D3" s="1472"/>
      <c r="E3" s="1472"/>
      <c r="F3" s="1472"/>
      <c r="G3" s="1472"/>
      <c r="H3" s="1472"/>
      <c r="I3" s="1472"/>
      <c r="J3" s="1472"/>
      <c r="K3" s="1472"/>
      <c r="L3" s="1472"/>
      <c r="M3" s="1472"/>
      <c r="N3" s="1472"/>
      <c r="O3" s="1472"/>
      <c r="P3" s="1472"/>
      <c r="Q3" s="1472"/>
      <c r="R3" s="1472"/>
      <c r="S3" s="1474"/>
      <c r="T3" s="1468"/>
      <c r="U3" s="1476"/>
      <c r="V3" s="1476"/>
      <c r="W3" s="1468"/>
      <c r="X3" s="1468"/>
      <c r="Y3" s="1468"/>
      <c r="Z3" s="1468"/>
      <c r="AA3" s="1468"/>
      <c r="AB3" s="1468"/>
      <c r="AC3" s="1468"/>
      <c r="AD3" s="1468"/>
      <c r="AE3" s="1453"/>
      <c r="AF3" s="1470"/>
      <c r="AG3" s="1470"/>
      <c r="AH3" s="1453"/>
      <c r="AI3" s="1451"/>
      <c r="AJ3" s="1451"/>
      <c r="AK3" s="1453"/>
      <c r="AL3" s="1454"/>
      <c r="AM3" s="1454"/>
      <c r="AN3" s="1454"/>
      <c r="AO3" s="1454"/>
      <c r="AP3" s="1453"/>
      <c r="AQ3" s="1451"/>
      <c r="AR3" s="1451"/>
      <c r="AS3" s="1451"/>
      <c r="AT3" s="1451"/>
      <c r="AU3" s="1451"/>
      <c r="AV3" s="1451"/>
      <c r="AW3" s="1453"/>
      <c r="AX3" s="1453"/>
      <c r="AY3" s="1478"/>
      <c r="AZ3" s="1451"/>
      <c r="BA3" s="1451"/>
      <c r="BB3" s="1451"/>
      <c r="BC3" s="1451"/>
      <c r="BD3" s="1451"/>
      <c r="BE3" s="1469"/>
      <c r="BF3" s="1469"/>
      <c r="BG3" s="1469"/>
      <c r="BH3" s="1451"/>
      <c r="BI3" s="1453"/>
      <c r="BJ3" s="1451"/>
      <c r="BK3" s="1453"/>
      <c r="BL3" s="1453"/>
      <c r="BM3" s="1453"/>
      <c r="BN3" s="1451"/>
      <c r="BO3" s="1453"/>
      <c r="BP3" s="1453"/>
      <c r="BQ3" s="1453"/>
      <c r="BR3" s="1453"/>
      <c r="BS3" s="1451"/>
      <c r="BT3" s="1451"/>
      <c r="BU3" s="1451"/>
      <c r="BV3" s="1471"/>
      <c r="BW3" s="1453"/>
      <c r="BX3" s="1453"/>
      <c r="BY3" s="1453"/>
      <c r="BZ3" s="1453"/>
      <c r="CA3" s="1453"/>
      <c r="CB3" s="1453"/>
      <c r="CC3" s="1453"/>
      <c r="CD3" s="1453"/>
      <c r="CE3" s="1453"/>
      <c r="CF3" s="1453"/>
      <c r="CG3" s="1453"/>
      <c r="CH3" s="1453"/>
      <c r="CI3" s="1453"/>
      <c r="CJ3" s="1453"/>
      <c r="CK3" s="1453"/>
      <c r="CL3" s="1453"/>
      <c r="CM3" s="1453"/>
      <c r="CN3" s="1453"/>
      <c r="CO3" s="1453"/>
      <c r="CP3" s="1453"/>
      <c r="CQ3" s="1453"/>
      <c r="CR3" s="1453"/>
      <c r="CS3" s="1453"/>
      <c r="CT3" s="1453"/>
      <c r="CU3" s="1453"/>
      <c r="CV3" s="1453"/>
      <c r="CW3" s="1453"/>
      <c r="CX3" s="1453"/>
      <c r="CY3" s="1452"/>
      <c r="CZ3" s="1452"/>
      <c r="DA3" s="1452"/>
      <c r="DB3" s="1452"/>
      <c r="DC3" s="1452"/>
      <c r="DD3" s="1452"/>
      <c r="DE3" s="1452"/>
      <c r="DF3" s="1452"/>
      <c r="DG3" s="1452"/>
      <c r="DH3" s="1452"/>
      <c r="DI3" s="1452"/>
      <c r="DJ3" s="1452"/>
      <c r="DK3" s="1452"/>
      <c r="DL3" s="1452"/>
      <c r="DM3" s="1452"/>
      <c r="DN3" s="1452"/>
      <c r="DO3" s="1452"/>
      <c r="DP3" s="1452"/>
      <c r="DQ3" s="1452"/>
      <c r="DR3" s="1452"/>
      <c r="DS3" s="1452"/>
      <c r="DT3" s="1452"/>
      <c r="DU3" s="1452"/>
      <c r="DV3" s="1452"/>
      <c r="DW3" s="1452"/>
      <c r="DX3" s="1452"/>
      <c r="DY3" s="1452"/>
      <c r="DZ3" s="1452"/>
      <c r="EA3" s="1452"/>
      <c r="EB3" s="1452"/>
      <c r="EC3" s="1452"/>
      <c r="ED3" s="1477"/>
      <c r="EE3" s="1477"/>
      <c r="EF3" s="1477"/>
      <c r="EG3" s="1452"/>
      <c r="EH3" s="1452"/>
      <c r="EI3" s="1479"/>
      <c r="EJ3" s="1459"/>
      <c r="EK3" s="1459"/>
      <c r="EL3" s="1459"/>
      <c r="EM3" s="1459"/>
      <c r="EN3" s="1480"/>
      <c r="EO3" s="1466"/>
      <c r="EP3" s="1466"/>
      <c r="EQ3" s="1466"/>
      <c r="ER3" s="1466"/>
      <c r="ES3" s="1466"/>
      <c r="ET3" s="1466"/>
      <c r="EU3" s="1466"/>
      <c r="EV3" s="1466"/>
      <c r="EW3" s="1466"/>
      <c r="EX3" s="1466"/>
      <c r="EY3" s="1463"/>
      <c r="EZ3" s="1461"/>
      <c r="FA3" s="1461"/>
      <c r="FB3" s="1071"/>
      <c r="FC3" s="1456"/>
      <c r="FD3" s="1456"/>
      <c r="FE3" s="1458"/>
      <c r="FF3" s="1458"/>
      <c r="FG3" s="1458"/>
      <c r="FH3" s="1458"/>
      <c r="FI3" s="1458"/>
      <c r="FJ3" s="1458"/>
      <c r="FK3" s="1458"/>
      <c r="FL3" s="1458"/>
      <c r="FM3" s="1486"/>
      <c r="FN3" s="1486"/>
      <c r="FO3" s="1484"/>
      <c r="FP3" s="1484"/>
      <c r="FQ3" s="1482"/>
      <c r="FR3" s="1482"/>
      <c r="FS3" s="1482"/>
      <c r="FT3" s="1482"/>
      <c r="FU3" s="1482"/>
      <c r="FV3" s="1456"/>
      <c r="FW3" s="1488"/>
      <c r="FX3" s="1488"/>
      <c r="FY3" s="1488"/>
      <c r="FZ3" s="1488"/>
      <c r="GA3" s="1488"/>
      <c r="GB3" s="1488"/>
      <c r="GC3" s="1488"/>
      <c r="GD3" s="1488"/>
      <c r="GE3" s="1488"/>
    </row>
    <row r="4" spans="1:187" ht="15" customHeight="1">
      <c r="A4" s="1472"/>
      <c r="B4" s="1472"/>
      <c r="C4" s="1472"/>
      <c r="D4" s="1472"/>
      <c r="E4" s="1472"/>
      <c r="F4" s="1472"/>
      <c r="G4" s="1472"/>
      <c r="H4" s="1472"/>
      <c r="I4" s="1472"/>
      <c r="J4" s="1472"/>
      <c r="K4" s="1472"/>
      <c r="L4" s="1472"/>
      <c r="M4" s="1472"/>
      <c r="N4" s="1472"/>
      <c r="O4" s="1472"/>
      <c r="P4" s="1472"/>
      <c r="Q4" s="1472"/>
      <c r="R4" s="1472"/>
      <c r="S4" s="1474"/>
      <c r="T4" s="1468"/>
      <c r="U4" s="1476"/>
      <c r="V4" s="1476"/>
      <c r="W4" s="1468"/>
      <c r="X4" s="1468"/>
      <c r="Y4" s="1468"/>
      <c r="Z4" s="1468"/>
      <c r="AA4" s="1468"/>
      <c r="AB4" s="1468"/>
      <c r="AC4" s="1468"/>
      <c r="AD4" s="1468"/>
      <c r="AE4" s="1453"/>
      <c r="AF4" s="1470"/>
      <c r="AG4" s="1470"/>
      <c r="AH4" s="1453"/>
      <c r="AI4" s="1451"/>
      <c r="AJ4" s="1451"/>
      <c r="AK4" s="1453"/>
      <c r="AL4" s="1454"/>
      <c r="AM4" s="1454"/>
      <c r="AN4" s="1454"/>
      <c r="AO4" s="1454"/>
      <c r="AP4" s="1453"/>
      <c r="AQ4" s="1451"/>
      <c r="AR4" s="1451"/>
      <c r="AS4" s="1451"/>
      <c r="AT4" s="1451"/>
      <c r="AU4" s="1451"/>
      <c r="AV4" s="1451"/>
      <c r="AW4" s="1453"/>
      <c r="AX4" s="1453"/>
      <c r="AY4" s="1478"/>
      <c r="AZ4" s="1451"/>
      <c r="BA4" s="1451"/>
      <c r="BB4" s="1451"/>
      <c r="BC4" s="1451"/>
      <c r="BD4" s="1451"/>
      <c r="BE4" s="1469"/>
      <c r="BF4" s="1469"/>
      <c r="BG4" s="1469"/>
      <c r="BH4" s="1451"/>
      <c r="BI4" s="1453"/>
      <c r="BJ4" s="1451"/>
      <c r="BK4" s="1453"/>
      <c r="BL4" s="1453"/>
      <c r="BM4" s="1453"/>
      <c r="BN4" s="1451"/>
      <c r="BO4" s="1453"/>
      <c r="BP4" s="1453"/>
      <c r="BQ4" s="1453"/>
      <c r="BR4" s="1453"/>
      <c r="BS4" s="1451"/>
      <c r="BT4" s="1451"/>
      <c r="BU4" s="1451"/>
      <c r="BV4" s="1471"/>
      <c r="BW4" s="1453"/>
      <c r="BX4" s="1453"/>
      <c r="BY4" s="1453"/>
      <c r="BZ4" s="1453"/>
      <c r="CA4" s="1453"/>
      <c r="CB4" s="1453"/>
      <c r="CC4" s="1453"/>
      <c r="CD4" s="1453"/>
      <c r="CE4" s="1453"/>
      <c r="CF4" s="1453"/>
      <c r="CG4" s="1453"/>
      <c r="CH4" s="1453"/>
      <c r="CI4" s="1453"/>
      <c r="CJ4" s="1453"/>
      <c r="CK4" s="1453"/>
      <c r="CL4" s="1453"/>
      <c r="CM4" s="1453"/>
      <c r="CN4" s="1453"/>
      <c r="CO4" s="1453"/>
      <c r="CP4" s="1453"/>
      <c r="CQ4" s="1453"/>
      <c r="CR4" s="1453"/>
      <c r="CS4" s="1453"/>
      <c r="CT4" s="1453"/>
      <c r="CU4" s="1453"/>
      <c r="CV4" s="1453"/>
      <c r="CW4" s="1453"/>
      <c r="CX4" s="1453"/>
      <c r="CY4" s="1452"/>
      <c r="CZ4" s="1452"/>
      <c r="DA4" s="1452"/>
      <c r="DB4" s="1452"/>
      <c r="DC4" s="1452"/>
      <c r="DD4" s="1452"/>
      <c r="DE4" s="1452"/>
      <c r="DF4" s="1452"/>
      <c r="DG4" s="1452"/>
      <c r="DH4" s="1452"/>
      <c r="DI4" s="1452"/>
      <c r="DJ4" s="1452"/>
      <c r="DK4" s="1452"/>
      <c r="DL4" s="1452"/>
      <c r="DM4" s="1452"/>
      <c r="DN4" s="1452"/>
      <c r="DO4" s="1452"/>
      <c r="DP4" s="1452"/>
      <c r="DQ4" s="1452"/>
      <c r="DR4" s="1452"/>
      <c r="DS4" s="1452"/>
      <c r="DT4" s="1452"/>
      <c r="DU4" s="1452"/>
      <c r="DV4" s="1452"/>
      <c r="DW4" s="1452"/>
      <c r="DX4" s="1452"/>
      <c r="DY4" s="1452"/>
      <c r="DZ4" s="1452"/>
      <c r="EA4" s="1452"/>
      <c r="EB4" s="1452"/>
      <c r="EC4" s="1452"/>
      <c r="ED4" s="1477"/>
      <c r="EE4" s="1477"/>
      <c r="EF4" s="1477"/>
      <c r="EG4" s="1452"/>
      <c r="EH4" s="1452"/>
      <c r="EI4" s="1479"/>
      <c r="EJ4" s="1459"/>
      <c r="EK4" s="1459"/>
      <c r="EL4" s="1459"/>
      <c r="EM4" s="1459"/>
      <c r="EN4" s="1480"/>
      <c r="EO4" s="1466"/>
      <c r="EP4" s="1466"/>
      <c r="EQ4" s="1466"/>
      <c r="ER4" s="1466"/>
      <c r="ES4" s="1466"/>
      <c r="ET4" s="1466"/>
      <c r="EU4" s="1466"/>
      <c r="EV4" s="1466"/>
      <c r="EW4" s="1466"/>
      <c r="EX4" s="1466"/>
      <c r="EY4" s="1463"/>
      <c r="EZ4" s="1461"/>
      <c r="FA4" s="1461"/>
      <c r="FB4" s="1071"/>
      <c r="FC4" s="1456"/>
      <c r="FD4" s="1456"/>
      <c r="FE4" s="1458"/>
      <c r="FF4" s="1458"/>
      <c r="FG4" s="1458"/>
      <c r="FH4" s="1458"/>
      <c r="FI4" s="1458"/>
      <c r="FJ4" s="1458"/>
      <c r="FK4" s="1458"/>
      <c r="FL4" s="1458"/>
      <c r="FM4" s="1486"/>
      <c r="FN4" s="1486"/>
      <c r="FO4" s="1484"/>
      <c r="FP4" s="1484"/>
      <c r="FQ4" s="1482"/>
      <c r="FR4" s="1482"/>
      <c r="FS4" s="1482"/>
      <c r="FT4" s="1482"/>
      <c r="FU4" s="1482"/>
      <c r="FV4" s="1456"/>
      <c r="FW4" s="1488"/>
      <c r="FX4" s="1488"/>
      <c r="FY4" s="1488"/>
      <c r="FZ4" s="1488"/>
      <c r="GA4" s="1488"/>
      <c r="GB4" s="1488"/>
      <c r="GC4" s="1488"/>
      <c r="GD4" s="1488"/>
      <c r="GE4" s="1488"/>
    </row>
    <row r="5" spans="1:187" ht="15" customHeight="1">
      <c r="A5" s="1472"/>
      <c r="B5" s="1472"/>
      <c r="C5" s="1472"/>
      <c r="D5" s="1472"/>
      <c r="E5" s="1472"/>
      <c r="F5" s="1472"/>
      <c r="G5" s="1472"/>
      <c r="H5" s="1472"/>
      <c r="I5" s="1472"/>
      <c r="J5" s="1472"/>
      <c r="K5" s="1472"/>
      <c r="L5" s="1472"/>
      <c r="M5" s="1472"/>
      <c r="N5" s="1472"/>
      <c r="O5" s="1472"/>
      <c r="P5" s="1472"/>
      <c r="Q5" s="1472"/>
      <c r="R5" s="1472"/>
      <c r="S5" s="1474"/>
      <c r="T5" s="1468"/>
      <c r="U5" s="1476"/>
      <c r="V5" s="1476"/>
      <c r="W5" s="1468"/>
      <c r="X5" s="1468"/>
      <c r="Y5" s="1468"/>
      <c r="Z5" s="1468"/>
      <c r="AA5" s="1468"/>
      <c r="AB5" s="1468"/>
      <c r="AC5" s="1468"/>
      <c r="AD5" s="1468"/>
      <c r="AE5" s="1453"/>
      <c r="AF5" s="1470"/>
      <c r="AG5" s="1470"/>
      <c r="AH5" s="1453"/>
      <c r="AI5" s="1451"/>
      <c r="AJ5" s="1451"/>
      <c r="AK5" s="1453"/>
      <c r="AL5" s="1454"/>
      <c r="AM5" s="1454"/>
      <c r="AN5" s="1454"/>
      <c r="AO5" s="1454"/>
      <c r="AP5" s="1453"/>
      <c r="AQ5" s="1451"/>
      <c r="AR5" s="1451"/>
      <c r="AS5" s="1451"/>
      <c r="AT5" s="1451"/>
      <c r="AU5" s="1451"/>
      <c r="AV5" s="1451"/>
      <c r="AW5" s="1453"/>
      <c r="AX5" s="1453"/>
      <c r="AY5" s="1478"/>
      <c r="AZ5" s="1451"/>
      <c r="BA5" s="1451"/>
      <c r="BB5" s="1451"/>
      <c r="BC5" s="1451"/>
      <c r="BD5" s="1451"/>
      <c r="BE5" s="1469"/>
      <c r="BF5" s="1469"/>
      <c r="BG5" s="1469"/>
      <c r="BH5" s="1451"/>
      <c r="BI5" s="1453"/>
      <c r="BJ5" s="1451"/>
      <c r="BK5" s="1453"/>
      <c r="BL5" s="1453"/>
      <c r="BM5" s="1453"/>
      <c r="BN5" s="1451"/>
      <c r="BO5" s="1453"/>
      <c r="BP5" s="1453"/>
      <c r="BQ5" s="1453"/>
      <c r="BR5" s="1453"/>
      <c r="BS5" s="1451"/>
      <c r="BT5" s="1451"/>
      <c r="BU5" s="1451"/>
      <c r="BV5" s="1471"/>
      <c r="BW5" s="1453"/>
      <c r="BX5" s="1453"/>
      <c r="BY5" s="1453"/>
      <c r="BZ5" s="1453"/>
      <c r="CA5" s="1453"/>
      <c r="CB5" s="1453"/>
      <c r="CC5" s="1453"/>
      <c r="CD5" s="1453"/>
      <c r="CE5" s="1453"/>
      <c r="CF5" s="1453"/>
      <c r="CG5" s="1453"/>
      <c r="CH5" s="1453"/>
      <c r="CI5" s="1453"/>
      <c r="CJ5" s="1453"/>
      <c r="CK5" s="1453"/>
      <c r="CL5" s="1453"/>
      <c r="CM5" s="1453"/>
      <c r="CN5" s="1453"/>
      <c r="CO5" s="1453"/>
      <c r="CP5" s="1453"/>
      <c r="CQ5" s="1453"/>
      <c r="CR5" s="1453"/>
      <c r="CS5" s="1453"/>
      <c r="CT5" s="1453"/>
      <c r="CU5" s="1453"/>
      <c r="CV5" s="1453"/>
      <c r="CW5" s="1453"/>
      <c r="CX5" s="1453"/>
      <c r="CY5" s="1452"/>
      <c r="CZ5" s="1452"/>
      <c r="DA5" s="1452"/>
      <c r="DB5" s="1452"/>
      <c r="DC5" s="1452"/>
      <c r="DD5" s="1452"/>
      <c r="DE5" s="1452"/>
      <c r="DF5" s="1452"/>
      <c r="DG5" s="1452"/>
      <c r="DH5" s="1452"/>
      <c r="DI5" s="1452"/>
      <c r="DJ5" s="1452"/>
      <c r="DK5" s="1452"/>
      <c r="DL5" s="1452"/>
      <c r="DM5" s="1452"/>
      <c r="DN5" s="1452"/>
      <c r="DO5" s="1452"/>
      <c r="DP5" s="1452"/>
      <c r="DQ5" s="1452"/>
      <c r="DR5" s="1452"/>
      <c r="DS5" s="1452"/>
      <c r="DT5" s="1452"/>
      <c r="DU5" s="1452"/>
      <c r="DV5" s="1452"/>
      <c r="DW5" s="1452"/>
      <c r="DX5" s="1452"/>
      <c r="DY5" s="1452"/>
      <c r="DZ5" s="1452"/>
      <c r="EA5" s="1452"/>
      <c r="EB5" s="1452"/>
      <c r="EC5" s="1452"/>
      <c r="ED5" s="1477"/>
      <c r="EE5" s="1477"/>
      <c r="EF5" s="1477"/>
      <c r="EG5" s="1452"/>
      <c r="EH5" s="1452"/>
      <c r="EI5" s="1479"/>
      <c r="EJ5" s="1459"/>
      <c r="EK5" s="1459"/>
      <c r="EL5" s="1459"/>
      <c r="EM5" s="1459"/>
      <c r="EN5" s="1480"/>
      <c r="EO5" s="1466"/>
      <c r="EP5" s="1466"/>
      <c r="EQ5" s="1466"/>
      <c r="ER5" s="1466"/>
      <c r="ES5" s="1466"/>
      <c r="ET5" s="1466"/>
      <c r="EU5" s="1466"/>
      <c r="EV5" s="1466"/>
      <c r="EW5" s="1466"/>
      <c r="EX5" s="1466"/>
      <c r="EY5" s="1463"/>
      <c r="EZ5" s="1461"/>
      <c r="FA5" s="1461"/>
      <c r="FB5" s="1071"/>
      <c r="FC5" s="1456"/>
      <c r="FD5" s="1456"/>
      <c r="FE5" s="1458"/>
      <c r="FF5" s="1458"/>
      <c r="FG5" s="1458"/>
      <c r="FH5" s="1458"/>
      <c r="FI5" s="1458"/>
      <c r="FJ5" s="1458"/>
      <c r="FK5" s="1458"/>
      <c r="FL5" s="1458"/>
      <c r="FM5" s="1486"/>
      <c r="FN5" s="1486"/>
      <c r="FO5" s="1484"/>
      <c r="FP5" s="1484"/>
      <c r="FQ5" s="1482"/>
      <c r="FR5" s="1482"/>
      <c r="FS5" s="1482"/>
      <c r="FT5" s="1482"/>
      <c r="FU5" s="1482"/>
      <c r="FV5" s="1456"/>
      <c r="FW5" s="1488"/>
      <c r="FX5" s="1488"/>
      <c r="FY5" s="1488"/>
      <c r="FZ5" s="1488"/>
      <c r="GA5" s="1488"/>
      <c r="GB5" s="1488"/>
      <c r="GC5" s="1488"/>
      <c r="GD5" s="1488"/>
      <c r="GE5" s="1488"/>
    </row>
    <row r="6" spans="1:187" ht="15" customHeight="1">
      <c r="A6" s="1472"/>
      <c r="B6" s="1472"/>
      <c r="C6" s="1472"/>
      <c r="D6" s="1472"/>
      <c r="E6" s="1472"/>
      <c r="F6" s="1472"/>
      <c r="G6" s="1472"/>
      <c r="H6" s="1472"/>
      <c r="I6" s="1472"/>
      <c r="J6" s="1472"/>
      <c r="K6" s="1472"/>
      <c r="L6" s="1472"/>
      <c r="M6" s="1472"/>
      <c r="N6" s="1472"/>
      <c r="O6" s="1472"/>
      <c r="P6" s="1472"/>
      <c r="Q6" s="1472"/>
      <c r="R6" s="1472"/>
      <c r="S6" s="1474"/>
      <c r="T6" s="1468"/>
      <c r="U6" s="1476"/>
      <c r="V6" s="1476"/>
      <c r="W6" s="1468"/>
      <c r="X6" s="1468"/>
      <c r="Y6" s="1468"/>
      <c r="Z6" s="1468"/>
      <c r="AA6" s="1468"/>
      <c r="AB6" s="1468"/>
      <c r="AC6" s="1468"/>
      <c r="AD6" s="1468"/>
      <c r="AE6" s="1453"/>
      <c r="AF6" s="1470"/>
      <c r="AG6" s="1470"/>
      <c r="AH6" s="1453"/>
      <c r="AI6" s="1451"/>
      <c r="AJ6" s="1451"/>
      <c r="AK6" s="1453"/>
      <c r="AL6" s="1454"/>
      <c r="AM6" s="1454"/>
      <c r="AN6" s="1454"/>
      <c r="AO6" s="1454"/>
      <c r="AP6" s="1453"/>
      <c r="AQ6" s="1451"/>
      <c r="AR6" s="1451"/>
      <c r="AS6" s="1451"/>
      <c r="AT6" s="1451"/>
      <c r="AU6" s="1451"/>
      <c r="AV6" s="1451"/>
      <c r="AW6" s="1453"/>
      <c r="AX6" s="1453"/>
      <c r="AY6" s="1478"/>
      <c r="AZ6" s="1451"/>
      <c r="BA6" s="1451"/>
      <c r="BB6" s="1451"/>
      <c r="BC6" s="1451"/>
      <c r="BD6" s="1451"/>
      <c r="BE6" s="1469"/>
      <c r="BF6" s="1469"/>
      <c r="BG6" s="1469"/>
      <c r="BH6" s="1451"/>
      <c r="BI6" s="1453"/>
      <c r="BJ6" s="1451"/>
      <c r="BK6" s="1453"/>
      <c r="BL6" s="1453"/>
      <c r="BM6" s="1453"/>
      <c r="BN6" s="1451"/>
      <c r="BO6" s="1453"/>
      <c r="BP6" s="1453"/>
      <c r="BQ6" s="1453"/>
      <c r="BR6" s="1453"/>
      <c r="BS6" s="1451"/>
      <c r="BT6" s="1451"/>
      <c r="BU6" s="1451"/>
      <c r="BV6" s="1471"/>
      <c r="BW6" s="1453"/>
      <c r="BX6" s="1453"/>
      <c r="BY6" s="1453"/>
      <c r="BZ6" s="1453"/>
      <c r="CA6" s="1453"/>
      <c r="CB6" s="1453"/>
      <c r="CC6" s="1453"/>
      <c r="CD6" s="1453"/>
      <c r="CE6" s="1453"/>
      <c r="CF6" s="1453"/>
      <c r="CG6" s="1453"/>
      <c r="CH6" s="1453"/>
      <c r="CI6" s="1453"/>
      <c r="CJ6" s="1453"/>
      <c r="CK6" s="1453"/>
      <c r="CL6" s="1453"/>
      <c r="CM6" s="1453"/>
      <c r="CN6" s="1453"/>
      <c r="CO6" s="1453"/>
      <c r="CP6" s="1453"/>
      <c r="CQ6" s="1453"/>
      <c r="CR6" s="1453"/>
      <c r="CS6" s="1453"/>
      <c r="CT6" s="1453"/>
      <c r="CU6" s="1453"/>
      <c r="CV6" s="1453"/>
      <c r="CW6" s="1453"/>
      <c r="CX6" s="1453"/>
      <c r="CY6" s="1452"/>
      <c r="CZ6" s="1452"/>
      <c r="DA6" s="1452"/>
      <c r="DB6" s="1452"/>
      <c r="DC6" s="1452"/>
      <c r="DD6" s="1452"/>
      <c r="DE6" s="1452"/>
      <c r="DF6" s="1452"/>
      <c r="DG6" s="1452"/>
      <c r="DH6" s="1452"/>
      <c r="DI6" s="1452"/>
      <c r="DJ6" s="1452"/>
      <c r="DK6" s="1452"/>
      <c r="DL6" s="1452"/>
      <c r="DM6" s="1452"/>
      <c r="DN6" s="1452"/>
      <c r="DO6" s="1452"/>
      <c r="DP6" s="1452"/>
      <c r="DQ6" s="1452"/>
      <c r="DR6" s="1452"/>
      <c r="DS6" s="1452"/>
      <c r="DT6" s="1452"/>
      <c r="DU6" s="1452"/>
      <c r="DV6" s="1452"/>
      <c r="DW6" s="1452"/>
      <c r="DX6" s="1452"/>
      <c r="DY6" s="1452"/>
      <c r="DZ6" s="1452"/>
      <c r="EA6" s="1452"/>
      <c r="EB6" s="1452"/>
      <c r="EC6" s="1452"/>
      <c r="ED6" s="1477"/>
      <c r="EE6" s="1477"/>
      <c r="EF6" s="1477"/>
      <c r="EG6" s="1452"/>
      <c r="EH6" s="1452"/>
      <c r="EI6" s="1479"/>
      <c r="EJ6" s="1459"/>
      <c r="EK6" s="1459"/>
      <c r="EL6" s="1459"/>
      <c r="EM6" s="1459"/>
      <c r="EN6" s="1480"/>
      <c r="EO6" s="1466"/>
      <c r="EP6" s="1466"/>
      <c r="EQ6" s="1466"/>
      <c r="ER6" s="1466"/>
      <c r="ES6" s="1466"/>
      <c r="ET6" s="1466"/>
      <c r="EU6" s="1466"/>
      <c r="EV6" s="1466"/>
      <c r="EW6" s="1466"/>
      <c r="EX6" s="1466"/>
      <c r="EY6" s="1463"/>
      <c r="EZ6" s="1461"/>
      <c r="FA6" s="1461"/>
      <c r="FB6" s="1071"/>
      <c r="FC6" s="1456"/>
      <c r="FD6" s="1456"/>
      <c r="FE6" s="1458"/>
      <c r="FF6" s="1458"/>
      <c r="FG6" s="1458"/>
      <c r="FH6" s="1458"/>
      <c r="FI6" s="1458"/>
      <c r="FJ6" s="1458"/>
      <c r="FK6" s="1458"/>
      <c r="FL6" s="1458"/>
      <c r="FM6" s="1486"/>
      <c r="FN6" s="1486"/>
      <c r="FO6" s="1484"/>
      <c r="FP6" s="1484"/>
      <c r="FQ6" s="1482"/>
      <c r="FR6" s="1482"/>
      <c r="FS6" s="1482"/>
      <c r="FT6" s="1482"/>
      <c r="FU6" s="1482"/>
      <c r="FV6" s="1456"/>
      <c r="FW6" s="1488"/>
      <c r="FX6" s="1488"/>
      <c r="FY6" s="1488"/>
      <c r="FZ6" s="1488"/>
      <c r="GA6" s="1488"/>
      <c r="GB6" s="1488"/>
      <c r="GC6" s="1488"/>
      <c r="GD6" s="1488"/>
      <c r="GE6" s="1488"/>
    </row>
    <row r="7" spans="1:187">
      <c r="A7" s="1472"/>
      <c r="B7" s="1472"/>
      <c r="C7" s="1472"/>
      <c r="D7" s="1472"/>
      <c r="E7" s="1472"/>
      <c r="F7" s="1472"/>
      <c r="G7" s="1472"/>
      <c r="H7" s="1472"/>
      <c r="I7" s="1472"/>
      <c r="J7" s="1472"/>
      <c r="K7" s="1472"/>
      <c r="L7" s="1472"/>
      <c r="M7" s="1472"/>
      <c r="N7" s="1472"/>
      <c r="O7" s="1472"/>
      <c r="P7" s="1472"/>
      <c r="Q7" s="1472"/>
      <c r="R7" s="1472"/>
      <c r="S7" s="1475"/>
      <c r="T7" s="1468"/>
      <c r="U7" s="1476"/>
      <c r="V7" s="1476"/>
      <c r="W7" s="1468"/>
      <c r="X7" s="1468"/>
      <c r="Y7" s="1468"/>
      <c r="Z7" s="1468"/>
      <c r="AA7" s="1468"/>
      <c r="AB7" s="1468"/>
      <c r="AC7" s="1468"/>
      <c r="AD7" s="1468"/>
      <c r="AE7" s="1453"/>
      <c r="AF7" s="1470"/>
      <c r="AG7" s="1470"/>
      <c r="AH7" s="1453"/>
      <c r="AI7" s="1451"/>
      <c r="AJ7" s="1451"/>
      <c r="AK7" s="1453"/>
      <c r="AL7" s="1454"/>
      <c r="AM7" s="1454"/>
      <c r="AN7" s="1454"/>
      <c r="AO7" s="1454"/>
      <c r="AP7" s="1453"/>
      <c r="AQ7" s="1451"/>
      <c r="AR7" s="1451"/>
      <c r="AS7" s="1451"/>
      <c r="AT7" s="1451"/>
      <c r="AU7" s="1451"/>
      <c r="AV7" s="1451"/>
      <c r="AW7" s="1453"/>
      <c r="AX7" s="1453"/>
      <c r="AY7" s="1478"/>
      <c r="AZ7" s="1451"/>
      <c r="BA7" s="1451"/>
      <c r="BB7" s="1451"/>
      <c r="BC7" s="1451"/>
      <c r="BD7" s="1451"/>
      <c r="BE7" s="1469"/>
      <c r="BF7" s="1469"/>
      <c r="BG7" s="1469"/>
      <c r="BH7" s="1451"/>
      <c r="BI7" s="1453"/>
      <c r="BJ7" s="1451"/>
      <c r="BK7" s="1453"/>
      <c r="BL7" s="1453"/>
      <c r="BM7" s="1453"/>
      <c r="BN7" s="1451"/>
      <c r="BO7" s="1453"/>
      <c r="BP7" s="1453"/>
      <c r="BQ7" s="1453"/>
      <c r="BR7" s="1453"/>
      <c r="BS7" s="1451"/>
      <c r="BT7" s="1451"/>
      <c r="BU7" s="1451"/>
      <c r="BV7" s="1471"/>
      <c r="BW7" s="1453"/>
      <c r="BX7" s="1453"/>
      <c r="BY7" s="1453"/>
      <c r="BZ7" s="1453"/>
      <c r="CA7" s="1453"/>
      <c r="CB7" s="1453"/>
      <c r="CC7" s="1453"/>
      <c r="CD7" s="1453"/>
      <c r="CE7" s="1453"/>
      <c r="CF7" s="1453"/>
      <c r="CG7" s="1453"/>
      <c r="CH7" s="1453"/>
      <c r="CI7" s="1453"/>
      <c r="CJ7" s="1453"/>
      <c r="CK7" s="1453"/>
      <c r="CL7" s="1453"/>
      <c r="CM7" s="1453"/>
      <c r="CN7" s="1453"/>
      <c r="CO7" s="1453"/>
      <c r="CP7" s="1453"/>
      <c r="CQ7" s="1453"/>
      <c r="CR7" s="1453"/>
      <c r="CS7" s="1453"/>
      <c r="CT7" s="1453"/>
      <c r="CU7" s="1453"/>
      <c r="CV7" s="1453"/>
      <c r="CW7" s="1453"/>
      <c r="CX7" s="1453"/>
      <c r="CY7" s="1452"/>
      <c r="CZ7" s="1452"/>
      <c r="DA7" s="1452"/>
      <c r="DB7" s="1452"/>
      <c r="DC7" s="1452"/>
      <c r="DD7" s="1452"/>
      <c r="DE7" s="1452"/>
      <c r="DF7" s="1452"/>
      <c r="DG7" s="1452"/>
      <c r="DH7" s="1452"/>
      <c r="DI7" s="1452"/>
      <c r="DJ7" s="1452"/>
      <c r="DK7" s="1452"/>
      <c r="DL7" s="1452"/>
      <c r="DM7" s="1452"/>
      <c r="DN7" s="1452"/>
      <c r="DO7" s="1452"/>
      <c r="DP7" s="1452"/>
      <c r="DQ7" s="1452"/>
      <c r="DR7" s="1452"/>
      <c r="DS7" s="1452"/>
      <c r="DT7" s="1452"/>
      <c r="DU7" s="1452"/>
      <c r="DV7" s="1452"/>
      <c r="DW7" s="1452"/>
      <c r="DX7" s="1452"/>
      <c r="DY7" s="1452"/>
      <c r="DZ7" s="1452"/>
      <c r="EA7" s="1452"/>
      <c r="EB7" s="1452"/>
      <c r="EC7" s="1452"/>
      <c r="ED7" s="1477"/>
      <c r="EE7" s="1477"/>
      <c r="EF7" s="1477"/>
      <c r="EG7" s="1452"/>
      <c r="EH7" s="1452"/>
      <c r="EI7" s="1479"/>
      <c r="EJ7" s="1459"/>
      <c r="EK7" s="1459"/>
      <c r="EL7" s="1459"/>
      <c r="EM7" s="1459"/>
      <c r="EN7" s="1480"/>
      <c r="EO7" s="1467"/>
      <c r="EP7" s="1467"/>
      <c r="EQ7" s="1467"/>
      <c r="ER7" s="1467"/>
      <c r="ES7" s="1467"/>
      <c r="ET7" s="1467"/>
      <c r="EU7" s="1467"/>
      <c r="EV7" s="1467"/>
      <c r="EW7" s="1467"/>
      <c r="EX7" s="1467"/>
      <c r="EY7" s="1464"/>
      <c r="EZ7" s="1461"/>
      <c r="FA7" s="1461"/>
      <c r="FB7" s="1071"/>
      <c r="FC7" s="1456"/>
      <c r="FD7" s="1456"/>
      <c r="FE7" s="1458"/>
      <c r="FF7" s="1458"/>
      <c r="FG7" s="1458"/>
      <c r="FH7" s="1458"/>
      <c r="FI7" s="1458"/>
      <c r="FJ7" s="1458"/>
      <c r="FK7" s="1458"/>
      <c r="FL7" s="1458"/>
      <c r="FM7" s="1486"/>
      <c r="FN7" s="1486"/>
      <c r="FO7" s="1484"/>
      <c r="FP7" s="1484"/>
      <c r="FQ7" s="1482"/>
      <c r="FR7" s="1482"/>
      <c r="FS7" s="1482"/>
      <c r="FT7" s="1482"/>
      <c r="FU7" s="1482"/>
      <c r="FV7" s="1456"/>
      <c r="FW7" s="1488"/>
      <c r="FX7" s="1488"/>
      <c r="FY7" s="1488"/>
      <c r="FZ7" s="1488"/>
      <c r="GA7" s="1488"/>
      <c r="GB7" s="1488"/>
      <c r="GC7" s="1488"/>
      <c r="GD7" s="1488"/>
      <c r="GE7" s="1488"/>
    </row>
    <row r="8" spans="1:187">
      <c r="A8" s="271"/>
      <c r="B8" s="271"/>
      <c r="C8" s="271"/>
      <c r="D8" s="271"/>
      <c r="E8" s="271"/>
      <c r="F8" s="332"/>
      <c r="G8" s="332"/>
      <c r="H8" s="332"/>
      <c r="I8" s="332"/>
      <c r="J8" s="332"/>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2"/>
      <c r="AP8" s="332"/>
      <c r="AQ8" s="332"/>
      <c r="AR8" s="332"/>
      <c r="AS8" s="332"/>
      <c r="AT8" s="332"/>
      <c r="AU8" s="332"/>
      <c r="AV8" s="332"/>
      <c r="AW8" s="332"/>
      <c r="AX8" s="332"/>
      <c r="AY8" s="332"/>
      <c r="AZ8" s="332"/>
      <c r="BA8" s="332"/>
      <c r="BB8" s="332"/>
      <c r="BC8" s="332"/>
      <c r="BD8" s="332"/>
      <c r="BE8" s="332"/>
      <c r="BF8" s="332"/>
      <c r="BG8" s="332"/>
      <c r="BH8" s="332"/>
      <c r="BI8" s="332"/>
      <c r="BJ8" s="332"/>
      <c r="BK8" s="332"/>
      <c r="BL8" s="332"/>
      <c r="BM8" s="332"/>
      <c r="BN8" s="332"/>
      <c r="BO8" s="332"/>
      <c r="BP8" s="332"/>
      <c r="BQ8" s="332"/>
      <c r="BR8" s="332"/>
      <c r="BS8" s="332"/>
      <c r="BT8" s="332"/>
      <c r="BU8" s="332"/>
      <c r="BV8" s="332"/>
      <c r="BW8" s="332"/>
      <c r="BX8" s="332"/>
      <c r="BY8" s="332"/>
      <c r="BZ8" s="332"/>
      <c r="CA8" s="332"/>
      <c r="CB8" s="332"/>
      <c r="CC8" s="332"/>
      <c r="CD8" s="332"/>
      <c r="CE8" s="332"/>
      <c r="CF8" s="332"/>
      <c r="CG8" s="332"/>
      <c r="CH8" s="332"/>
      <c r="CI8" s="332"/>
      <c r="CJ8" s="332"/>
      <c r="CK8" s="332"/>
      <c r="CL8" s="332"/>
      <c r="CM8" s="332"/>
      <c r="CN8" s="332"/>
      <c r="CO8" s="332"/>
      <c r="CP8" s="332"/>
      <c r="CQ8" s="332"/>
      <c r="CR8" s="332"/>
      <c r="CS8" s="332"/>
      <c r="CT8" s="332"/>
      <c r="CU8" s="332"/>
      <c r="CV8" s="332"/>
      <c r="CW8" s="332"/>
      <c r="CX8" s="332"/>
      <c r="CY8" s="332"/>
      <c r="CZ8" s="332"/>
      <c r="DA8" s="332"/>
      <c r="DB8" s="332"/>
      <c r="DC8" s="332"/>
      <c r="DD8" s="332"/>
      <c r="DE8" s="332"/>
      <c r="DF8" s="332"/>
      <c r="DG8" s="332"/>
      <c r="DH8" s="332"/>
      <c r="DI8" s="332"/>
      <c r="DJ8" s="332"/>
      <c r="DK8" s="332"/>
      <c r="DL8" s="332"/>
      <c r="DM8" s="332"/>
      <c r="DN8" s="332"/>
      <c r="DO8" s="332"/>
      <c r="DP8" s="332"/>
      <c r="DQ8" s="332"/>
      <c r="DR8" s="332"/>
      <c r="DS8" s="332"/>
      <c r="DT8" s="332"/>
      <c r="DU8" s="332"/>
      <c r="DV8" s="332"/>
      <c r="DW8" s="332"/>
      <c r="DX8" s="332"/>
      <c r="DY8" s="332"/>
      <c r="DZ8" s="332"/>
      <c r="EA8" s="332"/>
      <c r="EB8" s="332"/>
      <c r="EC8" s="332"/>
      <c r="ED8" s="332"/>
      <c r="EE8" s="332"/>
      <c r="EF8" s="332"/>
      <c r="EG8" s="332"/>
      <c r="EH8" s="332"/>
      <c r="EI8" s="332"/>
      <c r="EJ8" s="332"/>
      <c r="EK8" s="332"/>
      <c r="EL8" s="332"/>
      <c r="EM8" s="332"/>
      <c r="EN8" s="332"/>
      <c r="EO8" s="332"/>
      <c r="EP8" s="332"/>
      <c r="EQ8" s="332"/>
      <c r="ER8" s="332"/>
      <c r="ES8" s="332"/>
      <c r="ET8" s="332"/>
      <c r="EU8" s="332"/>
      <c r="EV8" s="332"/>
      <c r="EW8" s="332"/>
      <c r="EX8" s="332"/>
      <c r="EY8" s="332"/>
      <c r="EZ8" s="332"/>
      <c r="FA8" s="332"/>
      <c r="FB8" s="332"/>
      <c r="FD8" s="490"/>
      <c r="FE8" s="489"/>
      <c r="FF8" s="489"/>
    </row>
  </sheetData>
  <autoFilter ref="AS8:EV8"/>
  <mergeCells count="187">
    <mergeCell ref="FY1:FY7"/>
    <mergeCell ref="FZ1:FZ7"/>
    <mergeCell ref="GA1:GA7"/>
    <mergeCell ref="GB1:GB7"/>
    <mergeCell ref="GC1:GC7"/>
    <mergeCell ref="GD1:GD7"/>
    <mergeCell ref="GE1:GE7"/>
    <mergeCell ref="FW1:FW7"/>
    <mergeCell ref="FX1:FX7"/>
    <mergeCell ref="FV1:FV7"/>
    <mergeCell ref="FQ1:FQ7"/>
    <mergeCell ref="FR1:FR7"/>
    <mergeCell ref="FS1:FS7"/>
    <mergeCell ref="FT1:FT7"/>
    <mergeCell ref="FU1:FU7"/>
    <mergeCell ref="FG1:FG7"/>
    <mergeCell ref="FH1:FH7"/>
    <mergeCell ref="FI1:FI7"/>
    <mergeCell ref="FO1:FO7"/>
    <mergeCell ref="FP1:FP7"/>
    <mergeCell ref="FK1:FK7"/>
    <mergeCell ref="FJ1:FJ7"/>
    <mergeCell ref="FN1:FN7"/>
    <mergeCell ref="FM1:FM7"/>
    <mergeCell ref="FL1:FL7"/>
    <mergeCell ref="EE1:EE7"/>
    <mergeCell ref="EF1:EF7"/>
    <mergeCell ref="EX1:EX7"/>
    <mergeCell ref="EV1:EV7"/>
    <mergeCell ref="EJ1:EJ7"/>
    <mergeCell ref="EK1:EK7"/>
    <mergeCell ref="EG1:EG7"/>
    <mergeCell ref="EH1:EH7"/>
    <mergeCell ref="EI1:EI7"/>
    <mergeCell ref="EU1:EU7"/>
    <mergeCell ref="EN1:EN7"/>
    <mergeCell ref="EO1:EO7"/>
    <mergeCell ref="EP1:EP7"/>
    <mergeCell ref="EQ1:EQ7"/>
    <mergeCell ref="ER1:ER7"/>
    <mergeCell ref="ES1:ES7"/>
    <mergeCell ref="AW1:AW7"/>
    <mergeCell ref="AV1:AV7"/>
    <mergeCell ref="AT1:AT7"/>
    <mergeCell ref="AB1:AB7"/>
    <mergeCell ref="AC1:AC7"/>
    <mergeCell ref="EA1:EA7"/>
    <mergeCell ref="EB1:EB7"/>
    <mergeCell ref="EC1:EC7"/>
    <mergeCell ref="ED1:ED7"/>
    <mergeCell ref="BT1:BT7"/>
    <mergeCell ref="BU1:BU7"/>
    <mergeCell ref="AX1:AX7"/>
    <mergeCell ref="AY1:AY7"/>
    <mergeCell ref="AZ1:AZ7"/>
    <mergeCell ref="BA1:BA7"/>
    <mergeCell ref="BB1:BB7"/>
    <mergeCell ref="BC1:BC7"/>
    <mergeCell ref="BD1:BD7"/>
    <mergeCell ref="BE1:BE7"/>
    <mergeCell ref="BI1:BI7"/>
    <mergeCell ref="BJ1:BJ7"/>
    <mergeCell ref="BK1:BK7"/>
    <mergeCell ref="BL1:BL7"/>
    <mergeCell ref="BW1:BW7"/>
    <mergeCell ref="AP1:AP7"/>
    <mergeCell ref="A1:A7"/>
    <mergeCell ref="B1:B7"/>
    <mergeCell ref="C1:C7"/>
    <mergeCell ref="D1:D7"/>
    <mergeCell ref="E1:E7"/>
    <mergeCell ref="F1:F7"/>
    <mergeCell ref="G1:G7"/>
    <mergeCell ref="H1:H7"/>
    <mergeCell ref="I1:I7"/>
    <mergeCell ref="S1:S7"/>
    <mergeCell ref="J1:J7"/>
    <mergeCell ref="K1:K7"/>
    <mergeCell ref="L1:L7"/>
    <mergeCell ref="M1:M7"/>
    <mergeCell ref="N1:N7"/>
    <mergeCell ref="O1:O7"/>
    <mergeCell ref="P1:P7"/>
    <mergeCell ref="Q1:Q7"/>
    <mergeCell ref="R1:R7"/>
    <mergeCell ref="T1:T7"/>
    <mergeCell ref="U1:U7"/>
    <mergeCell ref="V1:V7"/>
    <mergeCell ref="W1:W7"/>
    <mergeCell ref="BV1:BV7"/>
    <mergeCell ref="BM1:BM7"/>
    <mergeCell ref="BN1:BN7"/>
    <mergeCell ref="BO1:BO7"/>
    <mergeCell ref="BP1:BP7"/>
    <mergeCell ref="BQ1:BQ7"/>
    <mergeCell ref="BR1:BR7"/>
    <mergeCell ref="BS1:BS7"/>
    <mergeCell ref="CW1:CW7"/>
    <mergeCell ref="CK1:CK7"/>
    <mergeCell ref="CL1:CL7"/>
    <mergeCell ref="CM1:CM7"/>
    <mergeCell ref="CE1:CE7"/>
    <mergeCell ref="CX1:CX7"/>
    <mergeCell ref="CY1:CY7"/>
    <mergeCell ref="CZ1:CZ7"/>
    <mergeCell ref="DA1:DA7"/>
    <mergeCell ref="CN1:CN7"/>
    <mergeCell ref="CO1:CO7"/>
    <mergeCell ref="CP1:CP7"/>
    <mergeCell ref="CQ1:CQ7"/>
    <mergeCell ref="CR1:CR7"/>
    <mergeCell ref="CS1:CS7"/>
    <mergeCell ref="CT1:CT7"/>
    <mergeCell ref="CU1:CU7"/>
    <mergeCell ref="CV1:CV7"/>
    <mergeCell ref="X1:X7"/>
    <mergeCell ref="Y1:Y7"/>
    <mergeCell ref="Z1:Z7"/>
    <mergeCell ref="AA1:AA7"/>
    <mergeCell ref="BF1:BF7"/>
    <mergeCell ref="BG1:BG7"/>
    <mergeCell ref="BH1:BH7"/>
    <mergeCell ref="DX1:DX7"/>
    <mergeCell ref="AD1:AD7"/>
    <mergeCell ref="AE1:AE7"/>
    <mergeCell ref="AF1:AF7"/>
    <mergeCell ref="AG1:AG7"/>
    <mergeCell ref="AH1:AH7"/>
    <mergeCell ref="AI1:AI7"/>
    <mergeCell ref="AJ1:AJ7"/>
    <mergeCell ref="AK1:AK7"/>
    <mergeCell ref="AL1:AL7"/>
    <mergeCell ref="DS1:DS7"/>
    <mergeCell ref="DB1:DB7"/>
    <mergeCell ref="DC1:DC7"/>
    <mergeCell ref="DD1:DD7"/>
    <mergeCell ref="DE1:DE7"/>
    <mergeCell ref="DF1:DF7"/>
    <mergeCell ref="DG1:DG7"/>
    <mergeCell ref="DH1:DH7"/>
    <mergeCell ref="DI1:DI7"/>
    <mergeCell ref="DJ1:DJ7"/>
    <mergeCell ref="DL1:DL7"/>
    <mergeCell ref="AM1:AM7"/>
    <mergeCell ref="AN1:AN7"/>
    <mergeCell ref="AO1:AO7"/>
    <mergeCell ref="FC1:FC7"/>
    <mergeCell ref="FF1:FF7"/>
    <mergeCell ref="FD1:FD7"/>
    <mergeCell ref="EL1:EL7"/>
    <mergeCell ref="EM1:EM7"/>
    <mergeCell ref="FE1:FE7"/>
    <mergeCell ref="DY1:DY7"/>
    <mergeCell ref="DZ1:DZ7"/>
    <mergeCell ref="DU1:DU7"/>
    <mergeCell ref="EZ1:EZ7"/>
    <mergeCell ref="FA1:FA7"/>
    <mergeCell ref="FB1:FB7"/>
    <mergeCell ref="EY1:EY7"/>
    <mergeCell ref="EW1:EW7"/>
    <mergeCell ref="DV1:DV7"/>
    <mergeCell ref="DW1:DW7"/>
    <mergeCell ref="ET1:ET7"/>
    <mergeCell ref="AQ1:AQ7"/>
    <mergeCell ref="AR1:AR7"/>
    <mergeCell ref="AS1:AS7"/>
    <mergeCell ref="DT1:DT7"/>
    <mergeCell ref="CF1:CF7"/>
    <mergeCell ref="CG1:CG7"/>
    <mergeCell ref="AU1:AU7"/>
    <mergeCell ref="BX1:BX7"/>
    <mergeCell ref="BY1:BY7"/>
    <mergeCell ref="BZ1:BZ7"/>
    <mergeCell ref="CA1:CA7"/>
    <mergeCell ref="CB1:CB7"/>
    <mergeCell ref="CC1:CC7"/>
    <mergeCell ref="CD1:CD7"/>
    <mergeCell ref="DM1:DM7"/>
    <mergeCell ref="DN1:DN7"/>
    <mergeCell ref="DO1:DO7"/>
    <mergeCell ref="DP1:DP7"/>
    <mergeCell ref="DQ1:DQ7"/>
    <mergeCell ref="DR1:DR7"/>
    <mergeCell ref="DK1:DK7"/>
    <mergeCell ref="CH1:CH7"/>
    <mergeCell ref="CI1:CI7"/>
    <mergeCell ref="CJ1:CJ7"/>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C37"/>
  <sheetViews>
    <sheetView zoomScale="80" zoomScaleNormal="80" workbookViewId="0">
      <selection activeCell="AE18" sqref="AE18:AE19"/>
    </sheetView>
  </sheetViews>
  <sheetFormatPr defaultRowHeight="15"/>
  <cols>
    <col min="1" max="1" width="10.7109375" customWidth="1"/>
    <col min="2" max="17" width="5.7109375" customWidth="1"/>
    <col min="18" max="24" width="6.28515625" customWidth="1"/>
    <col min="25" max="25" width="5.7109375" customWidth="1"/>
    <col min="26" max="27" width="4.28515625" customWidth="1"/>
    <col min="28" max="28" width="3.7109375" customWidth="1"/>
    <col min="29" max="37" width="5.7109375" customWidth="1"/>
    <col min="38" max="38" width="3.7109375" customWidth="1"/>
    <col min="39" max="46" width="5.7109375" customWidth="1"/>
    <col min="47" max="47" width="5.140625" customWidth="1"/>
    <col min="48" max="55" width="4.28515625" customWidth="1"/>
  </cols>
  <sheetData>
    <row r="1" spans="1:55" s="14" customFormat="1" ht="15" customHeight="1">
      <c r="AL1" s="15"/>
      <c r="AU1" s="15"/>
      <c r="AW1" s="1151" t="s">
        <v>198</v>
      </c>
      <c r="AX1" s="1152"/>
      <c r="AY1" s="15"/>
    </row>
    <row r="2" spans="1:55" s="14" customFormat="1"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5"/>
    </row>
    <row r="3" spans="1:55" s="14" customFormat="1"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5"/>
    </row>
    <row r="4" spans="1:55" s="14" customFormat="1"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5"/>
    </row>
    <row r="5" spans="1:55" s="14" customFormat="1" ht="17.25" customHeight="1">
      <c r="R5" s="1153"/>
      <c r="S5" s="1153"/>
      <c r="T5" s="1154"/>
      <c r="U5" s="1154"/>
      <c r="V5" s="1154"/>
      <c r="W5" s="1154"/>
      <c r="X5" s="16"/>
      <c r="AA5" s="1153"/>
      <c r="AB5" s="1154"/>
      <c r="AC5" s="1154"/>
      <c r="AD5" s="1154"/>
      <c r="AE5" s="1154"/>
      <c r="AF5" s="1154"/>
      <c r="AL5" s="15"/>
      <c r="AU5" s="15"/>
    </row>
    <row r="6" spans="1:55" s="14" customFormat="1" ht="12.75" customHeight="1">
      <c r="A6" s="15"/>
      <c r="B6" s="15"/>
      <c r="C6" s="15"/>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55" s="14" customFormat="1" ht="18.75" customHeight="1">
      <c r="B7" s="18" t="s">
        <v>201</v>
      </c>
      <c r="I7" s="464"/>
      <c r="J7" s="452"/>
      <c r="K7" s="452"/>
      <c r="L7" s="452"/>
      <c r="M7" s="452"/>
      <c r="N7" s="452"/>
      <c r="O7" s="452"/>
      <c r="P7" s="452"/>
      <c r="Q7" s="452"/>
      <c r="R7" s="465"/>
      <c r="S7" s="404"/>
      <c r="T7" s="20"/>
      <c r="U7" s="404"/>
      <c r="V7" s="405" t="s">
        <v>202</v>
      </c>
      <c r="W7" s="404"/>
      <c r="X7" s="404"/>
      <c r="Y7" s="404"/>
      <c r="Z7" s="404"/>
      <c r="AA7" s="1146"/>
      <c r="AB7" s="1147"/>
      <c r="AC7" s="1147"/>
      <c r="AD7" s="1147"/>
      <c r="AE7" s="1147"/>
      <c r="AF7" s="1147"/>
      <c r="AG7" s="1147"/>
      <c r="AH7" s="1148"/>
      <c r="AI7" s="404"/>
      <c r="AJ7" s="404"/>
      <c r="AK7" s="405" t="s">
        <v>203</v>
      </c>
      <c r="AL7" s="404"/>
      <c r="AM7" s="404"/>
      <c r="AN7" s="404"/>
      <c r="AO7" s="404"/>
      <c r="AP7" s="404"/>
      <c r="AQ7" s="404"/>
      <c r="AR7" s="1149"/>
      <c r="AS7" s="1150"/>
      <c r="AT7" s="1150"/>
      <c r="AU7" s="1150"/>
      <c r="AV7" s="1150"/>
      <c r="AW7" s="1150"/>
      <c r="AX7" s="1150"/>
      <c r="AY7" s="1150"/>
      <c r="AZ7" s="1150"/>
      <c r="BA7" s="1150"/>
      <c r="BB7" s="1150"/>
    </row>
    <row r="8" spans="1:55" s="14" customFormat="1" ht="18.75" customHeight="1">
      <c r="B8" s="18" t="s">
        <v>204</v>
      </c>
      <c r="I8" s="466"/>
      <c r="J8" s="467"/>
      <c r="K8" s="467"/>
      <c r="L8" s="467"/>
      <c r="M8" s="467"/>
      <c r="N8" s="467"/>
      <c r="O8" s="467"/>
      <c r="P8" s="467"/>
      <c r="Q8" s="467"/>
      <c r="R8" s="468"/>
      <c r="S8" s="404"/>
      <c r="T8" s="20"/>
      <c r="U8" s="404"/>
      <c r="V8" s="405" t="s">
        <v>205</v>
      </c>
      <c r="W8" s="404"/>
      <c r="X8" s="404"/>
      <c r="Y8" s="404"/>
      <c r="Z8" s="404"/>
      <c r="AA8" s="1146"/>
      <c r="AB8" s="1147"/>
      <c r="AC8" s="1147"/>
      <c r="AD8" s="1147"/>
      <c r="AE8" s="1147"/>
      <c r="AF8" s="1147"/>
      <c r="AG8" s="1147"/>
      <c r="AH8" s="1148"/>
      <c r="AI8" s="404"/>
      <c r="AJ8" s="404"/>
      <c r="AK8" s="405" t="s">
        <v>206</v>
      </c>
      <c r="AL8" s="404"/>
      <c r="AM8" s="404"/>
      <c r="AN8" s="404"/>
      <c r="AO8" s="404"/>
      <c r="AP8" s="404"/>
      <c r="AQ8" s="404"/>
      <c r="AR8" s="1149"/>
      <c r="AS8" s="1150"/>
      <c r="AT8" s="1150"/>
      <c r="AU8" s="1150"/>
      <c r="AV8" s="1150"/>
      <c r="AW8" s="1150"/>
      <c r="AX8" s="1150"/>
      <c r="AY8" s="1150"/>
      <c r="AZ8" s="1150"/>
      <c r="BA8" s="1150"/>
      <c r="BB8" s="1150"/>
    </row>
    <row r="9" spans="1:55" s="14" customFormat="1" ht="18.75" customHeight="1">
      <c r="B9" s="18" t="s">
        <v>207</v>
      </c>
      <c r="I9" s="1146"/>
      <c r="J9" s="1147"/>
      <c r="K9" s="1147"/>
      <c r="L9" s="1147"/>
      <c r="M9" s="1147"/>
      <c r="N9" s="1147"/>
      <c r="O9" s="1147"/>
      <c r="P9" s="1147"/>
      <c r="Q9" s="1147"/>
      <c r="R9" s="1489"/>
      <c r="S9" s="404"/>
      <c r="T9" s="20"/>
      <c r="U9" s="20"/>
      <c r="V9" s="20"/>
      <c r="W9" s="20"/>
      <c r="X9" s="20"/>
      <c r="Y9" s="20"/>
      <c r="Z9" s="20"/>
      <c r="AA9" s="20"/>
      <c r="AB9" s="17"/>
      <c r="AC9" s="20"/>
      <c r="AD9" s="20"/>
      <c r="AE9" s="20"/>
      <c r="AF9" s="20"/>
      <c r="AG9" s="20"/>
      <c r="AH9" s="20"/>
      <c r="AI9" s="20"/>
      <c r="AJ9" s="404"/>
      <c r="AK9" s="405" t="s">
        <v>208</v>
      </c>
      <c r="AL9" s="404"/>
      <c r="AM9" s="404"/>
      <c r="AN9" s="404"/>
      <c r="AO9" s="404"/>
      <c r="AP9" s="404"/>
      <c r="AQ9" s="404"/>
      <c r="AR9" s="1490"/>
      <c r="AS9" s="1490"/>
      <c r="AT9" s="1490"/>
      <c r="AU9" s="1490"/>
      <c r="AV9" s="1490"/>
      <c r="AW9" s="1490"/>
      <c r="AX9" s="1490"/>
      <c r="AY9" s="1490"/>
      <c r="AZ9" s="1490"/>
      <c r="BA9" s="1490"/>
      <c r="BB9" s="1490"/>
    </row>
    <row r="10" spans="1:55" s="14" customFormat="1"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2" spans="1:55" ht="24" customHeight="1">
      <c r="A12" s="1313" t="s">
        <v>360</v>
      </c>
      <c r="B12" s="1316" t="s">
        <v>210</v>
      </c>
      <c r="C12" s="1316"/>
      <c r="D12" s="1316"/>
      <c r="E12" s="1316"/>
      <c r="F12" s="1316"/>
      <c r="G12" s="1316" t="s">
        <v>211</v>
      </c>
      <c r="H12" s="1316"/>
      <c r="I12" s="1316"/>
      <c r="J12" s="1316"/>
      <c r="K12" s="1316"/>
      <c r="L12" s="1316"/>
      <c r="M12" s="1316" t="s">
        <v>212</v>
      </c>
      <c r="N12" s="1316"/>
      <c r="O12" s="1316"/>
      <c r="P12" s="1316"/>
      <c r="Q12" s="1316"/>
      <c r="R12" s="1316"/>
      <c r="S12" s="1316"/>
      <c r="T12" s="1330" t="s">
        <v>213</v>
      </c>
      <c r="U12" s="1331"/>
      <c r="V12" s="1331"/>
      <c r="W12" s="1331"/>
      <c r="X12" s="1331"/>
      <c r="Y12" s="1332"/>
      <c r="Z12" s="1317" t="s">
        <v>214</v>
      </c>
      <c r="AA12" s="1318"/>
      <c r="AB12" s="1321" t="s">
        <v>215</v>
      </c>
      <c r="AC12" s="1322"/>
      <c r="AD12" s="1322"/>
      <c r="AE12" s="1322"/>
      <c r="AF12" s="1323"/>
      <c r="AG12" s="1323"/>
      <c r="AH12" s="1323"/>
      <c r="AI12" s="1323"/>
      <c r="AJ12" s="1323"/>
      <c r="AK12" s="1324"/>
      <c r="AL12" s="1321" t="s">
        <v>216</v>
      </c>
      <c r="AM12" s="1323"/>
      <c r="AN12" s="1323"/>
      <c r="AO12" s="1323"/>
      <c r="AP12" s="1323"/>
      <c r="AQ12" s="1323"/>
      <c r="AR12" s="1323"/>
      <c r="AS12" s="1323"/>
      <c r="AT12" s="1323"/>
      <c r="AU12" s="1323"/>
      <c r="AV12" s="1323"/>
      <c r="AW12" s="1323"/>
      <c r="AX12" s="1323"/>
      <c r="AY12" s="1324"/>
      <c r="AZ12" s="1325" t="s">
        <v>217</v>
      </c>
      <c r="BA12" s="1326"/>
      <c r="BB12" s="1326"/>
      <c r="BC12" s="1327"/>
    </row>
    <row r="13" spans="1:55" ht="24" customHeight="1">
      <c r="A13" s="1314"/>
      <c r="B13" s="1336" t="s">
        <v>55</v>
      </c>
      <c r="C13" s="1336" t="s">
        <v>56</v>
      </c>
      <c r="D13" s="1336" t="s">
        <v>26</v>
      </c>
      <c r="E13" s="1336" t="s">
        <v>53</v>
      </c>
      <c r="F13" s="1336" t="s">
        <v>54</v>
      </c>
      <c r="G13" s="1336" t="s">
        <v>218</v>
      </c>
      <c r="H13" s="1336"/>
      <c r="I13" s="1336" t="s">
        <v>61</v>
      </c>
      <c r="J13" s="1336" t="s">
        <v>68</v>
      </c>
      <c r="K13" s="1336" t="s">
        <v>64</v>
      </c>
      <c r="L13" s="1336" t="s">
        <v>65</v>
      </c>
      <c r="M13" s="1336" t="s">
        <v>61</v>
      </c>
      <c r="N13" s="1336" t="s">
        <v>62</v>
      </c>
      <c r="O13" s="1336" t="s">
        <v>68</v>
      </c>
      <c r="P13" s="1336" t="s">
        <v>64</v>
      </c>
      <c r="Q13" s="1336" t="s">
        <v>69</v>
      </c>
      <c r="R13" s="1336" t="s">
        <v>219</v>
      </c>
      <c r="S13" s="1336" t="s">
        <v>220</v>
      </c>
      <c r="T13" s="1336" t="s">
        <v>33</v>
      </c>
      <c r="U13" s="1336" t="s">
        <v>73</v>
      </c>
      <c r="V13" s="1336" t="s">
        <v>221</v>
      </c>
      <c r="W13" s="1336" t="s">
        <v>35</v>
      </c>
      <c r="X13" s="1336" t="s">
        <v>222</v>
      </c>
      <c r="Y13" s="1336" t="s">
        <v>223</v>
      </c>
      <c r="Z13" s="1319"/>
      <c r="AA13" s="1320"/>
      <c r="AB13" s="1328" t="s">
        <v>224</v>
      </c>
      <c r="AC13" s="1330" t="s">
        <v>225</v>
      </c>
      <c r="AD13" s="1331"/>
      <c r="AE13" s="1332"/>
      <c r="AF13" s="1321" t="s">
        <v>226</v>
      </c>
      <c r="AG13" s="1323"/>
      <c r="AH13" s="1323"/>
      <c r="AI13" s="1323"/>
      <c r="AJ13" s="1323"/>
      <c r="AK13" s="1324"/>
      <c r="AL13" s="1350" t="s">
        <v>227</v>
      </c>
      <c r="AM13" s="1317" t="s">
        <v>225</v>
      </c>
      <c r="AN13" s="1333"/>
      <c r="AO13" s="1321" t="s">
        <v>226</v>
      </c>
      <c r="AP13" s="1323"/>
      <c r="AQ13" s="1323"/>
      <c r="AR13" s="1323"/>
      <c r="AS13" s="1323"/>
      <c r="AT13" s="1324"/>
      <c r="AU13" s="1347" t="s">
        <v>82</v>
      </c>
      <c r="AV13" s="1355" t="s">
        <v>228</v>
      </c>
      <c r="AW13" s="1356"/>
      <c r="AX13" s="1350" t="s">
        <v>84</v>
      </c>
      <c r="AY13" s="1328" t="s">
        <v>229</v>
      </c>
      <c r="AZ13" s="1357" t="s">
        <v>230</v>
      </c>
      <c r="BA13" s="1337">
        <v>1</v>
      </c>
      <c r="BB13" s="1337">
        <v>2</v>
      </c>
      <c r="BC13" s="1337">
        <v>3</v>
      </c>
    </row>
    <row r="14" spans="1:55" ht="24" customHeight="1">
      <c r="A14" s="1314"/>
      <c r="B14" s="1336"/>
      <c r="C14" s="1336"/>
      <c r="D14" s="1336"/>
      <c r="E14" s="1336"/>
      <c r="F14" s="1336"/>
      <c r="G14" s="1336"/>
      <c r="H14" s="1336"/>
      <c r="I14" s="1336"/>
      <c r="J14" s="1336"/>
      <c r="K14" s="1336"/>
      <c r="L14" s="1336"/>
      <c r="M14" s="1336"/>
      <c r="N14" s="1336"/>
      <c r="O14" s="1336"/>
      <c r="P14" s="1336"/>
      <c r="Q14" s="1336"/>
      <c r="R14" s="1336"/>
      <c r="S14" s="1336"/>
      <c r="T14" s="1336"/>
      <c r="U14" s="1336"/>
      <c r="V14" s="1336"/>
      <c r="W14" s="1336"/>
      <c r="X14" s="1336"/>
      <c r="Y14" s="1336"/>
      <c r="Z14" s="1337">
        <v>1</v>
      </c>
      <c r="AA14" s="1337" t="s">
        <v>231</v>
      </c>
      <c r="AB14" s="1154"/>
      <c r="AC14" s="1338" t="s">
        <v>110</v>
      </c>
      <c r="AD14" s="1338" t="s">
        <v>232</v>
      </c>
      <c r="AE14" s="1338" t="s">
        <v>233</v>
      </c>
      <c r="AF14" s="1321" t="s">
        <v>95</v>
      </c>
      <c r="AG14" s="1324"/>
      <c r="AH14" s="1321" t="s">
        <v>96</v>
      </c>
      <c r="AI14" s="1323"/>
      <c r="AJ14" s="1323"/>
      <c r="AK14" s="1324"/>
      <c r="AL14" s="1348"/>
      <c r="AM14" s="1334"/>
      <c r="AN14" s="1335"/>
      <c r="AO14" s="1321" t="s">
        <v>95</v>
      </c>
      <c r="AP14" s="1324"/>
      <c r="AQ14" s="1321" t="s">
        <v>96</v>
      </c>
      <c r="AR14" s="1323"/>
      <c r="AS14" s="1323"/>
      <c r="AT14" s="1324"/>
      <c r="AU14" s="1348"/>
      <c r="AV14" s="1350" t="s">
        <v>98</v>
      </c>
      <c r="AW14" s="1328" t="s">
        <v>99</v>
      </c>
      <c r="AX14" s="1348"/>
      <c r="AY14" s="1314"/>
      <c r="AZ14" s="1337"/>
      <c r="BA14" s="1337"/>
      <c r="BB14" s="1337"/>
      <c r="BC14" s="1337"/>
    </row>
    <row r="15" spans="1:55" ht="24.75" customHeight="1">
      <c r="A15" s="1314"/>
      <c r="B15" s="1336"/>
      <c r="C15" s="1336"/>
      <c r="D15" s="1336"/>
      <c r="E15" s="1336"/>
      <c r="F15" s="1336"/>
      <c r="G15" s="1336"/>
      <c r="H15" s="1336"/>
      <c r="I15" s="1336"/>
      <c r="J15" s="1336"/>
      <c r="K15" s="1336"/>
      <c r="L15" s="1336"/>
      <c r="M15" s="1336"/>
      <c r="N15" s="1336"/>
      <c r="O15" s="1336"/>
      <c r="P15" s="1336"/>
      <c r="Q15" s="1336"/>
      <c r="R15" s="1336"/>
      <c r="S15" s="1336"/>
      <c r="T15" s="1336"/>
      <c r="U15" s="1336"/>
      <c r="V15" s="1336"/>
      <c r="W15" s="1336"/>
      <c r="X15" s="1336"/>
      <c r="Y15" s="1336"/>
      <c r="Z15" s="1337"/>
      <c r="AA15" s="1337"/>
      <c r="AB15" s="1154"/>
      <c r="AC15" s="1339"/>
      <c r="AD15" s="1339"/>
      <c r="AE15" s="1339"/>
      <c r="AF15" s="1321" t="s">
        <v>114</v>
      </c>
      <c r="AG15" s="1324"/>
      <c r="AH15" s="1321" t="s">
        <v>114</v>
      </c>
      <c r="AI15" s="1324"/>
      <c r="AJ15" s="1321" t="s">
        <v>115</v>
      </c>
      <c r="AK15" s="1324"/>
      <c r="AL15" s="1348"/>
      <c r="AM15" s="1353" t="s">
        <v>110</v>
      </c>
      <c r="AN15" s="1350" t="s">
        <v>113</v>
      </c>
      <c r="AO15" s="1321" t="s">
        <v>114</v>
      </c>
      <c r="AP15" s="1324"/>
      <c r="AQ15" s="1358" t="s">
        <v>114</v>
      </c>
      <c r="AR15" s="1324"/>
      <c r="AS15" s="1358" t="s">
        <v>115</v>
      </c>
      <c r="AT15" s="1324"/>
      <c r="AU15" s="1348"/>
      <c r="AV15" s="1348"/>
      <c r="AW15" s="1314"/>
      <c r="AX15" s="1348"/>
      <c r="AY15" s="1314"/>
      <c r="AZ15" s="1337"/>
      <c r="BA15" s="1337"/>
      <c r="BB15" s="1337"/>
      <c r="BC15" s="1337"/>
    </row>
    <row r="16" spans="1:55" ht="21.75" customHeight="1">
      <c r="A16" s="1315"/>
      <c r="B16" s="1336"/>
      <c r="C16" s="1336"/>
      <c r="D16" s="1336"/>
      <c r="E16" s="1336"/>
      <c r="F16" s="1336"/>
      <c r="G16" s="1336"/>
      <c r="H16" s="1336"/>
      <c r="I16" s="21" t="s">
        <v>118</v>
      </c>
      <c r="J16" s="21" t="s">
        <v>120</v>
      </c>
      <c r="K16" s="21" t="s">
        <v>121</v>
      </c>
      <c r="L16" s="1336"/>
      <c r="M16" s="21" t="s">
        <v>123</v>
      </c>
      <c r="N16" s="21" t="s">
        <v>124</v>
      </c>
      <c r="O16" s="21" t="s">
        <v>125</v>
      </c>
      <c r="P16" s="21" t="s">
        <v>126</v>
      </c>
      <c r="Q16" s="1336"/>
      <c r="R16" s="1336"/>
      <c r="S16" s="1336"/>
      <c r="T16" s="1336"/>
      <c r="U16" s="1336"/>
      <c r="V16" s="1336"/>
      <c r="W16" s="1336"/>
      <c r="X16" s="1336"/>
      <c r="Y16" s="1336"/>
      <c r="Z16" s="1337"/>
      <c r="AA16" s="1337"/>
      <c r="AB16" s="1329"/>
      <c r="AC16" s="1340"/>
      <c r="AD16" s="1340"/>
      <c r="AE16" s="1340"/>
      <c r="AF16" s="22" t="s">
        <v>129</v>
      </c>
      <c r="AG16" s="23" t="s">
        <v>130</v>
      </c>
      <c r="AH16" s="23" t="s">
        <v>129</v>
      </c>
      <c r="AI16" s="23" t="s">
        <v>130</v>
      </c>
      <c r="AJ16" s="23" t="s">
        <v>129</v>
      </c>
      <c r="AK16" s="24" t="s">
        <v>130</v>
      </c>
      <c r="AL16" s="1349"/>
      <c r="AM16" s="1194"/>
      <c r="AN16" s="1349"/>
      <c r="AO16" s="23" t="s">
        <v>129</v>
      </c>
      <c r="AP16" s="23" t="s">
        <v>130</v>
      </c>
      <c r="AQ16" s="23" t="s">
        <v>129</v>
      </c>
      <c r="AR16" s="23" t="s">
        <v>130</v>
      </c>
      <c r="AS16" s="23" t="s">
        <v>129</v>
      </c>
      <c r="AT16" s="25" t="s">
        <v>130</v>
      </c>
      <c r="AU16" s="1349"/>
      <c r="AV16" s="1349"/>
      <c r="AW16" s="1315"/>
      <c r="AX16" s="1349"/>
      <c r="AY16" s="1315"/>
      <c r="AZ16" s="1337"/>
      <c r="BA16" s="1337"/>
      <c r="BB16" s="1337"/>
      <c r="BC16" s="1337"/>
    </row>
    <row r="17" spans="1:55">
      <c r="A17" s="26">
        <v>1</v>
      </c>
      <c r="B17" s="26">
        <v>2</v>
      </c>
      <c r="C17" s="26">
        <v>3</v>
      </c>
      <c r="D17" s="26">
        <v>4</v>
      </c>
      <c r="E17" s="26">
        <v>5</v>
      </c>
      <c r="F17" s="27">
        <v>6</v>
      </c>
      <c r="G17" s="1193">
        <v>7</v>
      </c>
      <c r="H17" s="1194"/>
      <c r="I17" s="28">
        <v>8</v>
      </c>
      <c r="J17" s="26">
        <v>9</v>
      </c>
      <c r="K17" s="28">
        <v>10</v>
      </c>
      <c r="L17" s="26">
        <v>11</v>
      </c>
      <c r="M17" s="28">
        <v>12</v>
      </c>
      <c r="N17" s="26">
        <v>13</v>
      </c>
      <c r="O17" s="28">
        <v>14</v>
      </c>
      <c r="P17" s="26">
        <v>15</v>
      </c>
      <c r="Q17" s="28">
        <v>16</v>
      </c>
      <c r="R17" s="26">
        <v>17</v>
      </c>
      <c r="S17" s="26">
        <v>18</v>
      </c>
      <c r="T17" s="26">
        <v>19</v>
      </c>
      <c r="U17" s="26">
        <v>20</v>
      </c>
      <c r="V17" s="26">
        <v>21</v>
      </c>
      <c r="W17" s="26">
        <v>22</v>
      </c>
      <c r="X17" s="26">
        <v>23</v>
      </c>
      <c r="Y17" s="26">
        <v>24</v>
      </c>
      <c r="Z17" s="1193">
        <v>25</v>
      </c>
      <c r="AA17" s="1194"/>
      <c r="AB17" s="29">
        <v>26</v>
      </c>
      <c r="AC17" s="30">
        <v>27</v>
      </c>
      <c r="AD17" s="30">
        <v>28</v>
      </c>
      <c r="AE17" s="30">
        <v>29</v>
      </c>
      <c r="AF17" s="29">
        <v>30</v>
      </c>
      <c r="AG17" s="30">
        <v>31</v>
      </c>
      <c r="AH17" s="29">
        <v>32</v>
      </c>
      <c r="AI17" s="30">
        <v>33</v>
      </c>
      <c r="AJ17" s="29">
        <v>34</v>
      </c>
      <c r="AK17" s="30">
        <v>35</v>
      </c>
      <c r="AL17" s="29">
        <v>36</v>
      </c>
      <c r="AM17" s="30">
        <v>37</v>
      </c>
      <c r="AN17" s="29">
        <v>38</v>
      </c>
      <c r="AO17" s="30">
        <v>39</v>
      </c>
      <c r="AP17" s="29">
        <v>40</v>
      </c>
      <c r="AQ17" s="30">
        <v>41</v>
      </c>
      <c r="AR17" s="29">
        <v>42</v>
      </c>
      <c r="AS17" s="30">
        <v>43</v>
      </c>
      <c r="AT17" s="29">
        <v>44</v>
      </c>
      <c r="AU17" s="30">
        <v>45</v>
      </c>
      <c r="AV17" s="29">
        <v>46</v>
      </c>
      <c r="AW17" s="30">
        <v>47</v>
      </c>
      <c r="AX17" s="29">
        <v>48</v>
      </c>
      <c r="AY17" s="30">
        <v>49</v>
      </c>
      <c r="AZ17" s="1193">
        <v>50</v>
      </c>
      <c r="BA17" s="1329"/>
      <c r="BB17" s="1329"/>
      <c r="BC17" s="1194"/>
    </row>
    <row r="18" spans="1:55">
      <c r="A18" s="1374" t="s">
        <v>361</v>
      </c>
      <c r="B18" s="1364"/>
      <c r="C18" s="1364"/>
      <c r="D18" s="1364"/>
      <c r="E18" s="1364"/>
      <c r="F18" s="1364"/>
      <c r="G18" s="31" t="s">
        <v>131</v>
      </c>
      <c r="H18" s="32"/>
      <c r="I18" s="1364"/>
      <c r="J18" s="1364"/>
      <c r="K18" s="1364"/>
      <c r="L18" s="1367"/>
      <c r="M18" s="1364"/>
      <c r="N18" s="1364"/>
      <c r="O18" s="1364"/>
      <c r="P18" s="1364"/>
      <c r="Q18" s="1367"/>
      <c r="R18" s="1364"/>
      <c r="S18" s="1364"/>
      <c r="T18" s="1364"/>
      <c r="U18" s="1364"/>
      <c r="V18" s="1364"/>
      <c r="W18" s="1364"/>
      <c r="X18" s="1364"/>
      <c r="Y18" s="1364"/>
      <c r="Z18" s="1364"/>
      <c r="AA18" s="1364"/>
      <c r="AB18" s="1370" t="s">
        <v>116</v>
      </c>
      <c r="AC18" s="1365"/>
      <c r="AD18" s="1365"/>
      <c r="AE18" s="1365"/>
      <c r="AF18" s="1364"/>
      <c r="AG18" s="1364"/>
      <c r="AH18" s="1364"/>
      <c r="AI18" s="1364"/>
      <c r="AJ18" s="1364"/>
      <c r="AK18" s="1364"/>
      <c r="AL18" s="1364" t="s">
        <v>116</v>
      </c>
      <c r="AM18" s="1364"/>
      <c r="AN18" s="1364"/>
      <c r="AO18" s="1364"/>
      <c r="AP18" s="1364"/>
      <c r="AQ18" s="1364"/>
      <c r="AR18" s="1364"/>
      <c r="AS18" s="1364"/>
      <c r="AT18" s="1364"/>
      <c r="AU18" s="1367"/>
      <c r="AV18" s="1364"/>
      <c r="AW18" s="1364"/>
      <c r="AX18" s="1364"/>
      <c r="AY18" s="1364"/>
      <c r="AZ18" s="1364"/>
      <c r="BA18" s="1364"/>
      <c r="BB18" s="1364"/>
      <c r="BC18" s="1364"/>
    </row>
    <row r="19" spans="1:55">
      <c r="A19" s="1491"/>
      <c r="B19" s="1365"/>
      <c r="C19" s="1365"/>
      <c r="D19" s="1365"/>
      <c r="E19" s="1365"/>
      <c r="F19" s="1365"/>
      <c r="G19" s="33" t="s">
        <v>161</v>
      </c>
      <c r="H19" s="32"/>
      <c r="I19" s="1365"/>
      <c r="J19" s="1365"/>
      <c r="K19" s="1365"/>
      <c r="L19" s="1368"/>
      <c r="M19" s="1365"/>
      <c r="N19" s="1365"/>
      <c r="O19" s="1365"/>
      <c r="P19" s="1365"/>
      <c r="Q19" s="1368"/>
      <c r="R19" s="1365"/>
      <c r="S19" s="1365"/>
      <c r="T19" s="1365"/>
      <c r="U19" s="1365"/>
      <c r="V19" s="1365"/>
      <c r="W19" s="1365"/>
      <c r="X19" s="1365"/>
      <c r="Y19" s="1365"/>
      <c r="Z19" s="1365"/>
      <c r="AA19" s="1365"/>
      <c r="AB19" s="1371"/>
      <c r="AC19" s="1366"/>
      <c r="AD19" s="1366"/>
      <c r="AE19" s="1366"/>
      <c r="AF19" s="1366"/>
      <c r="AG19" s="1366"/>
      <c r="AH19" s="1366"/>
      <c r="AI19" s="1366"/>
      <c r="AJ19" s="1366"/>
      <c r="AK19" s="1366"/>
      <c r="AL19" s="1366"/>
      <c r="AM19" s="1366"/>
      <c r="AN19" s="1366"/>
      <c r="AO19" s="1366"/>
      <c r="AP19" s="1366"/>
      <c r="AQ19" s="1366"/>
      <c r="AR19" s="1366"/>
      <c r="AS19" s="1366"/>
      <c r="AT19" s="1366"/>
      <c r="AU19" s="1369"/>
      <c r="AV19" s="1365"/>
      <c r="AW19" s="1365"/>
      <c r="AX19" s="1365"/>
      <c r="AY19" s="1365"/>
      <c r="AZ19" s="1365"/>
      <c r="BA19" s="1365"/>
      <c r="BB19" s="1365"/>
      <c r="BC19" s="1365"/>
    </row>
    <row r="20" spans="1:55">
      <c r="A20" s="1492"/>
      <c r="B20" s="1366"/>
      <c r="C20" s="1366"/>
      <c r="D20" s="1366"/>
      <c r="E20" s="1366"/>
      <c r="F20" s="1366"/>
      <c r="G20" s="31" t="s">
        <v>122</v>
      </c>
      <c r="H20" s="32"/>
      <c r="I20" s="1366"/>
      <c r="J20" s="1366"/>
      <c r="K20" s="1366"/>
      <c r="L20" s="1369"/>
      <c r="M20" s="1366"/>
      <c r="N20" s="1366"/>
      <c r="O20" s="1366"/>
      <c r="P20" s="1366"/>
      <c r="Q20" s="1369"/>
      <c r="R20" s="1366"/>
      <c r="S20" s="1366"/>
      <c r="T20" s="1366"/>
      <c r="U20" s="1366"/>
      <c r="V20" s="1366"/>
      <c r="W20" s="1366"/>
      <c r="X20" s="1366"/>
      <c r="Y20" s="1366"/>
      <c r="Z20" s="1366"/>
      <c r="AA20" s="1366"/>
      <c r="AB20" s="33" t="s">
        <v>117</v>
      </c>
      <c r="AC20" s="34"/>
      <c r="AD20" s="32"/>
      <c r="AE20" s="34"/>
      <c r="AF20" s="32"/>
      <c r="AG20" s="32"/>
      <c r="AH20" s="32"/>
      <c r="AI20" s="32"/>
      <c r="AJ20" s="32"/>
      <c r="AK20" s="32"/>
      <c r="AL20" s="35" t="s">
        <v>117</v>
      </c>
      <c r="AM20" s="32"/>
      <c r="AN20" s="32"/>
      <c r="AO20" s="32"/>
      <c r="AP20" s="32"/>
      <c r="AQ20" s="32"/>
      <c r="AR20" s="32"/>
      <c r="AS20" s="32"/>
      <c r="AT20" s="32"/>
      <c r="AU20" s="36"/>
      <c r="AV20" s="1366"/>
      <c r="AW20" s="1366"/>
      <c r="AX20" s="1366"/>
      <c r="AY20" s="1366"/>
      <c r="AZ20" s="1366"/>
      <c r="BA20" s="1366"/>
      <c r="BB20" s="1366"/>
      <c r="BC20" s="1366"/>
    </row>
    <row r="21" spans="1:55">
      <c r="A21" s="1374" t="s">
        <v>362</v>
      </c>
      <c r="B21" s="1364"/>
      <c r="C21" s="1364"/>
      <c r="D21" s="1364"/>
      <c r="E21" s="1364"/>
      <c r="F21" s="1364"/>
      <c r="G21" s="33" t="s">
        <v>131</v>
      </c>
      <c r="H21" s="32"/>
      <c r="I21" s="1364"/>
      <c r="J21" s="1364"/>
      <c r="K21" s="1364"/>
      <c r="L21" s="1367"/>
      <c r="M21" s="1364"/>
      <c r="N21" s="1364"/>
      <c r="O21" s="1364"/>
      <c r="P21" s="1364"/>
      <c r="Q21" s="1367"/>
      <c r="R21" s="1364"/>
      <c r="S21" s="1364"/>
      <c r="T21" s="1364"/>
      <c r="U21" s="1364"/>
      <c r="V21" s="1364"/>
      <c r="W21" s="1364"/>
      <c r="X21" s="1364"/>
      <c r="Y21" s="1364"/>
      <c r="Z21" s="1364"/>
      <c r="AA21" s="1364"/>
      <c r="AB21" s="1370" t="s">
        <v>116</v>
      </c>
      <c r="AC21" s="1365"/>
      <c r="AD21" s="1365"/>
      <c r="AE21" s="1365"/>
      <c r="AF21" s="1364"/>
      <c r="AG21" s="1364"/>
      <c r="AH21" s="1364"/>
      <c r="AI21" s="1364"/>
      <c r="AJ21" s="1364"/>
      <c r="AK21" s="1364"/>
      <c r="AL21" s="1364" t="s">
        <v>116</v>
      </c>
      <c r="AM21" s="1364"/>
      <c r="AN21" s="1364"/>
      <c r="AO21" s="1364"/>
      <c r="AP21" s="1364"/>
      <c r="AQ21" s="1364"/>
      <c r="AR21" s="1364"/>
      <c r="AS21" s="1364"/>
      <c r="AT21" s="1364"/>
      <c r="AU21" s="1367"/>
      <c r="AV21" s="1364"/>
      <c r="AW21" s="1364"/>
      <c r="AX21" s="1364"/>
      <c r="AY21" s="1364"/>
      <c r="AZ21" s="1364"/>
      <c r="BA21" s="1364"/>
      <c r="BB21" s="1364"/>
      <c r="BC21" s="1364"/>
    </row>
    <row r="22" spans="1:55">
      <c r="A22" s="1491"/>
      <c r="B22" s="1365"/>
      <c r="C22" s="1365"/>
      <c r="D22" s="1365"/>
      <c r="E22" s="1365"/>
      <c r="F22" s="1365"/>
      <c r="G22" s="31" t="s">
        <v>161</v>
      </c>
      <c r="H22" s="32"/>
      <c r="I22" s="1365"/>
      <c r="J22" s="1365"/>
      <c r="K22" s="1365"/>
      <c r="L22" s="1368"/>
      <c r="M22" s="1365"/>
      <c r="N22" s="1365"/>
      <c r="O22" s="1365"/>
      <c r="P22" s="1365"/>
      <c r="Q22" s="1368"/>
      <c r="R22" s="1365"/>
      <c r="S22" s="1365"/>
      <c r="T22" s="1365"/>
      <c r="U22" s="1365"/>
      <c r="V22" s="1365"/>
      <c r="W22" s="1365"/>
      <c r="X22" s="1365"/>
      <c r="Y22" s="1365"/>
      <c r="Z22" s="1365"/>
      <c r="AA22" s="1365"/>
      <c r="AB22" s="1371"/>
      <c r="AC22" s="1366"/>
      <c r="AD22" s="1366"/>
      <c r="AE22" s="1366"/>
      <c r="AF22" s="1366"/>
      <c r="AG22" s="1366"/>
      <c r="AH22" s="1366"/>
      <c r="AI22" s="1366"/>
      <c r="AJ22" s="1366"/>
      <c r="AK22" s="1366"/>
      <c r="AL22" s="1366"/>
      <c r="AM22" s="1366"/>
      <c r="AN22" s="1366"/>
      <c r="AO22" s="1366"/>
      <c r="AP22" s="1366"/>
      <c r="AQ22" s="1366"/>
      <c r="AR22" s="1366"/>
      <c r="AS22" s="1366"/>
      <c r="AT22" s="1366"/>
      <c r="AU22" s="1369"/>
      <c r="AV22" s="1365"/>
      <c r="AW22" s="1365"/>
      <c r="AX22" s="1365"/>
      <c r="AY22" s="1365"/>
      <c r="AZ22" s="1365"/>
      <c r="BA22" s="1365"/>
      <c r="BB22" s="1365"/>
      <c r="BC22" s="1365"/>
    </row>
    <row r="23" spans="1:55">
      <c r="A23" s="1492"/>
      <c r="B23" s="1366"/>
      <c r="C23" s="1366"/>
      <c r="D23" s="1366"/>
      <c r="E23" s="1366"/>
      <c r="F23" s="1366"/>
      <c r="G23" s="33" t="s">
        <v>122</v>
      </c>
      <c r="H23" s="32"/>
      <c r="I23" s="1366"/>
      <c r="J23" s="1366"/>
      <c r="K23" s="1366"/>
      <c r="L23" s="1369"/>
      <c r="M23" s="1366"/>
      <c r="N23" s="1366"/>
      <c r="O23" s="1366"/>
      <c r="P23" s="1366"/>
      <c r="Q23" s="1369"/>
      <c r="R23" s="1366"/>
      <c r="S23" s="1366"/>
      <c r="T23" s="1366"/>
      <c r="U23" s="1366"/>
      <c r="V23" s="1366"/>
      <c r="W23" s="1366"/>
      <c r="X23" s="1366"/>
      <c r="Y23" s="1366"/>
      <c r="Z23" s="1366"/>
      <c r="AA23" s="1366"/>
      <c r="AB23" s="33" t="s">
        <v>117</v>
      </c>
      <c r="AC23" s="34"/>
      <c r="AD23" s="32"/>
      <c r="AE23" s="34"/>
      <c r="AF23" s="32"/>
      <c r="AG23" s="32"/>
      <c r="AH23" s="32"/>
      <c r="AI23" s="32"/>
      <c r="AJ23" s="32"/>
      <c r="AK23" s="32"/>
      <c r="AL23" s="35" t="s">
        <v>117</v>
      </c>
      <c r="AM23" s="32"/>
      <c r="AN23" s="32"/>
      <c r="AO23" s="32"/>
      <c r="AP23" s="32"/>
      <c r="AQ23" s="32"/>
      <c r="AR23" s="32"/>
      <c r="AS23" s="32"/>
      <c r="AT23" s="32"/>
      <c r="AU23" s="36"/>
      <c r="AV23" s="1366"/>
      <c r="AW23" s="1366"/>
      <c r="AX23" s="1366"/>
      <c r="AY23" s="1366"/>
      <c r="AZ23" s="1366"/>
      <c r="BA23" s="1366"/>
      <c r="BB23" s="1366"/>
      <c r="BC23" s="1366"/>
    </row>
    <row r="24" spans="1:55">
      <c r="A24" s="1361" t="s">
        <v>236</v>
      </c>
      <c r="B24" s="1367"/>
      <c r="C24" s="1367"/>
      <c r="D24" s="1367"/>
      <c r="E24" s="1367"/>
      <c r="F24" s="1367"/>
      <c r="G24" s="33" t="s">
        <v>131</v>
      </c>
      <c r="H24" s="37"/>
      <c r="I24" s="1367"/>
      <c r="J24" s="1367"/>
      <c r="K24" s="1367"/>
      <c r="L24" s="1367"/>
      <c r="M24" s="1367"/>
      <c r="N24" s="1367"/>
      <c r="O24" s="1367"/>
      <c r="P24" s="1367"/>
      <c r="Q24" s="1367"/>
      <c r="R24" s="1367"/>
      <c r="S24" s="1367"/>
      <c r="T24" s="1367"/>
      <c r="U24" s="1367"/>
      <c r="V24" s="1367"/>
      <c r="W24" s="1367"/>
      <c r="X24" s="1367"/>
      <c r="Y24" s="1367"/>
      <c r="Z24" s="1367"/>
      <c r="AA24" s="1367"/>
      <c r="AB24" s="1370" t="s">
        <v>116</v>
      </c>
      <c r="AC24" s="1367"/>
      <c r="AD24" s="1367"/>
      <c r="AE24" s="1367"/>
      <c r="AF24" s="1367"/>
      <c r="AG24" s="1367"/>
      <c r="AH24" s="1367"/>
      <c r="AI24" s="1367"/>
      <c r="AJ24" s="1367"/>
      <c r="AK24" s="1367"/>
      <c r="AL24" s="1364" t="s">
        <v>116</v>
      </c>
      <c r="AM24" s="1367"/>
      <c r="AN24" s="1367"/>
      <c r="AO24" s="1367"/>
      <c r="AP24" s="1367"/>
      <c r="AQ24" s="1367"/>
      <c r="AR24" s="1367"/>
      <c r="AS24" s="1367"/>
      <c r="AT24" s="1367"/>
      <c r="AU24" s="1367"/>
      <c r="AV24" s="1367"/>
      <c r="AW24" s="1367"/>
      <c r="AX24" s="1367"/>
      <c r="AY24" s="1367"/>
      <c r="AZ24" s="1367"/>
      <c r="BA24" s="1367"/>
      <c r="BB24" s="1367"/>
      <c r="BC24" s="1367"/>
    </row>
    <row r="25" spans="1:55">
      <c r="A25" s="1362"/>
      <c r="B25" s="1368"/>
      <c r="C25" s="1368"/>
      <c r="D25" s="1368"/>
      <c r="E25" s="1368"/>
      <c r="F25" s="1368"/>
      <c r="G25" s="33" t="s">
        <v>161</v>
      </c>
      <c r="H25" s="37"/>
      <c r="I25" s="1368"/>
      <c r="J25" s="1368"/>
      <c r="K25" s="1368"/>
      <c r="L25" s="1368"/>
      <c r="M25" s="1368"/>
      <c r="N25" s="1368"/>
      <c r="O25" s="1368"/>
      <c r="P25" s="1368"/>
      <c r="Q25" s="1368"/>
      <c r="R25" s="1368"/>
      <c r="S25" s="1368"/>
      <c r="T25" s="1368"/>
      <c r="U25" s="1368"/>
      <c r="V25" s="1368"/>
      <c r="W25" s="1368"/>
      <c r="X25" s="1368"/>
      <c r="Y25" s="1368"/>
      <c r="Z25" s="1368"/>
      <c r="AA25" s="1368"/>
      <c r="AB25" s="1371"/>
      <c r="AC25" s="1369"/>
      <c r="AD25" s="1369"/>
      <c r="AE25" s="1369"/>
      <c r="AF25" s="1369"/>
      <c r="AG25" s="1369"/>
      <c r="AH25" s="1369"/>
      <c r="AI25" s="1369"/>
      <c r="AJ25" s="1369"/>
      <c r="AK25" s="1369"/>
      <c r="AL25" s="1366"/>
      <c r="AM25" s="1369"/>
      <c r="AN25" s="1369"/>
      <c r="AO25" s="1369"/>
      <c r="AP25" s="1369"/>
      <c r="AQ25" s="1369"/>
      <c r="AR25" s="1369"/>
      <c r="AS25" s="1369"/>
      <c r="AT25" s="1369"/>
      <c r="AU25" s="1369"/>
      <c r="AV25" s="1368"/>
      <c r="AW25" s="1368"/>
      <c r="AX25" s="1368"/>
      <c r="AY25" s="1368"/>
      <c r="AZ25" s="1368"/>
      <c r="BA25" s="1368"/>
      <c r="BB25" s="1368"/>
      <c r="BC25" s="1368"/>
    </row>
    <row r="26" spans="1:55">
      <c r="A26" s="1362"/>
      <c r="B26" s="1368"/>
      <c r="C26" s="1368"/>
      <c r="D26" s="1368"/>
      <c r="E26" s="1368"/>
      <c r="F26" s="1368"/>
      <c r="G26" s="31" t="s">
        <v>122</v>
      </c>
      <c r="H26" s="37"/>
      <c r="I26" s="1368"/>
      <c r="J26" s="1368"/>
      <c r="K26" s="1368"/>
      <c r="L26" s="1368"/>
      <c r="M26" s="1368"/>
      <c r="N26" s="1368"/>
      <c r="O26" s="1368"/>
      <c r="P26" s="1368"/>
      <c r="Q26" s="1368"/>
      <c r="R26" s="1368"/>
      <c r="S26" s="1368"/>
      <c r="T26" s="1368"/>
      <c r="U26" s="1368"/>
      <c r="V26" s="1368"/>
      <c r="W26" s="1368"/>
      <c r="X26" s="1368"/>
      <c r="Y26" s="1368"/>
      <c r="Z26" s="1368"/>
      <c r="AA26" s="1368"/>
      <c r="AB26" s="38" t="s">
        <v>117</v>
      </c>
      <c r="AC26" s="39"/>
      <c r="AD26" s="40"/>
      <c r="AE26" s="39"/>
      <c r="AF26" s="40"/>
      <c r="AG26" s="40"/>
      <c r="AH26" s="40"/>
      <c r="AI26" s="40"/>
      <c r="AJ26" s="40"/>
      <c r="AK26" s="40"/>
      <c r="AL26" s="41" t="s">
        <v>117</v>
      </c>
      <c r="AM26" s="40"/>
      <c r="AN26" s="40"/>
      <c r="AO26" s="40"/>
      <c r="AP26" s="40"/>
      <c r="AQ26" s="40"/>
      <c r="AR26" s="40"/>
      <c r="AS26" s="40"/>
      <c r="AT26" s="40"/>
      <c r="AU26" s="40"/>
      <c r="AV26" s="1368"/>
      <c r="AW26" s="1368"/>
      <c r="AX26" s="1368"/>
      <c r="AY26" s="1368"/>
      <c r="AZ26" s="1368"/>
      <c r="BA26" s="1368"/>
      <c r="BB26" s="1368"/>
      <c r="BC26" s="1368"/>
    </row>
    <row r="27" spans="1:55">
      <c r="A27" s="1337" t="s">
        <v>237</v>
      </c>
      <c r="B27" s="1316"/>
      <c r="C27" s="1316"/>
      <c r="D27" s="1316"/>
      <c r="E27" s="1377"/>
      <c r="F27" s="1377"/>
      <c r="G27" s="1493"/>
      <c r="H27" s="1494"/>
      <c r="I27" s="1494"/>
      <c r="J27" s="1494"/>
      <c r="K27" s="1494"/>
      <c r="L27" s="1494"/>
      <c r="M27" s="1494"/>
      <c r="N27" s="1494"/>
      <c r="O27" s="1494"/>
      <c r="P27" s="1494"/>
      <c r="Q27" s="1494"/>
      <c r="R27" s="1494"/>
      <c r="S27" s="1495"/>
      <c r="T27" s="21" t="s">
        <v>238</v>
      </c>
      <c r="U27" s="21" t="s">
        <v>238</v>
      </c>
      <c r="V27" s="21" t="s">
        <v>238</v>
      </c>
      <c r="W27" s="21" t="s">
        <v>238</v>
      </c>
      <c r="X27" s="21" t="s">
        <v>238</v>
      </c>
      <c r="Y27" s="1499"/>
      <c r="Z27" s="1499"/>
      <c r="AA27" s="1499"/>
      <c r="AB27" s="1380" t="s">
        <v>239</v>
      </c>
      <c r="AC27" s="1382"/>
      <c r="AD27" s="1382"/>
      <c r="AE27" s="1382"/>
      <c r="AF27" s="1382"/>
      <c r="AG27" s="1382"/>
      <c r="AH27" s="1382"/>
      <c r="AI27" s="1382"/>
      <c r="AJ27" s="1382"/>
      <c r="AK27" s="1382"/>
      <c r="AL27" s="1380" t="s">
        <v>239</v>
      </c>
      <c r="AM27" s="1382"/>
      <c r="AN27" s="1382"/>
      <c r="AO27" s="1382"/>
      <c r="AP27" s="1382"/>
      <c r="AQ27" s="1382"/>
      <c r="AR27" s="1382"/>
      <c r="AS27" s="1382"/>
      <c r="AT27" s="1382"/>
      <c r="AU27" s="1382"/>
      <c r="AV27" s="1385" t="s">
        <v>240</v>
      </c>
      <c r="AW27" s="1386"/>
      <c r="AX27" s="1387"/>
      <c r="AY27" s="93"/>
      <c r="AZ27" s="94"/>
      <c r="BA27" s="94"/>
      <c r="BB27" s="94"/>
      <c r="BC27" s="95"/>
    </row>
    <row r="28" spans="1:55">
      <c r="A28" s="1316"/>
      <c r="B28" s="1316"/>
      <c r="C28" s="1316"/>
      <c r="D28" s="1316"/>
      <c r="E28" s="1377"/>
      <c r="F28" s="1377"/>
      <c r="G28" s="1496"/>
      <c r="H28" s="1497"/>
      <c r="I28" s="1497"/>
      <c r="J28" s="1497"/>
      <c r="K28" s="1497"/>
      <c r="L28" s="1497"/>
      <c r="M28" s="1497"/>
      <c r="N28" s="1497"/>
      <c r="O28" s="1497"/>
      <c r="P28" s="1497"/>
      <c r="Q28" s="1497"/>
      <c r="R28" s="1497"/>
      <c r="S28" s="1498"/>
      <c r="T28" s="42"/>
      <c r="U28" s="42"/>
      <c r="V28" s="42"/>
      <c r="W28" s="42"/>
      <c r="X28" s="42"/>
      <c r="Y28" s="1499"/>
      <c r="Z28" s="1499"/>
      <c r="AA28" s="1499"/>
      <c r="AB28" s="1381"/>
      <c r="AC28" s="1383"/>
      <c r="AD28" s="1383"/>
      <c r="AE28" s="1383"/>
      <c r="AF28" s="1383"/>
      <c r="AG28" s="1383"/>
      <c r="AH28" s="1383"/>
      <c r="AI28" s="1383"/>
      <c r="AJ28" s="1383"/>
      <c r="AK28" s="1383"/>
      <c r="AL28" s="1381"/>
      <c r="AM28" s="1383"/>
      <c r="AN28" s="1383"/>
      <c r="AO28" s="1383"/>
      <c r="AP28" s="1383"/>
      <c r="AQ28" s="1383"/>
      <c r="AR28" s="1383"/>
      <c r="AS28" s="1383"/>
      <c r="AT28" s="1383"/>
      <c r="AU28" s="1383"/>
      <c r="AV28" s="1388"/>
      <c r="AW28" s="1389"/>
      <c r="AX28" s="1390"/>
      <c r="AY28" s="96"/>
      <c r="AZ28" s="97"/>
      <c r="BA28" s="97"/>
      <c r="BB28" s="97"/>
      <c r="BC28" s="98"/>
    </row>
    <row r="29" spans="1:55">
      <c r="A29" s="15"/>
      <c r="B29" s="15"/>
      <c r="C29" s="15"/>
      <c r="D29" s="14"/>
      <c r="E29" s="14"/>
      <c r="F29" s="14"/>
      <c r="G29" s="15"/>
      <c r="H29" s="14"/>
      <c r="I29" s="14"/>
      <c r="J29" s="14"/>
      <c r="K29" s="14"/>
      <c r="L29" s="14"/>
      <c r="M29" s="14"/>
      <c r="N29" s="14"/>
      <c r="O29" s="14"/>
      <c r="P29" s="14"/>
      <c r="Q29" s="14"/>
      <c r="R29" s="14"/>
      <c r="S29" s="14"/>
      <c r="T29" s="14"/>
      <c r="U29" s="14"/>
      <c r="V29" s="14"/>
      <c r="W29" s="14"/>
      <c r="X29" s="14"/>
      <c r="Y29" s="14"/>
      <c r="Z29" s="14"/>
      <c r="AA29" s="14"/>
      <c r="AB29" s="15"/>
      <c r="AC29" s="14"/>
      <c r="AD29" s="14"/>
      <c r="AE29" s="14"/>
      <c r="AF29" s="14"/>
      <c r="AG29" s="14"/>
      <c r="AH29" s="14"/>
      <c r="AI29" s="14"/>
      <c r="AJ29" s="14"/>
      <c r="AK29" s="14"/>
      <c r="AL29" s="15"/>
      <c r="AM29" s="15"/>
      <c r="AN29" s="1397" t="s">
        <v>241</v>
      </c>
      <c r="AO29" s="1398"/>
      <c r="AP29" s="1398"/>
      <c r="AQ29" s="1398"/>
      <c r="AR29" s="1398"/>
      <c r="AS29" s="1398"/>
      <c r="AT29" s="1398"/>
      <c r="AU29" s="1399"/>
      <c r="AV29" s="1400"/>
      <c r="AW29" s="1401"/>
      <c r="AX29" s="1402"/>
      <c r="AY29" s="43"/>
      <c r="AZ29" s="14"/>
      <c r="BA29" s="14"/>
      <c r="BB29" s="14"/>
      <c r="BC29" s="14"/>
    </row>
    <row r="30" spans="1:55">
      <c r="A30" s="1405" t="s">
        <v>242</v>
      </c>
      <c r="B30" s="1405"/>
      <c r="C30" s="1405"/>
      <c r="D30" s="1405"/>
      <c r="E30" s="1405"/>
      <c r="F30" s="1405"/>
      <c r="G30" s="1405"/>
      <c r="H30" s="1405"/>
      <c r="I30" s="1405"/>
      <c r="J30" s="1405"/>
      <c r="K30" s="14"/>
      <c r="L30" s="14"/>
      <c r="M30" s="14"/>
      <c r="N30" s="14"/>
      <c r="O30" s="14"/>
      <c r="P30" s="14"/>
      <c r="Q30" s="14"/>
      <c r="R30" s="14"/>
      <c r="S30" s="14"/>
      <c r="T30" s="14"/>
      <c r="U30" s="14"/>
      <c r="V30" s="14"/>
      <c r="W30" s="14"/>
      <c r="X30" s="14"/>
      <c r="Y30" s="14"/>
      <c r="Z30" s="14"/>
      <c r="AA30" s="14"/>
      <c r="AB30" s="15"/>
      <c r="AC30" s="14"/>
      <c r="AD30" s="14"/>
      <c r="AE30" s="14"/>
      <c r="AF30" s="14"/>
      <c r="AG30" s="14"/>
      <c r="AH30" s="14"/>
      <c r="AI30" s="14"/>
      <c r="AJ30" s="14"/>
      <c r="AK30" s="14"/>
      <c r="AL30" s="15"/>
      <c r="AM30" s="15"/>
      <c r="AN30" s="1406" t="s">
        <v>243</v>
      </c>
      <c r="AO30" s="1408" t="s">
        <v>244</v>
      </c>
      <c r="AP30" s="1408"/>
      <c r="AQ30" s="1408"/>
      <c r="AR30" s="1408"/>
      <c r="AS30" s="1408"/>
      <c r="AT30" s="1409" t="s">
        <v>245</v>
      </c>
      <c r="AU30" s="1410"/>
      <c r="AV30" s="1401"/>
      <c r="AW30" s="1401"/>
      <c r="AX30" s="1402"/>
      <c r="AY30" s="43"/>
      <c r="AZ30" s="14"/>
      <c r="BA30" s="14"/>
      <c r="BB30" s="14"/>
      <c r="BC30" s="14"/>
    </row>
    <row r="31" spans="1:55">
      <c r="A31" s="1405" t="s">
        <v>246</v>
      </c>
      <c r="B31" s="1405"/>
      <c r="C31" s="1405"/>
      <c r="D31" s="1405"/>
      <c r="E31" s="1405"/>
      <c r="F31" s="1405"/>
      <c r="G31" s="1405"/>
      <c r="H31" s="1405"/>
      <c r="I31" s="1405"/>
      <c r="J31" s="1405"/>
      <c r="K31" s="14"/>
      <c r="L31" s="14"/>
      <c r="M31" s="14"/>
      <c r="N31" s="14"/>
      <c r="O31" s="14"/>
      <c r="P31" s="14"/>
      <c r="Q31" s="14"/>
      <c r="R31" s="14"/>
      <c r="S31" s="14"/>
      <c r="T31" s="14"/>
      <c r="U31" s="14"/>
      <c r="V31" s="14"/>
      <c r="W31" s="1247" t="s">
        <v>247</v>
      </c>
      <c r="X31" s="1154"/>
      <c r="Y31" s="1154"/>
      <c r="Z31" s="1154"/>
      <c r="AA31" s="1154"/>
      <c r="AB31" s="1154"/>
      <c r="AC31" s="14"/>
      <c r="AD31" s="1247" t="s">
        <v>248</v>
      </c>
      <c r="AE31" s="1154"/>
      <c r="AF31" s="1154"/>
      <c r="AG31" s="1154"/>
      <c r="AH31" s="1154"/>
      <c r="AI31" s="1154"/>
      <c r="AJ31" s="14"/>
      <c r="AK31" s="14"/>
      <c r="AL31" s="15"/>
      <c r="AM31" s="15"/>
      <c r="AN31" s="1407"/>
      <c r="AO31" s="1411" t="s">
        <v>249</v>
      </c>
      <c r="AP31" s="1411"/>
      <c r="AQ31" s="1411"/>
      <c r="AR31" s="1411"/>
      <c r="AS31" s="1411"/>
      <c r="AT31" s="1154"/>
      <c r="AU31" s="1410"/>
      <c r="AV31" s="1403"/>
      <c r="AW31" s="1403"/>
      <c r="AX31" s="1404"/>
      <c r="AY31" s="43"/>
      <c r="AZ31" s="14"/>
      <c r="BA31" s="14"/>
      <c r="BB31" s="14"/>
      <c r="BC31" s="14"/>
    </row>
    <row r="32" spans="1:55">
      <c r="A32" s="15"/>
      <c r="B32" s="44"/>
      <c r="C32" s="44"/>
      <c r="D32" s="14"/>
      <c r="E32" s="14"/>
      <c r="F32" s="14"/>
      <c r="G32" s="15"/>
      <c r="H32" s="14"/>
      <c r="I32" s="14"/>
      <c r="J32" s="14"/>
      <c r="K32" s="14"/>
      <c r="L32" s="14"/>
      <c r="M32" s="14"/>
      <c r="N32" s="14"/>
      <c r="O32" s="14"/>
      <c r="P32" s="14"/>
      <c r="Q32" s="14"/>
      <c r="R32" s="14"/>
      <c r="S32" s="14"/>
      <c r="T32" s="14"/>
      <c r="U32" s="14"/>
      <c r="V32" s="15"/>
      <c r="W32" s="15"/>
      <c r="X32" s="15"/>
      <c r="Y32" s="14"/>
      <c r="Z32" s="14"/>
      <c r="AA32" s="14"/>
      <c r="AB32" s="15"/>
      <c r="AC32" s="14"/>
      <c r="AD32" s="14"/>
      <c r="AE32" s="14"/>
      <c r="AF32" s="14"/>
      <c r="AG32" s="14"/>
      <c r="AH32" s="14"/>
      <c r="AI32" s="14"/>
      <c r="AJ32" s="15"/>
      <c r="AK32" s="15"/>
      <c r="AL32" s="15"/>
      <c r="AM32" s="15"/>
      <c r="AN32" s="1412" t="s">
        <v>250</v>
      </c>
      <c r="AO32" s="1413"/>
      <c r="AP32" s="1413"/>
      <c r="AQ32" s="1413"/>
      <c r="AR32" s="1413"/>
      <c r="AS32" s="1413"/>
      <c r="AT32" s="1413"/>
      <c r="AU32" s="1414"/>
      <c r="AV32" s="1415"/>
      <c r="AW32" s="1416"/>
      <c r="AX32" s="1417"/>
      <c r="AY32" s="43"/>
      <c r="AZ32" s="14"/>
      <c r="BA32" s="14"/>
      <c r="BB32" s="14"/>
      <c r="BC32" s="14"/>
    </row>
    <row r="33" spans="1:55">
      <c r="A33" s="15"/>
      <c r="B33" s="1321" t="s">
        <v>123</v>
      </c>
      <c r="C33" s="1323"/>
      <c r="D33" s="1323"/>
      <c r="E33" s="1324"/>
      <c r="F33" s="45"/>
      <c r="G33" s="45"/>
      <c r="H33" s="1321" t="s">
        <v>125</v>
      </c>
      <c r="I33" s="1323"/>
      <c r="J33" s="1324"/>
      <c r="K33" s="14"/>
      <c r="L33" s="14"/>
      <c r="M33" s="14"/>
      <c r="N33" s="14"/>
      <c r="O33" s="14"/>
      <c r="P33" s="14"/>
      <c r="Q33" s="14"/>
      <c r="R33" s="14"/>
      <c r="S33" s="14"/>
      <c r="T33" s="14"/>
      <c r="U33" s="14"/>
      <c r="V33" s="15"/>
      <c r="W33" s="15"/>
      <c r="X33" s="15"/>
      <c r="Y33" s="14"/>
      <c r="Z33" s="14"/>
      <c r="AA33" s="14"/>
      <c r="AB33" s="15"/>
      <c r="AC33" s="14"/>
      <c r="AD33" s="14"/>
      <c r="AE33" s="14"/>
      <c r="AF33" s="14"/>
      <c r="AG33" s="14"/>
      <c r="AH33" s="14"/>
      <c r="AI33" s="14"/>
      <c r="AJ33" s="15"/>
      <c r="AK33" s="15"/>
      <c r="AL33" s="15"/>
      <c r="AM33" s="15"/>
      <c r="AN33" s="1419" t="s">
        <v>243</v>
      </c>
      <c r="AO33" s="1408" t="s">
        <v>244</v>
      </c>
      <c r="AP33" s="1408"/>
      <c r="AQ33" s="1408"/>
      <c r="AR33" s="1408"/>
      <c r="AS33" s="1408"/>
      <c r="AT33" s="1409" t="s">
        <v>245</v>
      </c>
      <c r="AU33" s="1410"/>
      <c r="AV33" s="1401"/>
      <c r="AW33" s="1401"/>
      <c r="AX33" s="1402"/>
      <c r="AY33" s="43"/>
      <c r="AZ33" s="14"/>
      <c r="BA33" s="14"/>
      <c r="BB33" s="14"/>
      <c r="BC33" s="14"/>
    </row>
    <row r="34" spans="1:55">
      <c r="A34" s="15"/>
      <c r="B34" s="46" t="s">
        <v>251</v>
      </c>
      <c r="C34" s="46" t="s">
        <v>252</v>
      </c>
      <c r="D34" s="46" t="s">
        <v>253</v>
      </c>
      <c r="E34" s="46"/>
      <c r="F34" s="46"/>
      <c r="G34" s="46"/>
      <c r="H34" s="46" t="s">
        <v>251</v>
      </c>
      <c r="I34" s="46" t="s">
        <v>252</v>
      </c>
      <c r="J34" s="46" t="s">
        <v>253</v>
      </c>
      <c r="K34" s="14"/>
      <c r="L34" s="14"/>
      <c r="M34" s="14"/>
      <c r="N34" s="14"/>
      <c r="O34" s="14"/>
      <c r="P34" s="14"/>
      <c r="Q34" s="14"/>
      <c r="R34" s="14"/>
      <c r="S34" s="14"/>
      <c r="T34" s="14"/>
      <c r="U34" s="14"/>
      <c r="V34" s="15"/>
      <c r="W34" s="15"/>
      <c r="X34" s="15"/>
      <c r="Y34" s="14"/>
      <c r="Z34" s="14"/>
      <c r="AA34" s="14"/>
      <c r="AB34" s="15"/>
      <c r="AC34" s="14"/>
      <c r="AD34" s="14"/>
      <c r="AE34" s="14"/>
      <c r="AF34" s="14"/>
      <c r="AG34" s="14"/>
      <c r="AH34" s="14"/>
      <c r="AI34" s="14"/>
      <c r="AJ34" s="14"/>
      <c r="AK34" s="15"/>
      <c r="AL34" s="15"/>
      <c r="AM34" s="15"/>
      <c r="AN34" s="1420"/>
      <c r="AO34" s="1411" t="s">
        <v>254</v>
      </c>
      <c r="AP34" s="1411"/>
      <c r="AQ34" s="1411"/>
      <c r="AR34" s="1411"/>
      <c r="AS34" s="1411"/>
      <c r="AT34" s="1329"/>
      <c r="AU34" s="1194"/>
      <c r="AV34" s="1403"/>
      <c r="AW34" s="1403"/>
      <c r="AX34" s="1404"/>
      <c r="AY34" s="43"/>
      <c r="AZ34" s="14"/>
      <c r="BA34" s="14"/>
      <c r="BB34" s="14"/>
      <c r="BC34" s="14"/>
    </row>
    <row r="35" spans="1:55">
      <c r="A35" s="15"/>
      <c r="B35" s="47"/>
      <c r="C35" s="47"/>
      <c r="D35" s="47"/>
      <c r="E35" s="47"/>
      <c r="F35" s="47"/>
      <c r="G35" s="47"/>
      <c r="H35" s="47"/>
      <c r="I35" s="47"/>
      <c r="J35" s="47"/>
      <c r="K35" s="14"/>
      <c r="L35" s="14"/>
      <c r="M35" s="14"/>
      <c r="N35" s="14"/>
      <c r="O35" s="14"/>
      <c r="P35" s="14"/>
      <c r="Q35" s="14"/>
      <c r="R35" s="14"/>
      <c r="S35" s="14"/>
      <c r="T35" s="14"/>
      <c r="U35" s="14"/>
      <c r="V35" s="15"/>
      <c r="W35" s="1247" t="s">
        <v>255</v>
      </c>
      <c r="X35" s="1154"/>
      <c r="Y35" s="1154"/>
      <c r="Z35" s="1154"/>
      <c r="AA35" s="1154"/>
      <c r="AB35" s="1154"/>
      <c r="AC35" s="14"/>
      <c r="AD35" s="1247" t="s">
        <v>255</v>
      </c>
      <c r="AE35" s="1154"/>
      <c r="AF35" s="1154"/>
      <c r="AG35" s="1154"/>
      <c r="AH35" s="1154"/>
      <c r="AI35" s="1154"/>
      <c r="AJ35" s="14"/>
      <c r="AK35" s="14"/>
      <c r="AL35" s="15"/>
      <c r="AM35" s="15"/>
      <c r="AN35" s="15"/>
      <c r="AO35" s="15"/>
      <c r="AP35" s="15"/>
      <c r="AQ35" s="16"/>
      <c r="AR35" s="16"/>
      <c r="AS35" s="16"/>
      <c r="AT35" s="16"/>
      <c r="AU35" s="15"/>
      <c r="AV35" s="16"/>
      <c r="AW35" s="48"/>
      <c r="AX35" s="48"/>
      <c r="AY35" s="48"/>
      <c r="AZ35" s="14"/>
      <c r="BA35" s="14"/>
      <c r="BB35" s="14"/>
      <c r="BC35" s="14"/>
    </row>
    <row r="36" spans="1:55">
      <c r="A36" s="15"/>
      <c r="B36" s="20" t="s">
        <v>256</v>
      </c>
      <c r="C36" s="20"/>
      <c r="D36" s="20"/>
      <c r="E36" s="20"/>
      <c r="F36" s="20"/>
      <c r="G36" s="20"/>
      <c r="H36" s="20" t="s">
        <v>257</v>
      </c>
      <c r="I36" s="20"/>
      <c r="J36" s="20"/>
      <c r="K36" s="14"/>
      <c r="L36" s="14"/>
      <c r="M36" s="14"/>
      <c r="N36" s="14"/>
      <c r="O36" s="14"/>
      <c r="P36" s="14"/>
      <c r="Q36" s="14"/>
      <c r="R36" s="14"/>
      <c r="S36" s="14"/>
      <c r="T36" s="14"/>
      <c r="U36" s="14"/>
      <c r="V36" s="14"/>
      <c r="W36" s="1247" t="s">
        <v>258</v>
      </c>
      <c r="X36" s="1154"/>
      <c r="Y36" s="1154"/>
      <c r="Z36" s="1154"/>
      <c r="AA36" s="1154"/>
      <c r="AB36" s="1154"/>
      <c r="AC36" s="14"/>
      <c r="AD36" s="1247" t="s">
        <v>258</v>
      </c>
      <c r="AE36" s="1154"/>
      <c r="AF36" s="1154"/>
      <c r="AG36" s="1154"/>
      <c r="AH36" s="1154"/>
      <c r="AI36" s="1154"/>
      <c r="AJ36" s="14"/>
      <c r="AK36" s="14"/>
      <c r="AL36" s="15"/>
      <c r="AM36" s="15"/>
      <c r="AN36" s="15"/>
      <c r="AO36" s="15"/>
      <c r="AP36" s="15"/>
      <c r="AQ36" s="16"/>
      <c r="AR36" s="16"/>
      <c r="AS36" s="16"/>
      <c r="AT36" s="16"/>
      <c r="AU36" s="15"/>
      <c r="AV36" s="16"/>
      <c r="AW36" s="48"/>
      <c r="AX36" s="48"/>
      <c r="AY36" s="48"/>
      <c r="AZ36" s="14"/>
      <c r="BA36" s="14"/>
      <c r="BB36" s="14"/>
      <c r="BC36" s="14"/>
    </row>
    <row r="37" spans="1:55">
      <c r="A37" s="15"/>
      <c r="B37" s="14"/>
      <c r="C37" s="49"/>
      <c r="D37" s="49"/>
      <c r="E37" s="49"/>
      <c r="F37" s="49"/>
      <c r="G37" s="49"/>
      <c r="H37" s="14"/>
      <c r="I37" s="20"/>
      <c r="J37" s="20"/>
      <c r="K37" s="14"/>
      <c r="L37" s="14"/>
      <c r="M37" s="14"/>
      <c r="N37" s="14"/>
      <c r="O37" s="14"/>
      <c r="P37" s="14"/>
      <c r="Q37" s="14"/>
      <c r="R37" s="14"/>
      <c r="S37" s="14"/>
      <c r="T37" s="14"/>
      <c r="U37" s="14"/>
      <c r="V37" s="14"/>
      <c r="W37" s="14"/>
      <c r="X37" s="14"/>
      <c r="Y37" s="14"/>
      <c r="Z37" s="14"/>
      <c r="AA37" s="14"/>
      <c r="AB37" s="15"/>
      <c r="AC37" s="14"/>
      <c r="AD37" s="14"/>
      <c r="AE37" s="14"/>
      <c r="AF37" s="14"/>
      <c r="AG37" s="14"/>
      <c r="AH37" s="14"/>
      <c r="AI37" s="14"/>
      <c r="AJ37" s="14"/>
      <c r="AK37" s="14"/>
      <c r="AL37" s="15"/>
      <c r="AM37" s="15"/>
      <c r="AN37" s="15"/>
      <c r="AO37" s="15"/>
      <c r="AP37" s="15"/>
      <c r="AQ37" s="16"/>
      <c r="AR37" s="16"/>
      <c r="AS37" s="16"/>
      <c r="AT37" s="16"/>
      <c r="AU37" s="15"/>
      <c r="AV37" s="16"/>
      <c r="AW37" s="48"/>
      <c r="AX37" s="48"/>
      <c r="AY37" s="48"/>
      <c r="AZ37" s="14"/>
      <c r="BA37" s="14"/>
      <c r="BB37" s="14"/>
      <c r="BC37" s="14"/>
    </row>
  </sheetData>
  <mergeCells count="286">
    <mergeCell ref="W35:AB35"/>
    <mergeCell ref="AD35:AI35"/>
    <mergeCell ref="W36:AB36"/>
    <mergeCell ref="AD36:AI36"/>
    <mergeCell ref="AO31:AS31"/>
    <mergeCell ref="AN32:AU32"/>
    <mergeCell ref="AV32:AX34"/>
    <mergeCell ref="B33:E33"/>
    <mergeCell ref="H33:J33"/>
    <mergeCell ref="AN33:AN34"/>
    <mergeCell ref="AO33:AS33"/>
    <mergeCell ref="AT33:AU34"/>
    <mergeCell ref="AO34:AS34"/>
    <mergeCell ref="AV27:AX28"/>
    <mergeCell ref="AN29:AU29"/>
    <mergeCell ref="AV29:AX31"/>
    <mergeCell ref="A30:J30"/>
    <mergeCell ref="AN30:AN31"/>
    <mergeCell ref="AO30:AS30"/>
    <mergeCell ref="AT30:AU31"/>
    <mergeCell ref="A31:J31"/>
    <mergeCell ref="W31:AB31"/>
    <mergeCell ref="AD31:AI31"/>
    <mergeCell ref="AP27:AP28"/>
    <mergeCell ref="AQ27:AQ28"/>
    <mergeCell ref="AR27:AR28"/>
    <mergeCell ref="AS27:AS28"/>
    <mergeCell ref="AT27:AT28"/>
    <mergeCell ref="AU27:AU28"/>
    <mergeCell ref="AJ27:AJ28"/>
    <mergeCell ref="AK27:AK28"/>
    <mergeCell ref="AL27:AL28"/>
    <mergeCell ref="AM27:AM28"/>
    <mergeCell ref="AN27:AN28"/>
    <mergeCell ref="AO27:AO28"/>
    <mergeCell ref="AD27:AD28"/>
    <mergeCell ref="AE27:AE28"/>
    <mergeCell ref="AF27:AF28"/>
    <mergeCell ref="AG27:AG28"/>
    <mergeCell ref="AH27:AH28"/>
    <mergeCell ref="AI27:AI28"/>
    <mergeCell ref="AZ24:AZ26"/>
    <mergeCell ref="BA24:BA26"/>
    <mergeCell ref="BB24:BB26"/>
    <mergeCell ref="BC24:BC26"/>
    <mergeCell ref="A27:D28"/>
    <mergeCell ref="E27:F28"/>
    <mergeCell ref="G27:S28"/>
    <mergeCell ref="Y27:AA28"/>
    <mergeCell ref="AB27:AB28"/>
    <mergeCell ref="AC27:AC28"/>
    <mergeCell ref="AT24:AT25"/>
    <mergeCell ref="AU24:AU25"/>
    <mergeCell ref="AV24:AV26"/>
    <mergeCell ref="AW24:AW26"/>
    <mergeCell ref="AX24:AX26"/>
    <mergeCell ref="AY24:AY26"/>
    <mergeCell ref="AN24:AN25"/>
    <mergeCell ref="AO24:AO25"/>
    <mergeCell ref="AP24:AP25"/>
    <mergeCell ref="AQ24:AQ25"/>
    <mergeCell ref="AR24:AR25"/>
    <mergeCell ref="AS24:AS25"/>
    <mergeCell ref="AH24:AH25"/>
    <mergeCell ref="AI24:AI25"/>
    <mergeCell ref="AJ24:AJ25"/>
    <mergeCell ref="AK24:AK25"/>
    <mergeCell ref="AL24:AL25"/>
    <mergeCell ref="AM24:AM25"/>
    <mergeCell ref="AB24:AB25"/>
    <mergeCell ref="AC24:AC25"/>
    <mergeCell ref="AD24:AD25"/>
    <mergeCell ref="AE24:AE25"/>
    <mergeCell ref="AF24:AF25"/>
    <mergeCell ref="AG24:AG25"/>
    <mergeCell ref="V24:V26"/>
    <mergeCell ref="W24:W26"/>
    <mergeCell ref="X24:X26"/>
    <mergeCell ref="Y24:Y26"/>
    <mergeCell ref="Z24:Z26"/>
    <mergeCell ref="AA24:AA26"/>
    <mergeCell ref="P24:P26"/>
    <mergeCell ref="Q24:Q26"/>
    <mergeCell ref="R24:R26"/>
    <mergeCell ref="S24:S26"/>
    <mergeCell ref="T24:T26"/>
    <mergeCell ref="U24:U26"/>
    <mergeCell ref="J24:J26"/>
    <mergeCell ref="K24:K26"/>
    <mergeCell ref="L24:L26"/>
    <mergeCell ref="M24:M26"/>
    <mergeCell ref="N24:N26"/>
    <mergeCell ref="O24:O26"/>
    <mergeCell ref="BA21:BA23"/>
    <mergeCell ref="BB21:BB23"/>
    <mergeCell ref="BC21:BC23"/>
    <mergeCell ref="AW21:AW23"/>
    <mergeCell ref="AX21:AX23"/>
    <mergeCell ref="AY21:AY23"/>
    <mergeCell ref="AZ21:AZ23"/>
    <mergeCell ref="AF21:AF22"/>
    <mergeCell ref="AG21:AG22"/>
    <mergeCell ref="AH21:AH22"/>
    <mergeCell ref="W21:W23"/>
    <mergeCell ref="X21:X23"/>
    <mergeCell ref="Y21:Y23"/>
    <mergeCell ref="Z21:Z23"/>
    <mergeCell ref="AA21:AA23"/>
    <mergeCell ref="AB21:AB22"/>
    <mergeCell ref="Q21:Q23"/>
    <mergeCell ref="R21:R23"/>
    <mergeCell ref="A24:A26"/>
    <mergeCell ref="B24:B26"/>
    <mergeCell ref="C24:C26"/>
    <mergeCell ref="D24:D26"/>
    <mergeCell ref="E24:E26"/>
    <mergeCell ref="F24:F26"/>
    <mergeCell ref="I24:I26"/>
    <mergeCell ref="AU21:AU22"/>
    <mergeCell ref="AV21:AV23"/>
    <mergeCell ref="AO21:AO22"/>
    <mergeCell ref="AP21:AP22"/>
    <mergeCell ref="AQ21:AQ22"/>
    <mergeCell ref="AR21:AR22"/>
    <mergeCell ref="AS21:AS22"/>
    <mergeCell ref="AT21:AT22"/>
    <mergeCell ref="AI21:AI22"/>
    <mergeCell ref="AJ21:AJ22"/>
    <mergeCell ref="AK21:AK22"/>
    <mergeCell ref="AL21:AL22"/>
    <mergeCell ref="AM21:AM22"/>
    <mergeCell ref="AN21:AN22"/>
    <mergeCell ref="AC21:AC22"/>
    <mergeCell ref="AD21:AD22"/>
    <mergeCell ref="AE21:AE22"/>
    <mergeCell ref="S21:S23"/>
    <mergeCell ref="T21:T23"/>
    <mergeCell ref="U21:U23"/>
    <mergeCell ref="V21:V23"/>
    <mergeCell ref="K21:K23"/>
    <mergeCell ref="L21:L23"/>
    <mergeCell ref="M21:M23"/>
    <mergeCell ref="N21:N23"/>
    <mergeCell ref="O21:O23"/>
    <mergeCell ref="P21:P23"/>
    <mergeCell ref="BB18:BB20"/>
    <mergeCell ref="BC18:BC20"/>
    <mergeCell ref="A21:A23"/>
    <mergeCell ref="B21:B23"/>
    <mergeCell ref="C21:C23"/>
    <mergeCell ref="D21:D23"/>
    <mergeCell ref="E21:E23"/>
    <mergeCell ref="F21:F23"/>
    <mergeCell ref="I21:I23"/>
    <mergeCell ref="J21:J23"/>
    <mergeCell ref="AV18:AV20"/>
    <mergeCell ref="AW18:AW20"/>
    <mergeCell ref="AX18:AX20"/>
    <mergeCell ref="AY18:AY20"/>
    <mergeCell ref="AZ18:AZ20"/>
    <mergeCell ref="BA18:BA20"/>
    <mergeCell ref="AP18:AP19"/>
    <mergeCell ref="AQ18:AQ19"/>
    <mergeCell ref="AR18:AR19"/>
    <mergeCell ref="AS18:AS19"/>
    <mergeCell ref="AT18:AT19"/>
    <mergeCell ref="AU18:AU19"/>
    <mergeCell ref="AJ18:AJ19"/>
    <mergeCell ref="AK18:AK19"/>
    <mergeCell ref="T18:T20"/>
    <mergeCell ref="U18:U20"/>
    <mergeCell ref="V18:V20"/>
    <mergeCell ref="W18:W20"/>
    <mergeCell ref="AL18:AL19"/>
    <mergeCell ref="AM18:AM19"/>
    <mergeCell ref="AN18:AN19"/>
    <mergeCell ref="AO18:AO19"/>
    <mergeCell ref="AD18:AD19"/>
    <mergeCell ref="AE18:AE19"/>
    <mergeCell ref="AF18:AF19"/>
    <mergeCell ref="AG18:AG19"/>
    <mergeCell ref="AH18:AH19"/>
    <mergeCell ref="AI18:AI19"/>
    <mergeCell ref="L18:L20"/>
    <mergeCell ref="M18:M20"/>
    <mergeCell ref="N18:N20"/>
    <mergeCell ref="O18:O20"/>
    <mergeCell ref="P18:P20"/>
    <mergeCell ref="Q18:Q20"/>
    <mergeCell ref="AZ17:BC17"/>
    <mergeCell ref="A18:A20"/>
    <mergeCell ref="B18:B20"/>
    <mergeCell ref="C18:C20"/>
    <mergeCell ref="D18:D20"/>
    <mergeCell ref="E18:E20"/>
    <mergeCell ref="F18:F20"/>
    <mergeCell ref="I18:I20"/>
    <mergeCell ref="J18:J20"/>
    <mergeCell ref="K18:K20"/>
    <mergeCell ref="X18:X20"/>
    <mergeCell ref="Y18:Y20"/>
    <mergeCell ref="Z18:Z20"/>
    <mergeCell ref="AA18:AA20"/>
    <mergeCell ref="AB18:AB19"/>
    <mergeCell ref="AC18:AC19"/>
    <mergeCell ref="R18:R20"/>
    <mergeCell ref="S18:S20"/>
    <mergeCell ref="G17:H17"/>
    <mergeCell ref="Z17:AA17"/>
    <mergeCell ref="AZ13:AZ16"/>
    <mergeCell ref="BA13:BA16"/>
    <mergeCell ref="X13:X16"/>
    <mergeCell ref="Y13:Y16"/>
    <mergeCell ref="AH15:AI15"/>
    <mergeCell ref="AJ15:AK15"/>
    <mergeCell ref="R13:R16"/>
    <mergeCell ref="S13:S16"/>
    <mergeCell ref="T13:T16"/>
    <mergeCell ref="U13:U16"/>
    <mergeCell ref="V13:V16"/>
    <mergeCell ref="W13:W16"/>
    <mergeCell ref="L13:L16"/>
    <mergeCell ref="M13:M15"/>
    <mergeCell ref="N13:N15"/>
    <mergeCell ref="O13:O15"/>
    <mergeCell ref="P13:P15"/>
    <mergeCell ref="AX13:AX16"/>
    <mergeCell ref="AY13:AY16"/>
    <mergeCell ref="AO14:AP14"/>
    <mergeCell ref="AQ14:AT14"/>
    <mergeCell ref="AV14:AV16"/>
    <mergeCell ref="AA14:AA16"/>
    <mergeCell ref="AC14:AC16"/>
    <mergeCell ref="AD14:AD16"/>
    <mergeCell ref="AE14:AE16"/>
    <mergeCell ref="AF14:AG14"/>
    <mergeCell ref="AM13:AN14"/>
    <mergeCell ref="AO13:AT13"/>
    <mergeCell ref="AU13:AU16"/>
    <mergeCell ref="AV13:AW13"/>
    <mergeCell ref="AW14:AW16"/>
    <mergeCell ref="AB13:AB16"/>
    <mergeCell ref="AC13:AE13"/>
    <mergeCell ref="AF13:AK13"/>
    <mergeCell ref="AL13:AL16"/>
    <mergeCell ref="AH14:AK14"/>
    <mergeCell ref="AF15:AG15"/>
    <mergeCell ref="AM15:AM16"/>
    <mergeCell ref="AN15:AN16"/>
    <mergeCell ref="AO15:AP15"/>
    <mergeCell ref="AQ15:AR15"/>
    <mergeCell ref="AS15:AT15"/>
    <mergeCell ref="I9:R9"/>
    <mergeCell ref="AR9:BB9"/>
    <mergeCell ref="A12:A16"/>
    <mergeCell ref="B12:F12"/>
    <mergeCell ref="G12:L12"/>
    <mergeCell ref="M12:S12"/>
    <mergeCell ref="T12:Y12"/>
    <mergeCell ref="Z12:AA13"/>
    <mergeCell ref="AB12:AK12"/>
    <mergeCell ref="AL12:AY12"/>
    <mergeCell ref="Q13:Q16"/>
    <mergeCell ref="AZ12:BC12"/>
    <mergeCell ref="B13:B16"/>
    <mergeCell ref="C13:C16"/>
    <mergeCell ref="D13:D16"/>
    <mergeCell ref="E13:E16"/>
    <mergeCell ref="F13:F16"/>
    <mergeCell ref="G13:H16"/>
    <mergeCell ref="I13:I15"/>
    <mergeCell ref="J13:J15"/>
    <mergeCell ref="K13:K15"/>
    <mergeCell ref="BB13:BB16"/>
    <mergeCell ref="BC13:BC16"/>
    <mergeCell ref="Z14:Z16"/>
    <mergeCell ref="AA7:AH7"/>
    <mergeCell ref="AR7:BB7"/>
    <mergeCell ref="AA8:AH8"/>
    <mergeCell ref="AR8:BB8"/>
    <mergeCell ref="AW1:AX1"/>
    <mergeCell ref="A2:AX2"/>
    <mergeCell ref="A3:AX3"/>
    <mergeCell ref="A4:AX4"/>
    <mergeCell ref="R5:W5"/>
    <mergeCell ref="AA5:AF5"/>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U979"/>
  <sheetViews>
    <sheetView topLeftCell="D2" zoomScale="70" zoomScaleNormal="70" workbookViewId="0">
      <selection activeCell="I7" sqref="I7:I8 B17:F25 E26:F27 H17:AD25 U27:AA27 AF17:AR27 AT17:BF27 BG17:BR25 BT17:BU25 BG28:BI33"/>
    </sheetView>
  </sheetViews>
  <sheetFormatPr defaultColWidth="14.42578125" defaultRowHeight="15"/>
  <cols>
    <col min="1" max="1" width="12.140625" style="14" customWidth="1"/>
    <col min="2" max="6" width="4.28515625" style="14" customWidth="1"/>
    <col min="7" max="7" width="3.28515625" style="14" customWidth="1"/>
    <col min="8" max="8" width="4.28515625" style="14" customWidth="1"/>
    <col min="9" max="18" width="5.7109375" style="14" customWidth="1"/>
    <col min="19" max="27" width="6.28515625" style="14" customWidth="1"/>
    <col min="28" max="28" width="5.7109375" style="14" customWidth="1"/>
    <col min="29" max="30" width="4.28515625" style="14" customWidth="1"/>
    <col min="31" max="31" width="3.7109375" style="14" customWidth="1"/>
    <col min="32" max="44" width="5.7109375" style="14" customWidth="1"/>
    <col min="45" max="45" width="3.7109375" style="14" customWidth="1"/>
    <col min="46" max="57" width="5.7109375" style="14" customWidth="1"/>
    <col min="58" max="58" width="5.140625" style="14" customWidth="1"/>
    <col min="59" max="66" width="4.28515625" style="14" customWidth="1"/>
    <col min="67" max="67" width="2.42578125" style="14" customWidth="1"/>
    <col min="68" max="68" width="5.7109375" style="14" customWidth="1"/>
    <col min="69" max="70" width="7.140625" style="14" customWidth="1"/>
    <col min="71" max="73" width="5.7109375" style="14" customWidth="1"/>
    <col min="74" max="16384" width="14.42578125" style="14"/>
  </cols>
  <sheetData>
    <row r="1" spans="1:73" ht="15" customHeight="1">
      <c r="AS1" s="15"/>
      <c r="BF1" s="15"/>
      <c r="BH1" s="1151" t="s">
        <v>259</v>
      </c>
      <c r="BI1" s="1152"/>
      <c r="BJ1" s="15"/>
    </row>
    <row r="2" spans="1:73"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5"/>
    </row>
    <row r="3" spans="1:73"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5"/>
    </row>
    <row r="4" spans="1:73"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5"/>
    </row>
    <row r="5" spans="1:73" ht="17.25" customHeight="1">
      <c r="S5" s="1153"/>
      <c r="T5" s="1154"/>
      <c r="U5" s="1154"/>
      <c r="V5" s="1154"/>
      <c r="W5" s="1154"/>
      <c r="X5" s="1154"/>
      <c r="Y5" s="1154"/>
      <c r="Z5" s="1154"/>
      <c r="AA5" s="16"/>
      <c r="AD5" s="1153"/>
      <c r="AE5" s="1154"/>
      <c r="AF5" s="1154"/>
      <c r="AG5" s="1154"/>
      <c r="AH5" s="1154"/>
      <c r="AI5" s="1154"/>
      <c r="AJ5" s="1154"/>
      <c r="AK5" s="1154"/>
      <c r="AL5" s="1154"/>
      <c r="AM5" s="1154"/>
      <c r="AS5" s="15"/>
      <c r="BF5" s="15"/>
    </row>
    <row r="6" spans="1:73" ht="12.75" customHeight="1">
      <c r="A6" s="15"/>
      <c r="B6" s="15"/>
      <c r="C6" s="15"/>
      <c r="D6" s="17"/>
      <c r="E6" s="17"/>
      <c r="F6" s="17"/>
      <c r="G6" s="17"/>
      <c r="H6" s="17"/>
      <c r="I6" s="17"/>
      <c r="J6" s="17"/>
      <c r="K6" s="17"/>
      <c r="L6" s="17"/>
      <c r="M6" s="17"/>
      <c r="N6" s="17"/>
      <c r="O6" s="17"/>
      <c r="P6" s="17"/>
      <c r="Q6" s="17"/>
      <c r="R6" s="17"/>
      <c r="S6" s="17"/>
      <c r="T6" s="17"/>
      <c r="U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row>
    <row r="7" spans="1:73" ht="18.75" customHeight="1">
      <c r="B7" s="18" t="s">
        <v>201</v>
      </c>
      <c r="I7" s="464"/>
      <c r="J7" s="452"/>
      <c r="K7" s="452"/>
      <c r="L7" s="452"/>
      <c r="M7" s="452"/>
      <c r="N7" s="452"/>
      <c r="O7" s="452"/>
      <c r="P7" s="452"/>
      <c r="Q7" s="452"/>
      <c r="R7" s="452"/>
      <c r="S7" s="452"/>
      <c r="T7" s="451"/>
      <c r="U7" s="403"/>
      <c r="V7" s="20"/>
      <c r="W7" s="404"/>
      <c r="X7" s="404"/>
      <c r="Y7" s="405" t="s">
        <v>202</v>
      </c>
      <c r="Z7" s="404"/>
      <c r="AA7" s="404"/>
      <c r="AB7" s="404"/>
      <c r="AC7" s="404"/>
      <c r="AD7" s="1146"/>
      <c r="AE7" s="1147"/>
      <c r="AF7" s="1147"/>
      <c r="AG7" s="1147"/>
      <c r="AH7" s="1147"/>
      <c r="AI7" s="1147"/>
      <c r="AJ7" s="1147"/>
      <c r="AK7" s="1147"/>
      <c r="AL7" s="1147"/>
      <c r="AM7" s="1147"/>
      <c r="AN7" s="1147"/>
      <c r="AO7" s="1148"/>
      <c r="AP7" s="404"/>
      <c r="AQ7" s="404"/>
      <c r="AR7" s="404"/>
      <c r="AS7" s="404"/>
      <c r="AT7" s="404"/>
      <c r="AU7" s="404"/>
      <c r="AV7" s="404"/>
      <c r="AW7" s="405" t="s">
        <v>203</v>
      </c>
      <c r="AX7" s="404"/>
      <c r="AY7" s="404"/>
      <c r="AZ7" s="404"/>
      <c r="BA7" s="404"/>
      <c r="BB7" s="404"/>
      <c r="BC7" s="1149"/>
      <c r="BD7" s="1150"/>
      <c r="BE7" s="1150"/>
      <c r="BF7" s="1150"/>
      <c r="BG7" s="1150"/>
      <c r="BH7" s="1150"/>
      <c r="BI7" s="1150"/>
      <c r="BJ7" s="1150"/>
      <c r="BK7" s="1150"/>
      <c r="BL7" s="1150"/>
      <c r="BM7" s="1150"/>
    </row>
    <row r="8" spans="1:73" ht="18.75" customHeight="1">
      <c r="B8" s="18" t="s">
        <v>204</v>
      </c>
      <c r="I8" s="464"/>
      <c r="J8" s="452"/>
      <c r="K8" s="452"/>
      <c r="L8" s="452"/>
      <c r="M8" s="452"/>
      <c r="N8" s="452"/>
      <c r="O8" s="452"/>
      <c r="P8" s="452"/>
      <c r="Q8" s="452"/>
      <c r="R8" s="452"/>
      <c r="S8" s="452"/>
      <c r="T8" s="451"/>
      <c r="U8" s="403"/>
      <c r="V8" s="20"/>
      <c r="W8" s="404"/>
      <c r="X8" s="404"/>
      <c r="Y8" s="405" t="s">
        <v>205</v>
      </c>
      <c r="Z8" s="404"/>
      <c r="AA8" s="404"/>
      <c r="AB8" s="404"/>
      <c r="AC8" s="404"/>
      <c r="AD8" s="1146"/>
      <c r="AE8" s="1147"/>
      <c r="AF8" s="1147"/>
      <c r="AG8" s="1147"/>
      <c r="AH8" s="1147"/>
      <c r="AI8" s="1147"/>
      <c r="AJ8" s="1147"/>
      <c r="AK8" s="1147"/>
      <c r="AL8" s="1147"/>
      <c r="AM8" s="1147"/>
      <c r="AN8" s="1147"/>
      <c r="AO8" s="1148"/>
      <c r="AP8" s="404"/>
      <c r="AQ8" s="404"/>
      <c r="AR8" s="404"/>
      <c r="AS8" s="404"/>
      <c r="AT8" s="404"/>
      <c r="AU8" s="404"/>
      <c r="AV8" s="404"/>
      <c r="AW8" s="405" t="s">
        <v>206</v>
      </c>
      <c r="AX8" s="404"/>
      <c r="AY8" s="404"/>
      <c r="AZ8" s="404"/>
      <c r="BA8" s="404"/>
      <c r="BB8" s="404"/>
      <c r="BC8" s="1149"/>
      <c r="BD8" s="1150"/>
      <c r="BE8" s="1150"/>
      <c r="BF8" s="1150"/>
      <c r="BG8" s="1150"/>
      <c r="BH8" s="1150"/>
      <c r="BI8" s="1150"/>
      <c r="BJ8" s="1150"/>
      <c r="BK8" s="1150"/>
      <c r="BL8" s="1150"/>
      <c r="BM8" s="1150"/>
    </row>
    <row r="9" spans="1:73" ht="18.75" customHeight="1">
      <c r="B9" s="18" t="s">
        <v>207</v>
      </c>
      <c r="I9" s="1146"/>
      <c r="J9" s="1147"/>
      <c r="K9" s="1147"/>
      <c r="L9" s="1147"/>
      <c r="M9" s="1147"/>
      <c r="N9" s="1147"/>
      <c r="O9" s="1147"/>
      <c r="P9" s="1147"/>
      <c r="Q9" s="1147"/>
      <c r="R9" s="1147"/>
      <c r="S9" s="1147"/>
      <c r="T9" s="1148"/>
      <c r="U9" s="403"/>
      <c r="V9" s="20"/>
      <c r="W9" s="20"/>
      <c r="X9" s="20"/>
      <c r="Y9" s="20"/>
      <c r="Z9" s="20"/>
      <c r="AA9" s="20"/>
      <c r="AB9" s="20"/>
      <c r="AC9" s="20"/>
      <c r="AD9" s="20"/>
      <c r="AE9" s="17"/>
      <c r="AF9" s="20"/>
      <c r="AG9" s="20"/>
      <c r="AH9" s="20"/>
      <c r="AI9" s="20"/>
      <c r="AJ9" s="20"/>
      <c r="AK9" s="20"/>
      <c r="AL9" s="20"/>
      <c r="AM9" s="20"/>
      <c r="AN9" s="20"/>
      <c r="AO9" s="20"/>
      <c r="AP9" s="20"/>
      <c r="AQ9" s="404"/>
      <c r="AR9" s="404"/>
      <c r="AS9" s="404"/>
      <c r="AT9" s="404"/>
      <c r="AU9" s="404"/>
      <c r="AV9" s="404"/>
      <c r="AW9" s="405" t="s">
        <v>208</v>
      </c>
      <c r="AX9" s="404"/>
      <c r="AY9" s="404"/>
      <c r="AZ9" s="404"/>
      <c r="BA9" s="404"/>
      <c r="BB9" s="404"/>
      <c r="BC9" s="1145"/>
      <c r="BD9" s="1145"/>
      <c r="BE9" s="1145"/>
      <c r="BF9" s="1145"/>
      <c r="BG9" s="1145"/>
      <c r="BH9" s="1145"/>
      <c r="BI9" s="1145"/>
      <c r="BJ9" s="1145"/>
      <c r="BK9" s="1145"/>
      <c r="BL9" s="1145"/>
      <c r="BM9" s="1145"/>
    </row>
    <row r="10" spans="1:73"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20"/>
      <c r="AC10" s="20"/>
      <c r="AD10" s="20"/>
      <c r="AE10" s="17"/>
      <c r="AF10" s="20"/>
      <c r="AG10" s="20"/>
      <c r="AH10" s="20"/>
      <c r="AI10" s="20"/>
      <c r="AJ10" s="20"/>
      <c r="AK10" s="20"/>
      <c r="AL10" s="20"/>
      <c r="AM10" s="20"/>
      <c r="AN10" s="20"/>
      <c r="AO10" s="20"/>
      <c r="AP10" s="20"/>
      <c r="AQ10" s="20"/>
      <c r="AR10" s="20"/>
      <c r="AS10" s="17"/>
      <c r="AT10" s="20"/>
      <c r="AU10" s="20"/>
      <c r="AV10" s="20"/>
      <c r="AW10" s="20"/>
      <c r="AX10" s="20"/>
      <c r="AY10" s="20"/>
      <c r="AZ10" s="20"/>
      <c r="BA10" s="20"/>
      <c r="BB10" s="20"/>
      <c r="BC10" s="20"/>
      <c r="BD10" s="20"/>
      <c r="BE10" s="20"/>
      <c r="BF10" s="17"/>
      <c r="BG10" s="20"/>
      <c r="BH10" s="20"/>
      <c r="BI10" s="20"/>
      <c r="BJ10" s="20"/>
    </row>
    <row r="11" spans="1:73" ht="24" customHeight="1">
      <c r="A11" s="1313" t="s">
        <v>209</v>
      </c>
      <c r="B11" s="1316" t="s">
        <v>210</v>
      </c>
      <c r="C11" s="1316"/>
      <c r="D11" s="1316"/>
      <c r="E11" s="1316"/>
      <c r="F11" s="1316"/>
      <c r="G11" s="1316" t="s">
        <v>211</v>
      </c>
      <c r="H11" s="1316"/>
      <c r="I11" s="1316"/>
      <c r="J11" s="1316"/>
      <c r="K11" s="1316"/>
      <c r="L11" s="1316"/>
      <c r="M11" s="1316" t="s">
        <v>212</v>
      </c>
      <c r="N11" s="1316"/>
      <c r="O11" s="1316"/>
      <c r="P11" s="1316"/>
      <c r="Q11" s="1316"/>
      <c r="R11" s="1316"/>
      <c r="S11" s="1316" t="s">
        <v>213</v>
      </c>
      <c r="T11" s="1316"/>
      <c r="U11" s="1316"/>
      <c r="V11" s="1316"/>
      <c r="W11" s="1316"/>
      <c r="X11" s="1316"/>
      <c r="Y11" s="1316"/>
      <c r="Z11" s="1316"/>
      <c r="AA11" s="1316"/>
      <c r="AB11" s="1316"/>
      <c r="AC11" s="1317" t="s">
        <v>214</v>
      </c>
      <c r="AD11" s="1318"/>
      <c r="AE11" s="1321" t="s">
        <v>215</v>
      </c>
      <c r="AF11" s="1322"/>
      <c r="AG11" s="1322"/>
      <c r="AH11" s="1322"/>
      <c r="AI11" s="1323"/>
      <c r="AJ11" s="1323"/>
      <c r="AK11" s="1323"/>
      <c r="AL11" s="1323"/>
      <c r="AM11" s="1323"/>
      <c r="AN11" s="1323"/>
      <c r="AO11" s="1323"/>
      <c r="AP11" s="1323"/>
      <c r="AQ11" s="1323"/>
      <c r="AR11" s="1324"/>
      <c r="AS11" s="1321" t="s">
        <v>216</v>
      </c>
      <c r="AT11" s="1323"/>
      <c r="AU11" s="1323"/>
      <c r="AV11" s="1323"/>
      <c r="AW11" s="1323"/>
      <c r="AX11" s="1323"/>
      <c r="AY11" s="1323"/>
      <c r="AZ11" s="1323"/>
      <c r="BA11" s="1323"/>
      <c r="BB11" s="1323"/>
      <c r="BC11" s="1323"/>
      <c r="BD11" s="1323"/>
      <c r="BE11" s="1323"/>
      <c r="BF11" s="1323"/>
      <c r="BG11" s="1323"/>
      <c r="BH11" s="1323"/>
      <c r="BI11" s="1323"/>
      <c r="BJ11" s="1324"/>
      <c r="BK11" s="1325" t="s">
        <v>217</v>
      </c>
      <c r="BL11" s="1326"/>
      <c r="BM11" s="1326"/>
      <c r="BN11" s="1327"/>
      <c r="BP11" s="1341" t="s">
        <v>57</v>
      </c>
      <c r="BQ11" s="1313" t="s">
        <v>145</v>
      </c>
      <c r="BR11" s="1344"/>
      <c r="BS11" s="1328" t="s">
        <v>260</v>
      </c>
      <c r="BT11" s="1337" t="s">
        <v>30</v>
      </c>
      <c r="BU11" s="1337"/>
    </row>
    <row r="12" spans="1:73" ht="24" customHeight="1">
      <c r="A12" s="1314"/>
      <c r="B12" s="1336" t="s">
        <v>55</v>
      </c>
      <c r="C12" s="1336" t="s">
        <v>56</v>
      </c>
      <c r="D12" s="1336" t="s">
        <v>26</v>
      </c>
      <c r="E12" s="1336" t="s">
        <v>53</v>
      </c>
      <c r="F12" s="1336" t="s">
        <v>54</v>
      </c>
      <c r="G12" s="1336" t="s">
        <v>218</v>
      </c>
      <c r="H12" s="1336"/>
      <c r="I12" s="1336" t="s">
        <v>61</v>
      </c>
      <c r="J12" s="1336" t="s">
        <v>68</v>
      </c>
      <c r="K12" s="1336" t="s">
        <v>64</v>
      </c>
      <c r="L12" s="1336" t="s">
        <v>65</v>
      </c>
      <c r="M12" s="1336" t="s">
        <v>261</v>
      </c>
      <c r="N12" s="1336" t="s">
        <v>61</v>
      </c>
      <c r="O12" s="1336" t="s">
        <v>62</v>
      </c>
      <c r="P12" s="1336" t="s">
        <v>68</v>
      </c>
      <c r="Q12" s="1336" t="s">
        <v>64</v>
      </c>
      <c r="R12" s="1336" t="s">
        <v>69</v>
      </c>
      <c r="S12" s="1336" t="s">
        <v>219</v>
      </c>
      <c r="T12" s="1336" t="s">
        <v>220</v>
      </c>
      <c r="U12" s="1336" t="s">
        <v>262</v>
      </c>
      <c r="V12" s="1336" t="s">
        <v>33</v>
      </c>
      <c r="W12" s="1336" t="s">
        <v>73</v>
      </c>
      <c r="X12" s="1336" t="s">
        <v>263</v>
      </c>
      <c r="Y12" s="1336" t="s">
        <v>221</v>
      </c>
      <c r="Z12" s="1336" t="s">
        <v>35</v>
      </c>
      <c r="AA12" s="1336" t="s">
        <v>264</v>
      </c>
      <c r="AB12" s="1336" t="s">
        <v>223</v>
      </c>
      <c r="AC12" s="1319"/>
      <c r="AD12" s="1320"/>
      <c r="AE12" s="1328" t="s">
        <v>224</v>
      </c>
      <c r="AF12" s="1330" t="s">
        <v>225</v>
      </c>
      <c r="AG12" s="1331"/>
      <c r="AH12" s="1332"/>
      <c r="AI12" s="1317" t="s">
        <v>265</v>
      </c>
      <c r="AJ12" s="1333"/>
      <c r="AK12" s="1317" t="s">
        <v>266</v>
      </c>
      <c r="AL12" s="1333"/>
      <c r="AM12" s="1321" t="s">
        <v>226</v>
      </c>
      <c r="AN12" s="1323"/>
      <c r="AO12" s="1323"/>
      <c r="AP12" s="1323"/>
      <c r="AQ12" s="1323"/>
      <c r="AR12" s="1324"/>
      <c r="AS12" s="1350" t="s">
        <v>227</v>
      </c>
      <c r="AT12" s="1317" t="s">
        <v>225</v>
      </c>
      <c r="AU12" s="1333"/>
      <c r="AV12" s="1351" t="s">
        <v>265</v>
      </c>
      <c r="AW12" s="1333"/>
      <c r="AX12" s="1317" t="s">
        <v>267</v>
      </c>
      <c r="AY12" s="1333"/>
      <c r="AZ12" s="1321" t="s">
        <v>226</v>
      </c>
      <c r="BA12" s="1323"/>
      <c r="BB12" s="1323"/>
      <c r="BC12" s="1323"/>
      <c r="BD12" s="1323"/>
      <c r="BE12" s="1324"/>
      <c r="BF12" s="1347" t="s">
        <v>82</v>
      </c>
      <c r="BG12" s="1355" t="s">
        <v>228</v>
      </c>
      <c r="BH12" s="1356"/>
      <c r="BI12" s="1350" t="s">
        <v>84</v>
      </c>
      <c r="BJ12" s="1328" t="s">
        <v>268</v>
      </c>
      <c r="BK12" s="1357" t="s">
        <v>230</v>
      </c>
      <c r="BL12" s="1337">
        <v>1</v>
      </c>
      <c r="BM12" s="1337">
        <v>2</v>
      </c>
      <c r="BN12" s="1337">
        <v>3</v>
      </c>
      <c r="BP12" s="1342"/>
      <c r="BQ12" s="1345"/>
      <c r="BR12" s="1346"/>
      <c r="BS12" s="1314"/>
      <c r="BT12" s="1337"/>
      <c r="BU12" s="1337"/>
    </row>
    <row r="13" spans="1:73" ht="24" customHeight="1">
      <c r="A13" s="1314"/>
      <c r="B13" s="1336"/>
      <c r="C13" s="1336"/>
      <c r="D13" s="1336"/>
      <c r="E13" s="1336"/>
      <c r="F13" s="1336"/>
      <c r="G13" s="1336"/>
      <c r="H13" s="1336"/>
      <c r="I13" s="1336"/>
      <c r="J13" s="1336"/>
      <c r="K13" s="1336"/>
      <c r="L13" s="1336"/>
      <c r="M13" s="1336"/>
      <c r="N13" s="1336"/>
      <c r="O13" s="1336"/>
      <c r="P13" s="1336"/>
      <c r="Q13" s="1336"/>
      <c r="R13" s="1336"/>
      <c r="S13" s="1336"/>
      <c r="T13" s="1336"/>
      <c r="U13" s="1336"/>
      <c r="V13" s="1336"/>
      <c r="W13" s="1336"/>
      <c r="X13" s="1336"/>
      <c r="Y13" s="1336"/>
      <c r="Z13" s="1336"/>
      <c r="AA13" s="1336"/>
      <c r="AB13" s="1336"/>
      <c r="AC13" s="1337">
        <v>1</v>
      </c>
      <c r="AD13" s="1337" t="s">
        <v>231</v>
      </c>
      <c r="AE13" s="1154"/>
      <c r="AF13" s="1338" t="s">
        <v>110</v>
      </c>
      <c r="AG13" s="1338" t="s">
        <v>232</v>
      </c>
      <c r="AH13" s="1338" t="s">
        <v>233</v>
      </c>
      <c r="AI13" s="1334"/>
      <c r="AJ13" s="1335"/>
      <c r="AK13" s="1334"/>
      <c r="AL13" s="1335"/>
      <c r="AM13" s="1321" t="s">
        <v>95</v>
      </c>
      <c r="AN13" s="1324"/>
      <c r="AO13" s="1321" t="s">
        <v>96</v>
      </c>
      <c r="AP13" s="1323"/>
      <c r="AQ13" s="1323"/>
      <c r="AR13" s="1324"/>
      <c r="AS13" s="1348"/>
      <c r="AT13" s="1334"/>
      <c r="AU13" s="1335"/>
      <c r="AV13" s="1352"/>
      <c r="AW13" s="1335"/>
      <c r="AX13" s="1334"/>
      <c r="AY13" s="1335"/>
      <c r="AZ13" s="1321" t="s">
        <v>95</v>
      </c>
      <c r="BA13" s="1324"/>
      <c r="BB13" s="1321" t="s">
        <v>96</v>
      </c>
      <c r="BC13" s="1323"/>
      <c r="BD13" s="1323"/>
      <c r="BE13" s="1324"/>
      <c r="BF13" s="1348"/>
      <c r="BG13" s="1350" t="s">
        <v>98</v>
      </c>
      <c r="BH13" s="1328" t="s">
        <v>99</v>
      </c>
      <c r="BI13" s="1348"/>
      <c r="BJ13" s="1314"/>
      <c r="BK13" s="1337"/>
      <c r="BL13" s="1337"/>
      <c r="BM13" s="1337"/>
      <c r="BN13" s="1337"/>
      <c r="BP13" s="1342"/>
      <c r="BQ13" s="1350" t="s">
        <v>58</v>
      </c>
      <c r="BR13" s="1350" t="s">
        <v>59</v>
      </c>
      <c r="BS13" s="1314"/>
      <c r="BT13" s="1336" t="s">
        <v>269</v>
      </c>
      <c r="BU13" s="1336" t="s">
        <v>270</v>
      </c>
    </row>
    <row r="14" spans="1:73" ht="24.75" customHeight="1">
      <c r="A14" s="1314"/>
      <c r="B14" s="1336"/>
      <c r="C14" s="1336"/>
      <c r="D14" s="1336"/>
      <c r="E14" s="1336"/>
      <c r="F14" s="1336"/>
      <c r="G14" s="1336"/>
      <c r="H14" s="1336"/>
      <c r="I14" s="1336"/>
      <c r="J14" s="1336"/>
      <c r="K14" s="1336"/>
      <c r="L14" s="1336"/>
      <c r="M14" s="1336"/>
      <c r="N14" s="1336"/>
      <c r="O14" s="1336"/>
      <c r="P14" s="1336"/>
      <c r="Q14" s="1336"/>
      <c r="R14" s="1336"/>
      <c r="S14" s="1336"/>
      <c r="T14" s="1336"/>
      <c r="U14" s="1336"/>
      <c r="V14" s="1336"/>
      <c r="W14" s="1336"/>
      <c r="X14" s="1336"/>
      <c r="Y14" s="1336"/>
      <c r="Z14" s="1336"/>
      <c r="AA14" s="1336"/>
      <c r="AB14" s="1336"/>
      <c r="AC14" s="1337"/>
      <c r="AD14" s="1337"/>
      <c r="AE14" s="1154"/>
      <c r="AF14" s="1339"/>
      <c r="AG14" s="1339"/>
      <c r="AH14" s="1339"/>
      <c r="AI14" s="1354" t="s">
        <v>110</v>
      </c>
      <c r="AJ14" s="1347" t="s">
        <v>113</v>
      </c>
      <c r="AK14" s="1347" t="s">
        <v>110</v>
      </c>
      <c r="AL14" s="1347" t="s">
        <v>113</v>
      </c>
      <c r="AM14" s="1321" t="s">
        <v>114</v>
      </c>
      <c r="AN14" s="1324"/>
      <c r="AO14" s="1321" t="s">
        <v>114</v>
      </c>
      <c r="AP14" s="1324"/>
      <c r="AQ14" s="1321" t="s">
        <v>115</v>
      </c>
      <c r="AR14" s="1324"/>
      <c r="AS14" s="1348"/>
      <c r="AT14" s="1353" t="s">
        <v>110</v>
      </c>
      <c r="AU14" s="1350" t="s">
        <v>113</v>
      </c>
      <c r="AV14" s="1347" t="s">
        <v>110</v>
      </c>
      <c r="AW14" s="1347" t="s">
        <v>113</v>
      </c>
      <c r="AX14" s="1347" t="s">
        <v>110</v>
      </c>
      <c r="AY14" s="1347" t="s">
        <v>113</v>
      </c>
      <c r="AZ14" s="1321" t="s">
        <v>114</v>
      </c>
      <c r="BA14" s="1324"/>
      <c r="BB14" s="1358" t="s">
        <v>114</v>
      </c>
      <c r="BC14" s="1324"/>
      <c r="BD14" s="1358" t="s">
        <v>115</v>
      </c>
      <c r="BE14" s="1324"/>
      <c r="BF14" s="1348"/>
      <c r="BG14" s="1348"/>
      <c r="BH14" s="1314"/>
      <c r="BI14" s="1348"/>
      <c r="BJ14" s="1314"/>
      <c r="BK14" s="1337"/>
      <c r="BL14" s="1337"/>
      <c r="BM14" s="1337"/>
      <c r="BN14" s="1337"/>
      <c r="BO14" s="50"/>
      <c r="BP14" s="1342"/>
      <c r="BQ14" s="1359"/>
      <c r="BR14" s="1359"/>
      <c r="BS14" s="1314"/>
      <c r="BT14" s="1336"/>
      <c r="BU14" s="1336"/>
    </row>
    <row r="15" spans="1:73" ht="21.75" customHeight="1">
      <c r="A15" s="1315"/>
      <c r="B15" s="1336"/>
      <c r="C15" s="1336"/>
      <c r="D15" s="1336"/>
      <c r="E15" s="1336"/>
      <c r="F15" s="1336"/>
      <c r="G15" s="1336"/>
      <c r="H15" s="1336"/>
      <c r="I15" s="21" t="s">
        <v>118</v>
      </c>
      <c r="J15" s="21" t="s">
        <v>120</v>
      </c>
      <c r="K15" s="21" t="s">
        <v>121</v>
      </c>
      <c r="L15" s="1336"/>
      <c r="M15" s="1336"/>
      <c r="N15" s="21" t="s">
        <v>123</v>
      </c>
      <c r="O15" s="21" t="s">
        <v>124</v>
      </c>
      <c r="P15" s="21" t="s">
        <v>125</v>
      </c>
      <c r="Q15" s="21" t="s">
        <v>126</v>
      </c>
      <c r="R15" s="1336"/>
      <c r="S15" s="1336"/>
      <c r="T15" s="1336"/>
      <c r="U15" s="1336"/>
      <c r="V15" s="1336"/>
      <c r="W15" s="1336"/>
      <c r="X15" s="1336"/>
      <c r="Y15" s="1336"/>
      <c r="Z15" s="1336"/>
      <c r="AA15" s="1336"/>
      <c r="AB15" s="1336"/>
      <c r="AC15" s="1337"/>
      <c r="AD15" s="1337"/>
      <c r="AE15" s="1329"/>
      <c r="AF15" s="1340"/>
      <c r="AG15" s="1340"/>
      <c r="AH15" s="1340"/>
      <c r="AI15" s="1194"/>
      <c r="AJ15" s="1349"/>
      <c r="AK15" s="1349"/>
      <c r="AL15" s="1349"/>
      <c r="AM15" s="22" t="s">
        <v>129</v>
      </c>
      <c r="AN15" s="23" t="s">
        <v>130</v>
      </c>
      <c r="AO15" s="23" t="s">
        <v>129</v>
      </c>
      <c r="AP15" s="23" t="s">
        <v>130</v>
      </c>
      <c r="AQ15" s="23" t="s">
        <v>129</v>
      </c>
      <c r="AR15" s="24" t="s">
        <v>130</v>
      </c>
      <c r="AS15" s="1349"/>
      <c r="AT15" s="1194"/>
      <c r="AU15" s="1349"/>
      <c r="AV15" s="1349"/>
      <c r="AW15" s="1349"/>
      <c r="AX15" s="1349"/>
      <c r="AY15" s="1349"/>
      <c r="AZ15" s="23" t="s">
        <v>129</v>
      </c>
      <c r="BA15" s="23" t="s">
        <v>130</v>
      </c>
      <c r="BB15" s="23" t="s">
        <v>129</v>
      </c>
      <c r="BC15" s="23" t="s">
        <v>130</v>
      </c>
      <c r="BD15" s="23" t="s">
        <v>129</v>
      </c>
      <c r="BE15" s="25" t="s">
        <v>130</v>
      </c>
      <c r="BF15" s="1349"/>
      <c r="BG15" s="1349"/>
      <c r="BH15" s="1315"/>
      <c r="BI15" s="1349"/>
      <c r="BJ15" s="1315"/>
      <c r="BK15" s="1337"/>
      <c r="BL15" s="1337"/>
      <c r="BM15" s="1337"/>
      <c r="BN15" s="1337"/>
      <c r="BO15" s="50"/>
      <c r="BP15" s="1343"/>
      <c r="BQ15" s="1360"/>
      <c r="BR15" s="1360"/>
      <c r="BS15" s="1315"/>
      <c r="BT15" s="1336"/>
      <c r="BU15" s="1336"/>
    </row>
    <row r="16" spans="1:73" ht="18" customHeight="1">
      <c r="A16" s="26">
        <v>1</v>
      </c>
      <c r="B16" s="26">
        <v>2</v>
      </c>
      <c r="C16" s="26">
        <v>3</v>
      </c>
      <c r="D16" s="26">
        <v>4</v>
      </c>
      <c r="E16" s="26">
        <v>5</v>
      </c>
      <c r="F16" s="27">
        <v>6</v>
      </c>
      <c r="G16" s="1193">
        <v>7</v>
      </c>
      <c r="H16" s="1194"/>
      <c r="I16" s="28">
        <v>8</v>
      </c>
      <c r="J16" s="26">
        <v>9</v>
      </c>
      <c r="K16" s="28">
        <v>10</v>
      </c>
      <c r="L16" s="26">
        <v>11</v>
      </c>
      <c r="M16" s="28">
        <v>12</v>
      </c>
      <c r="N16" s="28">
        <v>13</v>
      </c>
      <c r="O16" s="26">
        <v>14</v>
      </c>
      <c r="P16" s="28">
        <v>15</v>
      </c>
      <c r="Q16" s="26">
        <v>16</v>
      </c>
      <c r="R16" s="28">
        <v>17</v>
      </c>
      <c r="S16" s="28">
        <v>18</v>
      </c>
      <c r="T16" s="26">
        <v>19</v>
      </c>
      <c r="U16" s="28">
        <v>20</v>
      </c>
      <c r="V16" s="28">
        <v>21</v>
      </c>
      <c r="W16" s="26">
        <v>22</v>
      </c>
      <c r="X16" s="28">
        <v>23</v>
      </c>
      <c r="Y16" s="28">
        <v>24</v>
      </c>
      <c r="Z16" s="26">
        <v>25</v>
      </c>
      <c r="AA16" s="28">
        <v>26</v>
      </c>
      <c r="AB16" s="26">
        <v>27</v>
      </c>
      <c r="AC16" s="1193">
        <v>28</v>
      </c>
      <c r="AD16" s="1194"/>
      <c r="AE16" s="29">
        <v>29</v>
      </c>
      <c r="AF16" s="30">
        <v>30</v>
      </c>
      <c r="AG16" s="30">
        <v>31</v>
      </c>
      <c r="AH16" s="30">
        <v>32</v>
      </c>
      <c r="AI16" s="51">
        <v>33</v>
      </c>
      <c r="AJ16" s="52">
        <v>34</v>
      </c>
      <c r="AK16" s="52">
        <v>35</v>
      </c>
      <c r="AL16" s="52">
        <v>36</v>
      </c>
      <c r="AM16" s="52">
        <v>37</v>
      </c>
      <c r="AN16" s="52">
        <v>38</v>
      </c>
      <c r="AO16" s="52">
        <v>39</v>
      </c>
      <c r="AP16" s="52">
        <v>40</v>
      </c>
      <c r="AQ16" s="52">
        <v>41</v>
      </c>
      <c r="AR16" s="52">
        <v>42</v>
      </c>
      <c r="AS16" s="52">
        <v>43</v>
      </c>
      <c r="AT16" s="52">
        <v>44</v>
      </c>
      <c r="AU16" s="52">
        <v>45</v>
      </c>
      <c r="AV16" s="52">
        <v>46</v>
      </c>
      <c r="AW16" s="52">
        <v>47</v>
      </c>
      <c r="AX16" s="52">
        <v>48</v>
      </c>
      <c r="AY16" s="52">
        <v>49</v>
      </c>
      <c r="AZ16" s="52">
        <v>50</v>
      </c>
      <c r="BA16" s="52">
        <v>51</v>
      </c>
      <c r="BB16" s="52">
        <v>52</v>
      </c>
      <c r="BC16" s="52">
        <v>53</v>
      </c>
      <c r="BD16" s="52">
        <v>54</v>
      </c>
      <c r="BE16" s="52">
        <v>55</v>
      </c>
      <c r="BF16" s="52">
        <v>56</v>
      </c>
      <c r="BG16" s="52">
        <v>57</v>
      </c>
      <c r="BH16" s="52">
        <v>58</v>
      </c>
      <c r="BI16" s="52">
        <v>59</v>
      </c>
      <c r="BJ16" s="29">
        <v>60</v>
      </c>
      <c r="BK16" s="1193">
        <v>61</v>
      </c>
      <c r="BL16" s="1329"/>
      <c r="BM16" s="1329"/>
      <c r="BN16" s="1194"/>
      <c r="BO16" s="20"/>
      <c r="BP16" s="46">
        <v>62</v>
      </c>
      <c r="BQ16" s="46">
        <v>63</v>
      </c>
      <c r="BR16" s="46">
        <v>64</v>
      </c>
      <c r="BS16" s="46">
        <v>65</v>
      </c>
      <c r="BT16" s="26">
        <v>39</v>
      </c>
      <c r="BU16" s="26">
        <v>40</v>
      </c>
    </row>
    <row r="17" spans="1:73" ht="18.75" customHeight="1">
      <c r="A17" s="1361" t="s">
        <v>234</v>
      </c>
      <c r="B17" s="1364"/>
      <c r="C17" s="1364"/>
      <c r="D17" s="1364"/>
      <c r="E17" s="1364"/>
      <c r="F17" s="1364"/>
      <c r="G17" s="31" t="s">
        <v>131</v>
      </c>
      <c r="H17" s="32"/>
      <c r="I17" s="1364"/>
      <c r="J17" s="1364"/>
      <c r="K17" s="1364"/>
      <c r="L17" s="1367"/>
      <c r="M17" s="1364"/>
      <c r="N17" s="1364"/>
      <c r="O17" s="1364"/>
      <c r="P17" s="1364"/>
      <c r="Q17" s="1364"/>
      <c r="R17" s="1367"/>
      <c r="S17" s="1364"/>
      <c r="T17" s="1364"/>
      <c r="U17" s="1364"/>
      <c r="V17" s="1364"/>
      <c r="W17" s="1364"/>
      <c r="X17" s="1364"/>
      <c r="Y17" s="1364"/>
      <c r="Z17" s="1364"/>
      <c r="AA17" s="1364"/>
      <c r="AB17" s="1364"/>
      <c r="AC17" s="1364"/>
      <c r="AD17" s="1364"/>
      <c r="AE17" s="1370" t="s">
        <v>116</v>
      </c>
      <c r="AF17" s="1364"/>
      <c r="AG17" s="1364"/>
      <c r="AH17" s="1364"/>
      <c r="AI17" s="1364"/>
      <c r="AJ17" s="1364"/>
      <c r="AK17" s="1364"/>
      <c r="AL17" s="1364"/>
      <c r="AM17" s="1364"/>
      <c r="AN17" s="1364"/>
      <c r="AO17" s="1364"/>
      <c r="AP17" s="1364"/>
      <c r="AQ17" s="1364"/>
      <c r="AR17" s="1364"/>
      <c r="AS17" s="1370" t="s">
        <v>116</v>
      </c>
      <c r="AT17" s="1364"/>
      <c r="AU17" s="1364"/>
      <c r="AV17" s="1364"/>
      <c r="AW17" s="1364"/>
      <c r="AX17" s="1364"/>
      <c r="AY17" s="1364"/>
      <c r="AZ17" s="1364"/>
      <c r="BA17" s="1364"/>
      <c r="BB17" s="1364"/>
      <c r="BC17" s="1364"/>
      <c r="BD17" s="1364"/>
      <c r="BE17" s="1364"/>
      <c r="BF17" s="1367"/>
      <c r="BG17" s="1364"/>
      <c r="BH17" s="1364"/>
      <c r="BI17" s="1364"/>
      <c r="BJ17" s="1364"/>
      <c r="BK17" s="1364"/>
      <c r="BL17" s="1364"/>
      <c r="BM17" s="1364"/>
      <c r="BN17" s="1364"/>
      <c r="BO17" s="53"/>
      <c r="BP17" s="1364"/>
      <c r="BQ17" s="1364"/>
      <c r="BR17" s="1364"/>
      <c r="BS17" s="1370" t="s">
        <v>116</v>
      </c>
      <c r="BT17" s="1364"/>
      <c r="BU17" s="1364"/>
    </row>
    <row r="18" spans="1:73" ht="18.75" customHeight="1">
      <c r="A18" s="1362"/>
      <c r="B18" s="1365"/>
      <c r="C18" s="1365"/>
      <c r="D18" s="1365"/>
      <c r="E18" s="1365"/>
      <c r="F18" s="1365"/>
      <c r="G18" s="33" t="s">
        <v>161</v>
      </c>
      <c r="H18" s="32"/>
      <c r="I18" s="1365"/>
      <c r="J18" s="1365"/>
      <c r="K18" s="1365"/>
      <c r="L18" s="1368"/>
      <c r="M18" s="1365"/>
      <c r="N18" s="1365"/>
      <c r="O18" s="1365"/>
      <c r="P18" s="1365"/>
      <c r="Q18" s="1365"/>
      <c r="R18" s="1368"/>
      <c r="S18" s="1365"/>
      <c r="T18" s="1365"/>
      <c r="U18" s="1365"/>
      <c r="V18" s="1365"/>
      <c r="W18" s="1365"/>
      <c r="X18" s="1365"/>
      <c r="Y18" s="1365"/>
      <c r="Z18" s="1365"/>
      <c r="AA18" s="1365"/>
      <c r="AB18" s="1365"/>
      <c r="AC18" s="1365"/>
      <c r="AD18" s="1365"/>
      <c r="AE18" s="1371"/>
      <c r="AF18" s="1366"/>
      <c r="AG18" s="1366"/>
      <c r="AH18" s="1366"/>
      <c r="AI18" s="1366"/>
      <c r="AJ18" s="1366"/>
      <c r="AK18" s="1366"/>
      <c r="AL18" s="1366"/>
      <c r="AM18" s="1366"/>
      <c r="AN18" s="1366"/>
      <c r="AO18" s="1366"/>
      <c r="AP18" s="1366"/>
      <c r="AQ18" s="1366"/>
      <c r="AR18" s="1366"/>
      <c r="AS18" s="1371"/>
      <c r="AT18" s="1366"/>
      <c r="AU18" s="1366"/>
      <c r="AV18" s="1366"/>
      <c r="AW18" s="1366"/>
      <c r="AX18" s="1366"/>
      <c r="AY18" s="1366"/>
      <c r="AZ18" s="1366"/>
      <c r="BA18" s="1366"/>
      <c r="BB18" s="1366"/>
      <c r="BC18" s="1366"/>
      <c r="BD18" s="1366"/>
      <c r="BE18" s="1366"/>
      <c r="BF18" s="1369"/>
      <c r="BG18" s="1365"/>
      <c r="BH18" s="1365"/>
      <c r="BI18" s="1365"/>
      <c r="BJ18" s="1365"/>
      <c r="BK18" s="1365"/>
      <c r="BL18" s="1365"/>
      <c r="BM18" s="1365"/>
      <c r="BN18" s="1365"/>
      <c r="BO18" s="53"/>
      <c r="BP18" s="1375"/>
      <c r="BQ18" s="1375"/>
      <c r="BR18" s="1375"/>
      <c r="BS18" s="1372"/>
      <c r="BT18" s="1373"/>
      <c r="BU18" s="1373"/>
    </row>
    <row r="19" spans="1:73" ht="18.75" customHeight="1">
      <c r="A19" s="1363"/>
      <c r="B19" s="1366"/>
      <c r="C19" s="1366"/>
      <c r="D19" s="1366"/>
      <c r="E19" s="1366"/>
      <c r="F19" s="1366"/>
      <c r="G19" s="31" t="s">
        <v>122</v>
      </c>
      <c r="H19" s="32"/>
      <c r="I19" s="1366"/>
      <c r="J19" s="1366"/>
      <c r="K19" s="1366"/>
      <c r="L19" s="1369"/>
      <c r="M19" s="1366"/>
      <c r="N19" s="1366"/>
      <c r="O19" s="1366"/>
      <c r="P19" s="1366"/>
      <c r="Q19" s="1366"/>
      <c r="R19" s="1369"/>
      <c r="S19" s="1366"/>
      <c r="T19" s="1366"/>
      <c r="U19" s="1366"/>
      <c r="V19" s="1366"/>
      <c r="W19" s="1366"/>
      <c r="X19" s="1366"/>
      <c r="Y19" s="1366"/>
      <c r="Z19" s="1366"/>
      <c r="AA19" s="1366"/>
      <c r="AB19" s="1366"/>
      <c r="AC19" s="1366"/>
      <c r="AD19" s="1366"/>
      <c r="AE19" s="33" t="s">
        <v>117</v>
      </c>
      <c r="AF19" s="54"/>
      <c r="AG19" s="32"/>
      <c r="AH19" s="54"/>
      <c r="AI19" s="54"/>
      <c r="AJ19" s="55"/>
      <c r="AK19" s="56"/>
      <c r="AL19" s="57"/>
      <c r="AM19" s="32"/>
      <c r="AN19" s="32"/>
      <c r="AO19" s="32"/>
      <c r="AP19" s="32"/>
      <c r="AQ19" s="32"/>
      <c r="AR19" s="32"/>
      <c r="AS19" s="33" t="s">
        <v>117</v>
      </c>
      <c r="AT19" s="58"/>
      <c r="AU19" s="32"/>
      <c r="AV19" s="54"/>
      <c r="AW19" s="55"/>
      <c r="AX19" s="56"/>
      <c r="AY19" s="32"/>
      <c r="AZ19" s="32"/>
      <c r="BA19" s="32"/>
      <c r="BB19" s="32"/>
      <c r="BC19" s="32"/>
      <c r="BD19" s="32"/>
      <c r="BE19" s="32"/>
      <c r="BF19" s="36"/>
      <c r="BG19" s="1366"/>
      <c r="BH19" s="1366"/>
      <c r="BI19" s="1366"/>
      <c r="BJ19" s="1366"/>
      <c r="BK19" s="1366"/>
      <c r="BL19" s="1366"/>
      <c r="BM19" s="1366"/>
      <c r="BN19" s="1366"/>
      <c r="BO19" s="53"/>
      <c r="BP19" s="1373"/>
      <c r="BQ19" s="1373"/>
      <c r="BR19" s="1373"/>
      <c r="BS19" s="33" t="s">
        <v>117</v>
      </c>
      <c r="BT19" s="32"/>
      <c r="BU19" s="32"/>
    </row>
    <row r="20" spans="1:73" ht="18.75" customHeight="1">
      <c r="A20" s="1374" t="s">
        <v>235</v>
      </c>
      <c r="B20" s="1364"/>
      <c r="C20" s="1364"/>
      <c r="D20" s="1364"/>
      <c r="E20" s="1364"/>
      <c r="F20" s="1364"/>
      <c r="G20" s="33" t="s">
        <v>131</v>
      </c>
      <c r="H20" s="32"/>
      <c r="I20" s="1364"/>
      <c r="J20" s="1364"/>
      <c r="K20" s="1364"/>
      <c r="L20" s="1367"/>
      <c r="M20" s="1364"/>
      <c r="N20" s="1364"/>
      <c r="O20" s="1364"/>
      <c r="P20" s="1364"/>
      <c r="Q20" s="1364"/>
      <c r="R20" s="1367"/>
      <c r="S20" s="1364"/>
      <c r="T20" s="1364"/>
      <c r="U20" s="1364"/>
      <c r="V20" s="1364"/>
      <c r="W20" s="1364"/>
      <c r="X20" s="1364"/>
      <c r="Y20" s="1364"/>
      <c r="Z20" s="1364"/>
      <c r="AA20" s="1364"/>
      <c r="AB20" s="1364"/>
      <c r="AC20" s="1364"/>
      <c r="AD20" s="1364"/>
      <c r="AE20" s="1370" t="s">
        <v>116</v>
      </c>
      <c r="AF20" s="1364"/>
      <c r="AG20" s="1364"/>
      <c r="AH20" s="1364"/>
      <c r="AI20" s="1364"/>
      <c r="AJ20" s="1364"/>
      <c r="AK20" s="1364"/>
      <c r="AL20" s="1364"/>
      <c r="AM20" s="1364"/>
      <c r="AN20" s="1364"/>
      <c r="AO20" s="1364"/>
      <c r="AP20" s="1364"/>
      <c r="AQ20" s="1364"/>
      <c r="AR20" s="1364"/>
      <c r="AS20" s="1370" t="s">
        <v>116</v>
      </c>
      <c r="AT20" s="1364"/>
      <c r="AU20" s="1364"/>
      <c r="AV20" s="1364"/>
      <c r="AW20" s="1364"/>
      <c r="AX20" s="1364"/>
      <c r="AY20" s="1364"/>
      <c r="AZ20" s="1364"/>
      <c r="BA20" s="1364"/>
      <c r="BB20" s="1364"/>
      <c r="BC20" s="1364"/>
      <c r="BD20" s="1364"/>
      <c r="BE20" s="1364"/>
      <c r="BF20" s="1367"/>
      <c r="BG20" s="1364"/>
      <c r="BH20" s="1364"/>
      <c r="BI20" s="1364"/>
      <c r="BJ20" s="1364"/>
      <c r="BK20" s="1364"/>
      <c r="BL20" s="1364"/>
      <c r="BM20" s="1364"/>
      <c r="BN20" s="1364"/>
      <c r="BO20" s="53"/>
      <c r="BP20" s="1364"/>
      <c r="BQ20" s="1364"/>
      <c r="BR20" s="1364"/>
      <c r="BS20" s="1370" t="s">
        <v>116</v>
      </c>
      <c r="BT20" s="1364"/>
      <c r="BU20" s="1364"/>
    </row>
    <row r="21" spans="1:73" ht="18.75" customHeight="1">
      <c r="A21" s="1362"/>
      <c r="B21" s="1365"/>
      <c r="C21" s="1365"/>
      <c r="D21" s="1365"/>
      <c r="E21" s="1365"/>
      <c r="F21" s="1365"/>
      <c r="G21" s="31" t="s">
        <v>161</v>
      </c>
      <c r="H21" s="32"/>
      <c r="I21" s="1365"/>
      <c r="J21" s="1365"/>
      <c r="K21" s="1365"/>
      <c r="L21" s="1368"/>
      <c r="M21" s="1365"/>
      <c r="N21" s="1365"/>
      <c r="O21" s="1365"/>
      <c r="P21" s="1365"/>
      <c r="Q21" s="1365"/>
      <c r="R21" s="1368"/>
      <c r="S21" s="1365"/>
      <c r="T21" s="1365"/>
      <c r="U21" s="1365"/>
      <c r="V21" s="1365"/>
      <c r="W21" s="1365"/>
      <c r="X21" s="1365"/>
      <c r="Y21" s="1365"/>
      <c r="Z21" s="1365"/>
      <c r="AA21" s="1365"/>
      <c r="AB21" s="1365"/>
      <c r="AC21" s="1365"/>
      <c r="AD21" s="1365"/>
      <c r="AE21" s="1371"/>
      <c r="AF21" s="1366"/>
      <c r="AG21" s="1366"/>
      <c r="AH21" s="1366"/>
      <c r="AI21" s="1366"/>
      <c r="AJ21" s="1366"/>
      <c r="AK21" s="1366"/>
      <c r="AL21" s="1366"/>
      <c r="AM21" s="1366"/>
      <c r="AN21" s="1366"/>
      <c r="AO21" s="1366"/>
      <c r="AP21" s="1366"/>
      <c r="AQ21" s="1366"/>
      <c r="AR21" s="1366"/>
      <c r="AS21" s="1371"/>
      <c r="AT21" s="1366"/>
      <c r="AU21" s="1366"/>
      <c r="AV21" s="1366"/>
      <c r="AW21" s="1366"/>
      <c r="AX21" s="1366"/>
      <c r="AY21" s="1366"/>
      <c r="AZ21" s="1366"/>
      <c r="BA21" s="1366"/>
      <c r="BB21" s="1366"/>
      <c r="BC21" s="1366"/>
      <c r="BD21" s="1366"/>
      <c r="BE21" s="1366"/>
      <c r="BF21" s="1369"/>
      <c r="BG21" s="1365"/>
      <c r="BH21" s="1365"/>
      <c r="BI21" s="1365"/>
      <c r="BJ21" s="1365"/>
      <c r="BK21" s="1365"/>
      <c r="BL21" s="1365"/>
      <c r="BM21" s="1365"/>
      <c r="BN21" s="1365"/>
      <c r="BO21" s="53"/>
      <c r="BP21" s="1375"/>
      <c r="BQ21" s="1375"/>
      <c r="BR21" s="1375"/>
      <c r="BS21" s="1372"/>
      <c r="BT21" s="1373"/>
      <c r="BU21" s="1373"/>
    </row>
    <row r="22" spans="1:73" ht="18.75" customHeight="1">
      <c r="A22" s="1363"/>
      <c r="B22" s="1366"/>
      <c r="C22" s="1366"/>
      <c r="D22" s="1366"/>
      <c r="E22" s="1366"/>
      <c r="F22" s="1366"/>
      <c r="G22" s="33" t="s">
        <v>122</v>
      </c>
      <c r="H22" s="32"/>
      <c r="I22" s="1366"/>
      <c r="J22" s="1366"/>
      <c r="K22" s="1366"/>
      <c r="L22" s="1369"/>
      <c r="M22" s="1366"/>
      <c r="N22" s="1366"/>
      <c r="O22" s="1366"/>
      <c r="P22" s="1366"/>
      <c r="Q22" s="1366"/>
      <c r="R22" s="1369"/>
      <c r="S22" s="1366"/>
      <c r="T22" s="1366"/>
      <c r="U22" s="1366"/>
      <c r="V22" s="1366"/>
      <c r="W22" s="1366"/>
      <c r="X22" s="1366"/>
      <c r="Y22" s="1366"/>
      <c r="Z22" s="1366"/>
      <c r="AA22" s="1366"/>
      <c r="AB22" s="1366"/>
      <c r="AC22" s="1366"/>
      <c r="AD22" s="1366"/>
      <c r="AE22" s="33" t="s">
        <v>117</v>
      </c>
      <c r="AF22" s="54"/>
      <c r="AG22" s="32"/>
      <c r="AH22" s="54"/>
      <c r="AI22" s="54"/>
      <c r="AJ22" s="55"/>
      <c r="AK22" s="56"/>
      <c r="AL22" s="57"/>
      <c r="AM22" s="32"/>
      <c r="AN22" s="32"/>
      <c r="AO22" s="32"/>
      <c r="AP22" s="32"/>
      <c r="AQ22" s="32"/>
      <c r="AR22" s="32"/>
      <c r="AS22" s="33" t="s">
        <v>117</v>
      </c>
      <c r="AT22" s="58"/>
      <c r="AU22" s="32"/>
      <c r="AV22" s="54"/>
      <c r="AW22" s="55"/>
      <c r="AX22" s="56"/>
      <c r="AY22" s="32"/>
      <c r="AZ22" s="32"/>
      <c r="BA22" s="32"/>
      <c r="BB22" s="32"/>
      <c r="BC22" s="32"/>
      <c r="BD22" s="32"/>
      <c r="BE22" s="32"/>
      <c r="BF22" s="36"/>
      <c r="BG22" s="1366"/>
      <c r="BH22" s="1366"/>
      <c r="BI22" s="1366"/>
      <c r="BJ22" s="1366"/>
      <c r="BK22" s="1366"/>
      <c r="BL22" s="1366"/>
      <c r="BM22" s="1366"/>
      <c r="BN22" s="1366"/>
      <c r="BO22" s="53"/>
      <c r="BP22" s="1373"/>
      <c r="BQ22" s="1373"/>
      <c r="BR22" s="1373"/>
      <c r="BS22" s="33" t="s">
        <v>117</v>
      </c>
      <c r="BT22" s="32"/>
      <c r="BU22" s="32"/>
    </row>
    <row r="23" spans="1:73" ht="18.75" customHeight="1">
      <c r="A23" s="1361" t="s">
        <v>236</v>
      </c>
      <c r="B23" s="1367"/>
      <c r="C23" s="1367"/>
      <c r="D23" s="1367"/>
      <c r="E23" s="1367"/>
      <c r="F23" s="1367"/>
      <c r="G23" s="33" t="s">
        <v>131</v>
      </c>
      <c r="H23" s="37"/>
      <c r="I23" s="1367"/>
      <c r="J23" s="1367"/>
      <c r="K23" s="1367"/>
      <c r="L23" s="1367"/>
      <c r="M23" s="1367"/>
      <c r="N23" s="1367"/>
      <c r="O23" s="1367"/>
      <c r="P23" s="1367"/>
      <c r="Q23" s="1367"/>
      <c r="R23" s="1367"/>
      <c r="S23" s="1367"/>
      <c r="T23" s="1367"/>
      <c r="U23" s="1367"/>
      <c r="V23" s="1367"/>
      <c r="W23" s="1367"/>
      <c r="X23" s="1367"/>
      <c r="Y23" s="1367"/>
      <c r="Z23" s="1367"/>
      <c r="AA23" s="1367"/>
      <c r="AB23" s="1367"/>
      <c r="AC23" s="1367"/>
      <c r="AD23" s="1367"/>
      <c r="AE23" s="1370" t="s">
        <v>116</v>
      </c>
      <c r="AF23" s="1367"/>
      <c r="AG23" s="1367"/>
      <c r="AH23" s="1367"/>
      <c r="AI23" s="1367"/>
      <c r="AJ23" s="1367"/>
      <c r="AK23" s="1367"/>
      <c r="AL23" s="1367"/>
      <c r="AM23" s="1367"/>
      <c r="AN23" s="1367"/>
      <c r="AO23" s="1367"/>
      <c r="AP23" s="1367"/>
      <c r="AQ23" s="1367"/>
      <c r="AR23" s="1367"/>
      <c r="AS23" s="1370" t="s">
        <v>116</v>
      </c>
      <c r="AT23" s="1367"/>
      <c r="AU23" s="1367"/>
      <c r="AV23" s="1367"/>
      <c r="AW23" s="1367"/>
      <c r="AX23" s="1367"/>
      <c r="AY23" s="1367"/>
      <c r="AZ23" s="1367"/>
      <c r="BA23" s="1367"/>
      <c r="BB23" s="1367"/>
      <c r="BC23" s="1367"/>
      <c r="BD23" s="1367"/>
      <c r="BE23" s="1367"/>
      <c r="BF23" s="1367"/>
      <c r="BG23" s="1367"/>
      <c r="BH23" s="1367"/>
      <c r="BI23" s="1367"/>
      <c r="BJ23" s="1367"/>
      <c r="BK23" s="1367"/>
      <c r="BL23" s="1367"/>
      <c r="BM23" s="1367"/>
      <c r="BN23" s="1367"/>
      <c r="BO23" s="53"/>
      <c r="BP23" s="1367"/>
      <c r="BQ23" s="1367"/>
      <c r="BR23" s="1367"/>
      <c r="BS23" s="1370" t="s">
        <v>116</v>
      </c>
      <c r="BT23" s="1367"/>
      <c r="BU23" s="1367"/>
    </row>
    <row r="24" spans="1:73" ht="18.75" customHeight="1">
      <c r="A24" s="1362"/>
      <c r="B24" s="1368"/>
      <c r="C24" s="1368"/>
      <c r="D24" s="1368"/>
      <c r="E24" s="1368"/>
      <c r="F24" s="1368"/>
      <c r="G24" s="33" t="s">
        <v>161</v>
      </c>
      <c r="H24" s="37"/>
      <c r="I24" s="1368"/>
      <c r="J24" s="1368"/>
      <c r="K24" s="1368"/>
      <c r="L24" s="1368"/>
      <c r="M24" s="1368"/>
      <c r="N24" s="1368"/>
      <c r="O24" s="1368"/>
      <c r="P24" s="1368"/>
      <c r="Q24" s="1368"/>
      <c r="R24" s="1368"/>
      <c r="S24" s="1368"/>
      <c r="T24" s="1368"/>
      <c r="U24" s="1368"/>
      <c r="V24" s="1368"/>
      <c r="W24" s="1368"/>
      <c r="X24" s="1368"/>
      <c r="Y24" s="1368"/>
      <c r="Z24" s="1368"/>
      <c r="AA24" s="1368"/>
      <c r="AB24" s="1368"/>
      <c r="AC24" s="1368"/>
      <c r="AD24" s="1368"/>
      <c r="AE24" s="1371"/>
      <c r="AF24" s="1369"/>
      <c r="AG24" s="1369"/>
      <c r="AH24" s="1369"/>
      <c r="AI24" s="1369"/>
      <c r="AJ24" s="1369"/>
      <c r="AK24" s="1369"/>
      <c r="AL24" s="1369"/>
      <c r="AM24" s="1369"/>
      <c r="AN24" s="1369"/>
      <c r="AO24" s="1369"/>
      <c r="AP24" s="1369"/>
      <c r="AQ24" s="1369"/>
      <c r="AR24" s="1369"/>
      <c r="AS24" s="1371"/>
      <c r="AT24" s="1369"/>
      <c r="AU24" s="1369"/>
      <c r="AV24" s="1369"/>
      <c r="AW24" s="1369"/>
      <c r="AX24" s="1369"/>
      <c r="AY24" s="1369"/>
      <c r="AZ24" s="1369"/>
      <c r="BA24" s="1369"/>
      <c r="BB24" s="1369"/>
      <c r="BC24" s="1369"/>
      <c r="BD24" s="1369"/>
      <c r="BE24" s="1369"/>
      <c r="BF24" s="1369"/>
      <c r="BG24" s="1368"/>
      <c r="BH24" s="1368"/>
      <c r="BI24" s="1368"/>
      <c r="BJ24" s="1368"/>
      <c r="BK24" s="1368"/>
      <c r="BL24" s="1368"/>
      <c r="BM24" s="1368"/>
      <c r="BN24" s="1368"/>
      <c r="BO24" s="53"/>
      <c r="BP24" s="1384"/>
      <c r="BQ24" s="1384"/>
      <c r="BR24" s="1384"/>
      <c r="BS24" s="1372"/>
      <c r="BT24" s="1376"/>
      <c r="BU24" s="1376"/>
    </row>
    <row r="25" spans="1:73" ht="18.75" customHeight="1">
      <c r="A25" s="1362"/>
      <c r="B25" s="1368"/>
      <c r="C25" s="1368"/>
      <c r="D25" s="1368"/>
      <c r="E25" s="1368"/>
      <c r="F25" s="1368"/>
      <c r="G25" s="31" t="s">
        <v>122</v>
      </c>
      <c r="H25" s="37"/>
      <c r="I25" s="1368"/>
      <c r="J25" s="1368"/>
      <c r="K25" s="1368"/>
      <c r="L25" s="1368"/>
      <c r="M25" s="1368"/>
      <c r="N25" s="1368"/>
      <c r="O25" s="1368"/>
      <c r="P25" s="1368"/>
      <c r="Q25" s="1368"/>
      <c r="R25" s="1368"/>
      <c r="S25" s="1368"/>
      <c r="T25" s="1368"/>
      <c r="U25" s="1368"/>
      <c r="V25" s="1368"/>
      <c r="W25" s="1368"/>
      <c r="X25" s="1368"/>
      <c r="Y25" s="1368"/>
      <c r="Z25" s="1368"/>
      <c r="AA25" s="1368"/>
      <c r="AB25" s="1368"/>
      <c r="AC25" s="1368"/>
      <c r="AD25" s="1368"/>
      <c r="AE25" s="38" t="s">
        <v>117</v>
      </c>
      <c r="AF25" s="59"/>
      <c r="AG25" s="40"/>
      <c r="AH25" s="59"/>
      <c r="AI25" s="60"/>
      <c r="AJ25" s="40"/>
      <c r="AK25" s="60"/>
      <c r="AL25" s="40"/>
      <c r="AM25" s="40"/>
      <c r="AN25" s="40"/>
      <c r="AO25" s="40"/>
      <c r="AP25" s="40"/>
      <c r="AQ25" s="40"/>
      <c r="AR25" s="40"/>
      <c r="AS25" s="38" t="s">
        <v>117</v>
      </c>
      <c r="AT25" s="60"/>
      <c r="AU25" s="40"/>
      <c r="AV25" s="60"/>
      <c r="AW25" s="40"/>
      <c r="AX25" s="60"/>
      <c r="AY25" s="40"/>
      <c r="AZ25" s="40"/>
      <c r="BA25" s="40"/>
      <c r="BB25" s="40"/>
      <c r="BC25" s="40"/>
      <c r="BD25" s="40"/>
      <c r="BE25" s="40"/>
      <c r="BF25" s="36"/>
      <c r="BG25" s="1368"/>
      <c r="BH25" s="1368"/>
      <c r="BI25" s="1368"/>
      <c r="BJ25" s="1368"/>
      <c r="BK25" s="1368"/>
      <c r="BL25" s="1368"/>
      <c r="BM25" s="1368"/>
      <c r="BN25" s="1368"/>
      <c r="BO25" s="53"/>
      <c r="BP25" s="1376"/>
      <c r="BQ25" s="1376"/>
      <c r="BR25" s="1376"/>
      <c r="BS25" s="33" t="s">
        <v>117</v>
      </c>
      <c r="BT25" s="61"/>
      <c r="BU25" s="61"/>
    </row>
    <row r="26" spans="1:73" ht="18.75" customHeight="1">
      <c r="A26" s="1337" t="s">
        <v>237</v>
      </c>
      <c r="B26" s="1316"/>
      <c r="C26" s="1316"/>
      <c r="D26" s="1316"/>
      <c r="E26" s="1377"/>
      <c r="F26" s="1377"/>
      <c r="G26" s="1378"/>
      <c r="H26" s="1379"/>
      <c r="I26" s="1379"/>
      <c r="J26" s="1379"/>
      <c r="K26" s="1379"/>
      <c r="L26" s="1379"/>
      <c r="M26" s="1379"/>
      <c r="N26" s="1379"/>
      <c r="O26" s="1379"/>
      <c r="P26" s="1379"/>
      <c r="Q26" s="1379"/>
      <c r="R26" s="1379"/>
      <c r="S26" s="1379"/>
      <c r="T26" s="1379"/>
      <c r="U26" s="21" t="s">
        <v>238</v>
      </c>
      <c r="V26" s="21" t="s">
        <v>238</v>
      </c>
      <c r="W26" s="21" t="s">
        <v>238</v>
      </c>
      <c r="X26" s="21" t="s">
        <v>238</v>
      </c>
      <c r="Y26" s="21" t="s">
        <v>238</v>
      </c>
      <c r="Z26" s="21" t="s">
        <v>238</v>
      </c>
      <c r="AA26" s="21" t="s">
        <v>238</v>
      </c>
      <c r="AB26" s="1379"/>
      <c r="AC26" s="1379"/>
      <c r="AD26" s="1379"/>
      <c r="AE26" s="1380" t="s">
        <v>239</v>
      </c>
      <c r="AF26" s="1382"/>
      <c r="AG26" s="1382"/>
      <c r="AH26" s="1382"/>
      <c r="AI26" s="1382"/>
      <c r="AJ26" s="1382"/>
      <c r="AK26" s="1382"/>
      <c r="AL26" s="1382"/>
      <c r="AM26" s="1382"/>
      <c r="AN26" s="1382"/>
      <c r="AO26" s="1382"/>
      <c r="AP26" s="1382"/>
      <c r="AQ26" s="1382"/>
      <c r="AR26" s="1382"/>
      <c r="AS26" s="1380" t="s">
        <v>239</v>
      </c>
      <c r="AT26" s="1382"/>
      <c r="AU26" s="1382"/>
      <c r="AV26" s="1382"/>
      <c r="AW26" s="1382"/>
      <c r="AX26" s="1382"/>
      <c r="AY26" s="1382"/>
      <c r="AZ26" s="1382"/>
      <c r="BA26" s="1382"/>
      <c r="BB26" s="1382"/>
      <c r="BC26" s="1382"/>
      <c r="BD26" s="1382"/>
      <c r="BE26" s="1382"/>
      <c r="BF26" s="1382"/>
      <c r="BG26" s="1385" t="s">
        <v>240</v>
      </c>
      <c r="BH26" s="1386"/>
      <c r="BI26" s="1387"/>
      <c r="BJ26" s="1391"/>
      <c r="BK26" s="1392"/>
      <c r="BL26" s="1392"/>
      <c r="BM26" s="1392"/>
      <c r="BN26" s="1393"/>
      <c r="BO26" s="53"/>
      <c r="BP26" s="53"/>
      <c r="BQ26" s="53"/>
      <c r="BR26" s="53"/>
      <c r="BS26" s="53"/>
      <c r="BT26" s="53"/>
      <c r="BU26" s="53"/>
    </row>
    <row r="27" spans="1:73" ht="18.75" customHeight="1">
      <c r="A27" s="1316"/>
      <c r="B27" s="1316"/>
      <c r="C27" s="1316"/>
      <c r="D27" s="1316"/>
      <c r="E27" s="1377"/>
      <c r="F27" s="1377"/>
      <c r="G27" s="1379"/>
      <c r="H27" s="1379"/>
      <c r="I27" s="1379"/>
      <c r="J27" s="1379"/>
      <c r="K27" s="1379"/>
      <c r="L27" s="1379"/>
      <c r="M27" s="1379"/>
      <c r="N27" s="1379"/>
      <c r="O27" s="1379"/>
      <c r="P27" s="1379"/>
      <c r="Q27" s="1379"/>
      <c r="R27" s="1379"/>
      <c r="S27" s="1379"/>
      <c r="T27" s="1379"/>
      <c r="U27" s="42"/>
      <c r="V27" s="42"/>
      <c r="W27" s="42"/>
      <c r="X27" s="42"/>
      <c r="Y27" s="42"/>
      <c r="Z27" s="42"/>
      <c r="AA27" s="42"/>
      <c r="AB27" s="1379"/>
      <c r="AC27" s="1379"/>
      <c r="AD27" s="1379"/>
      <c r="AE27" s="1381"/>
      <c r="AF27" s="1383"/>
      <c r="AG27" s="1383"/>
      <c r="AH27" s="1383"/>
      <c r="AI27" s="1383"/>
      <c r="AJ27" s="1383"/>
      <c r="AK27" s="1383"/>
      <c r="AL27" s="1383"/>
      <c r="AM27" s="1383"/>
      <c r="AN27" s="1383"/>
      <c r="AO27" s="1383"/>
      <c r="AP27" s="1383"/>
      <c r="AQ27" s="1383"/>
      <c r="AR27" s="1383"/>
      <c r="AS27" s="1381"/>
      <c r="AT27" s="1383"/>
      <c r="AU27" s="1383"/>
      <c r="AV27" s="1383"/>
      <c r="AW27" s="1383"/>
      <c r="AX27" s="1383"/>
      <c r="AY27" s="1383"/>
      <c r="AZ27" s="1383"/>
      <c r="BA27" s="1383"/>
      <c r="BB27" s="1383"/>
      <c r="BC27" s="1383"/>
      <c r="BD27" s="1383"/>
      <c r="BE27" s="1383"/>
      <c r="BF27" s="1383"/>
      <c r="BG27" s="1388"/>
      <c r="BH27" s="1389"/>
      <c r="BI27" s="1390"/>
      <c r="BJ27" s="1394"/>
      <c r="BK27" s="1395"/>
      <c r="BL27" s="1395"/>
      <c r="BM27" s="1395"/>
      <c r="BN27" s="1396"/>
      <c r="BO27" s="53"/>
      <c r="BP27" s="53"/>
      <c r="BQ27" s="53"/>
      <c r="BR27" s="53"/>
      <c r="BS27" s="53"/>
      <c r="BT27" s="53"/>
      <c r="BU27" s="53"/>
    </row>
    <row r="28" spans="1:73" ht="18.75" customHeight="1">
      <c r="A28" s="15"/>
      <c r="B28" s="15"/>
      <c r="C28" s="15"/>
      <c r="G28" s="15"/>
      <c r="AE28" s="15"/>
      <c r="AS28" s="15"/>
      <c r="AT28" s="15"/>
      <c r="AU28" s="1397" t="s">
        <v>241</v>
      </c>
      <c r="AV28" s="1398"/>
      <c r="AW28" s="1398"/>
      <c r="AX28" s="1398"/>
      <c r="AY28" s="1398"/>
      <c r="AZ28" s="1398"/>
      <c r="BA28" s="1398"/>
      <c r="BB28" s="1398"/>
      <c r="BC28" s="1398"/>
      <c r="BD28" s="1398"/>
      <c r="BE28" s="1398"/>
      <c r="BF28" s="1399"/>
      <c r="BG28" s="1400"/>
      <c r="BH28" s="1401"/>
      <c r="BI28" s="1402"/>
      <c r="BJ28" s="43"/>
    </row>
    <row r="29" spans="1:73" ht="18.75" customHeight="1">
      <c r="A29" s="1405" t="s">
        <v>271</v>
      </c>
      <c r="B29" s="1405"/>
      <c r="C29" s="1405"/>
      <c r="D29" s="1405"/>
      <c r="E29" s="1405"/>
      <c r="F29" s="1405"/>
      <c r="G29" s="1405"/>
      <c r="H29" s="1405"/>
      <c r="I29" s="1405"/>
      <c r="J29" s="1405"/>
      <c r="AE29" s="15"/>
      <c r="AS29" s="15"/>
      <c r="AT29" s="15"/>
      <c r="AU29" s="1406" t="s">
        <v>243</v>
      </c>
      <c r="AV29" s="1408" t="s">
        <v>272</v>
      </c>
      <c r="AW29" s="1408"/>
      <c r="AX29" s="1408"/>
      <c r="AY29" s="1408"/>
      <c r="AZ29" s="1408"/>
      <c r="BA29" s="1408"/>
      <c r="BB29" s="1408"/>
      <c r="BC29" s="1408"/>
      <c r="BD29" s="1408"/>
      <c r="BE29" s="1409" t="s">
        <v>245</v>
      </c>
      <c r="BF29" s="1410"/>
      <c r="BG29" s="1401"/>
      <c r="BH29" s="1401"/>
      <c r="BI29" s="1402"/>
      <c r="BJ29" s="43"/>
    </row>
    <row r="30" spans="1:73" ht="18.75" customHeight="1">
      <c r="A30" s="1405" t="s">
        <v>246</v>
      </c>
      <c r="B30" s="1405"/>
      <c r="C30" s="1405"/>
      <c r="D30" s="1405"/>
      <c r="E30" s="1405"/>
      <c r="F30" s="1405"/>
      <c r="G30" s="1405"/>
      <c r="H30" s="1405"/>
      <c r="I30" s="1405"/>
      <c r="J30" s="1405"/>
      <c r="Z30" s="1247" t="s">
        <v>247</v>
      </c>
      <c r="AA30" s="1154"/>
      <c r="AB30" s="1154"/>
      <c r="AC30" s="1154"/>
      <c r="AD30" s="1154"/>
      <c r="AE30" s="1154"/>
      <c r="AG30" s="1247" t="s">
        <v>248</v>
      </c>
      <c r="AH30" s="1154"/>
      <c r="AI30" s="1154"/>
      <c r="AJ30" s="1154"/>
      <c r="AK30" s="1154"/>
      <c r="AL30" s="1154"/>
      <c r="AM30" s="1154"/>
      <c r="AN30" s="1154"/>
      <c r="AO30" s="1154"/>
      <c r="AP30" s="1154"/>
      <c r="AS30" s="15"/>
      <c r="AT30" s="15"/>
      <c r="AU30" s="1407"/>
      <c r="AV30" s="1411" t="s">
        <v>273</v>
      </c>
      <c r="AW30" s="1411"/>
      <c r="AX30" s="1411"/>
      <c r="AY30" s="1411"/>
      <c r="AZ30" s="1411"/>
      <c r="BA30" s="1411"/>
      <c r="BB30" s="1411"/>
      <c r="BC30" s="1411"/>
      <c r="BD30" s="1411"/>
      <c r="BE30" s="1154"/>
      <c r="BF30" s="1410"/>
      <c r="BG30" s="1403"/>
      <c r="BH30" s="1403"/>
      <c r="BI30" s="1404"/>
      <c r="BJ30" s="43"/>
    </row>
    <row r="31" spans="1:73" ht="18.75" customHeight="1">
      <c r="A31" s="15"/>
      <c r="B31" s="44" t="s">
        <v>274</v>
      </c>
      <c r="C31" s="44"/>
      <c r="G31" s="15"/>
      <c r="Y31" s="15"/>
      <c r="Z31" s="15"/>
      <c r="AA31" s="15"/>
      <c r="AE31" s="15"/>
      <c r="AQ31" s="15"/>
      <c r="AR31" s="15"/>
      <c r="AS31" s="15"/>
      <c r="AT31" s="15"/>
      <c r="AU31" s="1412" t="s">
        <v>250</v>
      </c>
      <c r="AV31" s="1413"/>
      <c r="AW31" s="1413"/>
      <c r="AX31" s="1413"/>
      <c r="AY31" s="1413"/>
      <c r="AZ31" s="1413"/>
      <c r="BA31" s="1413"/>
      <c r="BB31" s="1413"/>
      <c r="BC31" s="1413"/>
      <c r="BD31" s="1413"/>
      <c r="BE31" s="1413"/>
      <c r="BF31" s="1414"/>
      <c r="BG31" s="1415"/>
      <c r="BH31" s="1416"/>
      <c r="BI31" s="1417"/>
      <c r="BJ31" s="43"/>
    </row>
    <row r="32" spans="1:73" ht="18.75" customHeight="1">
      <c r="A32" s="15"/>
      <c r="B32" s="1321" t="s">
        <v>275</v>
      </c>
      <c r="C32" s="1324"/>
      <c r="D32" s="1418"/>
      <c r="E32" s="1323"/>
      <c r="F32" s="1323"/>
      <c r="G32" s="1323"/>
      <c r="H32" s="1323"/>
      <c r="I32" s="1324"/>
      <c r="J32" s="1321" t="s">
        <v>276</v>
      </c>
      <c r="K32" s="1324"/>
      <c r="L32" s="1418"/>
      <c r="M32" s="1323"/>
      <c r="N32" s="1323"/>
      <c r="O32" s="1323"/>
      <c r="P32" s="1323"/>
      <c r="Q32" s="1323"/>
      <c r="R32" s="1324"/>
      <c r="Y32" s="15"/>
      <c r="Z32" s="15"/>
      <c r="AA32" s="15"/>
      <c r="AE32" s="15"/>
      <c r="AQ32" s="15"/>
      <c r="AR32" s="15"/>
      <c r="AS32" s="15"/>
      <c r="AT32" s="15"/>
      <c r="AU32" s="1419" t="s">
        <v>243</v>
      </c>
      <c r="AV32" s="1408" t="s">
        <v>277</v>
      </c>
      <c r="AW32" s="1408"/>
      <c r="AX32" s="1408"/>
      <c r="AY32" s="1408"/>
      <c r="AZ32" s="1408"/>
      <c r="BA32" s="1408"/>
      <c r="BB32" s="1408"/>
      <c r="BC32" s="1408"/>
      <c r="BD32" s="1408"/>
      <c r="BE32" s="1409" t="s">
        <v>245</v>
      </c>
      <c r="BF32" s="1410"/>
      <c r="BG32" s="1401"/>
      <c r="BH32" s="1401"/>
      <c r="BI32" s="1402"/>
      <c r="BJ32" s="43"/>
    </row>
    <row r="33" spans="1:66" ht="18.75" customHeight="1">
      <c r="A33" s="15"/>
      <c r="B33" s="1321" t="s">
        <v>278</v>
      </c>
      <c r="C33" s="1324"/>
      <c r="D33" s="1418"/>
      <c r="E33" s="1323"/>
      <c r="F33" s="1323"/>
      <c r="G33" s="1323"/>
      <c r="H33" s="1323"/>
      <c r="I33" s="1324"/>
      <c r="J33" s="1321" t="s">
        <v>279</v>
      </c>
      <c r="K33" s="1324"/>
      <c r="L33" s="1418"/>
      <c r="M33" s="1323"/>
      <c r="N33" s="1323"/>
      <c r="O33" s="1323"/>
      <c r="P33" s="1323"/>
      <c r="Q33" s="1323"/>
      <c r="R33" s="1324"/>
      <c r="Y33" s="15"/>
      <c r="Z33" s="15"/>
      <c r="AA33" s="15"/>
      <c r="AE33" s="15"/>
      <c r="AR33" s="15"/>
      <c r="AS33" s="15"/>
      <c r="AT33" s="15"/>
      <c r="AU33" s="1420"/>
      <c r="AV33" s="1411" t="s">
        <v>280</v>
      </c>
      <c r="AW33" s="1411"/>
      <c r="AX33" s="1411"/>
      <c r="AY33" s="1411"/>
      <c r="AZ33" s="1411"/>
      <c r="BA33" s="1411"/>
      <c r="BB33" s="1411"/>
      <c r="BC33" s="1411"/>
      <c r="BD33" s="1411"/>
      <c r="BE33" s="1329"/>
      <c r="BF33" s="1194"/>
      <c r="BG33" s="1403"/>
      <c r="BH33" s="1403"/>
      <c r="BI33" s="1404"/>
      <c r="BJ33" s="43"/>
    </row>
    <row r="34" spans="1:66" ht="18.75" customHeight="1">
      <c r="A34" s="15"/>
      <c r="B34" s="1321" t="s">
        <v>281</v>
      </c>
      <c r="C34" s="1324"/>
      <c r="D34" s="1418"/>
      <c r="E34" s="1323"/>
      <c r="F34" s="1323"/>
      <c r="G34" s="1323"/>
      <c r="H34" s="1323"/>
      <c r="I34" s="1324"/>
      <c r="J34" s="1321" t="s">
        <v>282</v>
      </c>
      <c r="K34" s="1324"/>
      <c r="L34" s="1418"/>
      <c r="M34" s="1323"/>
      <c r="N34" s="1323"/>
      <c r="O34" s="1323"/>
      <c r="P34" s="1323"/>
      <c r="Q34" s="1323"/>
      <c r="R34" s="1324"/>
      <c r="Y34" s="15"/>
      <c r="Z34" s="1247" t="s">
        <v>255</v>
      </c>
      <c r="AA34" s="1154"/>
      <c r="AB34" s="1154"/>
      <c r="AC34" s="1154"/>
      <c r="AD34" s="1154"/>
      <c r="AE34" s="1154"/>
      <c r="AG34" s="1247" t="s">
        <v>255</v>
      </c>
      <c r="AH34" s="1154"/>
      <c r="AI34" s="1154"/>
      <c r="AJ34" s="1154"/>
      <c r="AK34" s="1154"/>
      <c r="AL34" s="1154"/>
      <c r="AM34" s="1154"/>
      <c r="AN34" s="1154"/>
      <c r="AO34" s="1154"/>
      <c r="AP34" s="1154"/>
      <c r="AS34" s="15"/>
      <c r="AT34" s="15"/>
      <c r="AU34" s="15"/>
      <c r="AV34" s="15"/>
      <c r="AW34" s="15"/>
      <c r="AX34" s="15"/>
      <c r="AY34" s="15"/>
      <c r="AZ34" s="15"/>
      <c r="BA34" s="15"/>
      <c r="BB34" s="16"/>
      <c r="BC34" s="16"/>
      <c r="BD34" s="16"/>
      <c r="BE34" s="16"/>
      <c r="BF34" s="15"/>
      <c r="BG34" s="16"/>
      <c r="BH34" s="48"/>
      <c r="BI34" s="48"/>
      <c r="BJ34" s="48"/>
    </row>
    <row r="35" spans="1:66" ht="18.75" customHeight="1">
      <c r="A35" s="15"/>
      <c r="B35" s="62"/>
      <c r="C35" s="62"/>
      <c r="G35" s="15"/>
      <c r="L35" s="62"/>
      <c r="M35" s="62"/>
      <c r="N35" s="62"/>
      <c r="Z35" s="1247" t="s">
        <v>258</v>
      </c>
      <c r="AA35" s="1154"/>
      <c r="AB35" s="1154"/>
      <c r="AC35" s="1154"/>
      <c r="AD35" s="1154"/>
      <c r="AE35" s="1154"/>
      <c r="AG35" s="1247" t="s">
        <v>258</v>
      </c>
      <c r="AH35" s="1154"/>
      <c r="AI35" s="1154"/>
      <c r="AJ35" s="1154"/>
      <c r="AK35" s="1154"/>
      <c r="AL35" s="1154"/>
      <c r="AM35" s="1154"/>
      <c r="AN35" s="1154"/>
      <c r="AO35" s="1154"/>
      <c r="AP35" s="1154"/>
      <c r="AS35" s="15"/>
      <c r="AT35" s="15"/>
      <c r="AU35" s="15"/>
      <c r="AV35" s="15"/>
      <c r="AW35" s="15"/>
      <c r="AX35" s="15"/>
      <c r="AY35" s="15"/>
      <c r="AZ35" s="15"/>
      <c r="BA35" s="15"/>
      <c r="BB35" s="16"/>
      <c r="BC35" s="16"/>
      <c r="BD35" s="16"/>
      <c r="BE35" s="16"/>
      <c r="BF35" s="15"/>
      <c r="BG35" s="16"/>
      <c r="BH35" s="48"/>
      <c r="BI35" s="48"/>
      <c r="BJ35" s="48"/>
    </row>
    <row r="36" spans="1:66" ht="18" customHeight="1">
      <c r="A36" s="15"/>
      <c r="B36" s="15"/>
      <c r="C36" s="15"/>
      <c r="G36" s="15"/>
      <c r="AE36" s="15"/>
      <c r="AS36" s="15"/>
      <c r="AT36" s="15"/>
      <c r="AU36" s="15"/>
      <c r="AV36" s="15"/>
      <c r="AW36" s="15"/>
      <c r="AX36" s="15"/>
      <c r="AY36" s="15"/>
      <c r="AZ36" s="15"/>
      <c r="BA36" s="15"/>
      <c r="BB36" s="16"/>
      <c r="BC36" s="16"/>
      <c r="BD36" s="16"/>
      <c r="BE36" s="16"/>
      <c r="BF36" s="15"/>
      <c r="BG36" s="16"/>
      <c r="BH36" s="48"/>
      <c r="BI36" s="48"/>
      <c r="BJ36" s="48"/>
    </row>
    <row r="37" spans="1:66" ht="12.75" customHeight="1">
      <c r="B37" s="15"/>
      <c r="C37" s="15"/>
      <c r="G37" s="15"/>
      <c r="AE37" s="15"/>
      <c r="AS37" s="15"/>
      <c r="BF37" s="15"/>
    </row>
    <row r="38" spans="1:66" ht="11.25" customHeight="1">
      <c r="A38" s="15"/>
      <c r="B38" s="15"/>
      <c r="C38" s="15"/>
      <c r="G38" s="15"/>
      <c r="I38" s="1247"/>
      <c r="J38" s="1247"/>
      <c r="K38" s="1247"/>
      <c r="L38" s="1247"/>
      <c r="M38" s="15"/>
      <c r="N38" s="1247"/>
      <c r="O38" s="1247"/>
      <c r="P38" s="1247"/>
      <c r="Q38" s="1247"/>
      <c r="R38" s="1247"/>
      <c r="S38" s="1247"/>
      <c r="T38" s="1247"/>
      <c r="U38" s="15"/>
      <c r="V38" s="1247"/>
      <c r="W38" s="1247"/>
      <c r="X38" s="15"/>
      <c r="Y38" s="1247"/>
      <c r="Z38" s="1247"/>
      <c r="AA38" s="15"/>
      <c r="AB38" s="1247"/>
      <c r="AC38" s="1247"/>
      <c r="AD38" s="1247"/>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247"/>
      <c r="BH38" s="1247"/>
      <c r="BI38" s="1247"/>
      <c r="BJ38" s="15"/>
      <c r="BK38" s="1247"/>
      <c r="BL38" s="1247"/>
      <c r="BM38" s="1247"/>
      <c r="BN38" s="1247"/>
    </row>
    <row r="39" spans="1:66" ht="11.25" customHeight="1">
      <c r="A39" s="15"/>
      <c r="B39" s="15"/>
      <c r="C39" s="15"/>
      <c r="G39" s="15"/>
      <c r="I39" s="1154"/>
      <c r="J39" s="1154"/>
      <c r="K39" s="1154"/>
      <c r="L39" s="1154"/>
      <c r="M39" s="15"/>
      <c r="N39" s="1154"/>
      <c r="O39" s="1154"/>
      <c r="P39" s="1154"/>
      <c r="Q39" s="1154"/>
      <c r="R39" s="1154"/>
      <c r="S39" s="1154"/>
      <c r="T39" s="1154"/>
      <c r="U39" s="15"/>
      <c r="V39" s="1154"/>
      <c r="W39" s="1154"/>
      <c r="X39" s="15"/>
      <c r="Y39" s="1154"/>
      <c r="Z39" s="1154"/>
      <c r="AA39" s="15"/>
      <c r="AB39" s="1154"/>
      <c r="AC39" s="1154"/>
      <c r="AD39" s="1154"/>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154"/>
      <c r="BH39" s="1154"/>
      <c r="BI39" s="1154"/>
      <c r="BJ39" s="15"/>
      <c r="BK39" s="1154"/>
      <c r="BL39" s="1154"/>
      <c r="BM39" s="1154"/>
      <c r="BN39" s="1154"/>
    </row>
    <row r="40" spans="1:66" ht="11.25" customHeight="1">
      <c r="A40" s="15"/>
      <c r="B40" s="15"/>
      <c r="C40" s="15"/>
      <c r="G40" s="15"/>
      <c r="AE40" s="15"/>
      <c r="AS40" s="15"/>
      <c r="BF40" s="15"/>
    </row>
    <row r="41" spans="1:66" ht="11.25" customHeight="1">
      <c r="A41" s="15"/>
      <c r="B41" s="15"/>
      <c r="C41" s="15"/>
      <c r="G41" s="15"/>
      <c r="AE41" s="15"/>
      <c r="AS41" s="15"/>
      <c r="BF41" s="15"/>
    </row>
    <row r="42" spans="1:66" ht="11.25" customHeight="1">
      <c r="A42" s="15"/>
      <c r="B42" s="15"/>
      <c r="C42" s="15"/>
      <c r="G42" s="15"/>
      <c r="AE42" s="15"/>
      <c r="AS42" s="15"/>
      <c r="BF42" s="15"/>
    </row>
    <row r="43" spans="1:66" ht="11.25" customHeight="1">
      <c r="A43" s="15"/>
      <c r="B43" s="15"/>
      <c r="C43" s="15"/>
      <c r="G43" s="15"/>
      <c r="AE43" s="15"/>
      <c r="AS43" s="15"/>
      <c r="BF43" s="15"/>
    </row>
    <row r="44" spans="1:66" ht="11.25" customHeight="1">
      <c r="A44" s="15"/>
      <c r="B44" s="15"/>
      <c r="C44" s="15"/>
      <c r="G44" s="15"/>
      <c r="AE44" s="15"/>
      <c r="AS44" s="15"/>
      <c r="BF44" s="15"/>
    </row>
    <row r="45" spans="1:66" ht="11.25" customHeight="1">
      <c r="A45" s="15"/>
      <c r="B45" s="15"/>
      <c r="C45" s="15"/>
      <c r="G45" s="15"/>
      <c r="AE45" s="15"/>
      <c r="AS45" s="15"/>
      <c r="BF45" s="15"/>
    </row>
    <row r="46" spans="1:66" ht="11.25" customHeight="1">
      <c r="A46" s="15"/>
      <c r="B46" s="15"/>
      <c r="C46" s="15"/>
      <c r="G46" s="15"/>
      <c r="AE46" s="15"/>
      <c r="AS46" s="15"/>
      <c r="BF46" s="15"/>
    </row>
    <row r="47" spans="1:66" ht="11.25" customHeight="1">
      <c r="A47" s="15"/>
      <c r="B47" s="15"/>
      <c r="C47" s="15"/>
      <c r="G47" s="15"/>
      <c r="AE47" s="15"/>
      <c r="AS47" s="15"/>
      <c r="BF47" s="15"/>
    </row>
    <row r="48" spans="1:66" ht="11.25" customHeight="1">
      <c r="A48" s="15"/>
      <c r="B48" s="15"/>
      <c r="C48" s="15"/>
      <c r="G48" s="15"/>
      <c r="AE48" s="15"/>
      <c r="AS48" s="15"/>
      <c r="BF48" s="15"/>
    </row>
    <row r="49" spans="1:58" ht="11.25" customHeight="1">
      <c r="A49" s="15"/>
      <c r="B49" s="15"/>
      <c r="C49" s="15"/>
      <c r="G49" s="15"/>
      <c r="AE49" s="15"/>
      <c r="AS49" s="15"/>
      <c r="BF49" s="15"/>
    </row>
    <row r="50" spans="1:58" ht="11.25" customHeight="1">
      <c r="A50" s="15"/>
      <c r="B50" s="15"/>
      <c r="C50" s="15"/>
      <c r="G50" s="15"/>
      <c r="AE50" s="15"/>
      <c r="AS50" s="15"/>
      <c r="BF50" s="15"/>
    </row>
    <row r="51" spans="1:58" ht="11.25" customHeight="1">
      <c r="A51" s="15"/>
      <c r="B51" s="15"/>
      <c r="C51" s="15"/>
      <c r="G51" s="15"/>
      <c r="AE51" s="15"/>
      <c r="AS51" s="15"/>
      <c r="BF51" s="15"/>
    </row>
    <row r="52" spans="1:58" ht="11.25" customHeight="1">
      <c r="A52" s="15"/>
      <c r="B52" s="15"/>
      <c r="C52" s="15"/>
      <c r="G52" s="15"/>
      <c r="AE52" s="15"/>
      <c r="AS52" s="15"/>
      <c r="BF52" s="15"/>
    </row>
    <row r="53" spans="1:58" ht="11.25" customHeight="1">
      <c r="A53" s="15"/>
      <c r="B53" s="15"/>
      <c r="C53" s="15"/>
      <c r="G53" s="15"/>
      <c r="AE53" s="15"/>
      <c r="AS53" s="15"/>
      <c r="BF53" s="15"/>
    </row>
    <row r="54" spans="1:58" ht="11.25" customHeight="1">
      <c r="A54" s="15"/>
      <c r="B54" s="15"/>
      <c r="C54" s="15"/>
      <c r="G54" s="15"/>
      <c r="AE54" s="15"/>
      <c r="AS54" s="15"/>
      <c r="BF54" s="15"/>
    </row>
    <row r="55" spans="1:58" ht="11.25" customHeight="1">
      <c r="A55" s="15"/>
      <c r="B55" s="15"/>
      <c r="C55" s="15"/>
      <c r="G55" s="15"/>
      <c r="AE55" s="15"/>
      <c r="AS55" s="15"/>
      <c r="BF55" s="15"/>
    </row>
    <row r="56" spans="1:58" ht="11.25" customHeight="1">
      <c r="A56" s="15"/>
      <c r="B56" s="15"/>
      <c r="C56" s="15"/>
      <c r="G56" s="15"/>
      <c r="AE56" s="15"/>
      <c r="AS56" s="15"/>
      <c r="BF56" s="15"/>
    </row>
    <row r="57" spans="1:58" ht="11.25" customHeight="1">
      <c r="A57" s="15"/>
      <c r="B57" s="15"/>
      <c r="C57" s="15"/>
      <c r="G57" s="15"/>
      <c r="AE57" s="15"/>
      <c r="AS57" s="15"/>
      <c r="BF57" s="15"/>
    </row>
    <row r="58" spans="1:58" ht="11.25" customHeight="1">
      <c r="A58" s="15"/>
      <c r="B58" s="15"/>
      <c r="C58" s="15"/>
      <c r="G58" s="15"/>
      <c r="AE58" s="15"/>
      <c r="AS58" s="15"/>
      <c r="BF58" s="15"/>
    </row>
    <row r="59" spans="1:58" ht="11.25" customHeight="1">
      <c r="A59" s="15"/>
      <c r="B59" s="15"/>
      <c r="C59" s="15"/>
      <c r="G59" s="15"/>
      <c r="AE59" s="15"/>
      <c r="AS59" s="15"/>
      <c r="BF59" s="15"/>
    </row>
    <row r="60" spans="1:58" ht="11.25" customHeight="1">
      <c r="A60" s="15"/>
      <c r="B60" s="15"/>
      <c r="C60" s="15"/>
      <c r="G60" s="15"/>
      <c r="AE60" s="15"/>
      <c r="AS60" s="15"/>
      <c r="BF60" s="15"/>
    </row>
    <row r="61" spans="1:58" ht="11.25" customHeight="1">
      <c r="A61" s="15"/>
      <c r="B61" s="15"/>
      <c r="C61" s="15"/>
      <c r="G61" s="15"/>
      <c r="AE61" s="15"/>
      <c r="AS61" s="15"/>
      <c r="BF61" s="15"/>
    </row>
    <row r="62" spans="1:58" ht="11.25" customHeight="1">
      <c r="A62" s="15"/>
      <c r="B62" s="15"/>
      <c r="C62" s="15"/>
      <c r="G62" s="15"/>
      <c r="AE62" s="15"/>
      <c r="AS62" s="15"/>
      <c r="BF62" s="15"/>
    </row>
    <row r="63" spans="1:58" ht="11.25" customHeight="1">
      <c r="A63" s="15"/>
      <c r="B63" s="15"/>
      <c r="C63" s="15"/>
      <c r="G63" s="15"/>
      <c r="AE63" s="15"/>
      <c r="AS63" s="15"/>
      <c r="BF63" s="15"/>
    </row>
    <row r="64" spans="1:58" ht="11.25" customHeight="1">
      <c r="A64" s="15"/>
      <c r="B64" s="15"/>
      <c r="C64" s="15"/>
      <c r="G64" s="15"/>
      <c r="AE64" s="15"/>
      <c r="AS64" s="15"/>
      <c r="BF64" s="15"/>
    </row>
    <row r="65" spans="1:58" ht="11.25" customHeight="1">
      <c r="A65" s="15"/>
      <c r="B65" s="15"/>
      <c r="C65" s="15"/>
      <c r="G65" s="15"/>
      <c r="AE65" s="15"/>
      <c r="AS65" s="15"/>
      <c r="BF65" s="15"/>
    </row>
    <row r="66" spans="1:58" ht="11.25" customHeight="1">
      <c r="A66" s="15"/>
      <c r="B66" s="15"/>
      <c r="C66" s="15"/>
      <c r="G66" s="15"/>
      <c r="AE66" s="15"/>
      <c r="AS66" s="15"/>
      <c r="BF66" s="15"/>
    </row>
    <row r="67" spans="1:58" ht="11.25" customHeight="1">
      <c r="A67" s="15"/>
      <c r="B67" s="15"/>
      <c r="C67" s="15"/>
      <c r="G67" s="15"/>
      <c r="AE67" s="15"/>
      <c r="AS67" s="15"/>
      <c r="BF67" s="15"/>
    </row>
    <row r="68" spans="1:58" ht="11.25" customHeight="1">
      <c r="A68" s="15"/>
      <c r="B68" s="15"/>
      <c r="C68" s="15"/>
      <c r="G68" s="15"/>
      <c r="AE68" s="15"/>
      <c r="AS68" s="15"/>
      <c r="BF68" s="15"/>
    </row>
    <row r="69" spans="1:58" ht="11.25" customHeight="1">
      <c r="A69" s="15"/>
      <c r="B69" s="15"/>
      <c r="C69" s="15"/>
      <c r="G69" s="15"/>
      <c r="AE69" s="15"/>
      <c r="AS69" s="15"/>
      <c r="BF69" s="15"/>
    </row>
    <row r="70" spans="1:58" ht="11.25" customHeight="1">
      <c r="A70" s="15"/>
      <c r="B70" s="15"/>
      <c r="C70" s="15"/>
      <c r="G70" s="15"/>
      <c r="AE70" s="15"/>
      <c r="AS70" s="15"/>
      <c r="BF70" s="15"/>
    </row>
    <row r="71" spans="1:58" ht="11.25" customHeight="1">
      <c r="A71" s="15"/>
      <c r="B71" s="15"/>
      <c r="C71" s="15"/>
      <c r="G71" s="15"/>
      <c r="AE71" s="15"/>
      <c r="AS71" s="15"/>
      <c r="BF71" s="15"/>
    </row>
    <row r="72" spans="1:58" ht="11.25" customHeight="1">
      <c r="A72" s="15"/>
      <c r="B72" s="15"/>
      <c r="C72" s="15"/>
      <c r="G72" s="15"/>
      <c r="AE72" s="15"/>
      <c r="AS72" s="15"/>
      <c r="BF72" s="15"/>
    </row>
    <row r="73" spans="1:58" ht="11.25" customHeight="1">
      <c r="A73" s="15"/>
      <c r="B73" s="15"/>
      <c r="C73" s="15"/>
      <c r="G73" s="15"/>
      <c r="AE73" s="15"/>
      <c r="AS73" s="15"/>
      <c r="BF73" s="15"/>
    </row>
    <row r="74" spans="1:58" ht="11.25" customHeight="1">
      <c r="A74" s="15"/>
      <c r="B74" s="15"/>
      <c r="C74" s="15"/>
      <c r="G74" s="15"/>
      <c r="AE74" s="15"/>
      <c r="AS74" s="15"/>
      <c r="BF74" s="15"/>
    </row>
    <row r="75" spans="1:58" ht="11.25" customHeight="1">
      <c r="A75" s="15"/>
      <c r="B75" s="15"/>
      <c r="C75" s="15"/>
      <c r="G75" s="15"/>
      <c r="AE75" s="15"/>
      <c r="AS75" s="15"/>
      <c r="BF75" s="15"/>
    </row>
    <row r="76" spans="1:58" ht="11.25" customHeight="1">
      <c r="A76" s="15"/>
      <c r="B76" s="15"/>
      <c r="C76" s="15"/>
      <c r="G76" s="15"/>
      <c r="AE76" s="15"/>
      <c r="AS76" s="15"/>
      <c r="BF76" s="15"/>
    </row>
    <row r="77" spans="1:58" ht="11.25" customHeight="1">
      <c r="A77" s="15"/>
      <c r="B77" s="15"/>
      <c r="C77" s="15"/>
      <c r="G77" s="15"/>
      <c r="AE77" s="15"/>
      <c r="AS77" s="15"/>
      <c r="BF77" s="15"/>
    </row>
    <row r="78" spans="1:58" ht="11.25" customHeight="1">
      <c r="A78" s="15"/>
      <c r="B78" s="15"/>
      <c r="C78" s="15"/>
      <c r="G78" s="15"/>
      <c r="AE78" s="15"/>
      <c r="AS78" s="15"/>
      <c r="BF78" s="15"/>
    </row>
    <row r="79" spans="1:58" ht="11.25" customHeight="1">
      <c r="A79" s="15"/>
      <c r="B79" s="15"/>
      <c r="C79" s="15"/>
      <c r="G79" s="15"/>
      <c r="AE79" s="15"/>
      <c r="AS79" s="15"/>
      <c r="BF79" s="15"/>
    </row>
    <row r="80" spans="1:58" ht="11.25" customHeight="1">
      <c r="A80" s="15"/>
      <c r="B80" s="15"/>
      <c r="C80" s="15"/>
      <c r="G80" s="15"/>
      <c r="AE80" s="15"/>
      <c r="AS80" s="15"/>
      <c r="BF80" s="15"/>
    </row>
    <row r="81" spans="1:58" ht="11.25" customHeight="1">
      <c r="A81" s="15"/>
      <c r="B81" s="15"/>
      <c r="C81" s="15"/>
      <c r="G81" s="15"/>
      <c r="AE81" s="15"/>
      <c r="AS81" s="15"/>
      <c r="BF81" s="15"/>
    </row>
    <row r="82" spans="1:58" ht="11.25" customHeight="1">
      <c r="A82" s="15"/>
      <c r="B82" s="15"/>
      <c r="C82" s="15"/>
      <c r="G82" s="15"/>
      <c r="AE82" s="15"/>
      <c r="AS82" s="15"/>
      <c r="BF82" s="15"/>
    </row>
    <row r="83" spans="1:58" ht="11.25" customHeight="1">
      <c r="A83" s="15"/>
      <c r="B83" s="15"/>
      <c r="C83" s="15"/>
      <c r="G83" s="15"/>
      <c r="AE83" s="15"/>
      <c r="AS83" s="15"/>
      <c r="BF83" s="15"/>
    </row>
    <row r="84" spans="1:58" ht="11.25" customHeight="1">
      <c r="A84" s="15"/>
      <c r="B84" s="15"/>
      <c r="C84" s="15"/>
      <c r="G84" s="15"/>
      <c r="AE84" s="15"/>
      <c r="AS84" s="15"/>
      <c r="BF84" s="15"/>
    </row>
    <row r="85" spans="1:58" ht="11.25" customHeight="1">
      <c r="A85" s="15"/>
      <c r="B85" s="15"/>
      <c r="C85" s="15"/>
      <c r="G85" s="15"/>
      <c r="AE85" s="15"/>
      <c r="AS85" s="15"/>
      <c r="BF85" s="15"/>
    </row>
    <row r="86" spans="1:58" ht="11.25" customHeight="1">
      <c r="A86" s="15"/>
      <c r="B86" s="15"/>
      <c r="C86" s="15"/>
      <c r="G86" s="15"/>
      <c r="AE86" s="15"/>
      <c r="AS86" s="15"/>
      <c r="BF86" s="15"/>
    </row>
    <row r="87" spans="1:58" ht="11.25" customHeight="1">
      <c r="A87" s="15"/>
      <c r="B87" s="15"/>
      <c r="C87" s="15"/>
      <c r="G87" s="15"/>
      <c r="AE87" s="15"/>
      <c r="AS87" s="15"/>
      <c r="BF87" s="15"/>
    </row>
    <row r="88" spans="1:58" ht="11.25" customHeight="1">
      <c r="A88" s="15"/>
      <c r="B88" s="15"/>
      <c r="C88" s="15"/>
      <c r="G88" s="15"/>
      <c r="AE88" s="15"/>
      <c r="AS88" s="15"/>
      <c r="BF88" s="15"/>
    </row>
    <row r="89" spans="1:58" ht="11.25" customHeight="1">
      <c r="A89" s="15"/>
      <c r="B89" s="15"/>
      <c r="C89" s="15"/>
      <c r="G89" s="15"/>
      <c r="AE89" s="15"/>
      <c r="AS89" s="15"/>
      <c r="BF89" s="15"/>
    </row>
    <row r="90" spans="1:58" ht="11.25" customHeight="1">
      <c r="A90" s="15"/>
      <c r="B90" s="15"/>
      <c r="C90" s="15"/>
      <c r="G90" s="15"/>
      <c r="AE90" s="15"/>
      <c r="AS90" s="15"/>
      <c r="BF90" s="15"/>
    </row>
    <row r="91" spans="1:58" ht="11.25" customHeight="1">
      <c r="A91" s="15"/>
      <c r="B91" s="15"/>
      <c r="C91" s="15"/>
      <c r="G91" s="15"/>
      <c r="AE91" s="15"/>
      <c r="AS91" s="15"/>
      <c r="BF91" s="15"/>
    </row>
    <row r="92" spans="1:58" ht="11.25" customHeight="1">
      <c r="A92" s="15"/>
      <c r="B92" s="15"/>
      <c r="C92" s="15"/>
      <c r="G92" s="15"/>
      <c r="AE92" s="15"/>
      <c r="AS92" s="15"/>
      <c r="BF92" s="15"/>
    </row>
    <row r="93" spans="1:58" ht="11.25" customHeight="1">
      <c r="A93" s="15"/>
      <c r="B93" s="15"/>
      <c r="C93" s="15"/>
      <c r="G93" s="15"/>
      <c r="AE93" s="15"/>
      <c r="AS93" s="15"/>
      <c r="BF93" s="15"/>
    </row>
    <row r="94" spans="1:58" ht="11.25" customHeight="1">
      <c r="A94" s="15"/>
      <c r="B94" s="15"/>
      <c r="C94" s="15"/>
      <c r="G94" s="15"/>
      <c r="AE94" s="15"/>
      <c r="AS94" s="15"/>
      <c r="BF94" s="15"/>
    </row>
    <row r="95" spans="1:58" ht="11.25" customHeight="1">
      <c r="A95" s="15"/>
      <c r="B95" s="15"/>
      <c r="C95" s="15"/>
      <c r="G95" s="15"/>
      <c r="AE95" s="15"/>
      <c r="AS95" s="15"/>
      <c r="BF95" s="15"/>
    </row>
    <row r="96" spans="1:58" ht="11.25" customHeight="1">
      <c r="A96" s="15"/>
      <c r="B96" s="15"/>
      <c r="C96" s="15"/>
      <c r="G96" s="15"/>
      <c r="AE96" s="15"/>
      <c r="AS96" s="15"/>
      <c r="BF96" s="15"/>
    </row>
    <row r="97" spans="1:58" ht="11.25" customHeight="1">
      <c r="A97" s="15"/>
      <c r="B97" s="15"/>
      <c r="C97" s="15"/>
      <c r="G97" s="15"/>
      <c r="AE97" s="15"/>
      <c r="AS97" s="15"/>
      <c r="BF97" s="15"/>
    </row>
    <row r="98" spans="1:58" ht="11.25" customHeight="1">
      <c r="A98" s="15"/>
      <c r="B98" s="15"/>
      <c r="C98" s="15"/>
      <c r="G98" s="15"/>
      <c r="AE98" s="15"/>
      <c r="AS98" s="15"/>
      <c r="BF98" s="15"/>
    </row>
    <row r="99" spans="1:58" ht="11.25" customHeight="1">
      <c r="A99" s="15"/>
      <c r="B99" s="15"/>
      <c r="C99" s="15"/>
      <c r="G99" s="15"/>
      <c r="AE99" s="15"/>
      <c r="AS99" s="15"/>
      <c r="BF99" s="15"/>
    </row>
    <row r="100" spans="1:58" ht="11.25" customHeight="1">
      <c r="A100" s="15"/>
      <c r="B100" s="15"/>
      <c r="C100" s="15"/>
      <c r="G100" s="15"/>
      <c r="AE100" s="15"/>
      <c r="AS100" s="15"/>
      <c r="BF100" s="15"/>
    </row>
    <row r="101" spans="1:58" ht="11.25" customHeight="1">
      <c r="A101" s="15"/>
      <c r="B101" s="15"/>
      <c r="C101" s="15"/>
      <c r="G101" s="15"/>
      <c r="AE101" s="15"/>
      <c r="AS101" s="15"/>
      <c r="BF101" s="15"/>
    </row>
    <row r="102" spans="1:58" ht="11.25" customHeight="1">
      <c r="A102" s="15"/>
      <c r="B102" s="15"/>
      <c r="C102" s="15"/>
      <c r="G102" s="15"/>
      <c r="AE102" s="15"/>
      <c r="AS102" s="15"/>
      <c r="BF102" s="15"/>
    </row>
    <row r="103" spans="1:58" ht="11.25" customHeight="1">
      <c r="A103" s="15"/>
      <c r="B103" s="15"/>
      <c r="C103" s="15"/>
      <c r="G103" s="15"/>
      <c r="AE103" s="15"/>
      <c r="AS103" s="15"/>
      <c r="BF103" s="15"/>
    </row>
    <row r="104" spans="1:58" ht="11.25" customHeight="1">
      <c r="A104" s="15"/>
      <c r="B104" s="15"/>
      <c r="C104" s="15"/>
      <c r="G104" s="15"/>
      <c r="AE104" s="15"/>
      <c r="AS104" s="15"/>
      <c r="BF104" s="15"/>
    </row>
    <row r="105" spans="1:58" ht="11.25" customHeight="1">
      <c r="A105" s="15"/>
      <c r="B105" s="15"/>
      <c r="C105" s="15"/>
      <c r="G105" s="15"/>
      <c r="AE105" s="15"/>
      <c r="AS105" s="15"/>
      <c r="BF105" s="15"/>
    </row>
    <row r="106" spans="1:58" ht="11.25" customHeight="1">
      <c r="A106" s="15"/>
      <c r="B106" s="15"/>
      <c r="C106" s="15"/>
      <c r="G106" s="15"/>
      <c r="AE106" s="15"/>
      <c r="AS106" s="15"/>
      <c r="BF106" s="15"/>
    </row>
    <row r="107" spans="1:58" ht="11.25" customHeight="1">
      <c r="A107" s="15"/>
      <c r="B107" s="15"/>
      <c r="C107" s="15"/>
      <c r="G107" s="15"/>
      <c r="AE107" s="15"/>
      <c r="AS107" s="15"/>
      <c r="BF107" s="15"/>
    </row>
    <row r="108" spans="1:58" ht="11.25" customHeight="1">
      <c r="A108" s="15"/>
      <c r="B108" s="15"/>
      <c r="C108" s="15"/>
      <c r="G108" s="15"/>
      <c r="AE108" s="15"/>
      <c r="AS108" s="15"/>
      <c r="BF108" s="15"/>
    </row>
    <row r="109" spans="1:58" ht="11.25" customHeight="1">
      <c r="A109" s="15"/>
      <c r="B109" s="15"/>
      <c r="C109" s="15"/>
      <c r="G109" s="15"/>
      <c r="AE109" s="15"/>
      <c r="AS109" s="15"/>
      <c r="BF109" s="15"/>
    </row>
    <row r="110" spans="1:58" ht="11.25" customHeight="1">
      <c r="A110" s="15"/>
      <c r="B110" s="15"/>
      <c r="C110" s="15"/>
      <c r="G110" s="15"/>
      <c r="AE110" s="15"/>
      <c r="AS110" s="15"/>
      <c r="BF110" s="15"/>
    </row>
    <row r="111" spans="1:58" ht="11.25" customHeight="1">
      <c r="A111" s="15"/>
      <c r="B111" s="15"/>
      <c r="C111" s="15"/>
      <c r="G111" s="15"/>
      <c r="AE111" s="15"/>
      <c r="AS111" s="15"/>
      <c r="BF111" s="15"/>
    </row>
    <row r="112" spans="1:58" ht="11.25" customHeight="1">
      <c r="A112" s="15"/>
      <c r="B112" s="15"/>
      <c r="C112" s="15"/>
      <c r="G112" s="15"/>
      <c r="AE112" s="15"/>
      <c r="AS112" s="15"/>
      <c r="BF112" s="15"/>
    </row>
    <row r="113" spans="1:58" ht="11.25" customHeight="1">
      <c r="A113" s="15"/>
      <c r="B113" s="15"/>
      <c r="C113" s="15"/>
      <c r="G113" s="15"/>
      <c r="AE113" s="15"/>
      <c r="AS113" s="15"/>
      <c r="BF113" s="15"/>
    </row>
    <row r="114" spans="1:58" ht="11.25" customHeight="1">
      <c r="A114" s="15"/>
      <c r="B114" s="15"/>
      <c r="C114" s="15"/>
      <c r="G114" s="15"/>
      <c r="AE114" s="15"/>
      <c r="AS114" s="15"/>
      <c r="BF114" s="15"/>
    </row>
    <row r="115" spans="1:58" ht="11.25" customHeight="1">
      <c r="A115" s="15"/>
      <c r="B115" s="15"/>
      <c r="C115" s="15"/>
      <c r="G115" s="15"/>
      <c r="AE115" s="15"/>
      <c r="AS115" s="15"/>
      <c r="BF115" s="15"/>
    </row>
    <row r="116" spans="1:58" ht="11.25" customHeight="1">
      <c r="A116" s="15"/>
      <c r="B116" s="15"/>
      <c r="C116" s="15"/>
      <c r="G116" s="15"/>
      <c r="AE116" s="15"/>
      <c r="AS116" s="15"/>
      <c r="BF116" s="15"/>
    </row>
    <row r="117" spans="1:58" ht="11.25" customHeight="1">
      <c r="A117" s="15"/>
      <c r="B117" s="15"/>
      <c r="C117" s="15"/>
      <c r="G117" s="15"/>
      <c r="AE117" s="15"/>
      <c r="AS117" s="15"/>
      <c r="BF117" s="15"/>
    </row>
    <row r="118" spans="1:58" ht="11.25" customHeight="1">
      <c r="A118" s="15"/>
      <c r="B118" s="15"/>
      <c r="C118" s="15"/>
      <c r="G118" s="15"/>
      <c r="AE118" s="15"/>
      <c r="AS118" s="15"/>
      <c r="BF118" s="15"/>
    </row>
    <row r="119" spans="1:58" ht="11.25" customHeight="1">
      <c r="A119" s="15"/>
      <c r="B119" s="15"/>
      <c r="C119" s="15"/>
      <c r="G119" s="15"/>
      <c r="AE119" s="15"/>
      <c r="AS119" s="15"/>
      <c r="BF119" s="15"/>
    </row>
    <row r="120" spans="1:58" ht="11.25" customHeight="1">
      <c r="A120" s="15"/>
      <c r="B120" s="15"/>
      <c r="C120" s="15"/>
      <c r="G120" s="15"/>
      <c r="AE120" s="15"/>
      <c r="AS120" s="15"/>
      <c r="BF120" s="15"/>
    </row>
    <row r="121" spans="1:58" ht="11.25" customHeight="1">
      <c r="A121" s="15"/>
      <c r="B121" s="15"/>
      <c r="C121" s="15"/>
      <c r="G121" s="15"/>
      <c r="AE121" s="15"/>
      <c r="AS121" s="15"/>
      <c r="BF121" s="15"/>
    </row>
    <row r="122" spans="1:58" ht="11.25" customHeight="1">
      <c r="A122" s="15"/>
      <c r="B122" s="15"/>
      <c r="C122" s="15"/>
      <c r="G122" s="15"/>
      <c r="AE122" s="15"/>
      <c r="AS122" s="15"/>
      <c r="BF122" s="15"/>
    </row>
    <row r="123" spans="1:58" ht="11.25" customHeight="1">
      <c r="A123" s="15"/>
      <c r="B123" s="15"/>
      <c r="C123" s="15"/>
      <c r="G123" s="15"/>
      <c r="AE123" s="15"/>
      <c r="AS123" s="15"/>
      <c r="BF123" s="15"/>
    </row>
    <row r="124" spans="1:58" ht="11.25" customHeight="1">
      <c r="A124" s="15"/>
      <c r="B124" s="15"/>
      <c r="C124" s="15"/>
      <c r="G124" s="15"/>
      <c r="AE124" s="15"/>
      <c r="AS124" s="15"/>
      <c r="BF124" s="15"/>
    </row>
    <row r="125" spans="1:58" ht="11.25" customHeight="1">
      <c r="A125" s="15"/>
      <c r="B125" s="15"/>
      <c r="C125" s="15"/>
      <c r="G125" s="15"/>
      <c r="AE125" s="15"/>
      <c r="AS125" s="15"/>
      <c r="BF125" s="15"/>
    </row>
    <row r="126" spans="1:58" ht="11.25" customHeight="1">
      <c r="A126" s="15"/>
      <c r="B126" s="15"/>
      <c r="C126" s="15"/>
      <c r="G126" s="15"/>
      <c r="AE126" s="15"/>
      <c r="AS126" s="15"/>
      <c r="BF126" s="15"/>
    </row>
    <row r="127" spans="1:58" ht="11.25" customHeight="1">
      <c r="A127" s="15"/>
      <c r="B127" s="15"/>
      <c r="C127" s="15"/>
      <c r="G127" s="15"/>
      <c r="AE127" s="15"/>
      <c r="AS127" s="15"/>
      <c r="BF127" s="15"/>
    </row>
    <row r="128" spans="1:58" ht="11.25" customHeight="1">
      <c r="A128" s="15"/>
      <c r="B128" s="15"/>
      <c r="C128" s="15"/>
      <c r="G128" s="15"/>
      <c r="AE128" s="15"/>
      <c r="AS128" s="15"/>
      <c r="BF128" s="15"/>
    </row>
    <row r="129" spans="1:58" ht="11.25" customHeight="1">
      <c r="A129" s="15"/>
      <c r="B129" s="15"/>
      <c r="C129" s="15"/>
      <c r="G129" s="15"/>
      <c r="AE129" s="15"/>
      <c r="AS129" s="15"/>
      <c r="BF129" s="15"/>
    </row>
    <row r="130" spans="1:58" ht="11.25" customHeight="1">
      <c r="A130" s="15"/>
      <c r="B130" s="15"/>
      <c r="C130" s="15"/>
      <c r="G130" s="15"/>
      <c r="AE130" s="15"/>
      <c r="AS130" s="15"/>
      <c r="BF130" s="15"/>
    </row>
    <row r="131" spans="1:58" ht="11.25" customHeight="1">
      <c r="A131" s="15"/>
      <c r="B131" s="15"/>
      <c r="C131" s="15"/>
      <c r="G131" s="15"/>
      <c r="AE131" s="15"/>
      <c r="AS131" s="15"/>
      <c r="BF131" s="15"/>
    </row>
    <row r="132" spans="1:58" ht="11.25" customHeight="1">
      <c r="A132" s="15"/>
      <c r="B132" s="15"/>
      <c r="C132" s="15"/>
      <c r="G132" s="15"/>
      <c r="AE132" s="15"/>
      <c r="AS132" s="15"/>
      <c r="BF132" s="15"/>
    </row>
    <row r="133" spans="1:58" ht="11.25" customHeight="1">
      <c r="A133" s="15"/>
      <c r="B133" s="15"/>
      <c r="C133" s="15"/>
      <c r="G133" s="15"/>
      <c r="AE133" s="15"/>
      <c r="AS133" s="15"/>
      <c r="BF133" s="15"/>
    </row>
    <row r="134" spans="1:58" ht="11.25" customHeight="1">
      <c r="A134" s="15"/>
      <c r="B134" s="15"/>
      <c r="C134" s="15"/>
      <c r="G134" s="15"/>
      <c r="AE134" s="15"/>
      <c r="AS134" s="15"/>
      <c r="BF134" s="15"/>
    </row>
    <row r="135" spans="1:58" ht="11.25" customHeight="1">
      <c r="A135" s="15"/>
      <c r="B135" s="15"/>
      <c r="C135" s="15"/>
      <c r="G135" s="15"/>
      <c r="AE135" s="15"/>
      <c r="AS135" s="15"/>
      <c r="BF135" s="15"/>
    </row>
    <row r="136" spans="1:58" ht="11.25" customHeight="1">
      <c r="A136" s="15"/>
      <c r="B136" s="15"/>
      <c r="C136" s="15"/>
      <c r="G136" s="15"/>
      <c r="AE136" s="15"/>
      <c r="AS136" s="15"/>
      <c r="BF136" s="15"/>
    </row>
    <row r="137" spans="1:58" ht="11.25" customHeight="1">
      <c r="A137" s="15"/>
      <c r="B137" s="15"/>
      <c r="C137" s="15"/>
      <c r="G137" s="15"/>
      <c r="AE137" s="15"/>
      <c r="AS137" s="15"/>
      <c r="BF137" s="15"/>
    </row>
    <row r="138" spans="1:58" ht="11.25" customHeight="1">
      <c r="A138" s="15"/>
      <c r="B138" s="15"/>
      <c r="C138" s="15"/>
      <c r="G138" s="15"/>
      <c r="AE138" s="15"/>
      <c r="AS138" s="15"/>
      <c r="BF138" s="15"/>
    </row>
    <row r="139" spans="1:58" ht="11.25" customHeight="1">
      <c r="A139" s="15"/>
      <c r="B139" s="15"/>
      <c r="C139" s="15"/>
      <c r="G139" s="15"/>
      <c r="AE139" s="15"/>
      <c r="AS139" s="15"/>
      <c r="BF139" s="15"/>
    </row>
    <row r="140" spans="1:58" ht="11.25" customHeight="1">
      <c r="A140" s="15"/>
      <c r="B140" s="15"/>
      <c r="C140" s="15"/>
      <c r="G140" s="15"/>
      <c r="AE140" s="15"/>
      <c r="AS140" s="15"/>
      <c r="BF140" s="15"/>
    </row>
    <row r="141" spans="1:58" ht="11.25" customHeight="1">
      <c r="A141" s="15"/>
      <c r="B141" s="15"/>
      <c r="C141" s="15"/>
      <c r="G141" s="15"/>
      <c r="AE141" s="15"/>
      <c r="AS141" s="15"/>
      <c r="BF141" s="15"/>
    </row>
    <row r="142" spans="1:58" ht="11.25" customHeight="1">
      <c r="A142" s="15"/>
      <c r="B142" s="15"/>
      <c r="C142" s="15"/>
      <c r="G142" s="15"/>
      <c r="AE142" s="15"/>
      <c r="AS142" s="15"/>
      <c r="BF142" s="15"/>
    </row>
    <row r="143" spans="1:58" ht="11.25" customHeight="1">
      <c r="A143" s="15"/>
      <c r="B143" s="15"/>
      <c r="C143" s="15"/>
      <c r="G143" s="15"/>
      <c r="AE143" s="15"/>
      <c r="AS143" s="15"/>
      <c r="BF143" s="15"/>
    </row>
    <row r="144" spans="1:58" ht="11.25" customHeight="1">
      <c r="A144" s="15"/>
      <c r="B144" s="15"/>
      <c r="C144" s="15"/>
      <c r="G144" s="15"/>
      <c r="AE144" s="15"/>
      <c r="AS144" s="15"/>
      <c r="BF144" s="15"/>
    </row>
    <row r="145" spans="1:58" ht="11.25" customHeight="1">
      <c r="A145" s="15"/>
      <c r="B145" s="15"/>
      <c r="C145" s="15"/>
      <c r="G145" s="15"/>
      <c r="AE145" s="15"/>
      <c r="AS145" s="15"/>
      <c r="BF145" s="15"/>
    </row>
    <row r="146" spans="1:58" ht="11.25" customHeight="1">
      <c r="A146" s="15"/>
      <c r="B146" s="15"/>
      <c r="C146" s="15"/>
      <c r="G146" s="15"/>
      <c r="AE146" s="15"/>
      <c r="AS146" s="15"/>
      <c r="BF146" s="15"/>
    </row>
    <row r="147" spans="1:58" ht="11.25" customHeight="1">
      <c r="A147" s="15"/>
      <c r="B147" s="15"/>
      <c r="C147" s="15"/>
      <c r="G147" s="15"/>
      <c r="AE147" s="15"/>
      <c r="AS147" s="15"/>
      <c r="BF147" s="15"/>
    </row>
    <row r="148" spans="1:58" ht="11.25" customHeight="1">
      <c r="A148" s="15"/>
      <c r="B148" s="15"/>
      <c r="C148" s="15"/>
      <c r="G148" s="15"/>
      <c r="AE148" s="15"/>
      <c r="AS148" s="15"/>
      <c r="BF148" s="15"/>
    </row>
    <row r="149" spans="1:58" ht="11.25" customHeight="1">
      <c r="A149" s="15"/>
      <c r="B149" s="15"/>
      <c r="C149" s="15"/>
      <c r="G149" s="15"/>
      <c r="AE149" s="15"/>
      <c r="AS149" s="15"/>
      <c r="BF149" s="15"/>
    </row>
    <row r="150" spans="1:58" ht="11.25" customHeight="1">
      <c r="A150" s="15"/>
      <c r="B150" s="15"/>
      <c r="C150" s="15"/>
      <c r="G150" s="15"/>
      <c r="AE150" s="15"/>
      <c r="AS150" s="15"/>
      <c r="BF150" s="15"/>
    </row>
    <row r="151" spans="1:58" ht="11.25" customHeight="1">
      <c r="A151" s="15"/>
      <c r="B151" s="15"/>
      <c r="C151" s="15"/>
      <c r="G151" s="15"/>
      <c r="AE151" s="15"/>
      <c r="AS151" s="15"/>
      <c r="BF151" s="15"/>
    </row>
    <row r="152" spans="1:58" ht="11.25" customHeight="1">
      <c r="A152" s="15"/>
      <c r="B152" s="15"/>
      <c r="C152" s="15"/>
      <c r="G152" s="15"/>
      <c r="AE152" s="15"/>
      <c r="AS152" s="15"/>
      <c r="BF152" s="15"/>
    </row>
    <row r="153" spans="1:58" ht="11.25" customHeight="1">
      <c r="A153" s="15"/>
      <c r="B153" s="15"/>
      <c r="C153" s="15"/>
      <c r="G153" s="15"/>
      <c r="AE153" s="15"/>
      <c r="AS153" s="15"/>
      <c r="BF153" s="15"/>
    </row>
    <row r="154" spans="1:58" ht="11.25" customHeight="1">
      <c r="A154" s="15"/>
      <c r="B154" s="15"/>
      <c r="C154" s="15"/>
      <c r="G154" s="15"/>
      <c r="AE154" s="15"/>
      <c r="AS154" s="15"/>
      <c r="BF154" s="15"/>
    </row>
    <row r="155" spans="1:58" ht="11.25" customHeight="1">
      <c r="A155" s="15"/>
      <c r="B155" s="15"/>
      <c r="C155" s="15"/>
      <c r="G155" s="15"/>
      <c r="AE155" s="15"/>
      <c r="AS155" s="15"/>
      <c r="BF155" s="15"/>
    </row>
    <row r="156" spans="1:58" ht="11.25" customHeight="1">
      <c r="A156" s="15"/>
      <c r="B156" s="15"/>
      <c r="C156" s="15"/>
      <c r="G156" s="15"/>
      <c r="AE156" s="15"/>
      <c r="AS156" s="15"/>
      <c r="BF156" s="15"/>
    </row>
    <row r="157" spans="1:58" ht="11.25" customHeight="1">
      <c r="A157" s="15"/>
      <c r="B157" s="15"/>
      <c r="C157" s="15"/>
      <c r="G157" s="15"/>
      <c r="AE157" s="15"/>
      <c r="AS157" s="15"/>
      <c r="BF157" s="15"/>
    </row>
    <row r="158" spans="1:58" ht="11.25" customHeight="1">
      <c r="A158" s="15"/>
      <c r="B158" s="15"/>
      <c r="C158" s="15"/>
      <c r="G158" s="15"/>
      <c r="AE158" s="15"/>
      <c r="AS158" s="15"/>
      <c r="BF158" s="15"/>
    </row>
    <row r="159" spans="1:58" ht="11.25" customHeight="1">
      <c r="A159" s="15"/>
      <c r="B159" s="15"/>
      <c r="C159" s="15"/>
      <c r="G159" s="15"/>
      <c r="AE159" s="15"/>
      <c r="AS159" s="15"/>
      <c r="BF159" s="15"/>
    </row>
    <row r="160" spans="1:58" ht="11.25" customHeight="1">
      <c r="A160" s="15"/>
      <c r="B160" s="15"/>
      <c r="C160" s="15"/>
      <c r="G160" s="15"/>
      <c r="AE160" s="15"/>
      <c r="AS160" s="15"/>
      <c r="BF160" s="15"/>
    </row>
    <row r="161" spans="1:58" ht="11.25" customHeight="1">
      <c r="A161" s="15"/>
      <c r="B161" s="15"/>
      <c r="C161" s="15"/>
      <c r="G161" s="15"/>
      <c r="AE161" s="15"/>
      <c r="AS161" s="15"/>
      <c r="BF161" s="15"/>
    </row>
    <row r="162" spans="1:58" ht="11.25" customHeight="1">
      <c r="A162" s="15"/>
      <c r="B162" s="15"/>
      <c r="C162" s="15"/>
      <c r="G162" s="15"/>
      <c r="AE162" s="15"/>
      <c r="AS162" s="15"/>
      <c r="BF162" s="15"/>
    </row>
    <row r="163" spans="1:58" ht="11.25" customHeight="1">
      <c r="A163" s="15"/>
      <c r="B163" s="15"/>
      <c r="C163" s="15"/>
      <c r="G163" s="15"/>
      <c r="AE163" s="15"/>
      <c r="AS163" s="15"/>
      <c r="BF163" s="15"/>
    </row>
    <row r="164" spans="1:58" ht="11.25" customHeight="1">
      <c r="A164" s="15"/>
      <c r="B164" s="15"/>
      <c r="C164" s="15"/>
      <c r="G164" s="15"/>
      <c r="AE164" s="15"/>
      <c r="AS164" s="15"/>
      <c r="BF164" s="15"/>
    </row>
    <row r="165" spans="1:58" ht="11.25" customHeight="1">
      <c r="A165" s="15"/>
      <c r="B165" s="15"/>
      <c r="C165" s="15"/>
      <c r="G165" s="15"/>
      <c r="AE165" s="15"/>
      <c r="AS165" s="15"/>
      <c r="BF165" s="15"/>
    </row>
    <row r="166" spans="1:58" ht="11.25" customHeight="1">
      <c r="A166" s="15"/>
      <c r="B166" s="15"/>
      <c r="C166" s="15"/>
      <c r="G166" s="15"/>
      <c r="AE166" s="15"/>
      <c r="AS166" s="15"/>
      <c r="BF166" s="15"/>
    </row>
    <row r="167" spans="1:58" ht="11.25" customHeight="1">
      <c r="A167" s="15"/>
      <c r="B167" s="15"/>
      <c r="C167" s="15"/>
      <c r="G167" s="15"/>
      <c r="AE167" s="15"/>
      <c r="AS167" s="15"/>
      <c r="BF167" s="15"/>
    </row>
    <row r="168" spans="1:58" ht="11.25" customHeight="1">
      <c r="A168" s="15"/>
      <c r="B168" s="15"/>
      <c r="C168" s="15"/>
      <c r="G168" s="15"/>
      <c r="AE168" s="15"/>
      <c r="AS168" s="15"/>
      <c r="BF168" s="15"/>
    </row>
    <row r="169" spans="1:58" ht="11.25" customHeight="1">
      <c r="A169" s="15"/>
      <c r="B169" s="15"/>
      <c r="C169" s="15"/>
      <c r="G169" s="15"/>
      <c r="AE169" s="15"/>
      <c r="AS169" s="15"/>
      <c r="BF169" s="15"/>
    </row>
    <row r="170" spans="1:58" ht="11.25" customHeight="1">
      <c r="A170" s="15"/>
      <c r="B170" s="15"/>
      <c r="C170" s="15"/>
      <c r="G170" s="15"/>
      <c r="AE170" s="15"/>
      <c r="AS170" s="15"/>
      <c r="BF170" s="15"/>
    </row>
    <row r="171" spans="1:58" ht="11.25" customHeight="1">
      <c r="A171" s="15"/>
      <c r="B171" s="15"/>
      <c r="C171" s="15"/>
      <c r="G171" s="15"/>
      <c r="AE171" s="15"/>
      <c r="AS171" s="15"/>
      <c r="BF171" s="15"/>
    </row>
    <row r="172" spans="1:58" ht="11.25" customHeight="1">
      <c r="A172" s="15"/>
      <c r="B172" s="15"/>
      <c r="C172" s="15"/>
      <c r="G172" s="15"/>
      <c r="AE172" s="15"/>
      <c r="AS172" s="15"/>
      <c r="BF172" s="15"/>
    </row>
    <row r="173" spans="1:58" ht="11.25" customHeight="1">
      <c r="A173" s="15"/>
      <c r="B173" s="15"/>
      <c r="C173" s="15"/>
      <c r="G173" s="15"/>
      <c r="AE173" s="15"/>
      <c r="AS173" s="15"/>
      <c r="BF173" s="15"/>
    </row>
    <row r="174" spans="1:58" ht="11.25" customHeight="1">
      <c r="A174" s="15"/>
      <c r="B174" s="15"/>
      <c r="C174" s="15"/>
      <c r="G174" s="15"/>
      <c r="AE174" s="15"/>
      <c r="AS174" s="15"/>
      <c r="BF174" s="15"/>
    </row>
    <row r="175" spans="1:58" ht="11.25" customHeight="1">
      <c r="A175" s="15"/>
      <c r="B175" s="15"/>
      <c r="C175" s="15"/>
      <c r="G175" s="15"/>
      <c r="AE175" s="15"/>
      <c r="AS175" s="15"/>
      <c r="BF175" s="15"/>
    </row>
    <row r="176" spans="1:58" ht="11.25" customHeight="1">
      <c r="A176" s="15"/>
      <c r="B176" s="15"/>
      <c r="C176" s="15"/>
      <c r="G176" s="15"/>
      <c r="AE176" s="15"/>
      <c r="AS176" s="15"/>
      <c r="BF176" s="15"/>
    </row>
    <row r="177" spans="1:58" ht="11.25" customHeight="1">
      <c r="A177" s="15"/>
      <c r="B177" s="15"/>
      <c r="C177" s="15"/>
      <c r="G177" s="15"/>
      <c r="AE177" s="15"/>
      <c r="AS177" s="15"/>
      <c r="BF177" s="15"/>
    </row>
    <row r="178" spans="1:58" ht="11.25" customHeight="1">
      <c r="A178" s="15"/>
      <c r="B178" s="15"/>
      <c r="C178" s="15"/>
      <c r="G178" s="15"/>
      <c r="AE178" s="15"/>
      <c r="AS178" s="15"/>
      <c r="BF178" s="15"/>
    </row>
    <row r="179" spans="1:58" ht="11.25" customHeight="1">
      <c r="A179" s="15"/>
      <c r="B179" s="15"/>
      <c r="C179" s="15"/>
      <c r="G179" s="15"/>
      <c r="AE179" s="15"/>
      <c r="AS179" s="15"/>
      <c r="BF179" s="15"/>
    </row>
    <row r="180" spans="1:58" ht="11.25" customHeight="1">
      <c r="A180" s="15"/>
      <c r="B180" s="15"/>
      <c r="C180" s="15"/>
      <c r="G180" s="15"/>
      <c r="AE180" s="15"/>
      <c r="AS180" s="15"/>
      <c r="BF180" s="15"/>
    </row>
    <row r="181" spans="1:58" ht="11.25" customHeight="1">
      <c r="A181" s="15"/>
      <c r="B181" s="15"/>
      <c r="C181" s="15"/>
      <c r="G181" s="15"/>
      <c r="AE181" s="15"/>
      <c r="AS181" s="15"/>
      <c r="BF181" s="15"/>
    </row>
    <row r="182" spans="1:58" ht="11.25" customHeight="1">
      <c r="A182" s="15"/>
      <c r="B182" s="15"/>
      <c r="C182" s="15"/>
      <c r="G182" s="15"/>
      <c r="AE182" s="15"/>
      <c r="AS182" s="15"/>
      <c r="BF182" s="15"/>
    </row>
    <row r="183" spans="1:58" ht="11.25" customHeight="1">
      <c r="A183" s="15"/>
      <c r="B183" s="15"/>
      <c r="C183" s="15"/>
      <c r="G183" s="15"/>
      <c r="AE183" s="15"/>
      <c r="AS183" s="15"/>
      <c r="BF183" s="15"/>
    </row>
    <row r="184" spans="1:58" ht="11.25" customHeight="1">
      <c r="A184" s="15"/>
      <c r="B184" s="15"/>
      <c r="C184" s="15"/>
      <c r="G184" s="15"/>
      <c r="AE184" s="15"/>
      <c r="AS184" s="15"/>
      <c r="BF184" s="15"/>
    </row>
    <row r="185" spans="1:58" ht="11.25" customHeight="1">
      <c r="A185" s="15"/>
      <c r="B185" s="15"/>
      <c r="C185" s="15"/>
      <c r="G185" s="15"/>
      <c r="AE185" s="15"/>
      <c r="AS185" s="15"/>
      <c r="BF185" s="15"/>
    </row>
    <row r="186" spans="1:58" ht="11.25" customHeight="1">
      <c r="A186" s="15"/>
      <c r="B186" s="15"/>
      <c r="C186" s="15"/>
      <c r="G186" s="15"/>
      <c r="AE186" s="15"/>
      <c r="AS186" s="15"/>
      <c r="BF186" s="15"/>
    </row>
    <row r="187" spans="1:58" ht="11.25" customHeight="1">
      <c r="A187" s="15"/>
      <c r="B187" s="15"/>
      <c r="C187" s="15"/>
      <c r="G187" s="15"/>
      <c r="AE187" s="15"/>
      <c r="AS187" s="15"/>
      <c r="BF187" s="15"/>
    </row>
    <row r="188" spans="1:58" ht="11.25" customHeight="1">
      <c r="A188" s="15"/>
      <c r="B188" s="15"/>
      <c r="C188" s="15"/>
      <c r="G188" s="15"/>
      <c r="AE188" s="15"/>
      <c r="AS188" s="15"/>
      <c r="BF188" s="15"/>
    </row>
    <row r="189" spans="1:58" ht="11.25" customHeight="1">
      <c r="A189" s="15"/>
      <c r="B189" s="15"/>
      <c r="C189" s="15"/>
      <c r="G189" s="15"/>
      <c r="AE189" s="15"/>
      <c r="AS189" s="15"/>
      <c r="BF189" s="15"/>
    </row>
    <row r="190" spans="1:58" ht="11.25" customHeight="1">
      <c r="A190" s="15"/>
      <c r="B190" s="15"/>
      <c r="C190" s="15"/>
      <c r="G190" s="15"/>
      <c r="AE190" s="15"/>
      <c r="AS190" s="15"/>
      <c r="BF190" s="15"/>
    </row>
    <row r="191" spans="1:58" ht="11.25" customHeight="1">
      <c r="A191" s="15"/>
      <c r="B191" s="15"/>
      <c r="C191" s="15"/>
      <c r="G191" s="15"/>
      <c r="AE191" s="15"/>
      <c r="AS191" s="15"/>
      <c r="BF191" s="15"/>
    </row>
    <row r="192" spans="1:58" ht="11.25" customHeight="1">
      <c r="A192" s="15"/>
      <c r="B192" s="15"/>
      <c r="C192" s="15"/>
      <c r="G192" s="15"/>
      <c r="AE192" s="15"/>
      <c r="AS192" s="15"/>
      <c r="BF192" s="15"/>
    </row>
    <row r="193" spans="1:58" ht="11.25" customHeight="1">
      <c r="A193" s="15"/>
      <c r="B193" s="15"/>
      <c r="C193" s="15"/>
      <c r="G193" s="15"/>
      <c r="AE193" s="15"/>
      <c r="AS193" s="15"/>
      <c r="BF193" s="15"/>
    </row>
    <row r="194" spans="1:58" ht="11.25" customHeight="1">
      <c r="A194" s="15"/>
      <c r="B194" s="15"/>
      <c r="C194" s="15"/>
      <c r="G194" s="15"/>
      <c r="AE194" s="15"/>
      <c r="AS194" s="15"/>
      <c r="BF194" s="15"/>
    </row>
    <row r="195" spans="1:58" ht="11.25" customHeight="1">
      <c r="A195" s="15"/>
      <c r="B195" s="15"/>
      <c r="C195" s="15"/>
      <c r="G195" s="15"/>
      <c r="AE195" s="15"/>
      <c r="AS195" s="15"/>
      <c r="BF195" s="15"/>
    </row>
    <row r="196" spans="1:58" ht="11.25" customHeight="1">
      <c r="A196" s="15"/>
      <c r="B196" s="15"/>
      <c r="C196" s="15"/>
      <c r="G196" s="15"/>
      <c r="AE196" s="15"/>
      <c r="AS196" s="15"/>
      <c r="BF196" s="15"/>
    </row>
    <row r="197" spans="1:58" ht="11.25" customHeight="1">
      <c r="A197" s="15"/>
      <c r="B197" s="15"/>
      <c r="C197" s="15"/>
      <c r="G197" s="15"/>
      <c r="AE197" s="15"/>
      <c r="AS197" s="15"/>
      <c r="BF197" s="15"/>
    </row>
    <row r="198" spans="1:58" ht="11.25" customHeight="1">
      <c r="A198" s="15"/>
      <c r="B198" s="15"/>
      <c r="C198" s="15"/>
      <c r="G198" s="15"/>
      <c r="AE198" s="15"/>
      <c r="AS198" s="15"/>
      <c r="BF198" s="15"/>
    </row>
    <row r="199" spans="1:58" ht="11.25" customHeight="1">
      <c r="A199" s="15"/>
      <c r="B199" s="15"/>
      <c r="C199" s="15"/>
      <c r="G199" s="15"/>
      <c r="AE199" s="15"/>
      <c r="AS199" s="15"/>
      <c r="BF199" s="15"/>
    </row>
    <row r="200" spans="1:58" ht="11.25" customHeight="1">
      <c r="A200" s="15"/>
      <c r="B200" s="15"/>
      <c r="C200" s="15"/>
      <c r="G200" s="15"/>
      <c r="AE200" s="15"/>
      <c r="AS200" s="15"/>
      <c r="BF200" s="15"/>
    </row>
    <row r="201" spans="1:58" ht="11.25" customHeight="1">
      <c r="A201" s="15"/>
      <c r="B201" s="15"/>
      <c r="C201" s="15"/>
      <c r="G201" s="15"/>
      <c r="AE201" s="15"/>
      <c r="AS201" s="15"/>
      <c r="BF201" s="15"/>
    </row>
    <row r="202" spans="1:58" ht="11.25" customHeight="1">
      <c r="A202" s="15"/>
      <c r="B202" s="15"/>
      <c r="C202" s="15"/>
      <c r="G202" s="15"/>
      <c r="AE202" s="15"/>
      <c r="AS202" s="15"/>
      <c r="BF202" s="15"/>
    </row>
    <row r="203" spans="1:58" ht="11.25" customHeight="1">
      <c r="A203" s="15"/>
      <c r="B203" s="15"/>
      <c r="C203" s="15"/>
      <c r="G203" s="15"/>
      <c r="AE203" s="15"/>
      <c r="AS203" s="15"/>
      <c r="BF203" s="15"/>
    </row>
    <row r="204" spans="1:58" ht="11.25" customHeight="1">
      <c r="A204" s="15"/>
      <c r="B204" s="15"/>
      <c r="C204" s="15"/>
      <c r="G204" s="15"/>
      <c r="AE204" s="15"/>
      <c r="AS204" s="15"/>
      <c r="BF204" s="15"/>
    </row>
    <row r="205" spans="1:58" ht="11.25" customHeight="1">
      <c r="A205" s="15"/>
      <c r="B205" s="15"/>
      <c r="C205" s="15"/>
      <c r="G205" s="15"/>
      <c r="AE205" s="15"/>
      <c r="AS205" s="15"/>
      <c r="BF205" s="15"/>
    </row>
    <row r="206" spans="1:58" ht="11.25" customHeight="1">
      <c r="A206" s="15"/>
      <c r="B206" s="15"/>
      <c r="C206" s="15"/>
      <c r="G206" s="15"/>
      <c r="AE206" s="15"/>
      <c r="AS206" s="15"/>
      <c r="BF206" s="15"/>
    </row>
    <row r="207" spans="1:58" ht="11.25" customHeight="1">
      <c r="A207" s="15"/>
      <c r="B207" s="15"/>
      <c r="C207" s="15"/>
      <c r="G207" s="15"/>
      <c r="AE207" s="15"/>
      <c r="AS207" s="15"/>
      <c r="BF207" s="15"/>
    </row>
    <row r="208" spans="1:58" ht="11.25" customHeight="1">
      <c r="A208" s="15"/>
      <c r="B208" s="15"/>
      <c r="C208" s="15"/>
      <c r="G208" s="15"/>
      <c r="AE208" s="15"/>
      <c r="AS208" s="15"/>
      <c r="BF208" s="15"/>
    </row>
    <row r="209" spans="1:58" ht="11.25" customHeight="1">
      <c r="A209" s="15"/>
      <c r="B209" s="15"/>
      <c r="C209" s="15"/>
      <c r="G209" s="15"/>
      <c r="AE209" s="15"/>
      <c r="AS209" s="15"/>
      <c r="BF209" s="15"/>
    </row>
    <row r="210" spans="1:58" ht="11.25" customHeight="1">
      <c r="A210" s="15"/>
      <c r="B210" s="15"/>
      <c r="C210" s="15"/>
      <c r="G210" s="15"/>
      <c r="AE210" s="15"/>
      <c r="AS210" s="15"/>
      <c r="BF210" s="15"/>
    </row>
    <row r="211" spans="1:58" ht="11.25" customHeight="1">
      <c r="A211" s="15"/>
      <c r="B211" s="15"/>
      <c r="C211" s="15"/>
      <c r="G211" s="15"/>
      <c r="AE211" s="15"/>
      <c r="AS211" s="15"/>
      <c r="BF211" s="15"/>
    </row>
    <row r="212" spans="1:58" ht="11.25" customHeight="1">
      <c r="A212" s="15"/>
      <c r="B212" s="15"/>
      <c r="C212" s="15"/>
      <c r="G212" s="15"/>
      <c r="AE212" s="15"/>
      <c r="AS212" s="15"/>
      <c r="BF212" s="15"/>
    </row>
    <row r="213" spans="1:58" ht="11.25" customHeight="1">
      <c r="A213" s="15"/>
      <c r="B213" s="15"/>
      <c r="C213" s="15"/>
      <c r="G213" s="15"/>
      <c r="AE213" s="15"/>
      <c r="AS213" s="15"/>
      <c r="BF213" s="15"/>
    </row>
    <row r="214" spans="1:58" ht="11.25" customHeight="1">
      <c r="A214" s="15"/>
      <c r="B214" s="15"/>
      <c r="C214" s="15"/>
      <c r="G214" s="15"/>
      <c r="AE214" s="15"/>
      <c r="AS214" s="15"/>
      <c r="BF214" s="15"/>
    </row>
    <row r="215" spans="1:58" ht="11.25" customHeight="1">
      <c r="A215" s="15"/>
      <c r="B215" s="15"/>
      <c r="C215" s="15"/>
      <c r="G215" s="15"/>
      <c r="AE215" s="15"/>
      <c r="AS215" s="15"/>
      <c r="BF215" s="15"/>
    </row>
    <row r="216" spans="1:58" ht="11.25" customHeight="1">
      <c r="A216" s="15"/>
      <c r="B216" s="15"/>
      <c r="C216" s="15"/>
      <c r="G216" s="15"/>
      <c r="AE216" s="15"/>
      <c r="AS216" s="15"/>
      <c r="BF216" s="15"/>
    </row>
    <row r="217" spans="1:58" ht="11.25" customHeight="1">
      <c r="A217" s="15"/>
      <c r="B217" s="15"/>
      <c r="C217" s="15"/>
      <c r="G217" s="15"/>
      <c r="AE217" s="15"/>
      <c r="AS217" s="15"/>
      <c r="BF217" s="15"/>
    </row>
    <row r="218" spans="1:58" ht="11.25" customHeight="1">
      <c r="A218" s="15"/>
      <c r="B218" s="15"/>
      <c r="C218" s="15"/>
      <c r="G218" s="15"/>
      <c r="AE218" s="15"/>
      <c r="AS218" s="15"/>
      <c r="BF218" s="15"/>
    </row>
    <row r="219" spans="1:58" ht="11.25" customHeight="1">
      <c r="A219" s="15"/>
      <c r="B219" s="15"/>
      <c r="C219" s="15"/>
      <c r="G219" s="15"/>
      <c r="AE219" s="15"/>
      <c r="AS219" s="15"/>
      <c r="BF219" s="15"/>
    </row>
    <row r="220" spans="1:58" ht="11.25" customHeight="1">
      <c r="A220" s="15"/>
      <c r="B220" s="15"/>
      <c r="C220" s="15"/>
      <c r="G220" s="15"/>
      <c r="AE220" s="15"/>
      <c r="AS220" s="15"/>
      <c r="BF220" s="15"/>
    </row>
    <row r="221" spans="1:58" ht="11.25" customHeight="1">
      <c r="A221" s="15"/>
      <c r="B221" s="15"/>
      <c r="C221" s="15"/>
      <c r="G221" s="15"/>
      <c r="AE221" s="15"/>
      <c r="AS221" s="15"/>
      <c r="BF221" s="15"/>
    </row>
    <row r="222" spans="1:58" ht="11.25" customHeight="1">
      <c r="A222" s="15"/>
      <c r="B222" s="15"/>
      <c r="C222" s="15"/>
      <c r="G222" s="15"/>
      <c r="AE222" s="15"/>
      <c r="AS222" s="15"/>
      <c r="BF222" s="15"/>
    </row>
    <row r="223" spans="1:58" ht="11.25" customHeight="1">
      <c r="A223" s="15"/>
      <c r="B223" s="15"/>
      <c r="C223" s="15"/>
      <c r="G223" s="15"/>
      <c r="AE223" s="15"/>
      <c r="AS223" s="15"/>
      <c r="BF223" s="15"/>
    </row>
    <row r="224" spans="1:58" ht="11.25" customHeight="1">
      <c r="A224" s="15"/>
      <c r="B224" s="15"/>
      <c r="C224" s="15"/>
      <c r="G224" s="15"/>
      <c r="AE224" s="15"/>
      <c r="AS224" s="15"/>
      <c r="BF224" s="15"/>
    </row>
    <row r="225" spans="1:58" ht="11.25" customHeight="1">
      <c r="A225" s="15"/>
      <c r="B225" s="15"/>
      <c r="C225" s="15"/>
      <c r="G225" s="15"/>
      <c r="AE225" s="15"/>
      <c r="AS225" s="15"/>
      <c r="BF225" s="15"/>
    </row>
    <row r="226" spans="1:58" ht="11.25" customHeight="1">
      <c r="A226" s="15"/>
      <c r="B226" s="15"/>
      <c r="C226" s="15"/>
      <c r="G226" s="15"/>
      <c r="AE226" s="15"/>
      <c r="AS226" s="15"/>
      <c r="BF226" s="15"/>
    </row>
    <row r="227" spans="1:58" ht="11.25" customHeight="1">
      <c r="A227" s="15"/>
      <c r="B227" s="15"/>
      <c r="C227" s="15"/>
      <c r="G227" s="15"/>
      <c r="AE227" s="15"/>
      <c r="AS227" s="15"/>
      <c r="BF227" s="15"/>
    </row>
    <row r="228" spans="1:58" ht="11.25" customHeight="1">
      <c r="A228" s="15"/>
      <c r="B228" s="15"/>
      <c r="C228" s="15"/>
      <c r="G228" s="15"/>
      <c r="AE228" s="15"/>
      <c r="AS228" s="15"/>
      <c r="BF228" s="15"/>
    </row>
    <row r="229" spans="1:58" ht="11.25" customHeight="1">
      <c r="A229" s="15"/>
      <c r="B229" s="15"/>
      <c r="C229" s="15"/>
      <c r="G229" s="15"/>
      <c r="AE229" s="15"/>
      <c r="AS229" s="15"/>
      <c r="BF229" s="15"/>
    </row>
    <row r="230" spans="1:58" ht="11.25" customHeight="1">
      <c r="A230" s="15"/>
      <c r="B230" s="15"/>
      <c r="C230" s="15"/>
      <c r="G230" s="15"/>
      <c r="AE230" s="15"/>
      <c r="AS230" s="15"/>
      <c r="BF230" s="15"/>
    </row>
    <row r="231" spans="1:58" ht="11.25" customHeight="1">
      <c r="A231" s="15"/>
      <c r="B231" s="15"/>
      <c r="C231" s="15"/>
      <c r="G231" s="15"/>
      <c r="AE231" s="15"/>
      <c r="AS231" s="15"/>
      <c r="BF231" s="15"/>
    </row>
    <row r="232" spans="1:58" ht="11.25" customHeight="1">
      <c r="A232" s="15"/>
      <c r="B232" s="15"/>
      <c r="C232" s="15"/>
      <c r="G232" s="15"/>
      <c r="AE232" s="15"/>
      <c r="AS232" s="15"/>
      <c r="BF232" s="15"/>
    </row>
    <row r="233" spans="1:58" ht="11.25" customHeight="1">
      <c r="A233" s="15"/>
      <c r="B233" s="15"/>
      <c r="C233" s="15"/>
      <c r="G233" s="15"/>
      <c r="AE233" s="15"/>
      <c r="AS233" s="15"/>
      <c r="BF233" s="15"/>
    </row>
    <row r="234" spans="1:58" ht="11.25" customHeight="1">
      <c r="A234" s="15"/>
      <c r="B234" s="15"/>
      <c r="C234" s="15"/>
      <c r="G234" s="15"/>
      <c r="AE234" s="15"/>
      <c r="AS234" s="15"/>
      <c r="BF234" s="15"/>
    </row>
    <row r="235" spans="1:58" ht="11.25" customHeight="1">
      <c r="A235" s="15"/>
      <c r="B235" s="15"/>
      <c r="C235" s="15"/>
      <c r="G235" s="15"/>
      <c r="AE235" s="15"/>
      <c r="AS235" s="15"/>
      <c r="BF235" s="15"/>
    </row>
    <row r="236" spans="1:58" ht="11.25" customHeight="1">
      <c r="A236" s="15"/>
      <c r="B236" s="15"/>
      <c r="C236" s="15"/>
      <c r="G236" s="15"/>
      <c r="AE236" s="15"/>
      <c r="AS236" s="15"/>
      <c r="BF236" s="15"/>
    </row>
    <row r="237" spans="1:58" ht="11.25" customHeight="1">
      <c r="A237" s="15"/>
      <c r="B237" s="15"/>
      <c r="C237" s="15"/>
      <c r="G237" s="15"/>
      <c r="AE237" s="15"/>
      <c r="AS237" s="15"/>
      <c r="BF237" s="15"/>
    </row>
    <row r="238" spans="1:58" ht="11.25" customHeight="1">
      <c r="A238" s="15"/>
      <c r="B238" s="15"/>
      <c r="C238" s="15"/>
      <c r="G238" s="15"/>
      <c r="AE238" s="15"/>
      <c r="AS238" s="15"/>
      <c r="BF238" s="15"/>
    </row>
    <row r="239" spans="1:58" ht="11.25" customHeight="1">
      <c r="A239" s="15"/>
      <c r="B239" s="15"/>
      <c r="C239" s="15"/>
      <c r="G239" s="15"/>
      <c r="AE239" s="15"/>
      <c r="AS239" s="15"/>
      <c r="BF239" s="15"/>
    </row>
    <row r="240" spans="1:58" ht="11.25" customHeight="1">
      <c r="A240" s="15"/>
      <c r="B240" s="15"/>
      <c r="C240" s="15"/>
      <c r="G240" s="15"/>
      <c r="AE240" s="15"/>
      <c r="AS240" s="15"/>
      <c r="BF240" s="15"/>
    </row>
    <row r="241" spans="1:58" ht="11.25" customHeight="1">
      <c r="A241" s="15"/>
      <c r="B241" s="15"/>
      <c r="C241" s="15"/>
      <c r="G241" s="15"/>
      <c r="AE241" s="15"/>
      <c r="AS241" s="15"/>
      <c r="BF241" s="15"/>
    </row>
    <row r="242" spans="1:58" ht="11.25" customHeight="1">
      <c r="A242" s="15"/>
      <c r="B242" s="15"/>
      <c r="C242" s="15"/>
      <c r="G242" s="15"/>
      <c r="AE242" s="15"/>
      <c r="AS242" s="15"/>
      <c r="BF242" s="15"/>
    </row>
    <row r="243" spans="1:58" ht="11.25" customHeight="1">
      <c r="A243" s="15"/>
      <c r="B243" s="15"/>
      <c r="C243" s="15"/>
      <c r="G243" s="15"/>
      <c r="AE243" s="15"/>
      <c r="AS243" s="15"/>
      <c r="BF243" s="15"/>
    </row>
    <row r="244" spans="1:58" ht="11.25" customHeight="1">
      <c r="A244" s="15"/>
      <c r="B244" s="15"/>
      <c r="C244" s="15"/>
      <c r="G244" s="15"/>
      <c r="AE244" s="15"/>
      <c r="AS244" s="15"/>
      <c r="BF244" s="15"/>
    </row>
    <row r="245" spans="1:58" ht="11.25" customHeight="1">
      <c r="A245" s="15"/>
      <c r="B245" s="15"/>
      <c r="C245" s="15"/>
      <c r="G245" s="15"/>
      <c r="AE245" s="15"/>
      <c r="AS245" s="15"/>
      <c r="BF245" s="15"/>
    </row>
    <row r="246" spans="1:58" ht="11.25" customHeight="1">
      <c r="A246" s="15"/>
      <c r="B246" s="15"/>
      <c r="C246" s="15"/>
      <c r="G246" s="15"/>
      <c r="AE246" s="15"/>
      <c r="AS246" s="15"/>
      <c r="BF246" s="15"/>
    </row>
    <row r="247" spans="1:58" ht="11.25" customHeight="1">
      <c r="A247" s="15"/>
      <c r="B247" s="15"/>
      <c r="C247" s="15"/>
      <c r="G247" s="15"/>
      <c r="AE247" s="15"/>
      <c r="AS247" s="15"/>
      <c r="BF247" s="15"/>
    </row>
    <row r="248" spans="1:58" ht="11.25" customHeight="1">
      <c r="A248" s="15"/>
      <c r="B248" s="15"/>
      <c r="C248" s="15"/>
      <c r="G248" s="15"/>
      <c r="AE248" s="15"/>
      <c r="AS248" s="15"/>
      <c r="BF248" s="15"/>
    </row>
    <row r="249" spans="1:58" ht="11.25" customHeight="1">
      <c r="A249" s="15"/>
      <c r="B249" s="15"/>
      <c r="C249" s="15"/>
      <c r="G249" s="15"/>
      <c r="AE249" s="15"/>
      <c r="AS249" s="15"/>
      <c r="BF249" s="15"/>
    </row>
    <row r="250" spans="1:58" ht="11.25" customHeight="1">
      <c r="A250" s="15"/>
      <c r="B250" s="15"/>
      <c r="C250" s="15"/>
      <c r="G250" s="15"/>
      <c r="AE250" s="15"/>
      <c r="AS250" s="15"/>
      <c r="BF250" s="15"/>
    </row>
    <row r="251" spans="1:58" ht="11.25" customHeight="1">
      <c r="A251" s="15"/>
      <c r="B251" s="15"/>
      <c r="C251" s="15"/>
      <c r="G251" s="15"/>
      <c r="AE251" s="15"/>
      <c r="AS251" s="15"/>
      <c r="BF251" s="15"/>
    </row>
    <row r="252" spans="1:58" ht="11.25" customHeight="1">
      <c r="A252" s="15"/>
      <c r="B252" s="15"/>
      <c r="C252" s="15"/>
      <c r="G252" s="15"/>
      <c r="AE252" s="15"/>
      <c r="AS252" s="15"/>
      <c r="BF252" s="15"/>
    </row>
    <row r="253" spans="1:58" ht="11.25" customHeight="1">
      <c r="A253" s="15"/>
      <c r="B253" s="15"/>
      <c r="C253" s="15"/>
      <c r="G253" s="15"/>
      <c r="AE253" s="15"/>
      <c r="AS253" s="15"/>
      <c r="BF253" s="15"/>
    </row>
    <row r="254" spans="1:58" ht="11.25" customHeight="1">
      <c r="A254" s="15"/>
      <c r="B254" s="15"/>
      <c r="C254" s="15"/>
      <c r="G254" s="15"/>
      <c r="AE254" s="15"/>
      <c r="AS254" s="15"/>
      <c r="BF254" s="15"/>
    </row>
    <row r="255" spans="1:58" ht="11.25" customHeight="1">
      <c r="A255" s="15"/>
      <c r="B255" s="15"/>
      <c r="C255" s="15"/>
      <c r="G255" s="15"/>
      <c r="AE255" s="15"/>
      <c r="AS255" s="15"/>
      <c r="BF255" s="15"/>
    </row>
    <row r="256" spans="1:58" ht="11.25" customHeight="1">
      <c r="A256" s="15"/>
      <c r="B256" s="15"/>
      <c r="C256" s="15"/>
      <c r="G256" s="15"/>
      <c r="AE256" s="15"/>
      <c r="AS256" s="15"/>
      <c r="BF256" s="15"/>
    </row>
    <row r="257" spans="1:58" ht="11.25" customHeight="1">
      <c r="A257" s="15"/>
      <c r="B257" s="15"/>
      <c r="C257" s="15"/>
      <c r="G257" s="15"/>
      <c r="AE257" s="15"/>
      <c r="AS257" s="15"/>
      <c r="BF257" s="15"/>
    </row>
    <row r="258" spans="1:58" ht="11.25" customHeight="1">
      <c r="A258" s="15"/>
      <c r="B258" s="15"/>
      <c r="C258" s="15"/>
      <c r="G258" s="15"/>
      <c r="AE258" s="15"/>
      <c r="AS258" s="15"/>
      <c r="BF258" s="15"/>
    </row>
    <row r="259" spans="1:58" ht="11.25" customHeight="1">
      <c r="A259" s="15"/>
      <c r="B259" s="15"/>
      <c r="C259" s="15"/>
      <c r="G259" s="15"/>
      <c r="AE259" s="15"/>
      <c r="AS259" s="15"/>
      <c r="BF259" s="15"/>
    </row>
    <row r="260" spans="1:58" ht="11.25" customHeight="1">
      <c r="A260" s="15"/>
      <c r="B260" s="15"/>
      <c r="C260" s="15"/>
      <c r="G260" s="15"/>
      <c r="AE260" s="15"/>
      <c r="AS260" s="15"/>
      <c r="BF260" s="15"/>
    </row>
    <row r="261" spans="1:58" ht="11.25" customHeight="1">
      <c r="A261" s="15"/>
      <c r="B261" s="15"/>
      <c r="C261" s="15"/>
      <c r="G261" s="15"/>
      <c r="AE261" s="15"/>
      <c r="AS261" s="15"/>
      <c r="BF261" s="15"/>
    </row>
    <row r="262" spans="1:58" ht="11.25" customHeight="1">
      <c r="A262" s="15"/>
      <c r="B262" s="15"/>
      <c r="C262" s="15"/>
      <c r="G262" s="15"/>
      <c r="AE262" s="15"/>
      <c r="AS262" s="15"/>
      <c r="BF262" s="15"/>
    </row>
    <row r="263" spans="1:58" ht="11.25" customHeight="1">
      <c r="A263" s="15"/>
      <c r="B263" s="15"/>
      <c r="C263" s="15"/>
      <c r="G263" s="15"/>
      <c r="AE263" s="15"/>
      <c r="AS263" s="15"/>
      <c r="BF263" s="15"/>
    </row>
    <row r="264" spans="1:58" ht="11.25" customHeight="1">
      <c r="A264" s="15"/>
      <c r="B264" s="15"/>
      <c r="C264" s="15"/>
      <c r="G264" s="15"/>
      <c r="AE264" s="15"/>
      <c r="AS264" s="15"/>
      <c r="BF264" s="15"/>
    </row>
    <row r="265" spans="1:58" ht="11.25" customHeight="1">
      <c r="A265" s="15"/>
      <c r="B265" s="15"/>
      <c r="C265" s="15"/>
      <c r="G265" s="15"/>
      <c r="AE265" s="15"/>
      <c r="AS265" s="15"/>
      <c r="BF265" s="15"/>
    </row>
    <row r="266" spans="1:58" ht="11.25" customHeight="1">
      <c r="A266" s="15"/>
      <c r="B266" s="15"/>
      <c r="C266" s="15"/>
      <c r="G266" s="15"/>
      <c r="AE266" s="15"/>
      <c r="AS266" s="15"/>
      <c r="BF266" s="15"/>
    </row>
    <row r="267" spans="1:58" ht="11.25" customHeight="1">
      <c r="A267" s="15"/>
      <c r="B267" s="15"/>
      <c r="C267" s="15"/>
      <c r="G267" s="15"/>
      <c r="AE267" s="15"/>
      <c r="AS267" s="15"/>
      <c r="BF267" s="15"/>
    </row>
    <row r="268" spans="1:58" ht="11.25" customHeight="1">
      <c r="A268" s="15"/>
      <c r="B268" s="15"/>
      <c r="C268" s="15"/>
      <c r="G268" s="15"/>
      <c r="AE268" s="15"/>
      <c r="AS268" s="15"/>
      <c r="BF268" s="15"/>
    </row>
    <row r="269" spans="1:58" ht="11.25" customHeight="1">
      <c r="A269" s="15"/>
      <c r="B269" s="15"/>
      <c r="C269" s="15"/>
      <c r="G269" s="15"/>
      <c r="AE269" s="15"/>
      <c r="AS269" s="15"/>
      <c r="BF269" s="15"/>
    </row>
    <row r="270" spans="1:58" ht="11.25" customHeight="1">
      <c r="A270" s="15"/>
      <c r="B270" s="15"/>
      <c r="C270" s="15"/>
      <c r="G270" s="15"/>
      <c r="AE270" s="15"/>
      <c r="AS270" s="15"/>
      <c r="BF270" s="15"/>
    </row>
    <row r="271" spans="1:58" ht="11.25" customHeight="1">
      <c r="A271" s="15"/>
      <c r="B271" s="15"/>
      <c r="C271" s="15"/>
      <c r="G271" s="15"/>
      <c r="AE271" s="15"/>
      <c r="AS271" s="15"/>
      <c r="BF271" s="15"/>
    </row>
    <row r="272" spans="1:58" ht="11.25" customHeight="1">
      <c r="A272" s="15"/>
      <c r="B272" s="15"/>
      <c r="C272" s="15"/>
      <c r="G272" s="15"/>
      <c r="AE272" s="15"/>
      <c r="AS272" s="15"/>
      <c r="BF272" s="15"/>
    </row>
    <row r="273" spans="1:58" ht="11.25" customHeight="1">
      <c r="A273" s="15"/>
      <c r="B273" s="15"/>
      <c r="C273" s="15"/>
      <c r="G273" s="15"/>
      <c r="AE273" s="15"/>
      <c r="AS273" s="15"/>
      <c r="BF273" s="15"/>
    </row>
    <row r="274" spans="1:58" ht="11.25" customHeight="1">
      <c r="A274" s="15"/>
      <c r="B274" s="15"/>
      <c r="C274" s="15"/>
      <c r="G274" s="15"/>
      <c r="AE274" s="15"/>
      <c r="AS274" s="15"/>
      <c r="BF274" s="15"/>
    </row>
    <row r="275" spans="1:58" ht="11.25" customHeight="1">
      <c r="A275" s="15"/>
      <c r="B275" s="15"/>
      <c r="C275" s="15"/>
      <c r="G275" s="15"/>
      <c r="AE275" s="15"/>
      <c r="AS275" s="15"/>
      <c r="BF275" s="15"/>
    </row>
    <row r="276" spans="1:58" ht="11.25" customHeight="1">
      <c r="A276" s="15"/>
      <c r="B276" s="15"/>
      <c r="C276" s="15"/>
      <c r="G276" s="15"/>
      <c r="AE276" s="15"/>
      <c r="AS276" s="15"/>
      <c r="BF276" s="15"/>
    </row>
    <row r="277" spans="1:58" ht="11.25" customHeight="1">
      <c r="A277" s="15"/>
      <c r="B277" s="15"/>
      <c r="C277" s="15"/>
      <c r="G277" s="15"/>
      <c r="AE277" s="15"/>
      <c r="AS277" s="15"/>
      <c r="BF277" s="15"/>
    </row>
    <row r="278" spans="1:58" ht="11.25" customHeight="1">
      <c r="A278" s="15"/>
      <c r="B278" s="15"/>
      <c r="C278" s="15"/>
      <c r="G278" s="15"/>
      <c r="AE278" s="15"/>
      <c r="AS278" s="15"/>
      <c r="BF278" s="15"/>
    </row>
    <row r="279" spans="1:58" ht="11.25" customHeight="1">
      <c r="A279" s="15"/>
      <c r="B279" s="15"/>
      <c r="C279" s="15"/>
      <c r="G279" s="15"/>
      <c r="AE279" s="15"/>
      <c r="AS279" s="15"/>
      <c r="BF279" s="15"/>
    </row>
    <row r="280" spans="1:58" ht="11.25" customHeight="1">
      <c r="A280" s="15"/>
      <c r="B280" s="15"/>
      <c r="C280" s="15"/>
      <c r="G280" s="15"/>
      <c r="AE280" s="15"/>
      <c r="AS280" s="15"/>
      <c r="BF280" s="15"/>
    </row>
    <row r="281" spans="1:58" ht="11.25" customHeight="1">
      <c r="A281" s="15"/>
      <c r="B281" s="15"/>
      <c r="C281" s="15"/>
      <c r="G281" s="15"/>
      <c r="AE281" s="15"/>
      <c r="AS281" s="15"/>
      <c r="BF281" s="15"/>
    </row>
    <row r="282" spans="1:58" ht="11.25" customHeight="1">
      <c r="A282" s="15"/>
      <c r="B282" s="15"/>
      <c r="C282" s="15"/>
      <c r="G282" s="15"/>
      <c r="AE282" s="15"/>
      <c r="AS282" s="15"/>
      <c r="BF282" s="15"/>
    </row>
    <row r="283" spans="1:58" ht="11.25" customHeight="1">
      <c r="A283" s="15"/>
      <c r="B283" s="15"/>
      <c r="C283" s="15"/>
      <c r="G283" s="15"/>
      <c r="AE283" s="15"/>
      <c r="AS283" s="15"/>
      <c r="BF283" s="15"/>
    </row>
    <row r="284" spans="1:58" ht="11.25" customHeight="1">
      <c r="A284" s="15"/>
      <c r="B284" s="15"/>
      <c r="C284" s="15"/>
      <c r="G284" s="15"/>
      <c r="AE284" s="15"/>
      <c r="AS284" s="15"/>
      <c r="BF284" s="15"/>
    </row>
    <row r="285" spans="1:58" ht="11.25" customHeight="1">
      <c r="A285" s="15"/>
      <c r="B285" s="15"/>
      <c r="C285" s="15"/>
      <c r="G285" s="15"/>
      <c r="AE285" s="15"/>
      <c r="AS285" s="15"/>
      <c r="BF285" s="15"/>
    </row>
    <row r="286" spans="1:58" ht="11.25" customHeight="1">
      <c r="A286" s="15"/>
      <c r="B286" s="15"/>
      <c r="C286" s="15"/>
      <c r="G286" s="15"/>
      <c r="AE286" s="15"/>
      <c r="AS286" s="15"/>
      <c r="BF286" s="15"/>
    </row>
    <row r="287" spans="1:58" ht="11.25" customHeight="1">
      <c r="A287" s="15"/>
      <c r="B287" s="15"/>
      <c r="C287" s="15"/>
      <c r="G287" s="15"/>
      <c r="AE287" s="15"/>
      <c r="AS287" s="15"/>
      <c r="BF287" s="15"/>
    </row>
    <row r="288" spans="1:58" ht="11.25" customHeight="1">
      <c r="A288" s="15"/>
      <c r="B288" s="15"/>
      <c r="C288" s="15"/>
      <c r="G288" s="15"/>
      <c r="AE288" s="15"/>
      <c r="AS288" s="15"/>
      <c r="BF288" s="15"/>
    </row>
    <row r="289" spans="1:58" ht="11.25" customHeight="1">
      <c r="A289" s="15"/>
      <c r="B289" s="15"/>
      <c r="C289" s="15"/>
      <c r="G289" s="15"/>
      <c r="AE289" s="15"/>
      <c r="AS289" s="15"/>
      <c r="BF289" s="15"/>
    </row>
    <row r="290" spans="1:58" ht="11.25" customHeight="1">
      <c r="A290" s="15"/>
      <c r="B290" s="15"/>
      <c r="C290" s="15"/>
      <c r="G290" s="15"/>
      <c r="AE290" s="15"/>
      <c r="AS290" s="15"/>
      <c r="BF290" s="15"/>
    </row>
    <row r="291" spans="1:58" ht="11.25" customHeight="1">
      <c r="A291" s="15"/>
      <c r="B291" s="15"/>
      <c r="C291" s="15"/>
      <c r="G291" s="15"/>
      <c r="AE291" s="15"/>
      <c r="AS291" s="15"/>
      <c r="BF291" s="15"/>
    </row>
    <row r="292" spans="1:58" ht="11.25" customHeight="1">
      <c r="A292" s="15"/>
      <c r="B292" s="15"/>
      <c r="C292" s="15"/>
      <c r="G292" s="15"/>
      <c r="AE292" s="15"/>
      <c r="AS292" s="15"/>
      <c r="BF292" s="15"/>
    </row>
    <row r="293" spans="1:58" ht="11.25" customHeight="1">
      <c r="A293" s="15"/>
      <c r="B293" s="15"/>
      <c r="C293" s="15"/>
      <c r="G293" s="15"/>
      <c r="AE293" s="15"/>
      <c r="AS293" s="15"/>
      <c r="BF293" s="15"/>
    </row>
    <row r="294" spans="1:58" ht="11.25" customHeight="1">
      <c r="A294" s="15"/>
      <c r="B294" s="15"/>
      <c r="C294" s="15"/>
      <c r="G294" s="15"/>
      <c r="AE294" s="15"/>
      <c r="AS294" s="15"/>
      <c r="BF294" s="15"/>
    </row>
    <row r="295" spans="1:58" ht="11.25" customHeight="1">
      <c r="A295" s="15"/>
      <c r="B295" s="15"/>
      <c r="C295" s="15"/>
      <c r="G295" s="15"/>
      <c r="AE295" s="15"/>
      <c r="AS295" s="15"/>
      <c r="BF295" s="15"/>
    </row>
    <row r="296" spans="1:58" ht="11.25" customHeight="1">
      <c r="A296" s="15"/>
      <c r="B296" s="15"/>
      <c r="C296" s="15"/>
      <c r="G296" s="15"/>
      <c r="AE296" s="15"/>
      <c r="AS296" s="15"/>
      <c r="BF296" s="15"/>
    </row>
    <row r="297" spans="1:58" ht="11.25" customHeight="1">
      <c r="A297" s="15"/>
      <c r="B297" s="15"/>
      <c r="C297" s="15"/>
      <c r="G297" s="15"/>
      <c r="AE297" s="15"/>
      <c r="AS297" s="15"/>
      <c r="BF297" s="15"/>
    </row>
    <row r="298" spans="1:58" ht="11.25" customHeight="1">
      <c r="A298" s="15"/>
      <c r="B298" s="15"/>
      <c r="C298" s="15"/>
      <c r="G298" s="15"/>
      <c r="AE298" s="15"/>
      <c r="AS298" s="15"/>
      <c r="BF298" s="15"/>
    </row>
    <row r="299" spans="1:58" ht="11.25" customHeight="1">
      <c r="A299" s="15"/>
      <c r="B299" s="15"/>
      <c r="C299" s="15"/>
      <c r="G299" s="15"/>
      <c r="AE299" s="15"/>
      <c r="AS299" s="15"/>
      <c r="BF299" s="15"/>
    </row>
    <row r="300" spans="1:58" ht="11.25" customHeight="1">
      <c r="A300" s="15"/>
      <c r="B300" s="15"/>
      <c r="C300" s="15"/>
      <c r="G300" s="15"/>
      <c r="AE300" s="15"/>
      <c r="AS300" s="15"/>
      <c r="BF300" s="15"/>
    </row>
    <row r="301" spans="1:58" ht="11.25" customHeight="1">
      <c r="A301" s="15"/>
      <c r="B301" s="15"/>
      <c r="C301" s="15"/>
      <c r="G301" s="15"/>
      <c r="AE301" s="15"/>
      <c r="AS301" s="15"/>
      <c r="BF301" s="15"/>
    </row>
    <row r="302" spans="1:58" ht="11.25" customHeight="1">
      <c r="A302" s="15"/>
      <c r="B302" s="15"/>
      <c r="C302" s="15"/>
      <c r="G302" s="15"/>
      <c r="AE302" s="15"/>
      <c r="AS302" s="15"/>
      <c r="BF302" s="15"/>
    </row>
    <row r="303" spans="1:58" ht="11.25" customHeight="1">
      <c r="A303" s="15"/>
      <c r="B303" s="15"/>
      <c r="C303" s="15"/>
      <c r="G303" s="15"/>
      <c r="AE303" s="15"/>
      <c r="AS303" s="15"/>
      <c r="BF303" s="15"/>
    </row>
    <row r="304" spans="1:58" ht="11.25" customHeight="1">
      <c r="A304" s="15"/>
      <c r="B304" s="15"/>
      <c r="C304" s="15"/>
      <c r="G304" s="15"/>
      <c r="AE304" s="15"/>
      <c r="AS304" s="15"/>
      <c r="BF304" s="15"/>
    </row>
    <row r="305" spans="1:58" ht="11.25" customHeight="1">
      <c r="A305" s="15"/>
      <c r="B305" s="15"/>
      <c r="C305" s="15"/>
      <c r="G305" s="15"/>
      <c r="AE305" s="15"/>
      <c r="AS305" s="15"/>
      <c r="BF305" s="15"/>
    </row>
    <row r="306" spans="1:58" ht="11.25" customHeight="1">
      <c r="A306" s="15"/>
      <c r="B306" s="15"/>
      <c r="C306" s="15"/>
      <c r="G306" s="15"/>
      <c r="AE306" s="15"/>
      <c r="AS306" s="15"/>
      <c r="BF306" s="15"/>
    </row>
    <row r="307" spans="1:58" ht="11.25" customHeight="1">
      <c r="A307" s="15"/>
      <c r="B307" s="15"/>
      <c r="C307" s="15"/>
      <c r="G307" s="15"/>
      <c r="AE307" s="15"/>
      <c r="AS307" s="15"/>
      <c r="BF307" s="15"/>
    </row>
    <row r="308" spans="1:58" ht="11.25" customHeight="1">
      <c r="A308" s="15"/>
      <c r="B308" s="15"/>
      <c r="C308" s="15"/>
      <c r="G308" s="15"/>
      <c r="AE308" s="15"/>
      <c r="AS308" s="15"/>
      <c r="BF308" s="15"/>
    </row>
    <row r="309" spans="1:58" ht="11.25" customHeight="1">
      <c r="A309" s="15"/>
      <c r="B309" s="15"/>
      <c r="C309" s="15"/>
      <c r="G309" s="15"/>
      <c r="AE309" s="15"/>
      <c r="AS309" s="15"/>
      <c r="BF309" s="15"/>
    </row>
    <row r="310" spans="1:58" ht="11.25" customHeight="1">
      <c r="A310" s="15"/>
      <c r="B310" s="15"/>
      <c r="C310" s="15"/>
      <c r="G310" s="15"/>
      <c r="AE310" s="15"/>
      <c r="AS310" s="15"/>
      <c r="BF310" s="15"/>
    </row>
    <row r="311" spans="1:58" ht="11.25" customHeight="1">
      <c r="A311" s="15"/>
      <c r="B311" s="15"/>
      <c r="C311" s="15"/>
      <c r="G311" s="15"/>
      <c r="AE311" s="15"/>
      <c r="AS311" s="15"/>
      <c r="BF311" s="15"/>
    </row>
    <row r="312" spans="1:58" ht="11.25" customHeight="1">
      <c r="A312" s="15"/>
      <c r="B312" s="15"/>
      <c r="C312" s="15"/>
      <c r="G312" s="15"/>
      <c r="AE312" s="15"/>
      <c r="AS312" s="15"/>
      <c r="BF312" s="15"/>
    </row>
    <row r="313" spans="1:58" ht="11.25" customHeight="1">
      <c r="A313" s="15"/>
      <c r="B313" s="15"/>
      <c r="C313" s="15"/>
      <c r="G313" s="15"/>
      <c r="AE313" s="15"/>
      <c r="AS313" s="15"/>
      <c r="BF313" s="15"/>
    </row>
    <row r="314" spans="1:58" ht="11.25" customHeight="1">
      <c r="A314" s="15"/>
      <c r="B314" s="15"/>
      <c r="C314" s="15"/>
      <c r="G314" s="15"/>
      <c r="AE314" s="15"/>
      <c r="AS314" s="15"/>
      <c r="BF314" s="15"/>
    </row>
    <row r="315" spans="1:58" ht="11.25" customHeight="1">
      <c r="A315" s="15"/>
      <c r="B315" s="15"/>
      <c r="C315" s="15"/>
      <c r="G315" s="15"/>
      <c r="AE315" s="15"/>
      <c r="AS315" s="15"/>
      <c r="BF315" s="15"/>
    </row>
    <row r="316" spans="1:58" ht="11.25" customHeight="1">
      <c r="A316" s="15"/>
      <c r="B316" s="15"/>
      <c r="C316" s="15"/>
      <c r="G316" s="15"/>
      <c r="AE316" s="15"/>
      <c r="AS316" s="15"/>
      <c r="BF316" s="15"/>
    </row>
    <row r="317" spans="1:58" ht="11.25" customHeight="1">
      <c r="A317" s="15"/>
      <c r="B317" s="15"/>
      <c r="C317" s="15"/>
      <c r="G317" s="15"/>
      <c r="AE317" s="15"/>
      <c r="AS317" s="15"/>
      <c r="BF317" s="15"/>
    </row>
    <row r="318" spans="1:58" ht="11.25" customHeight="1">
      <c r="A318" s="15"/>
      <c r="B318" s="15"/>
      <c r="C318" s="15"/>
      <c r="G318" s="15"/>
      <c r="AE318" s="15"/>
      <c r="AS318" s="15"/>
      <c r="BF318" s="15"/>
    </row>
    <row r="319" spans="1:58" ht="11.25" customHeight="1">
      <c r="A319" s="15"/>
      <c r="B319" s="15"/>
      <c r="C319" s="15"/>
      <c r="G319" s="15"/>
      <c r="AE319" s="15"/>
      <c r="AS319" s="15"/>
      <c r="BF319" s="15"/>
    </row>
    <row r="320" spans="1:58" ht="11.25" customHeight="1">
      <c r="A320" s="15"/>
      <c r="B320" s="15"/>
      <c r="C320" s="15"/>
      <c r="G320" s="15"/>
      <c r="AE320" s="15"/>
      <c r="AS320" s="15"/>
      <c r="BF320" s="15"/>
    </row>
    <row r="321" spans="1:58" ht="11.25" customHeight="1">
      <c r="A321" s="15"/>
      <c r="B321" s="15"/>
      <c r="C321" s="15"/>
      <c r="G321" s="15"/>
      <c r="AE321" s="15"/>
      <c r="AS321" s="15"/>
      <c r="BF321" s="15"/>
    </row>
    <row r="322" spans="1:58" ht="11.25" customHeight="1">
      <c r="A322" s="15"/>
      <c r="B322" s="15"/>
      <c r="C322" s="15"/>
      <c r="G322" s="15"/>
      <c r="AE322" s="15"/>
      <c r="AS322" s="15"/>
      <c r="BF322" s="15"/>
    </row>
    <row r="323" spans="1:58" ht="11.25" customHeight="1">
      <c r="A323" s="15"/>
      <c r="B323" s="15"/>
      <c r="C323" s="15"/>
      <c r="G323" s="15"/>
      <c r="AE323" s="15"/>
      <c r="AS323" s="15"/>
      <c r="BF323" s="15"/>
    </row>
    <row r="324" spans="1:58" ht="11.25" customHeight="1">
      <c r="A324" s="15"/>
      <c r="B324" s="15"/>
      <c r="C324" s="15"/>
      <c r="G324" s="15"/>
      <c r="AE324" s="15"/>
      <c r="AS324" s="15"/>
      <c r="BF324" s="15"/>
    </row>
    <row r="325" spans="1:58" ht="11.25" customHeight="1">
      <c r="A325" s="15"/>
      <c r="B325" s="15"/>
      <c r="C325" s="15"/>
      <c r="G325" s="15"/>
      <c r="AE325" s="15"/>
      <c r="AS325" s="15"/>
      <c r="BF325" s="15"/>
    </row>
    <row r="326" spans="1:58" ht="11.25" customHeight="1">
      <c r="A326" s="15"/>
      <c r="B326" s="15"/>
      <c r="C326" s="15"/>
      <c r="G326" s="15"/>
      <c r="AE326" s="15"/>
      <c r="AS326" s="15"/>
      <c r="BF326" s="15"/>
    </row>
    <row r="327" spans="1:58" ht="11.25" customHeight="1">
      <c r="A327" s="15"/>
      <c r="B327" s="15"/>
      <c r="C327" s="15"/>
      <c r="G327" s="15"/>
      <c r="AE327" s="15"/>
      <c r="AS327" s="15"/>
      <c r="BF327" s="15"/>
    </row>
    <row r="328" spans="1:58" ht="11.25" customHeight="1">
      <c r="A328" s="15"/>
      <c r="B328" s="15"/>
      <c r="C328" s="15"/>
      <c r="G328" s="15"/>
      <c r="AE328" s="15"/>
      <c r="AS328" s="15"/>
      <c r="BF328" s="15"/>
    </row>
    <row r="329" spans="1:58" ht="11.25" customHeight="1">
      <c r="A329" s="15"/>
      <c r="B329" s="15"/>
      <c r="C329" s="15"/>
      <c r="G329" s="15"/>
      <c r="AE329" s="15"/>
      <c r="AS329" s="15"/>
      <c r="BF329" s="15"/>
    </row>
    <row r="330" spans="1:58" ht="11.25" customHeight="1">
      <c r="A330" s="15"/>
      <c r="B330" s="15"/>
      <c r="C330" s="15"/>
      <c r="G330" s="15"/>
      <c r="AE330" s="15"/>
      <c r="AS330" s="15"/>
      <c r="BF330" s="15"/>
    </row>
    <row r="331" spans="1:58" ht="11.25" customHeight="1">
      <c r="A331" s="15"/>
      <c r="B331" s="15"/>
      <c r="C331" s="15"/>
      <c r="G331" s="15"/>
      <c r="AE331" s="15"/>
      <c r="AS331" s="15"/>
      <c r="BF331" s="15"/>
    </row>
    <row r="332" spans="1:58" ht="11.25" customHeight="1">
      <c r="A332" s="15"/>
      <c r="B332" s="15"/>
      <c r="C332" s="15"/>
      <c r="G332" s="15"/>
      <c r="AE332" s="15"/>
      <c r="AS332" s="15"/>
      <c r="BF332" s="15"/>
    </row>
    <row r="333" spans="1:58" ht="11.25" customHeight="1">
      <c r="A333" s="15"/>
      <c r="B333" s="15"/>
      <c r="C333" s="15"/>
      <c r="G333" s="15"/>
      <c r="AE333" s="15"/>
      <c r="AS333" s="15"/>
      <c r="BF333" s="15"/>
    </row>
    <row r="334" spans="1:58" ht="11.25" customHeight="1">
      <c r="A334" s="15"/>
      <c r="B334" s="15"/>
      <c r="C334" s="15"/>
      <c r="G334" s="15"/>
      <c r="AE334" s="15"/>
      <c r="AS334" s="15"/>
      <c r="BF334" s="15"/>
    </row>
    <row r="335" spans="1:58" ht="11.25" customHeight="1">
      <c r="A335" s="15"/>
      <c r="B335" s="15"/>
      <c r="C335" s="15"/>
      <c r="G335" s="15"/>
      <c r="AE335" s="15"/>
      <c r="AS335" s="15"/>
      <c r="BF335" s="15"/>
    </row>
    <row r="336" spans="1:58" ht="11.25" customHeight="1">
      <c r="A336" s="15"/>
      <c r="B336" s="15"/>
      <c r="C336" s="15"/>
      <c r="G336" s="15"/>
      <c r="AE336" s="15"/>
      <c r="AS336" s="15"/>
      <c r="BF336" s="15"/>
    </row>
    <row r="337" spans="1:58" ht="11.25" customHeight="1">
      <c r="A337" s="15"/>
      <c r="B337" s="15"/>
      <c r="C337" s="15"/>
      <c r="G337" s="15"/>
      <c r="AE337" s="15"/>
      <c r="AS337" s="15"/>
      <c r="BF337" s="15"/>
    </row>
    <row r="338" spans="1:58" ht="11.25" customHeight="1">
      <c r="A338" s="15"/>
      <c r="B338" s="15"/>
      <c r="C338" s="15"/>
      <c r="G338" s="15"/>
      <c r="AE338" s="15"/>
      <c r="AS338" s="15"/>
      <c r="BF338" s="15"/>
    </row>
    <row r="339" spans="1:58" ht="11.25" customHeight="1">
      <c r="A339" s="15"/>
      <c r="B339" s="15"/>
      <c r="C339" s="15"/>
      <c r="G339" s="15"/>
      <c r="AE339" s="15"/>
      <c r="AS339" s="15"/>
      <c r="BF339" s="15"/>
    </row>
    <row r="340" spans="1:58" ht="11.25" customHeight="1">
      <c r="A340" s="15"/>
      <c r="B340" s="15"/>
      <c r="C340" s="15"/>
      <c r="G340" s="15"/>
      <c r="AE340" s="15"/>
      <c r="AS340" s="15"/>
      <c r="BF340" s="15"/>
    </row>
    <row r="341" spans="1:58" ht="11.25" customHeight="1">
      <c r="A341" s="15"/>
      <c r="B341" s="15"/>
      <c r="C341" s="15"/>
      <c r="G341" s="15"/>
      <c r="AE341" s="15"/>
      <c r="AS341" s="15"/>
      <c r="BF341" s="15"/>
    </row>
    <row r="342" spans="1:58" ht="11.25" customHeight="1">
      <c r="A342" s="15"/>
      <c r="B342" s="15"/>
      <c r="C342" s="15"/>
      <c r="G342" s="15"/>
      <c r="AE342" s="15"/>
      <c r="AS342" s="15"/>
      <c r="BF342" s="15"/>
    </row>
    <row r="343" spans="1:58" ht="11.25" customHeight="1">
      <c r="A343" s="15"/>
      <c r="B343" s="15"/>
      <c r="C343" s="15"/>
      <c r="G343" s="15"/>
      <c r="AE343" s="15"/>
      <c r="AS343" s="15"/>
      <c r="BF343" s="15"/>
    </row>
    <row r="344" spans="1:58" ht="11.25" customHeight="1">
      <c r="A344" s="15"/>
      <c r="B344" s="15"/>
      <c r="C344" s="15"/>
      <c r="G344" s="15"/>
      <c r="AE344" s="15"/>
      <c r="AS344" s="15"/>
      <c r="BF344" s="15"/>
    </row>
    <row r="345" spans="1:58" ht="11.25" customHeight="1">
      <c r="A345" s="15"/>
      <c r="B345" s="15"/>
      <c r="C345" s="15"/>
      <c r="G345" s="15"/>
      <c r="AE345" s="15"/>
      <c r="AS345" s="15"/>
      <c r="BF345" s="15"/>
    </row>
    <row r="346" spans="1:58" ht="11.25" customHeight="1">
      <c r="A346" s="15"/>
      <c r="B346" s="15"/>
      <c r="C346" s="15"/>
      <c r="G346" s="15"/>
      <c r="AE346" s="15"/>
      <c r="AS346" s="15"/>
      <c r="BF346" s="15"/>
    </row>
    <row r="347" spans="1:58" ht="11.25" customHeight="1">
      <c r="A347" s="15"/>
      <c r="B347" s="15"/>
      <c r="C347" s="15"/>
      <c r="G347" s="15"/>
      <c r="AE347" s="15"/>
      <c r="AS347" s="15"/>
      <c r="BF347" s="15"/>
    </row>
    <row r="348" spans="1:58" ht="11.25" customHeight="1">
      <c r="A348" s="15"/>
      <c r="B348" s="15"/>
      <c r="C348" s="15"/>
      <c r="G348" s="15"/>
      <c r="AE348" s="15"/>
      <c r="AS348" s="15"/>
      <c r="BF348" s="15"/>
    </row>
    <row r="349" spans="1:58" ht="11.25" customHeight="1">
      <c r="A349" s="15"/>
      <c r="B349" s="15"/>
      <c r="C349" s="15"/>
      <c r="G349" s="15"/>
      <c r="AE349" s="15"/>
      <c r="AS349" s="15"/>
      <c r="BF349" s="15"/>
    </row>
    <row r="350" spans="1:58" ht="11.25" customHeight="1">
      <c r="A350" s="15"/>
      <c r="B350" s="15"/>
      <c r="C350" s="15"/>
      <c r="G350" s="15"/>
      <c r="AE350" s="15"/>
      <c r="AS350" s="15"/>
      <c r="BF350" s="15"/>
    </row>
    <row r="351" spans="1:58" ht="11.25" customHeight="1">
      <c r="A351" s="15"/>
      <c r="B351" s="15"/>
      <c r="C351" s="15"/>
      <c r="G351" s="15"/>
      <c r="AE351" s="15"/>
      <c r="AS351" s="15"/>
      <c r="BF351" s="15"/>
    </row>
    <row r="352" spans="1:58" ht="11.25" customHeight="1">
      <c r="A352" s="15"/>
      <c r="B352" s="15"/>
      <c r="C352" s="15"/>
      <c r="G352" s="15"/>
      <c r="AE352" s="15"/>
      <c r="AS352" s="15"/>
      <c r="BF352" s="15"/>
    </row>
    <row r="353" spans="1:58" ht="11.25" customHeight="1">
      <c r="A353" s="15"/>
      <c r="B353" s="15"/>
      <c r="C353" s="15"/>
      <c r="G353" s="15"/>
      <c r="AE353" s="15"/>
      <c r="AS353" s="15"/>
      <c r="BF353" s="15"/>
    </row>
    <row r="354" spans="1:58" ht="11.25" customHeight="1">
      <c r="A354" s="15"/>
      <c r="B354" s="15"/>
      <c r="C354" s="15"/>
      <c r="G354" s="15"/>
      <c r="AE354" s="15"/>
      <c r="AS354" s="15"/>
      <c r="BF354" s="15"/>
    </row>
    <row r="355" spans="1:58" ht="11.25" customHeight="1">
      <c r="A355" s="15"/>
      <c r="B355" s="15"/>
      <c r="C355" s="15"/>
      <c r="G355" s="15"/>
      <c r="AE355" s="15"/>
      <c r="AS355" s="15"/>
      <c r="BF355" s="15"/>
    </row>
    <row r="356" spans="1:58" ht="11.25" customHeight="1">
      <c r="A356" s="15"/>
      <c r="B356" s="15"/>
      <c r="C356" s="15"/>
      <c r="G356" s="15"/>
      <c r="AE356" s="15"/>
      <c r="AS356" s="15"/>
      <c r="BF356" s="15"/>
    </row>
    <row r="357" spans="1:58" ht="11.25" customHeight="1">
      <c r="A357" s="15"/>
      <c r="B357" s="15"/>
      <c r="C357" s="15"/>
      <c r="G357" s="15"/>
      <c r="AE357" s="15"/>
      <c r="AS357" s="15"/>
      <c r="BF357" s="15"/>
    </row>
    <row r="358" spans="1:58" ht="11.25" customHeight="1">
      <c r="A358" s="15"/>
      <c r="B358" s="15"/>
      <c r="C358" s="15"/>
      <c r="G358" s="15"/>
      <c r="AE358" s="15"/>
      <c r="AS358" s="15"/>
      <c r="BF358" s="15"/>
    </row>
    <row r="359" spans="1:58" ht="11.25" customHeight="1">
      <c r="A359" s="15"/>
      <c r="B359" s="15"/>
      <c r="C359" s="15"/>
      <c r="G359" s="15"/>
      <c r="AE359" s="15"/>
      <c r="AS359" s="15"/>
      <c r="BF359" s="15"/>
    </row>
    <row r="360" spans="1:58" ht="11.25" customHeight="1">
      <c r="A360" s="15"/>
      <c r="B360" s="15"/>
      <c r="C360" s="15"/>
      <c r="G360" s="15"/>
      <c r="AE360" s="15"/>
      <c r="AS360" s="15"/>
      <c r="BF360" s="15"/>
    </row>
    <row r="361" spans="1:58" ht="11.25" customHeight="1">
      <c r="A361" s="15"/>
      <c r="B361" s="15"/>
      <c r="C361" s="15"/>
      <c r="G361" s="15"/>
      <c r="AE361" s="15"/>
      <c r="AS361" s="15"/>
      <c r="BF361" s="15"/>
    </row>
    <row r="362" spans="1:58" ht="11.25" customHeight="1">
      <c r="A362" s="15"/>
      <c r="B362" s="15"/>
      <c r="C362" s="15"/>
      <c r="G362" s="15"/>
      <c r="AE362" s="15"/>
      <c r="AS362" s="15"/>
      <c r="BF362" s="15"/>
    </row>
    <row r="363" spans="1:58" ht="11.25" customHeight="1">
      <c r="A363" s="15"/>
      <c r="B363" s="15"/>
      <c r="C363" s="15"/>
      <c r="G363" s="15"/>
      <c r="AE363" s="15"/>
      <c r="AS363" s="15"/>
      <c r="BF363" s="15"/>
    </row>
    <row r="364" spans="1:58" ht="11.25" customHeight="1">
      <c r="A364" s="15"/>
      <c r="B364" s="15"/>
      <c r="C364" s="15"/>
      <c r="G364" s="15"/>
      <c r="AE364" s="15"/>
      <c r="AS364" s="15"/>
      <c r="BF364" s="15"/>
    </row>
    <row r="365" spans="1:58" ht="11.25" customHeight="1">
      <c r="A365" s="15"/>
      <c r="B365" s="15"/>
      <c r="C365" s="15"/>
      <c r="G365" s="15"/>
      <c r="AE365" s="15"/>
      <c r="AS365" s="15"/>
      <c r="BF365" s="15"/>
    </row>
    <row r="366" spans="1:58" ht="11.25" customHeight="1">
      <c r="A366" s="15"/>
      <c r="B366" s="15"/>
      <c r="C366" s="15"/>
      <c r="G366" s="15"/>
      <c r="AE366" s="15"/>
      <c r="AS366" s="15"/>
      <c r="BF366" s="15"/>
    </row>
    <row r="367" spans="1:58" ht="11.25" customHeight="1">
      <c r="A367" s="15"/>
      <c r="B367" s="15"/>
      <c r="C367" s="15"/>
      <c r="G367" s="15"/>
      <c r="AE367" s="15"/>
      <c r="AS367" s="15"/>
      <c r="BF367" s="15"/>
    </row>
    <row r="368" spans="1:58" ht="11.25" customHeight="1">
      <c r="A368" s="15"/>
      <c r="B368" s="15"/>
      <c r="C368" s="15"/>
      <c r="G368" s="15"/>
      <c r="AE368" s="15"/>
      <c r="AS368" s="15"/>
      <c r="BF368" s="15"/>
    </row>
    <row r="369" spans="1:58" ht="11.25" customHeight="1">
      <c r="A369" s="15"/>
      <c r="B369" s="15"/>
      <c r="C369" s="15"/>
      <c r="G369" s="15"/>
      <c r="AE369" s="15"/>
      <c r="AS369" s="15"/>
      <c r="BF369" s="15"/>
    </row>
    <row r="370" spans="1:58" ht="11.25" customHeight="1">
      <c r="A370" s="15"/>
      <c r="B370" s="15"/>
      <c r="C370" s="15"/>
      <c r="G370" s="15"/>
      <c r="AE370" s="15"/>
      <c r="AS370" s="15"/>
      <c r="BF370" s="15"/>
    </row>
    <row r="371" spans="1:58" ht="11.25" customHeight="1">
      <c r="A371" s="15"/>
      <c r="B371" s="15"/>
      <c r="C371" s="15"/>
      <c r="G371" s="15"/>
      <c r="AE371" s="15"/>
      <c r="AS371" s="15"/>
      <c r="BF371" s="15"/>
    </row>
    <row r="372" spans="1:58" ht="11.25" customHeight="1">
      <c r="A372" s="15"/>
      <c r="B372" s="15"/>
      <c r="C372" s="15"/>
      <c r="G372" s="15"/>
      <c r="AE372" s="15"/>
      <c r="AS372" s="15"/>
      <c r="BF372" s="15"/>
    </row>
    <row r="373" spans="1:58" ht="11.25" customHeight="1">
      <c r="A373" s="15"/>
      <c r="B373" s="15"/>
      <c r="C373" s="15"/>
      <c r="G373" s="15"/>
      <c r="AE373" s="15"/>
      <c r="AS373" s="15"/>
      <c r="BF373" s="15"/>
    </row>
    <row r="374" spans="1:58" ht="11.25" customHeight="1">
      <c r="A374" s="15"/>
      <c r="B374" s="15"/>
      <c r="C374" s="15"/>
      <c r="G374" s="15"/>
      <c r="AE374" s="15"/>
      <c r="AS374" s="15"/>
      <c r="BF374" s="15"/>
    </row>
    <row r="375" spans="1:58" ht="11.25" customHeight="1">
      <c r="A375" s="15"/>
      <c r="B375" s="15"/>
      <c r="C375" s="15"/>
      <c r="G375" s="15"/>
      <c r="AE375" s="15"/>
      <c r="AS375" s="15"/>
      <c r="BF375" s="15"/>
    </row>
    <row r="376" spans="1:58" ht="11.25" customHeight="1">
      <c r="A376" s="15"/>
      <c r="B376" s="15"/>
      <c r="C376" s="15"/>
      <c r="G376" s="15"/>
      <c r="AE376" s="15"/>
      <c r="AS376" s="15"/>
      <c r="BF376" s="15"/>
    </row>
    <row r="377" spans="1:58" ht="11.25" customHeight="1">
      <c r="A377" s="15"/>
      <c r="B377" s="15"/>
      <c r="C377" s="15"/>
      <c r="G377" s="15"/>
      <c r="AE377" s="15"/>
      <c r="AS377" s="15"/>
      <c r="BF377" s="15"/>
    </row>
    <row r="378" spans="1:58" ht="11.25" customHeight="1">
      <c r="A378" s="15"/>
      <c r="B378" s="15"/>
      <c r="C378" s="15"/>
      <c r="G378" s="15"/>
      <c r="AE378" s="15"/>
      <c r="AS378" s="15"/>
      <c r="BF378" s="15"/>
    </row>
    <row r="379" spans="1:58" ht="11.25" customHeight="1">
      <c r="A379" s="15"/>
      <c r="B379" s="15"/>
      <c r="C379" s="15"/>
      <c r="G379" s="15"/>
      <c r="AE379" s="15"/>
      <c r="AS379" s="15"/>
      <c r="BF379" s="15"/>
    </row>
    <row r="380" spans="1:58" ht="11.25" customHeight="1">
      <c r="A380" s="15"/>
      <c r="B380" s="15"/>
      <c r="C380" s="15"/>
      <c r="G380" s="15"/>
      <c r="AE380" s="15"/>
      <c r="AS380" s="15"/>
      <c r="BF380" s="15"/>
    </row>
    <row r="381" spans="1:58" ht="11.25" customHeight="1">
      <c r="A381" s="15"/>
      <c r="B381" s="15"/>
      <c r="C381" s="15"/>
      <c r="G381" s="15"/>
      <c r="AE381" s="15"/>
      <c r="AS381" s="15"/>
      <c r="BF381" s="15"/>
    </row>
    <row r="382" spans="1:58" ht="11.25" customHeight="1">
      <c r="A382" s="15"/>
      <c r="B382" s="15"/>
      <c r="C382" s="15"/>
      <c r="G382" s="15"/>
      <c r="AE382" s="15"/>
      <c r="AS382" s="15"/>
      <c r="BF382" s="15"/>
    </row>
    <row r="383" spans="1:58" ht="11.25" customHeight="1">
      <c r="A383" s="15"/>
      <c r="B383" s="15"/>
      <c r="C383" s="15"/>
      <c r="G383" s="15"/>
      <c r="AE383" s="15"/>
      <c r="AS383" s="15"/>
      <c r="BF383" s="15"/>
    </row>
    <row r="384" spans="1:58" ht="11.25" customHeight="1">
      <c r="A384" s="15"/>
      <c r="B384" s="15"/>
      <c r="C384" s="15"/>
      <c r="G384" s="15"/>
      <c r="AE384" s="15"/>
      <c r="AS384" s="15"/>
      <c r="BF384" s="15"/>
    </row>
    <row r="385" spans="1:58" ht="11.25" customHeight="1">
      <c r="A385" s="15"/>
      <c r="B385" s="15"/>
      <c r="C385" s="15"/>
      <c r="G385" s="15"/>
      <c r="AE385" s="15"/>
      <c r="AS385" s="15"/>
      <c r="BF385" s="15"/>
    </row>
    <row r="386" spans="1:58" ht="11.25" customHeight="1">
      <c r="A386" s="15"/>
      <c r="B386" s="15"/>
      <c r="C386" s="15"/>
      <c r="G386" s="15"/>
      <c r="AE386" s="15"/>
      <c r="AS386" s="15"/>
      <c r="BF386" s="15"/>
    </row>
    <row r="387" spans="1:58" ht="11.25" customHeight="1">
      <c r="A387" s="15"/>
      <c r="B387" s="15"/>
      <c r="C387" s="15"/>
      <c r="G387" s="15"/>
      <c r="AE387" s="15"/>
      <c r="AS387" s="15"/>
      <c r="BF387" s="15"/>
    </row>
    <row r="388" spans="1:58" ht="11.25" customHeight="1">
      <c r="A388" s="15"/>
      <c r="B388" s="15"/>
      <c r="C388" s="15"/>
      <c r="G388" s="15"/>
      <c r="AE388" s="15"/>
      <c r="AS388" s="15"/>
      <c r="BF388" s="15"/>
    </row>
    <row r="389" spans="1:58" ht="11.25" customHeight="1">
      <c r="A389" s="15"/>
      <c r="B389" s="15"/>
      <c r="C389" s="15"/>
      <c r="G389" s="15"/>
      <c r="AE389" s="15"/>
      <c r="AS389" s="15"/>
      <c r="BF389" s="15"/>
    </row>
    <row r="390" spans="1:58" ht="11.25" customHeight="1">
      <c r="A390" s="15"/>
      <c r="B390" s="15"/>
      <c r="C390" s="15"/>
      <c r="G390" s="15"/>
      <c r="AE390" s="15"/>
      <c r="AS390" s="15"/>
      <c r="BF390" s="15"/>
    </row>
    <row r="391" spans="1:58" ht="11.25" customHeight="1">
      <c r="A391" s="15"/>
      <c r="B391" s="15"/>
      <c r="C391" s="15"/>
      <c r="G391" s="15"/>
      <c r="AE391" s="15"/>
      <c r="AS391" s="15"/>
      <c r="BF391" s="15"/>
    </row>
    <row r="392" spans="1:58" ht="11.25" customHeight="1">
      <c r="A392" s="15"/>
      <c r="B392" s="15"/>
      <c r="C392" s="15"/>
      <c r="G392" s="15"/>
      <c r="AE392" s="15"/>
      <c r="AS392" s="15"/>
      <c r="BF392" s="15"/>
    </row>
    <row r="393" spans="1:58" ht="11.25" customHeight="1">
      <c r="A393" s="15"/>
      <c r="B393" s="15"/>
      <c r="C393" s="15"/>
      <c r="G393" s="15"/>
      <c r="AE393" s="15"/>
      <c r="AS393" s="15"/>
      <c r="BF393" s="15"/>
    </row>
    <row r="394" spans="1:58" ht="11.25" customHeight="1">
      <c r="A394" s="15"/>
      <c r="B394" s="15"/>
      <c r="C394" s="15"/>
      <c r="G394" s="15"/>
      <c r="AE394" s="15"/>
      <c r="AS394" s="15"/>
      <c r="BF394" s="15"/>
    </row>
    <row r="395" spans="1:58" ht="11.25" customHeight="1">
      <c r="A395" s="15"/>
      <c r="B395" s="15"/>
      <c r="C395" s="15"/>
      <c r="G395" s="15"/>
      <c r="AE395" s="15"/>
      <c r="AS395" s="15"/>
      <c r="BF395" s="15"/>
    </row>
    <row r="396" spans="1:58" ht="11.25" customHeight="1">
      <c r="A396" s="15"/>
      <c r="B396" s="15"/>
      <c r="C396" s="15"/>
      <c r="G396" s="15"/>
      <c r="AE396" s="15"/>
      <c r="AS396" s="15"/>
      <c r="BF396" s="15"/>
    </row>
    <row r="397" spans="1:58" ht="11.25" customHeight="1">
      <c r="A397" s="15"/>
      <c r="B397" s="15"/>
      <c r="C397" s="15"/>
      <c r="G397" s="15"/>
      <c r="AE397" s="15"/>
      <c r="AS397" s="15"/>
      <c r="BF397" s="15"/>
    </row>
    <row r="398" spans="1:58" ht="11.25" customHeight="1">
      <c r="A398" s="15"/>
      <c r="B398" s="15"/>
      <c r="C398" s="15"/>
      <c r="G398" s="15"/>
      <c r="AE398" s="15"/>
      <c r="AS398" s="15"/>
      <c r="BF398" s="15"/>
    </row>
    <row r="399" spans="1:58" ht="11.25" customHeight="1">
      <c r="A399" s="15"/>
      <c r="B399" s="15"/>
      <c r="C399" s="15"/>
      <c r="G399" s="15"/>
      <c r="AE399" s="15"/>
      <c r="AS399" s="15"/>
      <c r="BF399" s="15"/>
    </row>
    <row r="400" spans="1:58" ht="11.25" customHeight="1">
      <c r="A400" s="15"/>
      <c r="B400" s="15"/>
      <c r="C400" s="15"/>
      <c r="G400" s="15"/>
      <c r="AE400" s="15"/>
      <c r="AS400" s="15"/>
      <c r="BF400" s="15"/>
    </row>
    <row r="401" spans="1:58" ht="11.25" customHeight="1">
      <c r="A401" s="15"/>
      <c r="B401" s="15"/>
      <c r="C401" s="15"/>
      <c r="G401" s="15"/>
      <c r="AE401" s="15"/>
      <c r="AS401" s="15"/>
      <c r="BF401" s="15"/>
    </row>
    <row r="402" spans="1:58" ht="11.25" customHeight="1">
      <c r="A402" s="15"/>
      <c r="B402" s="15"/>
      <c r="C402" s="15"/>
      <c r="G402" s="15"/>
      <c r="AE402" s="15"/>
      <c r="AS402" s="15"/>
      <c r="BF402" s="15"/>
    </row>
    <row r="403" spans="1:58" ht="11.25" customHeight="1">
      <c r="A403" s="15"/>
      <c r="B403" s="15"/>
      <c r="C403" s="15"/>
      <c r="G403" s="15"/>
      <c r="AE403" s="15"/>
      <c r="AS403" s="15"/>
      <c r="BF403" s="15"/>
    </row>
    <row r="404" spans="1:58" ht="11.25" customHeight="1">
      <c r="A404" s="15"/>
      <c r="B404" s="15"/>
      <c r="C404" s="15"/>
      <c r="G404" s="15"/>
      <c r="AE404" s="15"/>
      <c r="AS404" s="15"/>
      <c r="BF404" s="15"/>
    </row>
    <row r="405" spans="1:58" ht="11.25" customHeight="1">
      <c r="A405" s="15"/>
      <c r="B405" s="15"/>
      <c r="C405" s="15"/>
      <c r="G405" s="15"/>
      <c r="AE405" s="15"/>
      <c r="AS405" s="15"/>
      <c r="BF405" s="15"/>
    </row>
    <row r="406" spans="1:58" ht="11.25" customHeight="1">
      <c r="A406" s="15"/>
      <c r="B406" s="15"/>
      <c r="C406" s="15"/>
      <c r="G406" s="15"/>
      <c r="AE406" s="15"/>
      <c r="AS406" s="15"/>
      <c r="BF406" s="15"/>
    </row>
    <row r="407" spans="1:58" ht="11.25" customHeight="1">
      <c r="A407" s="15"/>
      <c r="B407" s="15"/>
      <c r="C407" s="15"/>
      <c r="G407" s="15"/>
      <c r="AE407" s="15"/>
      <c r="AS407" s="15"/>
      <c r="BF407" s="15"/>
    </row>
    <row r="408" spans="1:58" ht="11.25" customHeight="1">
      <c r="A408" s="15"/>
      <c r="B408" s="15"/>
      <c r="C408" s="15"/>
      <c r="G408" s="15"/>
      <c r="AE408" s="15"/>
      <c r="AS408" s="15"/>
      <c r="BF408" s="15"/>
    </row>
    <row r="409" spans="1:58" ht="11.25" customHeight="1">
      <c r="A409" s="15"/>
      <c r="B409" s="15"/>
      <c r="C409" s="15"/>
      <c r="G409" s="15"/>
      <c r="AE409" s="15"/>
      <c r="AS409" s="15"/>
      <c r="BF409" s="15"/>
    </row>
    <row r="410" spans="1:58" ht="11.25" customHeight="1">
      <c r="A410" s="15"/>
      <c r="B410" s="15"/>
      <c r="C410" s="15"/>
      <c r="G410" s="15"/>
      <c r="AE410" s="15"/>
      <c r="AS410" s="15"/>
      <c r="BF410" s="15"/>
    </row>
    <row r="411" spans="1:58" ht="11.25" customHeight="1">
      <c r="A411" s="15"/>
      <c r="B411" s="15"/>
      <c r="C411" s="15"/>
      <c r="G411" s="15"/>
      <c r="AE411" s="15"/>
      <c r="AS411" s="15"/>
      <c r="BF411" s="15"/>
    </row>
    <row r="412" spans="1:58" ht="11.25" customHeight="1">
      <c r="A412" s="15"/>
      <c r="B412" s="15"/>
      <c r="C412" s="15"/>
      <c r="G412" s="15"/>
      <c r="AE412" s="15"/>
      <c r="AS412" s="15"/>
      <c r="BF412" s="15"/>
    </row>
    <row r="413" spans="1:58" ht="11.25" customHeight="1">
      <c r="A413" s="15"/>
      <c r="B413" s="15"/>
      <c r="C413" s="15"/>
      <c r="G413" s="15"/>
      <c r="AE413" s="15"/>
      <c r="AS413" s="15"/>
      <c r="BF413" s="15"/>
    </row>
    <row r="414" spans="1:58" ht="11.25" customHeight="1">
      <c r="A414" s="15"/>
      <c r="B414" s="15"/>
      <c r="C414" s="15"/>
      <c r="G414" s="15"/>
      <c r="AE414" s="15"/>
      <c r="AS414" s="15"/>
      <c r="BF414" s="15"/>
    </row>
    <row r="415" spans="1:58" ht="11.25" customHeight="1">
      <c r="A415" s="15"/>
      <c r="B415" s="15"/>
      <c r="C415" s="15"/>
      <c r="G415" s="15"/>
      <c r="AE415" s="15"/>
      <c r="AS415" s="15"/>
      <c r="BF415" s="15"/>
    </row>
    <row r="416" spans="1:58" ht="11.25" customHeight="1">
      <c r="A416" s="15"/>
      <c r="B416" s="15"/>
      <c r="C416" s="15"/>
      <c r="G416" s="15"/>
      <c r="AE416" s="15"/>
      <c r="AS416" s="15"/>
      <c r="BF416" s="15"/>
    </row>
    <row r="417" spans="1:58" ht="11.25" customHeight="1">
      <c r="A417" s="15"/>
      <c r="B417" s="15"/>
      <c r="C417" s="15"/>
      <c r="G417" s="15"/>
      <c r="AE417" s="15"/>
      <c r="AS417" s="15"/>
      <c r="BF417" s="15"/>
    </row>
    <row r="418" spans="1:58" ht="11.25" customHeight="1">
      <c r="A418" s="15"/>
      <c r="B418" s="15"/>
      <c r="C418" s="15"/>
      <c r="G418" s="15"/>
      <c r="AE418" s="15"/>
      <c r="AS418" s="15"/>
      <c r="BF418" s="15"/>
    </row>
    <row r="419" spans="1:58" ht="11.25" customHeight="1">
      <c r="A419" s="15"/>
      <c r="B419" s="15"/>
      <c r="C419" s="15"/>
      <c r="G419" s="15"/>
      <c r="AE419" s="15"/>
      <c r="AS419" s="15"/>
      <c r="BF419" s="15"/>
    </row>
    <row r="420" spans="1:58" ht="11.25" customHeight="1">
      <c r="A420" s="15"/>
      <c r="B420" s="15"/>
      <c r="C420" s="15"/>
      <c r="G420" s="15"/>
      <c r="AE420" s="15"/>
      <c r="AS420" s="15"/>
      <c r="BF420" s="15"/>
    </row>
    <row r="421" spans="1:58" ht="11.25" customHeight="1">
      <c r="A421" s="15"/>
      <c r="B421" s="15"/>
      <c r="C421" s="15"/>
      <c r="G421" s="15"/>
      <c r="AE421" s="15"/>
      <c r="AS421" s="15"/>
      <c r="BF421" s="15"/>
    </row>
    <row r="422" spans="1:58" ht="11.25" customHeight="1">
      <c r="A422" s="15"/>
      <c r="B422" s="15"/>
      <c r="C422" s="15"/>
      <c r="G422" s="15"/>
      <c r="AE422" s="15"/>
      <c r="AS422" s="15"/>
      <c r="BF422" s="15"/>
    </row>
    <row r="423" spans="1:58" ht="11.25" customHeight="1">
      <c r="A423" s="15"/>
      <c r="B423" s="15"/>
      <c r="C423" s="15"/>
      <c r="G423" s="15"/>
      <c r="AE423" s="15"/>
      <c r="AS423" s="15"/>
      <c r="BF423" s="15"/>
    </row>
    <row r="424" spans="1:58" ht="11.25" customHeight="1">
      <c r="A424" s="15"/>
      <c r="B424" s="15"/>
      <c r="C424" s="15"/>
      <c r="G424" s="15"/>
      <c r="AE424" s="15"/>
      <c r="AS424" s="15"/>
      <c r="BF424" s="15"/>
    </row>
    <row r="425" spans="1:58" ht="11.25" customHeight="1">
      <c r="A425" s="15"/>
      <c r="B425" s="15"/>
      <c r="C425" s="15"/>
      <c r="G425" s="15"/>
      <c r="AE425" s="15"/>
      <c r="AS425" s="15"/>
      <c r="BF425" s="15"/>
    </row>
    <row r="426" spans="1:58" ht="11.25" customHeight="1">
      <c r="A426" s="15"/>
      <c r="B426" s="15"/>
      <c r="C426" s="15"/>
      <c r="G426" s="15"/>
      <c r="AE426" s="15"/>
      <c r="AS426" s="15"/>
      <c r="BF426" s="15"/>
    </row>
    <row r="427" spans="1:58" ht="11.25" customHeight="1">
      <c r="A427" s="15"/>
      <c r="B427" s="15"/>
      <c r="C427" s="15"/>
      <c r="G427" s="15"/>
      <c r="AE427" s="15"/>
      <c r="AS427" s="15"/>
      <c r="BF427" s="15"/>
    </row>
    <row r="428" spans="1:58" ht="11.25" customHeight="1">
      <c r="A428" s="15"/>
      <c r="B428" s="15"/>
      <c r="C428" s="15"/>
      <c r="G428" s="15"/>
      <c r="AE428" s="15"/>
      <c r="AS428" s="15"/>
      <c r="BF428" s="15"/>
    </row>
    <row r="429" spans="1:58" ht="11.25" customHeight="1">
      <c r="A429" s="15"/>
      <c r="B429" s="15"/>
      <c r="C429" s="15"/>
      <c r="G429" s="15"/>
      <c r="AE429" s="15"/>
      <c r="AS429" s="15"/>
      <c r="BF429" s="15"/>
    </row>
    <row r="430" spans="1:58" ht="11.25" customHeight="1">
      <c r="A430" s="15"/>
      <c r="B430" s="15"/>
      <c r="C430" s="15"/>
      <c r="G430" s="15"/>
      <c r="AE430" s="15"/>
      <c r="AS430" s="15"/>
      <c r="BF430" s="15"/>
    </row>
    <row r="431" spans="1:58" ht="11.25" customHeight="1">
      <c r="A431" s="15"/>
      <c r="B431" s="15"/>
      <c r="C431" s="15"/>
      <c r="G431" s="15"/>
      <c r="AE431" s="15"/>
      <c r="AS431" s="15"/>
      <c r="BF431" s="15"/>
    </row>
    <row r="432" spans="1:58" ht="11.25" customHeight="1">
      <c r="A432" s="15"/>
      <c r="B432" s="15"/>
      <c r="C432" s="15"/>
      <c r="G432" s="15"/>
      <c r="AE432" s="15"/>
      <c r="AS432" s="15"/>
      <c r="BF432" s="15"/>
    </row>
    <row r="433" spans="1:58" ht="11.25" customHeight="1">
      <c r="A433" s="15"/>
      <c r="B433" s="15"/>
      <c r="C433" s="15"/>
      <c r="G433" s="15"/>
      <c r="AE433" s="15"/>
      <c r="AS433" s="15"/>
      <c r="BF433" s="15"/>
    </row>
    <row r="434" spans="1:58" ht="11.25" customHeight="1">
      <c r="A434" s="15"/>
      <c r="B434" s="15"/>
      <c r="C434" s="15"/>
      <c r="G434" s="15"/>
      <c r="AE434" s="15"/>
      <c r="AS434" s="15"/>
      <c r="BF434" s="15"/>
    </row>
    <row r="435" spans="1:58" ht="11.25" customHeight="1">
      <c r="A435" s="15"/>
      <c r="B435" s="15"/>
      <c r="C435" s="15"/>
      <c r="G435" s="15"/>
      <c r="AE435" s="15"/>
      <c r="AS435" s="15"/>
      <c r="BF435" s="15"/>
    </row>
    <row r="436" spans="1:58" ht="11.25" customHeight="1">
      <c r="A436" s="15"/>
      <c r="B436" s="15"/>
      <c r="C436" s="15"/>
      <c r="G436" s="15"/>
      <c r="AE436" s="15"/>
      <c r="AS436" s="15"/>
      <c r="BF436" s="15"/>
    </row>
    <row r="437" spans="1:58" ht="11.25" customHeight="1">
      <c r="A437" s="15"/>
      <c r="B437" s="15"/>
      <c r="C437" s="15"/>
      <c r="G437" s="15"/>
      <c r="AE437" s="15"/>
      <c r="AS437" s="15"/>
      <c r="BF437" s="15"/>
    </row>
    <row r="438" spans="1:58" ht="11.25" customHeight="1">
      <c r="A438" s="15"/>
      <c r="B438" s="15"/>
      <c r="C438" s="15"/>
      <c r="G438" s="15"/>
      <c r="AE438" s="15"/>
      <c r="AS438" s="15"/>
      <c r="BF438" s="15"/>
    </row>
    <row r="439" spans="1:58" ht="11.25" customHeight="1">
      <c r="A439" s="15"/>
      <c r="B439" s="15"/>
      <c r="C439" s="15"/>
      <c r="G439" s="15"/>
      <c r="AE439" s="15"/>
      <c r="AS439" s="15"/>
      <c r="BF439" s="15"/>
    </row>
    <row r="440" spans="1:58" ht="11.25" customHeight="1">
      <c r="A440" s="15"/>
      <c r="B440" s="15"/>
      <c r="C440" s="15"/>
      <c r="G440" s="15"/>
      <c r="AE440" s="15"/>
      <c r="AS440" s="15"/>
      <c r="BF440" s="15"/>
    </row>
    <row r="441" spans="1:58" ht="11.25" customHeight="1">
      <c r="A441" s="15"/>
      <c r="B441" s="15"/>
      <c r="C441" s="15"/>
      <c r="G441" s="15"/>
      <c r="AE441" s="15"/>
      <c r="AS441" s="15"/>
      <c r="BF441" s="15"/>
    </row>
    <row r="442" spans="1:58" ht="11.25" customHeight="1">
      <c r="A442" s="15"/>
      <c r="B442" s="15"/>
      <c r="C442" s="15"/>
      <c r="G442" s="15"/>
      <c r="AE442" s="15"/>
      <c r="AS442" s="15"/>
      <c r="BF442" s="15"/>
    </row>
    <row r="443" spans="1:58" ht="11.25" customHeight="1">
      <c r="A443" s="15"/>
      <c r="B443" s="15"/>
      <c r="C443" s="15"/>
      <c r="G443" s="15"/>
      <c r="AE443" s="15"/>
      <c r="AS443" s="15"/>
      <c r="BF443" s="15"/>
    </row>
    <row r="444" spans="1:58" ht="11.25" customHeight="1">
      <c r="A444" s="15"/>
      <c r="B444" s="15"/>
      <c r="C444" s="15"/>
      <c r="G444" s="15"/>
      <c r="AE444" s="15"/>
      <c r="AS444" s="15"/>
      <c r="BF444" s="15"/>
    </row>
    <row r="445" spans="1:58" ht="11.25" customHeight="1">
      <c r="A445" s="15"/>
      <c r="B445" s="15"/>
      <c r="C445" s="15"/>
      <c r="G445" s="15"/>
      <c r="AE445" s="15"/>
      <c r="AS445" s="15"/>
      <c r="BF445" s="15"/>
    </row>
    <row r="446" spans="1:58" ht="11.25" customHeight="1">
      <c r="A446" s="15"/>
      <c r="B446" s="15"/>
      <c r="C446" s="15"/>
      <c r="G446" s="15"/>
      <c r="AE446" s="15"/>
      <c r="AS446" s="15"/>
      <c r="BF446" s="15"/>
    </row>
    <row r="447" spans="1:58" ht="11.25" customHeight="1">
      <c r="A447" s="15"/>
      <c r="B447" s="15"/>
      <c r="C447" s="15"/>
      <c r="G447" s="15"/>
      <c r="AE447" s="15"/>
      <c r="AS447" s="15"/>
      <c r="BF447" s="15"/>
    </row>
    <row r="448" spans="1:58" ht="11.25" customHeight="1">
      <c r="A448" s="15"/>
      <c r="B448" s="15"/>
      <c r="C448" s="15"/>
      <c r="G448" s="15"/>
      <c r="AE448" s="15"/>
      <c r="AS448" s="15"/>
      <c r="BF448" s="15"/>
    </row>
    <row r="449" spans="1:58" ht="11.25" customHeight="1">
      <c r="A449" s="15"/>
      <c r="B449" s="15"/>
      <c r="C449" s="15"/>
      <c r="G449" s="15"/>
      <c r="AE449" s="15"/>
      <c r="AS449" s="15"/>
      <c r="BF449" s="15"/>
    </row>
    <row r="450" spans="1:58" ht="11.25" customHeight="1">
      <c r="A450" s="15"/>
      <c r="B450" s="15"/>
      <c r="C450" s="15"/>
      <c r="G450" s="15"/>
      <c r="AE450" s="15"/>
      <c r="AS450" s="15"/>
      <c r="BF450" s="15"/>
    </row>
    <row r="451" spans="1:58" ht="11.25" customHeight="1">
      <c r="A451" s="15"/>
      <c r="B451" s="15"/>
      <c r="C451" s="15"/>
      <c r="G451" s="15"/>
      <c r="AE451" s="15"/>
      <c r="AS451" s="15"/>
      <c r="BF451" s="15"/>
    </row>
    <row r="452" spans="1:58" ht="11.25" customHeight="1">
      <c r="A452" s="15"/>
      <c r="B452" s="15"/>
      <c r="C452" s="15"/>
      <c r="G452" s="15"/>
      <c r="AE452" s="15"/>
      <c r="AS452" s="15"/>
      <c r="BF452" s="15"/>
    </row>
    <row r="453" spans="1:58" ht="11.25" customHeight="1">
      <c r="A453" s="15"/>
      <c r="B453" s="15"/>
      <c r="C453" s="15"/>
      <c r="G453" s="15"/>
      <c r="AE453" s="15"/>
      <c r="AS453" s="15"/>
      <c r="BF453" s="15"/>
    </row>
    <row r="454" spans="1:58" ht="11.25" customHeight="1">
      <c r="A454" s="15"/>
      <c r="B454" s="15"/>
      <c r="C454" s="15"/>
      <c r="G454" s="15"/>
      <c r="AE454" s="15"/>
      <c r="AS454" s="15"/>
      <c r="BF454" s="15"/>
    </row>
    <row r="455" spans="1:58" ht="11.25" customHeight="1">
      <c r="A455" s="15"/>
      <c r="B455" s="15"/>
      <c r="C455" s="15"/>
      <c r="G455" s="15"/>
      <c r="AE455" s="15"/>
      <c r="AS455" s="15"/>
      <c r="BF455" s="15"/>
    </row>
    <row r="456" spans="1:58" ht="11.25" customHeight="1">
      <c r="A456" s="15"/>
      <c r="B456" s="15"/>
      <c r="C456" s="15"/>
      <c r="G456" s="15"/>
      <c r="AE456" s="15"/>
      <c r="AS456" s="15"/>
      <c r="BF456" s="15"/>
    </row>
    <row r="457" spans="1:58" ht="11.25" customHeight="1">
      <c r="A457" s="15"/>
      <c r="B457" s="15"/>
      <c r="C457" s="15"/>
      <c r="G457" s="15"/>
      <c r="AE457" s="15"/>
      <c r="AS457" s="15"/>
      <c r="BF457" s="15"/>
    </row>
    <row r="458" spans="1:58" ht="11.25" customHeight="1">
      <c r="A458" s="15"/>
      <c r="B458" s="15"/>
      <c r="C458" s="15"/>
      <c r="G458" s="15"/>
      <c r="AE458" s="15"/>
      <c r="AS458" s="15"/>
      <c r="BF458" s="15"/>
    </row>
    <row r="459" spans="1:58" ht="11.25" customHeight="1">
      <c r="A459" s="15"/>
      <c r="B459" s="15"/>
      <c r="C459" s="15"/>
      <c r="G459" s="15"/>
      <c r="AE459" s="15"/>
      <c r="AS459" s="15"/>
      <c r="BF459" s="15"/>
    </row>
    <row r="460" spans="1:58" ht="11.25" customHeight="1">
      <c r="A460" s="15"/>
      <c r="B460" s="15"/>
      <c r="C460" s="15"/>
      <c r="G460" s="15"/>
      <c r="AE460" s="15"/>
      <c r="AS460" s="15"/>
      <c r="BF460" s="15"/>
    </row>
    <row r="461" spans="1:58" ht="11.25" customHeight="1">
      <c r="A461" s="15"/>
      <c r="B461" s="15"/>
      <c r="C461" s="15"/>
      <c r="G461" s="15"/>
      <c r="AE461" s="15"/>
      <c r="AS461" s="15"/>
      <c r="BF461" s="15"/>
    </row>
    <row r="462" spans="1:58" ht="11.25" customHeight="1">
      <c r="A462" s="15"/>
      <c r="B462" s="15"/>
      <c r="C462" s="15"/>
      <c r="G462" s="15"/>
      <c r="AE462" s="15"/>
      <c r="AS462" s="15"/>
      <c r="BF462" s="15"/>
    </row>
    <row r="463" spans="1:58" ht="11.25" customHeight="1">
      <c r="A463" s="15"/>
      <c r="B463" s="15"/>
      <c r="C463" s="15"/>
      <c r="G463" s="15"/>
      <c r="AE463" s="15"/>
      <c r="AS463" s="15"/>
      <c r="BF463" s="15"/>
    </row>
    <row r="464" spans="1:58" ht="11.25" customHeight="1">
      <c r="A464" s="15"/>
      <c r="B464" s="15"/>
      <c r="C464" s="15"/>
      <c r="G464" s="15"/>
      <c r="AE464" s="15"/>
      <c r="AS464" s="15"/>
      <c r="BF464" s="15"/>
    </row>
    <row r="465" spans="1:58" ht="11.25" customHeight="1">
      <c r="A465" s="15"/>
      <c r="B465" s="15"/>
      <c r="C465" s="15"/>
      <c r="G465" s="15"/>
      <c r="AE465" s="15"/>
      <c r="AS465" s="15"/>
      <c r="BF465" s="15"/>
    </row>
    <row r="466" spans="1:58" ht="11.25" customHeight="1">
      <c r="A466" s="15"/>
      <c r="B466" s="15"/>
      <c r="C466" s="15"/>
      <c r="G466" s="15"/>
      <c r="AE466" s="15"/>
      <c r="AS466" s="15"/>
      <c r="BF466" s="15"/>
    </row>
    <row r="467" spans="1:58" ht="11.25" customHeight="1">
      <c r="A467" s="15"/>
      <c r="B467" s="15"/>
      <c r="C467" s="15"/>
      <c r="G467" s="15"/>
      <c r="AE467" s="15"/>
      <c r="AS467" s="15"/>
      <c r="BF467" s="15"/>
    </row>
    <row r="468" spans="1:58" ht="11.25" customHeight="1">
      <c r="A468" s="15"/>
      <c r="B468" s="15"/>
      <c r="C468" s="15"/>
      <c r="G468" s="15"/>
      <c r="AE468" s="15"/>
      <c r="AS468" s="15"/>
      <c r="BF468" s="15"/>
    </row>
    <row r="469" spans="1:58" ht="11.25" customHeight="1">
      <c r="A469" s="15"/>
      <c r="B469" s="15"/>
      <c r="C469" s="15"/>
      <c r="G469" s="15"/>
      <c r="AE469" s="15"/>
      <c r="AS469" s="15"/>
      <c r="BF469" s="15"/>
    </row>
    <row r="470" spans="1:58" ht="11.25" customHeight="1">
      <c r="A470" s="15"/>
      <c r="B470" s="15"/>
      <c r="C470" s="15"/>
      <c r="G470" s="15"/>
      <c r="AE470" s="15"/>
      <c r="AS470" s="15"/>
      <c r="BF470" s="15"/>
    </row>
    <row r="471" spans="1:58" ht="11.25" customHeight="1">
      <c r="A471" s="15"/>
      <c r="B471" s="15"/>
      <c r="C471" s="15"/>
      <c r="G471" s="15"/>
      <c r="AE471" s="15"/>
      <c r="AS471" s="15"/>
      <c r="BF471" s="15"/>
    </row>
    <row r="472" spans="1:58" ht="11.25" customHeight="1">
      <c r="A472" s="15"/>
      <c r="B472" s="15"/>
      <c r="C472" s="15"/>
      <c r="G472" s="15"/>
      <c r="AE472" s="15"/>
      <c r="AS472" s="15"/>
      <c r="BF472" s="15"/>
    </row>
    <row r="473" spans="1:58" ht="11.25" customHeight="1">
      <c r="A473" s="15"/>
      <c r="B473" s="15"/>
      <c r="C473" s="15"/>
      <c r="G473" s="15"/>
      <c r="AE473" s="15"/>
      <c r="AS473" s="15"/>
      <c r="BF473" s="15"/>
    </row>
    <row r="474" spans="1:58" ht="11.25" customHeight="1">
      <c r="A474" s="15"/>
      <c r="B474" s="15"/>
      <c r="C474" s="15"/>
      <c r="G474" s="15"/>
      <c r="AE474" s="15"/>
      <c r="AS474" s="15"/>
      <c r="BF474" s="15"/>
    </row>
    <row r="475" spans="1:58" ht="11.25" customHeight="1">
      <c r="A475" s="15"/>
      <c r="B475" s="15"/>
      <c r="C475" s="15"/>
      <c r="G475" s="15"/>
      <c r="AE475" s="15"/>
      <c r="AS475" s="15"/>
      <c r="BF475" s="15"/>
    </row>
    <row r="476" spans="1:58" ht="11.25" customHeight="1">
      <c r="A476" s="15"/>
      <c r="B476" s="15"/>
      <c r="C476" s="15"/>
      <c r="G476" s="15"/>
      <c r="AE476" s="15"/>
      <c r="AS476" s="15"/>
      <c r="BF476" s="15"/>
    </row>
    <row r="477" spans="1:58" ht="11.25" customHeight="1">
      <c r="A477" s="15"/>
      <c r="B477" s="15"/>
      <c r="C477" s="15"/>
      <c r="G477" s="15"/>
      <c r="AE477" s="15"/>
      <c r="AS477" s="15"/>
      <c r="BF477" s="15"/>
    </row>
    <row r="478" spans="1:58" ht="11.25" customHeight="1">
      <c r="A478" s="15"/>
      <c r="B478" s="15"/>
      <c r="C478" s="15"/>
      <c r="G478" s="15"/>
      <c r="AE478" s="15"/>
      <c r="AS478" s="15"/>
      <c r="BF478" s="15"/>
    </row>
    <row r="479" spans="1:58" ht="11.25" customHeight="1">
      <c r="A479" s="15"/>
      <c r="B479" s="15"/>
      <c r="C479" s="15"/>
      <c r="G479" s="15"/>
      <c r="AE479" s="15"/>
      <c r="AS479" s="15"/>
      <c r="BF479" s="15"/>
    </row>
    <row r="480" spans="1:58" ht="11.25" customHeight="1">
      <c r="A480" s="15"/>
      <c r="B480" s="15"/>
      <c r="C480" s="15"/>
      <c r="G480" s="15"/>
      <c r="AE480" s="15"/>
      <c r="AS480" s="15"/>
      <c r="BF480" s="15"/>
    </row>
    <row r="481" spans="1:58" ht="11.25" customHeight="1">
      <c r="A481" s="15"/>
      <c r="B481" s="15"/>
      <c r="C481" s="15"/>
      <c r="G481" s="15"/>
      <c r="AE481" s="15"/>
      <c r="AS481" s="15"/>
      <c r="BF481" s="15"/>
    </row>
    <row r="482" spans="1:58" ht="11.25" customHeight="1">
      <c r="A482" s="15"/>
      <c r="B482" s="15"/>
      <c r="C482" s="15"/>
      <c r="G482" s="15"/>
      <c r="AE482" s="15"/>
      <c r="AS482" s="15"/>
      <c r="BF482" s="15"/>
    </row>
    <row r="483" spans="1:58" ht="11.25" customHeight="1">
      <c r="A483" s="15"/>
      <c r="B483" s="15"/>
      <c r="C483" s="15"/>
      <c r="G483" s="15"/>
      <c r="AE483" s="15"/>
      <c r="AS483" s="15"/>
      <c r="BF483" s="15"/>
    </row>
    <row r="484" spans="1:58" ht="11.25" customHeight="1">
      <c r="A484" s="15"/>
      <c r="B484" s="15"/>
      <c r="C484" s="15"/>
      <c r="G484" s="15"/>
      <c r="AE484" s="15"/>
      <c r="AS484" s="15"/>
      <c r="BF484" s="15"/>
    </row>
    <row r="485" spans="1:58" ht="11.25" customHeight="1">
      <c r="A485" s="15"/>
      <c r="B485" s="15"/>
      <c r="C485" s="15"/>
      <c r="G485" s="15"/>
      <c r="AE485" s="15"/>
      <c r="AS485" s="15"/>
      <c r="BF485" s="15"/>
    </row>
    <row r="486" spans="1:58" ht="11.25" customHeight="1">
      <c r="A486" s="15"/>
      <c r="B486" s="15"/>
      <c r="C486" s="15"/>
      <c r="G486" s="15"/>
      <c r="AE486" s="15"/>
      <c r="AS486" s="15"/>
      <c r="BF486" s="15"/>
    </row>
    <row r="487" spans="1:58" ht="11.25" customHeight="1">
      <c r="A487" s="15"/>
      <c r="B487" s="15"/>
      <c r="C487" s="15"/>
      <c r="G487" s="15"/>
      <c r="AE487" s="15"/>
      <c r="AS487" s="15"/>
      <c r="BF487" s="15"/>
    </row>
    <row r="488" spans="1:58" ht="11.25" customHeight="1">
      <c r="A488" s="15"/>
      <c r="B488" s="15"/>
      <c r="C488" s="15"/>
      <c r="G488" s="15"/>
      <c r="AE488" s="15"/>
      <c r="AS488" s="15"/>
      <c r="BF488" s="15"/>
    </row>
    <row r="489" spans="1:58" ht="11.25" customHeight="1">
      <c r="A489" s="15"/>
      <c r="B489" s="15"/>
      <c r="C489" s="15"/>
      <c r="G489" s="15"/>
      <c r="AE489" s="15"/>
      <c r="AS489" s="15"/>
      <c r="BF489" s="15"/>
    </row>
    <row r="490" spans="1:58" ht="11.25" customHeight="1">
      <c r="A490" s="15"/>
      <c r="B490" s="15"/>
      <c r="C490" s="15"/>
      <c r="G490" s="15"/>
      <c r="AE490" s="15"/>
      <c r="AS490" s="15"/>
      <c r="BF490" s="15"/>
    </row>
    <row r="491" spans="1:58" ht="11.25" customHeight="1">
      <c r="A491" s="15"/>
      <c r="B491" s="15"/>
      <c r="C491" s="15"/>
      <c r="G491" s="15"/>
      <c r="AE491" s="15"/>
      <c r="AS491" s="15"/>
      <c r="BF491" s="15"/>
    </row>
    <row r="492" spans="1:58" ht="11.25" customHeight="1">
      <c r="A492" s="15"/>
      <c r="B492" s="15"/>
      <c r="C492" s="15"/>
      <c r="G492" s="15"/>
      <c r="AE492" s="15"/>
      <c r="AS492" s="15"/>
      <c r="BF492" s="15"/>
    </row>
    <row r="493" spans="1:58" ht="11.25" customHeight="1">
      <c r="A493" s="15"/>
      <c r="B493" s="15"/>
      <c r="C493" s="15"/>
      <c r="G493" s="15"/>
      <c r="AE493" s="15"/>
      <c r="AS493" s="15"/>
      <c r="BF493" s="15"/>
    </row>
    <row r="494" spans="1:58" ht="11.25" customHeight="1">
      <c r="A494" s="15"/>
      <c r="B494" s="15"/>
      <c r="C494" s="15"/>
      <c r="G494" s="15"/>
      <c r="AE494" s="15"/>
      <c r="AS494" s="15"/>
      <c r="BF494" s="15"/>
    </row>
    <row r="495" spans="1:58" ht="11.25" customHeight="1">
      <c r="A495" s="15"/>
      <c r="B495" s="15"/>
      <c r="C495" s="15"/>
      <c r="G495" s="15"/>
      <c r="AE495" s="15"/>
      <c r="AS495" s="15"/>
      <c r="BF495" s="15"/>
    </row>
    <row r="496" spans="1:58" ht="11.25" customHeight="1">
      <c r="A496" s="15"/>
      <c r="B496" s="15"/>
      <c r="C496" s="15"/>
      <c r="G496" s="15"/>
      <c r="AE496" s="15"/>
      <c r="AS496" s="15"/>
      <c r="BF496" s="15"/>
    </row>
    <row r="497" spans="1:58" ht="11.25" customHeight="1">
      <c r="A497" s="15"/>
      <c r="B497" s="15"/>
      <c r="C497" s="15"/>
      <c r="G497" s="15"/>
      <c r="AE497" s="15"/>
      <c r="AS497" s="15"/>
      <c r="BF497" s="15"/>
    </row>
    <row r="498" spans="1:58" ht="11.25" customHeight="1">
      <c r="A498" s="15"/>
      <c r="B498" s="15"/>
      <c r="C498" s="15"/>
      <c r="G498" s="15"/>
      <c r="AE498" s="15"/>
      <c r="AS498" s="15"/>
      <c r="BF498" s="15"/>
    </row>
    <row r="499" spans="1:58" ht="11.25" customHeight="1">
      <c r="A499" s="15"/>
      <c r="B499" s="15"/>
      <c r="C499" s="15"/>
      <c r="G499" s="15"/>
      <c r="AE499" s="15"/>
      <c r="AS499" s="15"/>
      <c r="BF499" s="15"/>
    </row>
    <row r="500" spans="1:58" ht="11.25" customHeight="1">
      <c r="A500" s="15"/>
      <c r="B500" s="15"/>
      <c r="C500" s="15"/>
      <c r="G500" s="15"/>
      <c r="AE500" s="15"/>
      <c r="AS500" s="15"/>
      <c r="BF500" s="15"/>
    </row>
    <row r="501" spans="1:58" ht="11.25" customHeight="1">
      <c r="A501" s="15"/>
      <c r="B501" s="15"/>
      <c r="C501" s="15"/>
      <c r="G501" s="15"/>
      <c r="AE501" s="15"/>
      <c r="AS501" s="15"/>
      <c r="BF501" s="15"/>
    </row>
    <row r="502" spans="1:58" ht="11.25" customHeight="1">
      <c r="A502" s="15"/>
      <c r="B502" s="15"/>
      <c r="C502" s="15"/>
      <c r="G502" s="15"/>
      <c r="AE502" s="15"/>
      <c r="AS502" s="15"/>
      <c r="BF502" s="15"/>
    </row>
    <row r="503" spans="1:58" ht="11.25" customHeight="1">
      <c r="A503" s="15"/>
      <c r="B503" s="15"/>
      <c r="C503" s="15"/>
      <c r="G503" s="15"/>
      <c r="AE503" s="15"/>
      <c r="AS503" s="15"/>
      <c r="BF503" s="15"/>
    </row>
    <row r="504" spans="1:58" ht="11.25" customHeight="1">
      <c r="A504" s="15"/>
      <c r="B504" s="15"/>
      <c r="C504" s="15"/>
      <c r="G504" s="15"/>
      <c r="AE504" s="15"/>
      <c r="AS504" s="15"/>
      <c r="BF504" s="15"/>
    </row>
    <row r="505" spans="1:58" ht="11.25" customHeight="1">
      <c r="A505" s="15"/>
      <c r="B505" s="15"/>
      <c r="C505" s="15"/>
      <c r="G505" s="15"/>
      <c r="AE505" s="15"/>
      <c r="AS505" s="15"/>
      <c r="BF505" s="15"/>
    </row>
    <row r="506" spans="1:58" ht="11.25" customHeight="1">
      <c r="A506" s="15"/>
      <c r="B506" s="15"/>
      <c r="C506" s="15"/>
      <c r="G506" s="15"/>
      <c r="AE506" s="15"/>
      <c r="AS506" s="15"/>
      <c r="BF506" s="15"/>
    </row>
    <row r="507" spans="1:58" ht="11.25" customHeight="1">
      <c r="A507" s="15"/>
      <c r="B507" s="15"/>
      <c r="C507" s="15"/>
      <c r="G507" s="15"/>
      <c r="AE507" s="15"/>
      <c r="AS507" s="15"/>
      <c r="BF507" s="15"/>
    </row>
    <row r="508" spans="1:58" ht="11.25" customHeight="1">
      <c r="A508" s="15"/>
      <c r="B508" s="15"/>
      <c r="C508" s="15"/>
      <c r="G508" s="15"/>
      <c r="AE508" s="15"/>
      <c r="AS508" s="15"/>
      <c r="BF508" s="15"/>
    </row>
    <row r="509" spans="1:58" ht="11.25" customHeight="1">
      <c r="A509" s="15"/>
      <c r="B509" s="15"/>
      <c r="C509" s="15"/>
      <c r="G509" s="15"/>
      <c r="AE509" s="15"/>
      <c r="AS509" s="15"/>
      <c r="BF509" s="15"/>
    </row>
    <row r="510" spans="1:58" ht="11.25" customHeight="1">
      <c r="A510" s="15"/>
      <c r="B510" s="15"/>
      <c r="C510" s="15"/>
      <c r="G510" s="15"/>
      <c r="AE510" s="15"/>
      <c r="AS510" s="15"/>
      <c r="BF510" s="15"/>
    </row>
    <row r="511" spans="1:58" ht="11.25" customHeight="1">
      <c r="A511" s="15"/>
      <c r="B511" s="15"/>
      <c r="C511" s="15"/>
      <c r="G511" s="15"/>
      <c r="AE511" s="15"/>
      <c r="AS511" s="15"/>
      <c r="BF511" s="15"/>
    </row>
    <row r="512" spans="1:58" ht="11.25" customHeight="1">
      <c r="A512" s="15"/>
      <c r="B512" s="15"/>
      <c r="C512" s="15"/>
      <c r="G512" s="15"/>
      <c r="AE512" s="15"/>
      <c r="AS512" s="15"/>
      <c r="BF512" s="15"/>
    </row>
    <row r="513" spans="1:58" ht="11.25" customHeight="1">
      <c r="A513" s="15"/>
      <c r="B513" s="15"/>
      <c r="C513" s="15"/>
      <c r="G513" s="15"/>
      <c r="AE513" s="15"/>
      <c r="AS513" s="15"/>
      <c r="BF513" s="15"/>
    </row>
    <row r="514" spans="1:58" ht="11.25" customHeight="1">
      <c r="A514" s="15"/>
      <c r="B514" s="15"/>
      <c r="C514" s="15"/>
      <c r="G514" s="15"/>
      <c r="AE514" s="15"/>
      <c r="AS514" s="15"/>
      <c r="BF514" s="15"/>
    </row>
    <row r="515" spans="1:58" ht="11.25" customHeight="1">
      <c r="A515" s="15"/>
      <c r="B515" s="15"/>
      <c r="C515" s="15"/>
      <c r="G515" s="15"/>
      <c r="AE515" s="15"/>
      <c r="AS515" s="15"/>
      <c r="BF515" s="15"/>
    </row>
    <row r="516" spans="1:58" ht="11.25" customHeight="1">
      <c r="A516" s="15"/>
      <c r="B516" s="15"/>
      <c r="C516" s="15"/>
      <c r="G516" s="15"/>
      <c r="AE516" s="15"/>
      <c r="AS516" s="15"/>
      <c r="BF516" s="15"/>
    </row>
    <row r="517" spans="1:58" ht="11.25" customHeight="1">
      <c r="A517" s="15"/>
      <c r="B517" s="15"/>
      <c r="C517" s="15"/>
      <c r="G517" s="15"/>
      <c r="AE517" s="15"/>
      <c r="AS517" s="15"/>
      <c r="BF517" s="15"/>
    </row>
    <row r="518" spans="1:58" ht="11.25" customHeight="1">
      <c r="A518" s="15"/>
      <c r="B518" s="15"/>
      <c r="C518" s="15"/>
      <c r="G518" s="15"/>
      <c r="AE518" s="15"/>
      <c r="AS518" s="15"/>
      <c r="BF518" s="15"/>
    </row>
    <row r="519" spans="1:58" ht="11.25" customHeight="1">
      <c r="A519" s="15"/>
      <c r="B519" s="15"/>
      <c r="C519" s="15"/>
      <c r="G519" s="15"/>
      <c r="AE519" s="15"/>
      <c r="AS519" s="15"/>
      <c r="BF519" s="15"/>
    </row>
    <row r="520" spans="1:58" ht="11.25" customHeight="1">
      <c r="A520" s="15"/>
      <c r="B520" s="15"/>
      <c r="C520" s="15"/>
      <c r="G520" s="15"/>
      <c r="AE520" s="15"/>
      <c r="AS520" s="15"/>
      <c r="BF520" s="15"/>
    </row>
    <row r="521" spans="1:58" ht="11.25" customHeight="1">
      <c r="A521" s="15"/>
      <c r="B521" s="15"/>
      <c r="C521" s="15"/>
      <c r="G521" s="15"/>
      <c r="AE521" s="15"/>
      <c r="AS521" s="15"/>
      <c r="BF521" s="15"/>
    </row>
    <row r="522" spans="1:58" ht="11.25" customHeight="1">
      <c r="A522" s="15"/>
      <c r="B522" s="15"/>
      <c r="C522" s="15"/>
      <c r="G522" s="15"/>
      <c r="AE522" s="15"/>
      <c r="AS522" s="15"/>
      <c r="BF522" s="15"/>
    </row>
    <row r="523" spans="1:58" ht="11.25" customHeight="1">
      <c r="A523" s="15"/>
      <c r="B523" s="15"/>
      <c r="C523" s="15"/>
      <c r="G523" s="15"/>
      <c r="AE523" s="15"/>
      <c r="AS523" s="15"/>
      <c r="BF523" s="15"/>
    </row>
    <row r="524" spans="1:58" ht="11.25" customHeight="1">
      <c r="A524" s="15"/>
      <c r="B524" s="15"/>
      <c r="C524" s="15"/>
      <c r="G524" s="15"/>
      <c r="AE524" s="15"/>
      <c r="AS524" s="15"/>
      <c r="BF524" s="15"/>
    </row>
    <row r="525" spans="1:58" ht="11.25" customHeight="1">
      <c r="A525" s="15"/>
      <c r="B525" s="15"/>
      <c r="C525" s="15"/>
      <c r="G525" s="15"/>
      <c r="AE525" s="15"/>
      <c r="AS525" s="15"/>
      <c r="BF525" s="15"/>
    </row>
    <row r="526" spans="1:58" ht="11.25" customHeight="1">
      <c r="A526" s="15"/>
      <c r="B526" s="15"/>
      <c r="C526" s="15"/>
      <c r="G526" s="15"/>
      <c r="AE526" s="15"/>
      <c r="AS526" s="15"/>
      <c r="BF526" s="15"/>
    </row>
    <row r="527" spans="1:58" ht="11.25" customHeight="1">
      <c r="A527" s="15"/>
      <c r="B527" s="15"/>
      <c r="C527" s="15"/>
      <c r="G527" s="15"/>
      <c r="AE527" s="15"/>
      <c r="AS527" s="15"/>
      <c r="BF527" s="15"/>
    </row>
    <row r="528" spans="1:58" ht="11.25" customHeight="1">
      <c r="A528" s="15"/>
      <c r="B528" s="15"/>
      <c r="C528" s="15"/>
      <c r="G528" s="15"/>
      <c r="AE528" s="15"/>
      <c r="AS528" s="15"/>
      <c r="BF528" s="15"/>
    </row>
    <row r="529" spans="1:58" ht="11.25" customHeight="1">
      <c r="A529" s="15"/>
      <c r="B529" s="15"/>
      <c r="C529" s="15"/>
      <c r="G529" s="15"/>
      <c r="AE529" s="15"/>
      <c r="AS529" s="15"/>
      <c r="BF529" s="15"/>
    </row>
    <row r="530" spans="1:58" ht="11.25" customHeight="1">
      <c r="A530" s="15"/>
      <c r="B530" s="15"/>
      <c r="C530" s="15"/>
      <c r="G530" s="15"/>
      <c r="AE530" s="15"/>
      <c r="AS530" s="15"/>
      <c r="BF530" s="15"/>
    </row>
    <row r="531" spans="1:58" ht="11.25" customHeight="1">
      <c r="A531" s="15"/>
      <c r="B531" s="15"/>
      <c r="C531" s="15"/>
      <c r="G531" s="15"/>
      <c r="AE531" s="15"/>
      <c r="AS531" s="15"/>
      <c r="BF531" s="15"/>
    </row>
    <row r="532" spans="1:58" ht="11.25" customHeight="1">
      <c r="A532" s="15"/>
      <c r="B532" s="15"/>
      <c r="C532" s="15"/>
      <c r="G532" s="15"/>
      <c r="AE532" s="15"/>
      <c r="AS532" s="15"/>
      <c r="BF532" s="15"/>
    </row>
    <row r="533" spans="1:58" ht="11.25" customHeight="1">
      <c r="A533" s="15"/>
      <c r="B533" s="15"/>
      <c r="C533" s="15"/>
      <c r="G533" s="15"/>
      <c r="AE533" s="15"/>
      <c r="AS533" s="15"/>
      <c r="BF533" s="15"/>
    </row>
    <row r="534" spans="1:58" ht="11.25" customHeight="1">
      <c r="A534" s="15"/>
      <c r="B534" s="15"/>
      <c r="C534" s="15"/>
      <c r="G534" s="15"/>
      <c r="AE534" s="15"/>
      <c r="AS534" s="15"/>
      <c r="BF534" s="15"/>
    </row>
    <row r="535" spans="1:58" ht="11.25" customHeight="1">
      <c r="A535" s="15"/>
      <c r="B535" s="15"/>
      <c r="C535" s="15"/>
      <c r="G535" s="15"/>
      <c r="AE535" s="15"/>
      <c r="AS535" s="15"/>
      <c r="BF535" s="15"/>
    </row>
    <row r="536" spans="1:58" ht="11.25" customHeight="1">
      <c r="A536" s="15"/>
      <c r="B536" s="15"/>
      <c r="C536" s="15"/>
      <c r="G536" s="15"/>
      <c r="AE536" s="15"/>
      <c r="AS536" s="15"/>
      <c r="BF536" s="15"/>
    </row>
    <row r="537" spans="1:58" ht="11.25" customHeight="1">
      <c r="A537" s="15"/>
      <c r="B537" s="15"/>
      <c r="C537" s="15"/>
      <c r="G537" s="15"/>
      <c r="AE537" s="15"/>
      <c r="AS537" s="15"/>
      <c r="BF537" s="15"/>
    </row>
    <row r="538" spans="1:58" ht="11.25" customHeight="1">
      <c r="A538" s="15"/>
      <c r="B538" s="15"/>
      <c r="C538" s="15"/>
      <c r="G538" s="15"/>
      <c r="AE538" s="15"/>
      <c r="AS538" s="15"/>
      <c r="BF538" s="15"/>
    </row>
    <row r="539" spans="1:58" ht="11.25" customHeight="1">
      <c r="A539" s="15"/>
      <c r="B539" s="15"/>
      <c r="C539" s="15"/>
      <c r="G539" s="15"/>
      <c r="AE539" s="15"/>
      <c r="AS539" s="15"/>
      <c r="BF539" s="15"/>
    </row>
    <row r="540" spans="1:58" ht="11.25" customHeight="1">
      <c r="A540" s="15"/>
      <c r="B540" s="15"/>
      <c r="C540" s="15"/>
      <c r="G540" s="15"/>
      <c r="AE540" s="15"/>
      <c r="AS540" s="15"/>
      <c r="BF540" s="15"/>
    </row>
    <row r="541" spans="1:58" ht="11.25" customHeight="1">
      <c r="A541" s="15"/>
      <c r="B541" s="15"/>
      <c r="C541" s="15"/>
      <c r="G541" s="15"/>
      <c r="AE541" s="15"/>
      <c r="AS541" s="15"/>
      <c r="BF541" s="15"/>
    </row>
    <row r="542" spans="1:58" ht="11.25" customHeight="1">
      <c r="A542" s="15"/>
      <c r="B542" s="15"/>
      <c r="C542" s="15"/>
      <c r="G542" s="15"/>
      <c r="AE542" s="15"/>
      <c r="AS542" s="15"/>
      <c r="BF542" s="15"/>
    </row>
    <row r="543" spans="1:58" ht="11.25" customHeight="1">
      <c r="A543" s="15"/>
      <c r="B543" s="15"/>
      <c r="C543" s="15"/>
      <c r="G543" s="15"/>
      <c r="AE543" s="15"/>
      <c r="AS543" s="15"/>
      <c r="BF543" s="15"/>
    </row>
    <row r="544" spans="1:58" ht="11.25" customHeight="1">
      <c r="A544" s="15"/>
      <c r="B544" s="15"/>
      <c r="C544" s="15"/>
      <c r="G544" s="15"/>
      <c r="AE544" s="15"/>
      <c r="AS544" s="15"/>
      <c r="BF544" s="15"/>
    </row>
    <row r="545" spans="1:58" ht="11.25" customHeight="1">
      <c r="A545" s="15"/>
      <c r="B545" s="15"/>
      <c r="C545" s="15"/>
      <c r="G545" s="15"/>
      <c r="AE545" s="15"/>
      <c r="AS545" s="15"/>
      <c r="BF545" s="15"/>
    </row>
    <row r="546" spans="1:58" ht="11.25" customHeight="1">
      <c r="A546" s="15"/>
      <c r="B546" s="15"/>
      <c r="C546" s="15"/>
      <c r="G546" s="15"/>
      <c r="AE546" s="15"/>
      <c r="AS546" s="15"/>
      <c r="BF546" s="15"/>
    </row>
    <row r="547" spans="1:58" ht="11.25" customHeight="1">
      <c r="A547" s="15"/>
      <c r="B547" s="15"/>
      <c r="C547" s="15"/>
      <c r="G547" s="15"/>
      <c r="AE547" s="15"/>
      <c r="AS547" s="15"/>
      <c r="BF547" s="15"/>
    </row>
    <row r="548" spans="1:58" ht="11.25" customHeight="1">
      <c r="A548" s="15"/>
      <c r="B548" s="15"/>
      <c r="C548" s="15"/>
      <c r="G548" s="15"/>
      <c r="AE548" s="15"/>
      <c r="AS548" s="15"/>
      <c r="BF548" s="15"/>
    </row>
    <row r="549" spans="1:58" ht="11.25" customHeight="1">
      <c r="A549" s="15"/>
      <c r="B549" s="15"/>
      <c r="C549" s="15"/>
      <c r="G549" s="15"/>
      <c r="AE549" s="15"/>
      <c r="AS549" s="15"/>
      <c r="BF549" s="15"/>
    </row>
    <row r="550" spans="1:58" ht="11.25" customHeight="1">
      <c r="A550" s="15"/>
      <c r="B550" s="15"/>
      <c r="C550" s="15"/>
      <c r="G550" s="15"/>
      <c r="AE550" s="15"/>
      <c r="AS550" s="15"/>
      <c r="BF550" s="15"/>
    </row>
    <row r="551" spans="1:58" ht="11.25" customHeight="1">
      <c r="A551" s="15"/>
      <c r="B551" s="15"/>
      <c r="C551" s="15"/>
      <c r="G551" s="15"/>
      <c r="AE551" s="15"/>
      <c r="AS551" s="15"/>
      <c r="BF551" s="15"/>
    </row>
    <row r="552" spans="1:58" ht="11.25" customHeight="1">
      <c r="A552" s="15"/>
      <c r="B552" s="15"/>
      <c r="C552" s="15"/>
      <c r="G552" s="15"/>
      <c r="AE552" s="15"/>
      <c r="AS552" s="15"/>
      <c r="BF552" s="15"/>
    </row>
    <row r="553" spans="1:58" ht="11.25" customHeight="1">
      <c r="A553" s="15"/>
      <c r="B553" s="15"/>
      <c r="C553" s="15"/>
      <c r="G553" s="15"/>
      <c r="AE553" s="15"/>
      <c r="AS553" s="15"/>
      <c r="BF553" s="15"/>
    </row>
    <row r="554" spans="1:58" ht="11.25" customHeight="1">
      <c r="A554" s="15"/>
      <c r="B554" s="15"/>
      <c r="C554" s="15"/>
      <c r="G554" s="15"/>
      <c r="AE554" s="15"/>
      <c r="AS554" s="15"/>
      <c r="BF554" s="15"/>
    </row>
    <row r="555" spans="1:58" ht="11.25" customHeight="1">
      <c r="A555" s="15"/>
      <c r="B555" s="15"/>
      <c r="C555" s="15"/>
      <c r="G555" s="15"/>
      <c r="AE555" s="15"/>
      <c r="AS555" s="15"/>
      <c r="BF555" s="15"/>
    </row>
    <row r="556" spans="1:58" ht="11.25" customHeight="1">
      <c r="A556" s="15"/>
      <c r="B556" s="15"/>
      <c r="C556" s="15"/>
      <c r="G556" s="15"/>
      <c r="AE556" s="15"/>
      <c r="AS556" s="15"/>
      <c r="BF556" s="15"/>
    </row>
    <row r="557" spans="1:58" ht="11.25" customHeight="1">
      <c r="A557" s="15"/>
      <c r="B557" s="15"/>
      <c r="C557" s="15"/>
      <c r="G557" s="15"/>
      <c r="AE557" s="15"/>
      <c r="AS557" s="15"/>
      <c r="BF557" s="15"/>
    </row>
    <row r="558" spans="1:58" ht="11.25" customHeight="1">
      <c r="A558" s="15"/>
      <c r="B558" s="15"/>
      <c r="C558" s="15"/>
      <c r="G558" s="15"/>
      <c r="AE558" s="15"/>
      <c r="AS558" s="15"/>
      <c r="BF558" s="15"/>
    </row>
    <row r="559" spans="1:58" ht="11.25" customHeight="1">
      <c r="A559" s="15"/>
      <c r="B559" s="15"/>
      <c r="C559" s="15"/>
      <c r="G559" s="15"/>
      <c r="AE559" s="15"/>
      <c r="AS559" s="15"/>
      <c r="BF559" s="15"/>
    </row>
    <row r="560" spans="1:58" ht="11.25" customHeight="1">
      <c r="A560" s="15"/>
      <c r="B560" s="15"/>
      <c r="C560" s="15"/>
      <c r="G560" s="15"/>
      <c r="AE560" s="15"/>
      <c r="AS560" s="15"/>
      <c r="BF560" s="15"/>
    </row>
    <row r="561" spans="1:58" ht="11.25" customHeight="1">
      <c r="A561" s="15"/>
      <c r="B561" s="15"/>
      <c r="C561" s="15"/>
      <c r="G561" s="15"/>
      <c r="AE561" s="15"/>
      <c r="AS561" s="15"/>
      <c r="BF561" s="15"/>
    </row>
    <row r="562" spans="1:58" ht="11.25" customHeight="1">
      <c r="A562" s="15"/>
      <c r="B562" s="15"/>
      <c r="C562" s="15"/>
      <c r="G562" s="15"/>
      <c r="AE562" s="15"/>
      <c r="AS562" s="15"/>
      <c r="BF562" s="15"/>
    </row>
    <row r="563" spans="1:58" ht="11.25" customHeight="1">
      <c r="A563" s="15"/>
      <c r="B563" s="15"/>
      <c r="C563" s="15"/>
      <c r="G563" s="15"/>
      <c r="AE563" s="15"/>
      <c r="AS563" s="15"/>
      <c r="BF563" s="15"/>
    </row>
    <row r="564" spans="1:58" ht="11.25" customHeight="1">
      <c r="A564" s="15"/>
      <c r="B564" s="15"/>
      <c r="C564" s="15"/>
      <c r="G564" s="15"/>
      <c r="AE564" s="15"/>
      <c r="AS564" s="15"/>
      <c r="BF564" s="15"/>
    </row>
    <row r="565" spans="1:58" ht="11.25" customHeight="1">
      <c r="A565" s="15"/>
      <c r="B565" s="15"/>
      <c r="C565" s="15"/>
      <c r="G565" s="15"/>
      <c r="AE565" s="15"/>
      <c r="AS565" s="15"/>
      <c r="BF565" s="15"/>
    </row>
    <row r="566" spans="1:58" ht="11.25" customHeight="1">
      <c r="A566" s="15"/>
      <c r="B566" s="15"/>
      <c r="C566" s="15"/>
      <c r="G566" s="15"/>
      <c r="AE566" s="15"/>
      <c r="AS566" s="15"/>
      <c r="BF566" s="15"/>
    </row>
    <row r="567" spans="1:58" ht="11.25" customHeight="1">
      <c r="A567" s="15"/>
      <c r="B567" s="15"/>
      <c r="C567" s="15"/>
      <c r="G567" s="15"/>
      <c r="AE567" s="15"/>
      <c r="AS567" s="15"/>
      <c r="BF567" s="15"/>
    </row>
    <row r="568" spans="1:58" ht="11.25" customHeight="1">
      <c r="A568" s="15"/>
      <c r="B568" s="15"/>
      <c r="C568" s="15"/>
      <c r="G568" s="15"/>
      <c r="AE568" s="15"/>
      <c r="AS568" s="15"/>
      <c r="BF568" s="15"/>
    </row>
    <row r="569" spans="1:58" ht="11.25" customHeight="1">
      <c r="A569" s="15"/>
      <c r="B569" s="15"/>
      <c r="C569" s="15"/>
      <c r="G569" s="15"/>
      <c r="AE569" s="15"/>
      <c r="AS569" s="15"/>
      <c r="BF569" s="15"/>
    </row>
    <row r="570" spans="1:58" ht="11.25" customHeight="1">
      <c r="A570" s="15"/>
      <c r="B570" s="15"/>
      <c r="C570" s="15"/>
      <c r="G570" s="15"/>
      <c r="AE570" s="15"/>
      <c r="AS570" s="15"/>
      <c r="BF570" s="15"/>
    </row>
    <row r="571" spans="1:58" ht="11.25" customHeight="1">
      <c r="A571" s="15"/>
      <c r="B571" s="15"/>
      <c r="C571" s="15"/>
      <c r="G571" s="15"/>
      <c r="AE571" s="15"/>
      <c r="AS571" s="15"/>
      <c r="BF571" s="15"/>
    </row>
    <row r="572" spans="1:58" ht="11.25" customHeight="1">
      <c r="A572" s="15"/>
      <c r="B572" s="15"/>
      <c r="C572" s="15"/>
      <c r="G572" s="15"/>
      <c r="AE572" s="15"/>
      <c r="AS572" s="15"/>
      <c r="BF572" s="15"/>
    </row>
    <row r="573" spans="1:58" ht="11.25" customHeight="1">
      <c r="A573" s="15"/>
      <c r="B573" s="15"/>
      <c r="C573" s="15"/>
      <c r="G573" s="15"/>
      <c r="AE573" s="15"/>
      <c r="AS573" s="15"/>
      <c r="BF573" s="15"/>
    </row>
    <row r="574" spans="1:58" ht="11.25" customHeight="1">
      <c r="A574" s="15"/>
      <c r="B574" s="15"/>
      <c r="C574" s="15"/>
      <c r="G574" s="15"/>
      <c r="AE574" s="15"/>
      <c r="AS574" s="15"/>
      <c r="BF574" s="15"/>
    </row>
    <row r="575" spans="1:58" ht="11.25" customHeight="1">
      <c r="A575" s="15"/>
      <c r="B575" s="15"/>
      <c r="C575" s="15"/>
      <c r="G575" s="15"/>
      <c r="AE575" s="15"/>
      <c r="AS575" s="15"/>
      <c r="BF575" s="15"/>
    </row>
    <row r="576" spans="1:58" ht="11.25" customHeight="1">
      <c r="A576" s="15"/>
      <c r="B576" s="15"/>
      <c r="C576" s="15"/>
      <c r="G576" s="15"/>
      <c r="AE576" s="15"/>
      <c r="AS576" s="15"/>
      <c r="BF576" s="15"/>
    </row>
    <row r="577" spans="1:58" ht="11.25" customHeight="1">
      <c r="A577" s="15"/>
      <c r="B577" s="15"/>
      <c r="C577" s="15"/>
      <c r="G577" s="15"/>
      <c r="AE577" s="15"/>
      <c r="AS577" s="15"/>
      <c r="BF577" s="15"/>
    </row>
    <row r="578" spans="1:58" ht="11.25" customHeight="1">
      <c r="A578" s="15"/>
      <c r="B578" s="15"/>
      <c r="C578" s="15"/>
      <c r="G578" s="15"/>
      <c r="AE578" s="15"/>
      <c r="AS578" s="15"/>
      <c r="BF578" s="15"/>
    </row>
    <row r="579" spans="1:58" ht="11.25" customHeight="1">
      <c r="A579" s="15"/>
      <c r="B579" s="15"/>
      <c r="C579" s="15"/>
      <c r="G579" s="15"/>
      <c r="AE579" s="15"/>
      <c r="AS579" s="15"/>
      <c r="BF579" s="15"/>
    </row>
    <row r="580" spans="1:58" ht="11.25" customHeight="1">
      <c r="A580" s="15"/>
      <c r="B580" s="15"/>
      <c r="C580" s="15"/>
      <c r="G580" s="15"/>
      <c r="AE580" s="15"/>
      <c r="AS580" s="15"/>
      <c r="BF580" s="15"/>
    </row>
    <row r="581" spans="1:58" ht="11.25" customHeight="1">
      <c r="A581" s="15"/>
      <c r="B581" s="15"/>
      <c r="C581" s="15"/>
      <c r="G581" s="15"/>
      <c r="AE581" s="15"/>
      <c r="AS581" s="15"/>
      <c r="BF581" s="15"/>
    </row>
    <row r="582" spans="1:58" ht="11.25" customHeight="1">
      <c r="A582" s="15"/>
      <c r="B582" s="15"/>
      <c r="C582" s="15"/>
      <c r="G582" s="15"/>
      <c r="AE582" s="15"/>
      <c r="AS582" s="15"/>
      <c r="BF582" s="15"/>
    </row>
    <row r="583" spans="1:58" ht="11.25" customHeight="1">
      <c r="A583" s="15"/>
      <c r="B583" s="15"/>
      <c r="C583" s="15"/>
      <c r="G583" s="15"/>
      <c r="AE583" s="15"/>
      <c r="AS583" s="15"/>
      <c r="BF583" s="15"/>
    </row>
    <row r="584" spans="1:58" ht="11.25" customHeight="1">
      <c r="A584" s="15"/>
      <c r="B584" s="15"/>
      <c r="C584" s="15"/>
      <c r="G584" s="15"/>
      <c r="AE584" s="15"/>
      <c r="AS584" s="15"/>
      <c r="BF584" s="15"/>
    </row>
    <row r="585" spans="1:58" ht="11.25" customHeight="1">
      <c r="A585" s="15"/>
      <c r="B585" s="15"/>
      <c r="C585" s="15"/>
      <c r="G585" s="15"/>
      <c r="AE585" s="15"/>
      <c r="AS585" s="15"/>
      <c r="BF585" s="15"/>
    </row>
    <row r="586" spans="1:58" ht="11.25" customHeight="1">
      <c r="A586" s="15"/>
      <c r="B586" s="15"/>
      <c r="C586" s="15"/>
      <c r="G586" s="15"/>
      <c r="AE586" s="15"/>
      <c r="AS586" s="15"/>
      <c r="BF586" s="15"/>
    </row>
    <row r="587" spans="1:58" ht="11.25" customHeight="1">
      <c r="A587" s="15"/>
      <c r="B587" s="15"/>
      <c r="C587" s="15"/>
      <c r="G587" s="15"/>
      <c r="AE587" s="15"/>
      <c r="AS587" s="15"/>
      <c r="BF587" s="15"/>
    </row>
    <row r="588" spans="1:58" ht="11.25" customHeight="1">
      <c r="A588" s="15"/>
      <c r="B588" s="15"/>
      <c r="C588" s="15"/>
      <c r="G588" s="15"/>
      <c r="AE588" s="15"/>
      <c r="AS588" s="15"/>
      <c r="BF588" s="15"/>
    </row>
    <row r="589" spans="1:58" ht="11.25" customHeight="1">
      <c r="A589" s="15"/>
      <c r="B589" s="15"/>
      <c r="C589" s="15"/>
      <c r="G589" s="15"/>
      <c r="AE589" s="15"/>
      <c r="AS589" s="15"/>
      <c r="BF589" s="15"/>
    </row>
    <row r="590" spans="1:58" ht="11.25" customHeight="1">
      <c r="A590" s="15"/>
      <c r="B590" s="15"/>
      <c r="C590" s="15"/>
      <c r="G590" s="15"/>
      <c r="AE590" s="15"/>
      <c r="AS590" s="15"/>
      <c r="BF590" s="15"/>
    </row>
    <row r="591" spans="1:58" ht="11.25" customHeight="1">
      <c r="A591" s="15"/>
      <c r="B591" s="15"/>
      <c r="C591" s="15"/>
      <c r="G591" s="15"/>
      <c r="AE591" s="15"/>
      <c r="AS591" s="15"/>
      <c r="BF591" s="15"/>
    </row>
    <row r="592" spans="1:58" ht="11.25" customHeight="1">
      <c r="A592" s="15"/>
      <c r="B592" s="15"/>
      <c r="C592" s="15"/>
      <c r="G592" s="15"/>
      <c r="AE592" s="15"/>
      <c r="AS592" s="15"/>
      <c r="BF592" s="15"/>
    </row>
    <row r="593" spans="1:58" ht="11.25" customHeight="1">
      <c r="A593" s="15"/>
      <c r="B593" s="15"/>
      <c r="C593" s="15"/>
      <c r="G593" s="15"/>
      <c r="AE593" s="15"/>
      <c r="AS593" s="15"/>
      <c r="BF593" s="15"/>
    </row>
    <row r="594" spans="1:58" ht="11.25" customHeight="1">
      <c r="A594" s="15"/>
      <c r="B594" s="15"/>
      <c r="C594" s="15"/>
      <c r="G594" s="15"/>
      <c r="AE594" s="15"/>
      <c r="AS594" s="15"/>
      <c r="BF594" s="15"/>
    </row>
    <row r="595" spans="1:58" ht="11.25" customHeight="1">
      <c r="A595" s="15"/>
      <c r="B595" s="15"/>
      <c r="C595" s="15"/>
      <c r="G595" s="15"/>
      <c r="AE595" s="15"/>
      <c r="AS595" s="15"/>
      <c r="BF595" s="15"/>
    </row>
    <row r="596" spans="1:58" ht="11.25" customHeight="1">
      <c r="A596" s="15"/>
      <c r="B596" s="15"/>
      <c r="C596" s="15"/>
      <c r="G596" s="15"/>
      <c r="AE596" s="15"/>
      <c r="AS596" s="15"/>
      <c r="BF596" s="15"/>
    </row>
    <row r="597" spans="1:58" ht="11.25" customHeight="1">
      <c r="A597" s="15"/>
      <c r="B597" s="15"/>
      <c r="C597" s="15"/>
      <c r="G597" s="15"/>
      <c r="AE597" s="15"/>
      <c r="AS597" s="15"/>
      <c r="BF597" s="15"/>
    </row>
    <row r="598" spans="1:58" ht="11.25" customHeight="1">
      <c r="A598" s="15"/>
      <c r="B598" s="15"/>
      <c r="C598" s="15"/>
      <c r="G598" s="15"/>
      <c r="AE598" s="15"/>
      <c r="AS598" s="15"/>
      <c r="BF598" s="15"/>
    </row>
    <row r="599" spans="1:58" ht="11.25" customHeight="1">
      <c r="A599" s="15"/>
      <c r="B599" s="15"/>
      <c r="C599" s="15"/>
      <c r="G599" s="15"/>
      <c r="AE599" s="15"/>
      <c r="AS599" s="15"/>
      <c r="BF599" s="15"/>
    </row>
    <row r="600" spans="1:58" ht="11.25" customHeight="1">
      <c r="A600" s="15"/>
      <c r="B600" s="15"/>
      <c r="C600" s="15"/>
      <c r="G600" s="15"/>
      <c r="AE600" s="15"/>
      <c r="AS600" s="15"/>
      <c r="BF600" s="15"/>
    </row>
    <row r="601" spans="1:58" ht="11.25" customHeight="1">
      <c r="A601" s="15"/>
      <c r="B601" s="15"/>
      <c r="C601" s="15"/>
      <c r="G601" s="15"/>
      <c r="AE601" s="15"/>
      <c r="AS601" s="15"/>
      <c r="BF601" s="15"/>
    </row>
    <row r="602" spans="1:58" ht="11.25" customHeight="1">
      <c r="A602" s="15"/>
      <c r="B602" s="15"/>
      <c r="C602" s="15"/>
      <c r="G602" s="15"/>
      <c r="AE602" s="15"/>
      <c r="AS602" s="15"/>
      <c r="BF602" s="15"/>
    </row>
    <row r="603" spans="1:58" ht="11.25" customHeight="1">
      <c r="A603" s="15"/>
      <c r="B603" s="15"/>
      <c r="C603" s="15"/>
      <c r="G603" s="15"/>
      <c r="AE603" s="15"/>
      <c r="AS603" s="15"/>
      <c r="BF603" s="15"/>
    </row>
    <row r="604" spans="1:58" ht="11.25" customHeight="1">
      <c r="A604" s="15"/>
      <c r="B604" s="15"/>
      <c r="C604" s="15"/>
      <c r="G604" s="15"/>
      <c r="AE604" s="15"/>
      <c r="AS604" s="15"/>
      <c r="BF604" s="15"/>
    </row>
    <row r="605" spans="1:58" ht="11.25" customHeight="1">
      <c r="A605" s="15"/>
      <c r="B605" s="15"/>
      <c r="C605" s="15"/>
      <c r="G605" s="15"/>
      <c r="AE605" s="15"/>
      <c r="AS605" s="15"/>
      <c r="BF605" s="15"/>
    </row>
    <row r="606" spans="1:58" ht="11.25" customHeight="1">
      <c r="A606" s="15"/>
      <c r="B606" s="15"/>
      <c r="C606" s="15"/>
      <c r="G606" s="15"/>
      <c r="AE606" s="15"/>
      <c r="AS606" s="15"/>
      <c r="BF606" s="15"/>
    </row>
    <row r="607" spans="1:58" ht="11.25" customHeight="1">
      <c r="A607" s="15"/>
      <c r="B607" s="15"/>
      <c r="C607" s="15"/>
      <c r="G607" s="15"/>
      <c r="AE607" s="15"/>
      <c r="AS607" s="15"/>
      <c r="BF607" s="15"/>
    </row>
    <row r="608" spans="1:58" ht="11.25" customHeight="1">
      <c r="A608" s="15"/>
      <c r="B608" s="15"/>
      <c r="C608" s="15"/>
      <c r="G608" s="15"/>
      <c r="AE608" s="15"/>
      <c r="AS608" s="15"/>
      <c r="BF608" s="15"/>
    </row>
    <row r="609" spans="1:58" ht="11.25" customHeight="1">
      <c r="A609" s="15"/>
      <c r="B609" s="15"/>
      <c r="C609" s="15"/>
      <c r="G609" s="15"/>
      <c r="AE609" s="15"/>
      <c r="AS609" s="15"/>
      <c r="BF609" s="15"/>
    </row>
    <row r="610" spans="1:58" ht="11.25" customHeight="1">
      <c r="A610" s="15"/>
      <c r="B610" s="15"/>
      <c r="C610" s="15"/>
      <c r="G610" s="15"/>
      <c r="AE610" s="15"/>
      <c r="AS610" s="15"/>
      <c r="BF610" s="15"/>
    </row>
    <row r="611" spans="1:58" ht="11.25" customHeight="1">
      <c r="A611" s="15"/>
      <c r="B611" s="15"/>
      <c r="C611" s="15"/>
      <c r="G611" s="15"/>
      <c r="AE611" s="15"/>
      <c r="AS611" s="15"/>
      <c r="BF611" s="15"/>
    </row>
    <row r="612" spans="1:58" ht="11.25" customHeight="1">
      <c r="A612" s="15"/>
      <c r="B612" s="15"/>
      <c r="C612" s="15"/>
      <c r="G612" s="15"/>
      <c r="AE612" s="15"/>
      <c r="AS612" s="15"/>
      <c r="BF612" s="15"/>
    </row>
    <row r="613" spans="1:58" ht="11.25" customHeight="1">
      <c r="A613" s="15"/>
      <c r="B613" s="15"/>
      <c r="C613" s="15"/>
      <c r="G613" s="15"/>
      <c r="AE613" s="15"/>
      <c r="AS613" s="15"/>
      <c r="BF613" s="15"/>
    </row>
    <row r="614" spans="1:58" ht="11.25" customHeight="1">
      <c r="A614" s="15"/>
      <c r="B614" s="15"/>
      <c r="C614" s="15"/>
      <c r="G614" s="15"/>
      <c r="AE614" s="15"/>
      <c r="AS614" s="15"/>
      <c r="BF614" s="15"/>
    </row>
    <row r="615" spans="1:58" ht="11.25" customHeight="1">
      <c r="A615" s="15"/>
      <c r="B615" s="15"/>
      <c r="C615" s="15"/>
      <c r="G615" s="15"/>
      <c r="AE615" s="15"/>
      <c r="AS615" s="15"/>
      <c r="BF615" s="15"/>
    </row>
    <row r="616" spans="1:58" ht="11.25" customHeight="1">
      <c r="A616" s="15"/>
      <c r="B616" s="15"/>
      <c r="C616" s="15"/>
      <c r="G616" s="15"/>
      <c r="AE616" s="15"/>
      <c r="AS616" s="15"/>
      <c r="BF616" s="15"/>
    </row>
    <row r="617" spans="1:58" ht="11.25" customHeight="1">
      <c r="A617" s="15"/>
      <c r="B617" s="15"/>
      <c r="C617" s="15"/>
      <c r="G617" s="15"/>
      <c r="AE617" s="15"/>
      <c r="AS617" s="15"/>
      <c r="BF617" s="15"/>
    </row>
    <row r="618" spans="1:58" ht="11.25" customHeight="1">
      <c r="A618" s="15"/>
      <c r="B618" s="15"/>
      <c r="C618" s="15"/>
      <c r="G618" s="15"/>
      <c r="AE618" s="15"/>
      <c r="AS618" s="15"/>
      <c r="BF618" s="15"/>
    </row>
    <row r="619" spans="1:58" ht="11.25" customHeight="1">
      <c r="A619" s="15"/>
      <c r="B619" s="15"/>
      <c r="C619" s="15"/>
      <c r="G619" s="15"/>
      <c r="AE619" s="15"/>
      <c r="AS619" s="15"/>
      <c r="BF619" s="15"/>
    </row>
    <row r="620" spans="1:58" ht="11.25" customHeight="1">
      <c r="A620" s="15"/>
      <c r="B620" s="15"/>
      <c r="C620" s="15"/>
      <c r="G620" s="15"/>
      <c r="AE620" s="15"/>
      <c r="AS620" s="15"/>
      <c r="BF620" s="15"/>
    </row>
    <row r="621" spans="1:58" ht="11.25" customHeight="1">
      <c r="A621" s="15"/>
      <c r="B621" s="15"/>
      <c r="C621" s="15"/>
      <c r="G621" s="15"/>
      <c r="AE621" s="15"/>
      <c r="AS621" s="15"/>
      <c r="BF621" s="15"/>
    </row>
    <row r="622" spans="1:58" ht="11.25" customHeight="1">
      <c r="A622" s="15"/>
      <c r="B622" s="15"/>
      <c r="C622" s="15"/>
      <c r="G622" s="15"/>
      <c r="AE622" s="15"/>
      <c r="AS622" s="15"/>
      <c r="BF622" s="15"/>
    </row>
    <row r="623" spans="1:58" ht="11.25" customHeight="1">
      <c r="A623" s="15"/>
      <c r="B623" s="15"/>
      <c r="C623" s="15"/>
      <c r="G623" s="15"/>
      <c r="AE623" s="15"/>
      <c r="AS623" s="15"/>
      <c r="BF623" s="15"/>
    </row>
    <row r="624" spans="1:58" ht="11.25" customHeight="1">
      <c r="A624" s="15"/>
      <c r="B624" s="15"/>
      <c r="C624" s="15"/>
      <c r="G624" s="15"/>
      <c r="AE624" s="15"/>
      <c r="AS624" s="15"/>
      <c r="BF624" s="15"/>
    </row>
    <row r="625" spans="1:58" ht="11.25" customHeight="1">
      <c r="A625" s="15"/>
      <c r="B625" s="15"/>
      <c r="C625" s="15"/>
      <c r="G625" s="15"/>
      <c r="AE625" s="15"/>
      <c r="AS625" s="15"/>
      <c r="BF625" s="15"/>
    </row>
    <row r="626" spans="1:58" ht="11.25" customHeight="1">
      <c r="A626" s="15"/>
      <c r="B626" s="15"/>
      <c r="C626" s="15"/>
      <c r="G626" s="15"/>
      <c r="AE626" s="15"/>
      <c r="AS626" s="15"/>
      <c r="BF626" s="15"/>
    </row>
    <row r="627" spans="1:58" ht="11.25" customHeight="1">
      <c r="A627" s="15"/>
      <c r="B627" s="15"/>
      <c r="C627" s="15"/>
      <c r="G627" s="15"/>
      <c r="AE627" s="15"/>
      <c r="AS627" s="15"/>
      <c r="BF627" s="15"/>
    </row>
    <row r="628" spans="1:58" ht="11.25" customHeight="1">
      <c r="A628" s="15"/>
      <c r="B628" s="15"/>
      <c r="C628" s="15"/>
      <c r="G628" s="15"/>
      <c r="AE628" s="15"/>
      <c r="AS628" s="15"/>
      <c r="BF628" s="15"/>
    </row>
    <row r="629" spans="1:58" ht="11.25" customHeight="1">
      <c r="A629" s="15"/>
      <c r="B629" s="15"/>
      <c r="C629" s="15"/>
      <c r="G629" s="15"/>
      <c r="AE629" s="15"/>
      <c r="AS629" s="15"/>
      <c r="BF629" s="15"/>
    </row>
    <row r="630" spans="1:58" ht="11.25" customHeight="1">
      <c r="A630" s="15"/>
      <c r="B630" s="15"/>
      <c r="C630" s="15"/>
      <c r="G630" s="15"/>
      <c r="AE630" s="15"/>
      <c r="AS630" s="15"/>
      <c r="BF630" s="15"/>
    </row>
    <row r="631" spans="1:58" ht="11.25" customHeight="1">
      <c r="A631" s="15"/>
      <c r="B631" s="15"/>
      <c r="C631" s="15"/>
      <c r="G631" s="15"/>
      <c r="AE631" s="15"/>
      <c r="AS631" s="15"/>
      <c r="BF631" s="15"/>
    </row>
    <row r="632" spans="1:58" ht="11.25" customHeight="1">
      <c r="A632" s="15"/>
      <c r="B632" s="15"/>
      <c r="C632" s="15"/>
      <c r="G632" s="15"/>
      <c r="AE632" s="15"/>
      <c r="AS632" s="15"/>
      <c r="BF632" s="15"/>
    </row>
    <row r="633" spans="1:58" ht="11.25" customHeight="1">
      <c r="A633" s="15"/>
      <c r="B633" s="15"/>
      <c r="C633" s="15"/>
      <c r="G633" s="15"/>
      <c r="AE633" s="15"/>
      <c r="AS633" s="15"/>
      <c r="BF633" s="15"/>
    </row>
    <row r="634" spans="1:58" ht="11.25" customHeight="1">
      <c r="A634" s="15"/>
      <c r="B634" s="15"/>
      <c r="C634" s="15"/>
      <c r="G634" s="15"/>
      <c r="AE634" s="15"/>
      <c r="AS634" s="15"/>
      <c r="BF634" s="15"/>
    </row>
    <row r="635" spans="1:58" ht="11.25" customHeight="1">
      <c r="A635" s="15"/>
      <c r="B635" s="15"/>
      <c r="C635" s="15"/>
      <c r="G635" s="15"/>
      <c r="AE635" s="15"/>
      <c r="AS635" s="15"/>
      <c r="BF635" s="15"/>
    </row>
    <row r="636" spans="1:58" ht="11.25" customHeight="1">
      <c r="A636" s="15"/>
      <c r="B636" s="15"/>
      <c r="C636" s="15"/>
      <c r="G636" s="15"/>
      <c r="AE636" s="15"/>
      <c r="AS636" s="15"/>
      <c r="BF636" s="15"/>
    </row>
    <row r="637" spans="1:58" ht="11.25" customHeight="1">
      <c r="A637" s="15"/>
      <c r="B637" s="15"/>
      <c r="C637" s="15"/>
      <c r="G637" s="15"/>
      <c r="AE637" s="15"/>
      <c r="AS637" s="15"/>
      <c r="BF637" s="15"/>
    </row>
    <row r="638" spans="1:58" ht="11.25" customHeight="1">
      <c r="A638" s="15"/>
      <c r="B638" s="15"/>
      <c r="C638" s="15"/>
      <c r="G638" s="15"/>
      <c r="AE638" s="15"/>
      <c r="AS638" s="15"/>
      <c r="BF638" s="15"/>
    </row>
    <row r="639" spans="1:58" ht="11.25" customHeight="1">
      <c r="A639" s="15"/>
      <c r="B639" s="15"/>
      <c r="C639" s="15"/>
      <c r="G639" s="15"/>
      <c r="AE639" s="15"/>
      <c r="AS639" s="15"/>
      <c r="BF639" s="15"/>
    </row>
    <row r="640" spans="1:58" ht="11.25" customHeight="1">
      <c r="A640" s="15"/>
      <c r="B640" s="15"/>
      <c r="C640" s="15"/>
      <c r="G640" s="15"/>
      <c r="AE640" s="15"/>
      <c r="AS640" s="15"/>
      <c r="BF640" s="15"/>
    </row>
    <row r="641" spans="1:58" ht="11.25" customHeight="1">
      <c r="A641" s="15"/>
      <c r="B641" s="15"/>
      <c r="C641" s="15"/>
      <c r="G641" s="15"/>
      <c r="AE641" s="15"/>
      <c r="AS641" s="15"/>
      <c r="BF641" s="15"/>
    </row>
    <row r="642" spans="1:58" ht="11.25" customHeight="1">
      <c r="A642" s="15"/>
      <c r="B642" s="15"/>
      <c r="C642" s="15"/>
      <c r="G642" s="15"/>
      <c r="AE642" s="15"/>
      <c r="AS642" s="15"/>
      <c r="BF642" s="15"/>
    </row>
    <row r="643" spans="1:58" ht="11.25" customHeight="1">
      <c r="A643" s="15"/>
      <c r="B643" s="15"/>
      <c r="C643" s="15"/>
      <c r="G643" s="15"/>
      <c r="AE643" s="15"/>
      <c r="AS643" s="15"/>
      <c r="BF643" s="15"/>
    </row>
    <row r="644" spans="1:58" ht="11.25" customHeight="1">
      <c r="A644" s="15"/>
      <c r="B644" s="15"/>
      <c r="C644" s="15"/>
      <c r="G644" s="15"/>
      <c r="AE644" s="15"/>
      <c r="AS644" s="15"/>
      <c r="BF644" s="15"/>
    </row>
    <row r="645" spans="1:58" ht="11.25" customHeight="1">
      <c r="A645" s="15"/>
      <c r="B645" s="15"/>
      <c r="C645" s="15"/>
      <c r="G645" s="15"/>
      <c r="AE645" s="15"/>
      <c r="AS645" s="15"/>
      <c r="BF645" s="15"/>
    </row>
    <row r="646" spans="1:58" ht="11.25" customHeight="1">
      <c r="A646" s="15"/>
      <c r="B646" s="15"/>
      <c r="C646" s="15"/>
      <c r="G646" s="15"/>
      <c r="AE646" s="15"/>
      <c r="AS646" s="15"/>
      <c r="BF646" s="15"/>
    </row>
    <row r="647" spans="1:58" ht="11.25" customHeight="1">
      <c r="A647" s="15"/>
      <c r="B647" s="15"/>
      <c r="C647" s="15"/>
      <c r="G647" s="15"/>
      <c r="AE647" s="15"/>
      <c r="AS647" s="15"/>
      <c r="BF647" s="15"/>
    </row>
    <row r="648" spans="1:58" ht="11.25" customHeight="1">
      <c r="A648" s="15"/>
      <c r="B648" s="15"/>
      <c r="C648" s="15"/>
      <c r="G648" s="15"/>
      <c r="AE648" s="15"/>
      <c r="AS648" s="15"/>
      <c r="BF648" s="15"/>
    </row>
    <row r="649" spans="1:58" ht="11.25" customHeight="1">
      <c r="A649" s="15"/>
      <c r="B649" s="15"/>
      <c r="C649" s="15"/>
      <c r="G649" s="15"/>
      <c r="AE649" s="15"/>
      <c r="AS649" s="15"/>
      <c r="BF649" s="15"/>
    </row>
    <row r="650" spans="1:58" ht="11.25" customHeight="1">
      <c r="A650" s="15"/>
      <c r="B650" s="15"/>
      <c r="C650" s="15"/>
      <c r="G650" s="15"/>
      <c r="AE650" s="15"/>
      <c r="AS650" s="15"/>
      <c r="BF650" s="15"/>
    </row>
    <row r="651" spans="1:58" ht="11.25" customHeight="1">
      <c r="A651" s="15"/>
      <c r="B651" s="15"/>
      <c r="C651" s="15"/>
      <c r="G651" s="15"/>
      <c r="AE651" s="15"/>
      <c r="AS651" s="15"/>
      <c r="BF651" s="15"/>
    </row>
    <row r="652" spans="1:58" ht="11.25" customHeight="1">
      <c r="A652" s="15"/>
      <c r="B652" s="15"/>
      <c r="C652" s="15"/>
      <c r="G652" s="15"/>
      <c r="AE652" s="15"/>
      <c r="AS652" s="15"/>
      <c r="BF652" s="15"/>
    </row>
    <row r="653" spans="1:58" ht="11.25" customHeight="1">
      <c r="A653" s="15"/>
      <c r="B653" s="15"/>
      <c r="C653" s="15"/>
      <c r="G653" s="15"/>
      <c r="AE653" s="15"/>
      <c r="AS653" s="15"/>
      <c r="BF653" s="15"/>
    </row>
    <row r="654" spans="1:58" ht="11.25" customHeight="1">
      <c r="A654" s="15"/>
      <c r="B654" s="15"/>
      <c r="C654" s="15"/>
      <c r="G654" s="15"/>
      <c r="AE654" s="15"/>
      <c r="AS654" s="15"/>
      <c r="BF654" s="15"/>
    </row>
    <row r="655" spans="1:58" ht="11.25" customHeight="1">
      <c r="A655" s="15"/>
      <c r="B655" s="15"/>
      <c r="C655" s="15"/>
      <c r="G655" s="15"/>
      <c r="AE655" s="15"/>
      <c r="AS655" s="15"/>
      <c r="BF655" s="15"/>
    </row>
    <row r="656" spans="1:58" ht="11.25" customHeight="1">
      <c r="A656" s="15"/>
      <c r="B656" s="15"/>
      <c r="C656" s="15"/>
      <c r="G656" s="15"/>
      <c r="AE656" s="15"/>
      <c r="AS656" s="15"/>
      <c r="BF656" s="15"/>
    </row>
    <row r="657" spans="1:58" ht="11.25" customHeight="1">
      <c r="A657" s="15"/>
      <c r="B657" s="15"/>
      <c r="C657" s="15"/>
      <c r="G657" s="15"/>
      <c r="AE657" s="15"/>
      <c r="AS657" s="15"/>
      <c r="BF657" s="15"/>
    </row>
    <row r="658" spans="1:58" ht="11.25" customHeight="1">
      <c r="A658" s="15"/>
      <c r="B658" s="15"/>
      <c r="C658" s="15"/>
      <c r="G658" s="15"/>
      <c r="AE658" s="15"/>
      <c r="AS658" s="15"/>
      <c r="BF658" s="15"/>
    </row>
    <row r="659" spans="1:58" ht="11.25" customHeight="1">
      <c r="A659" s="15"/>
      <c r="B659" s="15"/>
      <c r="C659" s="15"/>
      <c r="G659" s="15"/>
      <c r="AE659" s="15"/>
      <c r="AS659" s="15"/>
      <c r="BF659" s="15"/>
    </row>
    <row r="660" spans="1:58" ht="11.25" customHeight="1">
      <c r="A660" s="15"/>
      <c r="B660" s="15"/>
      <c r="C660" s="15"/>
      <c r="G660" s="15"/>
      <c r="AE660" s="15"/>
      <c r="AS660" s="15"/>
      <c r="BF660" s="15"/>
    </row>
    <row r="661" spans="1:58" ht="11.25" customHeight="1">
      <c r="A661" s="15"/>
      <c r="B661" s="15"/>
      <c r="C661" s="15"/>
      <c r="G661" s="15"/>
      <c r="AE661" s="15"/>
      <c r="AS661" s="15"/>
      <c r="BF661" s="15"/>
    </row>
    <row r="662" spans="1:58" ht="11.25" customHeight="1">
      <c r="A662" s="15"/>
      <c r="B662" s="15"/>
      <c r="C662" s="15"/>
      <c r="G662" s="15"/>
      <c r="AE662" s="15"/>
      <c r="AS662" s="15"/>
      <c r="BF662" s="15"/>
    </row>
    <row r="663" spans="1:58" ht="11.25" customHeight="1">
      <c r="A663" s="15"/>
      <c r="B663" s="15"/>
      <c r="C663" s="15"/>
      <c r="G663" s="15"/>
      <c r="AE663" s="15"/>
      <c r="AS663" s="15"/>
      <c r="BF663" s="15"/>
    </row>
    <row r="664" spans="1:58" ht="11.25" customHeight="1">
      <c r="A664" s="15"/>
      <c r="B664" s="15"/>
      <c r="C664" s="15"/>
      <c r="G664" s="15"/>
      <c r="AE664" s="15"/>
      <c r="AS664" s="15"/>
      <c r="BF664" s="15"/>
    </row>
    <row r="665" spans="1:58" ht="11.25" customHeight="1">
      <c r="A665" s="15"/>
      <c r="B665" s="15"/>
      <c r="C665" s="15"/>
      <c r="G665" s="15"/>
      <c r="AE665" s="15"/>
      <c r="AS665" s="15"/>
      <c r="BF665" s="15"/>
    </row>
    <row r="666" spans="1:58" ht="11.25" customHeight="1">
      <c r="A666" s="15"/>
      <c r="B666" s="15"/>
      <c r="C666" s="15"/>
      <c r="G666" s="15"/>
      <c r="AE666" s="15"/>
      <c r="AS666" s="15"/>
      <c r="BF666" s="15"/>
    </row>
    <row r="667" spans="1:58" ht="11.25" customHeight="1">
      <c r="A667" s="15"/>
      <c r="B667" s="15"/>
      <c r="C667" s="15"/>
      <c r="G667" s="15"/>
      <c r="AE667" s="15"/>
      <c r="AS667" s="15"/>
      <c r="BF667" s="15"/>
    </row>
    <row r="668" spans="1:58" ht="11.25" customHeight="1">
      <c r="A668" s="15"/>
      <c r="B668" s="15"/>
      <c r="C668" s="15"/>
      <c r="G668" s="15"/>
      <c r="AE668" s="15"/>
      <c r="AS668" s="15"/>
      <c r="BF668" s="15"/>
    </row>
    <row r="669" spans="1:58" ht="11.25" customHeight="1">
      <c r="A669" s="15"/>
      <c r="B669" s="15"/>
      <c r="C669" s="15"/>
      <c r="G669" s="15"/>
      <c r="AE669" s="15"/>
      <c r="AS669" s="15"/>
      <c r="BF669" s="15"/>
    </row>
    <row r="670" spans="1:58" ht="11.25" customHeight="1">
      <c r="A670" s="15"/>
      <c r="B670" s="15"/>
      <c r="C670" s="15"/>
      <c r="G670" s="15"/>
      <c r="AE670" s="15"/>
      <c r="AS670" s="15"/>
      <c r="BF670" s="15"/>
    </row>
    <row r="671" spans="1:58" ht="11.25" customHeight="1">
      <c r="A671" s="15"/>
      <c r="B671" s="15"/>
      <c r="C671" s="15"/>
      <c r="G671" s="15"/>
      <c r="AE671" s="15"/>
      <c r="AS671" s="15"/>
      <c r="BF671" s="15"/>
    </row>
    <row r="672" spans="1:58" ht="11.25" customHeight="1">
      <c r="A672" s="15"/>
      <c r="B672" s="15"/>
      <c r="C672" s="15"/>
      <c r="G672" s="15"/>
      <c r="AE672" s="15"/>
      <c r="AS672" s="15"/>
      <c r="BF672" s="15"/>
    </row>
    <row r="673" spans="1:58" ht="11.25" customHeight="1">
      <c r="A673" s="15"/>
      <c r="B673" s="15"/>
      <c r="C673" s="15"/>
      <c r="G673" s="15"/>
      <c r="AE673" s="15"/>
      <c r="AS673" s="15"/>
      <c r="BF673" s="15"/>
    </row>
    <row r="674" spans="1:58" ht="11.25" customHeight="1">
      <c r="A674" s="15"/>
      <c r="B674" s="15"/>
      <c r="C674" s="15"/>
      <c r="G674" s="15"/>
      <c r="AE674" s="15"/>
      <c r="AS674" s="15"/>
      <c r="BF674" s="15"/>
    </row>
    <row r="675" spans="1:58" ht="11.25" customHeight="1">
      <c r="A675" s="15"/>
      <c r="B675" s="15"/>
      <c r="C675" s="15"/>
      <c r="G675" s="15"/>
      <c r="AE675" s="15"/>
      <c r="AS675" s="15"/>
      <c r="BF675" s="15"/>
    </row>
    <row r="676" spans="1:58" ht="11.25" customHeight="1">
      <c r="A676" s="15"/>
      <c r="B676" s="15"/>
      <c r="C676" s="15"/>
      <c r="G676" s="15"/>
      <c r="AE676" s="15"/>
      <c r="AS676" s="15"/>
      <c r="BF676" s="15"/>
    </row>
    <row r="677" spans="1:58" ht="11.25" customHeight="1">
      <c r="A677" s="15"/>
      <c r="B677" s="15"/>
      <c r="C677" s="15"/>
      <c r="G677" s="15"/>
      <c r="AE677" s="15"/>
      <c r="AS677" s="15"/>
      <c r="BF677" s="15"/>
    </row>
    <row r="678" spans="1:58" ht="11.25" customHeight="1">
      <c r="A678" s="15"/>
      <c r="B678" s="15"/>
      <c r="C678" s="15"/>
      <c r="G678" s="15"/>
      <c r="AE678" s="15"/>
      <c r="AS678" s="15"/>
      <c r="BF678" s="15"/>
    </row>
    <row r="679" spans="1:58" ht="11.25" customHeight="1">
      <c r="A679" s="15"/>
      <c r="B679" s="15"/>
      <c r="C679" s="15"/>
      <c r="G679" s="15"/>
      <c r="AE679" s="15"/>
      <c r="AS679" s="15"/>
      <c r="BF679" s="15"/>
    </row>
    <row r="680" spans="1:58" ht="11.25" customHeight="1">
      <c r="A680" s="15"/>
      <c r="B680" s="15"/>
      <c r="C680" s="15"/>
      <c r="G680" s="15"/>
      <c r="AE680" s="15"/>
      <c r="AS680" s="15"/>
      <c r="BF680" s="15"/>
    </row>
    <row r="681" spans="1:58" ht="11.25" customHeight="1">
      <c r="A681" s="15"/>
      <c r="B681" s="15"/>
      <c r="C681" s="15"/>
      <c r="G681" s="15"/>
      <c r="AE681" s="15"/>
      <c r="AS681" s="15"/>
      <c r="BF681" s="15"/>
    </row>
    <row r="682" spans="1:58" ht="11.25" customHeight="1">
      <c r="A682" s="15"/>
      <c r="B682" s="15"/>
      <c r="C682" s="15"/>
      <c r="G682" s="15"/>
      <c r="AE682" s="15"/>
      <c r="AS682" s="15"/>
      <c r="BF682" s="15"/>
    </row>
    <row r="683" spans="1:58" ht="11.25" customHeight="1">
      <c r="A683" s="15"/>
      <c r="B683" s="15"/>
      <c r="C683" s="15"/>
      <c r="G683" s="15"/>
      <c r="AE683" s="15"/>
      <c r="AS683" s="15"/>
      <c r="BF683" s="15"/>
    </row>
    <row r="684" spans="1:58" ht="11.25" customHeight="1">
      <c r="A684" s="15"/>
      <c r="B684" s="15"/>
      <c r="C684" s="15"/>
      <c r="G684" s="15"/>
      <c r="AE684" s="15"/>
      <c r="AS684" s="15"/>
      <c r="BF684" s="15"/>
    </row>
    <row r="685" spans="1:58" ht="11.25" customHeight="1">
      <c r="A685" s="15"/>
      <c r="B685" s="15"/>
      <c r="C685" s="15"/>
      <c r="G685" s="15"/>
      <c r="AE685" s="15"/>
      <c r="AS685" s="15"/>
      <c r="BF685" s="15"/>
    </row>
    <row r="686" spans="1:58" ht="11.25" customHeight="1">
      <c r="A686" s="15"/>
      <c r="B686" s="15"/>
      <c r="C686" s="15"/>
      <c r="G686" s="15"/>
      <c r="AE686" s="15"/>
      <c r="AS686" s="15"/>
      <c r="BF686" s="15"/>
    </row>
    <row r="687" spans="1:58" ht="11.25" customHeight="1">
      <c r="A687" s="15"/>
      <c r="B687" s="15"/>
      <c r="C687" s="15"/>
      <c r="G687" s="15"/>
      <c r="AE687" s="15"/>
      <c r="AS687" s="15"/>
      <c r="BF687" s="15"/>
    </row>
    <row r="688" spans="1:58" ht="11.25" customHeight="1">
      <c r="A688" s="15"/>
      <c r="B688" s="15"/>
      <c r="C688" s="15"/>
      <c r="G688" s="15"/>
      <c r="AE688" s="15"/>
      <c r="AS688" s="15"/>
      <c r="BF688" s="15"/>
    </row>
    <row r="689" spans="1:58" ht="11.25" customHeight="1">
      <c r="A689" s="15"/>
      <c r="B689" s="15"/>
      <c r="C689" s="15"/>
      <c r="G689" s="15"/>
      <c r="AE689" s="15"/>
      <c r="AS689" s="15"/>
      <c r="BF689" s="15"/>
    </row>
    <row r="690" spans="1:58" ht="11.25" customHeight="1">
      <c r="A690" s="15"/>
      <c r="B690" s="15"/>
      <c r="C690" s="15"/>
      <c r="G690" s="15"/>
      <c r="AE690" s="15"/>
      <c r="AS690" s="15"/>
      <c r="BF690" s="15"/>
    </row>
    <row r="691" spans="1:58" ht="11.25" customHeight="1">
      <c r="A691" s="15"/>
      <c r="B691" s="15"/>
      <c r="C691" s="15"/>
      <c r="G691" s="15"/>
      <c r="AE691" s="15"/>
      <c r="AS691" s="15"/>
      <c r="BF691" s="15"/>
    </row>
    <row r="692" spans="1:58" ht="11.25" customHeight="1">
      <c r="A692" s="15"/>
      <c r="B692" s="15"/>
      <c r="C692" s="15"/>
      <c r="G692" s="15"/>
      <c r="AE692" s="15"/>
      <c r="AS692" s="15"/>
      <c r="BF692" s="15"/>
    </row>
    <row r="693" spans="1:58" ht="11.25" customHeight="1">
      <c r="A693" s="15"/>
      <c r="B693" s="15"/>
      <c r="C693" s="15"/>
      <c r="G693" s="15"/>
      <c r="AE693" s="15"/>
      <c r="AS693" s="15"/>
      <c r="BF693" s="15"/>
    </row>
    <row r="694" spans="1:58" ht="11.25" customHeight="1">
      <c r="A694" s="15"/>
      <c r="B694" s="15"/>
      <c r="C694" s="15"/>
      <c r="G694" s="15"/>
      <c r="AE694" s="15"/>
      <c r="AS694" s="15"/>
      <c r="BF694" s="15"/>
    </row>
    <row r="695" spans="1:58" ht="11.25" customHeight="1">
      <c r="A695" s="15"/>
      <c r="B695" s="15"/>
      <c r="C695" s="15"/>
      <c r="G695" s="15"/>
      <c r="AE695" s="15"/>
      <c r="AS695" s="15"/>
      <c r="BF695" s="15"/>
    </row>
    <row r="696" spans="1:58" ht="11.25" customHeight="1">
      <c r="A696" s="15"/>
      <c r="B696" s="15"/>
      <c r="C696" s="15"/>
      <c r="G696" s="15"/>
      <c r="AE696" s="15"/>
      <c r="AS696" s="15"/>
      <c r="BF696" s="15"/>
    </row>
    <row r="697" spans="1:58" ht="11.25" customHeight="1">
      <c r="A697" s="15"/>
      <c r="B697" s="15"/>
      <c r="C697" s="15"/>
      <c r="G697" s="15"/>
      <c r="AE697" s="15"/>
      <c r="AS697" s="15"/>
      <c r="BF697" s="15"/>
    </row>
    <row r="698" spans="1:58" ht="11.25" customHeight="1">
      <c r="A698" s="15"/>
      <c r="B698" s="15"/>
      <c r="C698" s="15"/>
      <c r="G698" s="15"/>
      <c r="AE698" s="15"/>
      <c r="AS698" s="15"/>
      <c r="BF698" s="15"/>
    </row>
    <row r="699" spans="1:58" ht="11.25" customHeight="1">
      <c r="A699" s="15"/>
      <c r="B699" s="15"/>
      <c r="C699" s="15"/>
      <c r="G699" s="15"/>
      <c r="AE699" s="15"/>
      <c r="AS699" s="15"/>
      <c r="BF699" s="15"/>
    </row>
    <row r="700" spans="1:58" ht="11.25" customHeight="1">
      <c r="A700" s="15"/>
      <c r="B700" s="15"/>
      <c r="C700" s="15"/>
      <c r="G700" s="15"/>
      <c r="AE700" s="15"/>
      <c r="AS700" s="15"/>
      <c r="BF700" s="15"/>
    </row>
    <row r="701" spans="1:58" ht="11.25" customHeight="1">
      <c r="A701" s="15"/>
      <c r="B701" s="15"/>
      <c r="C701" s="15"/>
      <c r="G701" s="15"/>
      <c r="AE701" s="15"/>
      <c r="AS701" s="15"/>
      <c r="BF701" s="15"/>
    </row>
    <row r="702" spans="1:58" ht="11.25" customHeight="1">
      <c r="A702" s="15"/>
      <c r="B702" s="15"/>
      <c r="C702" s="15"/>
      <c r="G702" s="15"/>
      <c r="AE702" s="15"/>
      <c r="AS702" s="15"/>
      <c r="BF702" s="15"/>
    </row>
    <row r="703" spans="1:58" ht="11.25" customHeight="1">
      <c r="A703" s="15"/>
      <c r="B703" s="15"/>
      <c r="C703" s="15"/>
      <c r="G703" s="15"/>
      <c r="AE703" s="15"/>
      <c r="AS703" s="15"/>
      <c r="BF703" s="15"/>
    </row>
    <row r="704" spans="1:58" ht="11.25" customHeight="1">
      <c r="A704" s="15"/>
      <c r="B704" s="15"/>
      <c r="C704" s="15"/>
      <c r="G704" s="15"/>
      <c r="AE704" s="15"/>
      <c r="AS704" s="15"/>
      <c r="BF704" s="15"/>
    </row>
    <row r="705" spans="1:58" ht="11.25" customHeight="1">
      <c r="A705" s="15"/>
      <c r="B705" s="15"/>
      <c r="C705" s="15"/>
      <c r="G705" s="15"/>
      <c r="AE705" s="15"/>
      <c r="AS705" s="15"/>
      <c r="BF705" s="15"/>
    </row>
    <row r="706" spans="1:58" ht="11.25" customHeight="1">
      <c r="A706" s="15"/>
      <c r="B706" s="15"/>
      <c r="C706" s="15"/>
      <c r="G706" s="15"/>
      <c r="AE706" s="15"/>
      <c r="AS706" s="15"/>
      <c r="BF706" s="15"/>
    </row>
    <row r="707" spans="1:58" ht="11.25" customHeight="1">
      <c r="A707" s="15"/>
      <c r="B707" s="15"/>
      <c r="C707" s="15"/>
      <c r="G707" s="15"/>
      <c r="AE707" s="15"/>
      <c r="AS707" s="15"/>
      <c r="BF707" s="15"/>
    </row>
    <row r="708" spans="1:58" ht="11.25" customHeight="1">
      <c r="A708" s="15"/>
      <c r="B708" s="15"/>
      <c r="C708" s="15"/>
      <c r="G708" s="15"/>
      <c r="AE708" s="15"/>
      <c r="AS708" s="15"/>
      <c r="BF708" s="15"/>
    </row>
    <row r="709" spans="1:58" ht="11.25" customHeight="1">
      <c r="A709" s="15"/>
      <c r="B709" s="15"/>
      <c r="C709" s="15"/>
      <c r="G709" s="15"/>
      <c r="AE709" s="15"/>
      <c r="AS709" s="15"/>
      <c r="BF709" s="15"/>
    </row>
    <row r="710" spans="1:58" ht="11.25" customHeight="1">
      <c r="A710" s="15"/>
      <c r="B710" s="15"/>
      <c r="C710" s="15"/>
      <c r="G710" s="15"/>
      <c r="AE710" s="15"/>
      <c r="AS710" s="15"/>
      <c r="BF710" s="15"/>
    </row>
    <row r="711" spans="1:58" ht="11.25" customHeight="1">
      <c r="A711" s="15"/>
      <c r="B711" s="15"/>
      <c r="C711" s="15"/>
      <c r="G711" s="15"/>
      <c r="AE711" s="15"/>
      <c r="AS711" s="15"/>
      <c r="BF711" s="15"/>
    </row>
    <row r="712" spans="1:58" ht="11.25" customHeight="1">
      <c r="A712" s="15"/>
      <c r="B712" s="15"/>
      <c r="C712" s="15"/>
      <c r="G712" s="15"/>
      <c r="AE712" s="15"/>
      <c r="AS712" s="15"/>
      <c r="BF712" s="15"/>
    </row>
    <row r="713" spans="1:58" ht="11.25" customHeight="1">
      <c r="A713" s="15"/>
      <c r="B713" s="15"/>
      <c r="C713" s="15"/>
      <c r="G713" s="15"/>
      <c r="AE713" s="15"/>
      <c r="AS713" s="15"/>
      <c r="BF713" s="15"/>
    </row>
    <row r="714" spans="1:58" ht="11.25" customHeight="1">
      <c r="A714" s="15"/>
      <c r="B714" s="15"/>
      <c r="C714" s="15"/>
      <c r="G714" s="15"/>
      <c r="AE714" s="15"/>
      <c r="AS714" s="15"/>
      <c r="BF714" s="15"/>
    </row>
    <row r="715" spans="1:58" ht="11.25" customHeight="1">
      <c r="A715" s="15"/>
      <c r="B715" s="15"/>
      <c r="C715" s="15"/>
      <c r="G715" s="15"/>
      <c r="AE715" s="15"/>
      <c r="AS715" s="15"/>
      <c r="BF715" s="15"/>
    </row>
    <row r="716" spans="1:58" ht="11.25" customHeight="1">
      <c r="A716" s="15"/>
      <c r="B716" s="15"/>
      <c r="C716" s="15"/>
      <c r="G716" s="15"/>
      <c r="AE716" s="15"/>
      <c r="AS716" s="15"/>
      <c r="BF716" s="15"/>
    </row>
    <row r="717" spans="1:58" ht="11.25" customHeight="1">
      <c r="A717" s="15"/>
      <c r="B717" s="15"/>
      <c r="C717" s="15"/>
      <c r="G717" s="15"/>
      <c r="AE717" s="15"/>
      <c r="AS717" s="15"/>
      <c r="BF717" s="15"/>
    </row>
    <row r="718" spans="1:58" ht="11.25" customHeight="1">
      <c r="A718" s="15"/>
      <c r="B718" s="15"/>
      <c r="C718" s="15"/>
      <c r="G718" s="15"/>
      <c r="AE718" s="15"/>
      <c r="AS718" s="15"/>
      <c r="BF718" s="15"/>
    </row>
    <row r="719" spans="1:58" ht="11.25" customHeight="1">
      <c r="A719" s="15"/>
      <c r="B719" s="15"/>
      <c r="C719" s="15"/>
      <c r="G719" s="15"/>
      <c r="AE719" s="15"/>
      <c r="AS719" s="15"/>
      <c r="BF719" s="15"/>
    </row>
    <row r="720" spans="1:58" ht="11.25" customHeight="1">
      <c r="A720" s="15"/>
      <c r="B720" s="15"/>
      <c r="C720" s="15"/>
      <c r="G720" s="15"/>
      <c r="AE720" s="15"/>
      <c r="AS720" s="15"/>
      <c r="BF720" s="15"/>
    </row>
    <row r="721" spans="1:58" ht="11.25" customHeight="1">
      <c r="A721" s="15"/>
      <c r="B721" s="15"/>
      <c r="C721" s="15"/>
      <c r="G721" s="15"/>
      <c r="AE721" s="15"/>
      <c r="AS721" s="15"/>
      <c r="BF721" s="15"/>
    </row>
    <row r="722" spans="1:58" ht="11.25" customHeight="1">
      <c r="A722" s="15"/>
      <c r="B722" s="15"/>
      <c r="C722" s="15"/>
      <c r="G722" s="15"/>
      <c r="AE722" s="15"/>
      <c r="AS722" s="15"/>
      <c r="BF722" s="15"/>
    </row>
    <row r="723" spans="1:58" ht="11.25" customHeight="1">
      <c r="A723" s="15"/>
      <c r="B723" s="15"/>
      <c r="C723" s="15"/>
      <c r="G723" s="15"/>
      <c r="AE723" s="15"/>
      <c r="AS723" s="15"/>
      <c r="BF723" s="15"/>
    </row>
    <row r="724" spans="1:58" ht="11.25" customHeight="1">
      <c r="A724" s="15"/>
      <c r="B724" s="15"/>
      <c r="C724" s="15"/>
      <c r="G724" s="15"/>
      <c r="AE724" s="15"/>
      <c r="AS724" s="15"/>
      <c r="BF724" s="15"/>
    </row>
    <row r="725" spans="1:58" ht="11.25" customHeight="1">
      <c r="A725" s="15"/>
      <c r="B725" s="15"/>
      <c r="C725" s="15"/>
      <c r="G725" s="15"/>
      <c r="AE725" s="15"/>
      <c r="AS725" s="15"/>
      <c r="BF725" s="15"/>
    </row>
    <row r="726" spans="1:58" ht="11.25" customHeight="1">
      <c r="A726" s="15"/>
      <c r="B726" s="15"/>
      <c r="C726" s="15"/>
      <c r="G726" s="15"/>
      <c r="AE726" s="15"/>
      <c r="AS726" s="15"/>
      <c r="BF726" s="15"/>
    </row>
    <row r="727" spans="1:58" ht="11.25" customHeight="1">
      <c r="A727" s="15"/>
      <c r="B727" s="15"/>
      <c r="C727" s="15"/>
      <c r="G727" s="15"/>
      <c r="AE727" s="15"/>
      <c r="AS727" s="15"/>
      <c r="BF727" s="15"/>
    </row>
    <row r="728" spans="1:58" ht="11.25" customHeight="1">
      <c r="A728" s="15"/>
      <c r="B728" s="15"/>
      <c r="C728" s="15"/>
      <c r="G728" s="15"/>
      <c r="AE728" s="15"/>
      <c r="AS728" s="15"/>
      <c r="BF728" s="15"/>
    </row>
    <row r="729" spans="1:58" ht="11.25" customHeight="1">
      <c r="A729" s="15"/>
      <c r="B729" s="15"/>
      <c r="C729" s="15"/>
      <c r="G729" s="15"/>
      <c r="AE729" s="15"/>
      <c r="AS729" s="15"/>
      <c r="BF729" s="15"/>
    </row>
    <row r="730" spans="1:58" ht="11.25" customHeight="1">
      <c r="A730" s="15"/>
      <c r="B730" s="15"/>
      <c r="C730" s="15"/>
      <c r="G730" s="15"/>
      <c r="AE730" s="15"/>
      <c r="AS730" s="15"/>
      <c r="BF730" s="15"/>
    </row>
    <row r="731" spans="1:58" ht="11.25" customHeight="1">
      <c r="A731" s="15"/>
      <c r="B731" s="15"/>
      <c r="C731" s="15"/>
      <c r="G731" s="15"/>
      <c r="AE731" s="15"/>
      <c r="AS731" s="15"/>
      <c r="BF731" s="15"/>
    </row>
    <row r="732" spans="1:58" ht="11.25" customHeight="1">
      <c r="A732" s="15"/>
      <c r="B732" s="15"/>
      <c r="C732" s="15"/>
      <c r="G732" s="15"/>
      <c r="AE732" s="15"/>
      <c r="AS732" s="15"/>
      <c r="BF732" s="15"/>
    </row>
    <row r="733" spans="1:58" ht="11.25" customHeight="1">
      <c r="A733" s="15"/>
      <c r="B733" s="15"/>
      <c r="C733" s="15"/>
      <c r="G733" s="15"/>
      <c r="AE733" s="15"/>
      <c r="AS733" s="15"/>
      <c r="BF733" s="15"/>
    </row>
    <row r="734" spans="1:58" ht="11.25" customHeight="1">
      <c r="A734" s="15"/>
      <c r="B734" s="15"/>
      <c r="C734" s="15"/>
      <c r="G734" s="15"/>
      <c r="AE734" s="15"/>
      <c r="AS734" s="15"/>
      <c r="BF734" s="15"/>
    </row>
    <row r="735" spans="1:58" ht="11.25" customHeight="1">
      <c r="A735" s="15"/>
      <c r="B735" s="15"/>
      <c r="C735" s="15"/>
      <c r="G735" s="15"/>
      <c r="AE735" s="15"/>
      <c r="AS735" s="15"/>
      <c r="BF735" s="15"/>
    </row>
    <row r="736" spans="1:58" ht="11.25" customHeight="1">
      <c r="A736" s="15"/>
      <c r="B736" s="15"/>
      <c r="C736" s="15"/>
      <c r="G736" s="15"/>
      <c r="AE736" s="15"/>
      <c r="AS736" s="15"/>
      <c r="BF736" s="15"/>
    </row>
    <row r="737" spans="1:58" ht="11.25" customHeight="1">
      <c r="A737" s="15"/>
      <c r="B737" s="15"/>
      <c r="C737" s="15"/>
      <c r="G737" s="15"/>
      <c r="AE737" s="15"/>
      <c r="AS737" s="15"/>
      <c r="BF737" s="15"/>
    </row>
    <row r="738" spans="1:58" ht="11.25" customHeight="1">
      <c r="A738" s="15"/>
      <c r="B738" s="15"/>
      <c r="C738" s="15"/>
      <c r="G738" s="15"/>
      <c r="AE738" s="15"/>
      <c r="AS738" s="15"/>
      <c r="BF738" s="15"/>
    </row>
    <row r="739" spans="1:58" ht="11.25" customHeight="1">
      <c r="A739" s="15"/>
      <c r="B739" s="15"/>
      <c r="C739" s="15"/>
      <c r="G739" s="15"/>
      <c r="AE739" s="15"/>
      <c r="AS739" s="15"/>
      <c r="BF739" s="15"/>
    </row>
    <row r="740" spans="1:58" ht="11.25" customHeight="1">
      <c r="A740" s="15"/>
      <c r="B740" s="15"/>
      <c r="C740" s="15"/>
      <c r="G740" s="15"/>
      <c r="AE740" s="15"/>
      <c r="AS740" s="15"/>
      <c r="BF740" s="15"/>
    </row>
    <row r="741" spans="1:58" ht="11.25" customHeight="1">
      <c r="A741" s="15"/>
      <c r="B741" s="15"/>
      <c r="C741" s="15"/>
      <c r="G741" s="15"/>
      <c r="AE741" s="15"/>
      <c r="AS741" s="15"/>
      <c r="BF741" s="15"/>
    </row>
    <row r="742" spans="1:58" ht="11.25" customHeight="1">
      <c r="A742" s="15"/>
      <c r="B742" s="15"/>
      <c r="C742" s="15"/>
      <c r="G742" s="15"/>
      <c r="AE742" s="15"/>
      <c r="AS742" s="15"/>
      <c r="BF742" s="15"/>
    </row>
    <row r="743" spans="1:58" ht="11.25" customHeight="1">
      <c r="A743" s="15"/>
      <c r="B743" s="15"/>
      <c r="C743" s="15"/>
      <c r="G743" s="15"/>
      <c r="AE743" s="15"/>
      <c r="AS743" s="15"/>
      <c r="BF743" s="15"/>
    </row>
    <row r="744" spans="1:58" ht="11.25" customHeight="1">
      <c r="A744" s="15"/>
      <c r="B744" s="15"/>
      <c r="C744" s="15"/>
      <c r="G744" s="15"/>
      <c r="AE744" s="15"/>
      <c r="AS744" s="15"/>
      <c r="BF744" s="15"/>
    </row>
    <row r="745" spans="1:58" ht="11.25" customHeight="1">
      <c r="A745" s="15"/>
      <c r="B745" s="15"/>
      <c r="C745" s="15"/>
      <c r="G745" s="15"/>
      <c r="AE745" s="15"/>
      <c r="AS745" s="15"/>
      <c r="BF745" s="15"/>
    </row>
    <row r="746" spans="1:58" ht="11.25" customHeight="1">
      <c r="A746" s="15"/>
      <c r="B746" s="15"/>
      <c r="C746" s="15"/>
      <c r="G746" s="15"/>
      <c r="AE746" s="15"/>
      <c r="AS746" s="15"/>
      <c r="BF746" s="15"/>
    </row>
    <row r="747" spans="1:58" ht="11.25" customHeight="1">
      <c r="A747" s="15"/>
      <c r="B747" s="15"/>
      <c r="C747" s="15"/>
      <c r="G747" s="15"/>
      <c r="AE747" s="15"/>
      <c r="AS747" s="15"/>
      <c r="BF747" s="15"/>
    </row>
    <row r="748" spans="1:58" ht="11.25" customHeight="1">
      <c r="A748" s="15"/>
      <c r="B748" s="15"/>
      <c r="C748" s="15"/>
      <c r="G748" s="15"/>
      <c r="AE748" s="15"/>
      <c r="AS748" s="15"/>
      <c r="BF748" s="15"/>
    </row>
    <row r="749" spans="1:58" ht="11.25" customHeight="1">
      <c r="A749" s="15"/>
      <c r="B749" s="15"/>
      <c r="C749" s="15"/>
      <c r="G749" s="15"/>
      <c r="AE749" s="15"/>
      <c r="AS749" s="15"/>
      <c r="BF749" s="15"/>
    </row>
    <row r="750" spans="1:58" ht="11.25" customHeight="1">
      <c r="A750" s="15"/>
      <c r="B750" s="15"/>
      <c r="C750" s="15"/>
      <c r="G750" s="15"/>
      <c r="AE750" s="15"/>
      <c r="AS750" s="15"/>
      <c r="BF750" s="15"/>
    </row>
    <row r="751" spans="1:58" ht="11.25" customHeight="1">
      <c r="A751" s="15"/>
      <c r="B751" s="15"/>
      <c r="C751" s="15"/>
      <c r="G751" s="15"/>
      <c r="AE751" s="15"/>
      <c r="AS751" s="15"/>
      <c r="BF751" s="15"/>
    </row>
    <row r="752" spans="1:58" ht="11.25" customHeight="1">
      <c r="A752" s="15"/>
      <c r="B752" s="15"/>
      <c r="C752" s="15"/>
      <c r="G752" s="15"/>
      <c r="AE752" s="15"/>
      <c r="AS752" s="15"/>
      <c r="BF752" s="15"/>
    </row>
    <row r="753" spans="1:58" ht="11.25" customHeight="1">
      <c r="A753" s="15"/>
      <c r="B753" s="15"/>
      <c r="C753" s="15"/>
      <c r="G753" s="15"/>
      <c r="AE753" s="15"/>
      <c r="AS753" s="15"/>
      <c r="BF753" s="15"/>
    </row>
    <row r="754" spans="1:58" ht="11.25" customHeight="1">
      <c r="A754" s="15"/>
      <c r="B754" s="15"/>
      <c r="C754" s="15"/>
      <c r="G754" s="15"/>
      <c r="AE754" s="15"/>
      <c r="AS754" s="15"/>
      <c r="BF754" s="15"/>
    </row>
    <row r="755" spans="1:58" ht="11.25" customHeight="1">
      <c r="A755" s="15"/>
      <c r="B755" s="15"/>
      <c r="C755" s="15"/>
      <c r="G755" s="15"/>
      <c r="AE755" s="15"/>
      <c r="AS755" s="15"/>
      <c r="BF755" s="15"/>
    </row>
    <row r="756" spans="1:58" ht="11.25" customHeight="1">
      <c r="A756" s="15"/>
      <c r="B756" s="15"/>
      <c r="C756" s="15"/>
      <c r="G756" s="15"/>
      <c r="AE756" s="15"/>
      <c r="AS756" s="15"/>
      <c r="BF756" s="15"/>
    </row>
    <row r="757" spans="1:58" ht="11.25" customHeight="1">
      <c r="A757" s="15"/>
      <c r="B757" s="15"/>
      <c r="C757" s="15"/>
      <c r="G757" s="15"/>
      <c r="AE757" s="15"/>
      <c r="AS757" s="15"/>
      <c r="BF757" s="15"/>
    </row>
    <row r="758" spans="1:58" ht="11.25" customHeight="1">
      <c r="A758" s="15"/>
      <c r="B758" s="15"/>
      <c r="C758" s="15"/>
      <c r="G758" s="15"/>
      <c r="AE758" s="15"/>
      <c r="AS758" s="15"/>
      <c r="BF758" s="15"/>
    </row>
    <row r="759" spans="1:58" ht="11.25" customHeight="1">
      <c r="A759" s="15"/>
      <c r="B759" s="15"/>
      <c r="C759" s="15"/>
      <c r="G759" s="15"/>
      <c r="AE759" s="15"/>
      <c r="AS759" s="15"/>
      <c r="BF759" s="15"/>
    </row>
    <row r="760" spans="1:58" ht="11.25" customHeight="1">
      <c r="A760" s="15"/>
      <c r="B760" s="15"/>
      <c r="C760" s="15"/>
      <c r="G760" s="15"/>
      <c r="AE760" s="15"/>
      <c r="AS760" s="15"/>
      <c r="BF760" s="15"/>
    </row>
    <row r="761" spans="1:58" ht="11.25" customHeight="1">
      <c r="A761" s="15"/>
      <c r="B761" s="15"/>
      <c r="C761" s="15"/>
      <c r="G761" s="15"/>
      <c r="AE761" s="15"/>
      <c r="AS761" s="15"/>
      <c r="BF761" s="15"/>
    </row>
    <row r="762" spans="1:58" ht="11.25" customHeight="1">
      <c r="A762" s="15"/>
      <c r="B762" s="15"/>
      <c r="C762" s="15"/>
      <c r="G762" s="15"/>
      <c r="AE762" s="15"/>
      <c r="AS762" s="15"/>
      <c r="BF762" s="15"/>
    </row>
    <row r="763" spans="1:58" ht="11.25" customHeight="1">
      <c r="A763" s="15"/>
      <c r="B763" s="15"/>
      <c r="C763" s="15"/>
      <c r="G763" s="15"/>
      <c r="AE763" s="15"/>
      <c r="AS763" s="15"/>
      <c r="BF763" s="15"/>
    </row>
    <row r="764" spans="1:58" ht="11.25" customHeight="1">
      <c r="A764" s="15"/>
      <c r="B764" s="15"/>
      <c r="C764" s="15"/>
      <c r="G764" s="15"/>
      <c r="AE764" s="15"/>
      <c r="AS764" s="15"/>
      <c r="BF764" s="15"/>
    </row>
    <row r="765" spans="1:58" ht="11.25" customHeight="1">
      <c r="A765" s="15"/>
      <c r="B765" s="15"/>
      <c r="C765" s="15"/>
      <c r="G765" s="15"/>
      <c r="AE765" s="15"/>
      <c r="AS765" s="15"/>
      <c r="BF765" s="15"/>
    </row>
    <row r="766" spans="1:58" ht="11.25" customHeight="1">
      <c r="A766" s="15"/>
      <c r="B766" s="15"/>
      <c r="C766" s="15"/>
      <c r="G766" s="15"/>
      <c r="AE766" s="15"/>
      <c r="AS766" s="15"/>
      <c r="BF766" s="15"/>
    </row>
    <row r="767" spans="1:58" ht="11.25" customHeight="1">
      <c r="A767" s="15"/>
      <c r="B767" s="15"/>
      <c r="C767" s="15"/>
      <c r="G767" s="15"/>
      <c r="AE767" s="15"/>
      <c r="AS767" s="15"/>
      <c r="BF767" s="15"/>
    </row>
    <row r="768" spans="1:58" ht="11.25" customHeight="1">
      <c r="A768" s="15"/>
      <c r="B768" s="15"/>
      <c r="C768" s="15"/>
      <c r="G768" s="15"/>
      <c r="AE768" s="15"/>
      <c r="AS768" s="15"/>
      <c r="BF768" s="15"/>
    </row>
    <row r="769" spans="1:58" ht="11.25" customHeight="1">
      <c r="A769" s="15"/>
      <c r="B769" s="15"/>
      <c r="C769" s="15"/>
      <c r="G769" s="15"/>
      <c r="AE769" s="15"/>
      <c r="AS769" s="15"/>
      <c r="BF769" s="15"/>
    </row>
    <row r="770" spans="1:58" ht="11.25" customHeight="1">
      <c r="A770" s="15"/>
      <c r="B770" s="15"/>
      <c r="C770" s="15"/>
      <c r="G770" s="15"/>
      <c r="AE770" s="15"/>
      <c r="AS770" s="15"/>
      <c r="BF770" s="15"/>
    </row>
    <row r="771" spans="1:58" ht="11.25" customHeight="1">
      <c r="A771" s="15"/>
      <c r="B771" s="15"/>
      <c r="C771" s="15"/>
      <c r="G771" s="15"/>
      <c r="AE771" s="15"/>
      <c r="AS771" s="15"/>
      <c r="BF771" s="15"/>
    </row>
    <row r="772" spans="1:58" ht="11.25" customHeight="1">
      <c r="A772" s="15"/>
      <c r="B772" s="15"/>
      <c r="C772" s="15"/>
      <c r="G772" s="15"/>
      <c r="AE772" s="15"/>
      <c r="AS772" s="15"/>
      <c r="BF772" s="15"/>
    </row>
    <row r="773" spans="1:58" ht="11.25" customHeight="1">
      <c r="A773" s="15"/>
      <c r="B773" s="15"/>
      <c r="C773" s="15"/>
      <c r="G773" s="15"/>
      <c r="AE773" s="15"/>
      <c r="AS773" s="15"/>
      <c r="BF773" s="15"/>
    </row>
    <row r="774" spans="1:58" ht="11.25" customHeight="1">
      <c r="A774" s="15"/>
      <c r="B774" s="15"/>
      <c r="C774" s="15"/>
      <c r="G774" s="15"/>
      <c r="AE774" s="15"/>
      <c r="AS774" s="15"/>
      <c r="BF774" s="15"/>
    </row>
    <row r="775" spans="1:58" ht="11.25" customHeight="1">
      <c r="A775" s="15"/>
      <c r="B775" s="15"/>
      <c r="C775" s="15"/>
      <c r="G775" s="15"/>
      <c r="AE775" s="15"/>
      <c r="AS775" s="15"/>
      <c r="BF775" s="15"/>
    </row>
    <row r="776" spans="1:58" ht="11.25" customHeight="1">
      <c r="A776" s="15"/>
      <c r="B776" s="15"/>
      <c r="C776" s="15"/>
      <c r="G776" s="15"/>
      <c r="AE776" s="15"/>
      <c r="AS776" s="15"/>
      <c r="BF776" s="15"/>
    </row>
    <row r="777" spans="1:58" ht="11.25" customHeight="1">
      <c r="A777" s="15"/>
      <c r="B777" s="15"/>
      <c r="C777" s="15"/>
      <c r="G777" s="15"/>
      <c r="AE777" s="15"/>
      <c r="AS777" s="15"/>
      <c r="BF777" s="15"/>
    </row>
    <row r="778" spans="1:58" ht="11.25" customHeight="1">
      <c r="A778" s="15"/>
      <c r="B778" s="15"/>
      <c r="C778" s="15"/>
      <c r="G778" s="15"/>
      <c r="AE778" s="15"/>
      <c r="AS778" s="15"/>
      <c r="BF778" s="15"/>
    </row>
    <row r="779" spans="1:58" ht="11.25" customHeight="1">
      <c r="A779" s="15"/>
      <c r="B779" s="15"/>
      <c r="C779" s="15"/>
      <c r="G779" s="15"/>
      <c r="AE779" s="15"/>
      <c r="AS779" s="15"/>
      <c r="BF779" s="15"/>
    </row>
    <row r="780" spans="1:58" ht="11.25" customHeight="1">
      <c r="A780" s="15"/>
      <c r="B780" s="15"/>
      <c r="C780" s="15"/>
      <c r="G780" s="15"/>
      <c r="AE780" s="15"/>
      <c r="AS780" s="15"/>
      <c r="BF780" s="15"/>
    </row>
    <row r="781" spans="1:58" ht="11.25" customHeight="1">
      <c r="A781" s="15"/>
      <c r="B781" s="15"/>
      <c r="C781" s="15"/>
      <c r="G781" s="15"/>
      <c r="AE781" s="15"/>
      <c r="AS781" s="15"/>
      <c r="BF781" s="15"/>
    </row>
    <row r="782" spans="1:58" ht="11.25" customHeight="1">
      <c r="A782" s="15"/>
      <c r="B782" s="15"/>
      <c r="C782" s="15"/>
      <c r="G782" s="15"/>
      <c r="AE782" s="15"/>
      <c r="AS782" s="15"/>
      <c r="BF782" s="15"/>
    </row>
    <row r="783" spans="1:58" ht="11.25" customHeight="1">
      <c r="A783" s="15"/>
      <c r="B783" s="15"/>
      <c r="C783" s="15"/>
      <c r="G783" s="15"/>
      <c r="AE783" s="15"/>
      <c r="AS783" s="15"/>
      <c r="BF783" s="15"/>
    </row>
    <row r="784" spans="1:58" ht="11.25" customHeight="1">
      <c r="A784" s="15"/>
      <c r="B784" s="15"/>
      <c r="C784" s="15"/>
      <c r="G784" s="15"/>
      <c r="AE784" s="15"/>
      <c r="AS784" s="15"/>
      <c r="BF784" s="15"/>
    </row>
    <row r="785" spans="1:58" ht="11.25" customHeight="1">
      <c r="A785" s="15"/>
      <c r="B785" s="15"/>
      <c r="C785" s="15"/>
      <c r="G785" s="15"/>
      <c r="AE785" s="15"/>
      <c r="AS785" s="15"/>
      <c r="BF785" s="15"/>
    </row>
    <row r="786" spans="1:58" ht="11.25" customHeight="1">
      <c r="A786" s="15"/>
      <c r="B786" s="15"/>
      <c r="C786" s="15"/>
      <c r="G786" s="15"/>
      <c r="AE786" s="15"/>
      <c r="AS786" s="15"/>
      <c r="BF786" s="15"/>
    </row>
    <row r="787" spans="1:58" ht="11.25" customHeight="1">
      <c r="A787" s="15"/>
      <c r="B787" s="15"/>
      <c r="C787" s="15"/>
      <c r="G787" s="15"/>
      <c r="AE787" s="15"/>
      <c r="AS787" s="15"/>
      <c r="BF787" s="15"/>
    </row>
    <row r="788" spans="1:58" ht="11.25" customHeight="1">
      <c r="A788" s="15"/>
      <c r="B788" s="15"/>
      <c r="C788" s="15"/>
      <c r="G788" s="15"/>
      <c r="AE788" s="15"/>
      <c r="AS788" s="15"/>
      <c r="BF788" s="15"/>
    </row>
    <row r="789" spans="1:58" ht="11.25" customHeight="1">
      <c r="A789" s="15"/>
      <c r="B789" s="15"/>
      <c r="C789" s="15"/>
      <c r="G789" s="15"/>
      <c r="AE789" s="15"/>
      <c r="AS789" s="15"/>
      <c r="BF789" s="15"/>
    </row>
    <row r="790" spans="1:58" ht="11.25" customHeight="1">
      <c r="A790" s="15"/>
      <c r="B790" s="15"/>
      <c r="C790" s="15"/>
      <c r="G790" s="15"/>
      <c r="AE790" s="15"/>
      <c r="AS790" s="15"/>
      <c r="BF790" s="15"/>
    </row>
    <row r="791" spans="1:58" ht="11.25" customHeight="1">
      <c r="A791" s="15"/>
      <c r="B791" s="15"/>
      <c r="C791" s="15"/>
      <c r="G791" s="15"/>
      <c r="AE791" s="15"/>
      <c r="AS791" s="15"/>
      <c r="BF791" s="15"/>
    </row>
    <row r="792" spans="1:58" ht="11.25" customHeight="1">
      <c r="A792" s="15"/>
      <c r="B792" s="15"/>
      <c r="C792" s="15"/>
      <c r="G792" s="15"/>
      <c r="AE792" s="15"/>
      <c r="AS792" s="15"/>
      <c r="BF792" s="15"/>
    </row>
    <row r="793" spans="1:58" ht="11.25" customHeight="1">
      <c r="A793" s="15"/>
      <c r="B793" s="15"/>
      <c r="C793" s="15"/>
      <c r="G793" s="15"/>
      <c r="AE793" s="15"/>
      <c r="AS793" s="15"/>
      <c r="BF793" s="15"/>
    </row>
    <row r="794" spans="1:58" ht="11.25" customHeight="1">
      <c r="A794" s="15"/>
      <c r="B794" s="15"/>
      <c r="C794" s="15"/>
      <c r="G794" s="15"/>
      <c r="AE794" s="15"/>
      <c r="AS794" s="15"/>
      <c r="BF794" s="15"/>
    </row>
    <row r="795" spans="1:58" ht="11.25" customHeight="1">
      <c r="A795" s="15"/>
      <c r="B795" s="15"/>
      <c r="C795" s="15"/>
      <c r="G795" s="15"/>
      <c r="AE795" s="15"/>
      <c r="AS795" s="15"/>
      <c r="BF795" s="15"/>
    </row>
    <row r="796" spans="1:58" ht="11.25" customHeight="1">
      <c r="A796" s="15"/>
      <c r="B796" s="15"/>
      <c r="C796" s="15"/>
      <c r="G796" s="15"/>
      <c r="AE796" s="15"/>
      <c r="AS796" s="15"/>
      <c r="BF796" s="15"/>
    </row>
    <row r="797" spans="1:58" ht="11.25" customHeight="1">
      <c r="A797" s="15"/>
      <c r="B797" s="15"/>
      <c r="C797" s="15"/>
      <c r="G797" s="15"/>
      <c r="AE797" s="15"/>
      <c r="AS797" s="15"/>
      <c r="BF797" s="15"/>
    </row>
    <row r="798" spans="1:58" ht="11.25" customHeight="1">
      <c r="A798" s="15"/>
      <c r="B798" s="15"/>
      <c r="C798" s="15"/>
      <c r="G798" s="15"/>
      <c r="AE798" s="15"/>
      <c r="AS798" s="15"/>
      <c r="BF798" s="15"/>
    </row>
    <row r="799" spans="1:58" ht="11.25" customHeight="1">
      <c r="A799" s="15"/>
      <c r="B799" s="15"/>
      <c r="C799" s="15"/>
      <c r="G799" s="15"/>
      <c r="AE799" s="15"/>
      <c r="AS799" s="15"/>
      <c r="BF799" s="15"/>
    </row>
    <row r="800" spans="1:58" ht="11.25" customHeight="1">
      <c r="A800" s="15"/>
      <c r="B800" s="15"/>
      <c r="C800" s="15"/>
      <c r="G800" s="15"/>
      <c r="AE800" s="15"/>
      <c r="AS800" s="15"/>
      <c r="BF800" s="15"/>
    </row>
    <row r="801" spans="1:58" ht="11.25" customHeight="1">
      <c r="A801" s="15"/>
      <c r="B801" s="15"/>
      <c r="C801" s="15"/>
      <c r="G801" s="15"/>
      <c r="AE801" s="15"/>
      <c r="AS801" s="15"/>
      <c r="BF801" s="15"/>
    </row>
    <row r="802" spans="1:58" ht="11.25" customHeight="1">
      <c r="A802" s="15"/>
      <c r="B802" s="15"/>
      <c r="C802" s="15"/>
      <c r="G802" s="15"/>
      <c r="AE802" s="15"/>
      <c r="AS802" s="15"/>
      <c r="BF802" s="15"/>
    </row>
    <row r="803" spans="1:58" ht="11.25" customHeight="1">
      <c r="A803" s="15"/>
      <c r="B803" s="15"/>
      <c r="C803" s="15"/>
      <c r="G803" s="15"/>
      <c r="AE803" s="15"/>
      <c r="AS803" s="15"/>
      <c r="BF803" s="15"/>
    </row>
    <row r="804" spans="1:58" ht="11.25" customHeight="1">
      <c r="A804" s="15"/>
      <c r="B804" s="15"/>
      <c r="C804" s="15"/>
      <c r="G804" s="15"/>
      <c r="AE804" s="15"/>
      <c r="AS804" s="15"/>
      <c r="BF804" s="15"/>
    </row>
    <row r="805" spans="1:58" ht="11.25" customHeight="1">
      <c r="A805" s="15"/>
      <c r="B805" s="15"/>
      <c r="C805" s="15"/>
      <c r="G805" s="15"/>
      <c r="AE805" s="15"/>
      <c r="AS805" s="15"/>
      <c r="BF805" s="15"/>
    </row>
    <row r="806" spans="1:58" ht="11.25" customHeight="1">
      <c r="A806" s="15"/>
      <c r="B806" s="15"/>
      <c r="C806" s="15"/>
      <c r="G806" s="15"/>
      <c r="AE806" s="15"/>
      <c r="AS806" s="15"/>
      <c r="BF806" s="15"/>
    </row>
    <row r="807" spans="1:58" ht="11.25" customHeight="1">
      <c r="A807" s="15"/>
      <c r="B807" s="15"/>
      <c r="C807" s="15"/>
      <c r="G807" s="15"/>
      <c r="AE807" s="15"/>
      <c r="AS807" s="15"/>
      <c r="BF807" s="15"/>
    </row>
    <row r="808" spans="1:58" ht="11.25" customHeight="1">
      <c r="A808" s="15"/>
      <c r="B808" s="15"/>
      <c r="C808" s="15"/>
      <c r="G808" s="15"/>
      <c r="AE808" s="15"/>
      <c r="AS808" s="15"/>
      <c r="BF808" s="15"/>
    </row>
    <row r="809" spans="1:58" ht="11.25" customHeight="1">
      <c r="A809" s="15"/>
      <c r="B809" s="15"/>
      <c r="C809" s="15"/>
      <c r="G809" s="15"/>
      <c r="AE809" s="15"/>
      <c r="AS809" s="15"/>
      <c r="BF809" s="15"/>
    </row>
    <row r="810" spans="1:58" ht="11.25" customHeight="1">
      <c r="A810" s="15"/>
      <c r="B810" s="15"/>
      <c r="C810" s="15"/>
      <c r="G810" s="15"/>
      <c r="AE810" s="15"/>
      <c r="AS810" s="15"/>
      <c r="BF810" s="15"/>
    </row>
    <row r="811" spans="1:58" ht="11.25" customHeight="1">
      <c r="A811" s="15"/>
      <c r="B811" s="15"/>
      <c r="C811" s="15"/>
      <c r="G811" s="15"/>
      <c r="AE811" s="15"/>
      <c r="AS811" s="15"/>
      <c r="BF811" s="15"/>
    </row>
    <row r="812" spans="1:58" ht="11.25" customHeight="1">
      <c r="A812" s="15"/>
      <c r="B812" s="15"/>
      <c r="C812" s="15"/>
      <c r="G812" s="15"/>
      <c r="AE812" s="15"/>
      <c r="AS812" s="15"/>
      <c r="BF812" s="15"/>
    </row>
    <row r="813" spans="1:58" ht="11.25" customHeight="1">
      <c r="A813" s="15"/>
      <c r="B813" s="15"/>
      <c r="C813" s="15"/>
      <c r="G813" s="15"/>
      <c r="AE813" s="15"/>
      <c r="AS813" s="15"/>
      <c r="BF813" s="15"/>
    </row>
    <row r="814" spans="1:58" ht="11.25" customHeight="1">
      <c r="A814" s="15"/>
      <c r="B814" s="15"/>
      <c r="C814" s="15"/>
      <c r="G814" s="15"/>
      <c r="AE814" s="15"/>
      <c r="AS814" s="15"/>
      <c r="BF814" s="15"/>
    </row>
    <row r="815" spans="1:58" ht="11.25" customHeight="1">
      <c r="A815" s="15"/>
      <c r="B815" s="15"/>
      <c r="C815" s="15"/>
      <c r="G815" s="15"/>
      <c r="AE815" s="15"/>
      <c r="AS815" s="15"/>
      <c r="BF815" s="15"/>
    </row>
    <row r="816" spans="1:58" ht="11.25" customHeight="1">
      <c r="A816" s="15"/>
      <c r="B816" s="15"/>
      <c r="C816" s="15"/>
      <c r="G816" s="15"/>
      <c r="AE816" s="15"/>
      <c r="AS816" s="15"/>
      <c r="BF816" s="15"/>
    </row>
    <row r="817" spans="1:58" ht="11.25" customHeight="1">
      <c r="A817" s="15"/>
      <c r="B817" s="15"/>
      <c r="C817" s="15"/>
      <c r="G817" s="15"/>
      <c r="AE817" s="15"/>
      <c r="AS817" s="15"/>
      <c r="BF817" s="15"/>
    </row>
    <row r="818" spans="1:58" ht="11.25" customHeight="1">
      <c r="A818" s="15"/>
      <c r="B818" s="15"/>
      <c r="C818" s="15"/>
      <c r="G818" s="15"/>
      <c r="AE818" s="15"/>
      <c r="AS818" s="15"/>
      <c r="BF818" s="15"/>
    </row>
    <row r="819" spans="1:58" ht="11.25" customHeight="1">
      <c r="A819" s="15"/>
      <c r="B819" s="15"/>
      <c r="C819" s="15"/>
      <c r="G819" s="15"/>
      <c r="AE819" s="15"/>
      <c r="AS819" s="15"/>
      <c r="BF819" s="15"/>
    </row>
    <row r="820" spans="1:58" ht="11.25" customHeight="1">
      <c r="A820" s="15"/>
      <c r="B820" s="15"/>
      <c r="C820" s="15"/>
      <c r="G820" s="15"/>
      <c r="AE820" s="15"/>
      <c r="AS820" s="15"/>
      <c r="BF820" s="15"/>
    </row>
    <row r="821" spans="1:58" ht="11.25" customHeight="1">
      <c r="A821" s="15"/>
      <c r="B821" s="15"/>
      <c r="C821" s="15"/>
      <c r="G821" s="15"/>
      <c r="AE821" s="15"/>
      <c r="AS821" s="15"/>
      <c r="BF821" s="15"/>
    </row>
    <row r="822" spans="1:58" ht="11.25" customHeight="1">
      <c r="A822" s="15"/>
      <c r="B822" s="15"/>
      <c r="C822" s="15"/>
      <c r="G822" s="15"/>
      <c r="AE822" s="15"/>
      <c r="AS822" s="15"/>
      <c r="BF822" s="15"/>
    </row>
    <row r="823" spans="1:58" ht="11.25" customHeight="1">
      <c r="A823" s="15"/>
      <c r="B823" s="15"/>
      <c r="C823" s="15"/>
      <c r="G823" s="15"/>
      <c r="AE823" s="15"/>
      <c r="AS823" s="15"/>
      <c r="BF823" s="15"/>
    </row>
    <row r="824" spans="1:58" ht="11.25" customHeight="1">
      <c r="A824" s="15"/>
      <c r="B824" s="15"/>
      <c r="C824" s="15"/>
      <c r="G824" s="15"/>
      <c r="AE824" s="15"/>
      <c r="AS824" s="15"/>
      <c r="BF824" s="15"/>
    </row>
    <row r="825" spans="1:58" ht="11.25" customHeight="1">
      <c r="A825" s="15"/>
      <c r="B825" s="15"/>
      <c r="C825" s="15"/>
      <c r="G825" s="15"/>
      <c r="AE825" s="15"/>
      <c r="AS825" s="15"/>
      <c r="BF825" s="15"/>
    </row>
    <row r="826" spans="1:58" ht="11.25" customHeight="1">
      <c r="A826" s="15"/>
      <c r="B826" s="15"/>
      <c r="C826" s="15"/>
      <c r="G826" s="15"/>
      <c r="AE826" s="15"/>
      <c r="AS826" s="15"/>
      <c r="BF826" s="15"/>
    </row>
    <row r="827" spans="1:58" ht="11.25" customHeight="1">
      <c r="A827" s="15"/>
      <c r="B827" s="15"/>
      <c r="C827" s="15"/>
      <c r="G827" s="15"/>
      <c r="AE827" s="15"/>
      <c r="AS827" s="15"/>
      <c r="BF827" s="15"/>
    </row>
    <row r="828" spans="1:58" ht="11.25" customHeight="1">
      <c r="A828" s="15"/>
      <c r="B828" s="15"/>
      <c r="C828" s="15"/>
      <c r="G828" s="15"/>
      <c r="AE828" s="15"/>
      <c r="AS828" s="15"/>
      <c r="BF828" s="15"/>
    </row>
    <row r="829" spans="1:58" ht="11.25" customHeight="1">
      <c r="A829" s="15"/>
      <c r="B829" s="15"/>
      <c r="C829" s="15"/>
      <c r="G829" s="15"/>
      <c r="AE829" s="15"/>
      <c r="AS829" s="15"/>
      <c r="BF829" s="15"/>
    </row>
    <row r="830" spans="1:58" ht="11.25" customHeight="1">
      <c r="A830" s="15"/>
      <c r="B830" s="15"/>
      <c r="C830" s="15"/>
      <c r="G830" s="15"/>
      <c r="AE830" s="15"/>
      <c r="AS830" s="15"/>
      <c r="BF830" s="15"/>
    </row>
    <row r="831" spans="1:58" ht="11.25" customHeight="1">
      <c r="A831" s="15"/>
      <c r="B831" s="15"/>
      <c r="C831" s="15"/>
      <c r="G831" s="15"/>
      <c r="AE831" s="15"/>
      <c r="AS831" s="15"/>
      <c r="BF831" s="15"/>
    </row>
    <row r="832" spans="1:58" ht="11.25" customHeight="1">
      <c r="A832" s="15"/>
      <c r="B832" s="15"/>
      <c r="C832" s="15"/>
      <c r="G832" s="15"/>
      <c r="AE832" s="15"/>
      <c r="AS832" s="15"/>
      <c r="BF832" s="15"/>
    </row>
    <row r="833" spans="1:58" ht="11.25" customHeight="1">
      <c r="A833" s="15"/>
      <c r="B833" s="15"/>
      <c r="C833" s="15"/>
      <c r="G833" s="15"/>
      <c r="AE833" s="15"/>
      <c r="AS833" s="15"/>
      <c r="BF833" s="15"/>
    </row>
    <row r="834" spans="1:58" ht="11.25" customHeight="1">
      <c r="A834" s="15"/>
      <c r="B834" s="15"/>
      <c r="C834" s="15"/>
      <c r="G834" s="15"/>
      <c r="AE834" s="15"/>
      <c r="AS834" s="15"/>
      <c r="BF834" s="15"/>
    </row>
    <row r="835" spans="1:58" ht="11.25" customHeight="1">
      <c r="A835" s="15"/>
      <c r="B835" s="15"/>
      <c r="C835" s="15"/>
      <c r="G835" s="15"/>
      <c r="AE835" s="15"/>
      <c r="AS835" s="15"/>
      <c r="BF835" s="15"/>
    </row>
    <row r="836" spans="1:58" ht="11.25" customHeight="1">
      <c r="A836" s="15"/>
      <c r="B836" s="15"/>
      <c r="C836" s="15"/>
      <c r="G836" s="15"/>
      <c r="AE836" s="15"/>
      <c r="AS836" s="15"/>
      <c r="BF836" s="15"/>
    </row>
    <row r="837" spans="1:58" ht="11.25" customHeight="1">
      <c r="A837" s="15"/>
      <c r="B837" s="15"/>
      <c r="C837" s="15"/>
      <c r="G837" s="15"/>
      <c r="AE837" s="15"/>
      <c r="AS837" s="15"/>
      <c r="BF837" s="15"/>
    </row>
    <row r="838" spans="1:58" ht="11.25" customHeight="1">
      <c r="A838" s="15"/>
      <c r="B838" s="15"/>
      <c r="C838" s="15"/>
      <c r="G838" s="15"/>
      <c r="AE838" s="15"/>
      <c r="AS838" s="15"/>
      <c r="BF838" s="15"/>
    </row>
    <row r="839" spans="1:58" ht="11.25" customHeight="1">
      <c r="A839" s="15"/>
      <c r="B839" s="15"/>
      <c r="C839" s="15"/>
      <c r="G839" s="15"/>
      <c r="AE839" s="15"/>
      <c r="AS839" s="15"/>
      <c r="BF839" s="15"/>
    </row>
    <row r="840" spans="1:58" ht="11.25" customHeight="1">
      <c r="A840" s="15"/>
      <c r="B840" s="15"/>
      <c r="C840" s="15"/>
      <c r="G840" s="15"/>
      <c r="AE840" s="15"/>
      <c r="AS840" s="15"/>
      <c r="BF840" s="15"/>
    </row>
    <row r="841" spans="1:58" ht="11.25" customHeight="1">
      <c r="A841" s="15"/>
      <c r="B841" s="15"/>
      <c r="C841" s="15"/>
      <c r="G841" s="15"/>
      <c r="AE841" s="15"/>
      <c r="AS841" s="15"/>
      <c r="BF841" s="15"/>
    </row>
    <row r="842" spans="1:58" ht="11.25" customHeight="1">
      <c r="A842" s="15"/>
      <c r="B842" s="15"/>
      <c r="C842" s="15"/>
      <c r="G842" s="15"/>
      <c r="AE842" s="15"/>
      <c r="AS842" s="15"/>
      <c r="BF842" s="15"/>
    </row>
    <row r="843" spans="1:58" ht="11.25" customHeight="1">
      <c r="A843" s="15"/>
      <c r="B843" s="15"/>
      <c r="C843" s="15"/>
      <c r="G843" s="15"/>
      <c r="AE843" s="15"/>
      <c r="AS843" s="15"/>
      <c r="BF843" s="15"/>
    </row>
    <row r="844" spans="1:58" ht="11.25" customHeight="1">
      <c r="A844" s="15"/>
      <c r="B844" s="15"/>
      <c r="C844" s="15"/>
      <c r="G844" s="15"/>
      <c r="AE844" s="15"/>
      <c r="AS844" s="15"/>
      <c r="BF844" s="15"/>
    </row>
    <row r="845" spans="1:58" ht="11.25" customHeight="1">
      <c r="A845" s="15"/>
      <c r="B845" s="15"/>
      <c r="C845" s="15"/>
      <c r="G845" s="15"/>
      <c r="AE845" s="15"/>
      <c r="AS845" s="15"/>
      <c r="BF845" s="15"/>
    </row>
    <row r="846" spans="1:58" ht="11.25" customHeight="1">
      <c r="A846" s="15"/>
      <c r="B846" s="15"/>
      <c r="C846" s="15"/>
      <c r="G846" s="15"/>
      <c r="AE846" s="15"/>
      <c r="AS846" s="15"/>
      <c r="BF846" s="15"/>
    </row>
    <row r="847" spans="1:58" ht="11.25" customHeight="1">
      <c r="A847" s="15"/>
      <c r="B847" s="15"/>
      <c r="C847" s="15"/>
      <c r="G847" s="15"/>
      <c r="AE847" s="15"/>
      <c r="AS847" s="15"/>
      <c r="BF847" s="15"/>
    </row>
    <row r="848" spans="1:58" ht="11.25" customHeight="1">
      <c r="A848" s="15"/>
      <c r="B848" s="15"/>
      <c r="C848" s="15"/>
      <c r="G848" s="15"/>
      <c r="AE848" s="15"/>
      <c r="AS848" s="15"/>
      <c r="BF848" s="15"/>
    </row>
    <row r="849" spans="1:58" ht="11.25" customHeight="1">
      <c r="A849" s="15"/>
      <c r="B849" s="15"/>
      <c r="C849" s="15"/>
      <c r="G849" s="15"/>
      <c r="AE849" s="15"/>
      <c r="AS849" s="15"/>
      <c r="BF849" s="15"/>
    </row>
    <row r="850" spans="1:58" ht="11.25" customHeight="1">
      <c r="A850" s="15"/>
      <c r="B850" s="15"/>
      <c r="C850" s="15"/>
      <c r="G850" s="15"/>
      <c r="AE850" s="15"/>
      <c r="AS850" s="15"/>
      <c r="BF850" s="15"/>
    </row>
    <row r="851" spans="1:58" ht="11.25" customHeight="1">
      <c r="A851" s="15"/>
      <c r="B851" s="15"/>
      <c r="C851" s="15"/>
      <c r="G851" s="15"/>
      <c r="AE851" s="15"/>
      <c r="AS851" s="15"/>
      <c r="BF851" s="15"/>
    </row>
    <row r="852" spans="1:58" ht="11.25" customHeight="1">
      <c r="A852" s="15"/>
      <c r="B852" s="15"/>
      <c r="C852" s="15"/>
      <c r="G852" s="15"/>
      <c r="AE852" s="15"/>
      <c r="AS852" s="15"/>
      <c r="BF852" s="15"/>
    </row>
    <row r="853" spans="1:58" ht="11.25" customHeight="1">
      <c r="A853" s="15"/>
      <c r="B853" s="15"/>
      <c r="C853" s="15"/>
      <c r="G853" s="15"/>
      <c r="AE853" s="15"/>
      <c r="AS853" s="15"/>
      <c r="BF853" s="15"/>
    </row>
    <row r="854" spans="1:58" ht="11.25" customHeight="1">
      <c r="A854" s="15"/>
      <c r="B854" s="15"/>
      <c r="C854" s="15"/>
      <c r="G854" s="15"/>
      <c r="AE854" s="15"/>
      <c r="AS854" s="15"/>
      <c r="BF854" s="15"/>
    </row>
    <row r="855" spans="1:58" ht="11.25" customHeight="1">
      <c r="A855" s="15"/>
      <c r="B855" s="15"/>
      <c r="C855" s="15"/>
      <c r="G855" s="15"/>
      <c r="AE855" s="15"/>
      <c r="AS855" s="15"/>
      <c r="BF855" s="15"/>
    </row>
    <row r="856" spans="1:58" ht="11.25" customHeight="1">
      <c r="A856" s="15"/>
      <c r="B856" s="15"/>
      <c r="C856" s="15"/>
      <c r="G856" s="15"/>
      <c r="AE856" s="15"/>
      <c r="AS856" s="15"/>
      <c r="BF856" s="15"/>
    </row>
    <row r="857" spans="1:58" ht="11.25" customHeight="1">
      <c r="A857" s="15"/>
      <c r="B857" s="15"/>
      <c r="C857" s="15"/>
      <c r="G857" s="15"/>
      <c r="AE857" s="15"/>
      <c r="AS857" s="15"/>
      <c r="BF857" s="15"/>
    </row>
    <row r="858" spans="1:58" ht="11.25" customHeight="1">
      <c r="A858" s="15"/>
      <c r="B858" s="15"/>
      <c r="C858" s="15"/>
      <c r="G858" s="15"/>
      <c r="AE858" s="15"/>
      <c r="AS858" s="15"/>
      <c r="BF858" s="15"/>
    </row>
    <row r="859" spans="1:58" ht="11.25" customHeight="1">
      <c r="A859" s="15"/>
      <c r="B859" s="15"/>
      <c r="C859" s="15"/>
      <c r="G859" s="15"/>
      <c r="AE859" s="15"/>
      <c r="AS859" s="15"/>
      <c r="BF859" s="15"/>
    </row>
    <row r="860" spans="1:58" ht="11.25" customHeight="1">
      <c r="A860" s="15"/>
      <c r="B860" s="15"/>
      <c r="C860" s="15"/>
      <c r="G860" s="15"/>
      <c r="AE860" s="15"/>
      <c r="AS860" s="15"/>
      <c r="BF860" s="15"/>
    </row>
    <row r="861" spans="1:58" ht="11.25" customHeight="1">
      <c r="A861" s="15"/>
      <c r="B861" s="15"/>
      <c r="C861" s="15"/>
      <c r="G861" s="15"/>
      <c r="AE861" s="15"/>
      <c r="AS861" s="15"/>
      <c r="BF861" s="15"/>
    </row>
    <row r="862" spans="1:58" ht="11.25" customHeight="1">
      <c r="A862" s="15"/>
      <c r="B862" s="15"/>
      <c r="C862" s="15"/>
      <c r="G862" s="15"/>
      <c r="AE862" s="15"/>
      <c r="AS862" s="15"/>
      <c r="BF862" s="15"/>
    </row>
    <row r="863" spans="1:58" ht="11.25" customHeight="1">
      <c r="A863" s="15"/>
      <c r="B863" s="15"/>
      <c r="C863" s="15"/>
      <c r="G863" s="15"/>
      <c r="AE863" s="15"/>
      <c r="AS863" s="15"/>
      <c r="BF863" s="15"/>
    </row>
    <row r="864" spans="1:58" ht="11.25" customHeight="1">
      <c r="A864" s="15"/>
      <c r="B864" s="15"/>
      <c r="C864" s="15"/>
      <c r="G864" s="15"/>
      <c r="AE864" s="15"/>
      <c r="AS864" s="15"/>
      <c r="BF864" s="15"/>
    </row>
    <row r="865" spans="1:58" ht="11.25" customHeight="1">
      <c r="A865" s="15"/>
      <c r="B865" s="15"/>
      <c r="C865" s="15"/>
      <c r="G865" s="15"/>
      <c r="AE865" s="15"/>
      <c r="AS865" s="15"/>
      <c r="BF865" s="15"/>
    </row>
    <row r="866" spans="1:58" ht="11.25" customHeight="1">
      <c r="A866" s="15"/>
      <c r="B866" s="15"/>
      <c r="C866" s="15"/>
      <c r="G866" s="15"/>
      <c r="AE866" s="15"/>
      <c r="AS866" s="15"/>
      <c r="BF866" s="15"/>
    </row>
    <row r="867" spans="1:58" ht="11.25" customHeight="1">
      <c r="A867" s="15"/>
      <c r="B867" s="15"/>
      <c r="C867" s="15"/>
      <c r="G867" s="15"/>
      <c r="AE867" s="15"/>
      <c r="AS867" s="15"/>
      <c r="BF867" s="15"/>
    </row>
    <row r="868" spans="1:58" ht="11.25" customHeight="1">
      <c r="A868" s="15"/>
      <c r="B868" s="15"/>
      <c r="C868" s="15"/>
      <c r="G868" s="15"/>
      <c r="AE868" s="15"/>
      <c r="AS868" s="15"/>
      <c r="BF868" s="15"/>
    </row>
    <row r="869" spans="1:58" ht="11.25" customHeight="1">
      <c r="A869" s="15"/>
      <c r="B869" s="15"/>
      <c r="C869" s="15"/>
      <c r="G869" s="15"/>
      <c r="AE869" s="15"/>
      <c r="AS869" s="15"/>
      <c r="BF869" s="15"/>
    </row>
    <row r="870" spans="1:58" ht="11.25" customHeight="1">
      <c r="A870" s="15"/>
      <c r="B870" s="15"/>
      <c r="C870" s="15"/>
      <c r="G870" s="15"/>
      <c r="AE870" s="15"/>
      <c r="AS870" s="15"/>
      <c r="BF870" s="15"/>
    </row>
    <row r="871" spans="1:58" ht="11.25" customHeight="1">
      <c r="A871" s="15"/>
      <c r="B871" s="15"/>
      <c r="C871" s="15"/>
      <c r="G871" s="15"/>
      <c r="AE871" s="15"/>
      <c r="AS871" s="15"/>
      <c r="BF871" s="15"/>
    </row>
    <row r="872" spans="1:58" ht="11.25" customHeight="1">
      <c r="A872" s="15"/>
      <c r="B872" s="15"/>
      <c r="C872" s="15"/>
      <c r="G872" s="15"/>
      <c r="AE872" s="15"/>
      <c r="AS872" s="15"/>
      <c r="BF872" s="15"/>
    </row>
    <row r="873" spans="1:58" ht="11.25" customHeight="1">
      <c r="A873" s="15"/>
      <c r="B873" s="15"/>
      <c r="C873" s="15"/>
      <c r="G873" s="15"/>
      <c r="AE873" s="15"/>
      <c r="AS873" s="15"/>
      <c r="BF873" s="15"/>
    </row>
    <row r="874" spans="1:58" ht="11.25" customHeight="1">
      <c r="A874" s="15"/>
      <c r="B874" s="15"/>
      <c r="C874" s="15"/>
      <c r="G874" s="15"/>
      <c r="AE874" s="15"/>
      <c r="AS874" s="15"/>
      <c r="BF874" s="15"/>
    </row>
    <row r="875" spans="1:58" ht="11.25" customHeight="1">
      <c r="A875" s="15"/>
      <c r="B875" s="15"/>
      <c r="C875" s="15"/>
      <c r="G875" s="15"/>
      <c r="AE875" s="15"/>
      <c r="AS875" s="15"/>
      <c r="BF875" s="15"/>
    </row>
    <row r="876" spans="1:58" ht="11.25" customHeight="1">
      <c r="A876" s="15"/>
      <c r="B876" s="15"/>
      <c r="C876" s="15"/>
      <c r="G876" s="15"/>
      <c r="AE876" s="15"/>
      <c r="AS876" s="15"/>
      <c r="BF876" s="15"/>
    </row>
    <row r="877" spans="1:58" ht="11.25" customHeight="1">
      <c r="A877" s="15"/>
      <c r="B877" s="15"/>
      <c r="C877" s="15"/>
      <c r="G877" s="15"/>
      <c r="AE877" s="15"/>
      <c r="AS877" s="15"/>
      <c r="BF877" s="15"/>
    </row>
    <row r="878" spans="1:58" ht="11.25" customHeight="1">
      <c r="A878" s="15"/>
      <c r="B878" s="15"/>
      <c r="C878" s="15"/>
      <c r="G878" s="15"/>
      <c r="AE878" s="15"/>
      <c r="AS878" s="15"/>
      <c r="BF878" s="15"/>
    </row>
    <row r="879" spans="1:58" ht="11.25" customHeight="1">
      <c r="A879" s="15"/>
      <c r="B879" s="15"/>
      <c r="C879" s="15"/>
      <c r="G879" s="15"/>
      <c r="AE879" s="15"/>
      <c r="AS879" s="15"/>
      <c r="BF879" s="15"/>
    </row>
    <row r="880" spans="1:58" ht="11.25" customHeight="1">
      <c r="A880" s="15"/>
      <c r="B880" s="15"/>
      <c r="C880" s="15"/>
      <c r="G880" s="15"/>
      <c r="AE880" s="15"/>
      <c r="AS880" s="15"/>
      <c r="BF880" s="15"/>
    </row>
    <row r="881" spans="1:58" ht="11.25" customHeight="1">
      <c r="A881" s="15"/>
      <c r="B881" s="15"/>
      <c r="C881" s="15"/>
      <c r="G881" s="15"/>
      <c r="AE881" s="15"/>
      <c r="AS881" s="15"/>
      <c r="BF881" s="15"/>
    </row>
    <row r="882" spans="1:58" ht="11.25" customHeight="1">
      <c r="A882" s="15"/>
      <c r="B882" s="15"/>
      <c r="C882" s="15"/>
      <c r="G882" s="15"/>
      <c r="AE882" s="15"/>
      <c r="AS882" s="15"/>
      <c r="BF882" s="15"/>
    </row>
    <row r="883" spans="1:58" ht="11.25" customHeight="1">
      <c r="A883" s="15"/>
      <c r="B883" s="15"/>
      <c r="C883" s="15"/>
      <c r="G883" s="15"/>
      <c r="AE883" s="15"/>
      <c r="AS883" s="15"/>
      <c r="BF883" s="15"/>
    </row>
    <row r="884" spans="1:58" ht="11.25" customHeight="1">
      <c r="A884" s="15"/>
      <c r="B884" s="15"/>
      <c r="C884" s="15"/>
      <c r="G884" s="15"/>
      <c r="AE884" s="15"/>
      <c r="AS884" s="15"/>
      <c r="BF884" s="15"/>
    </row>
    <row r="885" spans="1:58" ht="11.25" customHeight="1">
      <c r="A885" s="15"/>
      <c r="B885" s="15"/>
      <c r="C885" s="15"/>
      <c r="G885" s="15"/>
      <c r="AE885" s="15"/>
      <c r="AS885" s="15"/>
      <c r="BF885" s="15"/>
    </row>
    <row r="886" spans="1:58" ht="11.25" customHeight="1">
      <c r="A886" s="15"/>
      <c r="B886" s="15"/>
      <c r="C886" s="15"/>
      <c r="G886" s="15"/>
      <c r="AE886" s="15"/>
      <c r="AS886" s="15"/>
      <c r="BF886" s="15"/>
    </row>
    <row r="887" spans="1:58" ht="11.25" customHeight="1">
      <c r="A887" s="15"/>
      <c r="B887" s="15"/>
      <c r="C887" s="15"/>
      <c r="G887" s="15"/>
      <c r="AE887" s="15"/>
      <c r="AS887" s="15"/>
      <c r="BF887" s="15"/>
    </row>
    <row r="888" spans="1:58" ht="11.25" customHeight="1">
      <c r="A888" s="15"/>
      <c r="B888" s="15"/>
      <c r="C888" s="15"/>
      <c r="G888" s="15"/>
      <c r="AE888" s="15"/>
      <c r="AS888" s="15"/>
      <c r="BF888" s="15"/>
    </row>
    <row r="889" spans="1:58" ht="11.25" customHeight="1">
      <c r="A889" s="15"/>
      <c r="B889" s="15"/>
      <c r="C889" s="15"/>
      <c r="G889" s="15"/>
      <c r="AE889" s="15"/>
      <c r="AS889" s="15"/>
      <c r="BF889" s="15"/>
    </row>
    <row r="890" spans="1:58" ht="11.25" customHeight="1">
      <c r="A890" s="15"/>
      <c r="B890" s="15"/>
      <c r="C890" s="15"/>
      <c r="G890" s="15"/>
      <c r="AE890" s="15"/>
      <c r="AS890" s="15"/>
      <c r="BF890" s="15"/>
    </row>
    <row r="891" spans="1:58" ht="11.25" customHeight="1">
      <c r="A891" s="15"/>
      <c r="B891" s="15"/>
      <c r="C891" s="15"/>
      <c r="G891" s="15"/>
      <c r="AE891" s="15"/>
      <c r="AS891" s="15"/>
      <c r="BF891" s="15"/>
    </row>
    <row r="892" spans="1:58" ht="11.25" customHeight="1">
      <c r="A892" s="15"/>
      <c r="B892" s="15"/>
      <c r="C892" s="15"/>
      <c r="G892" s="15"/>
      <c r="AE892" s="15"/>
      <c r="AS892" s="15"/>
      <c r="BF892" s="15"/>
    </row>
    <row r="893" spans="1:58" ht="11.25" customHeight="1">
      <c r="A893" s="15"/>
      <c r="B893" s="15"/>
      <c r="C893" s="15"/>
      <c r="G893" s="15"/>
      <c r="AE893" s="15"/>
      <c r="AS893" s="15"/>
      <c r="BF893" s="15"/>
    </row>
    <row r="894" spans="1:58" ht="11.25" customHeight="1">
      <c r="A894" s="15"/>
      <c r="B894" s="15"/>
      <c r="C894" s="15"/>
      <c r="G894" s="15"/>
      <c r="AE894" s="15"/>
      <c r="AS894" s="15"/>
      <c r="BF894" s="15"/>
    </row>
    <row r="895" spans="1:58" ht="11.25" customHeight="1">
      <c r="A895" s="15"/>
      <c r="B895" s="15"/>
      <c r="C895" s="15"/>
      <c r="G895" s="15"/>
      <c r="AE895" s="15"/>
      <c r="AS895" s="15"/>
      <c r="BF895" s="15"/>
    </row>
    <row r="896" spans="1:58" ht="11.25" customHeight="1">
      <c r="A896" s="15"/>
      <c r="B896" s="15"/>
      <c r="C896" s="15"/>
      <c r="G896" s="15"/>
      <c r="AE896" s="15"/>
      <c r="AS896" s="15"/>
      <c r="BF896" s="15"/>
    </row>
    <row r="897" spans="1:58" ht="11.25" customHeight="1">
      <c r="A897" s="15"/>
      <c r="B897" s="15"/>
      <c r="C897" s="15"/>
      <c r="G897" s="15"/>
      <c r="AE897" s="15"/>
      <c r="AS897" s="15"/>
      <c r="BF897" s="15"/>
    </row>
    <row r="898" spans="1:58" ht="11.25" customHeight="1">
      <c r="A898" s="15"/>
      <c r="B898" s="15"/>
      <c r="C898" s="15"/>
      <c r="G898" s="15"/>
      <c r="AE898" s="15"/>
      <c r="AS898" s="15"/>
      <c r="BF898" s="15"/>
    </row>
    <row r="899" spans="1:58" ht="11.25" customHeight="1">
      <c r="A899" s="15"/>
      <c r="B899" s="15"/>
      <c r="C899" s="15"/>
      <c r="G899" s="15"/>
      <c r="AE899" s="15"/>
      <c r="AS899" s="15"/>
      <c r="BF899" s="15"/>
    </row>
    <row r="900" spans="1:58" ht="11.25" customHeight="1">
      <c r="A900" s="15"/>
      <c r="B900" s="15"/>
      <c r="C900" s="15"/>
      <c r="G900" s="15"/>
      <c r="AE900" s="15"/>
      <c r="AS900" s="15"/>
      <c r="BF900" s="15"/>
    </row>
    <row r="901" spans="1:58" ht="11.25" customHeight="1">
      <c r="A901" s="15"/>
      <c r="B901" s="15"/>
      <c r="C901" s="15"/>
      <c r="G901" s="15"/>
      <c r="AE901" s="15"/>
      <c r="AS901" s="15"/>
      <c r="BF901" s="15"/>
    </row>
    <row r="902" spans="1:58" ht="11.25" customHeight="1">
      <c r="A902" s="15"/>
      <c r="B902" s="15"/>
      <c r="C902" s="15"/>
      <c r="G902" s="15"/>
      <c r="AE902" s="15"/>
      <c r="AS902" s="15"/>
      <c r="BF902" s="15"/>
    </row>
    <row r="903" spans="1:58" ht="11.25" customHeight="1">
      <c r="A903" s="15"/>
      <c r="B903" s="15"/>
      <c r="C903" s="15"/>
      <c r="G903" s="15"/>
      <c r="AE903" s="15"/>
      <c r="AS903" s="15"/>
      <c r="BF903" s="15"/>
    </row>
    <row r="904" spans="1:58" ht="11.25" customHeight="1">
      <c r="A904" s="15"/>
      <c r="B904" s="15"/>
      <c r="C904" s="15"/>
      <c r="G904" s="15"/>
      <c r="AE904" s="15"/>
      <c r="AS904" s="15"/>
      <c r="BF904" s="15"/>
    </row>
    <row r="905" spans="1:58" ht="11.25" customHeight="1">
      <c r="A905" s="15"/>
      <c r="B905" s="15"/>
      <c r="C905" s="15"/>
      <c r="G905" s="15"/>
      <c r="AE905" s="15"/>
      <c r="AS905" s="15"/>
      <c r="BF905" s="15"/>
    </row>
    <row r="906" spans="1:58" ht="11.25" customHeight="1">
      <c r="A906" s="15"/>
      <c r="B906" s="15"/>
      <c r="C906" s="15"/>
      <c r="G906" s="15"/>
      <c r="AE906" s="15"/>
      <c r="AS906" s="15"/>
      <c r="BF906" s="15"/>
    </row>
    <row r="907" spans="1:58" ht="11.25" customHeight="1">
      <c r="A907" s="15"/>
      <c r="B907" s="15"/>
      <c r="C907" s="15"/>
      <c r="G907" s="15"/>
      <c r="AE907" s="15"/>
      <c r="AS907" s="15"/>
      <c r="BF907" s="15"/>
    </row>
    <row r="908" spans="1:58" ht="11.25" customHeight="1">
      <c r="A908" s="15"/>
      <c r="B908" s="15"/>
      <c r="C908" s="15"/>
      <c r="G908" s="15"/>
      <c r="AE908" s="15"/>
      <c r="AS908" s="15"/>
      <c r="BF908" s="15"/>
    </row>
    <row r="909" spans="1:58" ht="11.25" customHeight="1">
      <c r="A909" s="15"/>
      <c r="B909" s="15"/>
      <c r="C909" s="15"/>
      <c r="G909" s="15"/>
      <c r="AE909" s="15"/>
      <c r="AS909" s="15"/>
      <c r="BF909" s="15"/>
    </row>
    <row r="910" spans="1:58" ht="11.25" customHeight="1">
      <c r="A910" s="15"/>
      <c r="B910" s="15"/>
      <c r="C910" s="15"/>
      <c r="G910" s="15"/>
      <c r="AE910" s="15"/>
      <c r="AS910" s="15"/>
      <c r="BF910" s="15"/>
    </row>
    <row r="911" spans="1:58" ht="11.25" customHeight="1">
      <c r="A911" s="15"/>
      <c r="B911" s="15"/>
      <c r="C911" s="15"/>
      <c r="G911" s="15"/>
      <c r="AE911" s="15"/>
      <c r="AS911" s="15"/>
      <c r="BF911" s="15"/>
    </row>
    <row r="912" spans="1:58" ht="11.25" customHeight="1">
      <c r="A912" s="15"/>
      <c r="B912" s="15"/>
      <c r="C912" s="15"/>
      <c r="G912" s="15"/>
      <c r="AE912" s="15"/>
      <c r="AS912" s="15"/>
      <c r="BF912" s="15"/>
    </row>
    <row r="913" spans="1:58" ht="11.25" customHeight="1">
      <c r="A913" s="15"/>
      <c r="B913" s="15"/>
      <c r="C913" s="15"/>
      <c r="G913" s="15"/>
      <c r="AE913" s="15"/>
      <c r="AS913" s="15"/>
      <c r="BF913" s="15"/>
    </row>
    <row r="914" spans="1:58" ht="11.25" customHeight="1">
      <c r="A914" s="15"/>
      <c r="B914" s="15"/>
      <c r="C914" s="15"/>
      <c r="G914" s="15"/>
      <c r="AE914" s="15"/>
      <c r="AS914" s="15"/>
      <c r="BF914" s="15"/>
    </row>
    <row r="915" spans="1:58" ht="11.25" customHeight="1">
      <c r="A915" s="15"/>
      <c r="B915" s="15"/>
      <c r="C915" s="15"/>
      <c r="G915" s="15"/>
      <c r="AE915" s="15"/>
      <c r="AS915" s="15"/>
      <c r="BF915" s="15"/>
    </row>
    <row r="916" spans="1:58" ht="11.25" customHeight="1">
      <c r="A916" s="15"/>
      <c r="B916" s="15"/>
      <c r="C916" s="15"/>
      <c r="G916" s="15"/>
      <c r="AE916" s="15"/>
      <c r="AS916" s="15"/>
      <c r="BF916" s="15"/>
    </row>
    <row r="917" spans="1:58" ht="11.25" customHeight="1">
      <c r="A917" s="15"/>
      <c r="B917" s="15"/>
      <c r="C917" s="15"/>
      <c r="G917" s="15"/>
      <c r="AE917" s="15"/>
      <c r="AS917" s="15"/>
      <c r="BF917" s="15"/>
    </row>
    <row r="918" spans="1:58" ht="11.25" customHeight="1">
      <c r="A918" s="15"/>
      <c r="B918" s="15"/>
      <c r="C918" s="15"/>
      <c r="G918" s="15"/>
      <c r="AE918" s="15"/>
      <c r="AS918" s="15"/>
      <c r="BF918" s="15"/>
    </row>
    <row r="919" spans="1:58" ht="11.25" customHeight="1">
      <c r="A919" s="15"/>
      <c r="B919" s="15"/>
      <c r="C919" s="15"/>
      <c r="G919" s="15"/>
      <c r="AE919" s="15"/>
      <c r="AS919" s="15"/>
      <c r="BF919" s="15"/>
    </row>
    <row r="920" spans="1:58" ht="11.25" customHeight="1">
      <c r="A920" s="15"/>
      <c r="B920" s="15"/>
      <c r="C920" s="15"/>
      <c r="G920" s="15"/>
      <c r="AE920" s="15"/>
      <c r="AS920" s="15"/>
      <c r="BF920" s="15"/>
    </row>
    <row r="921" spans="1:58" ht="11.25" customHeight="1">
      <c r="A921" s="15"/>
      <c r="B921" s="15"/>
      <c r="C921" s="15"/>
      <c r="G921" s="15"/>
      <c r="AE921" s="15"/>
      <c r="AS921" s="15"/>
      <c r="BF921" s="15"/>
    </row>
    <row r="922" spans="1:58" ht="11.25" customHeight="1">
      <c r="A922" s="15"/>
      <c r="B922" s="15"/>
      <c r="C922" s="15"/>
      <c r="G922" s="15"/>
      <c r="AE922" s="15"/>
      <c r="AS922" s="15"/>
      <c r="BF922" s="15"/>
    </row>
    <row r="923" spans="1:58" ht="11.25" customHeight="1">
      <c r="A923" s="15"/>
      <c r="B923" s="15"/>
      <c r="C923" s="15"/>
      <c r="G923" s="15"/>
      <c r="AE923" s="15"/>
      <c r="AS923" s="15"/>
      <c r="BF923" s="15"/>
    </row>
    <row r="924" spans="1:58" ht="11.25" customHeight="1">
      <c r="A924" s="15"/>
      <c r="B924" s="15"/>
      <c r="C924" s="15"/>
      <c r="G924" s="15"/>
      <c r="AE924" s="15"/>
      <c r="AS924" s="15"/>
      <c r="BF924" s="15"/>
    </row>
    <row r="925" spans="1:58" ht="11.25" customHeight="1">
      <c r="A925" s="15"/>
      <c r="B925" s="15"/>
      <c r="C925" s="15"/>
      <c r="G925" s="15"/>
      <c r="AE925" s="15"/>
      <c r="AS925" s="15"/>
      <c r="BF925" s="15"/>
    </row>
    <row r="926" spans="1:58" ht="11.25" customHeight="1">
      <c r="A926" s="15"/>
      <c r="B926" s="15"/>
      <c r="C926" s="15"/>
      <c r="G926" s="15"/>
      <c r="AE926" s="15"/>
      <c r="AS926" s="15"/>
      <c r="BF926" s="15"/>
    </row>
    <row r="927" spans="1:58" ht="11.25" customHeight="1">
      <c r="A927" s="15"/>
      <c r="B927" s="15"/>
      <c r="C927" s="15"/>
      <c r="G927" s="15"/>
      <c r="AE927" s="15"/>
      <c r="AS927" s="15"/>
      <c r="BF927" s="15"/>
    </row>
    <row r="928" spans="1:58" ht="11.25" customHeight="1">
      <c r="A928" s="15"/>
      <c r="B928" s="15"/>
      <c r="C928" s="15"/>
      <c r="G928" s="15"/>
      <c r="AE928" s="15"/>
      <c r="AS928" s="15"/>
      <c r="BF928" s="15"/>
    </row>
    <row r="929" spans="1:58" ht="11.25" customHeight="1">
      <c r="A929" s="15"/>
      <c r="B929" s="15"/>
      <c r="C929" s="15"/>
      <c r="G929" s="15"/>
      <c r="AE929" s="15"/>
      <c r="AS929" s="15"/>
      <c r="BF929" s="15"/>
    </row>
    <row r="930" spans="1:58" ht="11.25" customHeight="1">
      <c r="A930" s="15"/>
      <c r="B930" s="15"/>
      <c r="C930" s="15"/>
      <c r="G930" s="15"/>
      <c r="AE930" s="15"/>
      <c r="AS930" s="15"/>
      <c r="BF930" s="15"/>
    </row>
    <row r="931" spans="1:58" ht="11.25" customHeight="1">
      <c r="A931" s="15"/>
      <c r="B931" s="15"/>
      <c r="C931" s="15"/>
      <c r="G931" s="15"/>
      <c r="AE931" s="15"/>
      <c r="AS931" s="15"/>
      <c r="BF931" s="15"/>
    </row>
    <row r="932" spans="1:58" ht="11.25" customHeight="1">
      <c r="A932" s="15"/>
      <c r="B932" s="15"/>
      <c r="C932" s="15"/>
      <c r="G932" s="15"/>
      <c r="AE932" s="15"/>
      <c r="AS932" s="15"/>
      <c r="BF932" s="15"/>
    </row>
    <row r="933" spans="1:58" ht="11.25" customHeight="1">
      <c r="A933" s="15"/>
      <c r="B933" s="15"/>
      <c r="C933" s="15"/>
      <c r="G933" s="15"/>
      <c r="AE933" s="15"/>
      <c r="AS933" s="15"/>
      <c r="BF933" s="15"/>
    </row>
    <row r="934" spans="1:58" ht="11.25" customHeight="1">
      <c r="A934" s="15"/>
      <c r="B934" s="15"/>
      <c r="C934" s="15"/>
      <c r="G934" s="15"/>
      <c r="AE934" s="15"/>
      <c r="AS934" s="15"/>
      <c r="BF934" s="15"/>
    </row>
    <row r="935" spans="1:58" ht="11.25" customHeight="1">
      <c r="A935" s="15"/>
      <c r="B935" s="15"/>
      <c r="C935" s="15"/>
      <c r="G935" s="15"/>
      <c r="AE935" s="15"/>
      <c r="AS935" s="15"/>
      <c r="BF935" s="15"/>
    </row>
    <row r="936" spans="1:58" ht="11.25" customHeight="1">
      <c r="A936" s="15"/>
      <c r="B936" s="15"/>
      <c r="C936" s="15"/>
      <c r="G936" s="15"/>
      <c r="AE936" s="15"/>
      <c r="AS936" s="15"/>
      <c r="BF936" s="15"/>
    </row>
    <row r="937" spans="1:58" ht="11.25" customHeight="1">
      <c r="A937" s="15"/>
      <c r="B937" s="15"/>
      <c r="C937" s="15"/>
      <c r="G937" s="15"/>
      <c r="AE937" s="15"/>
      <c r="AS937" s="15"/>
      <c r="BF937" s="15"/>
    </row>
    <row r="938" spans="1:58" ht="11.25" customHeight="1">
      <c r="A938" s="15"/>
      <c r="B938" s="15"/>
      <c r="C938" s="15"/>
      <c r="G938" s="15"/>
      <c r="AE938" s="15"/>
      <c r="AS938" s="15"/>
      <c r="BF938" s="15"/>
    </row>
    <row r="939" spans="1:58" ht="11.25" customHeight="1">
      <c r="A939" s="15"/>
      <c r="B939" s="15"/>
      <c r="C939" s="15"/>
      <c r="G939" s="15"/>
      <c r="AE939" s="15"/>
      <c r="AS939" s="15"/>
      <c r="BF939" s="15"/>
    </row>
    <row r="940" spans="1:58" ht="11.25" customHeight="1">
      <c r="A940" s="15"/>
      <c r="B940" s="15"/>
      <c r="C940" s="15"/>
      <c r="G940" s="15"/>
      <c r="AE940" s="15"/>
      <c r="AS940" s="15"/>
      <c r="BF940" s="15"/>
    </row>
    <row r="941" spans="1:58" ht="11.25" customHeight="1">
      <c r="A941" s="15"/>
      <c r="B941" s="15"/>
      <c r="C941" s="15"/>
      <c r="G941" s="15"/>
      <c r="AE941" s="15"/>
      <c r="AS941" s="15"/>
      <c r="BF941" s="15"/>
    </row>
    <row r="942" spans="1:58" ht="11.25" customHeight="1">
      <c r="A942" s="15"/>
      <c r="B942" s="15"/>
      <c r="C942" s="15"/>
      <c r="G942" s="15"/>
      <c r="AE942" s="15"/>
      <c r="AS942" s="15"/>
      <c r="BF942" s="15"/>
    </row>
    <row r="943" spans="1:58" ht="11.25" customHeight="1">
      <c r="A943" s="15"/>
      <c r="B943" s="15"/>
      <c r="C943" s="15"/>
      <c r="G943" s="15"/>
      <c r="AE943" s="15"/>
      <c r="AS943" s="15"/>
      <c r="BF943" s="15"/>
    </row>
    <row r="944" spans="1:58" ht="11.25" customHeight="1">
      <c r="A944" s="15"/>
      <c r="B944" s="15"/>
      <c r="C944" s="15"/>
      <c r="G944" s="15"/>
      <c r="AE944" s="15"/>
      <c r="AS944" s="15"/>
      <c r="BF944" s="15"/>
    </row>
    <row r="945" spans="1:58" ht="11.25" customHeight="1">
      <c r="A945" s="15"/>
      <c r="B945" s="15"/>
      <c r="C945" s="15"/>
      <c r="G945" s="15"/>
      <c r="AE945" s="15"/>
      <c r="AS945" s="15"/>
      <c r="BF945" s="15"/>
    </row>
    <row r="946" spans="1:58" ht="11.25" customHeight="1">
      <c r="A946" s="15"/>
      <c r="B946" s="15"/>
      <c r="C946" s="15"/>
      <c r="G946" s="15"/>
      <c r="AE946" s="15"/>
      <c r="AS946" s="15"/>
      <c r="BF946" s="15"/>
    </row>
    <row r="947" spans="1:58" ht="11.25" customHeight="1">
      <c r="A947" s="15"/>
      <c r="B947" s="15"/>
      <c r="C947" s="15"/>
      <c r="G947" s="15"/>
      <c r="AE947" s="15"/>
      <c r="AS947" s="15"/>
      <c r="BF947" s="15"/>
    </row>
    <row r="948" spans="1:58" ht="11.25" customHeight="1">
      <c r="A948" s="15"/>
      <c r="B948" s="15"/>
      <c r="C948" s="15"/>
      <c r="G948" s="15"/>
      <c r="AE948" s="15"/>
      <c r="AS948" s="15"/>
      <c r="BF948" s="15"/>
    </row>
    <row r="949" spans="1:58" ht="11.25" customHeight="1">
      <c r="A949" s="15"/>
      <c r="B949" s="15"/>
      <c r="C949" s="15"/>
      <c r="G949" s="15"/>
      <c r="AE949" s="15"/>
      <c r="AS949" s="15"/>
      <c r="BF949" s="15"/>
    </row>
    <row r="950" spans="1:58" ht="11.25" customHeight="1">
      <c r="A950" s="15"/>
      <c r="B950" s="15"/>
      <c r="C950" s="15"/>
      <c r="G950" s="15"/>
      <c r="AE950" s="15"/>
      <c r="AS950" s="15"/>
      <c r="BF950" s="15"/>
    </row>
    <row r="951" spans="1:58" ht="11.25" customHeight="1">
      <c r="A951" s="15"/>
      <c r="B951" s="15"/>
      <c r="C951" s="15"/>
      <c r="G951" s="15"/>
      <c r="AE951" s="15"/>
      <c r="AS951" s="15"/>
      <c r="BF951" s="15"/>
    </row>
    <row r="952" spans="1:58" ht="11.25" customHeight="1">
      <c r="A952" s="15"/>
      <c r="B952" s="15"/>
      <c r="C952" s="15"/>
      <c r="G952" s="15"/>
      <c r="AE952" s="15"/>
      <c r="AS952" s="15"/>
      <c r="BF952" s="15"/>
    </row>
    <row r="953" spans="1:58" ht="11.25" customHeight="1">
      <c r="A953" s="15"/>
      <c r="B953" s="15"/>
      <c r="C953" s="15"/>
      <c r="G953" s="15"/>
      <c r="AE953" s="15"/>
      <c r="AS953" s="15"/>
      <c r="BF953" s="15"/>
    </row>
    <row r="954" spans="1:58" ht="11.25" customHeight="1">
      <c r="A954" s="15"/>
      <c r="B954" s="15"/>
      <c r="C954" s="15"/>
      <c r="G954" s="15"/>
      <c r="AE954" s="15"/>
      <c r="AS954" s="15"/>
      <c r="BF954" s="15"/>
    </row>
    <row r="955" spans="1:58" ht="11.25" customHeight="1">
      <c r="A955" s="15"/>
      <c r="B955" s="15"/>
      <c r="C955" s="15"/>
      <c r="G955" s="15"/>
      <c r="AE955" s="15"/>
      <c r="AS955" s="15"/>
      <c r="BF955" s="15"/>
    </row>
    <row r="956" spans="1:58" ht="11.25" customHeight="1">
      <c r="A956" s="15"/>
      <c r="B956" s="15"/>
      <c r="C956" s="15"/>
      <c r="G956" s="15"/>
      <c r="AE956" s="15"/>
      <c r="AS956" s="15"/>
      <c r="BF956" s="15"/>
    </row>
    <row r="957" spans="1:58" ht="11.25" customHeight="1">
      <c r="A957" s="15"/>
      <c r="B957" s="15"/>
      <c r="C957" s="15"/>
      <c r="G957" s="15"/>
      <c r="AE957" s="15"/>
      <c r="AS957" s="15"/>
      <c r="BF957" s="15"/>
    </row>
    <row r="958" spans="1:58" ht="11.25" customHeight="1">
      <c r="A958" s="15"/>
      <c r="B958" s="15"/>
      <c r="C958" s="15"/>
      <c r="G958" s="15"/>
      <c r="AE958" s="15"/>
      <c r="AS958" s="15"/>
      <c r="BF958" s="15"/>
    </row>
    <row r="959" spans="1:58" ht="11.25" customHeight="1">
      <c r="A959" s="15"/>
      <c r="B959" s="15"/>
      <c r="C959" s="15"/>
      <c r="G959" s="15"/>
      <c r="AE959" s="15"/>
      <c r="AS959" s="15"/>
      <c r="BF959" s="15"/>
    </row>
    <row r="960" spans="1:58" ht="11.25" customHeight="1">
      <c r="A960" s="15"/>
      <c r="B960" s="15"/>
      <c r="C960" s="15"/>
      <c r="G960" s="15"/>
      <c r="AE960" s="15"/>
      <c r="AS960" s="15"/>
      <c r="BF960" s="15"/>
    </row>
    <row r="961" spans="1:58" ht="11.25" customHeight="1">
      <c r="A961" s="15"/>
      <c r="B961" s="15"/>
      <c r="C961" s="15"/>
      <c r="G961" s="15"/>
      <c r="AE961" s="15"/>
      <c r="AS961" s="15"/>
      <c r="BF961" s="15"/>
    </row>
    <row r="962" spans="1:58" ht="11.25" customHeight="1">
      <c r="A962" s="15"/>
      <c r="B962" s="15"/>
      <c r="C962" s="15"/>
      <c r="G962" s="15"/>
      <c r="AE962" s="15"/>
      <c r="AS962" s="15"/>
      <c r="BF962" s="15"/>
    </row>
    <row r="963" spans="1:58" ht="11.25" customHeight="1">
      <c r="A963" s="15"/>
      <c r="B963" s="15"/>
      <c r="C963" s="15"/>
      <c r="G963" s="15"/>
      <c r="AE963" s="15"/>
      <c r="AS963" s="15"/>
      <c r="BF963" s="15"/>
    </row>
    <row r="964" spans="1:58" ht="11.25" customHeight="1">
      <c r="A964" s="15"/>
      <c r="B964" s="15"/>
      <c r="C964" s="15"/>
      <c r="G964" s="15"/>
      <c r="AE964" s="15"/>
      <c r="AS964" s="15"/>
      <c r="BF964" s="15"/>
    </row>
    <row r="965" spans="1:58" ht="11.25" customHeight="1">
      <c r="A965" s="15"/>
      <c r="B965" s="15"/>
      <c r="C965" s="15"/>
      <c r="G965" s="15"/>
      <c r="AE965" s="15"/>
      <c r="AS965" s="15"/>
      <c r="BF965" s="15"/>
    </row>
    <row r="966" spans="1:58" ht="11.25" customHeight="1">
      <c r="A966" s="15"/>
      <c r="B966" s="15"/>
      <c r="C966" s="15"/>
      <c r="G966" s="15"/>
      <c r="AE966" s="15"/>
      <c r="AS966" s="15"/>
      <c r="BF966" s="15"/>
    </row>
    <row r="967" spans="1:58" ht="11.25" customHeight="1">
      <c r="A967" s="15"/>
      <c r="B967" s="15"/>
      <c r="C967" s="15"/>
      <c r="G967" s="15"/>
      <c r="AE967" s="15"/>
      <c r="AS967" s="15"/>
      <c r="BF967" s="15"/>
    </row>
    <row r="968" spans="1:58" ht="11.25" customHeight="1">
      <c r="A968" s="15"/>
      <c r="B968" s="15"/>
      <c r="C968" s="15"/>
      <c r="G968" s="15"/>
      <c r="AE968" s="15"/>
      <c r="AS968" s="15"/>
      <c r="BF968" s="15"/>
    </row>
    <row r="969" spans="1:58" ht="11.25" customHeight="1">
      <c r="A969" s="15"/>
      <c r="B969" s="15"/>
      <c r="C969" s="15"/>
      <c r="G969" s="15"/>
      <c r="AE969" s="15"/>
      <c r="AS969" s="15"/>
      <c r="BF969" s="15"/>
    </row>
    <row r="970" spans="1:58" ht="11.25" customHeight="1">
      <c r="A970" s="15"/>
      <c r="B970" s="15"/>
      <c r="C970" s="15"/>
      <c r="G970" s="15"/>
      <c r="AE970" s="15"/>
      <c r="AS970" s="15"/>
      <c r="BF970" s="15"/>
    </row>
    <row r="971" spans="1:58" ht="11.25" customHeight="1">
      <c r="A971" s="15"/>
      <c r="B971" s="15"/>
      <c r="C971" s="15"/>
      <c r="G971" s="15"/>
      <c r="AE971" s="15"/>
      <c r="AS971" s="15"/>
      <c r="BF971" s="15"/>
    </row>
    <row r="972" spans="1:58" ht="11.25" customHeight="1">
      <c r="A972" s="15"/>
      <c r="B972" s="15"/>
      <c r="C972" s="15"/>
      <c r="G972" s="15"/>
      <c r="AE972" s="15"/>
      <c r="AS972" s="15"/>
      <c r="BF972" s="15"/>
    </row>
    <row r="973" spans="1:58" ht="11.25" customHeight="1">
      <c r="A973" s="15"/>
      <c r="B973" s="15"/>
      <c r="C973" s="15"/>
      <c r="G973" s="15"/>
      <c r="AE973" s="15"/>
      <c r="AS973" s="15"/>
      <c r="BF973" s="15"/>
    </row>
    <row r="974" spans="1:58" ht="11.25" customHeight="1">
      <c r="A974" s="15"/>
      <c r="B974" s="15"/>
      <c r="C974" s="15"/>
      <c r="G974" s="15"/>
      <c r="AE974" s="15"/>
      <c r="AS974" s="15"/>
      <c r="BF974" s="15"/>
    </row>
    <row r="975" spans="1:58" ht="11.25" customHeight="1">
      <c r="A975" s="15"/>
      <c r="B975" s="15"/>
      <c r="C975" s="15"/>
      <c r="G975" s="15"/>
      <c r="AE975" s="15"/>
      <c r="AS975" s="15"/>
      <c r="BF975" s="15"/>
    </row>
    <row r="976" spans="1:58" ht="11.25" customHeight="1">
      <c r="A976" s="15"/>
      <c r="B976" s="15"/>
      <c r="C976" s="15"/>
      <c r="G976" s="15"/>
      <c r="AE976" s="15"/>
      <c r="AS976" s="15"/>
      <c r="BF976" s="15"/>
    </row>
    <row r="977" spans="1:58" ht="11.25" customHeight="1">
      <c r="A977" s="15"/>
      <c r="B977" s="15"/>
      <c r="C977" s="15"/>
      <c r="G977" s="15"/>
      <c r="AE977" s="15"/>
      <c r="AS977" s="15"/>
      <c r="BF977" s="15"/>
    </row>
    <row r="978" spans="1:58" ht="11.25" customHeight="1">
      <c r="A978" s="15"/>
      <c r="B978" s="15"/>
      <c r="C978" s="15"/>
      <c r="G978" s="15"/>
      <c r="AE978" s="15"/>
      <c r="AS978" s="15"/>
      <c r="BF978" s="15"/>
    </row>
    <row r="979" spans="1:58" ht="11.25" customHeight="1">
      <c r="A979" s="15"/>
      <c r="B979" s="15"/>
      <c r="C979" s="15"/>
      <c r="G979" s="15"/>
      <c r="AE979" s="15"/>
      <c r="AS979" s="15"/>
      <c r="BF979" s="15"/>
    </row>
  </sheetData>
  <sheetProtection algorithmName="SHA-512" hashValue="cTpW39sWZAuGzJiOUpJajY+5w4ZvsT3h5Fl4WW5/K3DJaE/6MRPskwMp8HhZ9yXXgHYNX9OLtEExHKibK7D6Jg==" saltValue="3iMHjCUhwCPR/vum4EF9sg==" spinCount="100000" sheet="1" objects="1" scenarios="1"/>
  <mergeCells count="404">
    <mergeCell ref="BI38:BI39"/>
    <mergeCell ref="BK38:BK39"/>
    <mergeCell ref="BL38:BL39"/>
    <mergeCell ref="BM38:BM39"/>
    <mergeCell ref="BN38:BN39"/>
    <mergeCell ref="Z38:Z39"/>
    <mergeCell ref="AB38:AB39"/>
    <mergeCell ref="AC38:AC39"/>
    <mergeCell ref="AD38:AD39"/>
    <mergeCell ref="BG38:BG39"/>
    <mergeCell ref="BH38:BH39"/>
    <mergeCell ref="R38:R39"/>
    <mergeCell ref="S38:S39"/>
    <mergeCell ref="T38:T39"/>
    <mergeCell ref="V38:V39"/>
    <mergeCell ref="W38:W39"/>
    <mergeCell ref="Y38:Y39"/>
    <mergeCell ref="Z35:AE35"/>
    <mergeCell ref="AG35:AP35"/>
    <mergeCell ref="I38:I39"/>
    <mergeCell ref="J38:J39"/>
    <mergeCell ref="K38:K39"/>
    <mergeCell ref="L38:L39"/>
    <mergeCell ref="N38:N39"/>
    <mergeCell ref="O38:O39"/>
    <mergeCell ref="P38:P39"/>
    <mergeCell ref="Q38:Q39"/>
    <mergeCell ref="B34:C34"/>
    <mergeCell ref="D34:I34"/>
    <mergeCell ref="J34:K34"/>
    <mergeCell ref="L34:R34"/>
    <mergeCell ref="Z34:AE34"/>
    <mergeCell ref="AG34:AP34"/>
    <mergeCell ref="AV32:BD32"/>
    <mergeCell ref="BE32:BF33"/>
    <mergeCell ref="B33:C33"/>
    <mergeCell ref="D33:I33"/>
    <mergeCell ref="J33:K33"/>
    <mergeCell ref="L33:R33"/>
    <mergeCell ref="AV33:BD33"/>
    <mergeCell ref="Z30:AE30"/>
    <mergeCell ref="AG30:AP30"/>
    <mergeCell ref="AV30:BD30"/>
    <mergeCell ref="AU31:BF31"/>
    <mergeCell ref="BG31:BI33"/>
    <mergeCell ref="B32:C32"/>
    <mergeCell ref="D32:I32"/>
    <mergeCell ref="J32:K32"/>
    <mergeCell ref="L32:R32"/>
    <mergeCell ref="AU32:AU33"/>
    <mergeCell ref="BF26:BF27"/>
    <mergeCell ref="BG26:BI27"/>
    <mergeCell ref="BJ26:BN27"/>
    <mergeCell ref="AU28:BF28"/>
    <mergeCell ref="BG28:BI30"/>
    <mergeCell ref="A29:J29"/>
    <mergeCell ref="AU29:AU30"/>
    <mergeCell ref="AV29:BD29"/>
    <mergeCell ref="BE29:BF30"/>
    <mergeCell ref="A30:J30"/>
    <mergeCell ref="AZ26:AZ27"/>
    <mergeCell ref="BA26:BA27"/>
    <mergeCell ref="BB26:BB27"/>
    <mergeCell ref="BC26:BC27"/>
    <mergeCell ref="BD26:BD27"/>
    <mergeCell ref="BE26:BE27"/>
    <mergeCell ref="AT26:AT27"/>
    <mergeCell ref="AU26:AU27"/>
    <mergeCell ref="AV26:AV27"/>
    <mergeCell ref="AW26:AW27"/>
    <mergeCell ref="AX26:AX27"/>
    <mergeCell ref="AY26:AY27"/>
    <mergeCell ref="AN26:AN27"/>
    <mergeCell ref="AO26:AO27"/>
    <mergeCell ref="AP26:AP27"/>
    <mergeCell ref="AQ26:AQ27"/>
    <mergeCell ref="AR26:AR27"/>
    <mergeCell ref="AS26:AS27"/>
    <mergeCell ref="AH26:AH27"/>
    <mergeCell ref="AI26:AI27"/>
    <mergeCell ref="AJ26:AJ27"/>
    <mergeCell ref="AK26:AK27"/>
    <mergeCell ref="AL26:AL27"/>
    <mergeCell ref="AM26:AM27"/>
    <mergeCell ref="BS23:BS24"/>
    <mergeCell ref="BT23:BT24"/>
    <mergeCell ref="BU23:BU24"/>
    <mergeCell ref="A26:D27"/>
    <mergeCell ref="E26:F27"/>
    <mergeCell ref="G26:T27"/>
    <mergeCell ref="AB26:AD27"/>
    <mergeCell ref="AE26:AE27"/>
    <mergeCell ref="AF26:AF27"/>
    <mergeCell ref="AG26:AG27"/>
    <mergeCell ref="BL23:BL25"/>
    <mergeCell ref="BM23:BM25"/>
    <mergeCell ref="BN23:BN25"/>
    <mergeCell ref="BP23:BP25"/>
    <mergeCell ref="BQ23:BQ25"/>
    <mergeCell ref="BR23:BR25"/>
    <mergeCell ref="BF23:BF24"/>
    <mergeCell ref="BG23:BG25"/>
    <mergeCell ref="BH23:BH25"/>
    <mergeCell ref="BI23:BI25"/>
    <mergeCell ref="BJ23:BJ25"/>
    <mergeCell ref="BK23:BK25"/>
    <mergeCell ref="AZ23:AZ24"/>
    <mergeCell ref="BA23:BA24"/>
    <mergeCell ref="BB23:BB24"/>
    <mergeCell ref="BC23:BC24"/>
    <mergeCell ref="BD23:BD24"/>
    <mergeCell ref="BE23:BE24"/>
    <mergeCell ref="AT23:AT24"/>
    <mergeCell ref="AU23:AU24"/>
    <mergeCell ref="AV23:AV24"/>
    <mergeCell ref="AW23:AW24"/>
    <mergeCell ref="AX23:AX24"/>
    <mergeCell ref="AY23:AY24"/>
    <mergeCell ref="AN23:AN24"/>
    <mergeCell ref="AO23:AO24"/>
    <mergeCell ref="AP23:AP24"/>
    <mergeCell ref="AQ23:AQ24"/>
    <mergeCell ref="AR23:AR24"/>
    <mergeCell ref="AS23:AS24"/>
    <mergeCell ref="AH23:AH24"/>
    <mergeCell ref="AI23:AI24"/>
    <mergeCell ref="AJ23:AJ24"/>
    <mergeCell ref="AK23:AK24"/>
    <mergeCell ref="AL23:AL24"/>
    <mergeCell ref="AM23:AM24"/>
    <mergeCell ref="AB23:AB25"/>
    <mergeCell ref="AC23:AC25"/>
    <mergeCell ref="AD23:AD25"/>
    <mergeCell ref="AE23:AE24"/>
    <mergeCell ref="AF23:AF24"/>
    <mergeCell ref="AG23:AG24"/>
    <mergeCell ref="V23:V25"/>
    <mergeCell ref="W23:W25"/>
    <mergeCell ref="X23:X25"/>
    <mergeCell ref="Y23:Y25"/>
    <mergeCell ref="Z23:Z25"/>
    <mergeCell ref="AA23:AA25"/>
    <mergeCell ref="P23:P25"/>
    <mergeCell ref="Q23:Q25"/>
    <mergeCell ref="R23:R25"/>
    <mergeCell ref="S23:S25"/>
    <mergeCell ref="T23:T25"/>
    <mergeCell ref="U23:U25"/>
    <mergeCell ref="J23:J25"/>
    <mergeCell ref="K23:K25"/>
    <mergeCell ref="L23:L25"/>
    <mergeCell ref="M23:M25"/>
    <mergeCell ref="N23:N25"/>
    <mergeCell ref="O23:O25"/>
    <mergeCell ref="BS20:BS21"/>
    <mergeCell ref="BT20:BT21"/>
    <mergeCell ref="BU20:BU21"/>
    <mergeCell ref="A23:A25"/>
    <mergeCell ref="B23:B25"/>
    <mergeCell ref="C23:C25"/>
    <mergeCell ref="D23:D25"/>
    <mergeCell ref="E23:E25"/>
    <mergeCell ref="F23:F25"/>
    <mergeCell ref="I23:I25"/>
    <mergeCell ref="BL20:BL22"/>
    <mergeCell ref="BM20:BM22"/>
    <mergeCell ref="BN20:BN22"/>
    <mergeCell ref="BP20:BP22"/>
    <mergeCell ref="BQ20:BQ22"/>
    <mergeCell ref="BR20:BR22"/>
    <mergeCell ref="BF20:BF21"/>
    <mergeCell ref="BG20:BG22"/>
    <mergeCell ref="BH20:BH22"/>
    <mergeCell ref="BI20:BI22"/>
    <mergeCell ref="BJ20:BJ22"/>
    <mergeCell ref="BK20:BK22"/>
    <mergeCell ref="AZ20:AZ21"/>
    <mergeCell ref="BA20:BA21"/>
    <mergeCell ref="BB20:BB21"/>
    <mergeCell ref="BC20:BC21"/>
    <mergeCell ref="BD20:BD21"/>
    <mergeCell ref="BE20:BE21"/>
    <mergeCell ref="AT20:AT21"/>
    <mergeCell ref="AU20:AU21"/>
    <mergeCell ref="AV20:AV21"/>
    <mergeCell ref="AW20:AW21"/>
    <mergeCell ref="AX20:AX21"/>
    <mergeCell ref="AY20:AY21"/>
    <mergeCell ref="AN20:AN21"/>
    <mergeCell ref="AO20:AO21"/>
    <mergeCell ref="AP20:AP21"/>
    <mergeCell ref="AQ20:AQ21"/>
    <mergeCell ref="AR20:AR21"/>
    <mergeCell ref="AS20:AS21"/>
    <mergeCell ref="AH20:AH21"/>
    <mergeCell ref="AI20:AI21"/>
    <mergeCell ref="AJ20:AJ21"/>
    <mergeCell ref="AK20:AK21"/>
    <mergeCell ref="AL20:AL21"/>
    <mergeCell ref="AM20:AM21"/>
    <mergeCell ref="AB20:AB22"/>
    <mergeCell ref="AC20:AC22"/>
    <mergeCell ref="AD20:AD22"/>
    <mergeCell ref="AE20:AE21"/>
    <mergeCell ref="AF20:AF21"/>
    <mergeCell ref="AG20:AG21"/>
    <mergeCell ref="V20:V22"/>
    <mergeCell ref="W20:W22"/>
    <mergeCell ref="X20:X22"/>
    <mergeCell ref="Y20:Y22"/>
    <mergeCell ref="Z20:Z22"/>
    <mergeCell ref="AA20:AA22"/>
    <mergeCell ref="P20:P22"/>
    <mergeCell ref="Q20:Q22"/>
    <mergeCell ref="R20:R22"/>
    <mergeCell ref="S20:S22"/>
    <mergeCell ref="T20:T22"/>
    <mergeCell ref="U20:U22"/>
    <mergeCell ref="J20:J22"/>
    <mergeCell ref="K20:K22"/>
    <mergeCell ref="L20:L22"/>
    <mergeCell ref="M20:M22"/>
    <mergeCell ref="N20:N22"/>
    <mergeCell ref="O20:O22"/>
    <mergeCell ref="BS17:BS18"/>
    <mergeCell ref="BT17:BT18"/>
    <mergeCell ref="BU17:BU18"/>
    <mergeCell ref="A20:A22"/>
    <mergeCell ref="B20:B22"/>
    <mergeCell ref="C20:C22"/>
    <mergeCell ref="D20:D22"/>
    <mergeCell ref="E20:E22"/>
    <mergeCell ref="F20:F22"/>
    <mergeCell ref="I20:I22"/>
    <mergeCell ref="BL17:BL19"/>
    <mergeCell ref="BM17:BM19"/>
    <mergeCell ref="BN17:BN19"/>
    <mergeCell ref="BP17:BP19"/>
    <mergeCell ref="BQ17:BQ19"/>
    <mergeCell ref="BR17:BR19"/>
    <mergeCell ref="BF17:BF18"/>
    <mergeCell ref="BG17:BG19"/>
    <mergeCell ref="BH17:BH19"/>
    <mergeCell ref="BI17:BI19"/>
    <mergeCell ref="BJ17:BJ19"/>
    <mergeCell ref="BK17:BK19"/>
    <mergeCell ref="AZ17:AZ18"/>
    <mergeCell ref="BA17:BA18"/>
    <mergeCell ref="BB17:BB18"/>
    <mergeCell ref="BC17:BC18"/>
    <mergeCell ref="BD17:BD18"/>
    <mergeCell ref="BE17:BE18"/>
    <mergeCell ref="AT17:AT18"/>
    <mergeCell ref="AU17:AU18"/>
    <mergeCell ref="AV17:AV18"/>
    <mergeCell ref="AW17:AW18"/>
    <mergeCell ref="AX17:AX18"/>
    <mergeCell ref="AY17:AY18"/>
    <mergeCell ref="AN17:AN18"/>
    <mergeCell ref="AO17:AO18"/>
    <mergeCell ref="AP17:AP18"/>
    <mergeCell ref="AQ17:AQ18"/>
    <mergeCell ref="AR17:AR18"/>
    <mergeCell ref="AS17:AS18"/>
    <mergeCell ref="AH17:AH18"/>
    <mergeCell ref="AI17:AI18"/>
    <mergeCell ref="AJ17:AJ18"/>
    <mergeCell ref="AK17:AK18"/>
    <mergeCell ref="AL17:AL18"/>
    <mergeCell ref="AM17:AM18"/>
    <mergeCell ref="AC17:AC19"/>
    <mergeCell ref="AD17:AD19"/>
    <mergeCell ref="AE17:AE18"/>
    <mergeCell ref="AF17:AF18"/>
    <mergeCell ref="AG17:AG18"/>
    <mergeCell ref="V17:V19"/>
    <mergeCell ref="W17:W19"/>
    <mergeCell ref="X17:X19"/>
    <mergeCell ref="Y17:Y19"/>
    <mergeCell ref="Z17:Z19"/>
    <mergeCell ref="AA17:AA19"/>
    <mergeCell ref="BT13:BT15"/>
    <mergeCell ref="G16:H16"/>
    <mergeCell ref="AC16:AD16"/>
    <mergeCell ref="BK16:BN16"/>
    <mergeCell ref="A17:A19"/>
    <mergeCell ref="B17:B19"/>
    <mergeCell ref="C17:C19"/>
    <mergeCell ref="D17:D19"/>
    <mergeCell ref="E17:E19"/>
    <mergeCell ref="F17:F19"/>
    <mergeCell ref="I17:I19"/>
    <mergeCell ref="P17:P19"/>
    <mergeCell ref="Q17:Q19"/>
    <mergeCell ref="R17:R19"/>
    <mergeCell ref="S17:S19"/>
    <mergeCell ref="T17:T19"/>
    <mergeCell ref="U17:U19"/>
    <mergeCell ref="J17:J19"/>
    <mergeCell ref="K17:K19"/>
    <mergeCell ref="L17:L19"/>
    <mergeCell ref="M17:M19"/>
    <mergeCell ref="N17:N19"/>
    <mergeCell ref="O17:O19"/>
    <mergeCell ref="AB17:AB19"/>
    <mergeCell ref="BU13:BU15"/>
    <mergeCell ref="AI14:AI15"/>
    <mergeCell ref="AJ14:AJ15"/>
    <mergeCell ref="AK14:AK15"/>
    <mergeCell ref="AL14:AL15"/>
    <mergeCell ref="AM14:AN14"/>
    <mergeCell ref="AO14:AP14"/>
    <mergeCell ref="BL12:BL15"/>
    <mergeCell ref="BM12:BM15"/>
    <mergeCell ref="BN12:BN15"/>
    <mergeCell ref="BG12:BH12"/>
    <mergeCell ref="BI12:BI15"/>
    <mergeCell ref="BJ12:BJ15"/>
    <mergeCell ref="BK12:BK15"/>
    <mergeCell ref="BG13:BG15"/>
    <mergeCell ref="BH13:BH15"/>
    <mergeCell ref="AW14:AW15"/>
    <mergeCell ref="AX14:AX15"/>
    <mergeCell ref="AY14:AY15"/>
    <mergeCell ref="AZ14:BA14"/>
    <mergeCell ref="BB14:BC14"/>
    <mergeCell ref="BD14:BE14"/>
    <mergeCell ref="BQ13:BQ15"/>
    <mergeCell ref="BR13:BR15"/>
    <mergeCell ref="AH13:AH15"/>
    <mergeCell ref="AM13:AN13"/>
    <mergeCell ref="AO13:AR13"/>
    <mergeCell ref="AZ12:BE12"/>
    <mergeCell ref="BF12:BF15"/>
    <mergeCell ref="AZ13:BA13"/>
    <mergeCell ref="BB13:BE13"/>
    <mergeCell ref="AK12:AL13"/>
    <mergeCell ref="AM12:AR12"/>
    <mergeCell ref="AS12:AS15"/>
    <mergeCell ref="AT12:AU13"/>
    <mergeCell ref="AV12:AW13"/>
    <mergeCell ref="AX12:AY13"/>
    <mergeCell ref="AQ14:AR14"/>
    <mergeCell ref="AT14:AT15"/>
    <mergeCell ref="AU14:AU15"/>
    <mergeCell ref="AV14:AV15"/>
    <mergeCell ref="BP11:BP15"/>
    <mergeCell ref="BQ11:BR12"/>
    <mergeCell ref="BS11:BS15"/>
    <mergeCell ref="BT11:BU12"/>
    <mergeCell ref="B12:B15"/>
    <mergeCell ref="C12:C15"/>
    <mergeCell ref="D12:D15"/>
    <mergeCell ref="E12:E15"/>
    <mergeCell ref="F12:F15"/>
    <mergeCell ref="N12:N14"/>
    <mergeCell ref="O12:O14"/>
    <mergeCell ref="P12:P14"/>
    <mergeCell ref="Q12:Q14"/>
    <mergeCell ref="R12:R15"/>
    <mergeCell ref="S12:S15"/>
    <mergeCell ref="G12:H15"/>
    <mergeCell ref="I12:I14"/>
    <mergeCell ref="J12:J14"/>
    <mergeCell ref="K12:K14"/>
    <mergeCell ref="L12:L15"/>
    <mergeCell ref="M12:M15"/>
    <mergeCell ref="Z12:Z15"/>
    <mergeCell ref="AA12:AA15"/>
    <mergeCell ref="AB12:AB15"/>
    <mergeCell ref="I9:T9"/>
    <mergeCell ref="BC9:BM9"/>
    <mergeCell ref="A11:A15"/>
    <mergeCell ref="B11:F11"/>
    <mergeCell ref="G11:L11"/>
    <mergeCell ref="M11:R11"/>
    <mergeCell ref="S11:AB11"/>
    <mergeCell ref="AC11:AD12"/>
    <mergeCell ref="AE11:AR11"/>
    <mergeCell ref="AS11:BJ11"/>
    <mergeCell ref="BK11:BN11"/>
    <mergeCell ref="AE12:AE15"/>
    <mergeCell ref="AF12:AH12"/>
    <mergeCell ref="AI12:AJ13"/>
    <mergeCell ref="T12:T15"/>
    <mergeCell ref="U12:U15"/>
    <mergeCell ref="V12:V15"/>
    <mergeCell ref="W12:W15"/>
    <mergeCell ref="X12:X15"/>
    <mergeCell ref="Y12:Y15"/>
    <mergeCell ref="AC13:AC15"/>
    <mergeCell ref="AD13:AD15"/>
    <mergeCell ref="AF13:AF15"/>
    <mergeCell ref="AG13:AG15"/>
    <mergeCell ref="AD7:AO7"/>
    <mergeCell ref="BC7:BM7"/>
    <mergeCell ref="AD8:AO8"/>
    <mergeCell ref="BC8:BM8"/>
    <mergeCell ref="BH1:BI1"/>
    <mergeCell ref="A2:BI2"/>
    <mergeCell ref="A3:BI3"/>
    <mergeCell ref="A4:BI4"/>
    <mergeCell ref="S5:Z5"/>
    <mergeCell ref="AD5:AM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T994"/>
  <sheetViews>
    <sheetView topLeftCell="A4" zoomScale="80" zoomScaleNormal="80" workbookViewId="0">
      <pane xSplit="1" topLeftCell="B1" activePane="topRight" state="frozen"/>
      <selection activeCell="I10" sqref="I10"/>
      <selection pane="topRight" activeCell="I7" sqref="I7 I8 B17:F40 E41:F42 H17:AA40 T23:X42 AC17:AK42 AM17:AU42 AV43:AX48 AV17:BG40 BI17:BJ40"/>
    </sheetView>
  </sheetViews>
  <sheetFormatPr defaultColWidth="14.42578125" defaultRowHeight="15"/>
  <cols>
    <col min="1" max="1" width="10.7109375" style="14" customWidth="1"/>
    <col min="2" max="17" width="5.7109375" style="14" customWidth="1"/>
    <col min="18" max="24" width="6.28515625" style="14" customWidth="1"/>
    <col min="25" max="25" width="5.7109375" style="14" customWidth="1"/>
    <col min="26" max="27" width="4.28515625" style="14" customWidth="1"/>
    <col min="28" max="28" width="3.7109375" style="14" customWidth="1"/>
    <col min="29" max="37" width="5.7109375" style="14" customWidth="1"/>
    <col min="38" max="38" width="3.7109375" style="14" customWidth="1"/>
    <col min="39" max="46" width="5.7109375" style="14" customWidth="1"/>
    <col min="47" max="47" width="5.140625" style="14" customWidth="1"/>
    <col min="48" max="55" width="4.28515625" style="14" customWidth="1"/>
    <col min="56" max="56" width="2.5703125" style="14" customWidth="1"/>
    <col min="57" max="57" width="5.7109375" style="14" customWidth="1"/>
    <col min="58" max="59" width="7.140625" style="14" customWidth="1"/>
    <col min="60" max="62" width="5.7109375" style="14" customWidth="1"/>
    <col min="63" max="16384" width="14.42578125" style="14"/>
  </cols>
  <sheetData>
    <row r="1" spans="1:62" ht="15" customHeight="1">
      <c r="AL1" s="15"/>
      <c r="AU1" s="15"/>
      <c r="AW1" s="1247" t="s">
        <v>198</v>
      </c>
      <c r="AX1" s="1154"/>
      <c r="AY1" s="15"/>
    </row>
    <row r="2" spans="1:62"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5"/>
    </row>
    <row r="3" spans="1:62"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5"/>
    </row>
    <row r="4" spans="1:62"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5"/>
    </row>
    <row r="5" spans="1:62" ht="17.25" customHeight="1">
      <c r="R5" s="1153"/>
      <c r="S5" s="1153"/>
      <c r="T5" s="1154"/>
      <c r="U5" s="1154"/>
      <c r="V5" s="1154"/>
      <c r="W5" s="1154"/>
      <c r="X5" s="16"/>
      <c r="AA5" s="1153"/>
      <c r="AB5" s="1154"/>
      <c r="AC5" s="1154"/>
      <c r="AD5" s="1154"/>
      <c r="AE5" s="1154"/>
      <c r="AF5" s="1154"/>
      <c r="AL5" s="15"/>
      <c r="AU5" s="15"/>
    </row>
    <row r="6" spans="1:62" ht="12.75" customHeight="1">
      <c r="A6" s="15"/>
      <c r="B6" s="15"/>
      <c r="C6" s="15"/>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62" ht="18.75" customHeight="1">
      <c r="B7" s="18" t="s">
        <v>201</v>
      </c>
      <c r="I7" s="464"/>
      <c r="J7" s="452"/>
      <c r="K7" s="452"/>
      <c r="L7" s="452"/>
      <c r="M7" s="452"/>
      <c r="N7" s="452"/>
      <c r="O7" s="452"/>
      <c r="P7" s="452"/>
      <c r="Q7" s="452"/>
      <c r="R7" s="465"/>
      <c r="S7" s="404"/>
      <c r="T7" s="20"/>
      <c r="U7" s="404"/>
      <c r="V7" s="405" t="s">
        <v>202</v>
      </c>
      <c r="W7" s="404"/>
      <c r="X7" s="404"/>
      <c r="Y7" s="404"/>
      <c r="Z7" s="404"/>
      <c r="AA7" s="1146"/>
      <c r="AB7" s="1147"/>
      <c r="AC7" s="1147"/>
      <c r="AD7" s="1147"/>
      <c r="AE7" s="1147"/>
      <c r="AF7" s="1147"/>
      <c r="AG7" s="1147"/>
      <c r="AH7" s="1148"/>
      <c r="AI7" s="404"/>
      <c r="AJ7" s="404"/>
      <c r="AK7" s="405" t="s">
        <v>203</v>
      </c>
      <c r="AL7" s="404"/>
      <c r="AM7" s="404"/>
      <c r="AN7" s="404"/>
      <c r="AO7" s="404"/>
      <c r="AP7" s="404"/>
      <c r="AQ7" s="404"/>
      <c r="AR7" s="1149"/>
      <c r="AS7" s="1150"/>
      <c r="AT7" s="1150"/>
      <c r="AU7" s="1150"/>
      <c r="AV7" s="1150"/>
      <c r="AW7" s="1150"/>
      <c r="AX7" s="1150"/>
      <c r="AY7" s="1150"/>
      <c r="AZ7" s="1150"/>
      <c r="BA7" s="1150"/>
      <c r="BB7" s="1150"/>
    </row>
    <row r="8" spans="1:62" ht="18.75" customHeight="1">
      <c r="B8" s="18" t="s">
        <v>204</v>
      </c>
      <c r="I8" s="464"/>
      <c r="J8" s="452"/>
      <c r="K8" s="452"/>
      <c r="L8" s="452"/>
      <c r="M8" s="452"/>
      <c r="N8" s="452"/>
      <c r="O8" s="452"/>
      <c r="P8" s="452"/>
      <c r="Q8" s="452"/>
      <c r="R8" s="465"/>
      <c r="S8" s="404"/>
      <c r="T8" s="20"/>
      <c r="U8" s="404"/>
      <c r="V8" s="405" t="s">
        <v>205</v>
      </c>
      <c r="W8" s="404"/>
      <c r="X8" s="404"/>
      <c r="Y8" s="404"/>
      <c r="Z8" s="404"/>
      <c r="AA8" s="1146"/>
      <c r="AB8" s="1147"/>
      <c r="AC8" s="1147"/>
      <c r="AD8" s="1147"/>
      <c r="AE8" s="1147"/>
      <c r="AF8" s="1147"/>
      <c r="AG8" s="1147"/>
      <c r="AH8" s="1148"/>
      <c r="AI8" s="404"/>
      <c r="AJ8" s="404"/>
      <c r="AK8" s="405" t="s">
        <v>206</v>
      </c>
      <c r="AL8" s="404"/>
      <c r="AM8" s="404"/>
      <c r="AN8" s="404"/>
      <c r="AO8" s="404"/>
      <c r="AP8" s="404"/>
      <c r="AQ8" s="404"/>
      <c r="AR8" s="1149"/>
      <c r="AS8" s="1150"/>
      <c r="AT8" s="1150"/>
      <c r="AU8" s="1150"/>
      <c r="AV8" s="1150"/>
      <c r="AW8" s="1150"/>
      <c r="AX8" s="1150"/>
      <c r="AY8" s="1150"/>
      <c r="AZ8" s="1150"/>
      <c r="BA8" s="1150"/>
      <c r="BB8" s="1150"/>
    </row>
    <row r="9" spans="1:62" ht="18.75" customHeight="1">
      <c r="B9" s="18" t="s">
        <v>207</v>
      </c>
      <c r="I9" s="1146"/>
      <c r="J9" s="1147"/>
      <c r="K9" s="1147"/>
      <c r="L9" s="1147"/>
      <c r="M9" s="1147"/>
      <c r="N9" s="1147"/>
      <c r="O9" s="1147"/>
      <c r="P9" s="1147"/>
      <c r="Q9" s="1147"/>
      <c r="R9" s="1489"/>
      <c r="S9" s="404"/>
      <c r="T9" s="20"/>
      <c r="U9" s="20"/>
      <c r="V9" s="20"/>
      <c r="W9" s="20"/>
      <c r="X9" s="20"/>
      <c r="Y9" s="20"/>
      <c r="Z9" s="20"/>
      <c r="AA9" s="20"/>
      <c r="AB9" s="17"/>
      <c r="AC9" s="20"/>
      <c r="AD9" s="20"/>
      <c r="AE9" s="20"/>
      <c r="AF9" s="20"/>
      <c r="AG9" s="20"/>
      <c r="AH9" s="20"/>
      <c r="AI9" s="20"/>
      <c r="AJ9" s="404"/>
      <c r="AK9" s="405" t="s">
        <v>208</v>
      </c>
      <c r="AL9" s="404"/>
      <c r="AM9" s="404"/>
      <c r="AN9" s="404"/>
      <c r="AO9" s="404"/>
      <c r="AP9" s="404"/>
      <c r="AQ9" s="404"/>
      <c r="AR9" s="1145"/>
      <c r="AS9" s="1145"/>
      <c r="AT9" s="1145"/>
      <c r="AU9" s="1145"/>
      <c r="AV9" s="1145"/>
      <c r="AW9" s="1145"/>
      <c r="AX9" s="1145"/>
      <c r="AY9" s="1145"/>
      <c r="AZ9" s="1145"/>
      <c r="BA9" s="1145"/>
      <c r="BB9" s="1145"/>
    </row>
    <row r="10" spans="1:62"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1" spans="1:62" ht="24" customHeight="1">
      <c r="A11" s="1313" t="s">
        <v>363</v>
      </c>
      <c r="B11" s="1316" t="s">
        <v>210</v>
      </c>
      <c r="C11" s="1316"/>
      <c r="D11" s="1316"/>
      <c r="E11" s="1316"/>
      <c r="F11" s="1316"/>
      <c r="G11" s="1316" t="s">
        <v>211</v>
      </c>
      <c r="H11" s="1316"/>
      <c r="I11" s="1316"/>
      <c r="J11" s="1316"/>
      <c r="K11" s="1316"/>
      <c r="L11" s="1316"/>
      <c r="M11" s="1316" t="s">
        <v>212</v>
      </c>
      <c r="N11" s="1316"/>
      <c r="O11" s="1316"/>
      <c r="P11" s="1316"/>
      <c r="Q11" s="1316"/>
      <c r="R11" s="1316"/>
      <c r="S11" s="1316"/>
      <c r="T11" s="1330" t="s">
        <v>213</v>
      </c>
      <c r="U11" s="1331"/>
      <c r="V11" s="1331"/>
      <c r="W11" s="1331"/>
      <c r="X11" s="1331"/>
      <c r="Y11" s="1332"/>
      <c r="Z11" s="1317" t="s">
        <v>214</v>
      </c>
      <c r="AA11" s="1318"/>
      <c r="AB11" s="1321" t="s">
        <v>215</v>
      </c>
      <c r="AC11" s="1322"/>
      <c r="AD11" s="1322"/>
      <c r="AE11" s="1322"/>
      <c r="AF11" s="1323"/>
      <c r="AG11" s="1323"/>
      <c r="AH11" s="1323"/>
      <c r="AI11" s="1323"/>
      <c r="AJ11" s="1323"/>
      <c r="AK11" s="1324"/>
      <c r="AL11" s="1321" t="s">
        <v>216</v>
      </c>
      <c r="AM11" s="1323"/>
      <c r="AN11" s="1323"/>
      <c r="AO11" s="1323"/>
      <c r="AP11" s="1323"/>
      <c r="AQ11" s="1323"/>
      <c r="AR11" s="1323"/>
      <c r="AS11" s="1323"/>
      <c r="AT11" s="1323"/>
      <c r="AU11" s="1323"/>
      <c r="AV11" s="1323"/>
      <c r="AW11" s="1323"/>
      <c r="AX11" s="1323"/>
      <c r="AY11" s="1324"/>
      <c r="AZ11" s="1325" t="s">
        <v>217</v>
      </c>
      <c r="BA11" s="1326"/>
      <c r="BB11" s="1326"/>
      <c r="BC11" s="1327"/>
      <c r="BE11" s="1341" t="s">
        <v>57</v>
      </c>
      <c r="BF11" s="1313" t="s">
        <v>145</v>
      </c>
      <c r="BG11" s="1344"/>
      <c r="BH11" s="1328" t="s">
        <v>260</v>
      </c>
      <c r="BI11" s="1337" t="s">
        <v>30</v>
      </c>
      <c r="BJ11" s="1337"/>
    </row>
    <row r="12" spans="1:62" ht="24" customHeight="1">
      <c r="A12" s="1314"/>
      <c r="B12" s="1336" t="s">
        <v>55</v>
      </c>
      <c r="C12" s="1336" t="s">
        <v>56</v>
      </c>
      <c r="D12" s="1336" t="s">
        <v>26</v>
      </c>
      <c r="E12" s="1336" t="s">
        <v>53</v>
      </c>
      <c r="F12" s="1336" t="s">
        <v>54</v>
      </c>
      <c r="G12" s="1336" t="s">
        <v>218</v>
      </c>
      <c r="H12" s="1336"/>
      <c r="I12" s="1336" t="s">
        <v>61</v>
      </c>
      <c r="J12" s="1336" t="s">
        <v>68</v>
      </c>
      <c r="K12" s="1336" t="s">
        <v>64</v>
      </c>
      <c r="L12" s="1336" t="s">
        <v>65</v>
      </c>
      <c r="M12" s="1336" t="s">
        <v>61</v>
      </c>
      <c r="N12" s="1336" t="s">
        <v>62</v>
      </c>
      <c r="O12" s="1336" t="s">
        <v>68</v>
      </c>
      <c r="P12" s="1336" t="s">
        <v>64</v>
      </c>
      <c r="Q12" s="1336" t="s">
        <v>69</v>
      </c>
      <c r="R12" s="1336" t="s">
        <v>219</v>
      </c>
      <c r="S12" s="1336" t="s">
        <v>220</v>
      </c>
      <c r="T12" s="1336" t="s">
        <v>33</v>
      </c>
      <c r="U12" s="1336" t="s">
        <v>73</v>
      </c>
      <c r="V12" s="1336" t="s">
        <v>221</v>
      </c>
      <c r="W12" s="1336" t="s">
        <v>35</v>
      </c>
      <c r="X12" s="1336" t="s">
        <v>222</v>
      </c>
      <c r="Y12" s="1336" t="s">
        <v>223</v>
      </c>
      <c r="Z12" s="1319"/>
      <c r="AA12" s="1320"/>
      <c r="AB12" s="1328" t="s">
        <v>224</v>
      </c>
      <c r="AC12" s="1330" t="s">
        <v>225</v>
      </c>
      <c r="AD12" s="1331"/>
      <c r="AE12" s="1332"/>
      <c r="AF12" s="1321" t="s">
        <v>226</v>
      </c>
      <c r="AG12" s="1323"/>
      <c r="AH12" s="1323"/>
      <c r="AI12" s="1323"/>
      <c r="AJ12" s="1323"/>
      <c r="AK12" s="1324"/>
      <c r="AL12" s="1350" t="s">
        <v>227</v>
      </c>
      <c r="AM12" s="1317" t="s">
        <v>225</v>
      </c>
      <c r="AN12" s="1333"/>
      <c r="AO12" s="1321" t="s">
        <v>226</v>
      </c>
      <c r="AP12" s="1323"/>
      <c r="AQ12" s="1323"/>
      <c r="AR12" s="1323"/>
      <c r="AS12" s="1323"/>
      <c r="AT12" s="1324"/>
      <c r="AU12" s="1347" t="s">
        <v>82</v>
      </c>
      <c r="AV12" s="1355" t="s">
        <v>228</v>
      </c>
      <c r="AW12" s="1356"/>
      <c r="AX12" s="1350" t="s">
        <v>84</v>
      </c>
      <c r="AY12" s="1328" t="s">
        <v>229</v>
      </c>
      <c r="AZ12" s="1357" t="s">
        <v>230</v>
      </c>
      <c r="BA12" s="1337">
        <v>1</v>
      </c>
      <c r="BB12" s="1337">
        <v>2</v>
      </c>
      <c r="BC12" s="1337">
        <v>3</v>
      </c>
      <c r="BE12" s="1342"/>
      <c r="BF12" s="1345"/>
      <c r="BG12" s="1346"/>
      <c r="BH12" s="1314"/>
      <c r="BI12" s="1337"/>
      <c r="BJ12" s="1337"/>
    </row>
    <row r="13" spans="1:62" ht="24" customHeight="1">
      <c r="A13" s="1314"/>
      <c r="B13" s="1336"/>
      <c r="C13" s="1336"/>
      <c r="D13" s="1336"/>
      <c r="E13" s="1336"/>
      <c r="F13" s="1336"/>
      <c r="G13" s="1336"/>
      <c r="H13" s="1336"/>
      <c r="I13" s="1336"/>
      <c r="J13" s="1336"/>
      <c r="K13" s="1336"/>
      <c r="L13" s="1336"/>
      <c r="M13" s="1336"/>
      <c r="N13" s="1336"/>
      <c r="O13" s="1336"/>
      <c r="P13" s="1336"/>
      <c r="Q13" s="1336"/>
      <c r="R13" s="1336"/>
      <c r="S13" s="1336"/>
      <c r="T13" s="1336"/>
      <c r="U13" s="1336"/>
      <c r="V13" s="1336"/>
      <c r="W13" s="1336"/>
      <c r="X13" s="1336"/>
      <c r="Y13" s="1336"/>
      <c r="Z13" s="1337">
        <v>1</v>
      </c>
      <c r="AA13" s="1337" t="s">
        <v>231</v>
      </c>
      <c r="AB13" s="1154"/>
      <c r="AC13" s="1338" t="s">
        <v>110</v>
      </c>
      <c r="AD13" s="1338" t="s">
        <v>232</v>
      </c>
      <c r="AE13" s="1338" t="s">
        <v>233</v>
      </c>
      <c r="AF13" s="1321" t="s">
        <v>95</v>
      </c>
      <c r="AG13" s="1324"/>
      <c r="AH13" s="1321" t="s">
        <v>96</v>
      </c>
      <c r="AI13" s="1323"/>
      <c r="AJ13" s="1323"/>
      <c r="AK13" s="1324"/>
      <c r="AL13" s="1348"/>
      <c r="AM13" s="1334"/>
      <c r="AN13" s="1335"/>
      <c r="AO13" s="1321" t="s">
        <v>95</v>
      </c>
      <c r="AP13" s="1324"/>
      <c r="AQ13" s="1321" t="s">
        <v>96</v>
      </c>
      <c r="AR13" s="1323"/>
      <c r="AS13" s="1323"/>
      <c r="AT13" s="1324"/>
      <c r="AU13" s="1348"/>
      <c r="AV13" s="1350" t="s">
        <v>98</v>
      </c>
      <c r="AW13" s="1328" t="s">
        <v>99</v>
      </c>
      <c r="AX13" s="1348"/>
      <c r="AY13" s="1314"/>
      <c r="AZ13" s="1337"/>
      <c r="BA13" s="1337"/>
      <c r="BB13" s="1337"/>
      <c r="BC13" s="1337"/>
      <c r="BE13" s="1342"/>
      <c r="BF13" s="1350" t="s">
        <v>58</v>
      </c>
      <c r="BG13" s="1350" t="s">
        <v>59</v>
      </c>
      <c r="BH13" s="1314"/>
      <c r="BI13" s="1336" t="s">
        <v>269</v>
      </c>
      <c r="BJ13" s="1336" t="s">
        <v>270</v>
      </c>
    </row>
    <row r="14" spans="1:62" ht="24.75" customHeight="1">
      <c r="A14" s="1314"/>
      <c r="B14" s="1336"/>
      <c r="C14" s="1336"/>
      <c r="D14" s="1336"/>
      <c r="E14" s="1336"/>
      <c r="F14" s="1336"/>
      <c r="G14" s="1336"/>
      <c r="H14" s="1336"/>
      <c r="I14" s="1336"/>
      <c r="J14" s="1336"/>
      <c r="K14" s="1336"/>
      <c r="L14" s="1336"/>
      <c r="M14" s="1336"/>
      <c r="N14" s="1336"/>
      <c r="O14" s="1336"/>
      <c r="P14" s="1336"/>
      <c r="Q14" s="1336"/>
      <c r="R14" s="1336"/>
      <c r="S14" s="1336"/>
      <c r="T14" s="1336"/>
      <c r="U14" s="1336"/>
      <c r="V14" s="1336"/>
      <c r="W14" s="1336"/>
      <c r="X14" s="1336"/>
      <c r="Y14" s="1336"/>
      <c r="Z14" s="1337"/>
      <c r="AA14" s="1337"/>
      <c r="AB14" s="1154"/>
      <c r="AC14" s="1339"/>
      <c r="AD14" s="1339"/>
      <c r="AE14" s="1339"/>
      <c r="AF14" s="1321" t="s">
        <v>114</v>
      </c>
      <c r="AG14" s="1324"/>
      <c r="AH14" s="1321" t="s">
        <v>114</v>
      </c>
      <c r="AI14" s="1324"/>
      <c r="AJ14" s="1321" t="s">
        <v>115</v>
      </c>
      <c r="AK14" s="1324"/>
      <c r="AL14" s="1348"/>
      <c r="AM14" s="1353" t="s">
        <v>110</v>
      </c>
      <c r="AN14" s="1350" t="s">
        <v>113</v>
      </c>
      <c r="AO14" s="1321" t="s">
        <v>114</v>
      </c>
      <c r="AP14" s="1324"/>
      <c r="AQ14" s="1358" t="s">
        <v>114</v>
      </c>
      <c r="AR14" s="1324"/>
      <c r="AS14" s="1358" t="s">
        <v>115</v>
      </c>
      <c r="AT14" s="1324"/>
      <c r="AU14" s="1348"/>
      <c r="AV14" s="1348"/>
      <c r="AW14" s="1314"/>
      <c r="AX14" s="1348"/>
      <c r="AY14" s="1314"/>
      <c r="AZ14" s="1337"/>
      <c r="BA14" s="1337"/>
      <c r="BB14" s="1337"/>
      <c r="BC14" s="1337"/>
      <c r="BD14" s="50"/>
      <c r="BE14" s="1342"/>
      <c r="BF14" s="1359"/>
      <c r="BG14" s="1359"/>
      <c r="BH14" s="1314"/>
      <c r="BI14" s="1336"/>
      <c r="BJ14" s="1336"/>
    </row>
    <row r="15" spans="1:62" ht="21.75" customHeight="1">
      <c r="A15" s="1315"/>
      <c r="B15" s="1336"/>
      <c r="C15" s="1336"/>
      <c r="D15" s="1336"/>
      <c r="E15" s="1336"/>
      <c r="F15" s="1336"/>
      <c r="G15" s="1336"/>
      <c r="H15" s="1336"/>
      <c r="I15" s="21" t="s">
        <v>118</v>
      </c>
      <c r="J15" s="21" t="s">
        <v>120</v>
      </c>
      <c r="K15" s="21" t="s">
        <v>121</v>
      </c>
      <c r="L15" s="1336"/>
      <c r="M15" s="21" t="s">
        <v>123</v>
      </c>
      <c r="N15" s="21" t="s">
        <v>124</v>
      </c>
      <c r="O15" s="21" t="s">
        <v>125</v>
      </c>
      <c r="P15" s="21" t="s">
        <v>126</v>
      </c>
      <c r="Q15" s="1336"/>
      <c r="R15" s="1336"/>
      <c r="S15" s="1336"/>
      <c r="T15" s="1336"/>
      <c r="U15" s="1336"/>
      <c r="V15" s="1336"/>
      <c r="W15" s="1336"/>
      <c r="X15" s="1336"/>
      <c r="Y15" s="1336"/>
      <c r="Z15" s="1337"/>
      <c r="AA15" s="1337"/>
      <c r="AB15" s="1329"/>
      <c r="AC15" s="1340"/>
      <c r="AD15" s="1340"/>
      <c r="AE15" s="1340"/>
      <c r="AF15" s="22" t="s">
        <v>129</v>
      </c>
      <c r="AG15" s="23" t="s">
        <v>130</v>
      </c>
      <c r="AH15" s="23" t="s">
        <v>129</v>
      </c>
      <c r="AI15" s="23" t="s">
        <v>130</v>
      </c>
      <c r="AJ15" s="23" t="s">
        <v>129</v>
      </c>
      <c r="AK15" s="24" t="s">
        <v>130</v>
      </c>
      <c r="AL15" s="1349"/>
      <c r="AM15" s="1194"/>
      <c r="AN15" s="1349"/>
      <c r="AO15" s="23" t="s">
        <v>129</v>
      </c>
      <c r="AP15" s="23" t="s">
        <v>130</v>
      </c>
      <c r="AQ15" s="23" t="s">
        <v>129</v>
      </c>
      <c r="AR15" s="23" t="s">
        <v>130</v>
      </c>
      <c r="AS15" s="23" t="s">
        <v>129</v>
      </c>
      <c r="AT15" s="25" t="s">
        <v>130</v>
      </c>
      <c r="AU15" s="1349"/>
      <c r="AV15" s="1349"/>
      <c r="AW15" s="1315"/>
      <c r="AX15" s="1349"/>
      <c r="AY15" s="1315"/>
      <c r="AZ15" s="1337"/>
      <c r="BA15" s="1337"/>
      <c r="BB15" s="1337"/>
      <c r="BC15" s="1337"/>
      <c r="BD15" s="50"/>
      <c r="BE15" s="1343"/>
      <c r="BF15" s="1360"/>
      <c r="BG15" s="1360"/>
      <c r="BH15" s="1315"/>
      <c r="BI15" s="1336"/>
      <c r="BJ15" s="1336"/>
    </row>
    <row r="16" spans="1:62" ht="18" customHeight="1">
      <c r="A16" s="26">
        <v>1</v>
      </c>
      <c r="B16" s="26">
        <v>2</v>
      </c>
      <c r="C16" s="26">
        <v>3</v>
      </c>
      <c r="D16" s="26">
        <v>4</v>
      </c>
      <c r="E16" s="26">
        <v>5</v>
      </c>
      <c r="F16" s="27">
        <v>6</v>
      </c>
      <c r="G16" s="1193">
        <v>7</v>
      </c>
      <c r="H16" s="1194"/>
      <c r="I16" s="28">
        <v>8</v>
      </c>
      <c r="J16" s="26">
        <v>9</v>
      </c>
      <c r="K16" s="28">
        <v>10</v>
      </c>
      <c r="L16" s="26">
        <v>11</v>
      </c>
      <c r="M16" s="28">
        <v>12</v>
      </c>
      <c r="N16" s="26">
        <v>13</v>
      </c>
      <c r="O16" s="28">
        <v>14</v>
      </c>
      <c r="P16" s="26">
        <v>15</v>
      </c>
      <c r="Q16" s="28">
        <v>16</v>
      </c>
      <c r="R16" s="26">
        <v>17</v>
      </c>
      <c r="S16" s="26">
        <v>18</v>
      </c>
      <c r="T16" s="26">
        <v>19</v>
      </c>
      <c r="U16" s="26">
        <v>20</v>
      </c>
      <c r="V16" s="26">
        <v>21</v>
      </c>
      <c r="W16" s="26">
        <v>22</v>
      </c>
      <c r="X16" s="26">
        <v>23</v>
      </c>
      <c r="Y16" s="26">
        <v>24</v>
      </c>
      <c r="Z16" s="1193">
        <v>25</v>
      </c>
      <c r="AA16" s="1194"/>
      <c r="AB16" s="29">
        <v>26</v>
      </c>
      <c r="AC16" s="30">
        <v>27</v>
      </c>
      <c r="AD16" s="29">
        <v>28</v>
      </c>
      <c r="AE16" s="30">
        <v>29</v>
      </c>
      <c r="AF16" s="29">
        <v>30</v>
      </c>
      <c r="AG16" s="30">
        <v>31</v>
      </c>
      <c r="AH16" s="29">
        <v>32</v>
      </c>
      <c r="AI16" s="30">
        <v>33</v>
      </c>
      <c r="AJ16" s="29">
        <v>34</v>
      </c>
      <c r="AK16" s="30">
        <v>35</v>
      </c>
      <c r="AL16" s="29">
        <v>36</v>
      </c>
      <c r="AM16" s="30">
        <v>37</v>
      </c>
      <c r="AN16" s="29">
        <v>38</v>
      </c>
      <c r="AO16" s="30">
        <v>39</v>
      </c>
      <c r="AP16" s="29">
        <v>40</v>
      </c>
      <c r="AQ16" s="30">
        <v>41</v>
      </c>
      <c r="AR16" s="29">
        <v>42</v>
      </c>
      <c r="AS16" s="30">
        <v>43</v>
      </c>
      <c r="AT16" s="29">
        <v>44</v>
      </c>
      <c r="AU16" s="30">
        <v>45</v>
      </c>
      <c r="AV16" s="29">
        <v>46</v>
      </c>
      <c r="AW16" s="30">
        <v>47</v>
      </c>
      <c r="AX16" s="29">
        <v>48</v>
      </c>
      <c r="AY16" s="30">
        <v>49</v>
      </c>
      <c r="AZ16" s="1193">
        <v>50</v>
      </c>
      <c r="BA16" s="1329"/>
      <c r="BB16" s="1329"/>
      <c r="BC16" s="1194"/>
      <c r="BD16" s="20"/>
      <c r="BE16" s="46">
        <v>62</v>
      </c>
      <c r="BF16" s="46">
        <v>63</v>
      </c>
      <c r="BG16" s="46">
        <v>64</v>
      </c>
      <c r="BH16" s="46">
        <v>65</v>
      </c>
      <c r="BI16" s="26">
        <v>39</v>
      </c>
      <c r="BJ16" s="26">
        <v>40</v>
      </c>
    </row>
    <row r="17" spans="1:150" ht="18.75" customHeight="1">
      <c r="A17" s="1361">
        <v>1</v>
      </c>
      <c r="B17" s="1364"/>
      <c r="C17" s="1364"/>
      <c r="D17" s="1364"/>
      <c r="E17" s="1364"/>
      <c r="F17" s="1364"/>
      <c r="G17" s="31" t="s">
        <v>131</v>
      </c>
      <c r="H17" s="32"/>
      <c r="I17" s="1364"/>
      <c r="J17" s="1364"/>
      <c r="K17" s="1364"/>
      <c r="L17" s="1367"/>
      <c r="M17" s="1364"/>
      <c r="N17" s="1364"/>
      <c r="O17" s="1364"/>
      <c r="P17" s="1364"/>
      <c r="Q17" s="1367"/>
      <c r="R17" s="1364"/>
      <c r="S17" s="1364"/>
      <c r="T17" s="1364"/>
      <c r="U17" s="1364"/>
      <c r="V17" s="1364"/>
      <c r="W17" s="1364"/>
      <c r="X17" s="1364"/>
      <c r="Y17" s="1364"/>
      <c r="Z17" s="1364"/>
      <c r="AA17" s="1364"/>
      <c r="AB17" s="1370" t="s">
        <v>116</v>
      </c>
      <c r="AC17" s="1501"/>
      <c r="AD17" s="1503"/>
      <c r="AE17" s="1504"/>
      <c r="AF17" s="1364"/>
      <c r="AG17" s="1364"/>
      <c r="AH17" s="1364"/>
      <c r="AI17" s="1364"/>
      <c r="AJ17" s="1364"/>
      <c r="AK17" s="1364"/>
      <c r="AL17" s="1370" t="s">
        <v>116</v>
      </c>
      <c r="AM17" s="1364"/>
      <c r="AN17" s="1364"/>
      <c r="AO17" s="1364"/>
      <c r="AP17" s="1364"/>
      <c r="AQ17" s="1364"/>
      <c r="AR17" s="1364"/>
      <c r="AS17" s="1364"/>
      <c r="AT17" s="1364"/>
      <c r="AU17" s="1367"/>
      <c r="AV17" s="1364"/>
      <c r="AW17" s="1364"/>
      <c r="AX17" s="1364"/>
      <c r="AY17" s="1364"/>
      <c r="AZ17" s="1364"/>
      <c r="BA17" s="1364"/>
      <c r="BB17" s="1364"/>
      <c r="BC17" s="1364"/>
      <c r="BD17" s="53"/>
      <c r="BE17" s="1370"/>
      <c r="BF17" s="1370"/>
      <c r="BG17" s="1370"/>
      <c r="BH17" s="1370" t="s">
        <v>116</v>
      </c>
      <c r="BI17" s="1370"/>
      <c r="BJ17" s="1370"/>
      <c r="ET17" s="14">
        <v>0</v>
      </c>
    </row>
    <row r="18" spans="1:150" ht="18.75" customHeight="1">
      <c r="A18" s="1362"/>
      <c r="B18" s="1365"/>
      <c r="C18" s="1365"/>
      <c r="D18" s="1365"/>
      <c r="E18" s="1365"/>
      <c r="F18" s="1365"/>
      <c r="G18" s="33" t="s">
        <v>161</v>
      </c>
      <c r="H18" s="32"/>
      <c r="I18" s="1365"/>
      <c r="J18" s="1365"/>
      <c r="K18" s="1365"/>
      <c r="L18" s="1368"/>
      <c r="M18" s="1365"/>
      <c r="N18" s="1365"/>
      <c r="O18" s="1365"/>
      <c r="P18" s="1365"/>
      <c r="Q18" s="1368"/>
      <c r="R18" s="1365"/>
      <c r="S18" s="1365"/>
      <c r="T18" s="1365"/>
      <c r="U18" s="1365"/>
      <c r="V18" s="1365"/>
      <c r="W18" s="1365"/>
      <c r="X18" s="1365"/>
      <c r="Y18" s="1365"/>
      <c r="Z18" s="1365"/>
      <c r="AA18" s="1365"/>
      <c r="AB18" s="1371"/>
      <c r="AC18" s="1502"/>
      <c r="AD18" s="1503"/>
      <c r="AE18" s="1505"/>
      <c r="AF18" s="1366"/>
      <c r="AG18" s="1366"/>
      <c r="AH18" s="1366"/>
      <c r="AI18" s="1366"/>
      <c r="AJ18" s="1366"/>
      <c r="AK18" s="1366"/>
      <c r="AL18" s="1371"/>
      <c r="AM18" s="1366"/>
      <c r="AN18" s="1366"/>
      <c r="AO18" s="1366"/>
      <c r="AP18" s="1366"/>
      <c r="AQ18" s="1366"/>
      <c r="AR18" s="1366"/>
      <c r="AS18" s="1366"/>
      <c r="AT18" s="1366"/>
      <c r="AU18" s="1369"/>
      <c r="AV18" s="1365"/>
      <c r="AW18" s="1365"/>
      <c r="AX18" s="1365"/>
      <c r="AY18" s="1365"/>
      <c r="AZ18" s="1365"/>
      <c r="BA18" s="1365"/>
      <c r="BB18" s="1365"/>
      <c r="BC18" s="1365"/>
      <c r="BD18" s="53"/>
      <c r="BE18" s="1500"/>
      <c r="BF18" s="1500"/>
      <c r="BG18" s="1500"/>
      <c r="BH18" s="1371"/>
      <c r="BI18" s="1372"/>
      <c r="BJ18" s="1372"/>
    </row>
    <row r="19" spans="1:150" ht="18.75" customHeight="1">
      <c r="A19" s="1363"/>
      <c r="B19" s="1366"/>
      <c r="C19" s="1366"/>
      <c r="D19" s="1366"/>
      <c r="E19" s="1366"/>
      <c r="F19" s="1366"/>
      <c r="G19" s="31" t="s">
        <v>122</v>
      </c>
      <c r="H19" s="32"/>
      <c r="I19" s="1366"/>
      <c r="J19" s="1366"/>
      <c r="K19" s="1366"/>
      <c r="L19" s="1369"/>
      <c r="M19" s="1366"/>
      <c r="N19" s="1366"/>
      <c r="O19" s="1366"/>
      <c r="P19" s="1366"/>
      <c r="Q19" s="1369"/>
      <c r="R19" s="1366"/>
      <c r="S19" s="1366"/>
      <c r="T19" s="1366"/>
      <c r="U19" s="1366"/>
      <c r="V19" s="1366"/>
      <c r="W19" s="1366"/>
      <c r="X19" s="1366"/>
      <c r="Y19" s="1366"/>
      <c r="Z19" s="1366"/>
      <c r="AA19" s="1366"/>
      <c r="AB19" s="33" t="s">
        <v>117</v>
      </c>
      <c r="AC19" s="34"/>
      <c r="AD19" s="32"/>
      <c r="AE19" s="34"/>
      <c r="AF19" s="32"/>
      <c r="AG19" s="32"/>
      <c r="AH19" s="32"/>
      <c r="AI19" s="32"/>
      <c r="AJ19" s="32"/>
      <c r="AK19" s="32"/>
      <c r="AL19" s="33" t="s">
        <v>117</v>
      </c>
      <c r="AM19" s="32"/>
      <c r="AN19" s="32"/>
      <c r="AO19" s="32"/>
      <c r="AP19" s="32"/>
      <c r="AQ19" s="32"/>
      <c r="AR19" s="32"/>
      <c r="AS19" s="32"/>
      <c r="AT19" s="32"/>
      <c r="AU19" s="36"/>
      <c r="AV19" s="1366"/>
      <c r="AW19" s="1366"/>
      <c r="AX19" s="1366"/>
      <c r="AY19" s="1366"/>
      <c r="AZ19" s="1366"/>
      <c r="BA19" s="1366"/>
      <c r="BB19" s="1366"/>
      <c r="BC19" s="1366"/>
      <c r="BD19" s="53"/>
      <c r="BE19" s="1372"/>
      <c r="BF19" s="1372"/>
      <c r="BG19" s="1372"/>
      <c r="BH19" s="33" t="s">
        <v>117</v>
      </c>
      <c r="BI19" s="99"/>
      <c r="BJ19" s="99"/>
    </row>
    <row r="20" spans="1:150" ht="18.75" customHeight="1">
      <c r="A20" s="1361">
        <v>2</v>
      </c>
      <c r="B20" s="1364"/>
      <c r="C20" s="1364"/>
      <c r="D20" s="1364"/>
      <c r="E20" s="1364"/>
      <c r="F20" s="1364"/>
      <c r="G20" s="33" t="s">
        <v>131</v>
      </c>
      <c r="H20" s="32"/>
      <c r="I20" s="1364"/>
      <c r="J20" s="1364"/>
      <c r="K20" s="1364"/>
      <c r="L20" s="1367"/>
      <c r="M20" s="1364"/>
      <c r="N20" s="1364"/>
      <c r="O20" s="1364"/>
      <c r="P20" s="1364"/>
      <c r="Q20" s="1367"/>
      <c r="R20" s="1364"/>
      <c r="S20" s="1364"/>
      <c r="T20" s="1364"/>
      <c r="U20" s="1364"/>
      <c r="V20" s="1364"/>
      <c r="W20" s="1364"/>
      <c r="X20" s="1364"/>
      <c r="Y20" s="1364"/>
      <c r="Z20" s="1364"/>
      <c r="AA20" s="1364"/>
      <c r="AB20" s="1370" t="s">
        <v>116</v>
      </c>
      <c r="AC20" s="1364"/>
      <c r="AD20" s="1364"/>
      <c r="AE20" s="1364"/>
      <c r="AF20" s="1364"/>
      <c r="AG20" s="1364"/>
      <c r="AH20" s="1364"/>
      <c r="AI20" s="1364"/>
      <c r="AJ20" s="1364"/>
      <c r="AK20" s="1364"/>
      <c r="AL20" s="1370" t="s">
        <v>116</v>
      </c>
      <c r="AM20" s="1364"/>
      <c r="AN20" s="1364"/>
      <c r="AO20" s="1364"/>
      <c r="AP20" s="1364"/>
      <c r="AQ20" s="1364"/>
      <c r="AR20" s="1364"/>
      <c r="AS20" s="1364"/>
      <c r="AT20" s="1364"/>
      <c r="AU20" s="1367"/>
      <c r="AV20" s="1364"/>
      <c r="AW20" s="1364"/>
      <c r="AX20" s="1364"/>
      <c r="AY20" s="1364"/>
      <c r="AZ20" s="1364"/>
      <c r="BA20" s="1364"/>
      <c r="BB20" s="1364"/>
      <c r="BC20" s="1364"/>
      <c r="BD20" s="53"/>
      <c r="BE20" s="1370"/>
      <c r="BF20" s="1370"/>
      <c r="BG20" s="1370"/>
      <c r="BH20" s="1370" t="s">
        <v>116</v>
      </c>
      <c r="BI20" s="1370"/>
      <c r="BJ20" s="1370"/>
      <c r="ET20" s="14">
        <v>0</v>
      </c>
    </row>
    <row r="21" spans="1:150" ht="18.75" customHeight="1">
      <c r="A21" s="1362"/>
      <c r="B21" s="1365"/>
      <c r="C21" s="1365"/>
      <c r="D21" s="1365"/>
      <c r="E21" s="1365"/>
      <c r="F21" s="1365"/>
      <c r="G21" s="31" t="s">
        <v>161</v>
      </c>
      <c r="H21" s="32"/>
      <c r="I21" s="1365"/>
      <c r="J21" s="1365"/>
      <c r="K21" s="1365"/>
      <c r="L21" s="1368"/>
      <c r="M21" s="1365"/>
      <c r="N21" s="1365"/>
      <c r="O21" s="1365"/>
      <c r="P21" s="1365"/>
      <c r="Q21" s="1368"/>
      <c r="R21" s="1365"/>
      <c r="S21" s="1365"/>
      <c r="T21" s="1365"/>
      <c r="U21" s="1365"/>
      <c r="V21" s="1365"/>
      <c r="W21" s="1365"/>
      <c r="X21" s="1365"/>
      <c r="Y21" s="1365"/>
      <c r="Z21" s="1365"/>
      <c r="AA21" s="1365"/>
      <c r="AB21" s="1371"/>
      <c r="AC21" s="1366"/>
      <c r="AD21" s="1366"/>
      <c r="AE21" s="1366"/>
      <c r="AF21" s="1366"/>
      <c r="AG21" s="1366"/>
      <c r="AH21" s="1366"/>
      <c r="AI21" s="1366"/>
      <c r="AJ21" s="1366"/>
      <c r="AK21" s="1366"/>
      <c r="AL21" s="1371"/>
      <c r="AM21" s="1366"/>
      <c r="AN21" s="1366"/>
      <c r="AO21" s="1366"/>
      <c r="AP21" s="1366"/>
      <c r="AQ21" s="1366"/>
      <c r="AR21" s="1366"/>
      <c r="AS21" s="1366"/>
      <c r="AT21" s="1366"/>
      <c r="AU21" s="1369"/>
      <c r="AV21" s="1365"/>
      <c r="AW21" s="1365"/>
      <c r="AX21" s="1365"/>
      <c r="AY21" s="1365"/>
      <c r="AZ21" s="1365"/>
      <c r="BA21" s="1365"/>
      <c r="BB21" s="1365"/>
      <c r="BC21" s="1365"/>
      <c r="BD21" s="53"/>
      <c r="BE21" s="1500"/>
      <c r="BF21" s="1500"/>
      <c r="BG21" s="1500"/>
      <c r="BH21" s="1371"/>
      <c r="BI21" s="1372"/>
      <c r="BJ21" s="1372"/>
    </row>
    <row r="22" spans="1:150" ht="18.75" customHeight="1">
      <c r="A22" s="1363"/>
      <c r="B22" s="1366"/>
      <c r="C22" s="1366"/>
      <c r="D22" s="1366"/>
      <c r="E22" s="1366"/>
      <c r="F22" s="1366"/>
      <c r="G22" s="33" t="s">
        <v>122</v>
      </c>
      <c r="H22" s="32"/>
      <c r="I22" s="1366"/>
      <c r="J22" s="1366"/>
      <c r="K22" s="1366"/>
      <c r="L22" s="1369"/>
      <c r="M22" s="1366"/>
      <c r="N22" s="1366"/>
      <c r="O22" s="1366"/>
      <c r="P22" s="1366"/>
      <c r="Q22" s="1369"/>
      <c r="R22" s="1366"/>
      <c r="S22" s="1366"/>
      <c r="T22" s="1366"/>
      <c r="U22" s="1366"/>
      <c r="V22" s="1366"/>
      <c r="W22" s="1366"/>
      <c r="X22" s="1366"/>
      <c r="Y22" s="1366"/>
      <c r="Z22" s="1366"/>
      <c r="AA22" s="1366"/>
      <c r="AB22" s="33" t="s">
        <v>117</v>
      </c>
      <c r="AC22" s="34"/>
      <c r="AD22" s="32"/>
      <c r="AE22" s="34"/>
      <c r="AF22" s="32"/>
      <c r="AG22" s="32"/>
      <c r="AH22" s="32"/>
      <c r="AI22" s="32"/>
      <c r="AJ22" s="32"/>
      <c r="AK22" s="32"/>
      <c r="AL22" s="33" t="s">
        <v>117</v>
      </c>
      <c r="AM22" s="32"/>
      <c r="AN22" s="32"/>
      <c r="AO22" s="32"/>
      <c r="AP22" s="32"/>
      <c r="AQ22" s="32"/>
      <c r="AR22" s="32"/>
      <c r="AS22" s="32"/>
      <c r="AT22" s="32"/>
      <c r="AU22" s="36"/>
      <c r="AV22" s="1366"/>
      <c r="AW22" s="1366"/>
      <c r="AX22" s="1366"/>
      <c r="AY22" s="1366"/>
      <c r="AZ22" s="1366"/>
      <c r="BA22" s="1366"/>
      <c r="BB22" s="1366"/>
      <c r="BC22" s="1366"/>
      <c r="BD22" s="53"/>
      <c r="BE22" s="1372"/>
      <c r="BF22" s="1372"/>
      <c r="BG22" s="1372"/>
      <c r="BH22" s="33" t="s">
        <v>117</v>
      </c>
      <c r="BI22" s="99"/>
      <c r="BJ22" s="99"/>
    </row>
    <row r="23" spans="1:150" ht="18.75" customHeight="1">
      <c r="A23" s="1361">
        <v>3</v>
      </c>
      <c r="B23" s="1364"/>
      <c r="C23" s="1364"/>
      <c r="D23" s="1364"/>
      <c r="E23" s="1364"/>
      <c r="F23" s="1364"/>
      <c r="G23" s="31" t="s">
        <v>131</v>
      </c>
      <c r="H23" s="32"/>
      <c r="I23" s="1364"/>
      <c r="J23" s="1364"/>
      <c r="K23" s="1364"/>
      <c r="L23" s="1367"/>
      <c r="M23" s="1364"/>
      <c r="N23" s="1364"/>
      <c r="O23" s="1364"/>
      <c r="P23" s="1364"/>
      <c r="Q23" s="1367"/>
      <c r="R23" s="1364"/>
      <c r="S23" s="1364"/>
      <c r="T23" s="1364"/>
      <c r="U23" s="1364"/>
      <c r="V23" s="1364"/>
      <c r="W23" s="1364"/>
      <c r="X23" s="1364"/>
      <c r="Y23" s="1364"/>
      <c r="Z23" s="1364"/>
      <c r="AA23" s="1364"/>
      <c r="AB23" s="1370" t="s">
        <v>116</v>
      </c>
      <c r="AC23" s="1364"/>
      <c r="AD23" s="1364"/>
      <c r="AE23" s="1364"/>
      <c r="AF23" s="1364"/>
      <c r="AG23" s="1364"/>
      <c r="AH23" s="1364"/>
      <c r="AI23" s="1364"/>
      <c r="AJ23" s="1364"/>
      <c r="AK23" s="1364"/>
      <c r="AL23" s="1370" t="s">
        <v>116</v>
      </c>
      <c r="AM23" s="1364"/>
      <c r="AN23" s="1364"/>
      <c r="AO23" s="1364"/>
      <c r="AP23" s="1364"/>
      <c r="AQ23" s="1364"/>
      <c r="AR23" s="1364"/>
      <c r="AS23" s="1364"/>
      <c r="AT23" s="1364"/>
      <c r="AU23" s="1367"/>
      <c r="AV23" s="1364"/>
      <c r="AW23" s="1364"/>
      <c r="AX23" s="1364"/>
      <c r="AY23" s="1364"/>
      <c r="AZ23" s="1364"/>
      <c r="BA23" s="1364"/>
      <c r="BB23" s="1364"/>
      <c r="BC23" s="1364"/>
      <c r="BD23" s="53"/>
      <c r="BE23" s="1370"/>
      <c r="BF23" s="1370"/>
      <c r="BG23" s="1370"/>
      <c r="BH23" s="1370" t="s">
        <v>116</v>
      </c>
      <c r="BI23" s="1370"/>
      <c r="BJ23" s="1370"/>
      <c r="ET23" s="14">
        <v>0</v>
      </c>
    </row>
    <row r="24" spans="1:150" ht="18.75" customHeight="1">
      <c r="A24" s="1362"/>
      <c r="B24" s="1365"/>
      <c r="C24" s="1365"/>
      <c r="D24" s="1365"/>
      <c r="E24" s="1365"/>
      <c r="F24" s="1365"/>
      <c r="G24" s="33" t="s">
        <v>161</v>
      </c>
      <c r="H24" s="32"/>
      <c r="I24" s="1365"/>
      <c r="J24" s="1365"/>
      <c r="K24" s="1365"/>
      <c r="L24" s="1368"/>
      <c r="M24" s="1365"/>
      <c r="N24" s="1365"/>
      <c r="O24" s="1365"/>
      <c r="P24" s="1365"/>
      <c r="Q24" s="1368"/>
      <c r="R24" s="1365"/>
      <c r="S24" s="1365"/>
      <c r="T24" s="1365"/>
      <c r="U24" s="1365"/>
      <c r="V24" s="1365"/>
      <c r="W24" s="1365"/>
      <c r="X24" s="1365"/>
      <c r="Y24" s="1365"/>
      <c r="Z24" s="1365"/>
      <c r="AA24" s="1365"/>
      <c r="AB24" s="1371"/>
      <c r="AC24" s="1366"/>
      <c r="AD24" s="1366"/>
      <c r="AE24" s="1366"/>
      <c r="AF24" s="1366"/>
      <c r="AG24" s="1366"/>
      <c r="AH24" s="1366"/>
      <c r="AI24" s="1366"/>
      <c r="AJ24" s="1366"/>
      <c r="AK24" s="1366"/>
      <c r="AL24" s="1371"/>
      <c r="AM24" s="1366"/>
      <c r="AN24" s="1366"/>
      <c r="AO24" s="1366"/>
      <c r="AP24" s="1366"/>
      <c r="AQ24" s="1366"/>
      <c r="AR24" s="1366"/>
      <c r="AS24" s="1366"/>
      <c r="AT24" s="1366"/>
      <c r="AU24" s="1369"/>
      <c r="AV24" s="1365"/>
      <c r="AW24" s="1365"/>
      <c r="AX24" s="1365"/>
      <c r="AY24" s="1365"/>
      <c r="AZ24" s="1365"/>
      <c r="BA24" s="1365"/>
      <c r="BB24" s="1365"/>
      <c r="BC24" s="1365"/>
      <c r="BD24" s="53"/>
      <c r="BE24" s="1500"/>
      <c r="BF24" s="1500"/>
      <c r="BG24" s="1500"/>
      <c r="BH24" s="1371"/>
      <c r="BI24" s="1372"/>
      <c r="BJ24" s="1372"/>
    </row>
    <row r="25" spans="1:150" ht="18.75" customHeight="1">
      <c r="A25" s="1363"/>
      <c r="B25" s="1366"/>
      <c r="C25" s="1366"/>
      <c r="D25" s="1366"/>
      <c r="E25" s="1366"/>
      <c r="F25" s="1366"/>
      <c r="G25" s="31" t="s">
        <v>122</v>
      </c>
      <c r="H25" s="32"/>
      <c r="I25" s="1366"/>
      <c r="J25" s="1366"/>
      <c r="K25" s="1366"/>
      <c r="L25" s="1369"/>
      <c r="M25" s="1366"/>
      <c r="N25" s="1366"/>
      <c r="O25" s="1366"/>
      <c r="P25" s="1366"/>
      <c r="Q25" s="1369"/>
      <c r="R25" s="1366"/>
      <c r="S25" s="1366"/>
      <c r="T25" s="1366"/>
      <c r="U25" s="1366"/>
      <c r="V25" s="1366"/>
      <c r="W25" s="1366"/>
      <c r="X25" s="1366"/>
      <c r="Y25" s="1366"/>
      <c r="Z25" s="1366"/>
      <c r="AA25" s="1366"/>
      <c r="AB25" s="33" t="s">
        <v>117</v>
      </c>
      <c r="AC25" s="34"/>
      <c r="AD25" s="32"/>
      <c r="AE25" s="34"/>
      <c r="AF25" s="32"/>
      <c r="AG25" s="32"/>
      <c r="AH25" s="32"/>
      <c r="AI25" s="32"/>
      <c r="AJ25" s="32"/>
      <c r="AK25" s="32"/>
      <c r="AL25" s="33" t="s">
        <v>117</v>
      </c>
      <c r="AM25" s="32"/>
      <c r="AN25" s="32"/>
      <c r="AO25" s="32"/>
      <c r="AP25" s="32"/>
      <c r="AQ25" s="32"/>
      <c r="AR25" s="32"/>
      <c r="AS25" s="32"/>
      <c r="AT25" s="32"/>
      <c r="AU25" s="36"/>
      <c r="AV25" s="1366"/>
      <c r="AW25" s="1366"/>
      <c r="AX25" s="1366"/>
      <c r="AY25" s="1366"/>
      <c r="AZ25" s="1366"/>
      <c r="BA25" s="1366"/>
      <c r="BB25" s="1366"/>
      <c r="BC25" s="1366"/>
      <c r="BD25" s="53"/>
      <c r="BE25" s="1372"/>
      <c r="BF25" s="1372"/>
      <c r="BG25" s="1372"/>
      <c r="BH25" s="33" t="s">
        <v>117</v>
      </c>
      <c r="BI25" s="99"/>
      <c r="BJ25" s="99"/>
    </row>
    <row r="26" spans="1:150" ht="18.75" customHeight="1">
      <c r="A26" s="1361">
        <v>4</v>
      </c>
      <c r="B26" s="1364"/>
      <c r="C26" s="1364"/>
      <c r="D26" s="1364"/>
      <c r="E26" s="1364"/>
      <c r="F26" s="1364"/>
      <c r="G26" s="33" t="s">
        <v>131</v>
      </c>
      <c r="H26" s="32"/>
      <c r="I26" s="1364"/>
      <c r="J26" s="1364"/>
      <c r="K26" s="1364"/>
      <c r="L26" s="1367"/>
      <c r="M26" s="1364"/>
      <c r="N26" s="1364"/>
      <c r="O26" s="1364"/>
      <c r="P26" s="1364"/>
      <c r="Q26" s="1367"/>
      <c r="R26" s="1364"/>
      <c r="S26" s="1364"/>
      <c r="T26" s="1364"/>
      <c r="U26" s="1364"/>
      <c r="V26" s="1364"/>
      <c r="W26" s="1364"/>
      <c r="X26" s="1364"/>
      <c r="Y26" s="1364"/>
      <c r="Z26" s="1364"/>
      <c r="AA26" s="1364"/>
      <c r="AB26" s="1370" t="s">
        <v>116</v>
      </c>
      <c r="AC26" s="1364"/>
      <c r="AD26" s="1364"/>
      <c r="AE26" s="1364"/>
      <c r="AF26" s="1364"/>
      <c r="AG26" s="1364"/>
      <c r="AH26" s="1364"/>
      <c r="AI26" s="1364"/>
      <c r="AJ26" s="1364"/>
      <c r="AK26" s="1364"/>
      <c r="AL26" s="1370" t="s">
        <v>116</v>
      </c>
      <c r="AM26" s="1364"/>
      <c r="AN26" s="1364"/>
      <c r="AO26" s="1364"/>
      <c r="AP26" s="1364"/>
      <c r="AQ26" s="1364"/>
      <c r="AR26" s="1364"/>
      <c r="AS26" s="1364"/>
      <c r="AT26" s="1364"/>
      <c r="AU26" s="1367"/>
      <c r="AV26" s="1364"/>
      <c r="AW26" s="1364"/>
      <c r="AX26" s="1364"/>
      <c r="AY26" s="1364"/>
      <c r="AZ26" s="1364"/>
      <c r="BA26" s="1364"/>
      <c r="BB26" s="1364"/>
      <c r="BC26" s="1364"/>
      <c r="BD26" s="53"/>
      <c r="BE26" s="1370"/>
      <c r="BF26" s="1370"/>
      <c r="BG26" s="1370"/>
      <c r="BH26" s="1370" t="s">
        <v>116</v>
      </c>
      <c r="BI26" s="1370"/>
      <c r="BJ26" s="1370"/>
      <c r="ET26" s="14">
        <v>0</v>
      </c>
    </row>
    <row r="27" spans="1:150" ht="18.75" customHeight="1">
      <c r="A27" s="1362"/>
      <c r="B27" s="1365"/>
      <c r="C27" s="1365"/>
      <c r="D27" s="1365"/>
      <c r="E27" s="1365"/>
      <c r="F27" s="1365"/>
      <c r="G27" s="31" t="s">
        <v>161</v>
      </c>
      <c r="H27" s="32"/>
      <c r="I27" s="1365"/>
      <c r="J27" s="1365"/>
      <c r="K27" s="1365"/>
      <c r="L27" s="1368"/>
      <c r="M27" s="1365"/>
      <c r="N27" s="1365"/>
      <c r="O27" s="1365"/>
      <c r="P27" s="1365"/>
      <c r="Q27" s="1368"/>
      <c r="R27" s="1365"/>
      <c r="S27" s="1365"/>
      <c r="T27" s="1365"/>
      <c r="U27" s="1365"/>
      <c r="V27" s="1365"/>
      <c r="W27" s="1365"/>
      <c r="X27" s="1365"/>
      <c r="Y27" s="1365"/>
      <c r="Z27" s="1365"/>
      <c r="AA27" s="1365"/>
      <c r="AB27" s="1371"/>
      <c r="AC27" s="1366"/>
      <c r="AD27" s="1366"/>
      <c r="AE27" s="1366"/>
      <c r="AF27" s="1366"/>
      <c r="AG27" s="1366"/>
      <c r="AH27" s="1366"/>
      <c r="AI27" s="1366"/>
      <c r="AJ27" s="1366"/>
      <c r="AK27" s="1366"/>
      <c r="AL27" s="1371"/>
      <c r="AM27" s="1366"/>
      <c r="AN27" s="1366"/>
      <c r="AO27" s="1366"/>
      <c r="AP27" s="1366"/>
      <c r="AQ27" s="1366"/>
      <c r="AR27" s="1366"/>
      <c r="AS27" s="1366"/>
      <c r="AT27" s="1366"/>
      <c r="AU27" s="1369"/>
      <c r="AV27" s="1365"/>
      <c r="AW27" s="1365"/>
      <c r="AX27" s="1365"/>
      <c r="AY27" s="1365"/>
      <c r="AZ27" s="1365"/>
      <c r="BA27" s="1365"/>
      <c r="BB27" s="1365"/>
      <c r="BC27" s="1365"/>
      <c r="BD27" s="53"/>
      <c r="BE27" s="1500"/>
      <c r="BF27" s="1500"/>
      <c r="BG27" s="1500"/>
      <c r="BH27" s="1371"/>
      <c r="BI27" s="1372"/>
      <c r="BJ27" s="1372"/>
    </row>
    <row r="28" spans="1:150" ht="18.75" customHeight="1">
      <c r="A28" s="1363"/>
      <c r="B28" s="1366"/>
      <c r="C28" s="1366"/>
      <c r="D28" s="1366"/>
      <c r="E28" s="1366"/>
      <c r="F28" s="1366"/>
      <c r="G28" s="33" t="s">
        <v>122</v>
      </c>
      <c r="H28" s="32"/>
      <c r="I28" s="1366"/>
      <c r="J28" s="1366"/>
      <c r="K28" s="1366"/>
      <c r="L28" s="1369"/>
      <c r="M28" s="1366"/>
      <c r="N28" s="1366"/>
      <c r="O28" s="1366"/>
      <c r="P28" s="1366"/>
      <c r="Q28" s="1369"/>
      <c r="R28" s="1366"/>
      <c r="S28" s="1366"/>
      <c r="T28" s="1366"/>
      <c r="U28" s="1366"/>
      <c r="V28" s="1366"/>
      <c r="W28" s="1366"/>
      <c r="X28" s="1366"/>
      <c r="Y28" s="1366"/>
      <c r="Z28" s="1366"/>
      <c r="AA28" s="1366"/>
      <c r="AB28" s="33" t="s">
        <v>117</v>
      </c>
      <c r="AC28" s="34"/>
      <c r="AD28" s="32"/>
      <c r="AE28" s="34"/>
      <c r="AF28" s="32"/>
      <c r="AG28" s="32"/>
      <c r="AH28" s="32"/>
      <c r="AI28" s="32"/>
      <c r="AJ28" s="32"/>
      <c r="AK28" s="32"/>
      <c r="AL28" s="33" t="s">
        <v>117</v>
      </c>
      <c r="AM28" s="32"/>
      <c r="AN28" s="32"/>
      <c r="AO28" s="32"/>
      <c r="AP28" s="32"/>
      <c r="AQ28" s="32"/>
      <c r="AR28" s="32"/>
      <c r="AS28" s="32"/>
      <c r="AT28" s="32"/>
      <c r="AU28" s="36"/>
      <c r="AV28" s="1366"/>
      <c r="AW28" s="1366"/>
      <c r="AX28" s="1366"/>
      <c r="AY28" s="1366"/>
      <c r="AZ28" s="1366"/>
      <c r="BA28" s="1366"/>
      <c r="BB28" s="1366"/>
      <c r="BC28" s="1366"/>
      <c r="BD28" s="53"/>
      <c r="BE28" s="1372"/>
      <c r="BF28" s="1372"/>
      <c r="BG28" s="1372"/>
      <c r="BH28" s="33" t="s">
        <v>117</v>
      </c>
      <c r="BI28" s="99"/>
      <c r="BJ28" s="99"/>
    </row>
    <row r="29" spans="1:150" ht="18.75" customHeight="1">
      <c r="A29" s="1361">
        <v>5</v>
      </c>
      <c r="B29" s="1364"/>
      <c r="C29" s="1364"/>
      <c r="D29" s="1364"/>
      <c r="E29" s="1364"/>
      <c r="F29" s="1364"/>
      <c r="G29" s="31" t="s">
        <v>131</v>
      </c>
      <c r="H29" s="32"/>
      <c r="I29" s="1364"/>
      <c r="J29" s="1364"/>
      <c r="K29" s="1364"/>
      <c r="L29" s="1367"/>
      <c r="M29" s="1364"/>
      <c r="N29" s="1364"/>
      <c r="O29" s="1364"/>
      <c r="P29" s="1364"/>
      <c r="Q29" s="1367"/>
      <c r="R29" s="1364"/>
      <c r="S29" s="1364"/>
      <c r="T29" s="1364"/>
      <c r="U29" s="1364"/>
      <c r="V29" s="1364"/>
      <c r="W29" s="1364"/>
      <c r="X29" s="1364"/>
      <c r="Y29" s="1364"/>
      <c r="Z29" s="1364"/>
      <c r="AA29" s="1364"/>
      <c r="AB29" s="1370" t="s">
        <v>116</v>
      </c>
      <c r="AC29" s="1364"/>
      <c r="AD29" s="1364"/>
      <c r="AE29" s="1364"/>
      <c r="AF29" s="1364"/>
      <c r="AG29" s="1364"/>
      <c r="AH29" s="1364"/>
      <c r="AI29" s="1364"/>
      <c r="AJ29" s="1364"/>
      <c r="AK29" s="1364"/>
      <c r="AL29" s="1370" t="s">
        <v>116</v>
      </c>
      <c r="AM29" s="1364"/>
      <c r="AN29" s="1364"/>
      <c r="AO29" s="1364"/>
      <c r="AP29" s="1364"/>
      <c r="AQ29" s="1364"/>
      <c r="AR29" s="1364"/>
      <c r="AS29" s="1364"/>
      <c r="AT29" s="1364"/>
      <c r="AU29" s="1367"/>
      <c r="AV29" s="1364"/>
      <c r="AW29" s="1364"/>
      <c r="AX29" s="1364"/>
      <c r="AY29" s="1364"/>
      <c r="AZ29" s="1364"/>
      <c r="BA29" s="1364"/>
      <c r="BB29" s="1364"/>
      <c r="BC29" s="1364"/>
      <c r="BD29" s="53"/>
      <c r="BE29" s="1370"/>
      <c r="BF29" s="1370"/>
      <c r="BG29" s="1370"/>
      <c r="BH29" s="1370" t="s">
        <v>116</v>
      </c>
      <c r="BI29" s="1370"/>
      <c r="BJ29" s="1370"/>
      <c r="ET29" s="14">
        <v>0</v>
      </c>
    </row>
    <row r="30" spans="1:150" ht="18.75" customHeight="1">
      <c r="A30" s="1362"/>
      <c r="B30" s="1365"/>
      <c r="C30" s="1365"/>
      <c r="D30" s="1365"/>
      <c r="E30" s="1365"/>
      <c r="F30" s="1365"/>
      <c r="G30" s="33" t="s">
        <v>161</v>
      </c>
      <c r="H30" s="32"/>
      <c r="I30" s="1365"/>
      <c r="J30" s="1365"/>
      <c r="K30" s="1365"/>
      <c r="L30" s="1368"/>
      <c r="M30" s="1365"/>
      <c r="N30" s="1365"/>
      <c r="O30" s="1365"/>
      <c r="P30" s="1365"/>
      <c r="Q30" s="1368"/>
      <c r="R30" s="1365"/>
      <c r="S30" s="1365"/>
      <c r="T30" s="1365"/>
      <c r="U30" s="1365"/>
      <c r="V30" s="1365"/>
      <c r="W30" s="1365"/>
      <c r="X30" s="1365"/>
      <c r="Y30" s="1365"/>
      <c r="Z30" s="1365"/>
      <c r="AA30" s="1365"/>
      <c r="AB30" s="1371"/>
      <c r="AC30" s="1366"/>
      <c r="AD30" s="1366"/>
      <c r="AE30" s="1366"/>
      <c r="AF30" s="1366"/>
      <c r="AG30" s="1366"/>
      <c r="AH30" s="1366"/>
      <c r="AI30" s="1366"/>
      <c r="AJ30" s="1366"/>
      <c r="AK30" s="1366"/>
      <c r="AL30" s="1371"/>
      <c r="AM30" s="1366"/>
      <c r="AN30" s="1366"/>
      <c r="AO30" s="1366"/>
      <c r="AP30" s="1366"/>
      <c r="AQ30" s="1366"/>
      <c r="AR30" s="1366"/>
      <c r="AS30" s="1366"/>
      <c r="AT30" s="1366"/>
      <c r="AU30" s="1369"/>
      <c r="AV30" s="1365"/>
      <c r="AW30" s="1365"/>
      <c r="AX30" s="1365"/>
      <c r="AY30" s="1365"/>
      <c r="AZ30" s="1365"/>
      <c r="BA30" s="1365"/>
      <c r="BB30" s="1365"/>
      <c r="BC30" s="1365"/>
      <c r="BD30" s="53"/>
      <c r="BE30" s="1500"/>
      <c r="BF30" s="1500"/>
      <c r="BG30" s="1500"/>
      <c r="BH30" s="1371"/>
      <c r="BI30" s="1372"/>
      <c r="BJ30" s="1372"/>
    </row>
    <row r="31" spans="1:150" ht="18.75" customHeight="1">
      <c r="A31" s="1363"/>
      <c r="B31" s="1366"/>
      <c r="C31" s="1366"/>
      <c r="D31" s="1366"/>
      <c r="E31" s="1366"/>
      <c r="F31" s="1366"/>
      <c r="G31" s="31" t="s">
        <v>122</v>
      </c>
      <c r="H31" s="32"/>
      <c r="I31" s="1366"/>
      <c r="J31" s="1366"/>
      <c r="K31" s="1366"/>
      <c r="L31" s="1369"/>
      <c r="M31" s="1366"/>
      <c r="N31" s="1366"/>
      <c r="O31" s="1366"/>
      <c r="P31" s="1366"/>
      <c r="Q31" s="1369"/>
      <c r="R31" s="1366"/>
      <c r="S31" s="1366"/>
      <c r="T31" s="1366"/>
      <c r="U31" s="1366"/>
      <c r="V31" s="1366"/>
      <c r="W31" s="1366"/>
      <c r="X31" s="1366"/>
      <c r="Y31" s="1366"/>
      <c r="Z31" s="1366"/>
      <c r="AA31" s="1366"/>
      <c r="AB31" s="33" t="s">
        <v>117</v>
      </c>
      <c r="AC31" s="34"/>
      <c r="AD31" s="32"/>
      <c r="AE31" s="34"/>
      <c r="AF31" s="32"/>
      <c r="AG31" s="32"/>
      <c r="AH31" s="32"/>
      <c r="AI31" s="32"/>
      <c r="AJ31" s="32"/>
      <c r="AK31" s="32"/>
      <c r="AL31" s="33" t="s">
        <v>117</v>
      </c>
      <c r="AM31" s="32"/>
      <c r="AN31" s="32"/>
      <c r="AO31" s="32"/>
      <c r="AP31" s="32"/>
      <c r="AQ31" s="32"/>
      <c r="AR31" s="32"/>
      <c r="AS31" s="32"/>
      <c r="AT31" s="32"/>
      <c r="AU31" s="36"/>
      <c r="AV31" s="1366"/>
      <c r="AW31" s="1366"/>
      <c r="AX31" s="1366"/>
      <c r="AY31" s="1366"/>
      <c r="AZ31" s="1366"/>
      <c r="BA31" s="1366"/>
      <c r="BB31" s="1366"/>
      <c r="BC31" s="1366"/>
      <c r="BD31" s="53"/>
      <c r="BE31" s="1372"/>
      <c r="BF31" s="1372"/>
      <c r="BG31" s="1372"/>
      <c r="BH31" s="33" t="s">
        <v>117</v>
      </c>
      <c r="BI31" s="99"/>
      <c r="BJ31" s="99"/>
    </row>
    <row r="32" spans="1:150" ht="18.75" customHeight="1">
      <c r="A32" s="1374" t="s">
        <v>364</v>
      </c>
      <c r="B32" s="1364"/>
      <c r="C32" s="1364"/>
      <c r="D32" s="1364"/>
      <c r="E32" s="1364"/>
      <c r="F32" s="1364"/>
      <c r="G32" s="33" t="s">
        <v>131</v>
      </c>
      <c r="H32" s="32"/>
      <c r="I32" s="1364"/>
      <c r="J32" s="1364"/>
      <c r="K32" s="1364"/>
      <c r="L32" s="1367"/>
      <c r="M32" s="1364"/>
      <c r="N32" s="1364"/>
      <c r="O32" s="1364"/>
      <c r="P32" s="1364"/>
      <c r="Q32" s="1367"/>
      <c r="R32" s="1364"/>
      <c r="S32" s="1364"/>
      <c r="T32" s="1364"/>
      <c r="U32" s="1364"/>
      <c r="V32" s="1364"/>
      <c r="W32" s="1364"/>
      <c r="X32" s="1364"/>
      <c r="Y32" s="1364"/>
      <c r="Z32" s="1364"/>
      <c r="AA32" s="1364"/>
      <c r="AB32" s="1370" t="s">
        <v>116</v>
      </c>
      <c r="AC32" s="1364"/>
      <c r="AD32" s="1364"/>
      <c r="AE32" s="1364"/>
      <c r="AF32" s="1364"/>
      <c r="AG32" s="1364"/>
      <c r="AH32" s="1364"/>
      <c r="AI32" s="1364"/>
      <c r="AJ32" s="1364"/>
      <c r="AK32" s="1364"/>
      <c r="AL32" s="1370" t="s">
        <v>116</v>
      </c>
      <c r="AM32" s="1364"/>
      <c r="AN32" s="1364"/>
      <c r="AO32" s="1364"/>
      <c r="AP32" s="1364"/>
      <c r="AQ32" s="1364"/>
      <c r="AR32" s="1364"/>
      <c r="AS32" s="1364"/>
      <c r="AT32" s="1364"/>
      <c r="AU32" s="1367"/>
      <c r="AV32" s="1364"/>
      <c r="AW32" s="1364"/>
      <c r="AX32" s="1364"/>
      <c r="AY32" s="1364"/>
      <c r="AZ32" s="1364"/>
      <c r="BA32" s="1364"/>
      <c r="BB32" s="1364"/>
      <c r="BC32" s="1364"/>
      <c r="BD32" s="53"/>
      <c r="BE32" s="1370"/>
      <c r="BF32" s="1370"/>
      <c r="BG32" s="1370"/>
      <c r="BH32" s="1370" t="s">
        <v>116</v>
      </c>
      <c r="BI32" s="1370"/>
      <c r="BJ32" s="1370"/>
      <c r="ET32" s="14">
        <v>0</v>
      </c>
    </row>
    <row r="33" spans="1:150" ht="18.75" customHeight="1">
      <c r="A33" s="1362"/>
      <c r="B33" s="1365"/>
      <c r="C33" s="1365"/>
      <c r="D33" s="1365"/>
      <c r="E33" s="1365"/>
      <c r="F33" s="1365"/>
      <c r="G33" s="31" t="s">
        <v>161</v>
      </c>
      <c r="H33" s="32"/>
      <c r="I33" s="1365"/>
      <c r="J33" s="1365"/>
      <c r="K33" s="1365"/>
      <c r="L33" s="1368"/>
      <c r="M33" s="1365"/>
      <c r="N33" s="1365"/>
      <c r="O33" s="1365"/>
      <c r="P33" s="1365"/>
      <c r="Q33" s="1368"/>
      <c r="R33" s="1365"/>
      <c r="S33" s="1365"/>
      <c r="T33" s="1365"/>
      <c r="U33" s="1365"/>
      <c r="V33" s="1365"/>
      <c r="W33" s="1365"/>
      <c r="X33" s="1365"/>
      <c r="Y33" s="1365"/>
      <c r="Z33" s="1365"/>
      <c r="AA33" s="1365"/>
      <c r="AB33" s="1371"/>
      <c r="AC33" s="1366"/>
      <c r="AD33" s="1366"/>
      <c r="AE33" s="1366"/>
      <c r="AF33" s="1366"/>
      <c r="AG33" s="1366"/>
      <c r="AH33" s="1366"/>
      <c r="AI33" s="1366"/>
      <c r="AJ33" s="1366"/>
      <c r="AK33" s="1366"/>
      <c r="AL33" s="1371"/>
      <c r="AM33" s="1366"/>
      <c r="AN33" s="1366"/>
      <c r="AO33" s="1366"/>
      <c r="AP33" s="1366"/>
      <c r="AQ33" s="1366"/>
      <c r="AR33" s="1366"/>
      <c r="AS33" s="1366"/>
      <c r="AT33" s="1366"/>
      <c r="AU33" s="1369"/>
      <c r="AV33" s="1365"/>
      <c r="AW33" s="1365"/>
      <c r="AX33" s="1365"/>
      <c r="AY33" s="1365"/>
      <c r="AZ33" s="1365"/>
      <c r="BA33" s="1365"/>
      <c r="BB33" s="1365"/>
      <c r="BC33" s="1365"/>
      <c r="BD33" s="53"/>
      <c r="BE33" s="1500"/>
      <c r="BF33" s="1500"/>
      <c r="BG33" s="1500"/>
      <c r="BH33" s="1371"/>
      <c r="BI33" s="1372"/>
      <c r="BJ33" s="1372"/>
    </row>
    <row r="34" spans="1:150" ht="18.75" customHeight="1">
      <c r="A34" s="1363"/>
      <c r="B34" s="1366"/>
      <c r="C34" s="1366"/>
      <c r="D34" s="1366"/>
      <c r="E34" s="1366"/>
      <c r="F34" s="1366"/>
      <c r="G34" s="33" t="s">
        <v>122</v>
      </c>
      <c r="H34" s="32"/>
      <c r="I34" s="1366"/>
      <c r="J34" s="1366"/>
      <c r="K34" s="1366"/>
      <c r="L34" s="1369"/>
      <c r="M34" s="1366"/>
      <c r="N34" s="1366"/>
      <c r="O34" s="1366"/>
      <c r="P34" s="1366"/>
      <c r="Q34" s="1369"/>
      <c r="R34" s="1366"/>
      <c r="S34" s="1366"/>
      <c r="T34" s="1366"/>
      <c r="U34" s="1366"/>
      <c r="V34" s="1366"/>
      <c r="W34" s="1366"/>
      <c r="X34" s="1366"/>
      <c r="Y34" s="1366"/>
      <c r="Z34" s="1366"/>
      <c r="AA34" s="1366"/>
      <c r="AB34" s="33" t="s">
        <v>117</v>
      </c>
      <c r="AC34" s="34"/>
      <c r="AD34" s="32"/>
      <c r="AE34" s="34"/>
      <c r="AF34" s="32"/>
      <c r="AG34" s="32"/>
      <c r="AH34" s="32"/>
      <c r="AI34" s="32"/>
      <c r="AJ34" s="32"/>
      <c r="AK34" s="32"/>
      <c r="AL34" s="33" t="s">
        <v>117</v>
      </c>
      <c r="AM34" s="32"/>
      <c r="AN34" s="32"/>
      <c r="AO34" s="32"/>
      <c r="AP34" s="32"/>
      <c r="AQ34" s="32"/>
      <c r="AR34" s="32"/>
      <c r="AS34" s="32"/>
      <c r="AT34" s="32"/>
      <c r="AU34" s="36"/>
      <c r="AV34" s="1366"/>
      <c r="AW34" s="1366"/>
      <c r="AX34" s="1366"/>
      <c r="AY34" s="1366"/>
      <c r="AZ34" s="1366"/>
      <c r="BA34" s="1366"/>
      <c r="BB34" s="1366"/>
      <c r="BC34" s="1366"/>
      <c r="BD34" s="53"/>
      <c r="BE34" s="1372"/>
      <c r="BF34" s="1372"/>
      <c r="BG34" s="1372"/>
      <c r="BH34" s="33" t="s">
        <v>117</v>
      </c>
      <c r="BI34" s="99"/>
      <c r="BJ34" s="99"/>
    </row>
    <row r="35" spans="1:150" ht="18.75" customHeight="1">
      <c r="A35" s="1374" t="s">
        <v>365</v>
      </c>
      <c r="B35" s="1364"/>
      <c r="C35" s="1364"/>
      <c r="D35" s="1364"/>
      <c r="E35" s="1364"/>
      <c r="F35" s="1364"/>
      <c r="G35" s="33" t="s">
        <v>131</v>
      </c>
      <c r="H35" s="32"/>
      <c r="I35" s="1364"/>
      <c r="J35" s="1364"/>
      <c r="K35" s="1364"/>
      <c r="L35" s="1367"/>
      <c r="M35" s="1364"/>
      <c r="N35" s="1364"/>
      <c r="O35" s="1364"/>
      <c r="P35" s="1364"/>
      <c r="Q35" s="1367"/>
      <c r="R35" s="1364"/>
      <c r="S35" s="1364"/>
      <c r="T35" s="1364"/>
      <c r="U35" s="1364"/>
      <c r="V35" s="1364"/>
      <c r="W35" s="1364"/>
      <c r="X35" s="1364"/>
      <c r="Y35" s="1364"/>
      <c r="Z35" s="1364"/>
      <c r="AA35" s="1364"/>
      <c r="AB35" s="1370" t="s">
        <v>116</v>
      </c>
      <c r="AC35" s="1364"/>
      <c r="AD35" s="1364"/>
      <c r="AE35" s="1364"/>
      <c r="AF35" s="1364"/>
      <c r="AG35" s="1364"/>
      <c r="AH35" s="1364"/>
      <c r="AI35" s="1364"/>
      <c r="AJ35" s="1364"/>
      <c r="AK35" s="1364"/>
      <c r="AL35" s="1370" t="s">
        <v>116</v>
      </c>
      <c r="AM35" s="1364"/>
      <c r="AN35" s="1364"/>
      <c r="AO35" s="1364"/>
      <c r="AP35" s="1364"/>
      <c r="AQ35" s="1364"/>
      <c r="AR35" s="1364"/>
      <c r="AS35" s="1364"/>
      <c r="AT35" s="1364"/>
      <c r="AU35" s="1367"/>
      <c r="AV35" s="1364"/>
      <c r="AW35" s="1364"/>
      <c r="AX35" s="1364"/>
      <c r="AY35" s="1364"/>
      <c r="AZ35" s="1364"/>
      <c r="BA35" s="1364"/>
      <c r="BB35" s="1364"/>
      <c r="BC35" s="1364"/>
      <c r="BD35" s="53"/>
      <c r="BE35" s="1370"/>
      <c r="BF35" s="1370"/>
      <c r="BG35" s="1370"/>
      <c r="BH35" s="1370" t="s">
        <v>116</v>
      </c>
      <c r="BI35" s="1370"/>
      <c r="BJ35" s="1370"/>
      <c r="ET35" s="14">
        <v>0</v>
      </c>
    </row>
    <row r="36" spans="1:150" ht="22.5" customHeight="1">
      <c r="A36" s="1362"/>
      <c r="B36" s="1365"/>
      <c r="C36" s="1365"/>
      <c r="D36" s="1365"/>
      <c r="E36" s="1365"/>
      <c r="F36" s="1365"/>
      <c r="G36" s="33" t="s">
        <v>161</v>
      </c>
      <c r="H36" s="32"/>
      <c r="I36" s="1365"/>
      <c r="J36" s="1365"/>
      <c r="K36" s="1365"/>
      <c r="L36" s="1368"/>
      <c r="M36" s="1365"/>
      <c r="N36" s="1365"/>
      <c r="O36" s="1365"/>
      <c r="P36" s="1365"/>
      <c r="Q36" s="1368"/>
      <c r="R36" s="1365"/>
      <c r="S36" s="1365"/>
      <c r="T36" s="1365"/>
      <c r="U36" s="1365"/>
      <c r="V36" s="1365"/>
      <c r="W36" s="1365"/>
      <c r="X36" s="1365"/>
      <c r="Y36" s="1365"/>
      <c r="Z36" s="1365"/>
      <c r="AA36" s="1365"/>
      <c r="AB36" s="1371"/>
      <c r="AC36" s="1366"/>
      <c r="AD36" s="1366"/>
      <c r="AE36" s="1366"/>
      <c r="AF36" s="1366"/>
      <c r="AG36" s="1366"/>
      <c r="AH36" s="1366"/>
      <c r="AI36" s="1366"/>
      <c r="AJ36" s="1366"/>
      <c r="AK36" s="1366"/>
      <c r="AL36" s="1371"/>
      <c r="AM36" s="1366"/>
      <c r="AN36" s="1366"/>
      <c r="AO36" s="1366"/>
      <c r="AP36" s="1366"/>
      <c r="AQ36" s="1366"/>
      <c r="AR36" s="1366"/>
      <c r="AS36" s="1366"/>
      <c r="AT36" s="1366"/>
      <c r="AU36" s="1369"/>
      <c r="AV36" s="1365"/>
      <c r="AW36" s="1365"/>
      <c r="AX36" s="1365"/>
      <c r="AY36" s="1365"/>
      <c r="AZ36" s="1365"/>
      <c r="BA36" s="1365"/>
      <c r="BB36" s="1365"/>
      <c r="BC36" s="1365"/>
      <c r="BD36" s="53"/>
      <c r="BE36" s="1500"/>
      <c r="BF36" s="1500"/>
      <c r="BG36" s="1500"/>
      <c r="BH36" s="1371"/>
      <c r="BI36" s="1372"/>
      <c r="BJ36" s="1372"/>
    </row>
    <row r="37" spans="1:150" ht="21" customHeight="1">
      <c r="A37" s="1363"/>
      <c r="B37" s="1366"/>
      <c r="C37" s="1366"/>
      <c r="D37" s="1366"/>
      <c r="E37" s="1366"/>
      <c r="F37" s="1366"/>
      <c r="G37" s="33" t="s">
        <v>122</v>
      </c>
      <c r="H37" s="32"/>
      <c r="I37" s="1366"/>
      <c r="J37" s="1366"/>
      <c r="K37" s="1366"/>
      <c r="L37" s="1369"/>
      <c r="M37" s="1366"/>
      <c r="N37" s="1366"/>
      <c r="O37" s="1366"/>
      <c r="P37" s="1366"/>
      <c r="Q37" s="1369"/>
      <c r="R37" s="1366"/>
      <c r="S37" s="1366"/>
      <c r="T37" s="1366"/>
      <c r="U37" s="1366"/>
      <c r="V37" s="1366"/>
      <c r="W37" s="1366"/>
      <c r="X37" s="1366"/>
      <c r="Y37" s="1366"/>
      <c r="Z37" s="1366"/>
      <c r="AA37" s="1366"/>
      <c r="AB37" s="33" t="s">
        <v>117</v>
      </c>
      <c r="AC37" s="34"/>
      <c r="AD37" s="32"/>
      <c r="AE37" s="34"/>
      <c r="AF37" s="32"/>
      <c r="AG37" s="32"/>
      <c r="AH37" s="32"/>
      <c r="AI37" s="32"/>
      <c r="AJ37" s="32"/>
      <c r="AK37" s="32"/>
      <c r="AL37" s="33" t="s">
        <v>117</v>
      </c>
      <c r="AM37" s="32"/>
      <c r="AN37" s="32"/>
      <c r="AO37" s="32"/>
      <c r="AP37" s="32"/>
      <c r="AQ37" s="32"/>
      <c r="AR37" s="32"/>
      <c r="AS37" s="32"/>
      <c r="AT37" s="32"/>
      <c r="AU37" s="36"/>
      <c r="AV37" s="1366"/>
      <c r="AW37" s="1366"/>
      <c r="AX37" s="1366"/>
      <c r="AY37" s="1366"/>
      <c r="AZ37" s="1366"/>
      <c r="BA37" s="1366"/>
      <c r="BB37" s="1366"/>
      <c r="BC37" s="1366"/>
      <c r="BD37" s="53"/>
      <c r="BE37" s="1500"/>
      <c r="BF37" s="1500"/>
      <c r="BG37" s="1500"/>
      <c r="BH37" s="38" t="s">
        <v>117</v>
      </c>
      <c r="BI37" s="31"/>
      <c r="BJ37" s="31"/>
    </row>
    <row r="38" spans="1:150" ht="18.75" customHeight="1">
      <c r="A38" s="1361" t="s">
        <v>236</v>
      </c>
      <c r="B38" s="1367"/>
      <c r="C38" s="1367"/>
      <c r="D38" s="1367"/>
      <c r="E38" s="1367"/>
      <c r="F38" s="1367"/>
      <c r="G38" s="33" t="s">
        <v>131</v>
      </c>
      <c r="H38" s="37"/>
      <c r="I38" s="1367"/>
      <c r="J38" s="1367"/>
      <c r="K38" s="1367"/>
      <c r="L38" s="1367"/>
      <c r="M38" s="1367"/>
      <c r="N38" s="1367"/>
      <c r="O38" s="1367"/>
      <c r="P38" s="1367"/>
      <c r="Q38" s="1367"/>
      <c r="R38" s="1367"/>
      <c r="S38" s="1367"/>
      <c r="T38" s="1367"/>
      <c r="U38" s="1367"/>
      <c r="V38" s="1367"/>
      <c r="W38" s="1367"/>
      <c r="X38" s="1367"/>
      <c r="Y38" s="1367"/>
      <c r="Z38" s="1367"/>
      <c r="AA38" s="1367"/>
      <c r="AB38" s="1370" t="s">
        <v>116</v>
      </c>
      <c r="AC38" s="1367"/>
      <c r="AD38" s="1367"/>
      <c r="AE38" s="1367"/>
      <c r="AF38" s="1367"/>
      <c r="AG38" s="1367"/>
      <c r="AH38" s="1367"/>
      <c r="AI38" s="1367"/>
      <c r="AJ38" s="1367"/>
      <c r="AK38" s="1367"/>
      <c r="AL38" s="1370" t="s">
        <v>116</v>
      </c>
      <c r="AM38" s="1367"/>
      <c r="AN38" s="1367"/>
      <c r="AO38" s="1367"/>
      <c r="AP38" s="1367"/>
      <c r="AQ38" s="1367"/>
      <c r="AR38" s="1367"/>
      <c r="AS38" s="1367"/>
      <c r="AT38" s="1367"/>
      <c r="AU38" s="1367"/>
      <c r="AV38" s="1367"/>
      <c r="AW38" s="1367"/>
      <c r="AX38" s="1367"/>
      <c r="AY38" s="1367"/>
      <c r="AZ38" s="1367"/>
      <c r="BA38" s="1367"/>
      <c r="BB38" s="1367"/>
      <c r="BC38" s="1367"/>
      <c r="BD38" s="53"/>
      <c r="BE38" s="1506"/>
      <c r="BF38" s="1506"/>
      <c r="BG38" s="1506"/>
      <c r="BH38" s="1421" t="s">
        <v>116</v>
      </c>
      <c r="BI38" s="1506"/>
      <c r="BJ38" s="1506"/>
      <c r="ET38" s="14">
        <v>0</v>
      </c>
    </row>
    <row r="39" spans="1:150" ht="18.75" customHeight="1">
      <c r="A39" s="1362"/>
      <c r="B39" s="1368"/>
      <c r="C39" s="1368"/>
      <c r="D39" s="1368"/>
      <c r="E39" s="1368"/>
      <c r="F39" s="1368"/>
      <c r="G39" s="33" t="s">
        <v>161</v>
      </c>
      <c r="H39" s="37"/>
      <c r="I39" s="1368"/>
      <c r="J39" s="1368"/>
      <c r="K39" s="1368"/>
      <c r="L39" s="1368"/>
      <c r="M39" s="1368"/>
      <c r="N39" s="1368"/>
      <c r="O39" s="1368"/>
      <c r="P39" s="1368"/>
      <c r="Q39" s="1368"/>
      <c r="R39" s="1368"/>
      <c r="S39" s="1368"/>
      <c r="T39" s="1368"/>
      <c r="U39" s="1368"/>
      <c r="V39" s="1368"/>
      <c r="W39" s="1368"/>
      <c r="X39" s="1368"/>
      <c r="Y39" s="1368"/>
      <c r="Z39" s="1368"/>
      <c r="AA39" s="1368"/>
      <c r="AB39" s="1371"/>
      <c r="AC39" s="1369"/>
      <c r="AD39" s="1369"/>
      <c r="AE39" s="1369"/>
      <c r="AF39" s="1369"/>
      <c r="AG39" s="1369"/>
      <c r="AH39" s="1369"/>
      <c r="AI39" s="1369"/>
      <c r="AJ39" s="1369"/>
      <c r="AK39" s="1369"/>
      <c r="AL39" s="1371"/>
      <c r="AM39" s="1369"/>
      <c r="AN39" s="1369"/>
      <c r="AO39" s="1369"/>
      <c r="AP39" s="1369"/>
      <c r="AQ39" s="1369"/>
      <c r="AR39" s="1369"/>
      <c r="AS39" s="1369"/>
      <c r="AT39" s="1369"/>
      <c r="AU39" s="1369"/>
      <c r="AV39" s="1368"/>
      <c r="AW39" s="1368"/>
      <c r="AX39" s="1368"/>
      <c r="AY39" s="1368"/>
      <c r="AZ39" s="1368"/>
      <c r="BA39" s="1368"/>
      <c r="BB39" s="1368"/>
      <c r="BC39" s="1368"/>
      <c r="BD39" s="53"/>
      <c r="BE39" s="1506"/>
      <c r="BF39" s="1506"/>
      <c r="BG39" s="1506"/>
      <c r="BH39" s="1421"/>
      <c r="BI39" s="1506"/>
      <c r="BJ39" s="1506"/>
    </row>
    <row r="40" spans="1:150" ht="18.75" customHeight="1">
      <c r="A40" s="1362"/>
      <c r="B40" s="1368"/>
      <c r="C40" s="1368"/>
      <c r="D40" s="1368"/>
      <c r="E40" s="1368"/>
      <c r="F40" s="1368"/>
      <c r="G40" s="31" t="s">
        <v>122</v>
      </c>
      <c r="H40" s="37"/>
      <c r="I40" s="1368"/>
      <c r="J40" s="1368"/>
      <c r="K40" s="1368"/>
      <c r="L40" s="1368"/>
      <c r="M40" s="1368"/>
      <c r="N40" s="1368"/>
      <c r="O40" s="1368"/>
      <c r="P40" s="1368"/>
      <c r="Q40" s="1368"/>
      <c r="R40" s="1368"/>
      <c r="S40" s="1368"/>
      <c r="T40" s="1368"/>
      <c r="U40" s="1368"/>
      <c r="V40" s="1368"/>
      <c r="W40" s="1368"/>
      <c r="X40" s="1368"/>
      <c r="Y40" s="1368"/>
      <c r="Z40" s="1368"/>
      <c r="AA40" s="1368"/>
      <c r="AB40" s="38" t="s">
        <v>117</v>
      </c>
      <c r="AC40" s="39"/>
      <c r="AD40" s="40"/>
      <c r="AE40" s="39"/>
      <c r="AF40" s="40"/>
      <c r="AG40" s="40"/>
      <c r="AH40" s="40"/>
      <c r="AI40" s="40"/>
      <c r="AJ40" s="40"/>
      <c r="AK40" s="40"/>
      <c r="AL40" s="38" t="s">
        <v>117</v>
      </c>
      <c r="AM40" s="40"/>
      <c r="AN40" s="40"/>
      <c r="AO40" s="40"/>
      <c r="AP40" s="40"/>
      <c r="AQ40" s="40"/>
      <c r="AR40" s="40"/>
      <c r="AS40" s="40"/>
      <c r="AT40" s="40"/>
      <c r="AU40" s="36"/>
      <c r="AV40" s="1368"/>
      <c r="AW40" s="1368"/>
      <c r="AX40" s="1368"/>
      <c r="AY40" s="1368"/>
      <c r="AZ40" s="1368"/>
      <c r="BA40" s="1368"/>
      <c r="BB40" s="1368"/>
      <c r="BC40" s="1368"/>
      <c r="BD40" s="53"/>
      <c r="BE40" s="1506"/>
      <c r="BF40" s="1506"/>
      <c r="BG40" s="1506"/>
      <c r="BH40" s="64" t="s">
        <v>117</v>
      </c>
      <c r="BI40" s="100"/>
      <c r="BJ40" s="100"/>
    </row>
    <row r="41" spans="1:150" ht="18.75" customHeight="1">
      <c r="A41" s="1337" t="s">
        <v>237</v>
      </c>
      <c r="B41" s="1316"/>
      <c r="C41" s="1316"/>
      <c r="D41" s="1316"/>
      <c r="E41" s="1377"/>
      <c r="F41" s="1377"/>
      <c r="G41" s="1493"/>
      <c r="H41" s="1494"/>
      <c r="I41" s="1494"/>
      <c r="J41" s="1494"/>
      <c r="K41" s="1494"/>
      <c r="L41" s="1494"/>
      <c r="M41" s="1494"/>
      <c r="N41" s="1494"/>
      <c r="O41" s="1494"/>
      <c r="P41" s="1494"/>
      <c r="Q41" s="1494"/>
      <c r="R41" s="1494"/>
      <c r="S41" s="1495"/>
      <c r="T41" s="21"/>
      <c r="U41" s="21"/>
      <c r="V41" s="21"/>
      <c r="W41" s="21"/>
      <c r="X41" s="21"/>
      <c r="Y41" s="1499"/>
      <c r="Z41" s="1499"/>
      <c r="AA41" s="1499"/>
      <c r="AB41" s="1380" t="s">
        <v>239</v>
      </c>
      <c r="AC41" s="1382"/>
      <c r="AD41" s="1382"/>
      <c r="AE41" s="1382"/>
      <c r="AF41" s="1382"/>
      <c r="AG41" s="1382"/>
      <c r="AH41" s="1382"/>
      <c r="AI41" s="1382"/>
      <c r="AJ41" s="1382"/>
      <c r="AK41" s="1382"/>
      <c r="AL41" s="1380" t="s">
        <v>239</v>
      </c>
      <c r="AM41" s="1382"/>
      <c r="AN41" s="1382"/>
      <c r="AO41" s="1382"/>
      <c r="AP41" s="1382"/>
      <c r="AQ41" s="1382"/>
      <c r="AR41" s="1382"/>
      <c r="AS41" s="1382"/>
      <c r="AT41" s="1382"/>
      <c r="AU41" s="1382"/>
      <c r="AV41" s="1385" t="s">
        <v>240</v>
      </c>
      <c r="AW41" s="1386"/>
      <c r="AX41" s="1387"/>
      <c r="AY41" s="1507"/>
      <c r="AZ41" s="1508"/>
      <c r="BA41" s="1508"/>
      <c r="BB41" s="1508"/>
      <c r="BC41" s="1509"/>
      <c r="BD41" s="53"/>
      <c r="BE41" s="53"/>
      <c r="BF41" s="53"/>
      <c r="BG41" s="53"/>
      <c r="BH41" s="53"/>
      <c r="BI41" s="53"/>
      <c r="BJ41" s="53"/>
    </row>
    <row r="42" spans="1:150" ht="18.75" customHeight="1">
      <c r="A42" s="1316"/>
      <c r="B42" s="1316"/>
      <c r="C42" s="1316"/>
      <c r="D42" s="1316"/>
      <c r="E42" s="1377"/>
      <c r="F42" s="1377"/>
      <c r="G42" s="1496"/>
      <c r="H42" s="1497"/>
      <c r="I42" s="1497"/>
      <c r="J42" s="1497"/>
      <c r="K42" s="1497"/>
      <c r="L42" s="1497"/>
      <c r="M42" s="1497"/>
      <c r="N42" s="1497"/>
      <c r="O42" s="1497"/>
      <c r="P42" s="1497"/>
      <c r="Q42" s="1497"/>
      <c r="R42" s="1497"/>
      <c r="S42" s="1498"/>
      <c r="T42" s="42"/>
      <c r="U42" s="42"/>
      <c r="V42" s="42"/>
      <c r="W42" s="42"/>
      <c r="X42" s="42"/>
      <c r="Y42" s="1499"/>
      <c r="Z42" s="1499"/>
      <c r="AA42" s="1499"/>
      <c r="AB42" s="1381"/>
      <c r="AC42" s="1383"/>
      <c r="AD42" s="1383"/>
      <c r="AE42" s="1383"/>
      <c r="AF42" s="1383"/>
      <c r="AG42" s="1383"/>
      <c r="AH42" s="1383"/>
      <c r="AI42" s="1383"/>
      <c r="AJ42" s="1383"/>
      <c r="AK42" s="1383"/>
      <c r="AL42" s="1381"/>
      <c r="AM42" s="1383"/>
      <c r="AN42" s="1383"/>
      <c r="AO42" s="1383"/>
      <c r="AP42" s="1383"/>
      <c r="AQ42" s="1383"/>
      <c r="AR42" s="1383"/>
      <c r="AS42" s="1383"/>
      <c r="AT42" s="1383"/>
      <c r="AU42" s="1383"/>
      <c r="AV42" s="1388"/>
      <c r="AW42" s="1389"/>
      <c r="AX42" s="1390"/>
      <c r="AY42" s="1510"/>
      <c r="AZ42" s="1511"/>
      <c r="BA42" s="1511"/>
      <c r="BB42" s="1511"/>
      <c r="BC42" s="1512"/>
      <c r="BD42" s="53"/>
      <c r="BE42" s="53"/>
      <c r="BF42" s="53"/>
      <c r="BG42" s="53"/>
      <c r="BH42" s="53"/>
      <c r="BI42" s="53"/>
      <c r="BJ42" s="53"/>
    </row>
    <row r="43" spans="1:150" ht="18.75" customHeight="1">
      <c r="A43" s="15"/>
      <c r="B43" s="15"/>
      <c r="C43" s="15"/>
      <c r="G43" s="15"/>
      <c r="AB43" s="15"/>
      <c r="AL43" s="15"/>
      <c r="AM43" s="15"/>
      <c r="AN43" s="1397" t="s">
        <v>241</v>
      </c>
      <c r="AO43" s="1398"/>
      <c r="AP43" s="1398"/>
      <c r="AQ43" s="1398"/>
      <c r="AR43" s="1398"/>
      <c r="AS43" s="1398"/>
      <c r="AT43" s="1398"/>
      <c r="AU43" s="1399"/>
      <c r="AV43" s="1400"/>
      <c r="AW43" s="1401"/>
      <c r="AX43" s="1402"/>
      <c r="AY43" s="43"/>
    </row>
    <row r="44" spans="1:150" ht="18.75" customHeight="1">
      <c r="A44" s="1405" t="s">
        <v>242</v>
      </c>
      <c r="B44" s="1405"/>
      <c r="C44" s="1405"/>
      <c r="D44" s="1405"/>
      <c r="E44" s="1405"/>
      <c r="F44" s="1405"/>
      <c r="G44" s="1405"/>
      <c r="H44" s="1405"/>
      <c r="I44" s="1405"/>
      <c r="J44" s="1405"/>
      <c r="AB44" s="15"/>
      <c r="AL44" s="15"/>
      <c r="AM44" s="15"/>
      <c r="AN44" s="1406" t="s">
        <v>243</v>
      </c>
      <c r="AO44" s="1408" t="s">
        <v>244</v>
      </c>
      <c r="AP44" s="1408"/>
      <c r="AQ44" s="1408"/>
      <c r="AR44" s="1408"/>
      <c r="AS44" s="1408"/>
      <c r="AT44" s="1409" t="s">
        <v>245</v>
      </c>
      <c r="AU44" s="1410"/>
      <c r="AV44" s="1401"/>
      <c r="AW44" s="1401"/>
      <c r="AX44" s="1402"/>
      <c r="AY44" s="43"/>
    </row>
    <row r="45" spans="1:150" ht="18.75" customHeight="1">
      <c r="A45" s="1405" t="s">
        <v>246</v>
      </c>
      <c r="B45" s="1405"/>
      <c r="C45" s="1405"/>
      <c r="D45" s="1405"/>
      <c r="E45" s="1405"/>
      <c r="F45" s="1405"/>
      <c r="G45" s="1405"/>
      <c r="H45" s="1405"/>
      <c r="I45" s="1405"/>
      <c r="J45" s="1405"/>
      <c r="W45" s="1247" t="s">
        <v>247</v>
      </c>
      <c r="X45" s="1154"/>
      <c r="Y45" s="1154"/>
      <c r="Z45" s="1154"/>
      <c r="AA45" s="1154"/>
      <c r="AB45" s="1154"/>
      <c r="AD45" s="1247" t="s">
        <v>248</v>
      </c>
      <c r="AE45" s="1154"/>
      <c r="AF45" s="1154"/>
      <c r="AG45" s="1154"/>
      <c r="AH45" s="1154"/>
      <c r="AI45" s="1154"/>
      <c r="AL45" s="15"/>
      <c r="AM45" s="15"/>
      <c r="AN45" s="1407"/>
      <c r="AO45" s="1411" t="s">
        <v>249</v>
      </c>
      <c r="AP45" s="1411"/>
      <c r="AQ45" s="1411"/>
      <c r="AR45" s="1411"/>
      <c r="AS45" s="1411"/>
      <c r="AT45" s="1154"/>
      <c r="AU45" s="1410"/>
      <c r="AV45" s="1403"/>
      <c r="AW45" s="1403"/>
      <c r="AX45" s="1404"/>
      <c r="AY45" s="43"/>
    </row>
    <row r="46" spans="1:150" ht="18.75" customHeight="1">
      <c r="A46" s="15"/>
      <c r="B46" s="44"/>
      <c r="C46" s="44"/>
      <c r="G46" s="15"/>
      <c r="V46" s="15"/>
      <c r="W46" s="15"/>
      <c r="X46" s="15"/>
      <c r="AB46" s="15"/>
      <c r="AJ46" s="15"/>
      <c r="AK46" s="15"/>
      <c r="AL46" s="15"/>
      <c r="AM46" s="15"/>
      <c r="AN46" s="1412" t="s">
        <v>250</v>
      </c>
      <c r="AO46" s="1413"/>
      <c r="AP46" s="1413"/>
      <c r="AQ46" s="1413"/>
      <c r="AR46" s="1413"/>
      <c r="AS46" s="1413"/>
      <c r="AT46" s="1413"/>
      <c r="AU46" s="1414"/>
      <c r="AV46" s="1415"/>
      <c r="AW46" s="1416"/>
      <c r="AX46" s="1417"/>
      <c r="AY46" s="43"/>
    </row>
    <row r="47" spans="1:150" ht="18.75" customHeight="1">
      <c r="A47" s="15"/>
      <c r="B47"/>
      <c r="C47"/>
      <c r="D47"/>
      <c r="E47"/>
      <c r="F47"/>
      <c r="G47"/>
      <c r="H47"/>
      <c r="I47"/>
      <c r="J47"/>
      <c r="K47"/>
      <c r="L47"/>
      <c r="M47"/>
      <c r="N47"/>
      <c r="O47"/>
      <c r="P47"/>
      <c r="Q47"/>
      <c r="R47"/>
      <c r="S47"/>
      <c r="T47"/>
      <c r="U47"/>
      <c r="V47"/>
      <c r="W47" s="15"/>
      <c r="X47" s="15"/>
      <c r="AB47" s="15"/>
      <c r="AJ47" s="15"/>
      <c r="AK47" s="15"/>
      <c r="AL47" s="15"/>
      <c r="AM47" s="15"/>
      <c r="AN47" s="1419" t="s">
        <v>243</v>
      </c>
      <c r="AO47" s="1408" t="s">
        <v>244</v>
      </c>
      <c r="AP47" s="1408"/>
      <c r="AQ47" s="1408"/>
      <c r="AR47" s="1408"/>
      <c r="AS47" s="1408"/>
      <c r="AT47" s="1409" t="s">
        <v>245</v>
      </c>
      <c r="AU47" s="1410"/>
      <c r="AV47" s="1401"/>
      <c r="AW47" s="1401"/>
      <c r="AX47" s="1402"/>
      <c r="AY47" s="43"/>
    </row>
    <row r="48" spans="1:150" ht="18.75" customHeight="1">
      <c r="A48" s="15"/>
      <c r="B48"/>
      <c r="C48"/>
      <c r="D48"/>
      <c r="E48"/>
      <c r="F48"/>
      <c r="G48"/>
      <c r="H48"/>
      <c r="I48"/>
      <c r="J48"/>
      <c r="K48"/>
      <c r="L48"/>
      <c r="M48"/>
      <c r="N48"/>
      <c r="O48"/>
      <c r="P48"/>
      <c r="Q48"/>
      <c r="R48"/>
      <c r="S48"/>
      <c r="T48"/>
      <c r="U48"/>
      <c r="V48"/>
      <c r="W48" s="15"/>
      <c r="X48" s="15"/>
      <c r="AB48" s="15"/>
      <c r="AK48" s="15"/>
      <c r="AL48" s="15"/>
      <c r="AM48" s="15"/>
      <c r="AN48" s="1420"/>
      <c r="AO48" s="1411" t="s">
        <v>254</v>
      </c>
      <c r="AP48" s="1411"/>
      <c r="AQ48" s="1411"/>
      <c r="AR48" s="1411"/>
      <c r="AS48" s="1411"/>
      <c r="AT48" s="1329"/>
      <c r="AU48" s="1194"/>
      <c r="AV48" s="1403"/>
      <c r="AW48" s="1403"/>
      <c r="AX48" s="1404"/>
      <c r="AY48" s="43"/>
    </row>
    <row r="49" spans="1:60" ht="18.75" customHeight="1">
      <c r="A49" s="15"/>
      <c r="B49"/>
      <c r="C49"/>
      <c r="D49"/>
      <c r="E49"/>
      <c r="F49"/>
      <c r="G49"/>
      <c r="H49"/>
      <c r="I49"/>
      <c r="J49"/>
      <c r="K49"/>
      <c r="L49"/>
      <c r="M49"/>
      <c r="N49"/>
      <c r="O49"/>
      <c r="P49"/>
      <c r="Q49"/>
      <c r="R49"/>
      <c r="S49"/>
      <c r="T49"/>
      <c r="U49"/>
      <c r="V49"/>
      <c r="W49" s="1247" t="s">
        <v>255</v>
      </c>
      <c r="X49" s="1154"/>
      <c r="Y49" s="1154"/>
      <c r="Z49" s="1154"/>
      <c r="AA49" s="1154"/>
      <c r="AB49" s="1154"/>
      <c r="AD49" s="1247" t="s">
        <v>255</v>
      </c>
      <c r="AE49" s="1154"/>
      <c r="AF49" s="1154"/>
      <c r="AG49" s="1154"/>
      <c r="AH49" s="1154"/>
      <c r="AI49" s="1154"/>
      <c r="AL49" s="15"/>
      <c r="AM49" s="15"/>
      <c r="AN49" s="15"/>
      <c r="AO49" s="15"/>
      <c r="AP49" s="15"/>
      <c r="AQ49" s="16"/>
      <c r="AR49" s="16"/>
      <c r="AS49" s="16"/>
      <c r="AT49" s="16"/>
      <c r="AU49" s="15"/>
      <c r="AV49" s="16"/>
      <c r="AW49" s="48"/>
      <c r="AX49" s="48"/>
      <c r="AY49" s="48"/>
    </row>
    <row r="50" spans="1:60" ht="18.75" customHeight="1">
      <c r="A50" s="15"/>
      <c r="B50"/>
      <c r="C50"/>
      <c r="D50"/>
      <c r="E50"/>
      <c r="F50"/>
      <c r="G50"/>
      <c r="H50"/>
      <c r="I50"/>
      <c r="J50"/>
      <c r="K50"/>
      <c r="L50"/>
      <c r="M50"/>
      <c r="N50"/>
      <c r="O50"/>
      <c r="P50"/>
      <c r="Q50"/>
      <c r="R50"/>
      <c r="S50"/>
      <c r="T50"/>
      <c r="U50"/>
      <c r="V50"/>
      <c r="W50" s="1247" t="s">
        <v>258</v>
      </c>
      <c r="X50" s="1154"/>
      <c r="Y50" s="1154"/>
      <c r="Z50" s="1154"/>
      <c r="AA50" s="1154"/>
      <c r="AB50" s="1154"/>
      <c r="AD50" s="1247" t="s">
        <v>258</v>
      </c>
      <c r="AE50" s="1154"/>
      <c r="AF50" s="1154"/>
      <c r="AG50" s="1154"/>
      <c r="AH50" s="1154"/>
      <c r="AI50" s="1154"/>
      <c r="AL50" s="15"/>
      <c r="AM50" s="15"/>
      <c r="AN50" s="15"/>
      <c r="AO50" s="15"/>
      <c r="AP50" s="15"/>
      <c r="AQ50" s="16"/>
      <c r="AR50" s="16"/>
      <c r="AS50" s="16"/>
      <c r="AT50" s="16"/>
      <c r="AU50" s="15"/>
      <c r="AV50" s="16"/>
      <c r="AW50" s="48"/>
      <c r="AX50" s="48"/>
      <c r="AY50" s="48"/>
    </row>
    <row r="51" spans="1:60" ht="18" customHeight="1">
      <c r="A51" s="15"/>
      <c r="C51" s="49"/>
      <c r="D51" s="49"/>
      <c r="E51" s="49"/>
      <c r="F51" s="49"/>
      <c r="G51" s="49"/>
      <c r="I51"/>
      <c r="J51"/>
      <c r="K51"/>
      <c r="L51"/>
      <c r="M51"/>
      <c r="N51"/>
      <c r="O51"/>
      <c r="P51"/>
      <c r="Q51"/>
      <c r="R51"/>
      <c r="S51"/>
      <c r="T51"/>
      <c r="U51"/>
      <c r="V51"/>
      <c r="AB51" s="15"/>
      <c r="AL51" s="15"/>
      <c r="AM51" s="15"/>
      <c r="AN51" s="15"/>
      <c r="AO51" s="15"/>
      <c r="AP51" s="15"/>
      <c r="AQ51" s="16"/>
      <c r="AR51" s="16"/>
      <c r="AS51" s="16"/>
      <c r="AT51" s="16"/>
      <c r="AU51" s="15"/>
      <c r="AV51" s="16"/>
      <c r="AW51" s="48"/>
      <c r="AX51" s="48"/>
      <c r="AY51" s="48"/>
    </row>
    <row r="52" spans="1:60" ht="12.75" customHeight="1">
      <c r="B52" s="15"/>
      <c r="C52" s="15"/>
      <c r="G52" s="15"/>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row>
    <row r="53" spans="1:60" ht="11.25" customHeight="1">
      <c r="A53" s="15"/>
      <c r="B53" s="15"/>
      <c r="C53" s="15"/>
      <c r="G53" s="15"/>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row>
    <row r="54" spans="1:60" ht="11.25" customHeight="1">
      <c r="A54" s="15"/>
      <c r="B54" s="15"/>
      <c r="C54" s="15"/>
      <c r="G54" s="15"/>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row>
    <row r="55" spans="1:60" ht="11.25" customHeight="1">
      <c r="A55" s="15"/>
      <c r="B55" s="15"/>
      <c r="C55" s="15"/>
      <c r="G55" s="15"/>
      <c r="I55"/>
      <c r="J55"/>
      <c r="K55"/>
      <c r="L55"/>
      <c r="M55"/>
      <c r="N55"/>
      <c r="O55"/>
      <c r="P55"/>
      <c r="Q55"/>
      <c r="R55"/>
      <c r="S55"/>
      <c r="T55"/>
      <c r="U55"/>
      <c r="V55"/>
      <c r="AB55" s="15"/>
      <c r="AL55" s="15"/>
      <c r="AU55" s="15"/>
    </row>
    <row r="56" spans="1:60" ht="11.25" customHeight="1">
      <c r="A56" s="15"/>
      <c r="B56" s="15"/>
      <c r="C56" s="15"/>
      <c r="G56" s="15"/>
      <c r="I56"/>
      <c r="J56"/>
      <c r="K56"/>
      <c r="L56"/>
      <c r="M56"/>
      <c r="N56"/>
      <c r="O56"/>
      <c r="P56"/>
      <c r="Q56"/>
      <c r="R56"/>
      <c r="S56"/>
      <c r="T56"/>
      <c r="U56"/>
      <c r="V56"/>
      <c r="AB56" s="15"/>
      <c r="AL56" s="15"/>
      <c r="AU56" s="15"/>
    </row>
    <row r="57" spans="1:60" ht="11.25" customHeight="1">
      <c r="A57" s="15"/>
      <c r="B57" s="15"/>
      <c r="C57" s="15"/>
      <c r="G57" s="15"/>
      <c r="I57"/>
      <c r="J57"/>
      <c r="K57"/>
      <c r="L57"/>
      <c r="M57"/>
      <c r="N57"/>
      <c r="O57"/>
      <c r="P57"/>
      <c r="Q57"/>
      <c r="R57"/>
      <c r="S57"/>
      <c r="T57"/>
      <c r="U57"/>
      <c r="V57"/>
      <c r="AB57" s="15"/>
      <c r="AL57" s="15"/>
      <c r="AU57" s="15"/>
    </row>
    <row r="58" spans="1:60" ht="11.25" customHeight="1">
      <c r="A58" s="15"/>
      <c r="B58" s="15"/>
      <c r="C58" s="15"/>
      <c r="G58" s="15"/>
      <c r="AB58" s="15"/>
      <c r="AL58" s="15"/>
      <c r="AU58" s="15"/>
    </row>
    <row r="59" spans="1:60" ht="11.25" customHeight="1">
      <c r="A59" s="15"/>
      <c r="B59" s="15"/>
      <c r="C59" s="15"/>
      <c r="G59" s="15"/>
      <c r="AB59" s="15"/>
      <c r="AL59" s="15"/>
      <c r="AU59" s="15"/>
    </row>
    <row r="60" spans="1:60" ht="11.25" customHeight="1">
      <c r="A60" s="15"/>
      <c r="B60" s="15"/>
      <c r="C60" s="15"/>
      <c r="G60" s="15"/>
      <c r="AB60" s="15"/>
      <c r="AL60" s="15"/>
      <c r="AU60" s="15"/>
    </row>
    <row r="61" spans="1:60" ht="11.25" customHeight="1">
      <c r="A61" s="15"/>
      <c r="B61" s="15"/>
      <c r="C61" s="15"/>
      <c r="G61" s="15"/>
      <c r="AB61" s="15"/>
      <c r="AL61" s="15"/>
      <c r="AU61" s="15"/>
    </row>
    <row r="62" spans="1:60" ht="11.25" customHeight="1">
      <c r="A62" s="15"/>
      <c r="B62" s="15"/>
      <c r="C62" s="15"/>
      <c r="G62" s="15"/>
      <c r="AB62" s="15"/>
      <c r="AL62" s="15"/>
      <c r="AU62" s="15"/>
    </row>
    <row r="63" spans="1:60" ht="11.25" customHeight="1">
      <c r="A63" s="15"/>
      <c r="B63" s="15"/>
      <c r="C63" s="15"/>
      <c r="G63" s="15"/>
      <c r="AB63" s="15"/>
      <c r="AL63" s="15"/>
      <c r="AU63" s="15"/>
    </row>
    <row r="64" spans="1:60" ht="11.25" customHeight="1">
      <c r="A64" s="15"/>
      <c r="B64" s="15"/>
      <c r="C64" s="15"/>
      <c r="G64" s="15"/>
      <c r="AB64" s="15"/>
      <c r="AL64" s="15"/>
      <c r="AU64" s="15"/>
    </row>
    <row r="65" spans="1:47" ht="11.25" customHeight="1">
      <c r="A65" s="15"/>
      <c r="B65" s="15"/>
      <c r="C65" s="15"/>
      <c r="G65" s="15"/>
      <c r="AB65" s="15"/>
      <c r="AL65" s="15"/>
      <c r="AU65" s="15"/>
    </row>
    <row r="66" spans="1:47" ht="11.25" customHeight="1">
      <c r="A66" s="15"/>
      <c r="B66" s="15"/>
      <c r="C66" s="15"/>
      <c r="G66" s="15"/>
      <c r="AB66" s="15"/>
      <c r="AL66" s="15"/>
      <c r="AU66" s="15"/>
    </row>
    <row r="67" spans="1:47" ht="11.25" customHeight="1">
      <c r="A67" s="15"/>
      <c r="B67" s="15"/>
      <c r="C67" s="15"/>
      <c r="G67" s="15"/>
      <c r="AB67" s="15"/>
      <c r="AL67" s="15"/>
      <c r="AU67" s="15"/>
    </row>
    <row r="68" spans="1:47" ht="11.25" customHeight="1">
      <c r="A68" s="15"/>
      <c r="B68" s="15"/>
      <c r="C68" s="15"/>
      <c r="G68" s="15"/>
      <c r="AB68" s="15"/>
      <c r="AL68" s="15"/>
      <c r="AU68" s="15"/>
    </row>
    <row r="69" spans="1:47" ht="11.25" customHeight="1">
      <c r="A69" s="15"/>
      <c r="B69" s="15"/>
      <c r="C69" s="15"/>
      <c r="G69" s="15"/>
      <c r="AB69" s="15"/>
      <c r="AL69" s="15"/>
      <c r="AU69" s="15"/>
    </row>
    <row r="70" spans="1:47" ht="11.25" customHeight="1">
      <c r="A70" s="15"/>
      <c r="B70" s="15"/>
      <c r="C70" s="15"/>
      <c r="G70" s="15"/>
      <c r="AB70" s="15"/>
      <c r="AL70" s="15"/>
      <c r="AU70" s="15"/>
    </row>
    <row r="71" spans="1:47" ht="11.25" customHeight="1">
      <c r="A71" s="15"/>
      <c r="B71" s="15"/>
      <c r="C71" s="15"/>
      <c r="G71" s="15"/>
      <c r="AB71" s="15"/>
      <c r="AL71" s="15"/>
      <c r="AU71" s="15"/>
    </row>
    <row r="72" spans="1:47" ht="11.25" customHeight="1">
      <c r="A72" s="15"/>
      <c r="B72" s="15"/>
      <c r="C72" s="15"/>
      <c r="G72" s="15"/>
      <c r="AB72" s="15"/>
      <c r="AL72" s="15"/>
      <c r="AU72" s="15"/>
    </row>
    <row r="73" spans="1:47" ht="11.25" customHeight="1">
      <c r="A73" s="15"/>
      <c r="B73" s="15"/>
      <c r="C73" s="15"/>
      <c r="G73" s="15"/>
      <c r="AB73" s="15"/>
      <c r="AL73" s="15"/>
      <c r="AU73" s="15"/>
    </row>
    <row r="74" spans="1:47" ht="11.25" customHeight="1">
      <c r="A74" s="15"/>
      <c r="B74" s="15"/>
      <c r="C74" s="15"/>
      <c r="G74" s="15"/>
      <c r="AB74" s="15"/>
      <c r="AL74" s="15"/>
      <c r="AU74" s="15"/>
    </row>
    <row r="75" spans="1:47" ht="11.25" customHeight="1">
      <c r="A75" s="15"/>
      <c r="B75" s="15"/>
      <c r="C75" s="15"/>
      <c r="G75" s="15"/>
      <c r="AB75" s="15"/>
      <c r="AL75" s="15"/>
      <c r="AU75" s="15"/>
    </row>
    <row r="76" spans="1:47" ht="11.25" customHeight="1">
      <c r="A76" s="15"/>
      <c r="B76" s="15"/>
      <c r="C76" s="15"/>
      <c r="G76" s="15"/>
      <c r="AB76" s="15"/>
      <c r="AL76" s="15"/>
      <c r="AU76" s="15"/>
    </row>
    <row r="77" spans="1:47" ht="11.25" customHeight="1">
      <c r="A77" s="15"/>
      <c r="B77" s="15"/>
      <c r="C77" s="15"/>
      <c r="G77" s="15"/>
      <c r="AB77" s="15"/>
      <c r="AL77" s="15"/>
      <c r="AU77" s="15"/>
    </row>
    <row r="78" spans="1:47" ht="11.25" customHeight="1">
      <c r="A78" s="15"/>
      <c r="B78" s="15"/>
      <c r="C78" s="15"/>
      <c r="G78" s="15"/>
      <c r="AB78" s="15"/>
      <c r="AL78" s="15"/>
      <c r="AU78" s="15"/>
    </row>
    <row r="79" spans="1:47" ht="11.25" customHeight="1">
      <c r="A79" s="15"/>
      <c r="B79" s="15"/>
      <c r="C79" s="15"/>
      <c r="G79" s="15"/>
      <c r="AB79" s="15"/>
      <c r="AL79" s="15"/>
      <c r="AU79" s="15"/>
    </row>
    <row r="80" spans="1:47" ht="11.25" customHeight="1">
      <c r="A80" s="15"/>
      <c r="B80" s="15"/>
      <c r="C80" s="15"/>
      <c r="G80" s="15"/>
      <c r="AB80" s="15"/>
      <c r="AL80" s="15"/>
      <c r="AU80" s="15"/>
    </row>
    <row r="81" spans="1:47" ht="11.25" customHeight="1">
      <c r="A81" s="15"/>
      <c r="B81" s="15"/>
      <c r="C81" s="15"/>
      <c r="G81" s="15"/>
      <c r="AB81" s="15"/>
      <c r="AL81" s="15"/>
      <c r="AU81" s="15"/>
    </row>
    <row r="82" spans="1:47" ht="11.25" customHeight="1">
      <c r="A82" s="15"/>
      <c r="B82" s="15"/>
      <c r="C82" s="15"/>
      <c r="G82" s="15"/>
      <c r="AB82" s="15"/>
      <c r="AL82" s="15"/>
      <c r="AU82" s="15"/>
    </row>
    <row r="83" spans="1:47" ht="11.25" customHeight="1">
      <c r="A83" s="15"/>
      <c r="B83" s="15"/>
      <c r="C83" s="15"/>
      <c r="G83" s="15"/>
      <c r="AB83" s="15"/>
      <c r="AL83" s="15"/>
      <c r="AU83" s="15"/>
    </row>
    <row r="84" spans="1:47" ht="11.25" customHeight="1">
      <c r="A84" s="15"/>
      <c r="B84" s="15"/>
      <c r="C84" s="15"/>
      <c r="G84" s="15"/>
      <c r="AB84" s="15"/>
      <c r="AL84" s="15"/>
      <c r="AU84" s="15"/>
    </row>
    <row r="85" spans="1:47" ht="11.25" customHeight="1">
      <c r="A85" s="15"/>
      <c r="B85" s="15"/>
      <c r="C85" s="15"/>
      <c r="G85" s="15"/>
      <c r="AB85" s="15"/>
      <c r="AL85" s="15"/>
      <c r="AU85" s="15"/>
    </row>
    <row r="86" spans="1:47" ht="11.25" customHeight="1">
      <c r="A86" s="15"/>
      <c r="B86" s="15"/>
      <c r="C86" s="15"/>
      <c r="G86" s="15"/>
      <c r="AB86" s="15"/>
      <c r="AL86" s="15"/>
      <c r="AU86" s="15"/>
    </row>
    <row r="87" spans="1:47" ht="11.25" customHeight="1">
      <c r="A87" s="15"/>
      <c r="B87" s="15"/>
      <c r="C87" s="15"/>
      <c r="G87" s="15"/>
      <c r="AB87" s="15"/>
      <c r="AL87" s="15"/>
      <c r="AU87" s="15"/>
    </row>
    <row r="88" spans="1:47" ht="11.25" customHeight="1">
      <c r="A88" s="15"/>
      <c r="B88" s="15"/>
      <c r="C88" s="15"/>
      <c r="G88" s="15"/>
      <c r="AB88" s="15"/>
      <c r="AL88" s="15"/>
      <c r="AU88" s="15"/>
    </row>
    <row r="89" spans="1:47" ht="11.25" customHeight="1">
      <c r="A89" s="15"/>
      <c r="B89" s="15"/>
      <c r="C89" s="15"/>
      <c r="G89" s="15"/>
      <c r="AB89" s="15"/>
      <c r="AL89" s="15"/>
      <c r="AU89" s="15"/>
    </row>
    <row r="90" spans="1:47" ht="11.25" customHeight="1">
      <c r="A90" s="15"/>
      <c r="B90" s="15"/>
      <c r="C90" s="15"/>
      <c r="G90" s="15"/>
      <c r="AB90" s="15"/>
      <c r="AL90" s="15"/>
      <c r="AU90" s="15"/>
    </row>
    <row r="91" spans="1:47" ht="11.25" customHeight="1">
      <c r="A91" s="15"/>
      <c r="B91" s="15"/>
      <c r="C91" s="15"/>
      <c r="G91" s="15"/>
      <c r="AB91" s="15"/>
      <c r="AL91" s="15"/>
      <c r="AU91" s="15"/>
    </row>
    <row r="92" spans="1:47" ht="11.25" customHeight="1">
      <c r="A92" s="15"/>
      <c r="B92" s="15"/>
      <c r="C92" s="15"/>
      <c r="G92" s="15"/>
      <c r="AB92" s="15"/>
      <c r="AL92" s="15"/>
      <c r="AU92" s="15"/>
    </row>
    <row r="93" spans="1:47" ht="11.25" customHeight="1">
      <c r="A93" s="15"/>
      <c r="B93" s="15"/>
      <c r="C93" s="15"/>
      <c r="G93" s="15"/>
      <c r="AB93" s="15"/>
      <c r="AL93" s="15"/>
      <c r="AU93" s="15"/>
    </row>
    <row r="94" spans="1:47" ht="11.25" customHeight="1">
      <c r="A94" s="15"/>
      <c r="B94" s="15"/>
      <c r="C94" s="15"/>
      <c r="G94" s="15"/>
      <c r="AB94" s="15"/>
      <c r="AL94" s="15"/>
      <c r="AU94" s="15"/>
    </row>
    <row r="95" spans="1:47" ht="11.25" customHeight="1">
      <c r="A95" s="15"/>
      <c r="B95" s="15"/>
      <c r="C95" s="15"/>
      <c r="G95" s="15"/>
      <c r="AB95" s="15"/>
      <c r="AL95" s="15"/>
      <c r="AU95" s="15"/>
    </row>
    <row r="96" spans="1:47" ht="11.25" customHeight="1">
      <c r="A96" s="15"/>
      <c r="B96" s="15"/>
      <c r="C96" s="15"/>
      <c r="G96" s="15"/>
      <c r="AB96" s="15"/>
      <c r="AL96" s="15"/>
      <c r="AU96" s="15"/>
    </row>
    <row r="97" spans="1:47" ht="11.25" customHeight="1">
      <c r="A97" s="15"/>
      <c r="B97" s="15"/>
      <c r="C97" s="15"/>
      <c r="G97" s="15"/>
      <c r="AB97" s="15"/>
      <c r="AL97" s="15"/>
      <c r="AU97" s="15"/>
    </row>
    <row r="98" spans="1:47" ht="11.25" customHeight="1">
      <c r="A98" s="15"/>
      <c r="B98" s="15"/>
      <c r="C98" s="15"/>
      <c r="G98" s="15"/>
      <c r="AB98" s="15"/>
      <c r="AL98" s="15"/>
      <c r="AU98" s="15"/>
    </row>
    <row r="99" spans="1:47" ht="11.25" customHeight="1">
      <c r="A99" s="15"/>
      <c r="B99" s="15"/>
      <c r="C99" s="15"/>
      <c r="G99" s="15"/>
      <c r="AB99" s="15"/>
      <c r="AL99" s="15"/>
      <c r="AU99" s="15"/>
    </row>
    <row r="100" spans="1:47" ht="11.25" customHeight="1">
      <c r="A100" s="15"/>
      <c r="B100" s="15"/>
      <c r="C100" s="15"/>
      <c r="G100" s="15"/>
      <c r="AB100" s="15"/>
      <c r="AL100" s="15"/>
      <c r="AU100" s="15"/>
    </row>
    <row r="101" spans="1:47" ht="11.25" customHeight="1">
      <c r="A101" s="15"/>
      <c r="B101" s="15"/>
      <c r="C101" s="15"/>
      <c r="G101" s="15"/>
      <c r="AB101" s="15"/>
      <c r="AL101" s="15"/>
      <c r="AU101" s="15"/>
    </row>
    <row r="102" spans="1:47" ht="11.25" customHeight="1">
      <c r="A102" s="15"/>
      <c r="B102" s="15"/>
      <c r="C102" s="15"/>
      <c r="G102" s="15"/>
      <c r="AB102" s="15"/>
      <c r="AL102" s="15"/>
      <c r="AU102" s="15"/>
    </row>
    <row r="103" spans="1:47" ht="11.25" customHeight="1">
      <c r="A103" s="15"/>
      <c r="B103" s="15"/>
      <c r="C103" s="15"/>
      <c r="G103" s="15"/>
      <c r="AB103" s="15"/>
      <c r="AL103" s="15"/>
      <c r="AU103" s="15"/>
    </row>
    <row r="104" spans="1:47" ht="11.25" customHeight="1">
      <c r="A104" s="15"/>
      <c r="B104" s="15"/>
      <c r="C104" s="15"/>
      <c r="G104" s="15"/>
      <c r="AB104" s="15"/>
      <c r="AL104" s="15"/>
      <c r="AU104" s="15"/>
    </row>
    <row r="105" spans="1:47" ht="11.25" customHeight="1">
      <c r="A105" s="15"/>
      <c r="B105" s="15"/>
      <c r="C105" s="15"/>
      <c r="G105" s="15"/>
      <c r="AB105" s="15"/>
      <c r="AL105" s="15"/>
      <c r="AU105" s="15"/>
    </row>
    <row r="106" spans="1:47" ht="11.25" customHeight="1">
      <c r="A106" s="15"/>
      <c r="B106" s="15"/>
      <c r="C106" s="15"/>
      <c r="G106" s="15"/>
      <c r="AB106" s="15"/>
      <c r="AL106" s="15"/>
      <c r="AU106" s="15"/>
    </row>
    <row r="107" spans="1:47" ht="11.25" customHeight="1">
      <c r="A107" s="15"/>
      <c r="B107" s="15"/>
      <c r="C107" s="15"/>
      <c r="G107" s="15"/>
      <c r="AB107" s="15"/>
      <c r="AL107" s="15"/>
      <c r="AU107" s="15"/>
    </row>
    <row r="108" spans="1:47" ht="11.25" customHeight="1">
      <c r="A108" s="15"/>
      <c r="B108" s="15"/>
      <c r="C108" s="15"/>
      <c r="G108" s="15"/>
      <c r="AB108" s="15"/>
      <c r="AL108" s="15"/>
      <c r="AU108" s="15"/>
    </row>
    <row r="109" spans="1:47" ht="11.25" customHeight="1">
      <c r="A109" s="15"/>
      <c r="B109" s="15"/>
      <c r="C109" s="15"/>
      <c r="G109" s="15"/>
      <c r="AB109" s="15"/>
      <c r="AL109" s="15"/>
      <c r="AU109" s="15"/>
    </row>
    <row r="110" spans="1:47" ht="11.25" customHeight="1">
      <c r="A110" s="15"/>
      <c r="B110" s="15"/>
      <c r="C110" s="15"/>
      <c r="G110" s="15"/>
      <c r="AB110" s="15"/>
      <c r="AL110" s="15"/>
      <c r="AU110" s="15"/>
    </row>
    <row r="111" spans="1:47" ht="11.25" customHeight="1">
      <c r="A111" s="15"/>
      <c r="B111" s="15"/>
      <c r="C111" s="15"/>
      <c r="G111" s="15"/>
      <c r="AB111" s="15"/>
      <c r="AL111" s="15"/>
      <c r="AU111" s="15"/>
    </row>
    <row r="112" spans="1:47" ht="11.25" customHeight="1">
      <c r="A112" s="15"/>
      <c r="B112" s="15"/>
      <c r="C112" s="15"/>
      <c r="G112" s="15"/>
      <c r="AB112" s="15"/>
      <c r="AL112" s="15"/>
      <c r="AU112" s="15"/>
    </row>
    <row r="113" spans="1:47" ht="11.25" customHeight="1">
      <c r="A113" s="15"/>
      <c r="B113" s="15"/>
      <c r="C113" s="15"/>
      <c r="G113" s="15"/>
      <c r="AB113" s="15"/>
      <c r="AL113" s="15"/>
      <c r="AU113" s="15"/>
    </row>
    <row r="114" spans="1:47" ht="11.25" customHeight="1">
      <c r="A114" s="15"/>
      <c r="B114" s="15"/>
      <c r="C114" s="15"/>
      <c r="G114" s="15"/>
      <c r="AB114" s="15"/>
      <c r="AL114" s="15"/>
      <c r="AU114" s="15"/>
    </row>
    <row r="115" spans="1:47" ht="11.25" customHeight="1">
      <c r="A115" s="15"/>
      <c r="B115" s="15"/>
      <c r="C115" s="15"/>
      <c r="G115" s="15"/>
      <c r="AB115" s="15"/>
      <c r="AL115" s="15"/>
      <c r="AU115" s="15"/>
    </row>
    <row r="116" spans="1:47" ht="11.25" customHeight="1">
      <c r="A116" s="15"/>
      <c r="B116" s="15"/>
      <c r="C116" s="15"/>
      <c r="G116" s="15"/>
      <c r="AB116" s="15"/>
      <c r="AL116" s="15"/>
      <c r="AU116" s="15"/>
    </row>
    <row r="117" spans="1:47" ht="11.25" customHeight="1">
      <c r="A117" s="15"/>
      <c r="B117" s="15"/>
      <c r="C117" s="15"/>
      <c r="G117" s="15"/>
      <c r="AB117" s="15"/>
      <c r="AL117" s="15"/>
      <c r="AU117" s="15"/>
    </row>
    <row r="118" spans="1:47" ht="11.25" customHeight="1">
      <c r="A118" s="15"/>
      <c r="B118" s="15"/>
      <c r="C118" s="15"/>
      <c r="G118" s="15"/>
      <c r="AB118" s="15"/>
      <c r="AL118" s="15"/>
      <c r="AU118" s="15"/>
    </row>
    <row r="119" spans="1:47" ht="11.25" customHeight="1">
      <c r="A119" s="15"/>
      <c r="B119" s="15"/>
      <c r="C119" s="15"/>
      <c r="G119" s="15"/>
      <c r="AB119" s="15"/>
      <c r="AL119" s="15"/>
      <c r="AU119" s="15"/>
    </row>
    <row r="120" spans="1:47" ht="11.25" customHeight="1">
      <c r="A120" s="15"/>
      <c r="B120" s="15"/>
      <c r="C120" s="15"/>
      <c r="G120" s="15"/>
      <c r="AB120" s="15"/>
      <c r="AL120" s="15"/>
      <c r="AU120" s="15"/>
    </row>
    <row r="121" spans="1:47" ht="11.25" customHeight="1">
      <c r="A121" s="15"/>
      <c r="B121" s="15"/>
      <c r="C121" s="15"/>
      <c r="G121" s="15"/>
      <c r="AB121" s="15"/>
      <c r="AL121" s="15"/>
      <c r="AU121" s="15"/>
    </row>
    <row r="122" spans="1:47" ht="11.25" customHeight="1">
      <c r="A122" s="15"/>
      <c r="B122" s="15"/>
      <c r="C122" s="15"/>
      <c r="G122" s="15"/>
      <c r="AB122" s="15"/>
      <c r="AL122" s="15"/>
      <c r="AU122" s="15"/>
    </row>
    <row r="123" spans="1:47" ht="11.25" customHeight="1">
      <c r="A123" s="15"/>
      <c r="B123" s="15"/>
      <c r="C123" s="15"/>
      <c r="G123" s="15"/>
      <c r="AB123" s="15"/>
      <c r="AL123" s="15"/>
      <c r="AU123" s="15"/>
    </row>
    <row r="124" spans="1:47" ht="11.25" customHeight="1">
      <c r="A124" s="15"/>
      <c r="B124" s="15"/>
      <c r="C124" s="15"/>
      <c r="G124" s="15"/>
      <c r="AB124" s="15"/>
      <c r="AL124" s="15"/>
      <c r="AU124" s="15"/>
    </row>
    <row r="125" spans="1:47" ht="11.25" customHeight="1">
      <c r="A125" s="15"/>
      <c r="B125" s="15"/>
      <c r="C125" s="15"/>
      <c r="G125" s="15"/>
      <c r="AB125" s="15"/>
      <c r="AL125" s="15"/>
      <c r="AU125" s="15"/>
    </row>
    <row r="126" spans="1:47" ht="11.25" customHeight="1">
      <c r="A126" s="15"/>
      <c r="B126" s="15"/>
      <c r="C126" s="15"/>
      <c r="G126" s="15"/>
      <c r="AB126" s="15"/>
      <c r="AL126" s="15"/>
      <c r="AU126" s="15"/>
    </row>
    <row r="127" spans="1:47" ht="11.25" customHeight="1">
      <c r="A127" s="15"/>
      <c r="B127" s="15"/>
      <c r="C127" s="15"/>
      <c r="G127" s="15"/>
      <c r="AB127" s="15"/>
      <c r="AL127" s="15"/>
      <c r="AU127" s="15"/>
    </row>
    <row r="128" spans="1:47" ht="11.25" customHeight="1">
      <c r="A128" s="15"/>
      <c r="B128" s="15"/>
      <c r="C128" s="15"/>
      <c r="G128" s="15"/>
      <c r="AB128" s="15"/>
      <c r="AL128" s="15"/>
      <c r="AU128" s="15"/>
    </row>
    <row r="129" spans="1:47" ht="11.25" customHeight="1">
      <c r="A129" s="15"/>
      <c r="B129" s="15"/>
      <c r="C129" s="15"/>
      <c r="G129" s="15"/>
      <c r="AB129" s="15"/>
      <c r="AL129" s="15"/>
      <c r="AU129" s="15"/>
    </row>
    <row r="130" spans="1:47" ht="11.25" customHeight="1">
      <c r="A130" s="15"/>
      <c r="B130" s="15"/>
      <c r="C130" s="15"/>
      <c r="G130" s="15"/>
      <c r="AB130" s="15"/>
      <c r="AL130" s="15"/>
      <c r="AU130" s="15"/>
    </row>
    <row r="131" spans="1:47" ht="11.25" customHeight="1">
      <c r="A131" s="15"/>
      <c r="B131" s="15"/>
      <c r="C131" s="15"/>
      <c r="G131" s="15"/>
      <c r="AB131" s="15"/>
      <c r="AL131" s="15"/>
      <c r="AU131" s="15"/>
    </row>
    <row r="132" spans="1:47" ht="11.25" customHeight="1">
      <c r="A132" s="15"/>
      <c r="B132" s="15"/>
      <c r="C132" s="15"/>
      <c r="G132" s="15"/>
      <c r="AB132" s="15"/>
      <c r="AL132" s="15"/>
      <c r="AU132" s="15"/>
    </row>
    <row r="133" spans="1:47" ht="11.25" customHeight="1">
      <c r="A133" s="15"/>
      <c r="B133" s="15"/>
      <c r="C133" s="15"/>
      <c r="G133" s="15"/>
      <c r="AB133" s="15"/>
      <c r="AL133" s="15"/>
      <c r="AU133" s="15"/>
    </row>
    <row r="134" spans="1:47" ht="11.25" customHeight="1">
      <c r="A134" s="15"/>
      <c r="B134" s="15"/>
      <c r="C134" s="15"/>
      <c r="G134" s="15"/>
      <c r="AB134" s="15"/>
      <c r="AL134" s="15"/>
      <c r="AU134" s="15"/>
    </row>
    <row r="135" spans="1:47" ht="11.25" customHeight="1">
      <c r="A135" s="15"/>
      <c r="B135" s="15"/>
      <c r="C135" s="15"/>
      <c r="G135" s="15"/>
      <c r="AB135" s="15"/>
      <c r="AL135" s="15"/>
      <c r="AU135" s="15"/>
    </row>
    <row r="136" spans="1:47" ht="11.25" customHeight="1">
      <c r="A136" s="15"/>
      <c r="B136" s="15"/>
      <c r="C136" s="15"/>
      <c r="G136" s="15"/>
      <c r="AB136" s="15"/>
      <c r="AL136" s="15"/>
      <c r="AU136" s="15"/>
    </row>
    <row r="137" spans="1:47" ht="11.25" customHeight="1">
      <c r="A137" s="15"/>
      <c r="B137" s="15"/>
      <c r="C137" s="15"/>
      <c r="G137" s="15"/>
      <c r="AB137" s="15"/>
      <c r="AL137" s="15"/>
      <c r="AU137" s="15"/>
    </row>
    <row r="138" spans="1:47" ht="11.25" customHeight="1">
      <c r="A138" s="15"/>
      <c r="B138" s="15"/>
      <c r="C138" s="15"/>
      <c r="G138" s="15"/>
      <c r="AB138" s="15"/>
      <c r="AL138" s="15"/>
      <c r="AU138" s="15"/>
    </row>
    <row r="139" spans="1:47" ht="11.25" customHeight="1">
      <c r="A139" s="15"/>
      <c r="B139" s="15"/>
      <c r="C139" s="15"/>
      <c r="G139" s="15"/>
      <c r="AB139" s="15"/>
      <c r="AL139" s="15"/>
      <c r="AU139" s="15"/>
    </row>
    <row r="140" spans="1:47" ht="11.25" customHeight="1">
      <c r="A140" s="15"/>
      <c r="B140" s="15"/>
      <c r="C140" s="15"/>
      <c r="G140" s="15"/>
      <c r="AB140" s="15"/>
      <c r="AL140" s="15"/>
      <c r="AU140" s="15"/>
    </row>
    <row r="141" spans="1:47" ht="11.25" customHeight="1">
      <c r="A141" s="15"/>
      <c r="B141" s="15"/>
      <c r="C141" s="15"/>
      <c r="G141" s="15"/>
      <c r="AB141" s="15"/>
      <c r="AL141" s="15"/>
      <c r="AU141" s="15"/>
    </row>
    <row r="142" spans="1:47" ht="11.25" customHeight="1">
      <c r="A142" s="15"/>
      <c r="B142" s="15"/>
      <c r="C142" s="15"/>
      <c r="G142" s="15"/>
      <c r="AB142" s="15"/>
      <c r="AL142" s="15"/>
      <c r="AU142" s="15"/>
    </row>
    <row r="143" spans="1:47" ht="11.25" customHeight="1">
      <c r="A143" s="15"/>
      <c r="B143" s="15"/>
      <c r="C143" s="15"/>
      <c r="G143" s="15"/>
      <c r="AB143" s="15"/>
      <c r="AL143" s="15"/>
      <c r="AU143" s="15"/>
    </row>
    <row r="144" spans="1:47" ht="11.25" customHeight="1">
      <c r="A144" s="15"/>
      <c r="B144" s="15"/>
      <c r="C144" s="15"/>
      <c r="G144" s="15"/>
      <c r="AB144" s="15"/>
      <c r="AL144" s="15"/>
      <c r="AU144" s="15"/>
    </row>
    <row r="145" spans="1:47" ht="11.25" customHeight="1">
      <c r="A145" s="15"/>
      <c r="B145" s="15"/>
      <c r="C145" s="15"/>
      <c r="G145" s="15"/>
      <c r="AB145" s="15"/>
      <c r="AL145" s="15"/>
      <c r="AU145" s="15"/>
    </row>
    <row r="146" spans="1:47" ht="11.25" customHeight="1">
      <c r="A146" s="15"/>
      <c r="B146" s="15"/>
      <c r="C146" s="15"/>
      <c r="G146" s="15"/>
      <c r="AB146" s="15"/>
      <c r="AL146" s="15"/>
      <c r="AU146" s="15"/>
    </row>
    <row r="147" spans="1:47" ht="11.25" customHeight="1">
      <c r="A147" s="15"/>
      <c r="B147" s="15"/>
      <c r="C147" s="15"/>
      <c r="G147" s="15"/>
      <c r="AB147" s="15"/>
      <c r="AL147" s="15"/>
      <c r="AU147" s="15"/>
    </row>
    <row r="148" spans="1:47" ht="11.25" customHeight="1">
      <c r="A148" s="15"/>
      <c r="B148" s="15"/>
      <c r="C148" s="15"/>
      <c r="G148" s="15"/>
      <c r="AB148" s="15"/>
      <c r="AL148" s="15"/>
      <c r="AU148" s="15"/>
    </row>
    <row r="149" spans="1:47" ht="11.25" customHeight="1">
      <c r="A149" s="15"/>
      <c r="B149" s="15"/>
      <c r="C149" s="15"/>
      <c r="G149" s="15"/>
      <c r="AB149" s="15"/>
      <c r="AL149" s="15"/>
      <c r="AU149" s="15"/>
    </row>
    <row r="150" spans="1:47" ht="11.25" customHeight="1">
      <c r="A150" s="15"/>
      <c r="B150" s="15"/>
      <c r="C150" s="15"/>
      <c r="G150" s="15"/>
      <c r="AB150" s="15"/>
      <c r="AL150" s="15"/>
      <c r="AU150" s="15"/>
    </row>
    <row r="151" spans="1:47" ht="11.25" customHeight="1">
      <c r="A151" s="15"/>
      <c r="B151" s="15"/>
      <c r="C151" s="15"/>
      <c r="G151" s="15"/>
      <c r="AB151" s="15"/>
      <c r="AL151" s="15"/>
      <c r="AU151" s="15"/>
    </row>
    <row r="152" spans="1:47" ht="11.25" customHeight="1">
      <c r="A152" s="15"/>
      <c r="B152" s="15"/>
      <c r="C152" s="15"/>
      <c r="G152" s="15"/>
      <c r="AB152" s="15"/>
      <c r="AL152" s="15"/>
      <c r="AU152" s="15"/>
    </row>
    <row r="153" spans="1:47" ht="11.25" customHeight="1">
      <c r="A153" s="15"/>
      <c r="B153" s="15"/>
      <c r="C153" s="15"/>
      <c r="G153" s="15"/>
      <c r="AB153" s="15"/>
      <c r="AL153" s="15"/>
      <c r="AU153" s="15"/>
    </row>
    <row r="154" spans="1:47" ht="11.25" customHeight="1">
      <c r="A154" s="15"/>
      <c r="B154" s="15"/>
      <c r="C154" s="15"/>
      <c r="G154" s="15"/>
      <c r="AB154" s="15"/>
      <c r="AL154" s="15"/>
      <c r="AU154" s="15"/>
    </row>
    <row r="155" spans="1:47" ht="11.25" customHeight="1">
      <c r="A155" s="15"/>
      <c r="B155" s="15"/>
      <c r="C155" s="15"/>
      <c r="G155" s="15"/>
      <c r="AB155" s="15"/>
      <c r="AL155" s="15"/>
      <c r="AU155" s="15"/>
    </row>
    <row r="156" spans="1:47" ht="11.25" customHeight="1">
      <c r="A156" s="15"/>
      <c r="B156" s="15"/>
      <c r="C156" s="15"/>
      <c r="G156" s="15"/>
      <c r="AB156" s="15"/>
      <c r="AL156" s="15"/>
      <c r="AU156" s="15"/>
    </row>
    <row r="157" spans="1:47" ht="11.25" customHeight="1">
      <c r="A157" s="15"/>
      <c r="B157" s="15"/>
      <c r="C157" s="15"/>
      <c r="G157" s="15"/>
      <c r="AB157" s="15"/>
      <c r="AL157" s="15"/>
      <c r="AU157" s="15"/>
    </row>
    <row r="158" spans="1:47" ht="11.25" customHeight="1">
      <c r="A158" s="15"/>
      <c r="B158" s="15"/>
      <c r="C158" s="15"/>
      <c r="G158" s="15"/>
      <c r="AB158" s="15"/>
      <c r="AL158" s="15"/>
      <c r="AU158" s="15"/>
    </row>
    <row r="159" spans="1:47" ht="11.25" customHeight="1">
      <c r="A159" s="15"/>
      <c r="B159" s="15"/>
      <c r="C159" s="15"/>
      <c r="G159" s="15"/>
      <c r="AB159" s="15"/>
      <c r="AL159" s="15"/>
      <c r="AU159" s="15"/>
    </row>
    <row r="160" spans="1:47" ht="11.25" customHeight="1">
      <c r="A160" s="15"/>
      <c r="B160" s="15"/>
      <c r="C160" s="15"/>
      <c r="G160" s="15"/>
      <c r="AB160" s="15"/>
      <c r="AL160" s="15"/>
      <c r="AU160" s="15"/>
    </row>
    <row r="161" spans="1:47" ht="11.25" customHeight="1">
      <c r="A161" s="15"/>
      <c r="B161" s="15"/>
      <c r="C161" s="15"/>
      <c r="G161" s="15"/>
      <c r="AB161" s="15"/>
      <c r="AL161" s="15"/>
      <c r="AU161" s="15"/>
    </row>
    <row r="162" spans="1:47" ht="11.25" customHeight="1">
      <c r="A162" s="15"/>
      <c r="B162" s="15"/>
      <c r="C162" s="15"/>
      <c r="G162" s="15"/>
      <c r="AB162" s="15"/>
      <c r="AL162" s="15"/>
      <c r="AU162" s="15"/>
    </row>
    <row r="163" spans="1:47" ht="11.25" customHeight="1">
      <c r="A163" s="15"/>
      <c r="B163" s="15"/>
      <c r="C163" s="15"/>
      <c r="G163" s="15"/>
      <c r="AB163" s="15"/>
      <c r="AL163" s="15"/>
      <c r="AU163" s="15"/>
    </row>
    <row r="164" spans="1:47" ht="11.25" customHeight="1">
      <c r="A164" s="15"/>
      <c r="B164" s="15"/>
      <c r="C164" s="15"/>
      <c r="G164" s="15"/>
      <c r="AB164" s="15"/>
      <c r="AL164" s="15"/>
      <c r="AU164" s="15"/>
    </row>
    <row r="165" spans="1:47" ht="11.25" customHeight="1">
      <c r="A165" s="15"/>
      <c r="B165" s="15"/>
      <c r="C165" s="15"/>
      <c r="G165" s="15"/>
      <c r="AB165" s="15"/>
      <c r="AL165" s="15"/>
      <c r="AU165" s="15"/>
    </row>
    <row r="166" spans="1:47" ht="11.25" customHeight="1">
      <c r="A166" s="15"/>
      <c r="B166" s="15"/>
      <c r="C166" s="15"/>
      <c r="G166" s="15"/>
      <c r="AB166" s="15"/>
      <c r="AL166" s="15"/>
      <c r="AU166" s="15"/>
    </row>
    <row r="167" spans="1:47" ht="11.25" customHeight="1">
      <c r="A167" s="15"/>
      <c r="B167" s="15"/>
      <c r="C167" s="15"/>
      <c r="G167" s="15"/>
      <c r="AB167" s="15"/>
      <c r="AL167" s="15"/>
      <c r="AU167" s="15"/>
    </row>
    <row r="168" spans="1:47" ht="11.25" customHeight="1">
      <c r="A168" s="15"/>
      <c r="B168" s="15"/>
      <c r="C168" s="15"/>
      <c r="G168" s="15"/>
      <c r="AB168" s="15"/>
      <c r="AL168" s="15"/>
      <c r="AU168" s="15"/>
    </row>
    <row r="169" spans="1:47" ht="11.25" customHeight="1">
      <c r="A169" s="15"/>
      <c r="B169" s="15"/>
      <c r="C169" s="15"/>
      <c r="G169" s="15"/>
      <c r="AB169" s="15"/>
      <c r="AL169" s="15"/>
      <c r="AU169" s="15"/>
    </row>
    <row r="170" spans="1:47" ht="11.25" customHeight="1">
      <c r="A170" s="15"/>
      <c r="B170" s="15"/>
      <c r="C170" s="15"/>
      <c r="G170" s="15"/>
      <c r="AB170" s="15"/>
      <c r="AL170" s="15"/>
      <c r="AU170" s="15"/>
    </row>
    <row r="171" spans="1:47" ht="11.25" customHeight="1">
      <c r="A171" s="15"/>
      <c r="B171" s="15"/>
      <c r="C171" s="15"/>
      <c r="G171" s="15"/>
      <c r="AB171" s="15"/>
      <c r="AL171" s="15"/>
      <c r="AU171" s="15"/>
    </row>
    <row r="172" spans="1:47" ht="11.25" customHeight="1">
      <c r="A172" s="15"/>
      <c r="B172" s="15"/>
      <c r="C172" s="15"/>
      <c r="G172" s="15"/>
      <c r="AB172" s="15"/>
      <c r="AL172" s="15"/>
      <c r="AU172" s="15"/>
    </row>
    <row r="173" spans="1:47" ht="11.25" customHeight="1">
      <c r="A173" s="15"/>
      <c r="B173" s="15"/>
      <c r="C173" s="15"/>
      <c r="G173" s="15"/>
      <c r="AB173" s="15"/>
      <c r="AL173" s="15"/>
      <c r="AU173" s="15"/>
    </row>
    <row r="174" spans="1:47" ht="11.25" customHeight="1">
      <c r="A174" s="15"/>
      <c r="B174" s="15"/>
      <c r="C174" s="15"/>
      <c r="G174" s="15"/>
      <c r="AB174" s="15"/>
      <c r="AL174" s="15"/>
      <c r="AU174" s="15"/>
    </row>
    <row r="175" spans="1:47" ht="11.25" customHeight="1">
      <c r="A175" s="15"/>
      <c r="B175" s="15"/>
      <c r="C175" s="15"/>
      <c r="G175" s="15"/>
      <c r="AB175" s="15"/>
      <c r="AL175" s="15"/>
      <c r="AU175" s="15"/>
    </row>
    <row r="176" spans="1:47" ht="11.25" customHeight="1">
      <c r="A176" s="15"/>
      <c r="B176" s="15"/>
      <c r="C176" s="15"/>
      <c r="G176" s="15"/>
      <c r="AB176" s="15"/>
      <c r="AL176" s="15"/>
      <c r="AU176" s="15"/>
    </row>
    <row r="177" spans="1:47" ht="11.25" customHeight="1">
      <c r="A177" s="15"/>
      <c r="B177" s="15"/>
      <c r="C177" s="15"/>
      <c r="G177" s="15"/>
      <c r="AB177" s="15"/>
      <c r="AL177" s="15"/>
      <c r="AU177" s="15"/>
    </row>
    <row r="178" spans="1:47" ht="11.25" customHeight="1">
      <c r="A178" s="15"/>
      <c r="B178" s="15"/>
      <c r="C178" s="15"/>
      <c r="G178" s="15"/>
      <c r="AB178" s="15"/>
      <c r="AL178" s="15"/>
      <c r="AU178" s="15"/>
    </row>
    <row r="179" spans="1:47" ht="11.25" customHeight="1">
      <c r="A179" s="15"/>
      <c r="B179" s="15"/>
      <c r="C179" s="15"/>
      <c r="G179" s="15"/>
      <c r="AB179" s="15"/>
      <c r="AL179" s="15"/>
      <c r="AU179" s="15"/>
    </row>
    <row r="180" spans="1:47" ht="11.25" customHeight="1">
      <c r="A180" s="15"/>
      <c r="B180" s="15"/>
      <c r="C180" s="15"/>
      <c r="G180" s="15"/>
      <c r="AB180" s="15"/>
      <c r="AL180" s="15"/>
      <c r="AU180" s="15"/>
    </row>
    <row r="181" spans="1:47" ht="11.25" customHeight="1">
      <c r="A181" s="15"/>
      <c r="B181" s="15"/>
      <c r="C181" s="15"/>
      <c r="G181" s="15"/>
      <c r="AB181" s="15"/>
      <c r="AL181" s="15"/>
      <c r="AU181" s="15"/>
    </row>
    <row r="182" spans="1:47" ht="11.25" customHeight="1">
      <c r="A182" s="15"/>
      <c r="B182" s="15"/>
      <c r="C182" s="15"/>
      <c r="G182" s="15"/>
      <c r="AB182" s="15"/>
      <c r="AL182" s="15"/>
      <c r="AU182" s="15"/>
    </row>
    <row r="183" spans="1:47" ht="11.25" customHeight="1">
      <c r="A183" s="15"/>
      <c r="B183" s="15"/>
      <c r="C183" s="15"/>
      <c r="G183" s="15"/>
      <c r="AB183" s="15"/>
      <c r="AL183" s="15"/>
      <c r="AU183" s="15"/>
    </row>
    <row r="184" spans="1:47" ht="11.25" customHeight="1">
      <c r="A184" s="15"/>
      <c r="B184" s="15"/>
      <c r="C184" s="15"/>
      <c r="G184" s="15"/>
      <c r="AB184" s="15"/>
      <c r="AL184" s="15"/>
      <c r="AU184" s="15"/>
    </row>
    <row r="185" spans="1:47" ht="11.25" customHeight="1">
      <c r="A185" s="15"/>
      <c r="B185" s="15"/>
      <c r="C185" s="15"/>
      <c r="G185" s="15"/>
      <c r="AB185" s="15"/>
      <c r="AL185" s="15"/>
      <c r="AU185" s="15"/>
    </row>
    <row r="186" spans="1:47" ht="11.25" customHeight="1">
      <c r="A186" s="15"/>
      <c r="B186" s="15"/>
      <c r="C186" s="15"/>
      <c r="G186" s="15"/>
      <c r="AB186" s="15"/>
      <c r="AL186" s="15"/>
      <c r="AU186" s="15"/>
    </row>
    <row r="187" spans="1:47" ht="11.25" customHeight="1">
      <c r="A187" s="15"/>
      <c r="B187" s="15"/>
      <c r="C187" s="15"/>
      <c r="G187" s="15"/>
      <c r="AB187" s="15"/>
      <c r="AL187" s="15"/>
      <c r="AU187" s="15"/>
    </row>
    <row r="188" spans="1:47" ht="11.25" customHeight="1">
      <c r="A188" s="15"/>
      <c r="B188" s="15"/>
      <c r="C188" s="15"/>
      <c r="G188" s="15"/>
      <c r="AB188" s="15"/>
      <c r="AL188" s="15"/>
      <c r="AU188" s="15"/>
    </row>
    <row r="189" spans="1:47" ht="11.25" customHeight="1">
      <c r="A189" s="15"/>
      <c r="B189" s="15"/>
      <c r="C189" s="15"/>
      <c r="G189" s="15"/>
      <c r="AB189" s="15"/>
      <c r="AL189" s="15"/>
      <c r="AU189" s="15"/>
    </row>
    <row r="190" spans="1:47" ht="11.25" customHeight="1">
      <c r="A190" s="15"/>
      <c r="B190" s="15"/>
      <c r="C190" s="15"/>
      <c r="G190" s="15"/>
      <c r="AB190" s="15"/>
      <c r="AL190" s="15"/>
      <c r="AU190" s="15"/>
    </row>
    <row r="191" spans="1:47" ht="11.25" customHeight="1">
      <c r="A191" s="15"/>
      <c r="B191" s="15"/>
      <c r="C191" s="15"/>
      <c r="G191" s="15"/>
      <c r="AB191" s="15"/>
      <c r="AL191" s="15"/>
      <c r="AU191" s="15"/>
    </row>
    <row r="192" spans="1:47" ht="11.25" customHeight="1">
      <c r="A192" s="15"/>
      <c r="B192" s="15"/>
      <c r="C192" s="15"/>
      <c r="G192" s="15"/>
      <c r="AB192" s="15"/>
      <c r="AL192" s="15"/>
      <c r="AU192" s="15"/>
    </row>
    <row r="193" spans="1:47" ht="11.25" customHeight="1">
      <c r="A193" s="15"/>
      <c r="B193" s="15"/>
      <c r="C193" s="15"/>
      <c r="G193" s="15"/>
      <c r="AB193" s="15"/>
      <c r="AL193" s="15"/>
      <c r="AU193" s="15"/>
    </row>
    <row r="194" spans="1:47" ht="11.25" customHeight="1">
      <c r="A194" s="15"/>
      <c r="B194" s="15"/>
      <c r="C194" s="15"/>
      <c r="G194" s="15"/>
      <c r="AB194" s="15"/>
      <c r="AL194" s="15"/>
      <c r="AU194" s="15"/>
    </row>
    <row r="195" spans="1:47" ht="11.25" customHeight="1">
      <c r="A195" s="15"/>
      <c r="B195" s="15"/>
      <c r="C195" s="15"/>
      <c r="G195" s="15"/>
      <c r="AB195" s="15"/>
      <c r="AL195" s="15"/>
      <c r="AU195" s="15"/>
    </row>
    <row r="196" spans="1:47" ht="11.25" customHeight="1">
      <c r="A196" s="15"/>
      <c r="B196" s="15"/>
      <c r="C196" s="15"/>
      <c r="G196" s="15"/>
      <c r="AB196" s="15"/>
      <c r="AL196" s="15"/>
      <c r="AU196" s="15"/>
    </row>
    <row r="197" spans="1:47" ht="11.25" customHeight="1">
      <c r="A197" s="15"/>
      <c r="B197" s="15"/>
      <c r="C197" s="15"/>
      <c r="G197" s="15"/>
      <c r="AB197" s="15"/>
      <c r="AL197" s="15"/>
      <c r="AU197" s="15"/>
    </row>
    <row r="198" spans="1:47" ht="11.25" customHeight="1">
      <c r="A198" s="15"/>
      <c r="B198" s="15"/>
      <c r="C198" s="15"/>
      <c r="G198" s="15"/>
      <c r="AB198" s="15"/>
      <c r="AL198" s="15"/>
      <c r="AU198" s="15"/>
    </row>
    <row r="199" spans="1:47" ht="11.25" customHeight="1">
      <c r="A199" s="15"/>
      <c r="B199" s="15"/>
      <c r="C199" s="15"/>
      <c r="G199" s="15"/>
      <c r="AB199" s="15"/>
      <c r="AL199" s="15"/>
      <c r="AU199" s="15"/>
    </row>
    <row r="200" spans="1:47" ht="11.25" customHeight="1">
      <c r="A200" s="15"/>
      <c r="B200" s="15"/>
      <c r="C200" s="15"/>
      <c r="G200" s="15"/>
      <c r="AB200" s="15"/>
      <c r="AL200" s="15"/>
      <c r="AU200" s="15"/>
    </row>
    <row r="201" spans="1:47" ht="11.25" customHeight="1">
      <c r="A201" s="15"/>
      <c r="B201" s="15"/>
      <c r="C201" s="15"/>
      <c r="G201" s="15"/>
      <c r="AB201" s="15"/>
      <c r="AL201" s="15"/>
      <c r="AU201" s="15"/>
    </row>
    <row r="202" spans="1:47" ht="11.25" customHeight="1">
      <c r="A202" s="15"/>
      <c r="B202" s="15"/>
      <c r="C202" s="15"/>
      <c r="G202" s="15"/>
      <c r="AB202" s="15"/>
      <c r="AL202" s="15"/>
      <c r="AU202" s="15"/>
    </row>
    <row r="203" spans="1:47" ht="11.25" customHeight="1">
      <c r="A203" s="15"/>
      <c r="B203" s="15"/>
      <c r="C203" s="15"/>
      <c r="G203" s="15"/>
      <c r="AB203" s="15"/>
      <c r="AL203" s="15"/>
      <c r="AU203" s="15"/>
    </row>
    <row r="204" spans="1:47" ht="11.25" customHeight="1">
      <c r="A204" s="15"/>
      <c r="B204" s="15"/>
      <c r="C204" s="15"/>
      <c r="G204" s="15"/>
      <c r="AB204" s="15"/>
      <c r="AL204" s="15"/>
      <c r="AU204" s="15"/>
    </row>
    <row r="205" spans="1:47" ht="11.25" customHeight="1">
      <c r="A205" s="15"/>
      <c r="B205" s="15"/>
      <c r="C205" s="15"/>
      <c r="G205" s="15"/>
      <c r="AB205" s="15"/>
      <c r="AL205" s="15"/>
      <c r="AU205" s="15"/>
    </row>
    <row r="206" spans="1:47" ht="11.25" customHeight="1">
      <c r="A206" s="15"/>
      <c r="B206" s="15"/>
      <c r="C206" s="15"/>
      <c r="G206" s="15"/>
      <c r="AB206" s="15"/>
      <c r="AL206" s="15"/>
      <c r="AU206" s="15"/>
    </row>
    <row r="207" spans="1:47" ht="11.25" customHeight="1">
      <c r="A207" s="15"/>
      <c r="B207" s="15"/>
      <c r="C207" s="15"/>
      <c r="G207" s="15"/>
      <c r="AB207" s="15"/>
      <c r="AL207" s="15"/>
      <c r="AU207" s="15"/>
    </row>
    <row r="208" spans="1:47" ht="11.25" customHeight="1">
      <c r="A208" s="15"/>
      <c r="B208" s="15"/>
      <c r="C208" s="15"/>
      <c r="G208" s="15"/>
      <c r="AB208" s="15"/>
      <c r="AL208" s="15"/>
      <c r="AU208" s="15"/>
    </row>
    <row r="209" spans="1:47" ht="11.25" customHeight="1">
      <c r="A209" s="15"/>
      <c r="B209" s="15"/>
      <c r="C209" s="15"/>
      <c r="G209" s="15"/>
      <c r="AB209" s="15"/>
      <c r="AL209" s="15"/>
      <c r="AU209" s="15"/>
    </row>
    <row r="210" spans="1:47" ht="11.25" customHeight="1">
      <c r="A210" s="15"/>
      <c r="B210" s="15"/>
      <c r="C210" s="15"/>
      <c r="G210" s="15"/>
      <c r="AB210" s="15"/>
      <c r="AL210" s="15"/>
      <c r="AU210" s="15"/>
    </row>
    <row r="211" spans="1:47" ht="11.25" customHeight="1">
      <c r="A211" s="15"/>
      <c r="B211" s="15"/>
      <c r="C211" s="15"/>
      <c r="G211" s="15"/>
      <c r="AB211" s="15"/>
      <c r="AL211" s="15"/>
      <c r="AU211" s="15"/>
    </row>
    <row r="212" spans="1:47" ht="11.25" customHeight="1">
      <c r="A212" s="15"/>
      <c r="B212" s="15"/>
      <c r="C212" s="15"/>
      <c r="G212" s="15"/>
      <c r="AB212" s="15"/>
      <c r="AL212" s="15"/>
      <c r="AU212" s="15"/>
    </row>
    <row r="213" spans="1:47" ht="11.25" customHeight="1">
      <c r="A213" s="15"/>
      <c r="B213" s="15"/>
      <c r="C213" s="15"/>
      <c r="G213" s="15"/>
      <c r="AB213" s="15"/>
      <c r="AL213" s="15"/>
      <c r="AU213" s="15"/>
    </row>
    <row r="214" spans="1:47" ht="11.25" customHeight="1">
      <c r="A214" s="15"/>
      <c r="B214" s="15"/>
      <c r="C214" s="15"/>
      <c r="G214" s="15"/>
      <c r="AB214" s="15"/>
      <c r="AL214" s="15"/>
      <c r="AU214" s="15"/>
    </row>
    <row r="215" spans="1:47" ht="11.25" customHeight="1">
      <c r="A215" s="15"/>
      <c r="B215" s="15"/>
      <c r="C215" s="15"/>
      <c r="G215" s="15"/>
      <c r="AB215" s="15"/>
      <c r="AL215" s="15"/>
      <c r="AU215" s="15"/>
    </row>
    <row r="216" spans="1:47" ht="11.25" customHeight="1">
      <c r="A216" s="15"/>
      <c r="B216" s="15"/>
      <c r="C216" s="15"/>
      <c r="G216" s="15"/>
      <c r="AB216" s="15"/>
      <c r="AL216" s="15"/>
      <c r="AU216" s="15"/>
    </row>
    <row r="217" spans="1:47" ht="11.25" customHeight="1">
      <c r="A217" s="15"/>
      <c r="B217" s="15"/>
      <c r="C217" s="15"/>
      <c r="G217" s="15"/>
      <c r="AB217" s="15"/>
      <c r="AL217" s="15"/>
      <c r="AU217" s="15"/>
    </row>
    <row r="218" spans="1:47" ht="11.25" customHeight="1">
      <c r="A218" s="15"/>
      <c r="B218" s="15"/>
      <c r="C218" s="15"/>
      <c r="G218" s="15"/>
      <c r="AB218" s="15"/>
      <c r="AL218" s="15"/>
      <c r="AU218" s="15"/>
    </row>
    <row r="219" spans="1:47" ht="11.25" customHeight="1">
      <c r="A219" s="15"/>
      <c r="B219" s="15"/>
      <c r="C219" s="15"/>
      <c r="G219" s="15"/>
      <c r="AB219" s="15"/>
      <c r="AL219" s="15"/>
      <c r="AU219" s="15"/>
    </row>
    <row r="220" spans="1:47" ht="11.25" customHeight="1">
      <c r="A220" s="15"/>
      <c r="B220" s="15"/>
      <c r="C220" s="15"/>
      <c r="G220" s="15"/>
      <c r="AB220" s="15"/>
      <c r="AL220" s="15"/>
      <c r="AU220" s="15"/>
    </row>
    <row r="221" spans="1:47" ht="11.25" customHeight="1">
      <c r="A221" s="15"/>
      <c r="B221" s="15"/>
      <c r="C221" s="15"/>
      <c r="G221" s="15"/>
      <c r="AB221" s="15"/>
      <c r="AL221" s="15"/>
      <c r="AU221" s="15"/>
    </row>
    <row r="222" spans="1:47" ht="11.25" customHeight="1">
      <c r="A222" s="15"/>
      <c r="B222" s="15"/>
      <c r="C222" s="15"/>
      <c r="G222" s="15"/>
      <c r="AB222" s="15"/>
      <c r="AL222" s="15"/>
      <c r="AU222" s="15"/>
    </row>
    <row r="223" spans="1:47" ht="11.25" customHeight="1">
      <c r="A223" s="15"/>
      <c r="B223" s="15"/>
      <c r="C223" s="15"/>
      <c r="G223" s="15"/>
      <c r="AB223" s="15"/>
      <c r="AL223" s="15"/>
      <c r="AU223" s="15"/>
    </row>
    <row r="224" spans="1:47" ht="11.25" customHeight="1">
      <c r="A224" s="15"/>
      <c r="B224" s="15"/>
      <c r="C224" s="15"/>
      <c r="G224" s="15"/>
      <c r="AB224" s="15"/>
      <c r="AL224" s="15"/>
      <c r="AU224" s="15"/>
    </row>
    <row r="225" spans="1:47" ht="11.25" customHeight="1">
      <c r="A225" s="15"/>
      <c r="B225" s="15"/>
      <c r="C225" s="15"/>
      <c r="G225" s="15"/>
      <c r="AB225" s="15"/>
      <c r="AL225" s="15"/>
      <c r="AU225" s="15"/>
    </row>
    <row r="226" spans="1:47" ht="11.25" customHeight="1">
      <c r="A226" s="15"/>
      <c r="B226" s="15"/>
      <c r="C226" s="15"/>
      <c r="G226" s="15"/>
      <c r="AB226" s="15"/>
      <c r="AL226" s="15"/>
      <c r="AU226" s="15"/>
    </row>
    <row r="227" spans="1:47" ht="11.25" customHeight="1">
      <c r="A227" s="15"/>
      <c r="B227" s="15"/>
      <c r="C227" s="15"/>
      <c r="G227" s="15"/>
      <c r="AB227" s="15"/>
      <c r="AL227" s="15"/>
      <c r="AU227" s="15"/>
    </row>
    <row r="228" spans="1:47" ht="11.25" customHeight="1">
      <c r="A228" s="15"/>
      <c r="B228" s="15"/>
      <c r="C228" s="15"/>
      <c r="G228" s="15"/>
      <c r="AB228" s="15"/>
      <c r="AL228" s="15"/>
      <c r="AU228" s="15"/>
    </row>
    <row r="229" spans="1:47" ht="11.25" customHeight="1">
      <c r="A229" s="15"/>
      <c r="B229" s="15"/>
      <c r="C229" s="15"/>
      <c r="G229" s="15"/>
      <c r="AB229" s="15"/>
      <c r="AL229" s="15"/>
      <c r="AU229" s="15"/>
    </row>
    <row r="230" spans="1:47" ht="11.25" customHeight="1">
      <c r="A230" s="15"/>
      <c r="B230" s="15"/>
      <c r="C230" s="15"/>
      <c r="G230" s="15"/>
      <c r="AB230" s="15"/>
      <c r="AL230" s="15"/>
      <c r="AU230" s="15"/>
    </row>
    <row r="231" spans="1:47" ht="11.25" customHeight="1">
      <c r="A231" s="15"/>
      <c r="B231" s="15"/>
      <c r="C231" s="15"/>
      <c r="G231" s="15"/>
      <c r="AB231" s="15"/>
      <c r="AL231" s="15"/>
      <c r="AU231" s="15"/>
    </row>
    <row r="232" spans="1:47" ht="11.25" customHeight="1">
      <c r="A232" s="15"/>
      <c r="B232" s="15"/>
      <c r="C232" s="15"/>
      <c r="G232" s="15"/>
      <c r="AB232" s="15"/>
      <c r="AL232" s="15"/>
      <c r="AU232" s="15"/>
    </row>
    <row r="233" spans="1:47" ht="11.25" customHeight="1">
      <c r="A233" s="15"/>
      <c r="B233" s="15"/>
      <c r="C233" s="15"/>
      <c r="G233" s="15"/>
      <c r="AB233" s="15"/>
      <c r="AL233" s="15"/>
      <c r="AU233" s="15"/>
    </row>
    <row r="234" spans="1:47" ht="11.25" customHeight="1">
      <c r="A234" s="15"/>
      <c r="B234" s="15"/>
      <c r="C234" s="15"/>
      <c r="G234" s="15"/>
      <c r="AB234" s="15"/>
      <c r="AL234" s="15"/>
      <c r="AU234" s="15"/>
    </row>
    <row r="235" spans="1:47" ht="11.25" customHeight="1">
      <c r="A235" s="15"/>
      <c r="B235" s="15"/>
      <c r="C235" s="15"/>
      <c r="G235" s="15"/>
      <c r="AB235" s="15"/>
      <c r="AL235" s="15"/>
      <c r="AU235" s="15"/>
    </row>
    <row r="236" spans="1:47" ht="11.25" customHeight="1">
      <c r="A236" s="15"/>
      <c r="B236" s="15"/>
      <c r="C236" s="15"/>
      <c r="G236" s="15"/>
      <c r="AB236" s="15"/>
      <c r="AL236" s="15"/>
      <c r="AU236" s="15"/>
    </row>
    <row r="237" spans="1:47" ht="11.25" customHeight="1">
      <c r="A237" s="15"/>
      <c r="B237" s="15"/>
      <c r="C237" s="15"/>
      <c r="G237" s="15"/>
      <c r="AB237" s="15"/>
      <c r="AL237" s="15"/>
      <c r="AU237" s="15"/>
    </row>
    <row r="238" spans="1:47" ht="11.25" customHeight="1">
      <c r="A238" s="15"/>
      <c r="B238" s="15"/>
      <c r="C238" s="15"/>
      <c r="G238" s="15"/>
      <c r="AB238" s="15"/>
      <c r="AL238" s="15"/>
      <c r="AU238" s="15"/>
    </row>
    <row r="239" spans="1:47" ht="11.25" customHeight="1">
      <c r="A239" s="15"/>
      <c r="B239" s="15"/>
      <c r="C239" s="15"/>
      <c r="G239" s="15"/>
      <c r="AB239" s="15"/>
      <c r="AL239" s="15"/>
      <c r="AU239" s="15"/>
    </row>
    <row r="240" spans="1:47" ht="11.25" customHeight="1">
      <c r="A240" s="15"/>
      <c r="B240" s="15"/>
      <c r="C240" s="15"/>
      <c r="G240" s="15"/>
      <c r="AB240" s="15"/>
      <c r="AL240" s="15"/>
      <c r="AU240" s="15"/>
    </row>
    <row r="241" spans="1:47" ht="11.25" customHeight="1">
      <c r="A241" s="15"/>
      <c r="B241" s="15"/>
      <c r="C241" s="15"/>
      <c r="G241" s="15"/>
      <c r="AB241" s="15"/>
      <c r="AL241" s="15"/>
      <c r="AU241" s="15"/>
    </row>
    <row r="242" spans="1:47" ht="11.25" customHeight="1">
      <c r="A242" s="15"/>
      <c r="B242" s="15"/>
      <c r="C242" s="15"/>
      <c r="G242" s="15"/>
      <c r="AB242" s="15"/>
      <c r="AL242" s="15"/>
      <c r="AU242" s="15"/>
    </row>
    <row r="243" spans="1:47" ht="11.25" customHeight="1">
      <c r="A243" s="15"/>
      <c r="B243" s="15"/>
      <c r="C243" s="15"/>
      <c r="G243" s="15"/>
      <c r="AB243" s="15"/>
      <c r="AL243" s="15"/>
      <c r="AU243" s="15"/>
    </row>
    <row r="244" spans="1:47" ht="11.25" customHeight="1">
      <c r="A244" s="15"/>
      <c r="B244" s="15"/>
      <c r="C244" s="15"/>
      <c r="G244" s="15"/>
      <c r="AB244" s="15"/>
      <c r="AL244" s="15"/>
      <c r="AU244" s="15"/>
    </row>
    <row r="245" spans="1:47" ht="11.25" customHeight="1">
      <c r="A245" s="15"/>
      <c r="B245" s="15"/>
      <c r="C245" s="15"/>
      <c r="G245" s="15"/>
      <c r="AB245" s="15"/>
      <c r="AL245" s="15"/>
      <c r="AU245" s="15"/>
    </row>
    <row r="246" spans="1:47" ht="11.25" customHeight="1">
      <c r="A246" s="15"/>
      <c r="B246" s="15"/>
      <c r="C246" s="15"/>
      <c r="G246" s="15"/>
      <c r="AB246" s="15"/>
      <c r="AL246" s="15"/>
      <c r="AU246" s="15"/>
    </row>
    <row r="247" spans="1:47" ht="11.25" customHeight="1">
      <c r="A247" s="15"/>
      <c r="B247" s="15"/>
      <c r="C247" s="15"/>
      <c r="G247" s="15"/>
      <c r="AB247" s="15"/>
      <c r="AL247" s="15"/>
      <c r="AU247" s="15"/>
    </row>
    <row r="248" spans="1:47" ht="11.25" customHeight="1">
      <c r="A248" s="15"/>
      <c r="B248" s="15"/>
      <c r="C248" s="15"/>
      <c r="G248" s="15"/>
      <c r="AB248" s="15"/>
      <c r="AL248" s="15"/>
      <c r="AU248" s="15"/>
    </row>
    <row r="249" spans="1:47" ht="11.25" customHeight="1">
      <c r="A249" s="15"/>
      <c r="B249" s="15"/>
      <c r="C249" s="15"/>
      <c r="G249" s="15"/>
      <c r="AB249" s="15"/>
      <c r="AL249" s="15"/>
      <c r="AU249" s="15"/>
    </row>
    <row r="250" spans="1:47" ht="11.25" customHeight="1">
      <c r="A250" s="15"/>
      <c r="B250" s="15"/>
      <c r="C250" s="15"/>
      <c r="G250" s="15"/>
      <c r="AB250" s="15"/>
      <c r="AL250" s="15"/>
      <c r="AU250" s="15"/>
    </row>
    <row r="251" spans="1:47" ht="11.25" customHeight="1">
      <c r="A251" s="15"/>
      <c r="B251" s="15"/>
      <c r="C251" s="15"/>
      <c r="G251" s="15"/>
      <c r="AB251" s="15"/>
      <c r="AL251" s="15"/>
      <c r="AU251" s="15"/>
    </row>
    <row r="252" spans="1:47" ht="11.25" customHeight="1">
      <c r="A252" s="15"/>
      <c r="B252" s="15"/>
      <c r="C252" s="15"/>
      <c r="G252" s="15"/>
      <c r="AB252" s="15"/>
      <c r="AL252" s="15"/>
      <c r="AU252" s="15"/>
    </row>
    <row r="253" spans="1:47" ht="11.25" customHeight="1">
      <c r="A253" s="15"/>
      <c r="B253" s="15"/>
      <c r="C253" s="15"/>
      <c r="G253" s="15"/>
      <c r="AB253" s="15"/>
      <c r="AL253" s="15"/>
      <c r="AU253" s="15"/>
    </row>
    <row r="254" spans="1:47" ht="11.25" customHeight="1">
      <c r="A254" s="15"/>
      <c r="B254" s="15"/>
      <c r="C254" s="15"/>
      <c r="G254" s="15"/>
      <c r="AB254" s="15"/>
      <c r="AL254" s="15"/>
      <c r="AU254" s="15"/>
    </row>
    <row r="255" spans="1:47" ht="11.25" customHeight="1">
      <c r="A255" s="15"/>
      <c r="B255" s="15"/>
      <c r="C255" s="15"/>
      <c r="G255" s="15"/>
      <c r="AB255" s="15"/>
      <c r="AL255" s="15"/>
      <c r="AU255" s="15"/>
    </row>
    <row r="256" spans="1:47" ht="11.25" customHeight="1">
      <c r="A256" s="15"/>
      <c r="B256" s="15"/>
      <c r="C256" s="15"/>
      <c r="G256" s="15"/>
      <c r="AB256" s="15"/>
      <c r="AL256" s="15"/>
      <c r="AU256" s="15"/>
    </row>
    <row r="257" spans="1:47" ht="11.25" customHeight="1">
      <c r="A257" s="15"/>
      <c r="B257" s="15"/>
      <c r="C257" s="15"/>
      <c r="G257" s="15"/>
      <c r="AB257" s="15"/>
      <c r="AL257" s="15"/>
      <c r="AU257" s="15"/>
    </row>
    <row r="258" spans="1:47" ht="11.25" customHeight="1">
      <c r="A258" s="15"/>
      <c r="B258" s="15"/>
      <c r="C258" s="15"/>
      <c r="G258" s="15"/>
      <c r="AB258" s="15"/>
      <c r="AL258" s="15"/>
      <c r="AU258" s="15"/>
    </row>
    <row r="259" spans="1:47" ht="11.25" customHeight="1">
      <c r="A259" s="15"/>
      <c r="B259" s="15"/>
      <c r="C259" s="15"/>
      <c r="G259" s="15"/>
      <c r="AB259" s="15"/>
      <c r="AL259" s="15"/>
      <c r="AU259" s="15"/>
    </row>
    <row r="260" spans="1:47" ht="11.25" customHeight="1">
      <c r="A260" s="15"/>
      <c r="B260" s="15"/>
      <c r="C260" s="15"/>
      <c r="G260" s="15"/>
      <c r="AB260" s="15"/>
      <c r="AL260" s="15"/>
      <c r="AU260" s="15"/>
    </row>
    <row r="261" spans="1:47" ht="11.25" customHeight="1">
      <c r="A261" s="15"/>
      <c r="B261" s="15"/>
      <c r="C261" s="15"/>
      <c r="G261" s="15"/>
      <c r="AB261" s="15"/>
      <c r="AL261" s="15"/>
      <c r="AU261" s="15"/>
    </row>
    <row r="262" spans="1:47" ht="11.25" customHeight="1">
      <c r="A262" s="15"/>
      <c r="B262" s="15"/>
      <c r="C262" s="15"/>
      <c r="G262" s="15"/>
      <c r="AB262" s="15"/>
      <c r="AL262" s="15"/>
      <c r="AU262" s="15"/>
    </row>
    <row r="263" spans="1:47" ht="11.25" customHeight="1">
      <c r="A263" s="15"/>
      <c r="B263" s="15"/>
      <c r="C263" s="15"/>
      <c r="G263" s="15"/>
      <c r="AB263" s="15"/>
      <c r="AL263" s="15"/>
      <c r="AU263" s="15"/>
    </row>
    <row r="264" spans="1:47" ht="11.25" customHeight="1">
      <c r="A264" s="15"/>
      <c r="B264" s="15"/>
      <c r="C264" s="15"/>
      <c r="G264" s="15"/>
      <c r="AB264" s="15"/>
      <c r="AL264" s="15"/>
      <c r="AU264" s="15"/>
    </row>
    <row r="265" spans="1:47" ht="11.25" customHeight="1">
      <c r="A265" s="15"/>
      <c r="B265" s="15"/>
      <c r="C265" s="15"/>
      <c r="G265" s="15"/>
      <c r="AB265" s="15"/>
      <c r="AL265" s="15"/>
      <c r="AU265" s="15"/>
    </row>
    <row r="266" spans="1:47" ht="11.25" customHeight="1">
      <c r="A266" s="15"/>
      <c r="B266" s="15"/>
      <c r="C266" s="15"/>
      <c r="G266" s="15"/>
      <c r="AB266" s="15"/>
      <c r="AL266" s="15"/>
      <c r="AU266" s="15"/>
    </row>
    <row r="267" spans="1:47" ht="11.25" customHeight="1">
      <c r="A267" s="15"/>
      <c r="B267" s="15"/>
      <c r="C267" s="15"/>
      <c r="G267" s="15"/>
      <c r="AB267" s="15"/>
      <c r="AL267" s="15"/>
      <c r="AU267" s="15"/>
    </row>
    <row r="268" spans="1:47" ht="11.25" customHeight="1">
      <c r="A268" s="15"/>
      <c r="B268" s="15"/>
      <c r="C268" s="15"/>
      <c r="G268" s="15"/>
      <c r="AB268" s="15"/>
      <c r="AL268" s="15"/>
      <c r="AU268" s="15"/>
    </row>
    <row r="269" spans="1:47" ht="11.25" customHeight="1">
      <c r="A269" s="15"/>
      <c r="B269" s="15"/>
      <c r="C269" s="15"/>
      <c r="G269" s="15"/>
      <c r="AB269" s="15"/>
      <c r="AL269" s="15"/>
      <c r="AU269" s="15"/>
    </row>
    <row r="270" spans="1:47" ht="11.25" customHeight="1">
      <c r="A270" s="15"/>
      <c r="B270" s="15"/>
      <c r="C270" s="15"/>
      <c r="G270" s="15"/>
      <c r="AB270" s="15"/>
      <c r="AL270" s="15"/>
      <c r="AU270" s="15"/>
    </row>
    <row r="271" spans="1:47" ht="11.25" customHeight="1">
      <c r="A271" s="15"/>
      <c r="B271" s="15"/>
      <c r="C271" s="15"/>
      <c r="G271" s="15"/>
      <c r="AB271" s="15"/>
      <c r="AL271" s="15"/>
      <c r="AU271" s="15"/>
    </row>
    <row r="272" spans="1:47" ht="11.25" customHeight="1">
      <c r="A272" s="15"/>
      <c r="B272" s="15"/>
      <c r="C272" s="15"/>
      <c r="G272" s="15"/>
      <c r="AB272" s="15"/>
      <c r="AL272" s="15"/>
      <c r="AU272" s="15"/>
    </row>
    <row r="273" spans="1:47" ht="11.25" customHeight="1">
      <c r="A273" s="15"/>
      <c r="B273" s="15"/>
      <c r="C273" s="15"/>
      <c r="G273" s="15"/>
      <c r="AB273" s="15"/>
      <c r="AL273" s="15"/>
      <c r="AU273" s="15"/>
    </row>
    <row r="274" spans="1:47" ht="11.25" customHeight="1">
      <c r="A274" s="15"/>
      <c r="B274" s="15"/>
      <c r="C274" s="15"/>
      <c r="G274" s="15"/>
      <c r="AB274" s="15"/>
      <c r="AL274" s="15"/>
      <c r="AU274" s="15"/>
    </row>
    <row r="275" spans="1:47" ht="11.25" customHeight="1">
      <c r="A275" s="15"/>
      <c r="B275" s="15"/>
      <c r="C275" s="15"/>
      <c r="G275" s="15"/>
      <c r="AB275" s="15"/>
      <c r="AL275" s="15"/>
      <c r="AU275" s="15"/>
    </row>
    <row r="276" spans="1:47" ht="11.25" customHeight="1">
      <c r="A276" s="15"/>
      <c r="B276" s="15"/>
      <c r="C276" s="15"/>
      <c r="G276" s="15"/>
      <c r="AB276" s="15"/>
      <c r="AL276" s="15"/>
      <c r="AU276" s="15"/>
    </row>
    <row r="277" spans="1:47" ht="11.25" customHeight="1">
      <c r="A277" s="15"/>
      <c r="B277" s="15"/>
      <c r="C277" s="15"/>
      <c r="G277" s="15"/>
      <c r="AB277" s="15"/>
      <c r="AL277" s="15"/>
      <c r="AU277" s="15"/>
    </row>
    <row r="278" spans="1:47" ht="11.25" customHeight="1">
      <c r="A278" s="15"/>
      <c r="B278" s="15"/>
      <c r="C278" s="15"/>
      <c r="G278" s="15"/>
      <c r="AB278" s="15"/>
      <c r="AL278" s="15"/>
      <c r="AU278" s="15"/>
    </row>
    <row r="279" spans="1:47" ht="11.25" customHeight="1">
      <c r="A279" s="15"/>
      <c r="B279" s="15"/>
      <c r="C279" s="15"/>
      <c r="G279" s="15"/>
      <c r="AB279" s="15"/>
      <c r="AL279" s="15"/>
      <c r="AU279" s="15"/>
    </row>
    <row r="280" spans="1:47" ht="11.25" customHeight="1">
      <c r="A280" s="15"/>
      <c r="B280" s="15"/>
      <c r="C280" s="15"/>
      <c r="G280" s="15"/>
      <c r="AB280" s="15"/>
      <c r="AL280" s="15"/>
      <c r="AU280" s="15"/>
    </row>
    <row r="281" spans="1:47" ht="11.25" customHeight="1">
      <c r="A281" s="15"/>
      <c r="B281" s="15"/>
      <c r="C281" s="15"/>
      <c r="G281" s="15"/>
      <c r="AB281" s="15"/>
      <c r="AL281" s="15"/>
      <c r="AU281" s="15"/>
    </row>
    <row r="282" spans="1:47" ht="11.25" customHeight="1">
      <c r="A282" s="15"/>
      <c r="B282" s="15"/>
      <c r="C282" s="15"/>
      <c r="G282" s="15"/>
      <c r="AB282" s="15"/>
      <c r="AL282" s="15"/>
      <c r="AU282" s="15"/>
    </row>
    <row r="283" spans="1:47" ht="11.25" customHeight="1">
      <c r="A283" s="15"/>
      <c r="B283" s="15"/>
      <c r="C283" s="15"/>
      <c r="G283" s="15"/>
      <c r="AB283" s="15"/>
      <c r="AL283" s="15"/>
      <c r="AU283" s="15"/>
    </row>
    <row r="284" spans="1:47" ht="11.25" customHeight="1">
      <c r="A284" s="15"/>
      <c r="B284" s="15"/>
      <c r="C284" s="15"/>
      <c r="G284" s="15"/>
      <c r="AB284" s="15"/>
      <c r="AL284" s="15"/>
      <c r="AU284" s="15"/>
    </row>
    <row r="285" spans="1:47" ht="11.25" customHeight="1">
      <c r="A285" s="15"/>
      <c r="B285" s="15"/>
      <c r="C285" s="15"/>
      <c r="G285" s="15"/>
      <c r="AB285" s="15"/>
      <c r="AL285" s="15"/>
      <c r="AU285" s="15"/>
    </row>
    <row r="286" spans="1:47" ht="11.25" customHeight="1">
      <c r="A286" s="15"/>
      <c r="B286" s="15"/>
      <c r="C286" s="15"/>
      <c r="G286" s="15"/>
      <c r="AB286" s="15"/>
      <c r="AL286" s="15"/>
      <c r="AU286" s="15"/>
    </row>
    <row r="287" spans="1:47" ht="11.25" customHeight="1">
      <c r="A287" s="15"/>
      <c r="B287" s="15"/>
      <c r="C287" s="15"/>
      <c r="G287" s="15"/>
      <c r="AB287" s="15"/>
      <c r="AL287" s="15"/>
      <c r="AU287" s="15"/>
    </row>
    <row r="288" spans="1:47" ht="11.25" customHeight="1">
      <c r="A288" s="15"/>
      <c r="B288" s="15"/>
      <c r="C288" s="15"/>
      <c r="G288" s="15"/>
      <c r="AB288" s="15"/>
      <c r="AL288" s="15"/>
      <c r="AU288" s="15"/>
    </row>
    <row r="289" spans="1:47" ht="11.25" customHeight="1">
      <c r="A289" s="15"/>
      <c r="B289" s="15"/>
      <c r="C289" s="15"/>
      <c r="G289" s="15"/>
      <c r="AB289" s="15"/>
      <c r="AL289" s="15"/>
      <c r="AU289" s="15"/>
    </row>
    <row r="290" spans="1:47" ht="11.25" customHeight="1">
      <c r="A290" s="15"/>
      <c r="B290" s="15"/>
      <c r="C290" s="15"/>
      <c r="G290" s="15"/>
      <c r="AB290" s="15"/>
      <c r="AL290" s="15"/>
      <c r="AU290" s="15"/>
    </row>
    <row r="291" spans="1:47" ht="11.25" customHeight="1">
      <c r="A291" s="15"/>
      <c r="B291" s="15"/>
      <c r="C291" s="15"/>
      <c r="G291" s="15"/>
      <c r="AB291" s="15"/>
      <c r="AL291" s="15"/>
      <c r="AU291" s="15"/>
    </row>
    <row r="292" spans="1:47" ht="11.25" customHeight="1">
      <c r="A292" s="15"/>
      <c r="B292" s="15"/>
      <c r="C292" s="15"/>
      <c r="G292" s="15"/>
      <c r="AB292" s="15"/>
      <c r="AL292" s="15"/>
      <c r="AU292" s="15"/>
    </row>
    <row r="293" spans="1:47" ht="11.25" customHeight="1">
      <c r="A293" s="15"/>
      <c r="B293" s="15"/>
      <c r="C293" s="15"/>
      <c r="G293" s="15"/>
      <c r="AB293" s="15"/>
      <c r="AL293" s="15"/>
      <c r="AU293" s="15"/>
    </row>
    <row r="294" spans="1:47" ht="11.25" customHeight="1">
      <c r="A294" s="15"/>
      <c r="B294" s="15"/>
      <c r="C294" s="15"/>
      <c r="G294" s="15"/>
      <c r="AB294" s="15"/>
      <c r="AL294" s="15"/>
      <c r="AU294" s="15"/>
    </row>
    <row r="295" spans="1:47" ht="11.25" customHeight="1">
      <c r="A295" s="15"/>
      <c r="B295" s="15"/>
      <c r="C295" s="15"/>
      <c r="G295" s="15"/>
      <c r="AB295" s="15"/>
      <c r="AL295" s="15"/>
      <c r="AU295" s="15"/>
    </row>
    <row r="296" spans="1:47" ht="11.25" customHeight="1">
      <c r="A296" s="15"/>
      <c r="B296" s="15"/>
      <c r="C296" s="15"/>
      <c r="G296" s="15"/>
      <c r="AB296" s="15"/>
      <c r="AL296" s="15"/>
      <c r="AU296" s="15"/>
    </row>
    <row r="297" spans="1:47" ht="11.25" customHeight="1">
      <c r="A297" s="15"/>
      <c r="B297" s="15"/>
      <c r="C297" s="15"/>
      <c r="G297" s="15"/>
      <c r="AB297" s="15"/>
      <c r="AL297" s="15"/>
      <c r="AU297" s="15"/>
    </row>
    <row r="298" spans="1:47" ht="11.25" customHeight="1">
      <c r="A298" s="15"/>
      <c r="B298" s="15"/>
      <c r="C298" s="15"/>
      <c r="G298" s="15"/>
      <c r="AB298" s="15"/>
      <c r="AL298" s="15"/>
      <c r="AU298" s="15"/>
    </row>
    <row r="299" spans="1:47" ht="11.25" customHeight="1">
      <c r="A299" s="15"/>
      <c r="B299" s="15"/>
      <c r="C299" s="15"/>
      <c r="G299" s="15"/>
      <c r="AB299" s="15"/>
      <c r="AL299" s="15"/>
      <c r="AU299" s="15"/>
    </row>
    <row r="300" spans="1:47" ht="11.25" customHeight="1">
      <c r="A300" s="15"/>
      <c r="B300" s="15"/>
      <c r="C300" s="15"/>
      <c r="G300" s="15"/>
      <c r="AB300" s="15"/>
      <c r="AL300" s="15"/>
      <c r="AU300" s="15"/>
    </row>
    <row r="301" spans="1:47" ht="11.25" customHeight="1">
      <c r="A301" s="15"/>
      <c r="B301" s="15"/>
      <c r="C301" s="15"/>
      <c r="G301" s="15"/>
      <c r="AB301" s="15"/>
      <c r="AL301" s="15"/>
      <c r="AU301" s="15"/>
    </row>
    <row r="302" spans="1:47" ht="11.25" customHeight="1">
      <c r="A302" s="15"/>
      <c r="B302" s="15"/>
      <c r="C302" s="15"/>
      <c r="G302" s="15"/>
      <c r="AB302" s="15"/>
      <c r="AL302" s="15"/>
      <c r="AU302" s="15"/>
    </row>
    <row r="303" spans="1:47" ht="11.25" customHeight="1">
      <c r="A303" s="15"/>
      <c r="B303" s="15"/>
      <c r="C303" s="15"/>
      <c r="G303" s="15"/>
      <c r="AB303" s="15"/>
      <c r="AL303" s="15"/>
      <c r="AU303" s="15"/>
    </row>
    <row r="304" spans="1:47" ht="11.25" customHeight="1">
      <c r="A304" s="15"/>
      <c r="B304" s="15"/>
      <c r="C304" s="15"/>
      <c r="G304" s="15"/>
      <c r="AB304" s="15"/>
      <c r="AL304" s="15"/>
      <c r="AU304" s="15"/>
    </row>
    <row r="305" spans="1:47" ht="11.25" customHeight="1">
      <c r="A305" s="15"/>
      <c r="B305" s="15"/>
      <c r="C305" s="15"/>
      <c r="G305" s="15"/>
      <c r="AB305" s="15"/>
      <c r="AL305" s="15"/>
      <c r="AU305" s="15"/>
    </row>
    <row r="306" spans="1:47" ht="11.25" customHeight="1">
      <c r="A306" s="15"/>
      <c r="B306" s="15"/>
      <c r="C306" s="15"/>
      <c r="G306" s="15"/>
      <c r="AB306" s="15"/>
      <c r="AL306" s="15"/>
      <c r="AU306" s="15"/>
    </row>
    <row r="307" spans="1:47" ht="11.25" customHeight="1">
      <c r="A307" s="15"/>
      <c r="B307" s="15"/>
      <c r="C307" s="15"/>
      <c r="G307" s="15"/>
      <c r="AB307" s="15"/>
      <c r="AL307" s="15"/>
      <c r="AU307" s="15"/>
    </row>
    <row r="308" spans="1:47" ht="11.25" customHeight="1">
      <c r="A308" s="15"/>
      <c r="B308" s="15"/>
      <c r="C308" s="15"/>
      <c r="G308" s="15"/>
      <c r="AB308" s="15"/>
      <c r="AL308" s="15"/>
      <c r="AU308" s="15"/>
    </row>
    <row r="309" spans="1:47" ht="11.25" customHeight="1">
      <c r="A309" s="15"/>
      <c r="B309" s="15"/>
      <c r="C309" s="15"/>
      <c r="G309" s="15"/>
      <c r="AB309" s="15"/>
      <c r="AL309" s="15"/>
      <c r="AU309" s="15"/>
    </row>
    <row r="310" spans="1:47" ht="11.25" customHeight="1">
      <c r="A310" s="15"/>
      <c r="B310" s="15"/>
      <c r="C310" s="15"/>
      <c r="G310" s="15"/>
      <c r="AB310" s="15"/>
      <c r="AL310" s="15"/>
      <c r="AU310" s="15"/>
    </row>
    <row r="311" spans="1:47" ht="11.25" customHeight="1">
      <c r="A311" s="15"/>
      <c r="B311" s="15"/>
      <c r="C311" s="15"/>
      <c r="G311" s="15"/>
      <c r="AB311" s="15"/>
      <c r="AL311" s="15"/>
      <c r="AU311" s="15"/>
    </row>
    <row r="312" spans="1:47" ht="11.25" customHeight="1">
      <c r="A312" s="15"/>
      <c r="B312" s="15"/>
      <c r="C312" s="15"/>
      <c r="G312" s="15"/>
      <c r="AB312" s="15"/>
      <c r="AL312" s="15"/>
      <c r="AU312" s="15"/>
    </row>
    <row r="313" spans="1:47" ht="11.25" customHeight="1">
      <c r="A313" s="15"/>
      <c r="B313" s="15"/>
      <c r="C313" s="15"/>
      <c r="G313" s="15"/>
      <c r="AB313" s="15"/>
      <c r="AL313" s="15"/>
      <c r="AU313" s="15"/>
    </row>
    <row r="314" spans="1:47" ht="11.25" customHeight="1">
      <c r="A314" s="15"/>
      <c r="B314" s="15"/>
      <c r="C314" s="15"/>
      <c r="G314" s="15"/>
      <c r="AB314" s="15"/>
      <c r="AL314" s="15"/>
      <c r="AU314" s="15"/>
    </row>
    <row r="315" spans="1:47" ht="11.25" customHeight="1">
      <c r="A315" s="15"/>
      <c r="B315" s="15"/>
      <c r="C315" s="15"/>
      <c r="G315" s="15"/>
      <c r="AB315" s="15"/>
      <c r="AL315" s="15"/>
      <c r="AU315" s="15"/>
    </row>
    <row r="316" spans="1:47" ht="11.25" customHeight="1">
      <c r="A316" s="15"/>
      <c r="B316" s="15"/>
      <c r="C316" s="15"/>
      <c r="G316" s="15"/>
      <c r="AB316" s="15"/>
      <c r="AL316" s="15"/>
      <c r="AU316" s="15"/>
    </row>
    <row r="317" spans="1:47" ht="11.25" customHeight="1">
      <c r="A317" s="15"/>
      <c r="B317" s="15"/>
      <c r="C317" s="15"/>
      <c r="G317" s="15"/>
      <c r="AB317" s="15"/>
      <c r="AL317" s="15"/>
      <c r="AU317" s="15"/>
    </row>
    <row r="318" spans="1:47" ht="11.25" customHeight="1">
      <c r="A318" s="15"/>
      <c r="B318" s="15"/>
      <c r="C318" s="15"/>
      <c r="G318" s="15"/>
      <c r="AB318" s="15"/>
      <c r="AL318" s="15"/>
      <c r="AU318" s="15"/>
    </row>
    <row r="319" spans="1:47" ht="11.25" customHeight="1">
      <c r="A319" s="15"/>
      <c r="B319" s="15"/>
      <c r="C319" s="15"/>
      <c r="G319" s="15"/>
      <c r="AB319" s="15"/>
      <c r="AL319" s="15"/>
      <c r="AU319" s="15"/>
    </row>
    <row r="320" spans="1:47" ht="11.25" customHeight="1">
      <c r="A320" s="15"/>
      <c r="B320" s="15"/>
      <c r="C320" s="15"/>
      <c r="G320" s="15"/>
      <c r="AB320" s="15"/>
      <c r="AL320" s="15"/>
      <c r="AU320" s="15"/>
    </row>
    <row r="321" spans="1:47" ht="11.25" customHeight="1">
      <c r="A321" s="15"/>
      <c r="B321" s="15"/>
      <c r="C321" s="15"/>
      <c r="G321" s="15"/>
      <c r="AB321" s="15"/>
      <c r="AL321" s="15"/>
      <c r="AU321" s="15"/>
    </row>
    <row r="322" spans="1:47" ht="11.25" customHeight="1">
      <c r="A322" s="15"/>
      <c r="B322" s="15"/>
      <c r="C322" s="15"/>
      <c r="G322" s="15"/>
      <c r="AB322" s="15"/>
      <c r="AL322" s="15"/>
      <c r="AU322" s="15"/>
    </row>
    <row r="323" spans="1:47" ht="11.25" customHeight="1">
      <c r="A323" s="15"/>
      <c r="B323" s="15"/>
      <c r="C323" s="15"/>
      <c r="G323" s="15"/>
      <c r="AB323" s="15"/>
      <c r="AL323" s="15"/>
      <c r="AU323" s="15"/>
    </row>
    <row r="324" spans="1:47" ht="11.25" customHeight="1">
      <c r="A324" s="15"/>
      <c r="B324" s="15"/>
      <c r="C324" s="15"/>
      <c r="G324" s="15"/>
      <c r="AB324" s="15"/>
      <c r="AL324" s="15"/>
      <c r="AU324" s="15"/>
    </row>
    <row r="325" spans="1:47" ht="11.25" customHeight="1">
      <c r="A325" s="15"/>
      <c r="B325" s="15"/>
      <c r="C325" s="15"/>
      <c r="G325" s="15"/>
      <c r="AB325" s="15"/>
      <c r="AL325" s="15"/>
      <c r="AU325" s="15"/>
    </row>
    <row r="326" spans="1:47" ht="11.25" customHeight="1">
      <c r="A326" s="15"/>
      <c r="B326" s="15"/>
      <c r="C326" s="15"/>
      <c r="G326" s="15"/>
      <c r="AB326" s="15"/>
      <c r="AL326" s="15"/>
      <c r="AU326" s="15"/>
    </row>
    <row r="327" spans="1:47" ht="11.25" customHeight="1">
      <c r="A327" s="15"/>
      <c r="B327" s="15"/>
      <c r="C327" s="15"/>
      <c r="G327" s="15"/>
      <c r="AB327" s="15"/>
      <c r="AL327" s="15"/>
      <c r="AU327" s="15"/>
    </row>
    <row r="328" spans="1:47" ht="11.25" customHeight="1">
      <c r="A328" s="15"/>
      <c r="B328" s="15"/>
      <c r="C328" s="15"/>
      <c r="G328" s="15"/>
      <c r="AB328" s="15"/>
      <c r="AL328" s="15"/>
      <c r="AU328" s="15"/>
    </row>
    <row r="329" spans="1:47" ht="11.25" customHeight="1">
      <c r="A329" s="15"/>
      <c r="B329" s="15"/>
      <c r="C329" s="15"/>
      <c r="G329" s="15"/>
      <c r="AB329" s="15"/>
      <c r="AL329" s="15"/>
      <c r="AU329" s="15"/>
    </row>
    <row r="330" spans="1:47" ht="11.25" customHeight="1">
      <c r="A330" s="15"/>
      <c r="B330" s="15"/>
      <c r="C330" s="15"/>
      <c r="G330" s="15"/>
      <c r="AB330" s="15"/>
      <c r="AL330" s="15"/>
      <c r="AU330" s="15"/>
    </row>
    <row r="331" spans="1:47" ht="11.25" customHeight="1">
      <c r="A331" s="15"/>
      <c r="B331" s="15"/>
      <c r="C331" s="15"/>
      <c r="G331" s="15"/>
      <c r="AB331" s="15"/>
      <c r="AL331" s="15"/>
      <c r="AU331" s="15"/>
    </row>
    <row r="332" spans="1:47" ht="11.25" customHeight="1">
      <c r="A332" s="15"/>
      <c r="B332" s="15"/>
      <c r="C332" s="15"/>
      <c r="G332" s="15"/>
      <c r="AB332" s="15"/>
      <c r="AL332" s="15"/>
      <c r="AU332" s="15"/>
    </row>
    <row r="333" spans="1:47" ht="11.25" customHeight="1">
      <c r="A333" s="15"/>
      <c r="B333" s="15"/>
      <c r="C333" s="15"/>
      <c r="G333" s="15"/>
      <c r="AB333" s="15"/>
      <c r="AL333" s="15"/>
      <c r="AU333" s="15"/>
    </row>
    <row r="334" spans="1:47" ht="11.25" customHeight="1">
      <c r="A334" s="15"/>
      <c r="B334" s="15"/>
      <c r="C334" s="15"/>
      <c r="G334" s="15"/>
      <c r="AB334" s="15"/>
      <c r="AL334" s="15"/>
      <c r="AU334" s="15"/>
    </row>
    <row r="335" spans="1:47" ht="11.25" customHeight="1">
      <c r="A335" s="15"/>
      <c r="B335" s="15"/>
      <c r="C335" s="15"/>
      <c r="G335" s="15"/>
      <c r="AB335" s="15"/>
      <c r="AL335" s="15"/>
      <c r="AU335" s="15"/>
    </row>
    <row r="336" spans="1:47" ht="11.25" customHeight="1">
      <c r="A336" s="15"/>
      <c r="B336" s="15"/>
      <c r="C336" s="15"/>
      <c r="G336" s="15"/>
      <c r="AB336" s="15"/>
      <c r="AL336" s="15"/>
      <c r="AU336" s="15"/>
    </row>
    <row r="337" spans="1:47" ht="11.25" customHeight="1">
      <c r="A337" s="15"/>
      <c r="B337" s="15"/>
      <c r="C337" s="15"/>
      <c r="G337" s="15"/>
      <c r="AB337" s="15"/>
      <c r="AL337" s="15"/>
      <c r="AU337" s="15"/>
    </row>
    <row r="338" spans="1:47" ht="11.25" customHeight="1">
      <c r="A338" s="15"/>
      <c r="B338" s="15"/>
      <c r="C338" s="15"/>
      <c r="G338" s="15"/>
      <c r="AB338" s="15"/>
      <c r="AL338" s="15"/>
      <c r="AU338" s="15"/>
    </row>
    <row r="339" spans="1:47" ht="11.25" customHeight="1">
      <c r="A339" s="15"/>
      <c r="B339" s="15"/>
      <c r="C339" s="15"/>
      <c r="G339" s="15"/>
      <c r="AB339" s="15"/>
      <c r="AL339" s="15"/>
      <c r="AU339" s="15"/>
    </row>
    <row r="340" spans="1:47" ht="11.25" customHeight="1">
      <c r="A340" s="15"/>
      <c r="B340" s="15"/>
      <c r="C340" s="15"/>
      <c r="G340" s="15"/>
      <c r="AB340" s="15"/>
      <c r="AL340" s="15"/>
      <c r="AU340" s="15"/>
    </row>
    <row r="341" spans="1:47" ht="11.25" customHeight="1">
      <c r="A341" s="15"/>
      <c r="B341" s="15"/>
      <c r="C341" s="15"/>
      <c r="G341" s="15"/>
      <c r="AB341" s="15"/>
      <c r="AL341" s="15"/>
      <c r="AU341" s="15"/>
    </row>
    <row r="342" spans="1:47" ht="11.25" customHeight="1">
      <c r="A342" s="15"/>
      <c r="B342" s="15"/>
      <c r="C342" s="15"/>
      <c r="G342" s="15"/>
      <c r="AB342" s="15"/>
      <c r="AL342" s="15"/>
      <c r="AU342" s="15"/>
    </row>
    <row r="343" spans="1:47" ht="11.25" customHeight="1">
      <c r="A343" s="15"/>
      <c r="B343" s="15"/>
      <c r="C343" s="15"/>
      <c r="G343" s="15"/>
      <c r="AB343" s="15"/>
      <c r="AL343" s="15"/>
      <c r="AU343" s="15"/>
    </row>
    <row r="344" spans="1:47" ht="11.25" customHeight="1">
      <c r="A344" s="15"/>
      <c r="B344" s="15"/>
      <c r="C344" s="15"/>
      <c r="G344" s="15"/>
      <c r="AB344" s="15"/>
      <c r="AL344" s="15"/>
      <c r="AU344" s="15"/>
    </row>
    <row r="345" spans="1:47" ht="11.25" customHeight="1">
      <c r="A345" s="15"/>
      <c r="B345" s="15"/>
      <c r="C345" s="15"/>
      <c r="G345" s="15"/>
      <c r="AB345" s="15"/>
      <c r="AL345" s="15"/>
      <c r="AU345" s="15"/>
    </row>
    <row r="346" spans="1:47" ht="11.25" customHeight="1">
      <c r="A346" s="15"/>
      <c r="B346" s="15"/>
      <c r="C346" s="15"/>
      <c r="G346" s="15"/>
      <c r="AB346" s="15"/>
      <c r="AL346" s="15"/>
      <c r="AU346" s="15"/>
    </row>
    <row r="347" spans="1:47" ht="11.25" customHeight="1">
      <c r="A347" s="15"/>
      <c r="B347" s="15"/>
      <c r="C347" s="15"/>
      <c r="G347" s="15"/>
      <c r="AB347" s="15"/>
      <c r="AL347" s="15"/>
      <c r="AU347" s="15"/>
    </row>
    <row r="348" spans="1:47" ht="11.25" customHeight="1">
      <c r="A348" s="15"/>
      <c r="B348" s="15"/>
      <c r="C348" s="15"/>
      <c r="G348" s="15"/>
      <c r="AB348" s="15"/>
      <c r="AL348" s="15"/>
      <c r="AU348" s="15"/>
    </row>
    <row r="349" spans="1:47" ht="11.25" customHeight="1">
      <c r="A349" s="15"/>
      <c r="B349" s="15"/>
      <c r="C349" s="15"/>
      <c r="G349" s="15"/>
      <c r="AB349" s="15"/>
      <c r="AL349" s="15"/>
      <c r="AU349" s="15"/>
    </row>
    <row r="350" spans="1:47" ht="11.25" customHeight="1">
      <c r="A350" s="15"/>
      <c r="B350" s="15"/>
      <c r="C350" s="15"/>
      <c r="G350" s="15"/>
      <c r="AB350" s="15"/>
      <c r="AL350" s="15"/>
      <c r="AU350" s="15"/>
    </row>
    <row r="351" spans="1:47" ht="11.25" customHeight="1">
      <c r="A351" s="15"/>
      <c r="B351" s="15"/>
      <c r="C351" s="15"/>
      <c r="G351" s="15"/>
      <c r="AB351" s="15"/>
      <c r="AL351" s="15"/>
      <c r="AU351" s="15"/>
    </row>
    <row r="352" spans="1:47" ht="11.25" customHeight="1">
      <c r="A352" s="15"/>
      <c r="B352" s="15"/>
      <c r="C352" s="15"/>
      <c r="G352" s="15"/>
      <c r="AB352" s="15"/>
      <c r="AL352" s="15"/>
      <c r="AU352" s="15"/>
    </row>
    <row r="353" spans="1:47" ht="11.25" customHeight="1">
      <c r="A353" s="15"/>
      <c r="B353" s="15"/>
      <c r="C353" s="15"/>
      <c r="G353" s="15"/>
      <c r="AB353" s="15"/>
      <c r="AL353" s="15"/>
      <c r="AU353" s="15"/>
    </row>
    <row r="354" spans="1:47" ht="11.25" customHeight="1">
      <c r="A354" s="15"/>
      <c r="B354" s="15"/>
      <c r="C354" s="15"/>
      <c r="G354" s="15"/>
      <c r="AB354" s="15"/>
      <c r="AL354" s="15"/>
      <c r="AU354" s="15"/>
    </row>
    <row r="355" spans="1:47" ht="11.25" customHeight="1">
      <c r="A355" s="15"/>
      <c r="B355" s="15"/>
      <c r="C355" s="15"/>
      <c r="G355" s="15"/>
      <c r="AB355" s="15"/>
      <c r="AL355" s="15"/>
      <c r="AU355" s="15"/>
    </row>
    <row r="356" spans="1:47" ht="11.25" customHeight="1">
      <c r="A356" s="15"/>
      <c r="B356" s="15"/>
      <c r="C356" s="15"/>
      <c r="G356" s="15"/>
      <c r="AB356" s="15"/>
      <c r="AL356" s="15"/>
      <c r="AU356" s="15"/>
    </row>
    <row r="357" spans="1:47" ht="11.25" customHeight="1">
      <c r="A357" s="15"/>
      <c r="B357" s="15"/>
      <c r="C357" s="15"/>
      <c r="G357" s="15"/>
      <c r="AB357" s="15"/>
      <c r="AL357" s="15"/>
      <c r="AU357" s="15"/>
    </row>
    <row r="358" spans="1:47" ht="11.25" customHeight="1">
      <c r="A358" s="15"/>
      <c r="B358" s="15"/>
      <c r="C358" s="15"/>
      <c r="G358" s="15"/>
      <c r="AB358" s="15"/>
      <c r="AL358" s="15"/>
      <c r="AU358" s="15"/>
    </row>
    <row r="359" spans="1:47" ht="11.25" customHeight="1">
      <c r="A359" s="15"/>
      <c r="B359" s="15"/>
      <c r="C359" s="15"/>
      <c r="G359" s="15"/>
      <c r="AB359" s="15"/>
      <c r="AL359" s="15"/>
      <c r="AU359" s="15"/>
    </row>
    <row r="360" spans="1:47" ht="11.25" customHeight="1">
      <c r="A360" s="15"/>
      <c r="B360" s="15"/>
      <c r="C360" s="15"/>
      <c r="G360" s="15"/>
      <c r="AB360" s="15"/>
      <c r="AL360" s="15"/>
      <c r="AU360" s="15"/>
    </row>
    <row r="361" spans="1:47" ht="11.25" customHeight="1">
      <c r="A361" s="15"/>
      <c r="B361" s="15"/>
      <c r="C361" s="15"/>
      <c r="G361" s="15"/>
      <c r="AB361" s="15"/>
      <c r="AL361" s="15"/>
      <c r="AU361" s="15"/>
    </row>
    <row r="362" spans="1:47" ht="11.25" customHeight="1">
      <c r="A362" s="15"/>
      <c r="B362" s="15"/>
      <c r="C362" s="15"/>
      <c r="G362" s="15"/>
      <c r="AB362" s="15"/>
      <c r="AL362" s="15"/>
      <c r="AU362" s="15"/>
    </row>
    <row r="363" spans="1:47" ht="11.25" customHeight="1">
      <c r="A363" s="15"/>
      <c r="B363" s="15"/>
      <c r="C363" s="15"/>
      <c r="G363" s="15"/>
      <c r="AB363" s="15"/>
      <c r="AL363" s="15"/>
      <c r="AU363" s="15"/>
    </row>
    <row r="364" spans="1:47" ht="11.25" customHeight="1">
      <c r="A364" s="15"/>
      <c r="B364" s="15"/>
      <c r="C364" s="15"/>
      <c r="G364" s="15"/>
      <c r="AB364" s="15"/>
      <c r="AL364" s="15"/>
      <c r="AU364" s="15"/>
    </row>
    <row r="365" spans="1:47" ht="11.25" customHeight="1">
      <c r="A365" s="15"/>
      <c r="B365" s="15"/>
      <c r="C365" s="15"/>
      <c r="G365" s="15"/>
      <c r="AB365" s="15"/>
      <c r="AL365" s="15"/>
      <c r="AU365" s="15"/>
    </row>
    <row r="366" spans="1:47" ht="11.25" customHeight="1">
      <c r="A366" s="15"/>
      <c r="B366" s="15"/>
      <c r="C366" s="15"/>
      <c r="G366" s="15"/>
      <c r="AB366" s="15"/>
      <c r="AL366" s="15"/>
      <c r="AU366" s="15"/>
    </row>
    <row r="367" spans="1:47" ht="11.25" customHeight="1">
      <c r="A367" s="15"/>
      <c r="B367" s="15"/>
      <c r="C367" s="15"/>
      <c r="G367" s="15"/>
      <c r="AB367" s="15"/>
      <c r="AL367" s="15"/>
      <c r="AU367" s="15"/>
    </row>
    <row r="368" spans="1:47" ht="11.25" customHeight="1">
      <c r="A368" s="15"/>
      <c r="B368" s="15"/>
      <c r="C368" s="15"/>
      <c r="G368" s="15"/>
      <c r="AB368" s="15"/>
      <c r="AL368" s="15"/>
      <c r="AU368" s="15"/>
    </row>
    <row r="369" spans="1:47" ht="11.25" customHeight="1">
      <c r="A369" s="15"/>
      <c r="B369" s="15"/>
      <c r="C369" s="15"/>
      <c r="G369" s="15"/>
      <c r="AB369" s="15"/>
      <c r="AL369" s="15"/>
      <c r="AU369" s="15"/>
    </row>
    <row r="370" spans="1:47" ht="11.25" customHeight="1">
      <c r="A370" s="15"/>
      <c r="B370" s="15"/>
      <c r="C370" s="15"/>
      <c r="G370" s="15"/>
      <c r="AB370" s="15"/>
      <c r="AL370" s="15"/>
      <c r="AU370" s="15"/>
    </row>
    <row r="371" spans="1:47" ht="11.25" customHeight="1">
      <c r="A371" s="15"/>
      <c r="B371" s="15"/>
      <c r="C371" s="15"/>
      <c r="G371" s="15"/>
      <c r="AB371" s="15"/>
      <c r="AL371" s="15"/>
      <c r="AU371" s="15"/>
    </row>
    <row r="372" spans="1:47" ht="11.25" customHeight="1">
      <c r="A372" s="15"/>
      <c r="B372" s="15"/>
      <c r="C372" s="15"/>
      <c r="G372" s="15"/>
      <c r="AB372" s="15"/>
      <c r="AL372" s="15"/>
      <c r="AU372" s="15"/>
    </row>
    <row r="373" spans="1:47" ht="11.25" customHeight="1">
      <c r="A373" s="15"/>
      <c r="B373" s="15"/>
      <c r="C373" s="15"/>
      <c r="G373" s="15"/>
      <c r="AB373" s="15"/>
      <c r="AL373" s="15"/>
      <c r="AU373" s="15"/>
    </row>
    <row r="374" spans="1:47" ht="11.25" customHeight="1">
      <c r="A374" s="15"/>
      <c r="B374" s="15"/>
      <c r="C374" s="15"/>
      <c r="G374" s="15"/>
      <c r="AB374" s="15"/>
      <c r="AL374" s="15"/>
      <c r="AU374" s="15"/>
    </row>
    <row r="375" spans="1:47" ht="11.25" customHeight="1">
      <c r="A375" s="15"/>
      <c r="B375" s="15"/>
      <c r="C375" s="15"/>
      <c r="G375" s="15"/>
      <c r="AB375" s="15"/>
      <c r="AL375" s="15"/>
      <c r="AU375" s="15"/>
    </row>
    <row r="376" spans="1:47" ht="11.25" customHeight="1">
      <c r="A376" s="15"/>
      <c r="B376" s="15"/>
      <c r="C376" s="15"/>
      <c r="G376" s="15"/>
      <c r="AB376" s="15"/>
      <c r="AL376" s="15"/>
      <c r="AU376" s="15"/>
    </row>
    <row r="377" spans="1:47" ht="11.25" customHeight="1">
      <c r="A377" s="15"/>
      <c r="B377" s="15"/>
      <c r="C377" s="15"/>
      <c r="G377" s="15"/>
      <c r="AB377" s="15"/>
      <c r="AL377" s="15"/>
      <c r="AU377" s="15"/>
    </row>
    <row r="378" spans="1:47" ht="11.25" customHeight="1">
      <c r="A378" s="15"/>
      <c r="B378" s="15"/>
      <c r="C378" s="15"/>
      <c r="G378" s="15"/>
      <c r="AB378" s="15"/>
      <c r="AL378" s="15"/>
      <c r="AU378" s="15"/>
    </row>
    <row r="379" spans="1:47" ht="11.25" customHeight="1">
      <c r="A379" s="15"/>
      <c r="B379" s="15"/>
      <c r="C379" s="15"/>
      <c r="G379" s="15"/>
      <c r="AB379" s="15"/>
      <c r="AL379" s="15"/>
      <c r="AU379" s="15"/>
    </row>
    <row r="380" spans="1:47" ht="11.25" customHeight="1">
      <c r="A380" s="15"/>
      <c r="B380" s="15"/>
      <c r="C380" s="15"/>
      <c r="G380" s="15"/>
      <c r="AB380" s="15"/>
      <c r="AL380" s="15"/>
      <c r="AU380" s="15"/>
    </row>
    <row r="381" spans="1:47" ht="11.25" customHeight="1">
      <c r="A381" s="15"/>
      <c r="B381" s="15"/>
      <c r="C381" s="15"/>
      <c r="G381" s="15"/>
      <c r="AB381" s="15"/>
      <c r="AL381" s="15"/>
      <c r="AU381" s="15"/>
    </row>
    <row r="382" spans="1:47" ht="11.25" customHeight="1">
      <c r="A382" s="15"/>
      <c r="B382" s="15"/>
      <c r="C382" s="15"/>
      <c r="G382" s="15"/>
      <c r="AB382" s="15"/>
      <c r="AL382" s="15"/>
      <c r="AU382" s="15"/>
    </row>
    <row r="383" spans="1:47" ht="11.25" customHeight="1">
      <c r="A383" s="15"/>
      <c r="B383" s="15"/>
      <c r="C383" s="15"/>
      <c r="G383" s="15"/>
      <c r="AB383" s="15"/>
      <c r="AL383" s="15"/>
      <c r="AU383" s="15"/>
    </row>
    <row r="384" spans="1:47" ht="11.25" customHeight="1">
      <c r="A384" s="15"/>
      <c r="B384" s="15"/>
      <c r="C384" s="15"/>
      <c r="G384" s="15"/>
      <c r="AB384" s="15"/>
      <c r="AL384" s="15"/>
      <c r="AU384" s="15"/>
    </row>
    <row r="385" spans="1:47" ht="11.25" customHeight="1">
      <c r="A385" s="15"/>
      <c r="B385" s="15"/>
      <c r="C385" s="15"/>
      <c r="G385" s="15"/>
      <c r="AB385" s="15"/>
      <c r="AL385" s="15"/>
      <c r="AU385" s="15"/>
    </row>
    <row r="386" spans="1:47" ht="11.25" customHeight="1">
      <c r="A386" s="15"/>
      <c r="B386" s="15"/>
      <c r="C386" s="15"/>
      <c r="G386" s="15"/>
      <c r="AB386" s="15"/>
      <c r="AL386" s="15"/>
      <c r="AU386" s="15"/>
    </row>
    <row r="387" spans="1:47" ht="11.25" customHeight="1">
      <c r="A387" s="15"/>
      <c r="B387" s="15"/>
      <c r="C387" s="15"/>
      <c r="G387" s="15"/>
      <c r="AB387" s="15"/>
      <c r="AL387" s="15"/>
      <c r="AU387" s="15"/>
    </row>
    <row r="388" spans="1:47" ht="11.25" customHeight="1">
      <c r="A388" s="15"/>
      <c r="B388" s="15"/>
      <c r="C388" s="15"/>
      <c r="G388" s="15"/>
      <c r="AB388" s="15"/>
      <c r="AL388" s="15"/>
      <c r="AU388" s="15"/>
    </row>
    <row r="389" spans="1:47" ht="11.25" customHeight="1">
      <c r="A389" s="15"/>
      <c r="B389" s="15"/>
      <c r="C389" s="15"/>
      <c r="G389" s="15"/>
      <c r="AB389" s="15"/>
      <c r="AL389" s="15"/>
      <c r="AU389" s="15"/>
    </row>
    <row r="390" spans="1:47" ht="11.25" customHeight="1">
      <c r="A390" s="15"/>
      <c r="B390" s="15"/>
      <c r="C390" s="15"/>
      <c r="G390" s="15"/>
      <c r="AB390" s="15"/>
      <c r="AL390" s="15"/>
      <c r="AU390" s="15"/>
    </row>
    <row r="391" spans="1:47" ht="11.25" customHeight="1">
      <c r="A391" s="15"/>
      <c r="B391" s="15"/>
      <c r="C391" s="15"/>
      <c r="G391" s="15"/>
      <c r="AB391" s="15"/>
      <c r="AL391" s="15"/>
      <c r="AU391" s="15"/>
    </row>
    <row r="392" spans="1:47" ht="11.25" customHeight="1">
      <c r="A392" s="15"/>
      <c r="B392" s="15"/>
      <c r="C392" s="15"/>
      <c r="G392" s="15"/>
      <c r="AB392" s="15"/>
      <c r="AL392" s="15"/>
      <c r="AU392" s="15"/>
    </row>
    <row r="393" spans="1:47" ht="11.25" customHeight="1">
      <c r="A393" s="15"/>
      <c r="B393" s="15"/>
      <c r="C393" s="15"/>
      <c r="G393" s="15"/>
      <c r="AB393" s="15"/>
      <c r="AL393" s="15"/>
      <c r="AU393" s="15"/>
    </row>
    <row r="394" spans="1:47" ht="11.25" customHeight="1">
      <c r="A394" s="15"/>
      <c r="B394" s="15"/>
      <c r="C394" s="15"/>
      <c r="G394" s="15"/>
      <c r="AB394" s="15"/>
      <c r="AL394" s="15"/>
      <c r="AU394" s="15"/>
    </row>
    <row r="395" spans="1:47" ht="11.25" customHeight="1">
      <c r="A395" s="15"/>
      <c r="B395" s="15"/>
      <c r="C395" s="15"/>
      <c r="G395" s="15"/>
      <c r="AB395" s="15"/>
      <c r="AL395" s="15"/>
      <c r="AU395" s="15"/>
    </row>
    <row r="396" spans="1:47" ht="11.25" customHeight="1">
      <c r="A396" s="15"/>
      <c r="B396" s="15"/>
      <c r="C396" s="15"/>
      <c r="G396" s="15"/>
      <c r="AB396" s="15"/>
      <c r="AL396" s="15"/>
      <c r="AU396" s="15"/>
    </row>
    <row r="397" spans="1:47" ht="11.25" customHeight="1">
      <c r="A397" s="15"/>
      <c r="B397" s="15"/>
      <c r="C397" s="15"/>
      <c r="G397" s="15"/>
      <c r="AB397" s="15"/>
      <c r="AL397" s="15"/>
      <c r="AU397" s="15"/>
    </row>
    <row r="398" spans="1:47" ht="11.25" customHeight="1">
      <c r="A398" s="15"/>
      <c r="B398" s="15"/>
      <c r="C398" s="15"/>
      <c r="G398" s="15"/>
      <c r="AB398" s="15"/>
      <c r="AL398" s="15"/>
      <c r="AU398" s="15"/>
    </row>
    <row r="399" spans="1:47" ht="11.25" customHeight="1">
      <c r="A399" s="15"/>
      <c r="B399" s="15"/>
      <c r="C399" s="15"/>
      <c r="G399" s="15"/>
      <c r="AB399" s="15"/>
      <c r="AL399" s="15"/>
      <c r="AU399" s="15"/>
    </row>
    <row r="400" spans="1:47" ht="11.25" customHeight="1">
      <c r="A400" s="15"/>
      <c r="B400" s="15"/>
      <c r="C400" s="15"/>
      <c r="G400" s="15"/>
      <c r="AB400" s="15"/>
      <c r="AL400" s="15"/>
      <c r="AU400" s="15"/>
    </row>
    <row r="401" spans="1:47" ht="11.25" customHeight="1">
      <c r="A401" s="15"/>
      <c r="B401" s="15"/>
      <c r="C401" s="15"/>
      <c r="G401" s="15"/>
      <c r="AB401" s="15"/>
      <c r="AL401" s="15"/>
      <c r="AU401" s="15"/>
    </row>
    <row r="402" spans="1:47" ht="11.25" customHeight="1">
      <c r="A402" s="15"/>
      <c r="B402" s="15"/>
      <c r="C402" s="15"/>
      <c r="G402" s="15"/>
      <c r="AB402" s="15"/>
      <c r="AL402" s="15"/>
      <c r="AU402" s="15"/>
    </row>
    <row r="403" spans="1:47" ht="11.25" customHeight="1">
      <c r="A403" s="15"/>
      <c r="B403" s="15"/>
      <c r="C403" s="15"/>
      <c r="G403" s="15"/>
      <c r="AB403" s="15"/>
      <c r="AL403" s="15"/>
      <c r="AU403" s="15"/>
    </row>
    <row r="404" spans="1:47" ht="11.25" customHeight="1">
      <c r="A404" s="15"/>
      <c r="B404" s="15"/>
      <c r="C404" s="15"/>
      <c r="G404" s="15"/>
      <c r="AB404" s="15"/>
      <c r="AL404" s="15"/>
      <c r="AU404" s="15"/>
    </row>
    <row r="405" spans="1:47" ht="11.25" customHeight="1">
      <c r="A405" s="15"/>
      <c r="B405" s="15"/>
      <c r="C405" s="15"/>
      <c r="G405" s="15"/>
      <c r="AB405" s="15"/>
      <c r="AL405" s="15"/>
      <c r="AU405" s="15"/>
    </row>
    <row r="406" spans="1:47" ht="11.25" customHeight="1">
      <c r="A406" s="15"/>
      <c r="B406" s="15"/>
      <c r="C406" s="15"/>
      <c r="G406" s="15"/>
      <c r="AB406" s="15"/>
      <c r="AL406" s="15"/>
      <c r="AU406" s="15"/>
    </row>
    <row r="407" spans="1:47" ht="11.25" customHeight="1">
      <c r="A407" s="15"/>
      <c r="B407" s="15"/>
      <c r="C407" s="15"/>
      <c r="G407" s="15"/>
      <c r="AB407" s="15"/>
      <c r="AL407" s="15"/>
      <c r="AU407" s="15"/>
    </row>
    <row r="408" spans="1:47" ht="11.25" customHeight="1">
      <c r="A408" s="15"/>
      <c r="B408" s="15"/>
      <c r="C408" s="15"/>
      <c r="G408" s="15"/>
      <c r="AB408" s="15"/>
      <c r="AL408" s="15"/>
      <c r="AU408" s="15"/>
    </row>
    <row r="409" spans="1:47" ht="11.25" customHeight="1">
      <c r="A409" s="15"/>
      <c r="B409" s="15"/>
      <c r="C409" s="15"/>
      <c r="G409" s="15"/>
      <c r="AB409" s="15"/>
      <c r="AL409" s="15"/>
      <c r="AU409" s="15"/>
    </row>
    <row r="410" spans="1:47" ht="11.25" customHeight="1">
      <c r="A410" s="15"/>
      <c r="B410" s="15"/>
      <c r="C410" s="15"/>
      <c r="G410" s="15"/>
      <c r="AB410" s="15"/>
      <c r="AL410" s="15"/>
      <c r="AU410" s="15"/>
    </row>
    <row r="411" spans="1:47" ht="11.25" customHeight="1">
      <c r="A411" s="15"/>
      <c r="B411" s="15"/>
      <c r="C411" s="15"/>
      <c r="G411" s="15"/>
      <c r="AB411" s="15"/>
      <c r="AL411" s="15"/>
      <c r="AU411" s="15"/>
    </row>
    <row r="412" spans="1:47" ht="11.25" customHeight="1">
      <c r="A412" s="15"/>
      <c r="B412" s="15"/>
      <c r="C412" s="15"/>
      <c r="G412" s="15"/>
      <c r="AB412" s="15"/>
      <c r="AL412" s="15"/>
      <c r="AU412" s="15"/>
    </row>
    <row r="413" spans="1:47" ht="11.25" customHeight="1">
      <c r="A413" s="15"/>
      <c r="B413" s="15"/>
      <c r="C413" s="15"/>
      <c r="G413" s="15"/>
      <c r="AB413" s="15"/>
      <c r="AL413" s="15"/>
      <c r="AU413" s="15"/>
    </row>
    <row r="414" spans="1:47" ht="11.25" customHeight="1">
      <c r="A414" s="15"/>
      <c r="B414" s="15"/>
      <c r="C414" s="15"/>
      <c r="G414" s="15"/>
      <c r="AB414" s="15"/>
      <c r="AL414" s="15"/>
      <c r="AU414" s="15"/>
    </row>
    <row r="415" spans="1:47" ht="11.25" customHeight="1">
      <c r="A415" s="15"/>
      <c r="B415" s="15"/>
      <c r="C415" s="15"/>
      <c r="G415" s="15"/>
      <c r="AB415" s="15"/>
      <c r="AL415" s="15"/>
      <c r="AU415" s="15"/>
    </row>
    <row r="416" spans="1:47" ht="11.25" customHeight="1">
      <c r="A416" s="15"/>
      <c r="B416" s="15"/>
      <c r="C416" s="15"/>
      <c r="G416" s="15"/>
      <c r="AB416" s="15"/>
      <c r="AL416" s="15"/>
      <c r="AU416" s="15"/>
    </row>
    <row r="417" spans="1:47" ht="11.25" customHeight="1">
      <c r="A417" s="15"/>
      <c r="B417" s="15"/>
      <c r="C417" s="15"/>
      <c r="G417" s="15"/>
      <c r="AB417" s="15"/>
      <c r="AL417" s="15"/>
      <c r="AU417" s="15"/>
    </row>
    <row r="418" spans="1:47" ht="11.25" customHeight="1">
      <c r="A418" s="15"/>
      <c r="B418" s="15"/>
      <c r="C418" s="15"/>
      <c r="G418" s="15"/>
      <c r="AB418" s="15"/>
      <c r="AL418" s="15"/>
      <c r="AU418" s="15"/>
    </row>
    <row r="419" spans="1:47" ht="11.25" customHeight="1">
      <c r="A419" s="15"/>
      <c r="B419" s="15"/>
      <c r="C419" s="15"/>
      <c r="G419" s="15"/>
      <c r="AB419" s="15"/>
      <c r="AL419" s="15"/>
      <c r="AU419" s="15"/>
    </row>
    <row r="420" spans="1:47" ht="11.25" customHeight="1">
      <c r="A420" s="15"/>
      <c r="B420" s="15"/>
      <c r="C420" s="15"/>
      <c r="G420" s="15"/>
      <c r="AB420" s="15"/>
      <c r="AL420" s="15"/>
      <c r="AU420" s="15"/>
    </row>
    <row r="421" spans="1:47" ht="11.25" customHeight="1">
      <c r="A421" s="15"/>
      <c r="B421" s="15"/>
      <c r="C421" s="15"/>
      <c r="G421" s="15"/>
      <c r="AB421" s="15"/>
      <c r="AL421" s="15"/>
      <c r="AU421" s="15"/>
    </row>
    <row r="422" spans="1:47" ht="11.25" customHeight="1">
      <c r="A422" s="15"/>
      <c r="B422" s="15"/>
      <c r="C422" s="15"/>
      <c r="G422" s="15"/>
      <c r="AB422" s="15"/>
      <c r="AL422" s="15"/>
      <c r="AU422" s="15"/>
    </row>
    <row r="423" spans="1:47" ht="11.25" customHeight="1">
      <c r="A423" s="15"/>
      <c r="B423" s="15"/>
      <c r="C423" s="15"/>
      <c r="G423" s="15"/>
      <c r="AB423" s="15"/>
      <c r="AL423" s="15"/>
      <c r="AU423" s="15"/>
    </row>
    <row r="424" spans="1:47" ht="11.25" customHeight="1">
      <c r="A424" s="15"/>
      <c r="B424" s="15"/>
      <c r="C424" s="15"/>
      <c r="G424" s="15"/>
      <c r="AB424" s="15"/>
      <c r="AL424" s="15"/>
      <c r="AU424" s="15"/>
    </row>
    <row r="425" spans="1:47" ht="11.25" customHeight="1">
      <c r="A425" s="15"/>
      <c r="B425" s="15"/>
      <c r="C425" s="15"/>
      <c r="G425" s="15"/>
      <c r="AB425" s="15"/>
      <c r="AL425" s="15"/>
      <c r="AU425" s="15"/>
    </row>
    <row r="426" spans="1:47" ht="11.25" customHeight="1">
      <c r="A426" s="15"/>
      <c r="B426" s="15"/>
      <c r="C426" s="15"/>
      <c r="G426" s="15"/>
      <c r="AB426" s="15"/>
      <c r="AL426" s="15"/>
      <c r="AU426" s="15"/>
    </row>
    <row r="427" spans="1:47" ht="11.25" customHeight="1">
      <c r="A427" s="15"/>
      <c r="B427" s="15"/>
      <c r="C427" s="15"/>
      <c r="G427" s="15"/>
      <c r="AB427" s="15"/>
      <c r="AL427" s="15"/>
      <c r="AU427" s="15"/>
    </row>
    <row r="428" spans="1:47" ht="11.25" customHeight="1">
      <c r="A428" s="15"/>
      <c r="B428" s="15"/>
      <c r="C428" s="15"/>
      <c r="G428" s="15"/>
      <c r="AB428" s="15"/>
      <c r="AL428" s="15"/>
      <c r="AU428" s="15"/>
    </row>
    <row r="429" spans="1:47" ht="11.25" customHeight="1">
      <c r="A429" s="15"/>
      <c r="B429" s="15"/>
      <c r="C429" s="15"/>
      <c r="G429" s="15"/>
      <c r="AB429" s="15"/>
      <c r="AL429" s="15"/>
      <c r="AU429" s="15"/>
    </row>
    <row r="430" spans="1:47" ht="11.25" customHeight="1">
      <c r="A430" s="15"/>
      <c r="B430" s="15"/>
      <c r="C430" s="15"/>
      <c r="G430" s="15"/>
      <c r="AB430" s="15"/>
      <c r="AL430" s="15"/>
      <c r="AU430" s="15"/>
    </row>
    <row r="431" spans="1:47" ht="11.25" customHeight="1">
      <c r="A431" s="15"/>
      <c r="B431" s="15"/>
      <c r="C431" s="15"/>
      <c r="G431" s="15"/>
      <c r="AB431" s="15"/>
      <c r="AL431" s="15"/>
      <c r="AU431" s="15"/>
    </row>
    <row r="432" spans="1:47" ht="11.25" customHeight="1">
      <c r="A432" s="15"/>
      <c r="B432" s="15"/>
      <c r="C432" s="15"/>
      <c r="G432" s="15"/>
      <c r="AB432" s="15"/>
      <c r="AL432" s="15"/>
      <c r="AU432" s="15"/>
    </row>
    <row r="433" spans="1:47" ht="11.25" customHeight="1">
      <c r="A433" s="15"/>
      <c r="B433" s="15"/>
      <c r="C433" s="15"/>
      <c r="G433" s="15"/>
      <c r="AB433" s="15"/>
      <c r="AL433" s="15"/>
      <c r="AU433" s="15"/>
    </row>
    <row r="434" spans="1:47" ht="11.25" customHeight="1">
      <c r="A434" s="15"/>
      <c r="B434" s="15"/>
      <c r="C434" s="15"/>
      <c r="G434" s="15"/>
      <c r="AB434" s="15"/>
      <c r="AL434" s="15"/>
      <c r="AU434" s="15"/>
    </row>
    <row r="435" spans="1:47" ht="11.25" customHeight="1">
      <c r="A435" s="15"/>
      <c r="B435" s="15"/>
      <c r="C435" s="15"/>
      <c r="G435" s="15"/>
      <c r="AB435" s="15"/>
      <c r="AL435" s="15"/>
      <c r="AU435" s="15"/>
    </row>
    <row r="436" spans="1:47" ht="11.25" customHeight="1">
      <c r="A436" s="15"/>
      <c r="B436" s="15"/>
      <c r="C436" s="15"/>
      <c r="G436" s="15"/>
      <c r="AB436" s="15"/>
      <c r="AL436" s="15"/>
      <c r="AU436" s="15"/>
    </row>
    <row r="437" spans="1:47" ht="11.25" customHeight="1">
      <c r="A437" s="15"/>
      <c r="B437" s="15"/>
      <c r="C437" s="15"/>
      <c r="G437" s="15"/>
      <c r="AB437" s="15"/>
      <c r="AL437" s="15"/>
      <c r="AU437" s="15"/>
    </row>
    <row r="438" spans="1:47" ht="11.25" customHeight="1">
      <c r="A438" s="15"/>
      <c r="B438" s="15"/>
      <c r="C438" s="15"/>
      <c r="G438" s="15"/>
      <c r="AB438" s="15"/>
      <c r="AL438" s="15"/>
      <c r="AU438" s="15"/>
    </row>
    <row r="439" spans="1:47" ht="11.25" customHeight="1">
      <c r="A439" s="15"/>
      <c r="B439" s="15"/>
      <c r="C439" s="15"/>
      <c r="G439" s="15"/>
      <c r="AB439" s="15"/>
      <c r="AL439" s="15"/>
      <c r="AU439" s="15"/>
    </row>
    <row r="440" spans="1:47" ht="11.25" customHeight="1">
      <c r="A440" s="15"/>
      <c r="B440" s="15"/>
      <c r="C440" s="15"/>
      <c r="G440" s="15"/>
      <c r="AB440" s="15"/>
      <c r="AL440" s="15"/>
      <c r="AU440" s="15"/>
    </row>
    <row r="441" spans="1:47" ht="11.25" customHeight="1">
      <c r="A441" s="15"/>
      <c r="B441" s="15"/>
      <c r="C441" s="15"/>
      <c r="G441" s="15"/>
      <c r="AB441" s="15"/>
      <c r="AL441" s="15"/>
      <c r="AU441" s="15"/>
    </row>
    <row r="442" spans="1:47" ht="11.25" customHeight="1">
      <c r="A442" s="15"/>
      <c r="B442" s="15"/>
      <c r="C442" s="15"/>
      <c r="G442" s="15"/>
      <c r="AB442" s="15"/>
      <c r="AL442" s="15"/>
      <c r="AU442" s="15"/>
    </row>
    <row r="443" spans="1:47" ht="11.25" customHeight="1">
      <c r="A443" s="15"/>
      <c r="B443" s="15"/>
      <c r="C443" s="15"/>
      <c r="G443" s="15"/>
      <c r="AB443" s="15"/>
      <c r="AL443" s="15"/>
      <c r="AU443" s="15"/>
    </row>
    <row r="444" spans="1:47" ht="11.25" customHeight="1">
      <c r="A444" s="15"/>
      <c r="B444" s="15"/>
      <c r="C444" s="15"/>
      <c r="G444" s="15"/>
      <c r="AB444" s="15"/>
      <c r="AL444" s="15"/>
      <c r="AU444" s="15"/>
    </row>
    <row r="445" spans="1:47" ht="11.25" customHeight="1">
      <c r="A445" s="15"/>
      <c r="B445" s="15"/>
      <c r="C445" s="15"/>
      <c r="G445" s="15"/>
      <c r="AB445" s="15"/>
      <c r="AL445" s="15"/>
      <c r="AU445" s="15"/>
    </row>
    <row r="446" spans="1:47" ht="11.25" customHeight="1">
      <c r="A446" s="15"/>
      <c r="B446" s="15"/>
      <c r="C446" s="15"/>
      <c r="G446" s="15"/>
      <c r="AB446" s="15"/>
      <c r="AL446" s="15"/>
      <c r="AU446" s="15"/>
    </row>
    <row r="447" spans="1:47" ht="11.25" customHeight="1">
      <c r="A447" s="15"/>
      <c r="B447" s="15"/>
      <c r="C447" s="15"/>
      <c r="G447" s="15"/>
      <c r="AB447" s="15"/>
      <c r="AL447" s="15"/>
      <c r="AU447" s="15"/>
    </row>
    <row r="448" spans="1:47" ht="11.25" customHeight="1">
      <c r="A448" s="15"/>
      <c r="B448" s="15"/>
      <c r="C448" s="15"/>
      <c r="G448" s="15"/>
      <c r="AB448" s="15"/>
      <c r="AL448" s="15"/>
      <c r="AU448" s="15"/>
    </row>
    <row r="449" spans="1:47" ht="11.25" customHeight="1">
      <c r="A449" s="15"/>
      <c r="B449" s="15"/>
      <c r="C449" s="15"/>
      <c r="G449" s="15"/>
      <c r="AB449" s="15"/>
      <c r="AL449" s="15"/>
      <c r="AU449" s="15"/>
    </row>
    <row r="450" spans="1:47" ht="11.25" customHeight="1">
      <c r="A450" s="15"/>
      <c r="B450" s="15"/>
      <c r="C450" s="15"/>
      <c r="G450" s="15"/>
      <c r="AB450" s="15"/>
      <c r="AL450" s="15"/>
      <c r="AU450" s="15"/>
    </row>
    <row r="451" spans="1:47" ht="11.25" customHeight="1">
      <c r="A451" s="15"/>
      <c r="B451" s="15"/>
      <c r="C451" s="15"/>
      <c r="G451" s="15"/>
      <c r="AB451" s="15"/>
      <c r="AL451" s="15"/>
      <c r="AU451" s="15"/>
    </row>
    <row r="452" spans="1:47" ht="11.25" customHeight="1">
      <c r="A452" s="15"/>
      <c r="B452" s="15"/>
      <c r="C452" s="15"/>
      <c r="G452" s="15"/>
      <c r="AB452" s="15"/>
      <c r="AL452" s="15"/>
      <c r="AU452" s="15"/>
    </row>
    <row r="453" spans="1:47" ht="11.25" customHeight="1">
      <c r="A453" s="15"/>
      <c r="B453" s="15"/>
      <c r="C453" s="15"/>
      <c r="G453" s="15"/>
      <c r="AB453" s="15"/>
      <c r="AL453" s="15"/>
      <c r="AU453" s="15"/>
    </row>
    <row r="454" spans="1:47" ht="11.25" customHeight="1">
      <c r="A454" s="15"/>
      <c r="B454" s="15"/>
      <c r="C454" s="15"/>
      <c r="G454" s="15"/>
      <c r="AB454" s="15"/>
      <c r="AL454" s="15"/>
      <c r="AU454" s="15"/>
    </row>
    <row r="455" spans="1:47" ht="11.25" customHeight="1">
      <c r="A455" s="15"/>
      <c r="B455" s="15"/>
      <c r="C455" s="15"/>
      <c r="G455" s="15"/>
      <c r="AB455" s="15"/>
      <c r="AL455" s="15"/>
      <c r="AU455" s="15"/>
    </row>
    <row r="456" spans="1:47" ht="11.25" customHeight="1">
      <c r="A456" s="15"/>
      <c r="B456" s="15"/>
      <c r="C456" s="15"/>
      <c r="G456" s="15"/>
      <c r="AB456" s="15"/>
      <c r="AL456" s="15"/>
      <c r="AU456" s="15"/>
    </row>
    <row r="457" spans="1:47" ht="11.25" customHeight="1">
      <c r="A457" s="15"/>
      <c r="B457" s="15"/>
      <c r="C457" s="15"/>
      <c r="G457" s="15"/>
      <c r="AB457" s="15"/>
      <c r="AL457" s="15"/>
      <c r="AU457" s="15"/>
    </row>
    <row r="458" spans="1:47" ht="11.25" customHeight="1">
      <c r="A458" s="15"/>
      <c r="B458" s="15"/>
      <c r="C458" s="15"/>
      <c r="G458" s="15"/>
      <c r="AB458" s="15"/>
      <c r="AL458" s="15"/>
      <c r="AU458" s="15"/>
    </row>
    <row r="459" spans="1:47" ht="11.25" customHeight="1">
      <c r="A459" s="15"/>
      <c r="B459" s="15"/>
      <c r="C459" s="15"/>
      <c r="G459" s="15"/>
      <c r="AB459" s="15"/>
      <c r="AL459" s="15"/>
      <c r="AU459" s="15"/>
    </row>
    <row r="460" spans="1:47" ht="11.25" customHeight="1">
      <c r="A460" s="15"/>
      <c r="B460" s="15"/>
      <c r="C460" s="15"/>
      <c r="G460" s="15"/>
      <c r="AB460" s="15"/>
      <c r="AL460" s="15"/>
      <c r="AU460" s="15"/>
    </row>
    <row r="461" spans="1:47" ht="11.25" customHeight="1">
      <c r="A461" s="15"/>
      <c r="B461" s="15"/>
      <c r="C461" s="15"/>
      <c r="G461" s="15"/>
      <c r="AB461" s="15"/>
      <c r="AL461" s="15"/>
      <c r="AU461" s="15"/>
    </row>
    <row r="462" spans="1:47" ht="11.25" customHeight="1">
      <c r="A462" s="15"/>
      <c r="B462" s="15"/>
      <c r="C462" s="15"/>
      <c r="G462" s="15"/>
      <c r="AB462" s="15"/>
      <c r="AL462" s="15"/>
      <c r="AU462" s="15"/>
    </row>
    <row r="463" spans="1:47" ht="11.25" customHeight="1">
      <c r="A463" s="15"/>
      <c r="B463" s="15"/>
      <c r="C463" s="15"/>
      <c r="G463" s="15"/>
      <c r="AB463" s="15"/>
      <c r="AL463" s="15"/>
      <c r="AU463" s="15"/>
    </row>
    <row r="464" spans="1:47" ht="11.25" customHeight="1">
      <c r="A464" s="15"/>
      <c r="B464" s="15"/>
      <c r="C464" s="15"/>
      <c r="G464" s="15"/>
      <c r="AB464" s="15"/>
      <c r="AL464" s="15"/>
      <c r="AU464" s="15"/>
    </row>
    <row r="465" spans="1:47" ht="11.25" customHeight="1">
      <c r="A465" s="15"/>
      <c r="B465" s="15"/>
      <c r="C465" s="15"/>
      <c r="G465" s="15"/>
      <c r="AB465" s="15"/>
      <c r="AL465" s="15"/>
      <c r="AU465" s="15"/>
    </row>
    <row r="466" spans="1:47" ht="11.25" customHeight="1">
      <c r="A466" s="15"/>
      <c r="B466" s="15"/>
      <c r="C466" s="15"/>
      <c r="G466" s="15"/>
      <c r="AB466" s="15"/>
      <c r="AL466" s="15"/>
      <c r="AU466" s="15"/>
    </row>
    <row r="467" spans="1:47" ht="11.25" customHeight="1">
      <c r="A467" s="15"/>
      <c r="B467" s="15"/>
      <c r="C467" s="15"/>
      <c r="G467" s="15"/>
      <c r="AB467" s="15"/>
      <c r="AL467" s="15"/>
      <c r="AU467" s="15"/>
    </row>
    <row r="468" spans="1:47" ht="11.25" customHeight="1">
      <c r="A468" s="15"/>
      <c r="B468" s="15"/>
      <c r="C468" s="15"/>
      <c r="G468" s="15"/>
      <c r="AB468" s="15"/>
      <c r="AL468" s="15"/>
      <c r="AU468" s="15"/>
    </row>
    <row r="469" spans="1:47" ht="11.25" customHeight="1">
      <c r="A469" s="15"/>
      <c r="B469" s="15"/>
      <c r="C469" s="15"/>
      <c r="G469" s="15"/>
      <c r="AB469" s="15"/>
      <c r="AL469" s="15"/>
      <c r="AU469" s="15"/>
    </row>
    <row r="470" spans="1:47" ht="11.25" customHeight="1">
      <c r="A470" s="15"/>
      <c r="B470" s="15"/>
      <c r="C470" s="15"/>
      <c r="G470" s="15"/>
      <c r="AB470" s="15"/>
      <c r="AL470" s="15"/>
      <c r="AU470" s="15"/>
    </row>
    <row r="471" spans="1:47" ht="11.25" customHeight="1">
      <c r="A471" s="15"/>
      <c r="B471" s="15"/>
      <c r="C471" s="15"/>
      <c r="G471" s="15"/>
      <c r="AB471" s="15"/>
      <c r="AL471" s="15"/>
      <c r="AU471" s="15"/>
    </row>
    <row r="472" spans="1:47" ht="11.25" customHeight="1">
      <c r="A472" s="15"/>
      <c r="B472" s="15"/>
      <c r="C472" s="15"/>
      <c r="G472" s="15"/>
      <c r="AB472" s="15"/>
      <c r="AL472" s="15"/>
      <c r="AU472" s="15"/>
    </row>
    <row r="473" spans="1:47" ht="11.25" customHeight="1">
      <c r="A473" s="15"/>
      <c r="B473" s="15"/>
      <c r="C473" s="15"/>
      <c r="G473" s="15"/>
      <c r="AB473" s="15"/>
      <c r="AL473" s="15"/>
      <c r="AU473" s="15"/>
    </row>
    <row r="474" spans="1:47" ht="11.25" customHeight="1">
      <c r="A474" s="15"/>
      <c r="B474" s="15"/>
      <c r="C474" s="15"/>
      <c r="G474" s="15"/>
      <c r="AB474" s="15"/>
      <c r="AL474" s="15"/>
      <c r="AU474" s="15"/>
    </row>
    <row r="475" spans="1:47" ht="11.25" customHeight="1">
      <c r="A475" s="15"/>
      <c r="B475" s="15"/>
      <c r="C475" s="15"/>
      <c r="G475" s="15"/>
      <c r="AB475" s="15"/>
      <c r="AL475" s="15"/>
      <c r="AU475" s="15"/>
    </row>
    <row r="476" spans="1:47" ht="11.25" customHeight="1">
      <c r="A476" s="15"/>
      <c r="B476" s="15"/>
      <c r="C476" s="15"/>
      <c r="G476" s="15"/>
      <c r="AB476" s="15"/>
      <c r="AL476" s="15"/>
      <c r="AU476" s="15"/>
    </row>
    <row r="477" spans="1:47" ht="11.25" customHeight="1">
      <c r="A477" s="15"/>
      <c r="B477" s="15"/>
      <c r="C477" s="15"/>
      <c r="G477" s="15"/>
      <c r="AB477" s="15"/>
      <c r="AL477" s="15"/>
      <c r="AU477" s="15"/>
    </row>
    <row r="478" spans="1:47" ht="11.25" customHeight="1">
      <c r="A478" s="15"/>
      <c r="B478" s="15"/>
      <c r="C478" s="15"/>
      <c r="G478" s="15"/>
      <c r="AB478" s="15"/>
      <c r="AL478" s="15"/>
      <c r="AU478" s="15"/>
    </row>
    <row r="479" spans="1:47" ht="11.25" customHeight="1">
      <c r="A479" s="15"/>
      <c r="B479" s="15"/>
      <c r="C479" s="15"/>
      <c r="G479" s="15"/>
      <c r="AB479" s="15"/>
      <c r="AL479" s="15"/>
      <c r="AU479" s="15"/>
    </row>
    <row r="480" spans="1:47" ht="11.25" customHeight="1">
      <c r="A480" s="15"/>
      <c r="B480" s="15"/>
      <c r="C480" s="15"/>
      <c r="G480" s="15"/>
      <c r="AB480" s="15"/>
      <c r="AL480" s="15"/>
      <c r="AU480" s="15"/>
    </row>
    <row r="481" spans="1:47" ht="11.25" customHeight="1">
      <c r="A481" s="15"/>
      <c r="B481" s="15"/>
      <c r="C481" s="15"/>
      <c r="G481" s="15"/>
      <c r="AB481" s="15"/>
      <c r="AL481" s="15"/>
      <c r="AU481" s="15"/>
    </row>
    <row r="482" spans="1:47" ht="11.25" customHeight="1">
      <c r="A482" s="15"/>
      <c r="B482" s="15"/>
      <c r="C482" s="15"/>
      <c r="G482" s="15"/>
      <c r="AB482" s="15"/>
      <c r="AL482" s="15"/>
      <c r="AU482" s="15"/>
    </row>
    <row r="483" spans="1:47" ht="11.25" customHeight="1">
      <c r="A483" s="15"/>
      <c r="B483" s="15"/>
      <c r="C483" s="15"/>
      <c r="G483" s="15"/>
      <c r="AB483" s="15"/>
      <c r="AL483" s="15"/>
      <c r="AU483" s="15"/>
    </row>
    <row r="484" spans="1:47" ht="11.25" customHeight="1">
      <c r="A484" s="15"/>
      <c r="B484" s="15"/>
      <c r="C484" s="15"/>
      <c r="G484" s="15"/>
      <c r="AB484" s="15"/>
      <c r="AL484" s="15"/>
      <c r="AU484" s="15"/>
    </row>
    <row r="485" spans="1:47" ht="11.25" customHeight="1">
      <c r="A485" s="15"/>
      <c r="B485" s="15"/>
      <c r="C485" s="15"/>
      <c r="G485" s="15"/>
      <c r="AB485" s="15"/>
      <c r="AL485" s="15"/>
      <c r="AU485" s="15"/>
    </row>
    <row r="486" spans="1:47" ht="11.25" customHeight="1">
      <c r="A486" s="15"/>
      <c r="B486" s="15"/>
      <c r="C486" s="15"/>
      <c r="G486" s="15"/>
      <c r="AB486" s="15"/>
      <c r="AL486" s="15"/>
      <c r="AU486" s="15"/>
    </row>
    <row r="487" spans="1:47" ht="11.25" customHeight="1">
      <c r="A487" s="15"/>
      <c r="B487" s="15"/>
      <c r="C487" s="15"/>
      <c r="G487" s="15"/>
      <c r="AB487" s="15"/>
      <c r="AL487" s="15"/>
      <c r="AU487" s="15"/>
    </row>
    <row r="488" spans="1:47" ht="11.25" customHeight="1">
      <c r="A488" s="15"/>
      <c r="B488" s="15"/>
      <c r="C488" s="15"/>
      <c r="G488" s="15"/>
      <c r="AB488" s="15"/>
      <c r="AL488" s="15"/>
      <c r="AU488" s="15"/>
    </row>
    <row r="489" spans="1:47" ht="11.25" customHeight="1">
      <c r="A489" s="15"/>
      <c r="B489" s="15"/>
      <c r="C489" s="15"/>
      <c r="G489" s="15"/>
      <c r="AB489" s="15"/>
      <c r="AL489" s="15"/>
      <c r="AU489" s="15"/>
    </row>
    <row r="490" spans="1:47" ht="11.25" customHeight="1">
      <c r="A490" s="15"/>
      <c r="B490" s="15"/>
      <c r="C490" s="15"/>
      <c r="G490" s="15"/>
      <c r="AB490" s="15"/>
      <c r="AL490" s="15"/>
      <c r="AU490" s="15"/>
    </row>
    <row r="491" spans="1:47" ht="11.25" customHeight="1">
      <c r="A491" s="15"/>
      <c r="B491" s="15"/>
      <c r="C491" s="15"/>
      <c r="G491" s="15"/>
      <c r="AB491" s="15"/>
      <c r="AL491" s="15"/>
      <c r="AU491" s="15"/>
    </row>
    <row r="492" spans="1:47" ht="11.25" customHeight="1">
      <c r="A492" s="15"/>
      <c r="B492" s="15"/>
      <c r="C492" s="15"/>
      <c r="G492" s="15"/>
      <c r="AB492" s="15"/>
      <c r="AL492" s="15"/>
      <c r="AU492" s="15"/>
    </row>
    <row r="493" spans="1:47" ht="11.25" customHeight="1">
      <c r="A493" s="15"/>
      <c r="B493" s="15"/>
      <c r="C493" s="15"/>
      <c r="G493" s="15"/>
      <c r="AB493" s="15"/>
      <c r="AL493" s="15"/>
      <c r="AU493" s="15"/>
    </row>
    <row r="494" spans="1:47" ht="11.25" customHeight="1">
      <c r="A494" s="15"/>
      <c r="B494" s="15"/>
      <c r="C494" s="15"/>
      <c r="G494" s="15"/>
      <c r="AB494" s="15"/>
      <c r="AL494" s="15"/>
      <c r="AU494" s="15"/>
    </row>
    <row r="495" spans="1:47" ht="11.25" customHeight="1">
      <c r="A495" s="15"/>
      <c r="B495" s="15"/>
      <c r="C495" s="15"/>
      <c r="G495" s="15"/>
      <c r="AB495" s="15"/>
      <c r="AL495" s="15"/>
      <c r="AU495" s="15"/>
    </row>
    <row r="496" spans="1:47" ht="11.25" customHeight="1">
      <c r="A496" s="15"/>
      <c r="B496" s="15"/>
      <c r="C496" s="15"/>
      <c r="G496" s="15"/>
      <c r="AB496" s="15"/>
      <c r="AL496" s="15"/>
      <c r="AU496" s="15"/>
    </row>
    <row r="497" spans="1:47" ht="11.25" customHeight="1">
      <c r="A497" s="15"/>
      <c r="B497" s="15"/>
      <c r="C497" s="15"/>
      <c r="G497" s="15"/>
      <c r="AB497" s="15"/>
      <c r="AL497" s="15"/>
      <c r="AU497" s="15"/>
    </row>
    <row r="498" spans="1:47" ht="11.25" customHeight="1">
      <c r="A498" s="15"/>
      <c r="B498" s="15"/>
      <c r="C498" s="15"/>
      <c r="G498" s="15"/>
      <c r="AB498" s="15"/>
      <c r="AL498" s="15"/>
      <c r="AU498" s="15"/>
    </row>
    <row r="499" spans="1:47" ht="11.25" customHeight="1">
      <c r="A499" s="15"/>
      <c r="B499" s="15"/>
      <c r="C499" s="15"/>
      <c r="G499" s="15"/>
      <c r="AB499" s="15"/>
      <c r="AL499" s="15"/>
      <c r="AU499" s="15"/>
    </row>
    <row r="500" spans="1:47" ht="11.25" customHeight="1">
      <c r="A500" s="15"/>
      <c r="B500" s="15"/>
      <c r="C500" s="15"/>
      <c r="G500" s="15"/>
      <c r="AB500" s="15"/>
      <c r="AL500" s="15"/>
      <c r="AU500" s="15"/>
    </row>
    <row r="501" spans="1:47" ht="11.25" customHeight="1">
      <c r="A501" s="15"/>
      <c r="B501" s="15"/>
      <c r="C501" s="15"/>
      <c r="G501" s="15"/>
      <c r="AB501" s="15"/>
      <c r="AL501" s="15"/>
      <c r="AU501" s="15"/>
    </row>
    <row r="502" spans="1:47" ht="11.25" customHeight="1">
      <c r="A502" s="15"/>
      <c r="B502" s="15"/>
      <c r="C502" s="15"/>
      <c r="G502" s="15"/>
      <c r="AB502" s="15"/>
      <c r="AL502" s="15"/>
      <c r="AU502" s="15"/>
    </row>
    <row r="503" spans="1:47" ht="11.25" customHeight="1">
      <c r="A503" s="15"/>
      <c r="B503" s="15"/>
      <c r="C503" s="15"/>
      <c r="G503" s="15"/>
      <c r="AB503" s="15"/>
      <c r="AL503" s="15"/>
      <c r="AU503" s="15"/>
    </row>
    <row r="504" spans="1:47" ht="11.25" customHeight="1">
      <c r="A504" s="15"/>
      <c r="B504" s="15"/>
      <c r="C504" s="15"/>
      <c r="G504" s="15"/>
      <c r="AB504" s="15"/>
      <c r="AL504" s="15"/>
      <c r="AU504" s="15"/>
    </row>
    <row r="505" spans="1:47" ht="11.25" customHeight="1">
      <c r="A505" s="15"/>
      <c r="B505" s="15"/>
      <c r="C505" s="15"/>
      <c r="G505" s="15"/>
      <c r="AB505" s="15"/>
      <c r="AL505" s="15"/>
      <c r="AU505" s="15"/>
    </row>
    <row r="506" spans="1:47" ht="11.25" customHeight="1">
      <c r="A506" s="15"/>
      <c r="B506" s="15"/>
      <c r="C506" s="15"/>
      <c r="G506" s="15"/>
      <c r="AB506" s="15"/>
      <c r="AL506" s="15"/>
      <c r="AU506" s="15"/>
    </row>
    <row r="507" spans="1:47" ht="11.25" customHeight="1">
      <c r="A507" s="15"/>
      <c r="B507" s="15"/>
      <c r="C507" s="15"/>
      <c r="G507" s="15"/>
      <c r="AB507" s="15"/>
      <c r="AL507" s="15"/>
      <c r="AU507" s="15"/>
    </row>
    <row r="508" spans="1:47" ht="11.25" customHeight="1">
      <c r="A508" s="15"/>
      <c r="B508" s="15"/>
      <c r="C508" s="15"/>
      <c r="G508" s="15"/>
      <c r="AB508" s="15"/>
      <c r="AL508" s="15"/>
      <c r="AU508" s="15"/>
    </row>
    <row r="509" spans="1:47" ht="11.25" customHeight="1">
      <c r="A509" s="15"/>
      <c r="B509" s="15"/>
      <c r="C509" s="15"/>
      <c r="G509" s="15"/>
      <c r="AB509" s="15"/>
      <c r="AL509" s="15"/>
      <c r="AU509" s="15"/>
    </row>
    <row r="510" spans="1:47" ht="11.25" customHeight="1">
      <c r="A510" s="15"/>
      <c r="B510" s="15"/>
      <c r="C510" s="15"/>
      <c r="G510" s="15"/>
      <c r="AB510" s="15"/>
      <c r="AL510" s="15"/>
      <c r="AU510" s="15"/>
    </row>
    <row r="511" spans="1:47" ht="11.25" customHeight="1">
      <c r="A511" s="15"/>
      <c r="B511" s="15"/>
      <c r="C511" s="15"/>
      <c r="G511" s="15"/>
      <c r="AB511" s="15"/>
      <c r="AL511" s="15"/>
      <c r="AU511" s="15"/>
    </row>
    <row r="512" spans="1:47" ht="11.25" customHeight="1">
      <c r="A512" s="15"/>
      <c r="B512" s="15"/>
      <c r="C512" s="15"/>
      <c r="G512" s="15"/>
      <c r="AB512" s="15"/>
      <c r="AL512" s="15"/>
      <c r="AU512" s="15"/>
    </row>
    <row r="513" spans="1:47" ht="11.25" customHeight="1">
      <c r="A513" s="15"/>
      <c r="B513" s="15"/>
      <c r="C513" s="15"/>
      <c r="G513" s="15"/>
      <c r="AB513" s="15"/>
      <c r="AL513" s="15"/>
      <c r="AU513" s="15"/>
    </row>
    <row r="514" spans="1:47" ht="11.25" customHeight="1">
      <c r="A514" s="15"/>
      <c r="B514" s="15"/>
      <c r="C514" s="15"/>
      <c r="G514" s="15"/>
      <c r="AB514" s="15"/>
      <c r="AL514" s="15"/>
      <c r="AU514" s="15"/>
    </row>
    <row r="515" spans="1:47" ht="11.25" customHeight="1">
      <c r="A515" s="15"/>
      <c r="B515" s="15"/>
      <c r="C515" s="15"/>
      <c r="G515" s="15"/>
      <c r="AB515" s="15"/>
      <c r="AL515" s="15"/>
      <c r="AU515" s="15"/>
    </row>
    <row r="516" spans="1:47" ht="11.25" customHeight="1">
      <c r="A516" s="15"/>
      <c r="B516" s="15"/>
      <c r="C516" s="15"/>
      <c r="G516" s="15"/>
      <c r="AB516" s="15"/>
      <c r="AL516" s="15"/>
      <c r="AU516" s="15"/>
    </row>
    <row r="517" spans="1:47" ht="11.25" customHeight="1">
      <c r="A517" s="15"/>
      <c r="B517" s="15"/>
      <c r="C517" s="15"/>
      <c r="G517" s="15"/>
      <c r="AB517" s="15"/>
      <c r="AL517" s="15"/>
      <c r="AU517" s="15"/>
    </row>
    <row r="518" spans="1:47" ht="11.25" customHeight="1">
      <c r="A518" s="15"/>
      <c r="B518" s="15"/>
      <c r="C518" s="15"/>
      <c r="G518" s="15"/>
      <c r="AB518" s="15"/>
      <c r="AL518" s="15"/>
      <c r="AU518" s="15"/>
    </row>
    <row r="519" spans="1:47" ht="11.25" customHeight="1">
      <c r="A519" s="15"/>
      <c r="B519" s="15"/>
      <c r="C519" s="15"/>
      <c r="G519" s="15"/>
      <c r="AB519" s="15"/>
      <c r="AL519" s="15"/>
      <c r="AU519" s="15"/>
    </row>
    <row r="520" spans="1:47" ht="11.25" customHeight="1">
      <c r="A520" s="15"/>
      <c r="B520" s="15"/>
      <c r="C520" s="15"/>
      <c r="G520" s="15"/>
      <c r="AB520" s="15"/>
      <c r="AL520" s="15"/>
      <c r="AU520" s="15"/>
    </row>
    <row r="521" spans="1:47" ht="11.25" customHeight="1">
      <c r="A521" s="15"/>
      <c r="B521" s="15"/>
      <c r="C521" s="15"/>
      <c r="G521" s="15"/>
      <c r="AB521" s="15"/>
      <c r="AL521" s="15"/>
      <c r="AU521" s="15"/>
    </row>
    <row r="522" spans="1:47" ht="11.25" customHeight="1">
      <c r="A522" s="15"/>
      <c r="B522" s="15"/>
      <c r="C522" s="15"/>
      <c r="G522" s="15"/>
      <c r="AB522" s="15"/>
      <c r="AL522" s="15"/>
      <c r="AU522" s="15"/>
    </row>
    <row r="523" spans="1:47" ht="11.25" customHeight="1">
      <c r="A523" s="15"/>
      <c r="B523" s="15"/>
      <c r="C523" s="15"/>
      <c r="G523" s="15"/>
      <c r="AB523" s="15"/>
      <c r="AL523" s="15"/>
      <c r="AU523" s="15"/>
    </row>
    <row r="524" spans="1:47" ht="11.25" customHeight="1">
      <c r="A524" s="15"/>
      <c r="B524" s="15"/>
      <c r="C524" s="15"/>
      <c r="G524" s="15"/>
      <c r="AB524" s="15"/>
      <c r="AL524" s="15"/>
      <c r="AU524" s="15"/>
    </row>
    <row r="525" spans="1:47" ht="11.25" customHeight="1">
      <c r="A525" s="15"/>
      <c r="B525" s="15"/>
      <c r="C525" s="15"/>
      <c r="G525" s="15"/>
      <c r="AB525" s="15"/>
      <c r="AL525" s="15"/>
      <c r="AU525" s="15"/>
    </row>
    <row r="526" spans="1:47" ht="11.25" customHeight="1">
      <c r="A526" s="15"/>
      <c r="B526" s="15"/>
      <c r="C526" s="15"/>
      <c r="G526" s="15"/>
      <c r="AB526" s="15"/>
      <c r="AL526" s="15"/>
      <c r="AU526" s="15"/>
    </row>
    <row r="527" spans="1:47" ht="11.25" customHeight="1">
      <c r="A527" s="15"/>
      <c r="B527" s="15"/>
      <c r="C527" s="15"/>
      <c r="G527" s="15"/>
      <c r="AB527" s="15"/>
      <c r="AL527" s="15"/>
      <c r="AU527" s="15"/>
    </row>
    <row r="528" spans="1:47" ht="11.25" customHeight="1">
      <c r="A528" s="15"/>
      <c r="B528" s="15"/>
      <c r="C528" s="15"/>
      <c r="G528" s="15"/>
      <c r="AB528" s="15"/>
      <c r="AL528" s="15"/>
      <c r="AU528" s="15"/>
    </row>
    <row r="529" spans="1:47" ht="11.25" customHeight="1">
      <c r="A529" s="15"/>
      <c r="B529" s="15"/>
      <c r="C529" s="15"/>
      <c r="G529" s="15"/>
      <c r="AB529" s="15"/>
      <c r="AL529" s="15"/>
      <c r="AU529" s="15"/>
    </row>
    <row r="530" spans="1:47" ht="11.25" customHeight="1">
      <c r="A530" s="15"/>
      <c r="B530" s="15"/>
      <c r="C530" s="15"/>
      <c r="G530" s="15"/>
      <c r="AB530" s="15"/>
      <c r="AL530" s="15"/>
      <c r="AU530" s="15"/>
    </row>
    <row r="531" spans="1:47" ht="11.25" customHeight="1">
      <c r="A531" s="15"/>
      <c r="B531" s="15"/>
      <c r="C531" s="15"/>
      <c r="G531" s="15"/>
      <c r="AB531" s="15"/>
      <c r="AL531" s="15"/>
      <c r="AU531" s="15"/>
    </row>
    <row r="532" spans="1:47" ht="11.25" customHeight="1">
      <c r="A532" s="15"/>
      <c r="B532" s="15"/>
      <c r="C532" s="15"/>
      <c r="G532" s="15"/>
      <c r="AB532" s="15"/>
      <c r="AL532" s="15"/>
      <c r="AU532" s="15"/>
    </row>
    <row r="533" spans="1:47" ht="11.25" customHeight="1">
      <c r="A533" s="15"/>
      <c r="B533" s="15"/>
      <c r="C533" s="15"/>
      <c r="G533" s="15"/>
      <c r="AB533" s="15"/>
      <c r="AL533" s="15"/>
      <c r="AU533" s="15"/>
    </row>
    <row r="534" spans="1:47" ht="11.25" customHeight="1">
      <c r="A534" s="15"/>
      <c r="B534" s="15"/>
      <c r="C534" s="15"/>
      <c r="G534" s="15"/>
      <c r="AB534" s="15"/>
      <c r="AL534" s="15"/>
      <c r="AU534" s="15"/>
    </row>
    <row r="535" spans="1:47" ht="11.25" customHeight="1">
      <c r="A535" s="15"/>
      <c r="B535" s="15"/>
      <c r="C535" s="15"/>
      <c r="G535" s="15"/>
      <c r="AB535" s="15"/>
      <c r="AL535" s="15"/>
      <c r="AU535" s="15"/>
    </row>
    <row r="536" spans="1:47" ht="11.25" customHeight="1">
      <c r="A536" s="15"/>
      <c r="B536" s="15"/>
      <c r="C536" s="15"/>
      <c r="G536" s="15"/>
      <c r="AB536" s="15"/>
      <c r="AL536" s="15"/>
      <c r="AU536" s="15"/>
    </row>
    <row r="537" spans="1:47" ht="11.25" customHeight="1">
      <c r="A537" s="15"/>
      <c r="B537" s="15"/>
      <c r="C537" s="15"/>
      <c r="G537" s="15"/>
      <c r="AB537" s="15"/>
      <c r="AL537" s="15"/>
      <c r="AU537" s="15"/>
    </row>
    <row r="538" spans="1:47" ht="11.25" customHeight="1">
      <c r="A538" s="15"/>
      <c r="B538" s="15"/>
      <c r="C538" s="15"/>
      <c r="G538" s="15"/>
      <c r="AB538" s="15"/>
      <c r="AL538" s="15"/>
      <c r="AU538" s="15"/>
    </row>
    <row r="539" spans="1:47" ht="11.25" customHeight="1">
      <c r="A539" s="15"/>
      <c r="B539" s="15"/>
      <c r="C539" s="15"/>
      <c r="G539" s="15"/>
      <c r="AB539" s="15"/>
      <c r="AL539" s="15"/>
      <c r="AU539" s="15"/>
    </row>
    <row r="540" spans="1:47" ht="11.25" customHeight="1">
      <c r="A540" s="15"/>
      <c r="B540" s="15"/>
      <c r="C540" s="15"/>
      <c r="G540" s="15"/>
      <c r="AB540" s="15"/>
      <c r="AL540" s="15"/>
      <c r="AU540" s="15"/>
    </row>
    <row r="541" spans="1:47" ht="11.25" customHeight="1">
      <c r="A541" s="15"/>
      <c r="B541" s="15"/>
      <c r="C541" s="15"/>
      <c r="G541" s="15"/>
      <c r="AB541" s="15"/>
      <c r="AL541" s="15"/>
      <c r="AU541" s="15"/>
    </row>
    <row r="542" spans="1:47" ht="11.25" customHeight="1">
      <c r="A542" s="15"/>
      <c r="B542" s="15"/>
      <c r="C542" s="15"/>
      <c r="G542" s="15"/>
      <c r="AB542" s="15"/>
      <c r="AL542" s="15"/>
      <c r="AU542" s="15"/>
    </row>
    <row r="543" spans="1:47" ht="11.25" customHeight="1">
      <c r="A543" s="15"/>
      <c r="B543" s="15"/>
      <c r="C543" s="15"/>
      <c r="G543" s="15"/>
      <c r="AB543" s="15"/>
      <c r="AL543" s="15"/>
      <c r="AU543" s="15"/>
    </row>
    <row r="544" spans="1:47" ht="11.25" customHeight="1">
      <c r="A544" s="15"/>
      <c r="B544" s="15"/>
      <c r="C544" s="15"/>
      <c r="G544" s="15"/>
      <c r="AB544" s="15"/>
      <c r="AL544" s="15"/>
      <c r="AU544" s="15"/>
    </row>
    <row r="545" spans="1:47" ht="11.25" customHeight="1">
      <c r="A545" s="15"/>
      <c r="B545" s="15"/>
      <c r="C545" s="15"/>
      <c r="G545" s="15"/>
      <c r="AB545" s="15"/>
      <c r="AL545" s="15"/>
      <c r="AU545" s="15"/>
    </row>
    <row r="546" spans="1:47" ht="11.25" customHeight="1">
      <c r="A546" s="15"/>
      <c r="B546" s="15"/>
      <c r="C546" s="15"/>
      <c r="G546" s="15"/>
      <c r="AB546" s="15"/>
      <c r="AL546" s="15"/>
      <c r="AU546" s="15"/>
    </row>
    <row r="547" spans="1:47" ht="11.25" customHeight="1">
      <c r="A547" s="15"/>
      <c r="B547" s="15"/>
      <c r="C547" s="15"/>
      <c r="G547" s="15"/>
      <c r="AB547" s="15"/>
      <c r="AL547" s="15"/>
      <c r="AU547" s="15"/>
    </row>
    <row r="548" spans="1:47" ht="11.25" customHeight="1">
      <c r="A548" s="15"/>
      <c r="B548" s="15"/>
      <c r="C548" s="15"/>
      <c r="G548" s="15"/>
      <c r="AB548" s="15"/>
      <c r="AL548" s="15"/>
      <c r="AU548" s="15"/>
    </row>
    <row r="549" spans="1:47" ht="11.25" customHeight="1">
      <c r="A549" s="15"/>
      <c r="B549" s="15"/>
      <c r="C549" s="15"/>
      <c r="G549" s="15"/>
      <c r="AB549" s="15"/>
      <c r="AL549" s="15"/>
      <c r="AU549" s="15"/>
    </row>
    <row r="550" spans="1:47" ht="11.25" customHeight="1">
      <c r="A550" s="15"/>
      <c r="B550" s="15"/>
      <c r="C550" s="15"/>
      <c r="G550" s="15"/>
      <c r="AB550" s="15"/>
      <c r="AL550" s="15"/>
      <c r="AU550" s="15"/>
    </row>
    <row r="551" spans="1:47" ht="11.25" customHeight="1">
      <c r="A551" s="15"/>
      <c r="B551" s="15"/>
      <c r="C551" s="15"/>
      <c r="G551" s="15"/>
      <c r="AB551" s="15"/>
      <c r="AL551" s="15"/>
      <c r="AU551" s="15"/>
    </row>
    <row r="552" spans="1:47" ht="11.25" customHeight="1">
      <c r="A552" s="15"/>
      <c r="B552" s="15"/>
      <c r="C552" s="15"/>
      <c r="G552" s="15"/>
      <c r="AB552" s="15"/>
      <c r="AL552" s="15"/>
      <c r="AU552" s="15"/>
    </row>
    <row r="553" spans="1:47" ht="11.25" customHeight="1">
      <c r="A553" s="15"/>
      <c r="B553" s="15"/>
      <c r="C553" s="15"/>
      <c r="G553" s="15"/>
      <c r="AB553" s="15"/>
      <c r="AL553" s="15"/>
      <c r="AU553" s="15"/>
    </row>
    <row r="554" spans="1:47" ht="11.25" customHeight="1">
      <c r="A554" s="15"/>
      <c r="B554" s="15"/>
      <c r="C554" s="15"/>
      <c r="G554" s="15"/>
      <c r="AB554" s="15"/>
      <c r="AL554" s="15"/>
      <c r="AU554" s="15"/>
    </row>
    <row r="555" spans="1:47" ht="11.25" customHeight="1">
      <c r="A555" s="15"/>
      <c r="B555" s="15"/>
      <c r="C555" s="15"/>
      <c r="G555" s="15"/>
      <c r="AB555" s="15"/>
      <c r="AL555" s="15"/>
      <c r="AU555" s="15"/>
    </row>
    <row r="556" spans="1:47" ht="11.25" customHeight="1">
      <c r="A556" s="15"/>
      <c r="B556" s="15"/>
      <c r="C556" s="15"/>
      <c r="G556" s="15"/>
      <c r="AB556" s="15"/>
      <c r="AL556" s="15"/>
      <c r="AU556" s="15"/>
    </row>
    <row r="557" spans="1:47" ht="11.25" customHeight="1">
      <c r="A557" s="15"/>
      <c r="B557" s="15"/>
      <c r="C557" s="15"/>
      <c r="G557" s="15"/>
      <c r="AB557" s="15"/>
      <c r="AL557" s="15"/>
      <c r="AU557" s="15"/>
    </row>
    <row r="558" spans="1:47" ht="11.25" customHeight="1">
      <c r="A558" s="15"/>
      <c r="B558" s="15"/>
      <c r="C558" s="15"/>
      <c r="G558" s="15"/>
      <c r="AB558" s="15"/>
      <c r="AL558" s="15"/>
      <c r="AU558" s="15"/>
    </row>
    <row r="559" spans="1:47" ht="11.25" customHeight="1">
      <c r="A559" s="15"/>
      <c r="B559" s="15"/>
      <c r="C559" s="15"/>
      <c r="G559" s="15"/>
      <c r="AB559" s="15"/>
      <c r="AL559" s="15"/>
      <c r="AU559" s="15"/>
    </row>
    <row r="560" spans="1:47" ht="11.25" customHeight="1">
      <c r="A560" s="15"/>
      <c r="B560" s="15"/>
      <c r="C560" s="15"/>
      <c r="G560" s="15"/>
      <c r="AB560" s="15"/>
      <c r="AL560" s="15"/>
      <c r="AU560" s="15"/>
    </row>
    <row r="561" spans="1:47" ht="11.25" customHeight="1">
      <c r="A561" s="15"/>
      <c r="B561" s="15"/>
      <c r="C561" s="15"/>
      <c r="G561" s="15"/>
      <c r="AB561" s="15"/>
      <c r="AL561" s="15"/>
      <c r="AU561" s="15"/>
    </row>
    <row r="562" spans="1:47" ht="11.25" customHeight="1">
      <c r="A562" s="15"/>
      <c r="B562" s="15"/>
      <c r="C562" s="15"/>
      <c r="G562" s="15"/>
      <c r="AB562" s="15"/>
      <c r="AL562" s="15"/>
      <c r="AU562" s="15"/>
    </row>
    <row r="563" spans="1:47" ht="11.25" customHeight="1">
      <c r="A563" s="15"/>
      <c r="B563" s="15"/>
      <c r="C563" s="15"/>
      <c r="G563" s="15"/>
      <c r="AB563" s="15"/>
      <c r="AL563" s="15"/>
      <c r="AU563" s="15"/>
    </row>
    <row r="564" spans="1:47" ht="11.25" customHeight="1">
      <c r="A564" s="15"/>
      <c r="B564" s="15"/>
      <c r="C564" s="15"/>
      <c r="G564" s="15"/>
      <c r="AB564" s="15"/>
      <c r="AL564" s="15"/>
      <c r="AU564" s="15"/>
    </row>
    <row r="565" spans="1:47" ht="11.25" customHeight="1">
      <c r="A565" s="15"/>
      <c r="B565" s="15"/>
      <c r="C565" s="15"/>
      <c r="G565" s="15"/>
      <c r="AB565" s="15"/>
      <c r="AL565" s="15"/>
      <c r="AU565" s="15"/>
    </row>
    <row r="566" spans="1:47" ht="11.25" customHeight="1">
      <c r="A566" s="15"/>
      <c r="B566" s="15"/>
      <c r="C566" s="15"/>
      <c r="G566" s="15"/>
      <c r="AB566" s="15"/>
      <c r="AL566" s="15"/>
      <c r="AU566" s="15"/>
    </row>
    <row r="567" spans="1:47" ht="11.25" customHeight="1">
      <c r="A567" s="15"/>
      <c r="B567" s="15"/>
      <c r="C567" s="15"/>
      <c r="G567" s="15"/>
      <c r="AB567" s="15"/>
      <c r="AL567" s="15"/>
      <c r="AU567" s="15"/>
    </row>
    <row r="568" spans="1:47" ht="11.25" customHeight="1">
      <c r="A568" s="15"/>
      <c r="B568" s="15"/>
      <c r="C568" s="15"/>
      <c r="G568" s="15"/>
      <c r="AB568" s="15"/>
      <c r="AL568" s="15"/>
      <c r="AU568" s="15"/>
    </row>
    <row r="569" spans="1:47" ht="11.25" customHeight="1">
      <c r="A569" s="15"/>
      <c r="B569" s="15"/>
      <c r="C569" s="15"/>
      <c r="G569" s="15"/>
      <c r="AB569" s="15"/>
      <c r="AL569" s="15"/>
      <c r="AU569" s="15"/>
    </row>
    <row r="570" spans="1:47" ht="11.25" customHeight="1">
      <c r="A570" s="15"/>
      <c r="B570" s="15"/>
      <c r="C570" s="15"/>
      <c r="G570" s="15"/>
      <c r="AB570" s="15"/>
      <c r="AL570" s="15"/>
      <c r="AU570" s="15"/>
    </row>
    <row r="571" spans="1:47" ht="11.25" customHeight="1">
      <c r="A571" s="15"/>
      <c r="B571" s="15"/>
      <c r="C571" s="15"/>
      <c r="G571" s="15"/>
      <c r="AB571" s="15"/>
      <c r="AL571" s="15"/>
      <c r="AU571" s="15"/>
    </row>
    <row r="572" spans="1:47" ht="11.25" customHeight="1">
      <c r="A572" s="15"/>
      <c r="B572" s="15"/>
      <c r="C572" s="15"/>
      <c r="G572" s="15"/>
      <c r="AB572" s="15"/>
      <c r="AL572" s="15"/>
      <c r="AU572" s="15"/>
    </row>
    <row r="573" spans="1:47" ht="11.25" customHeight="1">
      <c r="A573" s="15"/>
      <c r="B573" s="15"/>
      <c r="C573" s="15"/>
      <c r="G573" s="15"/>
      <c r="AB573" s="15"/>
      <c r="AL573" s="15"/>
      <c r="AU573" s="15"/>
    </row>
    <row r="574" spans="1:47" ht="11.25" customHeight="1">
      <c r="A574" s="15"/>
      <c r="B574" s="15"/>
      <c r="C574" s="15"/>
      <c r="G574" s="15"/>
      <c r="AB574" s="15"/>
      <c r="AL574" s="15"/>
      <c r="AU574" s="15"/>
    </row>
    <row r="575" spans="1:47" ht="11.25" customHeight="1">
      <c r="A575" s="15"/>
      <c r="B575" s="15"/>
      <c r="C575" s="15"/>
      <c r="G575" s="15"/>
      <c r="AB575" s="15"/>
      <c r="AL575" s="15"/>
      <c r="AU575" s="15"/>
    </row>
    <row r="576" spans="1:47" ht="11.25" customHeight="1">
      <c r="A576" s="15"/>
      <c r="B576" s="15"/>
      <c r="C576" s="15"/>
      <c r="G576" s="15"/>
      <c r="AB576" s="15"/>
      <c r="AL576" s="15"/>
      <c r="AU576" s="15"/>
    </row>
    <row r="577" spans="1:47" ht="11.25" customHeight="1">
      <c r="A577" s="15"/>
      <c r="B577" s="15"/>
      <c r="C577" s="15"/>
      <c r="G577" s="15"/>
      <c r="AB577" s="15"/>
      <c r="AL577" s="15"/>
      <c r="AU577" s="15"/>
    </row>
    <row r="578" spans="1:47" ht="11.25" customHeight="1">
      <c r="A578" s="15"/>
      <c r="B578" s="15"/>
      <c r="C578" s="15"/>
      <c r="G578" s="15"/>
      <c r="AB578" s="15"/>
      <c r="AL578" s="15"/>
      <c r="AU578" s="15"/>
    </row>
    <row r="579" spans="1:47" ht="11.25" customHeight="1">
      <c r="A579" s="15"/>
      <c r="B579" s="15"/>
      <c r="C579" s="15"/>
      <c r="G579" s="15"/>
      <c r="AB579" s="15"/>
      <c r="AL579" s="15"/>
      <c r="AU579" s="15"/>
    </row>
    <row r="580" spans="1:47" ht="11.25" customHeight="1">
      <c r="A580" s="15"/>
      <c r="B580" s="15"/>
      <c r="C580" s="15"/>
      <c r="G580" s="15"/>
      <c r="AB580" s="15"/>
      <c r="AL580" s="15"/>
      <c r="AU580" s="15"/>
    </row>
    <row r="581" spans="1:47" ht="11.25" customHeight="1">
      <c r="A581" s="15"/>
      <c r="B581" s="15"/>
      <c r="C581" s="15"/>
      <c r="G581" s="15"/>
      <c r="AB581" s="15"/>
      <c r="AL581" s="15"/>
      <c r="AU581" s="15"/>
    </row>
    <row r="582" spans="1:47" ht="11.25" customHeight="1">
      <c r="A582" s="15"/>
      <c r="B582" s="15"/>
      <c r="C582" s="15"/>
      <c r="G582" s="15"/>
      <c r="AB582" s="15"/>
      <c r="AL582" s="15"/>
      <c r="AU582" s="15"/>
    </row>
    <row r="583" spans="1:47" ht="11.25" customHeight="1">
      <c r="A583" s="15"/>
      <c r="B583" s="15"/>
      <c r="C583" s="15"/>
      <c r="G583" s="15"/>
      <c r="AB583" s="15"/>
      <c r="AL583" s="15"/>
      <c r="AU583" s="15"/>
    </row>
    <row r="584" spans="1:47" ht="11.25" customHeight="1">
      <c r="A584" s="15"/>
      <c r="B584" s="15"/>
      <c r="C584" s="15"/>
      <c r="G584" s="15"/>
      <c r="AB584" s="15"/>
      <c r="AL584" s="15"/>
      <c r="AU584" s="15"/>
    </row>
    <row r="585" spans="1:47" ht="11.25" customHeight="1">
      <c r="A585" s="15"/>
      <c r="B585" s="15"/>
      <c r="C585" s="15"/>
      <c r="G585" s="15"/>
      <c r="AB585" s="15"/>
      <c r="AL585" s="15"/>
      <c r="AU585" s="15"/>
    </row>
    <row r="586" spans="1:47" ht="11.25" customHeight="1">
      <c r="A586" s="15"/>
      <c r="B586" s="15"/>
      <c r="C586" s="15"/>
      <c r="G586" s="15"/>
      <c r="AB586" s="15"/>
      <c r="AL586" s="15"/>
      <c r="AU586" s="15"/>
    </row>
    <row r="587" spans="1:47" ht="11.25" customHeight="1">
      <c r="A587" s="15"/>
      <c r="B587" s="15"/>
      <c r="C587" s="15"/>
      <c r="G587" s="15"/>
      <c r="AB587" s="15"/>
      <c r="AL587" s="15"/>
      <c r="AU587" s="15"/>
    </row>
    <row r="588" spans="1:47" ht="11.25" customHeight="1">
      <c r="A588" s="15"/>
      <c r="B588" s="15"/>
      <c r="C588" s="15"/>
      <c r="G588" s="15"/>
      <c r="AB588" s="15"/>
      <c r="AL588" s="15"/>
      <c r="AU588" s="15"/>
    </row>
    <row r="589" spans="1:47" ht="11.25" customHeight="1">
      <c r="A589" s="15"/>
      <c r="B589" s="15"/>
      <c r="C589" s="15"/>
      <c r="G589" s="15"/>
      <c r="AB589" s="15"/>
      <c r="AL589" s="15"/>
      <c r="AU589" s="15"/>
    </row>
    <row r="590" spans="1:47" ht="11.25" customHeight="1">
      <c r="A590" s="15"/>
      <c r="B590" s="15"/>
      <c r="C590" s="15"/>
      <c r="G590" s="15"/>
      <c r="AB590" s="15"/>
      <c r="AL590" s="15"/>
      <c r="AU590" s="15"/>
    </row>
    <row r="591" spans="1:47" ht="11.25" customHeight="1">
      <c r="A591" s="15"/>
      <c r="B591" s="15"/>
      <c r="C591" s="15"/>
      <c r="G591" s="15"/>
      <c r="AB591" s="15"/>
      <c r="AL591" s="15"/>
      <c r="AU591" s="15"/>
    </row>
    <row r="592" spans="1:47" ht="11.25" customHeight="1">
      <c r="A592" s="15"/>
      <c r="B592" s="15"/>
      <c r="C592" s="15"/>
      <c r="G592" s="15"/>
      <c r="AB592" s="15"/>
      <c r="AL592" s="15"/>
      <c r="AU592" s="15"/>
    </row>
    <row r="593" spans="1:47" ht="11.25" customHeight="1">
      <c r="A593" s="15"/>
      <c r="B593" s="15"/>
      <c r="C593" s="15"/>
      <c r="G593" s="15"/>
      <c r="AB593" s="15"/>
      <c r="AL593" s="15"/>
      <c r="AU593" s="15"/>
    </row>
    <row r="594" spans="1:47" ht="11.25" customHeight="1">
      <c r="A594" s="15"/>
      <c r="B594" s="15"/>
      <c r="C594" s="15"/>
      <c r="G594" s="15"/>
      <c r="AB594" s="15"/>
      <c r="AL594" s="15"/>
      <c r="AU594" s="15"/>
    </row>
    <row r="595" spans="1:47" ht="11.25" customHeight="1">
      <c r="A595" s="15"/>
      <c r="B595" s="15"/>
      <c r="C595" s="15"/>
      <c r="G595" s="15"/>
      <c r="AB595" s="15"/>
      <c r="AL595" s="15"/>
      <c r="AU595" s="15"/>
    </row>
    <row r="596" spans="1:47" ht="11.25" customHeight="1">
      <c r="A596" s="15"/>
      <c r="B596" s="15"/>
      <c r="C596" s="15"/>
      <c r="G596" s="15"/>
      <c r="AB596" s="15"/>
      <c r="AL596" s="15"/>
      <c r="AU596" s="15"/>
    </row>
    <row r="597" spans="1:47" ht="11.25" customHeight="1">
      <c r="A597" s="15"/>
      <c r="B597" s="15"/>
      <c r="C597" s="15"/>
      <c r="G597" s="15"/>
      <c r="AB597" s="15"/>
      <c r="AL597" s="15"/>
      <c r="AU597" s="15"/>
    </row>
    <row r="598" spans="1:47" ht="11.25" customHeight="1">
      <c r="A598" s="15"/>
      <c r="B598" s="15"/>
      <c r="C598" s="15"/>
      <c r="G598" s="15"/>
      <c r="AB598" s="15"/>
      <c r="AL598" s="15"/>
      <c r="AU598" s="15"/>
    </row>
    <row r="599" spans="1:47" ht="11.25" customHeight="1">
      <c r="A599" s="15"/>
      <c r="B599" s="15"/>
      <c r="C599" s="15"/>
      <c r="G599" s="15"/>
      <c r="AB599" s="15"/>
      <c r="AL599" s="15"/>
      <c r="AU599" s="15"/>
    </row>
    <row r="600" spans="1:47" ht="11.25" customHeight="1">
      <c r="A600" s="15"/>
      <c r="B600" s="15"/>
      <c r="C600" s="15"/>
      <c r="G600" s="15"/>
      <c r="AB600" s="15"/>
      <c r="AL600" s="15"/>
      <c r="AU600" s="15"/>
    </row>
    <row r="601" spans="1:47" ht="11.25" customHeight="1">
      <c r="A601" s="15"/>
      <c r="B601" s="15"/>
      <c r="C601" s="15"/>
      <c r="G601" s="15"/>
      <c r="AB601" s="15"/>
      <c r="AL601" s="15"/>
      <c r="AU601" s="15"/>
    </row>
    <row r="602" spans="1:47" ht="11.25" customHeight="1">
      <c r="A602" s="15"/>
      <c r="B602" s="15"/>
      <c r="C602" s="15"/>
      <c r="G602" s="15"/>
      <c r="AB602" s="15"/>
      <c r="AL602" s="15"/>
      <c r="AU602" s="15"/>
    </row>
    <row r="603" spans="1:47" ht="11.25" customHeight="1">
      <c r="A603" s="15"/>
      <c r="B603" s="15"/>
      <c r="C603" s="15"/>
      <c r="G603" s="15"/>
      <c r="AB603" s="15"/>
      <c r="AL603" s="15"/>
      <c r="AU603" s="15"/>
    </row>
    <row r="604" spans="1:47" ht="11.25" customHeight="1">
      <c r="A604" s="15"/>
      <c r="B604" s="15"/>
      <c r="C604" s="15"/>
      <c r="G604" s="15"/>
      <c r="AB604" s="15"/>
      <c r="AL604" s="15"/>
      <c r="AU604" s="15"/>
    </row>
    <row r="605" spans="1:47" ht="11.25" customHeight="1">
      <c r="A605" s="15"/>
      <c r="B605" s="15"/>
      <c r="C605" s="15"/>
      <c r="G605" s="15"/>
      <c r="AB605" s="15"/>
      <c r="AL605" s="15"/>
      <c r="AU605" s="15"/>
    </row>
    <row r="606" spans="1:47" ht="11.25" customHeight="1">
      <c r="A606" s="15"/>
      <c r="B606" s="15"/>
      <c r="C606" s="15"/>
      <c r="G606" s="15"/>
      <c r="AB606" s="15"/>
      <c r="AL606" s="15"/>
      <c r="AU606" s="15"/>
    </row>
    <row r="607" spans="1:47" ht="11.25" customHeight="1">
      <c r="A607" s="15"/>
      <c r="B607" s="15"/>
      <c r="C607" s="15"/>
      <c r="G607" s="15"/>
      <c r="AB607" s="15"/>
      <c r="AL607" s="15"/>
      <c r="AU607" s="15"/>
    </row>
    <row r="608" spans="1:47" ht="11.25" customHeight="1">
      <c r="A608" s="15"/>
      <c r="B608" s="15"/>
      <c r="C608" s="15"/>
      <c r="G608" s="15"/>
      <c r="AB608" s="15"/>
      <c r="AL608" s="15"/>
      <c r="AU608" s="15"/>
    </row>
    <row r="609" spans="1:47" ht="11.25" customHeight="1">
      <c r="A609" s="15"/>
      <c r="B609" s="15"/>
      <c r="C609" s="15"/>
      <c r="G609" s="15"/>
      <c r="AB609" s="15"/>
      <c r="AL609" s="15"/>
      <c r="AU609" s="15"/>
    </row>
    <row r="610" spans="1:47" ht="11.25" customHeight="1">
      <c r="A610" s="15"/>
      <c r="B610" s="15"/>
      <c r="C610" s="15"/>
      <c r="G610" s="15"/>
      <c r="AB610" s="15"/>
      <c r="AL610" s="15"/>
      <c r="AU610" s="15"/>
    </row>
    <row r="611" spans="1:47" ht="11.25" customHeight="1">
      <c r="A611" s="15"/>
      <c r="B611" s="15"/>
      <c r="C611" s="15"/>
      <c r="G611" s="15"/>
      <c r="AB611" s="15"/>
      <c r="AL611" s="15"/>
      <c r="AU611" s="15"/>
    </row>
    <row r="612" spans="1:47" ht="11.25" customHeight="1">
      <c r="A612" s="15"/>
      <c r="B612" s="15"/>
      <c r="C612" s="15"/>
      <c r="G612" s="15"/>
      <c r="AB612" s="15"/>
      <c r="AL612" s="15"/>
      <c r="AU612" s="15"/>
    </row>
    <row r="613" spans="1:47" ht="11.25" customHeight="1">
      <c r="A613" s="15"/>
      <c r="B613" s="15"/>
      <c r="C613" s="15"/>
      <c r="G613" s="15"/>
      <c r="AB613" s="15"/>
      <c r="AL613" s="15"/>
      <c r="AU613" s="15"/>
    </row>
    <row r="614" spans="1:47" ht="11.25" customHeight="1">
      <c r="A614" s="15"/>
      <c r="B614" s="15"/>
      <c r="C614" s="15"/>
      <c r="G614" s="15"/>
      <c r="AB614" s="15"/>
      <c r="AL614" s="15"/>
      <c r="AU614" s="15"/>
    </row>
    <row r="615" spans="1:47" ht="11.25" customHeight="1">
      <c r="A615" s="15"/>
      <c r="B615" s="15"/>
      <c r="C615" s="15"/>
      <c r="G615" s="15"/>
      <c r="AB615" s="15"/>
      <c r="AL615" s="15"/>
      <c r="AU615" s="15"/>
    </row>
    <row r="616" spans="1:47" ht="11.25" customHeight="1">
      <c r="A616" s="15"/>
      <c r="B616" s="15"/>
      <c r="C616" s="15"/>
      <c r="G616" s="15"/>
      <c r="AB616" s="15"/>
      <c r="AL616" s="15"/>
      <c r="AU616" s="15"/>
    </row>
    <row r="617" spans="1:47" ht="11.25" customHeight="1">
      <c r="A617" s="15"/>
      <c r="B617" s="15"/>
      <c r="C617" s="15"/>
      <c r="G617" s="15"/>
      <c r="AB617" s="15"/>
      <c r="AL617" s="15"/>
      <c r="AU617" s="15"/>
    </row>
    <row r="618" spans="1:47" ht="11.25" customHeight="1">
      <c r="A618" s="15"/>
      <c r="B618" s="15"/>
      <c r="C618" s="15"/>
      <c r="G618" s="15"/>
      <c r="AB618" s="15"/>
      <c r="AL618" s="15"/>
      <c r="AU618" s="15"/>
    </row>
    <row r="619" spans="1:47" ht="11.25" customHeight="1">
      <c r="A619" s="15"/>
      <c r="B619" s="15"/>
      <c r="C619" s="15"/>
      <c r="G619" s="15"/>
      <c r="AB619" s="15"/>
      <c r="AL619" s="15"/>
      <c r="AU619" s="15"/>
    </row>
    <row r="620" spans="1:47" ht="11.25" customHeight="1">
      <c r="A620" s="15"/>
      <c r="B620" s="15"/>
      <c r="C620" s="15"/>
      <c r="G620" s="15"/>
      <c r="AB620" s="15"/>
      <c r="AL620" s="15"/>
      <c r="AU620" s="15"/>
    </row>
    <row r="621" spans="1:47" ht="11.25" customHeight="1">
      <c r="A621" s="15"/>
      <c r="B621" s="15"/>
      <c r="C621" s="15"/>
      <c r="G621" s="15"/>
      <c r="AB621" s="15"/>
      <c r="AL621" s="15"/>
      <c r="AU621" s="15"/>
    </row>
    <row r="622" spans="1:47" ht="11.25" customHeight="1">
      <c r="A622" s="15"/>
      <c r="B622" s="15"/>
      <c r="C622" s="15"/>
      <c r="G622" s="15"/>
      <c r="AB622" s="15"/>
      <c r="AL622" s="15"/>
      <c r="AU622" s="15"/>
    </row>
    <row r="623" spans="1:47" ht="11.25" customHeight="1">
      <c r="A623" s="15"/>
      <c r="B623" s="15"/>
      <c r="C623" s="15"/>
      <c r="G623" s="15"/>
      <c r="AB623" s="15"/>
      <c r="AL623" s="15"/>
      <c r="AU623" s="15"/>
    </row>
    <row r="624" spans="1:47" ht="11.25" customHeight="1">
      <c r="A624" s="15"/>
      <c r="B624" s="15"/>
      <c r="C624" s="15"/>
      <c r="G624" s="15"/>
      <c r="AB624" s="15"/>
      <c r="AL624" s="15"/>
      <c r="AU624" s="15"/>
    </row>
    <row r="625" spans="1:47" ht="11.25" customHeight="1">
      <c r="A625" s="15"/>
      <c r="B625" s="15"/>
      <c r="C625" s="15"/>
      <c r="G625" s="15"/>
      <c r="AB625" s="15"/>
      <c r="AL625" s="15"/>
      <c r="AU625" s="15"/>
    </row>
    <row r="626" spans="1:47" ht="11.25" customHeight="1">
      <c r="A626" s="15"/>
      <c r="B626" s="15"/>
      <c r="C626" s="15"/>
      <c r="G626" s="15"/>
      <c r="AB626" s="15"/>
      <c r="AL626" s="15"/>
      <c r="AU626" s="15"/>
    </row>
    <row r="627" spans="1:47" ht="11.25" customHeight="1">
      <c r="A627" s="15"/>
      <c r="B627" s="15"/>
      <c r="C627" s="15"/>
      <c r="G627" s="15"/>
      <c r="AB627" s="15"/>
      <c r="AL627" s="15"/>
      <c r="AU627" s="15"/>
    </row>
    <row r="628" spans="1:47" ht="11.25" customHeight="1">
      <c r="A628" s="15"/>
      <c r="B628" s="15"/>
      <c r="C628" s="15"/>
      <c r="G628" s="15"/>
      <c r="AB628" s="15"/>
      <c r="AL628" s="15"/>
      <c r="AU628" s="15"/>
    </row>
    <row r="629" spans="1:47" ht="11.25" customHeight="1">
      <c r="A629" s="15"/>
      <c r="B629" s="15"/>
      <c r="C629" s="15"/>
      <c r="G629" s="15"/>
      <c r="AB629" s="15"/>
      <c r="AL629" s="15"/>
      <c r="AU629" s="15"/>
    </row>
    <row r="630" spans="1:47" ht="11.25" customHeight="1">
      <c r="A630" s="15"/>
      <c r="B630" s="15"/>
      <c r="C630" s="15"/>
      <c r="G630" s="15"/>
      <c r="AB630" s="15"/>
      <c r="AL630" s="15"/>
      <c r="AU630" s="15"/>
    </row>
    <row r="631" spans="1:47" ht="11.25" customHeight="1">
      <c r="A631" s="15"/>
      <c r="B631" s="15"/>
      <c r="C631" s="15"/>
      <c r="G631" s="15"/>
      <c r="AB631" s="15"/>
      <c r="AL631" s="15"/>
      <c r="AU631" s="15"/>
    </row>
    <row r="632" spans="1:47" ht="11.25" customHeight="1">
      <c r="A632" s="15"/>
      <c r="B632" s="15"/>
      <c r="C632" s="15"/>
      <c r="G632" s="15"/>
      <c r="AB632" s="15"/>
      <c r="AL632" s="15"/>
      <c r="AU632" s="15"/>
    </row>
    <row r="633" spans="1:47" ht="11.25" customHeight="1">
      <c r="A633" s="15"/>
      <c r="B633" s="15"/>
      <c r="C633" s="15"/>
      <c r="G633" s="15"/>
      <c r="AB633" s="15"/>
      <c r="AL633" s="15"/>
      <c r="AU633" s="15"/>
    </row>
    <row r="634" spans="1:47" ht="11.25" customHeight="1">
      <c r="A634" s="15"/>
      <c r="B634" s="15"/>
      <c r="C634" s="15"/>
      <c r="G634" s="15"/>
      <c r="AB634" s="15"/>
      <c r="AL634" s="15"/>
      <c r="AU634" s="15"/>
    </row>
    <row r="635" spans="1:47" ht="11.25" customHeight="1">
      <c r="A635" s="15"/>
      <c r="B635" s="15"/>
      <c r="C635" s="15"/>
      <c r="G635" s="15"/>
      <c r="AB635" s="15"/>
      <c r="AL635" s="15"/>
      <c r="AU635" s="15"/>
    </row>
    <row r="636" spans="1:47" ht="11.25" customHeight="1">
      <c r="A636" s="15"/>
      <c r="B636" s="15"/>
      <c r="C636" s="15"/>
      <c r="G636" s="15"/>
      <c r="AB636" s="15"/>
      <c r="AL636" s="15"/>
      <c r="AU636" s="15"/>
    </row>
    <row r="637" spans="1:47" ht="11.25" customHeight="1">
      <c r="A637" s="15"/>
      <c r="B637" s="15"/>
      <c r="C637" s="15"/>
      <c r="G637" s="15"/>
      <c r="AB637" s="15"/>
      <c r="AL637" s="15"/>
      <c r="AU637" s="15"/>
    </row>
    <row r="638" spans="1:47" ht="11.25" customHeight="1">
      <c r="A638" s="15"/>
      <c r="B638" s="15"/>
      <c r="C638" s="15"/>
      <c r="G638" s="15"/>
      <c r="AB638" s="15"/>
      <c r="AL638" s="15"/>
      <c r="AU638" s="15"/>
    </row>
    <row r="639" spans="1:47" ht="11.25" customHeight="1">
      <c r="A639" s="15"/>
      <c r="B639" s="15"/>
      <c r="C639" s="15"/>
      <c r="G639" s="15"/>
      <c r="AB639" s="15"/>
      <c r="AL639" s="15"/>
      <c r="AU639" s="15"/>
    </row>
    <row r="640" spans="1:47" ht="11.25" customHeight="1">
      <c r="A640" s="15"/>
      <c r="B640" s="15"/>
      <c r="C640" s="15"/>
      <c r="G640" s="15"/>
      <c r="AB640" s="15"/>
      <c r="AL640" s="15"/>
      <c r="AU640" s="15"/>
    </row>
    <row r="641" spans="1:47" ht="11.25" customHeight="1">
      <c r="A641" s="15"/>
      <c r="B641" s="15"/>
      <c r="C641" s="15"/>
      <c r="G641" s="15"/>
      <c r="AB641" s="15"/>
      <c r="AL641" s="15"/>
      <c r="AU641" s="15"/>
    </row>
    <row r="642" spans="1:47" ht="11.25" customHeight="1">
      <c r="A642" s="15"/>
      <c r="B642" s="15"/>
      <c r="C642" s="15"/>
      <c r="G642" s="15"/>
      <c r="AB642" s="15"/>
      <c r="AL642" s="15"/>
      <c r="AU642" s="15"/>
    </row>
    <row r="643" spans="1:47" ht="11.25" customHeight="1">
      <c r="A643" s="15"/>
      <c r="B643" s="15"/>
      <c r="C643" s="15"/>
      <c r="G643" s="15"/>
      <c r="AB643" s="15"/>
      <c r="AL643" s="15"/>
      <c r="AU643" s="15"/>
    </row>
    <row r="644" spans="1:47" ht="11.25" customHeight="1">
      <c r="A644" s="15"/>
      <c r="B644" s="15"/>
      <c r="C644" s="15"/>
      <c r="G644" s="15"/>
      <c r="AB644" s="15"/>
      <c r="AL644" s="15"/>
      <c r="AU644" s="15"/>
    </row>
    <row r="645" spans="1:47" ht="11.25" customHeight="1">
      <c r="A645" s="15"/>
      <c r="B645" s="15"/>
      <c r="C645" s="15"/>
      <c r="G645" s="15"/>
      <c r="AB645" s="15"/>
      <c r="AL645" s="15"/>
      <c r="AU645" s="15"/>
    </row>
    <row r="646" spans="1:47" ht="11.25" customHeight="1">
      <c r="A646" s="15"/>
      <c r="B646" s="15"/>
      <c r="C646" s="15"/>
      <c r="G646" s="15"/>
      <c r="AB646" s="15"/>
      <c r="AL646" s="15"/>
      <c r="AU646" s="15"/>
    </row>
    <row r="647" spans="1:47" ht="11.25" customHeight="1">
      <c r="A647" s="15"/>
      <c r="B647" s="15"/>
      <c r="C647" s="15"/>
      <c r="G647" s="15"/>
      <c r="AB647" s="15"/>
      <c r="AL647" s="15"/>
      <c r="AU647" s="15"/>
    </row>
    <row r="648" spans="1:47" ht="11.25" customHeight="1">
      <c r="A648" s="15"/>
      <c r="B648" s="15"/>
      <c r="C648" s="15"/>
      <c r="G648" s="15"/>
      <c r="AB648" s="15"/>
      <c r="AL648" s="15"/>
      <c r="AU648" s="15"/>
    </row>
    <row r="649" spans="1:47" ht="11.25" customHeight="1">
      <c r="A649" s="15"/>
      <c r="B649" s="15"/>
      <c r="C649" s="15"/>
      <c r="G649" s="15"/>
      <c r="AB649" s="15"/>
      <c r="AL649" s="15"/>
      <c r="AU649" s="15"/>
    </row>
    <row r="650" spans="1:47" ht="11.25" customHeight="1">
      <c r="A650" s="15"/>
      <c r="B650" s="15"/>
      <c r="C650" s="15"/>
      <c r="G650" s="15"/>
      <c r="AB650" s="15"/>
      <c r="AL650" s="15"/>
      <c r="AU650" s="15"/>
    </row>
    <row r="651" spans="1:47" ht="11.25" customHeight="1">
      <c r="A651" s="15"/>
      <c r="B651" s="15"/>
      <c r="C651" s="15"/>
      <c r="G651" s="15"/>
      <c r="AB651" s="15"/>
      <c r="AL651" s="15"/>
      <c r="AU651" s="15"/>
    </row>
    <row r="652" spans="1:47" ht="11.25" customHeight="1">
      <c r="A652" s="15"/>
      <c r="B652" s="15"/>
      <c r="C652" s="15"/>
      <c r="G652" s="15"/>
      <c r="AB652" s="15"/>
      <c r="AL652" s="15"/>
      <c r="AU652" s="15"/>
    </row>
    <row r="653" spans="1:47" ht="11.25" customHeight="1">
      <c r="A653" s="15"/>
      <c r="B653" s="15"/>
      <c r="C653" s="15"/>
      <c r="G653" s="15"/>
      <c r="AB653" s="15"/>
      <c r="AL653" s="15"/>
      <c r="AU653" s="15"/>
    </row>
    <row r="654" spans="1:47" ht="11.25" customHeight="1">
      <c r="A654" s="15"/>
      <c r="B654" s="15"/>
      <c r="C654" s="15"/>
      <c r="G654" s="15"/>
      <c r="AB654" s="15"/>
      <c r="AL654" s="15"/>
      <c r="AU654" s="15"/>
    </row>
    <row r="655" spans="1:47" ht="11.25" customHeight="1">
      <c r="A655" s="15"/>
      <c r="B655" s="15"/>
      <c r="C655" s="15"/>
      <c r="G655" s="15"/>
      <c r="AB655" s="15"/>
      <c r="AL655" s="15"/>
      <c r="AU655" s="15"/>
    </row>
    <row r="656" spans="1:47" ht="11.25" customHeight="1">
      <c r="A656" s="15"/>
      <c r="B656" s="15"/>
      <c r="C656" s="15"/>
      <c r="G656" s="15"/>
      <c r="AB656" s="15"/>
      <c r="AL656" s="15"/>
      <c r="AU656" s="15"/>
    </row>
    <row r="657" spans="1:47" ht="11.25" customHeight="1">
      <c r="A657" s="15"/>
      <c r="B657" s="15"/>
      <c r="C657" s="15"/>
      <c r="G657" s="15"/>
      <c r="AB657" s="15"/>
      <c r="AL657" s="15"/>
      <c r="AU657" s="15"/>
    </row>
    <row r="658" spans="1:47" ht="11.25" customHeight="1">
      <c r="A658" s="15"/>
      <c r="B658" s="15"/>
      <c r="C658" s="15"/>
      <c r="G658" s="15"/>
      <c r="AB658" s="15"/>
      <c r="AL658" s="15"/>
      <c r="AU658" s="15"/>
    </row>
    <row r="659" spans="1:47" ht="11.25" customHeight="1">
      <c r="A659" s="15"/>
      <c r="B659" s="15"/>
      <c r="C659" s="15"/>
      <c r="G659" s="15"/>
      <c r="AB659" s="15"/>
      <c r="AL659" s="15"/>
      <c r="AU659" s="15"/>
    </row>
    <row r="660" spans="1:47" ht="11.25" customHeight="1">
      <c r="A660" s="15"/>
      <c r="B660" s="15"/>
      <c r="C660" s="15"/>
      <c r="G660" s="15"/>
      <c r="AB660" s="15"/>
      <c r="AL660" s="15"/>
      <c r="AU660" s="15"/>
    </row>
    <row r="661" spans="1:47" ht="11.25" customHeight="1">
      <c r="A661" s="15"/>
      <c r="B661" s="15"/>
      <c r="C661" s="15"/>
      <c r="G661" s="15"/>
      <c r="AB661" s="15"/>
      <c r="AL661" s="15"/>
      <c r="AU661" s="15"/>
    </row>
    <row r="662" spans="1:47" ht="11.25" customHeight="1">
      <c r="A662" s="15"/>
      <c r="B662" s="15"/>
      <c r="C662" s="15"/>
      <c r="G662" s="15"/>
      <c r="AB662" s="15"/>
      <c r="AL662" s="15"/>
      <c r="AU662" s="15"/>
    </row>
    <row r="663" spans="1:47" ht="11.25" customHeight="1">
      <c r="A663" s="15"/>
      <c r="B663" s="15"/>
      <c r="C663" s="15"/>
      <c r="G663" s="15"/>
      <c r="AB663" s="15"/>
      <c r="AL663" s="15"/>
      <c r="AU663" s="15"/>
    </row>
    <row r="664" spans="1:47" ht="11.25" customHeight="1">
      <c r="A664" s="15"/>
      <c r="B664" s="15"/>
      <c r="C664" s="15"/>
      <c r="G664" s="15"/>
      <c r="AB664" s="15"/>
      <c r="AL664" s="15"/>
      <c r="AU664" s="15"/>
    </row>
    <row r="665" spans="1:47" ht="11.25" customHeight="1">
      <c r="A665" s="15"/>
      <c r="B665" s="15"/>
      <c r="C665" s="15"/>
      <c r="G665" s="15"/>
      <c r="AB665" s="15"/>
      <c r="AL665" s="15"/>
      <c r="AU665" s="15"/>
    </row>
    <row r="666" spans="1:47" ht="11.25" customHeight="1">
      <c r="A666" s="15"/>
      <c r="B666" s="15"/>
      <c r="C666" s="15"/>
      <c r="G666" s="15"/>
      <c r="AB666" s="15"/>
      <c r="AL666" s="15"/>
      <c r="AU666" s="15"/>
    </row>
    <row r="667" spans="1:47" ht="11.25" customHeight="1">
      <c r="A667" s="15"/>
      <c r="B667" s="15"/>
      <c r="C667" s="15"/>
      <c r="G667" s="15"/>
      <c r="AB667" s="15"/>
      <c r="AL667" s="15"/>
      <c r="AU667" s="15"/>
    </row>
    <row r="668" spans="1:47" ht="11.25" customHeight="1">
      <c r="A668" s="15"/>
      <c r="B668" s="15"/>
      <c r="C668" s="15"/>
      <c r="G668" s="15"/>
      <c r="AB668" s="15"/>
      <c r="AL668" s="15"/>
      <c r="AU668" s="15"/>
    </row>
    <row r="669" spans="1:47" ht="11.25" customHeight="1">
      <c r="A669" s="15"/>
      <c r="B669" s="15"/>
      <c r="C669" s="15"/>
      <c r="G669" s="15"/>
      <c r="AB669" s="15"/>
      <c r="AL669" s="15"/>
      <c r="AU669" s="15"/>
    </row>
    <row r="670" spans="1:47" ht="11.25" customHeight="1">
      <c r="A670" s="15"/>
      <c r="B670" s="15"/>
      <c r="C670" s="15"/>
      <c r="G670" s="15"/>
      <c r="AB670" s="15"/>
      <c r="AL670" s="15"/>
      <c r="AU670" s="15"/>
    </row>
    <row r="671" spans="1:47" ht="11.25" customHeight="1">
      <c r="A671" s="15"/>
      <c r="B671" s="15"/>
      <c r="C671" s="15"/>
      <c r="G671" s="15"/>
      <c r="AB671" s="15"/>
      <c r="AL671" s="15"/>
      <c r="AU671" s="15"/>
    </row>
    <row r="672" spans="1:47" ht="11.25" customHeight="1">
      <c r="A672" s="15"/>
      <c r="B672" s="15"/>
      <c r="C672" s="15"/>
      <c r="G672" s="15"/>
      <c r="AB672" s="15"/>
      <c r="AL672" s="15"/>
      <c r="AU672" s="15"/>
    </row>
    <row r="673" spans="1:47" ht="11.25" customHeight="1">
      <c r="A673" s="15"/>
      <c r="B673" s="15"/>
      <c r="C673" s="15"/>
      <c r="G673" s="15"/>
      <c r="AB673" s="15"/>
      <c r="AL673" s="15"/>
      <c r="AU673" s="15"/>
    </row>
    <row r="674" spans="1:47" ht="11.25" customHeight="1">
      <c r="A674" s="15"/>
      <c r="B674" s="15"/>
      <c r="C674" s="15"/>
      <c r="G674" s="15"/>
      <c r="AB674" s="15"/>
      <c r="AL674" s="15"/>
      <c r="AU674" s="15"/>
    </row>
    <row r="675" spans="1:47" ht="11.25" customHeight="1">
      <c r="A675" s="15"/>
      <c r="B675" s="15"/>
      <c r="C675" s="15"/>
      <c r="G675" s="15"/>
      <c r="AB675" s="15"/>
      <c r="AL675" s="15"/>
      <c r="AU675" s="15"/>
    </row>
    <row r="676" spans="1:47" ht="11.25" customHeight="1">
      <c r="A676" s="15"/>
      <c r="B676" s="15"/>
      <c r="C676" s="15"/>
      <c r="G676" s="15"/>
      <c r="AB676" s="15"/>
      <c r="AL676" s="15"/>
      <c r="AU676" s="15"/>
    </row>
    <row r="677" spans="1:47" ht="11.25" customHeight="1">
      <c r="A677" s="15"/>
      <c r="B677" s="15"/>
      <c r="C677" s="15"/>
      <c r="G677" s="15"/>
      <c r="AB677" s="15"/>
      <c r="AL677" s="15"/>
      <c r="AU677" s="15"/>
    </row>
    <row r="678" spans="1:47" ht="11.25" customHeight="1">
      <c r="A678" s="15"/>
      <c r="B678" s="15"/>
      <c r="C678" s="15"/>
      <c r="G678" s="15"/>
      <c r="AB678" s="15"/>
      <c r="AL678" s="15"/>
      <c r="AU678" s="15"/>
    </row>
    <row r="679" spans="1:47" ht="11.25" customHeight="1">
      <c r="A679" s="15"/>
      <c r="B679" s="15"/>
      <c r="C679" s="15"/>
      <c r="G679" s="15"/>
      <c r="AB679" s="15"/>
      <c r="AL679" s="15"/>
      <c r="AU679" s="15"/>
    </row>
    <row r="680" spans="1:47" ht="11.25" customHeight="1">
      <c r="A680" s="15"/>
      <c r="B680" s="15"/>
      <c r="C680" s="15"/>
      <c r="G680" s="15"/>
      <c r="AB680" s="15"/>
      <c r="AL680" s="15"/>
      <c r="AU680" s="15"/>
    </row>
    <row r="681" spans="1:47" ht="11.25" customHeight="1">
      <c r="A681" s="15"/>
      <c r="B681" s="15"/>
      <c r="C681" s="15"/>
      <c r="G681" s="15"/>
      <c r="AB681" s="15"/>
      <c r="AL681" s="15"/>
      <c r="AU681" s="15"/>
    </row>
    <row r="682" spans="1:47" ht="11.25" customHeight="1">
      <c r="A682" s="15"/>
      <c r="B682" s="15"/>
      <c r="C682" s="15"/>
      <c r="G682" s="15"/>
      <c r="AB682" s="15"/>
      <c r="AL682" s="15"/>
      <c r="AU682" s="15"/>
    </row>
    <row r="683" spans="1:47" ht="11.25" customHeight="1">
      <c r="A683" s="15"/>
      <c r="B683" s="15"/>
      <c r="C683" s="15"/>
      <c r="G683" s="15"/>
      <c r="AB683" s="15"/>
      <c r="AL683" s="15"/>
      <c r="AU683" s="15"/>
    </row>
    <row r="684" spans="1:47" ht="11.25" customHeight="1">
      <c r="A684" s="15"/>
      <c r="B684" s="15"/>
      <c r="C684" s="15"/>
      <c r="G684" s="15"/>
      <c r="AB684" s="15"/>
      <c r="AL684" s="15"/>
      <c r="AU684" s="15"/>
    </row>
    <row r="685" spans="1:47" ht="11.25" customHeight="1">
      <c r="A685" s="15"/>
      <c r="B685" s="15"/>
      <c r="C685" s="15"/>
      <c r="G685" s="15"/>
      <c r="AB685" s="15"/>
      <c r="AL685" s="15"/>
      <c r="AU685" s="15"/>
    </row>
    <row r="686" spans="1:47" ht="11.25" customHeight="1">
      <c r="A686" s="15"/>
      <c r="B686" s="15"/>
      <c r="C686" s="15"/>
      <c r="G686" s="15"/>
      <c r="AB686" s="15"/>
      <c r="AL686" s="15"/>
      <c r="AU686" s="15"/>
    </row>
    <row r="687" spans="1:47" ht="11.25" customHeight="1">
      <c r="A687" s="15"/>
      <c r="B687" s="15"/>
      <c r="C687" s="15"/>
      <c r="G687" s="15"/>
      <c r="AB687" s="15"/>
      <c r="AL687" s="15"/>
      <c r="AU687" s="15"/>
    </row>
    <row r="688" spans="1:47" ht="11.25" customHeight="1">
      <c r="A688" s="15"/>
      <c r="B688" s="15"/>
      <c r="C688" s="15"/>
      <c r="G688" s="15"/>
      <c r="AB688" s="15"/>
      <c r="AL688" s="15"/>
      <c r="AU688" s="15"/>
    </row>
    <row r="689" spans="1:47" ht="11.25" customHeight="1">
      <c r="A689" s="15"/>
      <c r="B689" s="15"/>
      <c r="C689" s="15"/>
      <c r="G689" s="15"/>
      <c r="AB689" s="15"/>
      <c r="AL689" s="15"/>
      <c r="AU689" s="15"/>
    </row>
    <row r="690" spans="1:47" ht="11.25" customHeight="1">
      <c r="A690" s="15"/>
      <c r="B690" s="15"/>
      <c r="C690" s="15"/>
      <c r="G690" s="15"/>
      <c r="AB690" s="15"/>
      <c r="AL690" s="15"/>
      <c r="AU690" s="15"/>
    </row>
    <row r="691" spans="1:47" ht="11.25" customHeight="1">
      <c r="A691" s="15"/>
      <c r="B691" s="15"/>
      <c r="C691" s="15"/>
      <c r="G691" s="15"/>
      <c r="AB691" s="15"/>
      <c r="AL691" s="15"/>
      <c r="AU691" s="15"/>
    </row>
    <row r="692" spans="1:47" ht="11.25" customHeight="1">
      <c r="A692" s="15"/>
      <c r="B692" s="15"/>
      <c r="C692" s="15"/>
      <c r="G692" s="15"/>
      <c r="AB692" s="15"/>
      <c r="AL692" s="15"/>
      <c r="AU692" s="15"/>
    </row>
    <row r="693" spans="1:47" ht="11.25" customHeight="1">
      <c r="A693" s="15"/>
      <c r="B693" s="15"/>
      <c r="C693" s="15"/>
      <c r="G693" s="15"/>
      <c r="AB693" s="15"/>
      <c r="AL693" s="15"/>
      <c r="AU693" s="15"/>
    </row>
    <row r="694" spans="1:47" ht="11.25" customHeight="1">
      <c r="A694" s="15"/>
      <c r="B694" s="15"/>
      <c r="C694" s="15"/>
      <c r="G694" s="15"/>
      <c r="AB694" s="15"/>
      <c r="AL694" s="15"/>
      <c r="AU694" s="15"/>
    </row>
    <row r="695" spans="1:47" ht="11.25" customHeight="1">
      <c r="A695" s="15"/>
      <c r="B695" s="15"/>
      <c r="C695" s="15"/>
      <c r="G695" s="15"/>
      <c r="AB695" s="15"/>
      <c r="AL695" s="15"/>
      <c r="AU695" s="15"/>
    </row>
    <row r="696" spans="1:47" ht="11.25" customHeight="1">
      <c r="A696" s="15"/>
      <c r="B696" s="15"/>
      <c r="C696" s="15"/>
      <c r="G696" s="15"/>
      <c r="AB696" s="15"/>
      <c r="AL696" s="15"/>
      <c r="AU696" s="15"/>
    </row>
    <row r="697" spans="1:47" ht="11.25" customHeight="1">
      <c r="A697" s="15"/>
      <c r="B697" s="15"/>
      <c r="C697" s="15"/>
      <c r="G697" s="15"/>
      <c r="AB697" s="15"/>
      <c r="AL697" s="15"/>
      <c r="AU697" s="15"/>
    </row>
    <row r="698" spans="1:47" ht="11.25" customHeight="1">
      <c r="A698" s="15"/>
      <c r="B698" s="15"/>
      <c r="C698" s="15"/>
      <c r="G698" s="15"/>
      <c r="AB698" s="15"/>
      <c r="AL698" s="15"/>
      <c r="AU698" s="15"/>
    </row>
    <row r="699" spans="1:47" ht="11.25" customHeight="1">
      <c r="A699" s="15"/>
      <c r="B699" s="15"/>
      <c r="C699" s="15"/>
      <c r="G699" s="15"/>
      <c r="AB699" s="15"/>
      <c r="AL699" s="15"/>
      <c r="AU699" s="15"/>
    </row>
    <row r="700" spans="1:47" ht="11.25" customHeight="1">
      <c r="A700" s="15"/>
      <c r="B700" s="15"/>
      <c r="C700" s="15"/>
      <c r="G700" s="15"/>
      <c r="AB700" s="15"/>
      <c r="AL700" s="15"/>
      <c r="AU700" s="15"/>
    </row>
    <row r="701" spans="1:47" ht="11.25" customHeight="1">
      <c r="A701" s="15"/>
      <c r="B701" s="15"/>
      <c r="C701" s="15"/>
      <c r="G701" s="15"/>
      <c r="AB701" s="15"/>
      <c r="AL701" s="15"/>
      <c r="AU701" s="15"/>
    </row>
    <row r="702" spans="1:47" ht="11.25" customHeight="1">
      <c r="A702" s="15"/>
      <c r="B702" s="15"/>
      <c r="C702" s="15"/>
      <c r="G702" s="15"/>
      <c r="AB702" s="15"/>
      <c r="AL702" s="15"/>
      <c r="AU702" s="15"/>
    </row>
    <row r="703" spans="1:47" ht="11.25" customHeight="1">
      <c r="A703" s="15"/>
      <c r="B703" s="15"/>
      <c r="C703" s="15"/>
      <c r="G703" s="15"/>
      <c r="AB703" s="15"/>
      <c r="AL703" s="15"/>
      <c r="AU703" s="15"/>
    </row>
    <row r="704" spans="1:47" ht="11.25" customHeight="1">
      <c r="A704" s="15"/>
      <c r="B704" s="15"/>
      <c r="C704" s="15"/>
      <c r="G704" s="15"/>
      <c r="AB704" s="15"/>
      <c r="AL704" s="15"/>
      <c r="AU704" s="15"/>
    </row>
    <row r="705" spans="1:47" ht="11.25" customHeight="1">
      <c r="A705" s="15"/>
      <c r="B705" s="15"/>
      <c r="C705" s="15"/>
      <c r="G705" s="15"/>
      <c r="AB705" s="15"/>
      <c r="AL705" s="15"/>
      <c r="AU705" s="15"/>
    </row>
    <row r="706" spans="1:47" ht="11.25" customHeight="1">
      <c r="A706" s="15"/>
      <c r="B706" s="15"/>
      <c r="C706" s="15"/>
      <c r="G706" s="15"/>
      <c r="AB706" s="15"/>
      <c r="AL706" s="15"/>
      <c r="AU706" s="15"/>
    </row>
    <row r="707" spans="1:47" ht="11.25" customHeight="1">
      <c r="A707" s="15"/>
      <c r="B707" s="15"/>
      <c r="C707" s="15"/>
      <c r="G707" s="15"/>
      <c r="AB707" s="15"/>
      <c r="AL707" s="15"/>
      <c r="AU707" s="15"/>
    </row>
    <row r="708" spans="1:47" ht="11.25" customHeight="1">
      <c r="A708" s="15"/>
      <c r="B708" s="15"/>
      <c r="C708" s="15"/>
      <c r="G708" s="15"/>
      <c r="AB708" s="15"/>
      <c r="AL708" s="15"/>
      <c r="AU708" s="15"/>
    </row>
    <row r="709" spans="1:47" ht="11.25" customHeight="1">
      <c r="A709" s="15"/>
      <c r="B709" s="15"/>
      <c r="C709" s="15"/>
      <c r="G709" s="15"/>
      <c r="AB709" s="15"/>
      <c r="AL709" s="15"/>
      <c r="AU709" s="15"/>
    </row>
    <row r="710" spans="1:47" ht="11.25" customHeight="1">
      <c r="A710" s="15"/>
      <c r="B710" s="15"/>
      <c r="C710" s="15"/>
      <c r="G710" s="15"/>
      <c r="AB710" s="15"/>
      <c r="AL710" s="15"/>
      <c r="AU710" s="15"/>
    </row>
    <row r="711" spans="1:47" ht="11.25" customHeight="1">
      <c r="A711" s="15"/>
      <c r="B711" s="15"/>
      <c r="C711" s="15"/>
      <c r="G711" s="15"/>
      <c r="AB711" s="15"/>
      <c r="AL711" s="15"/>
      <c r="AU711" s="15"/>
    </row>
    <row r="712" spans="1:47" ht="11.25" customHeight="1">
      <c r="A712" s="15"/>
      <c r="B712" s="15"/>
      <c r="C712" s="15"/>
      <c r="G712" s="15"/>
      <c r="AB712" s="15"/>
      <c r="AL712" s="15"/>
      <c r="AU712" s="15"/>
    </row>
    <row r="713" spans="1:47" ht="11.25" customHeight="1">
      <c r="A713" s="15"/>
      <c r="B713" s="15"/>
      <c r="C713" s="15"/>
      <c r="G713" s="15"/>
      <c r="AB713" s="15"/>
      <c r="AL713" s="15"/>
      <c r="AU713" s="15"/>
    </row>
    <row r="714" spans="1:47" ht="11.25" customHeight="1">
      <c r="A714" s="15"/>
      <c r="B714" s="15"/>
      <c r="C714" s="15"/>
      <c r="G714" s="15"/>
      <c r="AB714" s="15"/>
      <c r="AL714" s="15"/>
      <c r="AU714" s="15"/>
    </row>
    <row r="715" spans="1:47" ht="11.25" customHeight="1">
      <c r="A715" s="15"/>
      <c r="B715" s="15"/>
      <c r="C715" s="15"/>
      <c r="G715" s="15"/>
      <c r="AB715" s="15"/>
      <c r="AL715" s="15"/>
      <c r="AU715" s="15"/>
    </row>
    <row r="716" spans="1:47" ht="11.25" customHeight="1">
      <c r="A716" s="15"/>
      <c r="B716" s="15"/>
      <c r="C716" s="15"/>
      <c r="G716" s="15"/>
      <c r="AB716" s="15"/>
      <c r="AL716" s="15"/>
      <c r="AU716" s="15"/>
    </row>
    <row r="717" spans="1:47" ht="11.25" customHeight="1">
      <c r="A717" s="15"/>
      <c r="B717" s="15"/>
      <c r="C717" s="15"/>
      <c r="G717" s="15"/>
      <c r="AB717" s="15"/>
      <c r="AL717" s="15"/>
      <c r="AU717" s="15"/>
    </row>
    <row r="718" spans="1:47" ht="11.25" customHeight="1">
      <c r="A718" s="15"/>
      <c r="B718" s="15"/>
      <c r="C718" s="15"/>
      <c r="G718" s="15"/>
      <c r="AB718" s="15"/>
      <c r="AL718" s="15"/>
      <c r="AU718" s="15"/>
    </row>
    <row r="719" spans="1:47" ht="11.25" customHeight="1">
      <c r="A719" s="15"/>
      <c r="B719" s="15"/>
      <c r="C719" s="15"/>
      <c r="G719" s="15"/>
      <c r="AB719" s="15"/>
      <c r="AL719" s="15"/>
      <c r="AU719" s="15"/>
    </row>
    <row r="720" spans="1:47" ht="11.25" customHeight="1">
      <c r="A720" s="15"/>
      <c r="B720" s="15"/>
      <c r="C720" s="15"/>
      <c r="G720" s="15"/>
      <c r="AB720" s="15"/>
      <c r="AL720" s="15"/>
      <c r="AU720" s="15"/>
    </row>
    <row r="721" spans="1:47" ht="11.25" customHeight="1">
      <c r="A721" s="15"/>
      <c r="B721" s="15"/>
      <c r="C721" s="15"/>
      <c r="G721" s="15"/>
      <c r="AB721" s="15"/>
      <c r="AL721" s="15"/>
      <c r="AU721" s="15"/>
    </row>
    <row r="722" spans="1:47" ht="11.25" customHeight="1">
      <c r="A722" s="15"/>
      <c r="B722" s="15"/>
      <c r="C722" s="15"/>
      <c r="G722" s="15"/>
      <c r="AB722" s="15"/>
      <c r="AL722" s="15"/>
      <c r="AU722" s="15"/>
    </row>
    <row r="723" spans="1:47" ht="11.25" customHeight="1">
      <c r="A723" s="15"/>
      <c r="B723" s="15"/>
      <c r="C723" s="15"/>
      <c r="G723" s="15"/>
      <c r="AB723" s="15"/>
      <c r="AL723" s="15"/>
      <c r="AU723" s="15"/>
    </row>
    <row r="724" spans="1:47" ht="11.25" customHeight="1">
      <c r="A724" s="15"/>
      <c r="B724" s="15"/>
      <c r="C724" s="15"/>
      <c r="G724" s="15"/>
      <c r="AB724" s="15"/>
      <c r="AL724" s="15"/>
      <c r="AU724" s="15"/>
    </row>
    <row r="725" spans="1:47" ht="11.25" customHeight="1">
      <c r="A725" s="15"/>
      <c r="B725" s="15"/>
      <c r="C725" s="15"/>
      <c r="G725" s="15"/>
      <c r="AB725" s="15"/>
      <c r="AL725" s="15"/>
      <c r="AU725" s="15"/>
    </row>
    <row r="726" spans="1:47" ht="11.25" customHeight="1">
      <c r="A726" s="15"/>
      <c r="B726" s="15"/>
      <c r="C726" s="15"/>
      <c r="G726" s="15"/>
      <c r="AB726" s="15"/>
      <c r="AL726" s="15"/>
      <c r="AU726" s="15"/>
    </row>
    <row r="727" spans="1:47" ht="11.25" customHeight="1">
      <c r="A727" s="15"/>
      <c r="B727" s="15"/>
      <c r="C727" s="15"/>
      <c r="G727" s="15"/>
      <c r="AB727" s="15"/>
      <c r="AL727" s="15"/>
      <c r="AU727" s="15"/>
    </row>
    <row r="728" spans="1:47" ht="11.25" customHeight="1">
      <c r="A728" s="15"/>
      <c r="B728" s="15"/>
      <c r="C728" s="15"/>
      <c r="G728" s="15"/>
      <c r="AB728" s="15"/>
      <c r="AL728" s="15"/>
      <c r="AU728" s="15"/>
    </row>
    <row r="729" spans="1:47" ht="11.25" customHeight="1">
      <c r="A729" s="15"/>
      <c r="B729" s="15"/>
      <c r="C729" s="15"/>
      <c r="G729" s="15"/>
      <c r="AB729" s="15"/>
      <c r="AL729" s="15"/>
      <c r="AU729" s="15"/>
    </row>
    <row r="730" spans="1:47" ht="11.25" customHeight="1">
      <c r="A730" s="15"/>
      <c r="B730" s="15"/>
      <c r="C730" s="15"/>
      <c r="G730" s="15"/>
      <c r="AB730" s="15"/>
      <c r="AL730" s="15"/>
      <c r="AU730" s="15"/>
    </row>
    <row r="731" spans="1:47" ht="11.25" customHeight="1">
      <c r="A731" s="15"/>
      <c r="B731" s="15"/>
      <c r="C731" s="15"/>
      <c r="G731" s="15"/>
      <c r="AB731" s="15"/>
      <c r="AL731" s="15"/>
      <c r="AU731" s="15"/>
    </row>
    <row r="732" spans="1:47" ht="11.25" customHeight="1">
      <c r="A732" s="15"/>
      <c r="B732" s="15"/>
      <c r="C732" s="15"/>
      <c r="G732" s="15"/>
      <c r="AB732" s="15"/>
      <c r="AL732" s="15"/>
      <c r="AU732" s="15"/>
    </row>
    <row r="733" spans="1:47" ht="11.25" customHeight="1">
      <c r="A733" s="15"/>
      <c r="B733" s="15"/>
      <c r="C733" s="15"/>
      <c r="G733" s="15"/>
      <c r="AB733" s="15"/>
      <c r="AL733" s="15"/>
      <c r="AU733" s="15"/>
    </row>
    <row r="734" spans="1:47" ht="11.25" customHeight="1">
      <c r="A734" s="15"/>
      <c r="B734" s="15"/>
      <c r="C734" s="15"/>
      <c r="G734" s="15"/>
      <c r="AB734" s="15"/>
      <c r="AL734" s="15"/>
      <c r="AU734" s="15"/>
    </row>
    <row r="735" spans="1:47" ht="11.25" customHeight="1">
      <c r="A735" s="15"/>
      <c r="B735" s="15"/>
      <c r="C735" s="15"/>
      <c r="G735" s="15"/>
      <c r="AB735" s="15"/>
      <c r="AL735" s="15"/>
      <c r="AU735" s="15"/>
    </row>
    <row r="736" spans="1:47" ht="11.25" customHeight="1">
      <c r="A736" s="15"/>
      <c r="B736" s="15"/>
      <c r="C736" s="15"/>
      <c r="G736" s="15"/>
      <c r="AB736" s="15"/>
      <c r="AL736" s="15"/>
      <c r="AU736" s="15"/>
    </row>
    <row r="737" spans="1:47" ht="11.25" customHeight="1">
      <c r="A737" s="15"/>
      <c r="B737" s="15"/>
      <c r="C737" s="15"/>
      <c r="G737" s="15"/>
      <c r="AB737" s="15"/>
      <c r="AL737" s="15"/>
      <c r="AU737" s="15"/>
    </row>
    <row r="738" spans="1:47" ht="11.25" customHeight="1">
      <c r="A738" s="15"/>
      <c r="B738" s="15"/>
      <c r="C738" s="15"/>
      <c r="G738" s="15"/>
      <c r="AB738" s="15"/>
      <c r="AL738" s="15"/>
      <c r="AU738" s="15"/>
    </row>
    <row r="739" spans="1:47" ht="11.25" customHeight="1">
      <c r="A739" s="15"/>
      <c r="B739" s="15"/>
      <c r="C739" s="15"/>
      <c r="G739" s="15"/>
      <c r="AB739" s="15"/>
      <c r="AL739" s="15"/>
      <c r="AU739" s="15"/>
    </row>
    <row r="740" spans="1:47" ht="11.25" customHeight="1">
      <c r="A740" s="15"/>
      <c r="B740" s="15"/>
      <c r="C740" s="15"/>
      <c r="G740" s="15"/>
      <c r="AB740" s="15"/>
      <c r="AL740" s="15"/>
      <c r="AU740" s="15"/>
    </row>
    <row r="741" spans="1:47" ht="11.25" customHeight="1">
      <c r="A741" s="15"/>
      <c r="B741" s="15"/>
      <c r="C741" s="15"/>
      <c r="G741" s="15"/>
      <c r="AB741" s="15"/>
      <c r="AL741" s="15"/>
      <c r="AU741" s="15"/>
    </row>
    <row r="742" spans="1:47" ht="11.25" customHeight="1">
      <c r="A742" s="15"/>
      <c r="B742" s="15"/>
      <c r="C742" s="15"/>
      <c r="G742" s="15"/>
      <c r="AB742" s="15"/>
      <c r="AL742" s="15"/>
      <c r="AU742" s="15"/>
    </row>
    <row r="743" spans="1:47" ht="11.25" customHeight="1">
      <c r="A743" s="15"/>
      <c r="B743" s="15"/>
      <c r="C743" s="15"/>
      <c r="G743" s="15"/>
      <c r="AB743" s="15"/>
      <c r="AL743" s="15"/>
      <c r="AU743" s="15"/>
    </row>
    <row r="744" spans="1:47" ht="11.25" customHeight="1">
      <c r="A744" s="15"/>
      <c r="B744" s="15"/>
      <c r="C744" s="15"/>
      <c r="G744" s="15"/>
      <c r="AB744" s="15"/>
      <c r="AL744" s="15"/>
      <c r="AU744" s="15"/>
    </row>
    <row r="745" spans="1:47" ht="11.25" customHeight="1">
      <c r="A745" s="15"/>
      <c r="B745" s="15"/>
      <c r="C745" s="15"/>
      <c r="G745" s="15"/>
      <c r="AB745" s="15"/>
      <c r="AL745" s="15"/>
      <c r="AU745" s="15"/>
    </row>
    <row r="746" spans="1:47" ht="11.25" customHeight="1">
      <c r="A746" s="15"/>
      <c r="B746" s="15"/>
      <c r="C746" s="15"/>
      <c r="G746" s="15"/>
      <c r="AB746" s="15"/>
      <c r="AL746" s="15"/>
      <c r="AU746" s="15"/>
    </row>
    <row r="747" spans="1:47" ht="11.25" customHeight="1">
      <c r="A747" s="15"/>
      <c r="B747" s="15"/>
      <c r="C747" s="15"/>
      <c r="G747" s="15"/>
      <c r="AB747" s="15"/>
      <c r="AL747" s="15"/>
      <c r="AU747" s="15"/>
    </row>
    <row r="748" spans="1:47" ht="11.25" customHeight="1">
      <c r="A748" s="15"/>
      <c r="B748" s="15"/>
      <c r="C748" s="15"/>
      <c r="G748" s="15"/>
      <c r="AB748" s="15"/>
      <c r="AL748" s="15"/>
      <c r="AU748" s="15"/>
    </row>
    <row r="749" spans="1:47" ht="11.25" customHeight="1">
      <c r="A749" s="15"/>
      <c r="B749" s="15"/>
      <c r="C749" s="15"/>
      <c r="G749" s="15"/>
      <c r="AB749" s="15"/>
      <c r="AL749" s="15"/>
      <c r="AU749" s="15"/>
    </row>
    <row r="750" spans="1:47" ht="11.25" customHeight="1">
      <c r="A750" s="15"/>
      <c r="B750" s="15"/>
      <c r="C750" s="15"/>
      <c r="G750" s="15"/>
      <c r="AB750" s="15"/>
      <c r="AL750" s="15"/>
      <c r="AU750" s="15"/>
    </row>
    <row r="751" spans="1:47" ht="11.25" customHeight="1">
      <c r="A751" s="15"/>
      <c r="B751" s="15"/>
      <c r="C751" s="15"/>
      <c r="G751" s="15"/>
      <c r="AB751" s="15"/>
      <c r="AL751" s="15"/>
      <c r="AU751" s="15"/>
    </row>
    <row r="752" spans="1:47" ht="11.25" customHeight="1">
      <c r="A752" s="15"/>
      <c r="B752" s="15"/>
      <c r="C752" s="15"/>
      <c r="G752" s="15"/>
      <c r="AB752" s="15"/>
      <c r="AL752" s="15"/>
      <c r="AU752" s="15"/>
    </row>
    <row r="753" spans="1:47" ht="11.25" customHeight="1">
      <c r="A753" s="15"/>
      <c r="B753" s="15"/>
      <c r="C753" s="15"/>
      <c r="G753" s="15"/>
      <c r="AB753" s="15"/>
      <c r="AL753" s="15"/>
      <c r="AU753" s="15"/>
    </row>
    <row r="754" spans="1:47" ht="11.25" customHeight="1">
      <c r="A754" s="15"/>
      <c r="B754" s="15"/>
      <c r="C754" s="15"/>
      <c r="G754" s="15"/>
      <c r="AB754" s="15"/>
      <c r="AL754" s="15"/>
      <c r="AU754" s="15"/>
    </row>
    <row r="755" spans="1:47" ht="11.25" customHeight="1">
      <c r="A755" s="15"/>
      <c r="B755" s="15"/>
      <c r="C755" s="15"/>
      <c r="G755" s="15"/>
      <c r="AB755" s="15"/>
      <c r="AL755" s="15"/>
      <c r="AU755" s="15"/>
    </row>
    <row r="756" spans="1:47" ht="11.25" customHeight="1">
      <c r="A756" s="15"/>
      <c r="B756" s="15"/>
      <c r="C756" s="15"/>
      <c r="G756" s="15"/>
      <c r="AB756" s="15"/>
      <c r="AL756" s="15"/>
      <c r="AU756" s="15"/>
    </row>
    <row r="757" spans="1:47" ht="11.25" customHeight="1">
      <c r="A757" s="15"/>
      <c r="B757" s="15"/>
      <c r="C757" s="15"/>
      <c r="G757" s="15"/>
      <c r="AB757" s="15"/>
      <c r="AL757" s="15"/>
      <c r="AU757" s="15"/>
    </row>
    <row r="758" spans="1:47" ht="11.25" customHeight="1">
      <c r="A758" s="15"/>
      <c r="B758" s="15"/>
      <c r="C758" s="15"/>
      <c r="G758" s="15"/>
      <c r="AB758" s="15"/>
      <c r="AL758" s="15"/>
      <c r="AU758" s="15"/>
    </row>
    <row r="759" spans="1:47" ht="11.25" customHeight="1">
      <c r="A759" s="15"/>
      <c r="B759" s="15"/>
      <c r="C759" s="15"/>
      <c r="G759" s="15"/>
      <c r="AB759" s="15"/>
      <c r="AL759" s="15"/>
      <c r="AU759" s="15"/>
    </row>
    <row r="760" spans="1:47" ht="11.25" customHeight="1">
      <c r="A760" s="15"/>
      <c r="B760" s="15"/>
      <c r="C760" s="15"/>
      <c r="G760" s="15"/>
      <c r="AB760" s="15"/>
      <c r="AL760" s="15"/>
      <c r="AU760" s="15"/>
    </row>
    <row r="761" spans="1:47" ht="11.25" customHeight="1">
      <c r="A761" s="15"/>
      <c r="B761" s="15"/>
      <c r="C761" s="15"/>
      <c r="G761" s="15"/>
      <c r="AB761" s="15"/>
      <c r="AL761" s="15"/>
      <c r="AU761" s="15"/>
    </row>
    <row r="762" spans="1:47" ht="11.25" customHeight="1">
      <c r="A762" s="15"/>
      <c r="B762" s="15"/>
      <c r="C762" s="15"/>
      <c r="G762" s="15"/>
      <c r="AB762" s="15"/>
      <c r="AL762" s="15"/>
      <c r="AU762" s="15"/>
    </row>
    <row r="763" spans="1:47" ht="11.25" customHeight="1">
      <c r="A763" s="15"/>
      <c r="B763" s="15"/>
      <c r="C763" s="15"/>
      <c r="G763" s="15"/>
      <c r="AB763" s="15"/>
      <c r="AL763" s="15"/>
      <c r="AU763" s="15"/>
    </row>
    <row r="764" spans="1:47" ht="11.25" customHeight="1">
      <c r="A764" s="15"/>
      <c r="B764" s="15"/>
      <c r="C764" s="15"/>
      <c r="G764" s="15"/>
      <c r="AB764" s="15"/>
      <c r="AL764" s="15"/>
      <c r="AU764" s="15"/>
    </row>
    <row r="765" spans="1:47" ht="11.25" customHeight="1">
      <c r="A765" s="15"/>
      <c r="B765" s="15"/>
      <c r="C765" s="15"/>
      <c r="G765" s="15"/>
      <c r="AB765" s="15"/>
      <c r="AL765" s="15"/>
      <c r="AU765" s="15"/>
    </row>
    <row r="766" spans="1:47" ht="11.25" customHeight="1">
      <c r="A766" s="15"/>
      <c r="B766" s="15"/>
      <c r="C766" s="15"/>
      <c r="G766" s="15"/>
      <c r="AB766" s="15"/>
      <c r="AL766" s="15"/>
      <c r="AU766" s="15"/>
    </row>
    <row r="767" spans="1:47" ht="11.25" customHeight="1">
      <c r="A767" s="15"/>
      <c r="B767" s="15"/>
      <c r="C767" s="15"/>
      <c r="G767" s="15"/>
      <c r="AB767" s="15"/>
      <c r="AL767" s="15"/>
      <c r="AU767" s="15"/>
    </row>
    <row r="768" spans="1:47" ht="11.25" customHeight="1">
      <c r="A768" s="15"/>
      <c r="B768" s="15"/>
      <c r="C768" s="15"/>
      <c r="G768" s="15"/>
      <c r="AB768" s="15"/>
      <c r="AL768" s="15"/>
      <c r="AU768" s="15"/>
    </row>
    <row r="769" spans="1:47" ht="11.25" customHeight="1">
      <c r="A769" s="15"/>
      <c r="B769" s="15"/>
      <c r="C769" s="15"/>
      <c r="G769" s="15"/>
      <c r="AB769" s="15"/>
      <c r="AL769" s="15"/>
      <c r="AU769" s="15"/>
    </row>
    <row r="770" spans="1:47" ht="11.25" customHeight="1">
      <c r="A770" s="15"/>
      <c r="B770" s="15"/>
      <c r="C770" s="15"/>
      <c r="G770" s="15"/>
      <c r="AB770" s="15"/>
      <c r="AL770" s="15"/>
      <c r="AU770" s="15"/>
    </row>
    <row r="771" spans="1:47" ht="11.25" customHeight="1">
      <c r="A771" s="15"/>
      <c r="B771" s="15"/>
      <c r="C771" s="15"/>
      <c r="G771" s="15"/>
      <c r="AB771" s="15"/>
      <c r="AL771" s="15"/>
      <c r="AU771" s="15"/>
    </row>
    <row r="772" spans="1:47" ht="11.25" customHeight="1">
      <c r="A772" s="15"/>
      <c r="B772" s="15"/>
      <c r="C772" s="15"/>
      <c r="G772" s="15"/>
      <c r="AB772" s="15"/>
      <c r="AL772" s="15"/>
      <c r="AU772" s="15"/>
    </row>
    <row r="773" spans="1:47" ht="11.25" customHeight="1">
      <c r="A773" s="15"/>
      <c r="B773" s="15"/>
      <c r="C773" s="15"/>
      <c r="G773" s="15"/>
      <c r="AB773" s="15"/>
      <c r="AL773" s="15"/>
      <c r="AU773" s="15"/>
    </row>
    <row r="774" spans="1:47" ht="11.25" customHeight="1">
      <c r="A774" s="15"/>
      <c r="B774" s="15"/>
      <c r="C774" s="15"/>
      <c r="G774" s="15"/>
      <c r="AB774" s="15"/>
      <c r="AL774" s="15"/>
      <c r="AU774" s="15"/>
    </row>
    <row r="775" spans="1:47" ht="11.25" customHeight="1">
      <c r="A775" s="15"/>
      <c r="B775" s="15"/>
      <c r="C775" s="15"/>
      <c r="G775" s="15"/>
      <c r="AB775" s="15"/>
      <c r="AL775" s="15"/>
      <c r="AU775" s="15"/>
    </row>
    <row r="776" spans="1:47" ht="11.25" customHeight="1">
      <c r="A776" s="15"/>
      <c r="B776" s="15"/>
      <c r="C776" s="15"/>
      <c r="G776" s="15"/>
      <c r="AB776" s="15"/>
      <c r="AL776" s="15"/>
      <c r="AU776" s="15"/>
    </row>
    <row r="777" spans="1:47" ht="11.25" customHeight="1">
      <c r="A777" s="15"/>
      <c r="B777" s="15"/>
      <c r="C777" s="15"/>
      <c r="G777" s="15"/>
      <c r="AB777" s="15"/>
      <c r="AL777" s="15"/>
      <c r="AU777" s="15"/>
    </row>
    <row r="778" spans="1:47" ht="11.25" customHeight="1">
      <c r="A778" s="15"/>
      <c r="B778" s="15"/>
      <c r="C778" s="15"/>
      <c r="G778" s="15"/>
      <c r="AB778" s="15"/>
      <c r="AL778" s="15"/>
      <c r="AU778" s="15"/>
    </row>
    <row r="779" spans="1:47" ht="11.25" customHeight="1">
      <c r="A779" s="15"/>
      <c r="B779" s="15"/>
      <c r="C779" s="15"/>
      <c r="G779" s="15"/>
      <c r="AB779" s="15"/>
      <c r="AL779" s="15"/>
      <c r="AU779" s="15"/>
    </row>
    <row r="780" spans="1:47" ht="11.25" customHeight="1">
      <c r="A780" s="15"/>
      <c r="B780" s="15"/>
      <c r="C780" s="15"/>
      <c r="G780" s="15"/>
      <c r="AB780" s="15"/>
      <c r="AL780" s="15"/>
      <c r="AU780" s="15"/>
    </row>
    <row r="781" spans="1:47" ht="11.25" customHeight="1">
      <c r="A781" s="15"/>
      <c r="B781" s="15"/>
      <c r="C781" s="15"/>
      <c r="G781" s="15"/>
      <c r="AB781" s="15"/>
      <c r="AL781" s="15"/>
      <c r="AU781" s="15"/>
    </row>
    <row r="782" spans="1:47" ht="11.25" customHeight="1">
      <c r="A782" s="15"/>
      <c r="B782" s="15"/>
      <c r="C782" s="15"/>
      <c r="G782" s="15"/>
      <c r="AB782" s="15"/>
      <c r="AL782" s="15"/>
      <c r="AU782" s="15"/>
    </row>
    <row r="783" spans="1:47" ht="11.25" customHeight="1">
      <c r="A783" s="15"/>
      <c r="B783" s="15"/>
      <c r="C783" s="15"/>
      <c r="G783" s="15"/>
      <c r="AB783" s="15"/>
      <c r="AL783" s="15"/>
      <c r="AU783" s="15"/>
    </row>
    <row r="784" spans="1:47" ht="11.25" customHeight="1">
      <c r="A784" s="15"/>
      <c r="B784" s="15"/>
      <c r="C784" s="15"/>
      <c r="G784" s="15"/>
      <c r="AB784" s="15"/>
      <c r="AL784" s="15"/>
      <c r="AU784" s="15"/>
    </row>
    <row r="785" spans="1:47" ht="11.25" customHeight="1">
      <c r="A785" s="15"/>
      <c r="B785" s="15"/>
      <c r="C785" s="15"/>
      <c r="G785" s="15"/>
      <c r="AB785" s="15"/>
      <c r="AL785" s="15"/>
      <c r="AU785" s="15"/>
    </row>
    <row r="786" spans="1:47" ht="11.25" customHeight="1">
      <c r="A786" s="15"/>
      <c r="B786" s="15"/>
      <c r="C786" s="15"/>
      <c r="G786" s="15"/>
      <c r="AB786" s="15"/>
      <c r="AL786" s="15"/>
      <c r="AU786" s="15"/>
    </row>
    <row r="787" spans="1:47" ht="11.25" customHeight="1">
      <c r="A787" s="15"/>
      <c r="B787" s="15"/>
      <c r="C787" s="15"/>
      <c r="G787" s="15"/>
      <c r="AB787" s="15"/>
      <c r="AL787" s="15"/>
      <c r="AU787" s="15"/>
    </row>
    <row r="788" spans="1:47" ht="11.25" customHeight="1">
      <c r="A788" s="15"/>
      <c r="B788" s="15"/>
      <c r="C788" s="15"/>
      <c r="G788" s="15"/>
      <c r="AB788" s="15"/>
      <c r="AL788" s="15"/>
      <c r="AU788" s="15"/>
    </row>
    <row r="789" spans="1:47" ht="11.25" customHeight="1">
      <c r="A789" s="15"/>
      <c r="B789" s="15"/>
      <c r="C789" s="15"/>
      <c r="G789" s="15"/>
      <c r="AB789" s="15"/>
      <c r="AL789" s="15"/>
      <c r="AU789" s="15"/>
    </row>
    <row r="790" spans="1:47" ht="11.25" customHeight="1">
      <c r="A790" s="15"/>
      <c r="B790" s="15"/>
      <c r="C790" s="15"/>
      <c r="G790" s="15"/>
      <c r="AB790" s="15"/>
      <c r="AL790" s="15"/>
      <c r="AU790" s="15"/>
    </row>
    <row r="791" spans="1:47" ht="11.25" customHeight="1">
      <c r="A791" s="15"/>
      <c r="B791" s="15"/>
      <c r="C791" s="15"/>
      <c r="G791" s="15"/>
      <c r="AB791" s="15"/>
      <c r="AL791" s="15"/>
      <c r="AU791" s="15"/>
    </row>
    <row r="792" spans="1:47" ht="11.25" customHeight="1">
      <c r="A792" s="15"/>
      <c r="B792" s="15"/>
      <c r="C792" s="15"/>
      <c r="G792" s="15"/>
      <c r="AB792" s="15"/>
      <c r="AL792" s="15"/>
      <c r="AU792" s="15"/>
    </row>
    <row r="793" spans="1:47" ht="11.25" customHeight="1">
      <c r="A793" s="15"/>
      <c r="B793" s="15"/>
      <c r="C793" s="15"/>
      <c r="G793" s="15"/>
      <c r="AB793" s="15"/>
      <c r="AL793" s="15"/>
      <c r="AU793" s="15"/>
    </row>
    <row r="794" spans="1:47" ht="11.25" customHeight="1">
      <c r="A794" s="15"/>
      <c r="B794" s="15"/>
      <c r="C794" s="15"/>
      <c r="G794" s="15"/>
      <c r="AB794" s="15"/>
      <c r="AL794" s="15"/>
      <c r="AU794" s="15"/>
    </row>
    <row r="795" spans="1:47" ht="11.25" customHeight="1">
      <c r="A795" s="15"/>
      <c r="B795" s="15"/>
      <c r="C795" s="15"/>
      <c r="G795" s="15"/>
      <c r="AB795" s="15"/>
      <c r="AL795" s="15"/>
      <c r="AU795" s="15"/>
    </row>
    <row r="796" spans="1:47" ht="11.25" customHeight="1">
      <c r="A796" s="15"/>
      <c r="B796" s="15"/>
      <c r="C796" s="15"/>
      <c r="G796" s="15"/>
      <c r="AB796" s="15"/>
      <c r="AL796" s="15"/>
      <c r="AU796" s="15"/>
    </row>
    <row r="797" spans="1:47" ht="11.25" customHeight="1">
      <c r="A797" s="15"/>
      <c r="B797" s="15"/>
      <c r="C797" s="15"/>
      <c r="G797" s="15"/>
      <c r="AB797" s="15"/>
      <c r="AL797" s="15"/>
      <c r="AU797" s="15"/>
    </row>
    <row r="798" spans="1:47" ht="11.25" customHeight="1">
      <c r="A798" s="15"/>
      <c r="B798" s="15"/>
      <c r="C798" s="15"/>
      <c r="G798" s="15"/>
      <c r="AB798" s="15"/>
      <c r="AL798" s="15"/>
      <c r="AU798" s="15"/>
    </row>
    <row r="799" spans="1:47" ht="11.25" customHeight="1">
      <c r="A799" s="15"/>
      <c r="B799" s="15"/>
      <c r="C799" s="15"/>
      <c r="G799" s="15"/>
      <c r="AB799" s="15"/>
      <c r="AL799" s="15"/>
      <c r="AU799" s="15"/>
    </row>
    <row r="800" spans="1:47" ht="11.25" customHeight="1">
      <c r="A800" s="15"/>
      <c r="B800" s="15"/>
      <c r="C800" s="15"/>
      <c r="G800" s="15"/>
      <c r="AB800" s="15"/>
      <c r="AL800" s="15"/>
      <c r="AU800" s="15"/>
    </row>
    <row r="801" spans="1:47" ht="11.25" customHeight="1">
      <c r="A801" s="15"/>
      <c r="B801" s="15"/>
      <c r="C801" s="15"/>
      <c r="G801" s="15"/>
      <c r="AB801" s="15"/>
      <c r="AL801" s="15"/>
      <c r="AU801" s="15"/>
    </row>
    <row r="802" spans="1:47" ht="11.25" customHeight="1">
      <c r="A802" s="15"/>
      <c r="B802" s="15"/>
      <c r="C802" s="15"/>
      <c r="G802" s="15"/>
      <c r="AB802" s="15"/>
      <c r="AL802" s="15"/>
      <c r="AU802" s="15"/>
    </row>
    <row r="803" spans="1:47" ht="11.25" customHeight="1">
      <c r="A803" s="15"/>
      <c r="B803" s="15"/>
      <c r="C803" s="15"/>
      <c r="G803" s="15"/>
      <c r="AB803" s="15"/>
      <c r="AL803" s="15"/>
      <c r="AU803" s="15"/>
    </row>
    <row r="804" spans="1:47" ht="11.25" customHeight="1">
      <c r="A804" s="15"/>
      <c r="B804" s="15"/>
      <c r="C804" s="15"/>
      <c r="G804" s="15"/>
      <c r="AB804" s="15"/>
      <c r="AL804" s="15"/>
      <c r="AU804" s="15"/>
    </row>
    <row r="805" spans="1:47" ht="11.25" customHeight="1">
      <c r="A805" s="15"/>
      <c r="B805" s="15"/>
      <c r="C805" s="15"/>
      <c r="G805" s="15"/>
      <c r="AB805" s="15"/>
      <c r="AL805" s="15"/>
      <c r="AU805" s="15"/>
    </row>
    <row r="806" spans="1:47" ht="11.25" customHeight="1">
      <c r="A806" s="15"/>
      <c r="B806" s="15"/>
      <c r="C806" s="15"/>
      <c r="G806" s="15"/>
      <c r="AB806" s="15"/>
      <c r="AL806" s="15"/>
      <c r="AU806" s="15"/>
    </row>
    <row r="807" spans="1:47" ht="11.25" customHeight="1">
      <c r="A807" s="15"/>
      <c r="B807" s="15"/>
      <c r="C807" s="15"/>
      <c r="G807" s="15"/>
      <c r="AB807" s="15"/>
      <c r="AL807" s="15"/>
      <c r="AU807" s="15"/>
    </row>
    <row r="808" spans="1:47" ht="11.25" customHeight="1">
      <c r="A808" s="15"/>
      <c r="B808" s="15"/>
      <c r="C808" s="15"/>
      <c r="G808" s="15"/>
      <c r="AB808" s="15"/>
      <c r="AL808" s="15"/>
      <c r="AU808" s="15"/>
    </row>
    <row r="809" spans="1:47" ht="11.25" customHeight="1">
      <c r="A809" s="15"/>
      <c r="B809" s="15"/>
      <c r="C809" s="15"/>
      <c r="G809" s="15"/>
      <c r="AB809" s="15"/>
      <c r="AL809" s="15"/>
      <c r="AU809" s="15"/>
    </row>
    <row r="810" spans="1:47" ht="11.25" customHeight="1">
      <c r="A810" s="15"/>
      <c r="B810" s="15"/>
      <c r="C810" s="15"/>
      <c r="G810" s="15"/>
      <c r="AB810" s="15"/>
      <c r="AL810" s="15"/>
      <c r="AU810" s="15"/>
    </row>
    <row r="811" spans="1:47" ht="11.25" customHeight="1">
      <c r="A811" s="15"/>
      <c r="B811" s="15"/>
      <c r="C811" s="15"/>
      <c r="G811" s="15"/>
      <c r="AB811" s="15"/>
      <c r="AL811" s="15"/>
      <c r="AU811" s="15"/>
    </row>
    <row r="812" spans="1:47" ht="11.25" customHeight="1">
      <c r="A812" s="15"/>
      <c r="B812" s="15"/>
      <c r="C812" s="15"/>
      <c r="G812" s="15"/>
      <c r="AB812" s="15"/>
      <c r="AL812" s="15"/>
      <c r="AU812" s="15"/>
    </row>
    <row r="813" spans="1:47" ht="11.25" customHeight="1">
      <c r="A813" s="15"/>
      <c r="B813" s="15"/>
      <c r="C813" s="15"/>
      <c r="G813" s="15"/>
      <c r="AB813" s="15"/>
      <c r="AL813" s="15"/>
      <c r="AU813" s="15"/>
    </row>
    <row r="814" spans="1:47" ht="11.25" customHeight="1">
      <c r="A814" s="15"/>
      <c r="B814" s="15"/>
      <c r="C814" s="15"/>
      <c r="G814" s="15"/>
      <c r="AB814" s="15"/>
      <c r="AL814" s="15"/>
      <c r="AU814" s="15"/>
    </row>
    <row r="815" spans="1:47" ht="11.25" customHeight="1">
      <c r="A815" s="15"/>
      <c r="B815" s="15"/>
      <c r="C815" s="15"/>
      <c r="G815" s="15"/>
      <c r="AB815" s="15"/>
      <c r="AL815" s="15"/>
      <c r="AU815" s="15"/>
    </row>
    <row r="816" spans="1:47" ht="11.25" customHeight="1">
      <c r="A816" s="15"/>
      <c r="B816" s="15"/>
      <c r="C816" s="15"/>
      <c r="G816" s="15"/>
      <c r="AB816" s="15"/>
      <c r="AL816" s="15"/>
      <c r="AU816" s="15"/>
    </row>
    <row r="817" spans="1:47" ht="11.25" customHeight="1">
      <c r="A817" s="15"/>
      <c r="B817" s="15"/>
      <c r="C817" s="15"/>
      <c r="G817" s="15"/>
      <c r="AB817" s="15"/>
      <c r="AL817" s="15"/>
      <c r="AU817" s="15"/>
    </row>
    <row r="818" spans="1:47" ht="11.25" customHeight="1">
      <c r="A818" s="15"/>
      <c r="B818" s="15"/>
      <c r="C818" s="15"/>
      <c r="G818" s="15"/>
      <c r="AB818" s="15"/>
      <c r="AL818" s="15"/>
      <c r="AU818" s="15"/>
    </row>
    <row r="819" spans="1:47" ht="11.25" customHeight="1">
      <c r="A819" s="15"/>
      <c r="B819" s="15"/>
      <c r="C819" s="15"/>
      <c r="G819" s="15"/>
      <c r="AB819" s="15"/>
      <c r="AL819" s="15"/>
      <c r="AU819" s="15"/>
    </row>
    <row r="820" spans="1:47" ht="11.25" customHeight="1">
      <c r="A820" s="15"/>
      <c r="B820" s="15"/>
      <c r="C820" s="15"/>
      <c r="G820" s="15"/>
      <c r="AB820" s="15"/>
      <c r="AL820" s="15"/>
      <c r="AU820" s="15"/>
    </row>
    <row r="821" spans="1:47" ht="11.25" customHeight="1">
      <c r="A821" s="15"/>
      <c r="B821" s="15"/>
      <c r="C821" s="15"/>
      <c r="G821" s="15"/>
      <c r="AB821" s="15"/>
      <c r="AL821" s="15"/>
      <c r="AU821" s="15"/>
    </row>
    <row r="822" spans="1:47" ht="11.25" customHeight="1">
      <c r="A822" s="15"/>
      <c r="B822" s="15"/>
      <c r="C822" s="15"/>
      <c r="G822" s="15"/>
      <c r="AB822" s="15"/>
      <c r="AL822" s="15"/>
      <c r="AU822" s="15"/>
    </row>
    <row r="823" spans="1:47" ht="11.25" customHeight="1">
      <c r="A823" s="15"/>
      <c r="B823" s="15"/>
      <c r="C823" s="15"/>
      <c r="G823" s="15"/>
      <c r="AB823" s="15"/>
      <c r="AL823" s="15"/>
      <c r="AU823" s="15"/>
    </row>
    <row r="824" spans="1:47" ht="11.25" customHeight="1">
      <c r="A824" s="15"/>
      <c r="B824" s="15"/>
      <c r="C824" s="15"/>
      <c r="G824" s="15"/>
      <c r="AB824" s="15"/>
      <c r="AL824" s="15"/>
      <c r="AU824" s="15"/>
    </row>
    <row r="825" spans="1:47" ht="11.25" customHeight="1">
      <c r="A825" s="15"/>
      <c r="B825" s="15"/>
      <c r="C825" s="15"/>
      <c r="G825" s="15"/>
      <c r="AB825" s="15"/>
      <c r="AL825" s="15"/>
      <c r="AU825" s="15"/>
    </row>
    <row r="826" spans="1:47" ht="11.25" customHeight="1">
      <c r="A826" s="15"/>
      <c r="B826" s="15"/>
      <c r="C826" s="15"/>
      <c r="G826" s="15"/>
      <c r="AB826" s="15"/>
      <c r="AL826" s="15"/>
      <c r="AU826" s="15"/>
    </row>
    <row r="827" spans="1:47" ht="11.25" customHeight="1">
      <c r="A827" s="15"/>
      <c r="B827" s="15"/>
      <c r="C827" s="15"/>
      <c r="G827" s="15"/>
      <c r="AB827" s="15"/>
      <c r="AL827" s="15"/>
      <c r="AU827" s="15"/>
    </row>
    <row r="828" spans="1:47" ht="11.25" customHeight="1">
      <c r="A828" s="15"/>
      <c r="B828" s="15"/>
      <c r="C828" s="15"/>
      <c r="G828" s="15"/>
      <c r="AB828" s="15"/>
      <c r="AL828" s="15"/>
      <c r="AU828" s="15"/>
    </row>
    <row r="829" spans="1:47" ht="11.25" customHeight="1">
      <c r="A829" s="15"/>
      <c r="B829" s="15"/>
      <c r="C829" s="15"/>
      <c r="G829" s="15"/>
      <c r="AB829" s="15"/>
      <c r="AL829" s="15"/>
      <c r="AU829" s="15"/>
    </row>
    <row r="830" spans="1:47" ht="11.25" customHeight="1">
      <c r="A830" s="15"/>
      <c r="B830" s="15"/>
      <c r="C830" s="15"/>
      <c r="G830" s="15"/>
      <c r="AB830" s="15"/>
      <c r="AL830" s="15"/>
      <c r="AU830" s="15"/>
    </row>
    <row r="831" spans="1:47" ht="11.25" customHeight="1">
      <c r="A831" s="15"/>
      <c r="B831" s="15"/>
      <c r="C831" s="15"/>
      <c r="G831" s="15"/>
      <c r="AB831" s="15"/>
      <c r="AL831" s="15"/>
      <c r="AU831" s="15"/>
    </row>
    <row r="832" spans="1:47" ht="11.25" customHeight="1">
      <c r="A832" s="15"/>
      <c r="B832" s="15"/>
      <c r="C832" s="15"/>
      <c r="G832" s="15"/>
      <c r="AB832" s="15"/>
      <c r="AL832" s="15"/>
      <c r="AU832" s="15"/>
    </row>
    <row r="833" spans="1:47" ht="11.25" customHeight="1">
      <c r="A833" s="15"/>
      <c r="B833" s="15"/>
      <c r="C833" s="15"/>
      <c r="G833" s="15"/>
      <c r="AB833" s="15"/>
      <c r="AL833" s="15"/>
      <c r="AU833" s="15"/>
    </row>
    <row r="834" spans="1:47" ht="11.25" customHeight="1">
      <c r="A834" s="15"/>
      <c r="B834" s="15"/>
      <c r="C834" s="15"/>
      <c r="G834" s="15"/>
      <c r="AB834" s="15"/>
      <c r="AL834" s="15"/>
      <c r="AU834" s="15"/>
    </row>
    <row r="835" spans="1:47" ht="11.25" customHeight="1">
      <c r="A835" s="15"/>
      <c r="B835" s="15"/>
      <c r="C835" s="15"/>
      <c r="G835" s="15"/>
      <c r="AB835" s="15"/>
      <c r="AL835" s="15"/>
      <c r="AU835" s="15"/>
    </row>
    <row r="836" spans="1:47" ht="11.25" customHeight="1">
      <c r="A836" s="15"/>
      <c r="B836" s="15"/>
      <c r="C836" s="15"/>
      <c r="G836" s="15"/>
      <c r="AB836" s="15"/>
      <c r="AL836" s="15"/>
      <c r="AU836" s="15"/>
    </row>
    <row r="837" spans="1:47" ht="11.25" customHeight="1">
      <c r="A837" s="15"/>
      <c r="B837" s="15"/>
      <c r="C837" s="15"/>
      <c r="G837" s="15"/>
      <c r="AB837" s="15"/>
      <c r="AL837" s="15"/>
      <c r="AU837" s="15"/>
    </row>
    <row r="838" spans="1:47" ht="11.25" customHeight="1">
      <c r="A838" s="15"/>
      <c r="B838" s="15"/>
      <c r="C838" s="15"/>
      <c r="G838" s="15"/>
      <c r="AB838" s="15"/>
      <c r="AL838" s="15"/>
      <c r="AU838" s="15"/>
    </row>
    <row r="839" spans="1:47" ht="11.25" customHeight="1">
      <c r="A839" s="15"/>
      <c r="B839" s="15"/>
      <c r="C839" s="15"/>
      <c r="G839" s="15"/>
      <c r="AB839" s="15"/>
      <c r="AL839" s="15"/>
      <c r="AU839" s="15"/>
    </row>
    <row r="840" spans="1:47" ht="11.25" customHeight="1">
      <c r="A840" s="15"/>
      <c r="B840" s="15"/>
      <c r="C840" s="15"/>
      <c r="G840" s="15"/>
      <c r="AB840" s="15"/>
      <c r="AL840" s="15"/>
      <c r="AU840" s="15"/>
    </row>
    <row r="841" spans="1:47" ht="11.25" customHeight="1">
      <c r="A841" s="15"/>
      <c r="B841" s="15"/>
      <c r="C841" s="15"/>
      <c r="G841" s="15"/>
      <c r="AB841" s="15"/>
      <c r="AL841" s="15"/>
      <c r="AU841" s="15"/>
    </row>
    <row r="842" spans="1:47" ht="11.25" customHeight="1">
      <c r="A842" s="15"/>
      <c r="B842" s="15"/>
      <c r="C842" s="15"/>
      <c r="G842" s="15"/>
      <c r="AB842" s="15"/>
      <c r="AL842" s="15"/>
      <c r="AU842" s="15"/>
    </row>
    <row r="843" spans="1:47" ht="11.25" customHeight="1">
      <c r="A843" s="15"/>
      <c r="B843" s="15"/>
      <c r="C843" s="15"/>
      <c r="G843" s="15"/>
      <c r="AB843" s="15"/>
      <c r="AL843" s="15"/>
      <c r="AU843" s="15"/>
    </row>
    <row r="844" spans="1:47" ht="11.25" customHeight="1">
      <c r="A844" s="15"/>
      <c r="B844" s="15"/>
      <c r="C844" s="15"/>
      <c r="G844" s="15"/>
      <c r="AB844" s="15"/>
      <c r="AL844" s="15"/>
      <c r="AU844" s="15"/>
    </row>
    <row r="845" spans="1:47" ht="11.25" customHeight="1">
      <c r="A845" s="15"/>
      <c r="B845" s="15"/>
      <c r="C845" s="15"/>
      <c r="G845" s="15"/>
      <c r="AB845" s="15"/>
      <c r="AL845" s="15"/>
      <c r="AU845" s="15"/>
    </row>
    <row r="846" spans="1:47" ht="11.25" customHeight="1">
      <c r="A846" s="15"/>
      <c r="B846" s="15"/>
      <c r="C846" s="15"/>
      <c r="G846" s="15"/>
      <c r="AB846" s="15"/>
      <c r="AL846" s="15"/>
      <c r="AU846" s="15"/>
    </row>
    <row r="847" spans="1:47" ht="11.25" customHeight="1">
      <c r="A847" s="15"/>
      <c r="B847" s="15"/>
      <c r="C847" s="15"/>
      <c r="G847" s="15"/>
      <c r="AB847" s="15"/>
      <c r="AL847" s="15"/>
      <c r="AU847" s="15"/>
    </row>
    <row r="848" spans="1:47" ht="11.25" customHeight="1">
      <c r="A848" s="15"/>
      <c r="B848" s="15"/>
      <c r="C848" s="15"/>
      <c r="G848" s="15"/>
      <c r="AB848" s="15"/>
      <c r="AL848" s="15"/>
      <c r="AU848" s="15"/>
    </row>
    <row r="849" spans="1:47" ht="11.25" customHeight="1">
      <c r="A849" s="15"/>
      <c r="B849" s="15"/>
      <c r="C849" s="15"/>
      <c r="G849" s="15"/>
      <c r="AB849" s="15"/>
      <c r="AL849" s="15"/>
      <c r="AU849" s="15"/>
    </row>
    <row r="850" spans="1:47" ht="11.25" customHeight="1">
      <c r="A850" s="15"/>
      <c r="B850" s="15"/>
      <c r="C850" s="15"/>
      <c r="G850" s="15"/>
      <c r="AB850" s="15"/>
      <c r="AL850" s="15"/>
      <c r="AU850" s="15"/>
    </row>
    <row r="851" spans="1:47" ht="11.25" customHeight="1">
      <c r="A851" s="15"/>
      <c r="B851" s="15"/>
      <c r="C851" s="15"/>
      <c r="G851" s="15"/>
      <c r="AB851" s="15"/>
      <c r="AL851" s="15"/>
      <c r="AU851" s="15"/>
    </row>
    <row r="852" spans="1:47" ht="11.25" customHeight="1">
      <c r="A852" s="15"/>
      <c r="B852" s="15"/>
      <c r="C852" s="15"/>
      <c r="G852" s="15"/>
      <c r="AB852" s="15"/>
      <c r="AL852" s="15"/>
      <c r="AU852" s="15"/>
    </row>
    <row r="853" spans="1:47" ht="11.25" customHeight="1">
      <c r="A853" s="15"/>
      <c r="B853" s="15"/>
      <c r="C853" s="15"/>
      <c r="G853" s="15"/>
      <c r="AB853" s="15"/>
      <c r="AL853" s="15"/>
      <c r="AU853" s="15"/>
    </row>
    <row r="854" spans="1:47" ht="11.25" customHeight="1">
      <c r="A854" s="15"/>
      <c r="B854" s="15"/>
      <c r="C854" s="15"/>
      <c r="G854" s="15"/>
      <c r="AB854" s="15"/>
      <c r="AL854" s="15"/>
      <c r="AU854" s="15"/>
    </row>
    <row r="855" spans="1:47" ht="11.25" customHeight="1">
      <c r="A855" s="15"/>
      <c r="B855" s="15"/>
      <c r="C855" s="15"/>
      <c r="G855" s="15"/>
      <c r="AB855" s="15"/>
      <c r="AL855" s="15"/>
      <c r="AU855" s="15"/>
    </row>
    <row r="856" spans="1:47" ht="11.25" customHeight="1">
      <c r="A856" s="15"/>
      <c r="B856" s="15"/>
      <c r="C856" s="15"/>
      <c r="G856" s="15"/>
      <c r="AB856" s="15"/>
      <c r="AL856" s="15"/>
      <c r="AU856" s="15"/>
    </row>
    <row r="857" spans="1:47" ht="11.25" customHeight="1">
      <c r="A857" s="15"/>
      <c r="B857" s="15"/>
      <c r="C857" s="15"/>
      <c r="G857" s="15"/>
      <c r="AB857" s="15"/>
      <c r="AL857" s="15"/>
      <c r="AU857" s="15"/>
    </row>
    <row r="858" spans="1:47" ht="11.25" customHeight="1">
      <c r="A858" s="15"/>
      <c r="B858" s="15"/>
      <c r="C858" s="15"/>
      <c r="G858" s="15"/>
      <c r="AB858" s="15"/>
      <c r="AL858" s="15"/>
      <c r="AU858" s="15"/>
    </row>
    <row r="859" spans="1:47" ht="11.25" customHeight="1">
      <c r="A859" s="15"/>
      <c r="B859" s="15"/>
      <c r="C859" s="15"/>
      <c r="G859" s="15"/>
      <c r="AB859" s="15"/>
      <c r="AL859" s="15"/>
      <c r="AU859" s="15"/>
    </row>
    <row r="860" spans="1:47" ht="11.25" customHeight="1">
      <c r="A860" s="15"/>
      <c r="B860" s="15"/>
      <c r="C860" s="15"/>
      <c r="G860" s="15"/>
      <c r="AB860" s="15"/>
      <c r="AL860" s="15"/>
      <c r="AU860" s="15"/>
    </row>
    <row r="861" spans="1:47" ht="11.25" customHeight="1">
      <c r="A861" s="15"/>
      <c r="B861" s="15"/>
      <c r="C861" s="15"/>
      <c r="G861" s="15"/>
      <c r="AB861" s="15"/>
      <c r="AL861" s="15"/>
      <c r="AU861" s="15"/>
    </row>
    <row r="862" spans="1:47" ht="11.25" customHeight="1">
      <c r="A862" s="15"/>
      <c r="B862" s="15"/>
      <c r="C862" s="15"/>
      <c r="G862" s="15"/>
      <c r="AB862" s="15"/>
      <c r="AL862" s="15"/>
      <c r="AU862" s="15"/>
    </row>
    <row r="863" spans="1:47" ht="11.25" customHeight="1">
      <c r="A863" s="15"/>
      <c r="B863" s="15"/>
      <c r="C863" s="15"/>
      <c r="G863" s="15"/>
      <c r="AB863" s="15"/>
      <c r="AL863" s="15"/>
      <c r="AU863" s="15"/>
    </row>
    <row r="864" spans="1:47" ht="11.25" customHeight="1">
      <c r="A864" s="15"/>
      <c r="B864" s="15"/>
      <c r="C864" s="15"/>
      <c r="G864" s="15"/>
      <c r="AB864" s="15"/>
      <c r="AL864" s="15"/>
      <c r="AU864" s="15"/>
    </row>
    <row r="865" spans="1:47" ht="11.25" customHeight="1">
      <c r="A865" s="15"/>
      <c r="B865" s="15"/>
      <c r="C865" s="15"/>
      <c r="G865" s="15"/>
      <c r="AB865" s="15"/>
      <c r="AL865" s="15"/>
      <c r="AU865" s="15"/>
    </row>
    <row r="866" spans="1:47" ht="11.25" customHeight="1">
      <c r="A866" s="15"/>
      <c r="B866" s="15"/>
      <c r="C866" s="15"/>
      <c r="G866" s="15"/>
      <c r="AB866" s="15"/>
      <c r="AL866" s="15"/>
      <c r="AU866" s="15"/>
    </row>
    <row r="867" spans="1:47" ht="11.25" customHeight="1">
      <c r="A867" s="15"/>
      <c r="B867" s="15"/>
      <c r="C867" s="15"/>
      <c r="G867" s="15"/>
      <c r="AB867" s="15"/>
      <c r="AL867" s="15"/>
      <c r="AU867" s="15"/>
    </row>
    <row r="868" spans="1:47" ht="11.25" customHeight="1">
      <c r="A868" s="15"/>
      <c r="B868" s="15"/>
      <c r="C868" s="15"/>
      <c r="G868" s="15"/>
      <c r="AB868" s="15"/>
      <c r="AL868" s="15"/>
      <c r="AU868" s="15"/>
    </row>
    <row r="869" spans="1:47" ht="11.25" customHeight="1">
      <c r="A869" s="15"/>
      <c r="B869" s="15"/>
      <c r="C869" s="15"/>
      <c r="G869" s="15"/>
      <c r="AB869" s="15"/>
      <c r="AL869" s="15"/>
      <c r="AU869" s="15"/>
    </row>
    <row r="870" spans="1:47" ht="11.25" customHeight="1">
      <c r="A870" s="15"/>
      <c r="B870" s="15"/>
      <c r="C870" s="15"/>
      <c r="G870" s="15"/>
      <c r="AB870" s="15"/>
      <c r="AL870" s="15"/>
      <c r="AU870" s="15"/>
    </row>
    <row r="871" spans="1:47" ht="11.25" customHeight="1">
      <c r="A871" s="15"/>
      <c r="B871" s="15"/>
      <c r="C871" s="15"/>
      <c r="G871" s="15"/>
      <c r="AB871" s="15"/>
      <c r="AL871" s="15"/>
      <c r="AU871" s="15"/>
    </row>
    <row r="872" spans="1:47" ht="11.25" customHeight="1">
      <c r="A872" s="15"/>
      <c r="B872" s="15"/>
      <c r="C872" s="15"/>
      <c r="G872" s="15"/>
      <c r="AB872" s="15"/>
      <c r="AL872" s="15"/>
      <c r="AU872" s="15"/>
    </row>
    <row r="873" spans="1:47" ht="11.25" customHeight="1">
      <c r="A873" s="15"/>
      <c r="B873" s="15"/>
      <c r="C873" s="15"/>
      <c r="G873" s="15"/>
      <c r="AB873" s="15"/>
      <c r="AL873" s="15"/>
      <c r="AU873" s="15"/>
    </row>
    <row r="874" spans="1:47" ht="11.25" customHeight="1">
      <c r="A874" s="15"/>
      <c r="B874" s="15"/>
      <c r="C874" s="15"/>
      <c r="G874" s="15"/>
      <c r="AB874" s="15"/>
      <c r="AL874" s="15"/>
      <c r="AU874" s="15"/>
    </row>
    <row r="875" spans="1:47" ht="11.25" customHeight="1">
      <c r="A875" s="15"/>
      <c r="B875" s="15"/>
      <c r="C875" s="15"/>
      <c r="G875" s="15"/>
      <c r="AB875" s="15"/>
      <c r="AL875" s="15"/>
      <c r="AU875" s="15"/>
    </row>
    <row r="876" spans="1:47" ht="11.25" customHeight="1">
      <c r="A876" s="15"/>
      <c r="B876" s="15"/>
      <c r="C876" s="15"/>
      <c r="G876" s="15"/>
      <c r="AB876" s="15"/>
      <c r="AL876" s="15"/>
      <c r="AU876" s="15"/>
    </row>
    <row r="877" spans="1:47" ht="11.25" customHeight="1">
      <c r="A877" s="15"/>
      <c r="B877" s="15"/>
      <c r="C877" s="15"/>
      <c r="G877" s="15"/>
      <c r="AB877" s="15"/>
      <c r="AL877" s="15"/>
      <c r="AU877" s="15"/>
    </row>
    <row r="878" spans="1:47" ht="11.25" customHeight="1">
      <c r="A878" s="15"/>
      <c r="B878" s="15"/>
      <c r="C878" s="15"/>
      <c r="G878" s="15"/>
      <c r="AB878" s="15"/>
      <c r="AL878" s="15"/>
      <c r="AU878" s="15"/>
    </row>
    <row r="879" spans="1:47" ht="11.25" customHeight="1">
      <c r="A879" s="15"/>
      <c r="B879" s="15"/>
      <c r="C879" s="15"/>
      <c r="G879" s="15"/>
      <c r="AB879" s="15"/>
      <c r="AL879" s="15"/>
      <c r="AU879" s="15"/>
    </row>
    <row r="880" spans="1:47" ht="11.25" customHeight="1">
      <c r="A880" s="15"/>
      <c r="B880" s="15"/>
      <c r="C880" s="15"/>
      <c r="G880" s="15"/>
      <c r="AB880" s="15"/>
      <c r="AL880" s="15"/>
      <c r="AU880" s="15"/>
    </row>
    <row r="881" spans="1:47" ht="11.25" customHeight="1">
      <c r="A881" s="15"/>
      <c r="B881" s="15"/>
      <c r="C881" s="15"/>
      <c r="G881" s="15"/>
      <c r="AB881" s="15"/>
      <c r="AL881" s="15"/>
      <c r="AU881" s="15"/>
    </row>
    <row r="882" spans="1:47" ht="11.25" customHeight="1">
      <c r="A882" s="15"/>
      <c r="B882" s="15"/>
      <c r="C882" s="15"/>
      <c r="G882" s="15"/>
      <c r="AB882" s="15"/>
      <c r="AL882" s="15"/>
      <c r="AU882" s="15"/>
    </row>
    <row r="883" spans="1:47" ht="11.25" customHeight="1">
      <c r="A883" s="15"/>
      <c r="B883" s="15"/>
      <c r="C883" s="15"/>
      <c r="G883" s="15"/>
      <c r="AB883" s="15"/>
      <c r="AL883" s="15"/>
      <c r="AU883" s="15"/>
    </row>
    <row r="884" spans="1:47" ht="11.25" customHeight="1">
      <c r="A884" s="15"/>
      <c r="B884" s="15"/>
      <c r="C884" s="15"/>
      <c r="G884" s="15"/>
      <c r="AB884" s="15"/>
      <c r="AL884" s="15"/>
      <c r="AU884" s="15"/>
    </row>
    <row r="885" spans="1:47" ht="11.25" customHeight="1">
      <c r="A885" s="15"/>
      <c r="B885" s="15"/>
      <c r="C885" s="15"/>
      <c r="G885" s="15"/>
      <c r="AB885" s="15"/>
      <c r="AL885" s="15"/>
      <c r="AU885" s="15"/>
    </row>
    <row r="886" spans="1:47" ht="11.25" customHeight="1">
      <c r="A886" s="15"/>
      <c r="B886" s="15"/>
      <c r="C886" s="15"/>
      <c r="G886" s="15"/>
      <c r="AB886" s="15"/>
      <c r="AL886" s="15"/>
      <c r="AU886" s="15"/>
    </row>
    <row r="887" spans="1:47" ht="11.25" customHeight="1">
      <c r="A887" s="15"/>
      <c r="B887" s="15"/>
      <c r="C887" s="15"/>
      <c r="G887" s="15"/>
      <c r="AB887" s="15"/>
      <c r="AL887" s="15"/>
      <c r="AU887" s="15"/>
    </row>
    <row r="888" spans="1:47" ht="11.25" customHeight="1">
      <c r="A888" s="15"/>
      <c r="B888" s="15"/>
      <c r="C888" s="15"/>
      <c r="G888" s="15"/>
      <c r="AB888" s="15"/>
      <c r="AL888" s="15"/>
      <c r="AU888" s="15"/>
    </row>
    <row r="889" spans="1:47" ht="11.25" customHeight="1">
      <c r="A889" s="15"/>
      <c r="B889" s="15"/>
      <c r="C889" s="15"/>
      <c r="G889" s="15"/>
      <c r="AB889" s="15"/>
      <c r="AL889" s="15"/>
      <c r="AU889" s="15"/>
    </row>
    <row r="890" spans="1:47" ht="11.25" customHeight="1">
      <c r="A890" s="15"/>
      <c r="B890" s="15"/>
      <c r="C890" s="15"/>
      <c r="G890" s="15"/>
      <c r="AB890" s="15"/>
      <c r="AL890" s="15"/>
      <c r="AU890" s="15"/>
    </row>
    <row r="891" spans="1:47" ht="11.25" customHeight="1">
      <c r="A891" s="15"/>
      <c r="B891" s="15"/>
      <c r="C891" s="15"/>
      <c r="G891" s="15"/>
      <c r="AB891" s="15"/>
      <c r="AL891" s="15"/>
      <c r="AU891" s="15"/>
    </row>
    <row r="892" spans="1:47" ht="11.25" customHeight="1">
      <c r="A892" s="15"/>
      <c r="B892" s="15"/>
      <c r="C892" s="15"/>
      <c r="G892" s="15"/>
      <c r="AB892" s="15"/>
      <c r="AL892" s="15"/>
      <c r="AU892" s="15"/>
    </row>
    <row r="893" spans="1:47" ht="11.25" customHeight="1">
      <c r="A893" s="15"/>
      <c r="B893" s="15"/>
      <c r="C893" s="15"/>
      <c r="G893" s="15"/>
      <c r="AB893" s="15"/>
      <c r="AL893" s="15"/>
      <c r="AU893" s="15"/>
    </row>
    <row r="894" spans="1:47" ht="11.25" customHeight="1">
      <c r="A894" s="15"/>
      <c r="B894" s="15"/>
      <c r="C894" s="15"/>
      <c r="G894" s="15"/>
      <c r="AB894" s="15"/>
      <c r="AL894" s="15"/>
      <c r="AU894" s="15"/>
    </row>
    <row r="895" spans="1:47" ht="11.25" customHeight="1">
      <c r="A895" s="15"/>
      <c r="B895" s="15"/>
      <c r="C895" s="15"/>
      <c r="G895" s="15"/>
      <c r="AB895" s="15"/>
      <c r="AL895" s="15"/>
      <c r="AU895" s="15"/>
    </row>
    <row r="896" spans="1:47" ht="11.25" customHeight="1">
      <c r="A896" s="15"/>
      <c r="B896" s="15"/>
      <c r="C896" s="15"/>
      <c r="G896" s="15"/>
      <c r="AB896" s="15"/>
      <c r="AL896" s="15"/>
      <c r="AU896" s="15"/>
    </row>
    <row r="897" spans="1:47" ht="11.25" customHeight="1">
      <c r="A897" s="15"/>
      <c r="B897" s="15"/>
      <c r="C897" s="15"/>
      <c r="G897" s="15"/>
      <c r="AB897" s="15"/>
      <c r="AL897" s="15"/>
      <c r="AU897" s="15"/>
    </row>
    <row r="898" spans="1:47" ht="11.25" customHeight="1">
      <c r="A898" s="15"/>
      <c r="B898" s="15"/>
      <c r="C898" s="15"/>
      <c r="G898" s="15"/>
      <c r="AB898" s="15"/>
      <c r="AL898" s="15"/>
      <c r="AU898" s="15"/>
    </row>
    <row r="899" spans="1:47" ht="11.25" customHeight="1">
      <c r="A899" s="15"/>
      <c r="B899" s="15"/>
      <c r="C899" s="15"/>
      <c r="G899" s="15"/>
      <c r="AB899" s="15"/>
      <c r="AL899" s="15"/>
      <c r="AU899" s="15"/>
    </row>
    <row r="900" spans="1:47" ht="11.25" customHeight="1">
      <c r="A900" s="15"/>
      <c r="B900" s="15"/>
      <c r="C900" s="15"/>
      <c r="G900" s="15"/>
      <c r="AB900" s="15"/>
      <c r="AL900" s="15"/>
      <c r="AU900" s="15"/>
    </row>
    <row r="901" spans="1:47" ht="11.25" customHeight="1">
      <c r="A901" s="15"/>
      <c r="B901" s="15"/>
      <c r="C901" s="15"/>
      <c r="G901" s="15"/>
      <c r="AB901" s="15"/>
      <c r="AL901" s="15"/>
      <c r="AU901" s="15"/>
    </row>
    <row r="902" spans="1:47" ht="11.25" customHeight="1">
      <c r="A902" s="15"/>
      <c r="B902" s="15"/>
      <c r="C902" s="15"/>
      <c r="G902" s="15"/>
      <c r="AB902" s="15"/>
      <c r="AL902" s="15"/>
      <c r="AU902" s="15"/>
    </row>
    <row r="903" spans="1:47" ht="11.25" customHeight="1">
      <c r="A903" s="15"/>
      <c r="B903" s="15"/>
      <c r="C903" s="15"/>
      <c r="G903" s="15"/>
      <c r="AB903" s="15"/>
      <c r="AL903" s="15"/>
      <c r="AU903" s="15"/>
    </row>
    <row r="904" spans="1:47" ht="11.25" customHeight="1">
      <c r="A904" s="15"/>
      <c r="B904" s="15"/>
      <c r="C904" s="15"/>
      <c r="G904" s="15"/>
      <c r="AB904" s="15"/>
      <c r="AL904" s="15"/>
      <c r="AU904" s="15"/>
    </row>
    <row r="905" spans="1:47" ht="11.25" customHeight="1">
      <c r="A905" s="15"/>
      <c r="B905" s="15"/>
      <c r="C905" s="15"/>
      <c r="G905" s="15"/>
      <c r="AB905" s="15"/>
      <c r="AL905" s="15"/>
      <c r="AU905" s="15"/>
    </row>
    <row r="906" spans="1:47" ht="11.25" customHeight="1">
      <c r="A906" s="15"/>
      <c r="B906" s="15"/>
      <c r="C906" s="15"/>
      <c r="G906" s="15"/>
      <c r="AB906" s="15"/>
      <c r="AL906" s="15"/>
      <c r="AU906" s="15"/>
    </row>
    <row r="907" spans="1:47" ht="11.25" customHeight="1">
      <c r="A907" s="15"/>
      <c r="B907" s="15"/>
      <c r="C907" s="15"/>
      <c r="G907" s="15"/>
      <c r="AB907" s="15"/>
      <c r="AL907" s="15"/>
      <c r="AU907" s="15"/>
    </row>
    <row r="908" spans="1:47" ht="11.25" customHeight="1">
      <c r="A908" s="15"/>
      <c r="B908" s="15"/>
      <c r="C908" s="15"/>
      <c r="G908" s="15"/>
      <c r="AB908" s="15"/>
      <c r="AL908" s="15"/>
      <c r="AU908" s="15"/>
    </row>
    <row r="909" spans="1:47" ht="11.25" customHeight="1">
      <c r="A909" s="15"/>
      <c r="B909" s="15"/>
      <c r="C909" s="15"/>
      <c r="G909" s="15"/>
      <c r="AB909" s="15"/>
      <c r="AL909" s="15"/>
      <c r="AU909" s="15"/>
    </row>
    <row r="910" spans="1:47" ht="11.25" customHeight="1">
      <c r="A910" s="15"/>
      <c r="B910" s="15"/>
      <c r="C910" s="15"/>
      <c r="G910" s="15"/>
      <c r="AB910" s="15"/>
      <c r="AL910" s="15"/>
      <c r="AU910" s="15"/>
    </row>
    <row r="911" spans="1:47" ht="11.25" customHeight="1">
      <c r="A911" s="15"/>
      <c r="B911" s="15"/>
      <c r="C911" s="15"/>
      <c r="G911" s="15"/>
      <c r="AB911" s="15"/>
      <c r="AL911" s="15"/>
      <c r="AU911" s="15"/>
    </row>
    <row r="912" spans="1:47" ht="11.25" customHeight="1">
      <c r="A912" s="15"/>
      <c r="B912" s="15"/>
      <c r="C912" s="15"/>
      <c r="G912" s="15"/>
      <c r="AB912" s="15"/>
      <c r="AL912" s="15"/>
      <c r="AU912" s="15"/>
    </row>
    <row r="913" spans="1:47" ht="11.25" customHeight="1">
      <c r="A913" s="15"/>
      <c r="B913" s="15"/>
      <c r="C913" s="15"/>
      <c r="G913" s="15"/>
      <c r="AB913" s="15"/>
      <c r="AL913" s="15"/>
      <c r="AU913" s="15"/>
    </row>
    <row r="914" spans="1:47" ht="11.25" customHeight="1">
      <c r="A914" s="15"/>
      <c r="B914" s="15"/>
      <c r="C914" s="15"/>
      <c r="G914" s="15"/>
      <c r="AB914" s="15"/>
      <c r="AL914" s="15"/>
      <c r="AU914" s="15"/>
    </row>
    <row r="915" spans="1:47" ht="11.25" customHeight="1">
      <c r="A915" s="15"/>
      <c r="B915" s="15"/>
      <c r="C915" s="15"/>
      <c r="G915" s="15"/>
      <c r="AB915" s="15"/>
      <c r="AL915" s="15"/>
      <c r="AU915" s="15"/>
    </row>
    <row r="916" spans="1:47" ht="11.25" customHeight="1">
      <c r="A916" s="15"/>
      <c r="B916" s="15"/>
      <c r="C916" s="15"/>
      <c r="G916" s="15"/>
      <c r="AB916" s="15"/>
      <c r="AL916" s="15"/>
      <c r="AU916" s="15"/>
    </row>
    <row r="917" spans="1:47" ht="11.25" customHeight="1">
      <c r="A917" s="15"/>
      <c r="B917" s="15"/>
      <c r="C917" s="15"/>
      <c r="G917" s="15"/>
      <c r="AB917" s="15"/>
      <c r="AL917" s="15"/>
      <c r="AU917" s="15"/>
    </row>
    <row r="918" spans="1:47" ht="11.25" customHeight="1">
      <c r="A918" s="15"/>
      <c r="B918" s="15"/>
      <c r="C918" s="15"/>
      <c r="G918" s="15"/>
      <c r="AB918" s="15"/>
      <c r="AL918" s="15"/>
      <c r="AU918" s="15"/>
    </row>
    <row r="919" spans="1:47" ht="11.25" customHeight="1">
      <c r="A919" s="15"/>
      <c r="B919" s="15"/>
      <c r="C919" s="15"/>
      <c r="G919" s="15"/>
      <c r="AB919" s="15"/>
      <c r="AL919" s="15"/>
      <c r="AU919" s="15"/>
    </row>
    <row r="920" spans="1:47" ht="11.25" customHeight="1">
      <c r="A920" s="15"/>
      <c r="B920" s="15"/>
      <c r="C920" s="15"/>
      <c r="G920" s="15"/>
      <c r="AB920" s="15"/>
      <c r="AL920" s="15"/>
      <c r="AU920" s="15"/>
    </row>
    <row r="921" spans="1:47" ht="11.25" customHeight="1">
      <c r="A921" s="15"/>
      <c r="B921" s="15"/>
      <c r="C921" s="15"/>
      <c r="G921" s="15"/>
      <c r="AB921" s="15"/>
      <c r="AL921" s="15"/>
      <c r="AU921" s="15"/>
    </row>
    <row r="922" spans="1:47" ht="11.25" customHeight="1">
      <c r="A922" s="15"/>
      <c r="B922" s="15"/>
      <c r="C922" s="15"/>
      <c r="G922" s="15"/>
      <c r="AB922" s="15"/>
      <c r="AL922" s="15"/>
      <c r="AU922" s="15"/>
    </row>
    <row r="923" spans="1:47" ht="11.25" customHeight="1">
      <c r="A923" s="15"/>
      <c r="B923" s="15"/>
      <c r="C923" s="15"/>
      <c r="G923" s="15"/>
      <c r="AB923" s="15"/>
      <c r="AL923" s="15"/>
      <c r="AU923" s="15"/>
    </row>
    <row r="924" spans="1:47" ht="11.25" customHeight="1">
      <c r="A924" s="15"/>
      <c r="B924" s="15"/>
      <c r="C924" s="15"/>
      <c r="G924" s="15"/>
      <c r="AB924" s="15"/>
      <c r="AL924" s="15"/>
      <c r="AU924" s="15"/>
    </row>
    <row r="925" spans="1:47" ht="11.25" customHeight="1">
      <c r="A925" s="15"/>
      <c r="B925" s="15"/>
      <c r="C925" s="15"/>
      <c r="G925" s="15"/>
      <c r="AB925" s="15"/>
      <c r="AL925" s="15"/>
      <c r="AU925" s="15"/>
    </row>
    <row r="926" spans="1:47" ht="11.25" customHeight="1">
      <c r="A926" s="15"/>
      <c r="B926" s="15"/>
      <c r="C926" s="15"/>
      <c r="G926" s="15"/>
      <c r="AB926" s="15"/>
      <c r="AL926" s="15"/>
      <c r="AU926" s="15"/>
    </row>
    <row r="927" spans="1:47" ht="11.25" customHeight="1">
      <c r="A927" s="15"/>
      <c r="B927" s="15"/>
      <c r="C927" s="15"/>
      <c r="G927" s="15"/>
      <c r="AB927" s="15"/>
      <c r="AL927" s="15"/>
      <c r="AU927" s="15"/>
    </row>
    <row r="928" spans="1:47" ht="11.25" customHeight="1">
      <c r="A928" s="15"/>
      <c r="B928" s="15"/>
      <c r="C928" s="15"/>
      <c r="G928" s="15"/>
      <c r="AB928" s="15"/>
      <c r="AL928" s="15"/>
      <c r="AU928" s="15"/>
    </row>
    <row r="929" spans="1:47" ht="11.25" customHeight="1">
      <c r="A929" s="15"/>
      <c r="B929" s="15"/>
      <c r="C929" s="15"/>
      <c r="G929" s="15"/>
      <c r="AB929" s="15"/>
      <c r="AL929" s="15"/>
      <c r="AU929" s="15"/>
    </row>
    <row r="930" spans="1:47" ht="11.25" customHeight="1">
      <c r="A930" s="15"/>
      <c r="B930" s="15"/>
      <c r="C930" s="15"/>
      <c r="G930" s="15"/>
      <c r="AB930" s="15"/>
      <c r="AL930" s="15"/>
      <c r="AU930" s="15"/>
    </row>
    <row r="931" spans="1:47" ht="11.25" customHeight="1">
      <c r="A931" s="15"/>
      <c r="B931" s="15"/>
      <c r="C931" s="15"/>
      <c r="G931" s="15"/>
      <c r="AB931" s="15"/>
      <c r="AL931" s="15"/>
      <c r="AU931" s="15"/>
    </row>
    <row r="932" spans="1:47" ht="11.25" customHeight="1">
      <c r="A932" s="15"/>
      <c r="B932" s="15"/>
      <c r="C932" s="15"/>
      <c r="G932" s="15"/>
      <c r="AB932" s="15"/>
      <c r="AL932" s="15"/>
      <c r="AU932" s="15"/>
    </row>
    <row r="933" spans="1:47" ht="11.25" customHeight="1">
      <c r="A933" s="15"/>
      <c r="B933" s="15"/>
      <c r="C933" s="15"/>
      <c r="G933" s="15"/>
      <c r="AB933" s="15"/>
      <c r="AL933" s="15"/>
      <c r="AU933" s="15"/>
    </row>
    <row r="934" spans="1:47" ht="11.25" customHeight="1">
      <c r="A934" s="15"/>
      <c r="B934" s="15"/>
      <c r="C934" s="15"/>
      <c r="G934" s="15"/>
      <c r="AB934" s="15"/>
      <c r="AL934" s="15"/>
      <c r="AU934" s="15"/>
    </row>
    <row r="935" spans="1:47" ht="11.25" customHeight="1">
      <c r="A935" s="15"/>
      <c r="B935" s="15"/>
      <c r="C935" s="15"/>
      <c r="G935" s="15"/>
      <c r="AB935" s="15"/>
      <c r="AL935" s="15"/>
      <c r="AU935" s="15"/>
    </row>
    <row r="936" spans="1:47" ht="11.25" customHeight="1">
      <c r="A936" s="15"/>
      <c r="B936" s="15"/>
      <c r="C936" s="15"/>
      <c r="G936" s="15"/>
      <c r="AB936" s="15"/>
      <c r="AL936" s="15"/>
      <c r="AU936" s="15"/>
    </row>
    <row r="937" spans="1:47" ht="11.25" customHeight="1">
      <c r="A937" s="15"/>
      <c r="B937" s="15"/>
      <c r="C937" s="15"/>
      <c r="G937" s="15"/>
      <c r="AB937" s="15"/>
      <c r="AL937" s="15"/>
      <c r="AU937" s="15"/>
    </row>
    <row r="938" spans="1:47" ht="11.25" customHeight="1">
      <c r="A938" s="15"/>
      <c r="B938" s="15"/>
      <c r="C938" s="15"/>
      <c r="G938" s="15"/>
      <c r="AB938" s="15"/>
      <c r="AL938" s="15"/>
      <c r="AU938" s="15"/>
    </row>
    <row r="939" spans="1:47" ht="11.25" customHeight="1">
      <c r="A939" s="15"/>
      <c r="B939" s="15"/>
      <c r="C939" s="15"/>
      <c r="G939" s="15"/>
      <c r="AB939" s="15"/>
      <c r="AL939" s="15"/>
      <c r="AU939" s="15"/>
    </row>
    <row r="940" spans="1:47" ht="11.25" customHeight="1">
      <c r="A940" s="15"/>
      <c r="B940" s="15"/>
      <c r="C940" s="15"/>
      <c r="G940" s="15"/>
      <c r="AB940" s="15"/>
      <c r="AL940" s="15"/>
      <c r="AU940" s="15"/>
    </row>
    <row r="941" spans="1:47" ht="11.25" customHeight="1">
      <c r="A941" s="15"/>
      <c r="B941" s="15"/>
      <c r="C941" s="15"/>
      <c r="G941" s="15"/>
      <c r="AB941" s="15"/>
      <c r="AL941" s="15"/>
      <c r="AU941" s="15"/>
    </row>
    <row r="942" spans="1:47" ht="11.25" customHeight="1">
      <c r="A942" s="15"/>
      <c r="B942" s="15"/>
      <c r="C942" s="15"/>
      <c r="G942" s="15"/>
      <c r="AB942" s="15"/>
      <c r="AL942" s="15"/>
      <c r="AU942" s="15"/>
    </row>
    <row r="943" spans="1:47" ht="11.25" customHeight="1">
      <c r="A943" s="15"/>
      <c r="B943" s="15"/>
      <c r="C943" s="15"/>
      <c r="G943" s="15"/>
      <c r="AB943" s="15"/>
      <c r="AL943" s="15"/>
      <c r="AU943" s="15"/>
    </row>
    <row r="944" spans="1:47" ht="11.25" customHeight="1">
      <c r="A944" s="15"/>
      <c r="B944" s="15"/>
      <c r="C944" s="15"/>
      <c r="G944" s="15"/>
      <c r="AB944" s="15"/>
      <c r="AL944" s="15"/>
      <c r="AU944" s="15"/>
    </row>
    <row r="945" spans="1:47" ht="11.25" customHeight="1">
      <c r="A945" s="15"/>
      <c r="B945" s="15"/>
      <c r="C945" s="15"/>
      <c r="G945" s="15"/>
      <c r="AB945" s="15"/>
      <c r="AL945" s="15"/>
      <c r="AU945" s="15"/>
    </row>
    <row r="946" spans="1:47" ht="11.25" customHeight="1">
      <c r="A946" s="15"/>
      <c r="B946" s="15"/>
      <c r="C946" s="15"/>
      <c r="G946" s="15"/>
      <c r="AB946" s="15"/>
      <c r="AL946" s="15"/>
      <c r="AU946" s="15"/>
    </row>
    <row r="947" spans="1:47" ht="11.25" customHeight="1">
      <c r="A947" s="15"/>
      <c r="B947" s="15"/>
      <c r="C947" s="15"/>
      <c r="G947" s="15"/>
      <c r="AB947" s="15"/>
      <c r="AL947" s="15"/>
      <c r="AU947" s="15"/>
    </row>
    <row r="948" spans="1:47" ht="11.25" customHeight="1">
      <c r="A948" s="15"/>
      <c r="B948" s="15"/>
      <c r="C948" s="15"/>
      <c r="G948" s="15"/>
      <c r="AB948" s="15"/>
      <c r="AL948" s="15"/>
      <c r="AU948" s="15"/>
    </row>
    <row r="949" spans="1:47" ht="11.25" customHeight="1">
      <c r="A949" s="15"/>
      <c r="B949" s="15"/>
      <c r="C949" s="15"/>
      <c r="G949" s="15"/>
      <c r="AB949" s="15"/>
      <c r="AL949" s="15"/>
      <c r="AU949" s="15"/>
    </row>
    <row r="950" spans="1:47" ht="11.25" customHeight="1">
      <c r="A950" s="15"/>
      <c r="B950" s="15"/>
      <c r="C950" s="15"/>
      <c r="G950" s="15"/>
      <c r="AB950" s="15"/>
      <c r="AL950" s="15"/>
      <c r="AU950" s="15"/>
    </row>
    <row r="951" spans="1:47" ht="11.25" customHeight="1">
      <c r="A951" s="15"/>
      <c r="B951" s="15"/>
      <c r="C951" s="15"/>
      <c r="G951" s="15"/>
      <c r="AB951" s="15"/>
      <c r="AL951" s="15"/>
      <c r="AU951" s="15"/>
    </row>
    <row r="952" spans="1:47" ht="11.25" customHeight="1">
      <c r="A952" s="15"/>
      <c r="B952" s="15"/>
      <c r="C952" s="15"/>
      <c r="G952" s="15"/>
      <c r="AB952" s="15"/>
      <c r="AL952" s="15"/>
      <c r="AU952" s="15"/>
    </row>
    <row r="953" spans="1:47" ht="11.25" customHeight="1">
      <c r="A953" s="15"/>
      <c r="B953" s="15"/>
      <c r="C953" s="15"/>
      <c r="G953" s="15"/>
      <c r="AB953" s="15"/>
      <c r="AL953" s="15"/>
      <c r="AU953" s="15"/>
    </row>
    <row r="954" spans="1:47" ht="11.25" customHeight="1">
      <c r="A954" s="15"/>
      <c r="B954" s="15"/>
      <c r="C954" s="15"/>
      <c r="G954" s="15"/>
      <c r="AB954" s="15"/>
      <c r="AL954" s="15"/>
      <c r="AU954" s="15"/>
    </row>
    <row r="955" spans="1:47" ht="11.25" customHeight="1">
      <c r="A955" s="15"/>
      <c r="B955" s="15"/>
      <c r="C955" s="15"/>
      <c r="G955" s="15"/>
      <c r="AB955" s="15"/>
      <c r="AL955" s="15"/>
      <c r="AU955" s="15"/>
    </row>
    <row r="956" spans="1:47" ht="11.25" customHeight="1">
      <c r="A956" s="15"/>
      <c r="B956" s="15"/>
      <c r="C956" s="15"/>
      <c r="G956" s="15"/>
      <c r="AB956" s="15"/>
      <c r="AL956" s="15"/>
      <c r="AU956" s="15"/>
    </row>
    <row r="957" spans="1:47" ht="11.25" customHeight="1">
      <c r="A957" s="15"/>
      <c r="B957" s="15"/>
      <c r="C957" s="15"/>
      <c r="G957" s="15"/>
      <c r="AB957" s="15"/>
      <c r="AL957" s="15"/>
      <c r="AU957" s="15"/>
    </row>
    <row r="958" spans="1:47" ht="11.25" customHeight="1">
      <c r="A958" s="15"/>
      <c r="B958" s="15"/>
      <c r="C958" s="15"/>
      <c r="G958" s="15"/>
      <c r="AB958" s="15"/>
      <c r="AL958" s="15"/>
      <c r="AU958" s="15"/>
    </row>
    <row r="959" spans="1:47" ht="11.25" customHeight="1">
      <c r="A959" s="15"/>
      <c r="B959" s="15"/>
      <c r="C959" s="15"/>
      <c r="G959" s="15"/>
      <c r="AB959" s="15"/>
      <c r="AL959" s="15"/>
      <c r="AU959" s="15"/>
    </row>
    <row r="960" spans="1:47" ht="11.25" customHeight="1">
      <c r="A960" s="15"/>
      <c r="B960" s="15"/>
      <c r="C960" s="15"/>
      <c r="G960" s="15"/>
      <c r="AB960" s="15"/>
      <c r="AL960" s="15"/>
      <c r="AU960" s="15"/>
    </row>
    <row r="961" spans="1:47" ht="11.25" customHeight="1">
      <c r="A961" s="15"/>
      <c r="B961" s="15"/>
      <c r="C961" s="15"/>
      <c r="G961" s="15"/>
      <c r="AB961" s="15"/>
      <c r="AL961" s="15"/>
      <c r="AU961" s="15"/>
    </row>
    <row r="962" spans="1:47" ht="11.25" customHeight="1">
      <c r="A962" s="15"/>
      <c r="B962" s="15"/>
      <c r="C962" s="15"/>
      <c r="G962" s="15"/>
      <c r="AB962" s="15"/>
      <c r="AL962" s="15"/>
      <c r="AU962" s="15"/>
    </row>
    <row r="963" spans="1:47" ht="11.25" customHeight="1">
      <c r="A963" s="15"/>
      <c r="B963" s="15"/>
      <c r="C963" s="15"/>
      <c r="G963" s="15"/>
      <c r="AB963" s="15"/>
      <c r="AL963" s="15"/>
      <c r="AU963" s="15"/>
    </row>
    <row r="964" spans="1:47" ht="11.25" customHeight="1">
      <c r="A964" s="15"/>
      <c r="B964" s="15"/>
      <c r="C964" s="15"/>
      <c r="G964" s="15"/>
      <c r="AB964" s="15"/>
      <c r="AL964" s="15"/>
      <c r="AU964" s="15"/>
    </row>
    <row r="965" spans="1:47" ht="11.25" customHeight="1">
      <c r="A965" s="15"/>
      <c r="B965" s="15"/>
      <c r="C965" s="15"/>
      <c r="G965" s="15"/>
      <c r="AB965" s="15"/>
      <c r="AL965" s="15"/>
      <c r="AU965" s="15"/>
    </row>
    <row r="966" spans="1:47" ht="11.25" customHeight="1">
      <c r="A966" s="15"/>
      <c r="B966" s="15"/>
      <c r="C966" s="15"/>
      <c r="G966" s="15"/>
      <c r="AB966" s="15"/>
      <c r="AL966" s="15"/>
      <c r="AU966" s="15"/>
    </row>
    <row r="967" spans="1:47" ht="11.25" customHeight="1">
      <c r="A967" s="15"/>
      <c r="B967" s="15"/>
      <c r="C967" s="15"/>
      <c r="G967" s="15"/>
      <c r="AB967" s="15"/>
      <c r="AL967" s="15"/>
      <c r="AU967" s="15"/>
    </row>
    <row r="968" spans="1:47" ht="11.25" customHeight="1">
      <c r="A968" s="15"/>
      <c r="B968" s="15"/>
      <c r="C968" s="15"/>
      <c r="G968" s="15"/>
      <c r="AB968" s="15"/>
      <c r="AL968" s="15"/>
      <c r="AU968" s="15"/>
    </row>
    <row r="969" spans="1:47" ht="11.25" customHeight="1">
      <c r="A969" s="15"/>
      <c r="B969" s="15"/>
      <c r="C969" s="15"/>
      <c r="G969" s="15"/>
      <c r="AB969" s="15"/>
      <c r="AL969" s="15"/>
      <c r="AU969" s="15"/>
    </row>
    <row r="970" spans="1:47" ht="11.25" customHeight="1">
      <c r="A970" s="15"/>
      <c r="B970" s="15"/>
      <c r="C970" s="15"/>
      <c r="G970" s="15"/>
      <c r="AB970" s="15"/>
      <c r="AL970" s="15"/>
      <c r="AU970" s="15"/>
    </row>
    <row r="971" spans="1:47" ht="11.25" customHeight="1">
      <c r="A971" s="15"/>
      <c r="B971" s="15"/>
      <c r="C971" s="15"/>
      <c r="G971" s="15"/>
      <c r="AB971" s="15"/>
      <c r="AL971" s="15"/>
      <c r="AU971" s="15"/>
    </row>
    <row r="972" spans="1:47" ht="11.25" customHeight="1">
      <c r="A972" s="15"/>
      <c r="B972" s="15"/>
      <c r="C972" s="15"/>
      <c r="G972" s="15"/>
      <c r="AB972" s="15"/>
      <c r="AL972" s="15"/>
      <c r="AU972" s="15"/>
    </row>
    <row r="973" spans="1:47" ht="11.25" customHeight="1">
      <c r="A973" s="15"/>
      <c r="B973" s="15"/>
      <c r="C973" s="15"/>
      <c r="G973" s="15"/>
      <c r="AB973" s="15"/>
      <c r="AL973" s="15"/>
      <c r="AU973" s="15"/>
    </row>
    <row r="974" spans="1:47" ht="11.25" customHeight="1">
      <c r="A974" s="15"/>
      <c r="B974" s="15"/>
      <c r="C974" s="15"/>
      <c r="G974" s="15"/>
      <c r="AB974" s="15"/>
      <c r="AL974" s="15"/>
      <c r="AU974" s="15"/>
    </row>
    <row r="975" spans="1:47" ht="11.25" customHeight="1">
      <c r="A975" s="15"/>
      <c r="B975" s="15"/>
      <c r="C975" s="15"/>
      <c r="G975" s="15"/>
      <c r="AB975" s="15"/>
      <c r="AL975" s="15"/>
      <c r="AU975" s="15"/>
    </row>
    <row r="976" spans="1:47" ht="11.25" customHeight="1">
      <c r="A976" s="15"/>
      <c r="B976" s="15"/>
      <c r="C976" s="15"/>
      <c r="G976" s="15"/>
      <c r="AB976" s="15"/>
      <c r="AL976" s="15"/>
      <c r="AU976" s="15"/>
    </row>
    <row r="977" spans="1:47" ht="11.25" customHeight="1">
      <c r="A977" s="15"/>
      <c r="B977" s="15"/>
      <c r="C977" s="15"/>
      <c r="G977" s="15"/>
      <c r="AB977" s="15"/>
      <c r="AL977" s="15"/>
      <c r="AU977" s="15"/>
    </row>
    <row r="978" spans="1:47" ht="11.25" customHeight="1">
      <c r="A978" s="15"/>
      <c r="B978" s="15"/>
      <c r="C978" s="15"/>
      <c r="G978" s="15"/>
      <c r="AB978" s="15"/>
      <c r="AL978" s="15"/>
      <c r="AU978" s="15"/>
    </row>
    <row r="979" spans="1:47" ht="11.25" customHeight="1">
      <c r="A979" s="15"/>
      <c r="B979" s="15"/>
      <c r="C979" s="15"/>
      <c r="G979" s="15"/>
      <c r="AB979" s="15"/>
      <c r="AL979" s="15"/>
      <c r="AU979" s="15"/>
    </row>
    <row r="980" spans="1:47" ht="11.25" customHeight="1">
      <c r="A980" s="15"/>
      <c r="B980" s="15"/>
      <c r="C980" s="15"/>
      <c r="G980" s="15"/>
      <c r="AB980" s="15"/>
      <c r="AL980" s="15"/>
      <c r="AU980" s="15"/>
    </row>
    <row r="981" spans="1:47" ht="11.25" customHeight="1">
      <c r="A981" s="15"/>
      <c r="B981" s="15"/>
      <c r="C981" s="15"/>
      <c r="G981" s="15"/>
      <c r="AB981" s="15"/>
      <c r="AL981" s="15"/>
      <c r="AU981" s="15"/>
    </row>
    <row r="982" spans="1:47" ht="11.25" customHeight="1">
      <c r="A982" s="15"/>
      <c r="B982" s="15"/>
      <c r="C982" s="15"/>
      <c r="G982" s="15"/>
      <c r="AB982" s="15"/>
      <c r="AL982" s="15"/>
      <c r="AU982" s="15"/>
    </row>
    <row r="983" spans="1:47" ht="11.25" customHeight="1">
      <c r="A983" s="15"/>
      <c r="B983" s="15"/>
      <c r="C983" s="15"/>
      <c r="G983" s="15"/>
      <c r="AB983" s="15"/>
      <c r="AL983" s="15"/>
      <c r="AU983" s="15"/>
    </row>
    <row r="984" spans="1:47" ht="11.25" customHeight="1">
      <c r="A984" s="15"/>
      <c r="B984" s="15"/>
      <c r="C984" s="15"/>
      <c r="G984" s="15"/>
      <c r="AB984" s="15"/>
      <c r="AL984" s="15"/>
      <c r="AU984" s="15"/>
    </row>
    <row r="985" spans="1:47" ht="11.25" customHeight="1">
      <c r="A985" s="15"/>
      <c r="B985" s="15"/>
      <c r="C985" s="15"/>
      <c r="G985" s="15"/>
      <c r="AB985" s="15"/>
      <c r="AL985" s="15"/>
      <c r="AU985" s="15"/>
    </row>
    <row r="986" spans="1:47" ht="11.25" customHeight="1">
      <c r="A986" s="15"/>
      <c r="B986" s="15"/>
      <c r="C986" s="15"/>
      <c r="G986" s="15"/>
      <c r="AB986" s="15"/>
      <c r="AL986" s="15"/>
      <c r="AU986" s="15"/>
    </row>
    <row r="987" spans="1:47" ht="11.25" customHeight="1">
      <c r="A987" s="15"/>
      <c r="B987" s="15"/>
      <c r="C987" s="15"/>
      <c r="G987" s="15"/>
      <c r="AB987" s="15"/>
      <c r="AL987" s="15"/>
      <c r="AU987" s="15"/>
    </row>
    <row r="988" spans="1:47" ht="11.25" customHeight="1">
      <c r="A988" s="15"/>
      <c r="B988" s="15"/>
      <c r="C988" s="15"/>
      <c r="G988" s="15"/>
      <c r="AB988" s="15"/>
      <c r="AL988" s="15"/>
      <c r="AU988" s="15"/>
    </row>
    <row r="989" spans="1:47" ht="11.25" customHeight="1">
      <c r="A989" s="15"/>
      <c r="B989" s="15"/>
      <c r="C989" s="15"/>
      <c r="G989" s="15"/>
      <c r="AB989" s="15"/>
      <c r="AL989" s="15"/>
      <c r="AU989" s="15"/>
    </row>
    <row r="990" spans="1:47" ht="11.25" customHeight="1">
      <c r="A990" s="15"/>
      <c r="B990" s="15"/>
      <c r="C990" s="15"/>
      <c r="G990" s="15"/>
      <c r="AB990" s="15"/>
      <c r="AL990" s="15"/>
      <c r="AU990" s="15"/>
    </row>
    <row r="991" spans="1:47" ht="11.25" customHeight="1">
      <c r="A991" s="15"/>
      <c r="B991" s="15"/>
      <c r="C991" s="15"/>
      <c r="G991" s="15"/>
      <c r="AB991" s="15"/>
      <c r="AL991" s="15"/>
      <c r="AU991" s="15"/>
    </row>
    <row r="992" spans="1:47" ht="11.25" customHeight="1">
      <c r="A992" s="15"/>
      <c r="B992" s="15"/>
      <c r="C992" s="15"/>
      <c r="G992" s="15"/>
      <c r="AB992" s="15"/>
      <c r="AL992" s="15"/>
      <c r="AU992" s="15"/>
    </row>
    <row r="993" spans="1:47" ht="11.25" customHeight="1">
      <c r="A993" s="15"/>
      <c r="B993" s="15"/>
      <c r="C993" s="15"/>
      <c r="G993" s="15"/>
      <c r="AB993" s="15"/>
      <c r="AL993" s="15"/>
      <c r="AU993" s="15"/>
    </row>
    <row r="994" spans="1:47" ht="11.25" customHeight="1">
      <c r="A994" s="15"/>
      <c r="B994" s="15"/>
      <c r="C994" s="15"/>
      <c r="G994" s="15"/>
      <c r="AB994" s="15"/>
      <c r="AL994" s="15"/>
      <c r="AU994" s="15"/>
    </row>
  </sheetData>
  <sheetProtection algorithmName="SHA-512" hashValue="u2Zp97q7tGbpcpe3btYGTZXTjzzvJTihocvke3cShcWqYF9bS6ElGRsEbDgqx7BK8jjdtlaPzDP6sdOnVM6ZQQ==" saltValue="v1tMCRj67qmVN1jsAH7v2w==" spinCount="100000" sheet="1" objects="1" scenarios="1"/>
  <mergeCells count="606">
    <mergeCell ref="W50:AB50"/>
    <mergeCell ref="AD50:AI50"/>
    <mergeCell ref="AN47:AN48"/>
    <mergeCell ref="AO47:AS47"/>
    <mergeCell ref="AT47:AU48"/>
    <mergeCell ref="AO48:AS48"/>
    <mergeCell ref="W49:AB49"/>
    <mergeCell ref="AD49:AI49"/>
    <mergeCell ref="W45:AB45"/>
    <mergeCell ref="AD45:AI45"/>
    <mergeCell ref="AO45:AS45"/>
    <mergeCell ref="AN46:AU46"/>
    <mergeCell ref="AV46:AX48"/>
    <mergeCell ref="AU41:AU42"/>
    <mergeCell ref="AV41:AX42"/>
    <mergeCell ref="AY41:BC42"/>
    <mergeCell ref="AN43:AU43"/>
    <mergeCell ref="AV43:AX45"/>
    <mergeCell ref="A44:J44"/>
    <mergeCell ref="AN44:AN45"/>
    <mergeCell ref="AO44:AS44"/>
    <mergeCell ref="AT44:AU45"/>
    <mergeCell ref="A45:J45"/>
    <mergeCell ref="AO41:AO42"/>
    <mergeCell ref="AP41:AP42"/>
    <mergeCell ref="AQ41:AQ42"/>
    <mergeCell ref="AR41:AR42"/>
    <mergeCell ref="AS41:AS42"/>
    <mergeCell ref="AT41:AT42"/>
    <mergeCell ref="AI41:AI42"/>
    <mergeCell ref="AJ41:AJ42"/>
    <mergeCell ref="AK41:AK42"/>
    <mergeCell ref="AL41:AL42"/>
    <mergeCell ref="AM41:AM42"/>
    <mergeCell ref="AN41:AN42"/>
    <mergeCell ref="AC41:AC42"/>
    <mergeCell ref="AD41:AD42"/>
    <mergeCell ref="AE41:AE42"/>
    <mergeCell ref="AF41:AF42"/>
    <mergeCell ref="AG41:AG42"/>
    <mergeCell ref="AH41:AH42"/>
    <mergeCell ref="BF38:BF40"/>
    <mergeCell ref="BG38:BG40"/>
    <mergeCell ref="BH38:BH39"/>
    <mergeCell ref="BI38:BI39"/>
    <mergeCell ref="AG38:AG39"/>
    <mergeCell ref="AH38:AH39"/>
    <mergeCell ref="AI38:AI39"/>
    <mergeCell ref="AJ38:AJ39"/>
    <mergeCell ref="AK38:AK39"/>
    <mergeCell ref="AL38:AL39"/>
    <mergeCell ref="BJ38:BJ39"/>
    <mergeCell ref="A41:D42"/>
    <mergeCell ref="E41:F42"/>
    <mergeCell ref="G41:S42"/>
    <mergeCell ref="Y41:AA42"/>
    <mergeCell ref="AB41:AB42"/>
    <mergeCell ref="AY38:AY40"/>
    <mergeCell ref="AZ38:AZ40"/>
    <mergeCell ref="BA38:BA40"/>
    <mergeCell ref="BB38:BB40"/>
    <mergeCell ref="BC38:BC40"/>
    <mergeCell ref="BE38:BE40"/>
    <mergeCell ref="AS38:AS39"/>
    <mergeCell ref="AT38:AT39"/>
    <mergeCell ref="AU38:AU39"/>
    <mergeCell ref="AV38:AV40"/>
    <mergeCell ref="AW38:AW40"/>
    <mergeCell ref="AX38:AX40"/>
    <mergeCell ref="AM38:AM39"/>
    <mergeCell ref="AN38:AN39"/>
    <mergeCell ref="AO38:AO39"/>
    <mergeCell ref="AP38:AP39"/>
    <mergeCell ref="AQ38:AQ39"/>
    <mergeCell ref="AR38:AR39"/>
    <mergeCell ref="AA38:AA40"/>
    <mergeCell ref="AB38:AB39"/>
    <mergeCell ref="AC38:AC39"/>
    <mergeCell ref="AD38:AD39"/>
    <mergeCell ref="AE38:AE39"/>
    <mergeCell ref="AF38:AF39"/>
    <mergeCell ref="U38:U40"/>
    <mergeCell ref="V38:V40"/>
    <mergeCell ref="W38:W40"/>
    <mergeCell ref="X38:X40"/>
    <mergeCell ref="Y38:Y40"/>
    <mergeCell ref="Z38:Z40"/>
    <mergeCell ref="O38:O40"/>
    <mergeCell ref="P38:P40"/>
    <mergeCell ref="Q38:Q40"/>
    <mergeCell ref="R38:R40"/>
    <mergeCell ref="S38:S40"/>
    <mergeCell ref="T38:T40"/>
    <mergeCell ref="I38:I40"/>
    <mergeCell ref="J38:J40"/>
    <mergeCell ref="K38:K40"/>
    <mergeCell ref="L38:L40"/>
    <mergeCell ref="M38:M40"/>
    <mergeCell ref="N38:N40"/>
    <mergeCell ref="A38:A40"/>
    <mergeCell ref="B38:B40"/>
    <mergeCell ref="C38:C40"/>
    <mergeCell ref="D38:D40"/>
    <mergeCell ref="E38:E40"/>
    <mergeCell ref="F38:F40"/>
    <mergeCell ref="BE35:BE37"/>
    <mergeCell ref="BF35:BF37"/>
    <mergeCell ref="BG35:BG37"/>
    <mergeCell ref="AR35:AR36"/>
    <mergeCell ref="AS35:AS36"/>
    <mergeCell ref="AT35:AT36"/>
    <mergeCell ref="AU35:AU36"/>
    <mergeCell ref="AV35:AV37"/>
    <mergeCell ref="AW35:AW37"/>
    <mergeCell ref="AL35:AL36"/>
    <mergeCell ref="AM35:AM36"/>
    <mergeCell ref="AN35:AN36"/>
    <mergeCell ref="AO35:AO36"/>
    <mergeCell ref="AP35:AP36"/>
    <mergeCell ref="AQ35:AQ36"/>
    <mergeCell ref="AF35:AF36"/>
    <mergeCell ref="AG35:AG36"/>
    <mergeCell ref="AH35:AH36"/>
    <mergeCell ref="BH35:BH36"/>
    <mergeCell ref="BI35:BI36"/>
    <mergeCell ref="BJ35:BJ36"/>
    <mergeCell ref="AX35:AX37"/>
    <mergeCell ref="AY35:AY37"/>
    <mergeCell ref="AZ35:AZ37"/>
    <mergeCell ref="BA35:BA37"/>
    <mergeCell ref="BB35:BB37"/>
    <mergeCell ref="BC35:BC37"/>
    <mergeCell ref="AI35:AI36"/>
    <mergeCell ref="AJ35:AJ36"/>
    <mergeCell ref="AK35:AK36"/>
    <mergeCell ref="Z35:Z37"/>
    <mergeCell ref="AA35:AA37"/>
    <mergeCell ref="AB35:AB36"/>
    <mergeCell ref="AC35:AC36"/>
    <mergeCell ref="AD35:AD36"/>
    <mergeCell ref="AE35:AE36"/>
    <mergeCell ref="T35:T37"/>
    <mergeCell ref="U35:U37"/>
    <mergeCell ref="V35:V37"/>
    <mergeCell ref="W35:W37"/>
    <mergeCell ref="X35:X37"/>
    <mergeCell ref="Y35:Y37"/>
    <mergeCell ref="N35:N37"/>
    <mergeCell ref="O35:O37"/>
    <mergeCell ref="P35:P37"/>
    <mergeCell ref="Q35:Q37"/>
    <mergeCell ref="R35:R37"/>
    <mergeCell ref="S35:S37"/>
    <mergeCell ref="F35:F37"/>
    <mergeCell ref="I35:I37"/>
    <mergeCell ref="J35:J37"/>
    <mergeCell ref="K35:K37"/>
    <mergeCell ref="L35:L37"/>
    <mergeCell ref="M35:M37"/>
    <mergeCell ref="BF32:BF34"/>
    <mergeCell ref="BG32:BG34"/>
    <mergeCell ref="BH32:BH33"/>
    <mergeCell ref="AR32:AR33"/>
    <mergeCell ref="AG32:AG33"/>
    <mergeCell ref="AH32:AH33"/>
    <mergeCell ref="AI32:AI33"/>
    <mergeCell ref="AJ32:AJ33"/>
    <mergeCell ref="AK32:AK33"/>
    <mergeCell ref="AL32:AL33"/>
    <mergeCell ref="AA32:AA34"/>
    <mergeCell ref="AB32:AB33"/>
    <mergeCell ref="AC32:AC33"/>
    <mergeCell ref="AD32:AD33"/>
    <mergeCell ref="AE32:AE33"/>
    <mergeCell ref="AF32:AF33"/>
    <mergeCell ref="U32:U34"/>
    <mergeCell ref="V32:V34"/>
    <mergeCell ref="BI32:BI33"/>
    <mergeCell ref="BJ32:BJ33"/>
    <mergeCell ref="A35:A37"/>
    <mergeCell ref="B35:B37"/>
    <mergeCell ref="C35:C37"/>
    <mergeCell ref="D35:D37"/>
    <mergeCell ref="E35:E37"/>
    <mergeCell ref="AY32:AY34"/>
    <mergeCell ref="AZ32:AZ34"/>
    <mergeCell ref="BA32:BA34"/>
    <mergeCell ref="BB32:BB34"/>
    <mergeCell ref="BC32:BC34"/>
    <mergeCell ref="BE32:BE34"/>
    <mergeCell ref="AS32:AS33"/>
    <mergeCell ref="AT32:AT33"/>
    <mergeCell ref="AU32:AU33"/>
    <mergeCell ref="AV32:AV34"/>
    <mergeCell ref="AW32:AW34"/>
    <mergeCell ref="AX32:AX34"/>
    <mergeCell ref="AM32:AM33"/>
    <mergeCell ref="AN32:AN33"/>
    <mergeCell ref="AO32:AO33"/>
    <mergeCell ref="AP32:AP33"/>
    <mergeCell ref="AQ32:AQ33"/>
    <mergeCell ref="W32:W34"/>
    <mergeCell ref="X32:X34"/>
    <mergeCell ref="Y32:Y34"/>
    <mergeCell ref="Z32:Z34"/>
    <mergeCell ref="O32:O34"/>
    <mergeCell ref="P32:P34"/>
    <mergeCell ref="Q32:Q34"/>
    <mergeCell ref="R32:R34"/>
    <mergeCell ref="S32:S34"/>
    <mergeCell ref="T32:T34"/>
    <mergeCell ref="I32:I34"/>
    <mergeCell ref="J32:J34"/>
    <mergeCell ref="K32:K34"/>
    <mergeCell ref="L32:L34"/>
    <mergeCell ref="M32:M34"/>
    <mergeCell ref="N32:N34"/>
    <mergeCell ref="A32:A34"/>
    <mergeCell ref="B32:B34"/>
    <mergeCell ref="C32:C34"/>
    <mergeCell ref="D32:D34"/>
    <mergeCell ref="E32:E34"/>
    <mergeCell ref="F32:F34"/>
    <mergeCell ref="BE29:BE31"/>
    <mergeCell ref="BF29:BF31"/>
    <mergeCell ref="BG29:BG31"/>
    <mergeCell ref="BH29:BH30"/>
    <mergeCell ref="BI29:BI30"/>
    <mergeCell ref="BJ29:BJ30"/>
    <mergeCell ref="AX29:AX31"/>
    <mergeCell ref="AY29:AY31"/>
    <mergeCell ref="AZ29:AZ31"/>
    <mergeCell ref="BA29:BA31"/>
    <mergeCell ref="BB29:BB31"/>
    <mergeCell ref="BC29:BC31"/>
    <mergeCell ref="AR29:AR30"/>
    <mergeCell ref="AS29:AS30"/>
    <mergeCell ref="AT29:AT30"/>
    <mergeCell ref="AU29:AU30"/>
    <mergeCell ref="AV29:AV31"/>
    <mergeCell ref="AW29:AW31"/>
    <mergeCell ref="AL29:AL30"/>
    <mergeCell ref="AM29:AM30"/>
    <mergeCell ref="AN29:AN30"/>
    <mergeCell ref="AO29:AO30"/>
    <mergeCell ref="AP29:AP30"/>
    <mergeCell ref="AQ29:AQ30"/>
    <mergeCell ref="AF29:AF30"/>
    <mergeCell ref="AG29:AG30"/>
    <mergeCell ref="AH29:AH30"/>
    <mergeCell ref="AI29:AI30"/>
    <mergeCell ref="AJ29:AJ30"/>
    <mergeCell ref="AK29:AK30"/>
    <mergeCell ref="Z29:Z31"/>
    <mergeCell ref="AA29:AA31"/>
    <mergeCell ref="AB29:AB30"/>
    <mergeCell ref="AC29:AC30"/>
    <mergeCell ref="AD29:AD30"/>
    <mergeCell ref="AE29:AE30"/>
    <mergeCell ref="T29:T31"/>
    <mergeCell ref="U29:U31"/>
    <mergeCell ref="V29:V31"/>
    <mergeCell ref="W29:W31"/>
    <mergeCell ref="X29:X31"/>
    <mergeCell ref="Y29:Y31"/>
    <mergeCell ref="N29:N31"/>
    <mergeCell ref="O29:O31"/>
    <mergeCell ref="P29:P31"/>
    <mergeCell ref="Q29:Q31"/>
    <mergeCell ref="R29:R31"/>
    <mergeCell ref="S29:S31"/>
    <mergeCell ref="F29:F31"/>
    <mergeCell ref="I29:I31"/>
    <mergeCell ref="J29:J31"/>
    <mergeCell ref="K29:K31"/>
    <mergeCell ref="L29:L31"/>
    <mergeCell ref="M29:M31"/>
    <mergeCell ref="BF26:BF28"/>
    <mergeCell ref="BG26:BG28"/>
    <mergeCell ref="BH26:BH27"/>
    <mergeCell ref="AR26:AR27"/>
    <mergeCell ref="AG26:AG27"/>
    <mergeCell ref="AH26:AH27"/>
    <mergeCell ref="AI26:AI27"/>
    <mergeCell ref="AJ26:AJ27"/>
    <mergeCell ref="AK26:AK27"/>
    <mergeCell ref="AL26:AL27"/>
    <mergeCell ref="AA26:AA28"/>
    <mergeCell ref="AB26:AB27"/>
    <mergeCell ref="AC26:AC27"/>
    <mergeCell ref="AD26:AD27"/>
    <mergeCell ref="AE26:AE27"/>
    <mergeCell ref="AF26:AF27"/>
    <mergeCell ref="U26:U28"/>
    <mergeCell ref="V26:V28"/>
    <mergeCell ref="BI26:BI27"/>
    <mergeCell ref="BJ26:BJ27"/>
    <mergeCell ref="A29:A31"/>
    <mergeCell ref="B29:B31"/>
    <mergeCell ref="C29:C31"/>
    <mergeCell ref="D29:D31"/>
    <mergeCell ref="E29:E31"/>
    <mergeCell ref="AY26:AY28"/>
    <mergeCell ref="AZ26:AZ28"/>
    <mergeCell ref="BA26:BA28"/>
    <mergeCell ref="BB26:BB28"/>
    <mergeCell ref="BC26:BC28"/>
    <mergeCell ref="BE26:BE28"/>
    <mergeCell ref="AS26:AS27"/>
    <mergeCell ref="AT26:AT27"/>
    <mergeCell ref="AU26:AU27"/>
    <mergeCell ref="AV26:AV28"/>
    <mergeCell ref="AW26:AW28"/>
    <mergeCell ref="AX26:AX28"/>
    <mergeCell ref="AM26:AM27"/>
    <mergeCell ref="AN26:AN27"/>
    <mergeCell ref="AO26:AO27"/>
    <mergeCell ref="AP26:AP27"/>
    <mergeCell ref="AQ26:AQ27"/>
    <mergeCell ref="W26:W28"/>
    <mergeCell ref="X26:X28"/>
    <mergeCell ref="Y26:Y28"/>
    <mergeCell ref="Z26:Z28"/>
    <mergeCell ref="O26:O28"/>
    <mergeCell ref="P26:P28"/>
    <mergeCell ref="Q26:Q28"/>
    <mergeCell ref="R26:R28"/>
    <mergeCell ref="S26:S28"/>
    <mergeCell ref="T26:T28"/>
    <mergeCell ref="I26:I28"/>
    <mergeCell ref="J26:J28"/>
    <mergeCell ref="K26:K28"/>
    <mergeCell ref="L26:L28"/>
    <mergeCell ref="M26:M28"/>
    <mergeCell ref="N26:N28"/>
    <mergeCell ref="A26:A28"/>
    <mergeCell ref="B26:B28"/>
    <mergeCell ref="C26:C28"/>
    <mergeCell ref="D26:D28"/>
    <mergeCell ref="E26:E28"/>
    <mergeCell ref="F26:F28"/>
    <mergeCell ref="BE23:BE25"/>
    <mergeCell ref="BF23:BF25"/>
    <mergeCell ref="BG23:BG25"/>
    <mergeCell ref="BH23:BH24"/>
    <mergeCell ref="BI23:BI24"/>
    <mergeCell ref="BJ23:BJ24"/>
    <mergeCell ref="AX23:AX25"/>
    <mergeCell ref="AY23:AY25"/>
    <mergeCell ref="AZ23:AZ25"/>
    <mergeCell ref="BA23:BA25"/>
    <mergeCell ref="BB23:BB25"/>
    <mergeCell ref="BC23:BC25"/>
    <mergeCell ref="AR23:AR24"/>
    <mergeCell ref="AS23:AS24"/>
    <mergeCell ref="AT23:AT24"/>
    <mergeCell ref="AU23:AU24"/>
    <mergeCell ref="AV23:AV25"/>
    <mergeCell ref="AW23:AW25"/>
    <mergeCell ref="AL23:AL24"/>
    <mergeCell ref="AM23:AM24"/>
    <mergeCell ref="AN23:AN24"/>
    <mergeCell ref="AO23:AO24"/>
    <mergeCell ref="AP23:AP24"/>
    <mergeCell ref="AQ23:AQ24"/>
    <mergeCell ref="AG23:AG24"/>
    <mergeCell ref="AH23:AH24"/>
    <mergeCell ref="AI23:AI24"/>
    <mergeCell ref="AJ23:AJ24"/>
    <mergeCell ref="AK23:AK24"/>
    <mergeCell ref="Z23:Z25"/>
    <mergeCell ref="AA23:AA25"/>
    <mergeCell ref="AB23:AB24"/>
    <mergeCell ref="AC23:AC24"/>
    <mergeCell ref="AD23:AD24"/>
    <mergeCell ref="AE23:AE24"/>
    <mergeCell ref="X23:X25"/>
    <mergeCell ref="Y23:Y25"/>
    <mergeCell ref="N23:N25"/>
    <mergeCell ref="O23:O25"/>
    <mergeCell ref="P23:P25"/>
    <mergeCell ref="Q23:Q25"/>
    <mergeCell ref="R23:R25"/>
    <mergeCell ref="S23:S25"/>
    <mergeCell ref="AF23:AF24"/>
    <mergeCell ref="BF20:BF22"/>
    <mergeCell ref="BG20:BG22"/>
    <mergeCell ref="BH20:BH21"/>
    <mergeCell ref="AR20:AR21"/>
    <mergeCell ref="AG20:AG21"/>
    <mergeCell ref="AH20:AH21"/>
    <mergeCell ref="AI20:AI21"/>
    <mergeCell ref="AJ20:AJ21"/>
    <mergeCell ref="AK20:AK21"/>
    <mergeCell ref="AL20:AL21"/>
    <mergeCell ref="AX20:AX22"/>
    <mergeCell ref="AM20:AM21"/>
    <mergeCell ref="AN20:AN21"/>
    <mergeCell ref="AO20:AO21"/>
    <mergeCell ref="AP20:AP21"/>
    <mergeCell ref="AQ20:AQ21"/>
    <mergeCell ref="U20:U22"/>
    <mergeCell ref="V20:V22"/>
    <mergeCell ref="T23:T25"/>
    <mergeCell ref="U23:U25"/>
    <mergeCell ref="V23:V25"/>
    <mergeCell ref="W23:W25"/>
    <mergeCell ref="T20:T22"/>
    <mergeCell ref="F23:F25"/>
    <mergeCell ref="I23:I25"/>
    <mergeCell ref="J23:J25"/>
    <mergeCell ref="K23:K25"/>
    <mergeCell ref="L23:L25"/>
    <mergeCell ref="M23:M25"/>
    <mergeCell ref="O20:O22"/>
    <mergeCell ref="P20:P22"/>
    <mergeCell ref="Q20:Q22"/>
    <mergeCell ref="R20:R22"/>
    <mergeCell ref="S20:S22"/>
    <mergeCell ref="BI20:BI21"/>
    <mergeCell ref="BJ20:BJ21"/>
    <mergeCell ref="A23:A25"/>
    <mergeCell ref="B23:B25"/>
    <mergeCell ref="C23:C25"/>
    <mergeCell ref="D23:D25"/>
    <mergeCell ref="E23:E25"/>
    <mergeCell ref="AY20:AY22"/>
    <mergeCell ref="AZ20:AZ22"/>
    <mergeCell ref="BA20:BA22"/>
    <mergeCell ref="BB20:BB22"/>
    <mergeCell ref="BC20:BC22"/>
    <mergeCell ref="BE20:BE22"/>
    <mergeCell ref="AS20:AS21"/>
    <mergeCell ref="AT20:AT21"/>
    <mergeCell ref="AU20:AU21"/>
    <mergeCell ref="AV20:AV22"/>
    <mergeCell ref="AW20:AW22"/>
    <mergeCell ref="M20:M22"/>
    <mergeCell ref="N20:N22"/>
    <mergeCell ref="A20:A22"/>
    <mergeCell ref="B20:B22"/>
    <mergeCell ref="C20:C22"/>
    <mergeCell ref="D20:D22"/>
    <mergeCell ref="BG17:BG19"/>
    <mergeCell ref="BH17:BH18"/>
    <mergeCell ref="BI17:BI18"/>
    <mergeCell ref="AS17:AS18"/>
    <mergeCell ref="AH17:AH18"/>
    <mergeCell ref="AI17:AI18"/>
    <mergeCell ref="AJ17:AJ18"/>
    <mergeCell ref="AK17:AK18"/>
    <mergeCell ref="AL17:AL18"/>
    <mergeCell ref="AM17:AM18"/>
    <mergeCell ref="AB17:AB18"/>
    <mergeCell ref="AC17:AC18"/>
    <mergeCell ref="AD17:AD18"/>
    <mergeCell ref="AE17:AE18"/>
    <mergeCell ref="AF17:AF18"/>
    <mergeCell ref="AG17:AG18"/>
    <mergeCell ref="V17:V19"/>
    <mergeCell ref="W17:W19"/>
    <mergeCell ref="W20:W22"/>
    <mergeCell ref="X20:X22"/>
    <mergeCell ref="Y20:Y22"/>
    <mergeCell ref="Z20:Z22"/>
    <mergeCell ref="AD20:AD21"/>
    <mergeCell ref="AE20:AE21"/>
    <mergeCell ref="AF20:AF21"/>
    <mergeCell ref="AA20:AA22"/>
    <mergeCell ref="AB20:AB21"/>
    <mergeCell ref="AC20:AC21"/>
    <mergeCell ref="E20:E22"/>
    <mergeCell ref="F20:F22"/>
    <mergeCell ref="AZ17:AZ19"/>
    <mergeCell ref="BA17:BA19"/>
    <mergeCell ref="BB17:BB19"/>
    <mergeCell ref="AT17:AT18"/>
    <mergeCell ref="AU17:AU18"/>
    <mergeCell ref="AV17:AV19"/>
    <mergeCell ref="AW17:AW19"/>
    <mergeCell ref="AX17:AX19"/>
    <mergeCell ref="AY17:AY19"/>
    <mergeCell ref="AN17:AN18"/>
    <mergeCell ref="AO17:AO18"/>
    <mergeCell ref="AP17:AP18"/>
    <mergeCell ref="AQ17:AQ18"/>
    <mergeCell ref="AR17:AR18"/>
    <mergeCell ref="I20:I22"/>
    <mergeCell ref="J20:J22"/>
    <mergeCell ref="K20:K22"/>
    <mergeCell ref="L20:L22"/>
    <mergeCell ref="Z17:Z19"/>
    <mergeCell ref="AA17:AA19"/>
    <mergeCell ref="P17:P19"/>
    <mergeCell ref="Q17:Q19"/>
    <mergeCell ref="R17:R19"/>
    <mergeCell ref="S17:S19"/>
    <mergeCell ref="T17:T19"/>
    <mergeCell ref="U17:U19"/>
    <mergeCell ref="BJ17:BJ18"/>
    <mergeCell ref="BC17:BC19"/>
    <mergeCell ref="BE17:BE19"/>
    <mergeCell ref="BF17:BF19"/>
    <mergeCell ref="BG13:BG15"/>
    <mergeCell ref="Z13:Z15"/>
    <mergeCell ref="AA13:AA15"/>
    <mergeCell ref="AC13:AC15"/>
    <mergeCell ref="AD13:AD15"/>
    <mergeCell ref="AE13:AE15"/>
    <mergeCell ref="AB12:AB15"/>
    <mergeCell ref="AC12:AE12"/>
    <mergeCell ref="AO12:AT12"/>
    <mergeCell ref="AQ13:AT13"/>
    <mergeCell ref="AQ14:AR14"/>
    <mergeCell ref="AS14:AT14"/>
    <mergeCell ref="BE11:BE15"/>
    <mergeCell ref="AY12:AY15"/>
    <mergeCell ref="AZ12:AZ15"/>
    <mergeCell ref="BA12:BA15"/>
    <mergeCell ref="A17:A19"/>
    <mergeCell ref="B17:B19"/>
    <mergeCell ref="C17:C19"/>
    <mergeCell ref="D17:D19"/>
    <mergeCell ref="E17:E19"/>
    <mergeCell ref="F17:F19"/>
    <mergeCell ref="I17:I19"/>
    <mergeCell ref="BF13:BF15"/>
    <mergeCell ref="T12:T15"/>
    <mergeCell ref="U12:U15"/>
    <mergeCell ref="V12:V15"/>
    <mergeCell ref="W12:W15"/>
    <mergeCell ref="J17:J19"/>
    <mergeCell ref="K17:K19"/>
    <mergeCell ref="L17:L19"/>
    <mergeCell ref="M17:M19"/>
    <mergeCell ref="N17:N19"/>
    <mergeCell ref="O17:O19"/>
    <mergeCell ref="G16:H16"/>
    <mergeCell ref="Z16:AA16"/>
    <mergeCell ref="AZ16:BC16"/>
    <mergeCell ref="X17:X19"/>
    <mergeCell ref="Y17:Y19"/>
    <mergeCell ref="AX12:AX15"/>
    <mergeCell ref="BF11:BG12"/>
    <mergeCell ref="BH11:BH15"/>
    <mergeCell ref="BI11:BJ12"/>
    <mergeCell ref="B12:B15"/>
    <mergeCell ref="C12:C15"/>
    <mergeCell ref="D12:D15"/>
    <mergeCell ref="E12:E15"/>
    <mergeCell ref="F12:F15"/>
    <mergeCell ref="X12:X15"/>
    <mergeCell ref="Y12:Y15"/>
    <mergeCell ref="N12:N14"/>
    <mergeCell ref="O12:O14"/>
    <mergeCell ref="P12:P14"/>
    <mergeCell ref="Q12:Q15"/>
    <mergeCell ref="R12:R15"/>
    <mergeCell ref="S12:S15"/>
    <mergeCell ref="G12:H15"/>
    <mergeCell ref="I12:I14"/>
    <mergeCell ref="J12:J14"/>
    <mergeCell ref="BI13:BI15"/>
    <mergeCell ref="BJ13:BJ15"/>
    <mergeCell ref="G11:L11"/>
    <mergeCell ref="M11:S11"/>
    <mergeCell ref="T11:Y11"/>
    <mergeCell ref="Z11:AA12"/>
    <mergeCell ref="AB11:AK11"/>
    <mergeCell ref="AL11:AY11"/>
    <mergeCell ref="AZ11:BC11"/>
    <mergeCell ref="AF14:AG14"/>
    <mergeCell ref="AH14:AI14"/>
    <mergeCell ref="AJ14:AK14"/>
    <mergeCell ref="AM14:AM15"/>
    <mergeCell ref="AN14:AN15"/>
    <mergeCell ref="AO14:AP14"/>
    <mergeCell ref="BB12:BB15"/>
    <mergeCell ref="BC12:BC15"/>
    <mergeCell ref="AV13:AV15"/>
    <mergeCell ref="AW13:AW15"/>
    <mergeCell ref="AF12:AK12"/>
    <mergeCell ref="AW1:AX1"/>
    <mergeCell ref="A2:AX2"/>
    <mergeCell ref="A3:AX3"/>
    <mergeCell ref="A4:AX4"/>
    <mergeCell ref="R5:W5"/>
    <mergeCell ref="AA5:AF5"/>
    <mergeCell ref="AF13:AG13"/>
    <mergeCell ref="AH13:AK13"/>
    <mergeCell ref="AO13:AP13"/>
    <mergeCell ref="AU12:AU15"/>
    <mergeCell ref="AV12:AW12"/>
    <mergeCell ref="AA7:AH7"/>
    <mergeCell ref="AR7:BB7"/>
    <mergeCell ref="AA8:AH8"/>
    <mergeCell ref="AR8:BB8"/>
    <mergeCell ref="K12:K14"/>
    <mergeCell ref="L12:L15"/>
    <mergeCell ref="M12:M14"/>
    <mergeCell ref="AL12:AL15"/>
    <mergeCell ref="AM12:AN13"/>
    <mergeCell ref="I9:R9"/>
    <mergeCell ref="AR9:BB9"/>
    <mergeCell ref="A11:A15"/>
    <mergeCell ref="B11:F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U994"/>
  <sheetViews>
    <sheetView zoomScale="90" zoomScaleNormal="90" workbookViewId="0">
      <pane xSplit="1" topLeftCell="B1" activePane="topRight" state="frozen"/>
      <selection activeCell="I10" sqref="I10"/>
      <selection pane="topRight" activeCell="I7" sqref="I7 I8 B17:F40 E41:F42 H17:AD40 U42:AA42 AF17:AR42 AT17:BF42 BG17:BN40 BJ41:BN42 BG43:BI48 BP17:BR40 BT17:BU40"/>
    </sheetView>
  </sheetViews>
  <sheetFormatPr defaultColWidth="14.42578125" defaultRowHeight="15"/>
  <cols>
    <col min="1" max="1" width="10.7109375" style="14" customWidth="1"/>
    <col min="2" max="6" width="4.28515625" style="14" customWidth="1"/>
    <col min="7" max="7" width="3.28515625" style="14" customWidth="1"/>
    <col min="8" max="8" width="4.28515625" style="14" customWidth="1"/>
    <col min="9" max="18" width="5.7109375" style="14" customWidth="1"/>
    <col min="19" max="27" width="6.28515625" style="14" customWidth="1"/>
    <col min="28" max="28" width="5.7109375" style="14" customWidth="1"/>
    <col min="29" max="30" width="4.28515625" style="14" customWidth="1"/>
    <col min="31" max="31" width="3.7109375" style="14" customWidth="1"/>
    <col min="32" max="44" width="5.7109375" style="14" customWidth="1"/>
    <col min="45" max="45" width="3.7109375" style="14" customWidth="1"/>
    <col min="46" max="57" width="5.7109375" style="14" customWidth="1"/>
    <col min="58" max="58" width="5.140625" style="14" customWidth="1"/>
    <col min="59" max="66" width="4.28515625" style="14" customWidth="1"/>
    <col min="67" max="67" width="2.28515625" style="14" customWidth="1"/>
    <col min="68" max="68" width="5.7109375" style="14" customWidth="1"/>
    <col min="69" max="70" width="7.140625" style="14" customWidth="1"/>
    <col min="71" max="73" width="5.7109375" style="14" customWidth="1"/>
    <col min="74" max="16384" width="14.42578125" style="14"/>
  </cols>
  <sheetData>
    <row r="1" spans="1:73" ht="15" customHeight="1">
      <c r="AS1" s="15"/>
      <c r="BF1" s="15"/>
      <c r="BH1" s="1247" t="s">
        <v>259</v>
      </c>
      <c r="BI1" s="1154"/>
      <c r="BJ1" s="15"/>
    </row>
    <row r="2" spans="1:73"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5"/>
    </row>
    <row r="3" spans="1:73"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5"/>
    </row>
    <row r="4" spans="1:73"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5"/>
    </row>
    <row r="5" spans="1:73" ht="17.25" customHeight="1">
      <c r="S5" s="1153"/>
      <c r="T5" s="1154"/>
      <c r="U5" s="1154"/>
      <c r="V5" s="1154"/>
      <c r="W5" s="1154"/>
      <c r="X5" s="1154"/>
      <c r="Y5" s="1154"/>
      <c r="Z5" s="1154"/>
      <c r="AA5" s="16"/>
      <c r="AD5" s="1153"/>
      <c r="AE5" s="1154"/>
      <c r="AF5" s="1154"/>
      <c r="AG5" s="1154"/>
      <c r="AH5" s="1154"/>
      <c r="AI5" s="1154"/>
      <c r="AJ5" s="1154"/>
      <c r="AK5" s="1154"/>
      <c r="AL5" s="1154"/>
      <c r="AM5" s="1154"/>
      <c r="AS5" s="15"/>
      <c r="BF5" s="15"/>
    </row>
    <row r="6" spans="1:73" ht="12.75" customHeight="1">
      <c r="A6" s="15"/>
      <c r="B6" s="15"/>
      <c r="C6" s="15"/>
      <c r="D6" s="17"/>
      <c r="E6" s="17"/>
      <c r="F6" s="17"/>
      <c r="G6" s="17"/>
      <c r="H6" s="17"/>
      <c r="I6" s="17"/>
      <c r="J6" s="17"/>
      <c r="K6" s="17"/>
      <c r="L6" s="17"/>
      <c r="M6" s="17"/>
      <c r="N6" s="17"/>
      <c r="O6" s="17"/>
      <c r="P6" s="17"/>
      <c r="Q6" s="17"/>
      <c r="R6" s="17"/>
      <c r="S6" s="17"/>
      <c r="T6" s="17"/>
      <c r="U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row>
    <row r="7" spans="1:73" ht="18.75" customHeight="1">
      <c r="B7" s="18" t="s">
        <v>201</v>
      </c>
      <c r="C7" s="18"/>
      <c r="I7" s="464"/>
      <c r="J7" s="970"/>
      <c r="K7" s="970"/>
      <c r="L7" s="970"/>
      <c r="M7" s="970"/>
      <c r="N7" s="970"/>
      <c r="O7" s="970"/>
      <c r="P7" s="970"/>
      <c r="Q7" s="970"/>
      <c r="R7" s="970"/>
      <c r="S7" s="970"/>
      <c r="T7" s="969"/>
      <c r="U7" s="966"/>
      <c r="V7" s="20"/>
      <c r="W7" s="967"/>
      <c r="X7" s="967"/>
      <c r="Y7" s="968" t="s">
        <v>202</v>
      </c>
      <c r="Z7" s="968"/>
      <c r="AA7" s="967"/>
      <c r="AB7" s="967"/>
      <c r="AC7" s="967"/>
      <c r="AD7" s="1146"/>
      <c r="AE7" s="1147"/>
      <c r="AF7" s="1147"/>
      <c r="AG7" s="1147"/>
      <c r="AH7" s="1147"/>
      <c r="AI7" s="1147"/>
      <c r="AJ7" s="1147"/>
      <c r="AK7" s="1147"/>
      <c r="AL7" s="1147"/>
      <c r="AM7" s="1147"/>
      <c r="AN7" s="1147"/>
      <c r="AO7" s="1148"/>
      <c r="AP7" s="967"/>
      <c r="AQ7" s="967"/>
      <c r="AR7" s="967"/>
      <c r="AS7" s="967"/>
      <c r="AT7" s="967"/>
      <c r="AU7" s="967"/>
      <c r="AV7" s="967"/>
      <c r="AW7" s="968" t="s">
        <v>203</v>
      </c>
      <c r="AX7" s="967"/>
      <c r="AY7" s="967"/>
      <c r="AZ7" s="967"/>
      <c r="BA7" s="967"/>
      <c r="BB7" s="967"/>
      <c r="BC7" s="1149"/>
      <c r="BD7" s="1150"/>
      <c r="BE7" s="1150"/>
      <c r="BF7" s="1150"/>
      <c r="BG7" s="1150"/>
      <c r="BH7" s="1150"/>
      <c r="BI7" s="1150"/>
      <c r="BJ7" s="1150"/>
      <c r="BK7" s="1150"/>
      <c r="BL7" s="1150"/>
      <c r="BM7" s="1150"/>
    </row>
    <row r="8" spans="1:73" ht="18.75" customHeight="1">
      <c r="B8" s="18" t="s">
        <v>204</v>
      </c>
      <c r="C8" s="18"/>
      <c r="I8" s="464"/>
      <c r="J8" s="970"/>
      <c r="K8" s="970"/>
      <c r="L8" s="970"/>
      <c r="M8" s="970"/>
      <c r="N8" s="970"/>
      <c r="O8" s="970"/>
      <c r="P8" s="970"/>
      <c r="Q8" s="970"/>
      <c r="R8" s="970"/>
      <c r="S8" s="970"/>
      <c r="T8" s="969"/>
      <c r="U8" s="966"/>
      <c r="V8" s="20"/>
      <c r="W8" s="967"/>
      <c r="X8" s="967"/>
      <c r="Y8" s="968" t="s">
        <v>205</v>
      </c>
      <c r="Z8" s="968"/>
      <c r="AA8" s="967"/>
      <c r="AB8" s="967"/>
      <c r="AC8" s="967"/>
      <c r="AD8" s="1146"/>
      <c r="AE8" s="1147"/>
      <c r="AF8" s="1147"/>
      <c r="AG8" s="1147"/>
      <c r="AH8" s="1147"/>
      <c r="AI8" s="1147"/>
      <c r="AJ8" s="1147"/>
      <c r="AK8" s="1147"/>
      <c r="AL8" s="1147"/>
      <c r="AM8" s="1147"/>
      <c r="AN8" s="1147"/>
      <c r="AO8" s="1148"/>
      <c r="AP8" s="967"/>
      <c r="AQ8" s="967"/>
      <c r="AR8" s="967"/>
      <c r="AS8" s="967"/>
      <c r="AT8" s="967"/>
      <c r="AU8" s="967"/>
      <c r="AV8" s="967"/>
      <c r="AW8" s="968" t="s">
        <v>206</v>
      </c>
      <c r="AX8" s="967"/>
      <c r="AY8" s="967"/>
      <c r="AZ8" s="967"/>
      <c r="BA8" s="967"/>
      <c r="BB8" s="967"/>
      <c r="BC8" s="1149"/>
      <c r="BD8" s="1150"/>
      <c r="BE8" s="1150"/>
      <c r="BF8" s="1150"/>
      <c r="BG8" s="1150"/>
      <c r="BH8" s="1150"/>
      <c r="BI8" s="1150"/>
      <c r="BJ8" s="1150"/>
      <c r="BK8" s="1150"/>
      <c r="BL8" s="1150"/>
      <c r="BM8" s="1150"/>
    </row>
    <row r="9" spans="1:73" ht="18.75" customHeight="1">
      <c r="B9" s="18" t="s">
        <v>207</v>
      </c>
      <c r="C9" s="18"/>
      <c r="I9" s="1146"/>
      <c r="J9" s="1147"/>
      <c r="K9" s="1147"/>
      <c r="L9" s="1147"/>
      <c r="M9" s="1147"/>
      <c r="N9" s="1147"/>
      <c r="O9" s="1147"/>
      <c r="P9" s="1147"/>
      <c r="Q9" s="1147"/>
      <c r="R9" s="1147"/>
      <c r="S9" s="1147"/>
      <c r="T9" s="1148"/>
      <c r="U9" s="966"/>
      <c r="V9" s="20"/>
      <c r="W9" s="20"/>
      <c r="X9" s="20"/>
      <c r="Y9" s="20"/>
      <c r="Z9" s="20"/>
      <c r="AA9" s="20"/>
      <c r="AB9" s="20"/>
      <c r="AC9" s="20"/>
      <c r="AD9" s="20"/>
      <c r="AE9" s="764"/>
      <c r="AF9" s="20"/>
      <c r="AG9" s="20"/>
      <c r="AH9" s="20"/>
      <c r="AI9" s="20"/>
      <c r="AJ9" s="20"/>
      <c r="AK9" s="20"/>
      <c r="AL9" s="20"/>
      <c r="AM9" s="20"/>
      <c r="AN9" s="20"/>
      <c r="AO9" s="20"/>
      <c r="AP9" s="20"/>
      <c r="AQ9" s="967"/>
      <c r="AR9" s="967"/>
      <c r="AS9" s="967"/>
      <c r="AT9" s="967"/>
      <c r="AU9" s="967"/>
      <c r="AV9" s="967"/>
      <c r="AW9" s="968" t="s">
        <v>208</v>
      </c>
      <c r="AX9" s="967"/>
      <c r="AY9" s="967"/>
      <c r="AZ9" s="967"/>
      <c r="BA9" s="967"/>
      <c r="BB9" s="967"/>
      <c r="BC9" s="1145"/>
      <c r="BD9" s="1145"/>
      <c r="BE9" s="1145"/>
      <c r="BF9" s="1145"/>
      <c r="BG9" s="1145"/>
      <c r="BH9" s="1145"/>
      <c r="BI9" s="1145"/>
      <c r="BJ9" s="1145"/>
      <c r="BK9" s="1145"/>
      <c r="BL9" s="1145"/>
      <c r="BM9" s="1145"/>
    </row>
    <row r="10" spans="1:73"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20"/>
      <c r="AC10" s="20"/>
      <c r="AD10" s="20"/>
      <c r="AE10" s="17"/>
      <c r="AF10" s="20"/>
      <c r="AG10" s="20"/>
      <c r="AH10" s="20"/>
      <c r="AI10" s="20"/>
      <c r="AJ10" s="20"/>
      <c r="AK10" s="20"/>
      <c r="AL10" s="20"/>
      <c r="AM10" s="20"/>
      <c r="AN10" s="20"/>
      <c r="AO10" s="20"/>
      <c r="AP10" s="20"/>
      <c r="AQ10" s="20"/>
      <c r="AR10" s="20"/>
      <c r="AS10" s="17"/>
      <c r="AT10" s="20"/>
      <c r="AU10" s="20"/>
      <c r="AV10" s="20"/>
      <c r="AW10" s="20"/>
      <c r="AX10" s="20"/>
      <c r="AY10" s="20"/>
      <c r="AZ10" s="20"/>
      <c r="BA10" s="20"/>
      <c r="BB10" s="20"/>
      <c r="BC10" s="20"/>
      <c r="BD10" s="20"/>
      <c r="BE10" s="20"/>
      <c r="BF10" s="17"/>
      <c r="BG10" s="20"/>
      <c r="BH10" s="20"/>
      <c r="BI10" s="20"/>
      <c r="BJ10" s="20"/>
    </row>
    <row r="11" spans="1:73" ht="24" customHeight="1">
      <c r="A11" s="1313" t="s">
        <v>363</v>
      </c>
      <c r="B11" s="1316" t="s">
        <v>210</v>
      </c>
      <c r="C11" s="1316"/>
      <c r="D11" s="1316"/>
      <c r="E11" s="1316"/>
      <c r="F11" s="1316"/>
      <c r="G11" s="1316" t="s">
        <v>211</v>
      </c>
      <c r="H11" s="1316"/>
      <c r="I11" s="1316"/>
      <c r="J11" s="1316"/>
      <c r="K11" s="1316"/>
      <c r="L11" s="1316"/>
      <c r="M11" s="1316" t="s">
        <v>212</v>
      </c>
      <c r="N11" s="1316"/>
      <c r="O11" s="1316"/>
      <c r="P11" s="1316"/>
      <c r="Q11" s="1316"/>
      <c r="R11" s="1316"/>
      <c r="S11" s="1316" t="s">
        <v>213</v>
      </c>
      <c r="T11" s="1316"/>
      <c r="U11" s="1316"/>
      <c r="V11" s="1316"/>
      <c r="W11" s="1316"/>
      <c r="X11" s="1316"/>
      <c r="Y11" s="1316"/>
      <c r="Z11" s="1316"/>
      <c r="AA11" s="1316"/>
      <c r="AB11" s="1316"/>
      <c r="AC11" s="1317" t="s">
        <v>214</v>
      </c>
      <c r="AD11" s="1318"/>
      <c r="AE11" s="1321" t="s">
        <v>366</v>
      </c>
      <c r="AF11" s="1322"/>
      <c r="AG11" s="1322"/>
      <c r="AH11" s="1322"/>
      <c r="AI11" s="1323"/>
      <c r="AJ11" s="1323"/>
      <c r="AK11" s="1323"/>
      <c r="AL11" s="1323"/>
      <c r="AM11" s="1323"/>
      <c r="AN11" s="1323"/>
      <c r="AO11" s="1323"/>
      <c r="AP11" s="1323"/>
      <c r="AQ11" s="1323"/>
      <c r="AR11" s="1324"/>
      <c r="AS11" s="1321" t="s">
        <v>367</v>
      </c>
      <c r="AT11" s="1323"/>
      <c r="AU11" s="1323"/>
      <c r="AV11" s="1323"/>
      <c r="AW11" s="1323"/>
      <c r="AX11" s="1323"/>
      <c r="AY11" s="1323"/>
      <c r="AZ11" s="1323"/>
      <c r="BA11" s="1323"/>
      <c r="BB11" s="1323"/>
      <c r="BC11" s="1323"/>
      <c r="BD11" s="1323"/>
      <c r="BE11" s="1323"/>
      <c r="BF11" s="1323"/>
      <c r="BG11" s="1323"/>
      <c r="BH11" s="1323"/>
      <c r="BI11" s="1323"/>
      <c r="BJ11" s="1324"/>
      <c r="BK11" s="1325" t="s">
        <v>217</v>
      </c>
      <c r="BL11" s="1326"/>
      <c r="BM11" s="1326"/>
      <c r="BN11" s="1327"/>
      <c r="BP11" s="1341" t="s">
        <v>57</v>
      </c>
      <c r="BQ11" s="1313" t="s">
        <v>145</v>
      </c>
      <c r="BR11" s="1344"/>
      <c r="BS11" s="1328" t="s">
        <v>260</v>
      </c>
      <c r="BT11" s="1337" t="s">
        <v>30</v>
      </c>
      <c r="BU11" s="1337"/>
    </row>
    <row r="12" spans="1:73" ht="24" customHeight="1">
      <c r="A12" s="1314"/>
      <c r="B12" s="1336" t="s">
        <v>55</v>
      </c>
      <c r="C12" s="1336" t="s">
        <v>56</v>
      </c>
      <c r="D12" s="1336" t="s">
        <v>26</v>
      </c>
      <c r="E12" s="1336" t="s">
        <v>53</v>
      </c>
      <c r="F12" s="1336" t="s">
        <v>54</v>
      </c>
      <c r="G12" s="1336" t="s">
        <v>218</v>
      </c>
      <c r="H12" s="1336"/>
      <c r="I12" s="1336" t="s">
        <v>61</v>
      </c>
      <c r="J12" s="1336" t="s">
        <v>68</v>
      </c>
      <c r="K12" s="1336" t="s">
        <v>64</v>
      </c>
      <c r="L12" s="1336" t="s">
        <v>65</v>
      </c>
      <c r="M12" s="1336" t="s">
        <v>261</v>
      </c>
      <c r="N12" s="1336" t="s">
        <v>61</v>
      </c>
      <c r="O12" s="1336" t="s">
        <v>62</v>
      </c>
      <c r="P12" s="1336" t="s">
        <v>68</v>
      </c>
      <c r="Q12" s="1336" t="s">
        <v>64</v>
      </c>
      <c r="R12" s="1336" t="s">
        <v>69</v>
      </c>
      <c r="S12" s="1336" t="s">
        <v>219</v>
      </c>
      <c r="T12" s="1336" t="s">
        <v>220</v>
      </c>
      <c r="U12" s="1336" t="s">
        <v>262</v>
      </c>
      <c r="V12" s="1336" t="s">
        <v>33</v>
      </c>
      <c r="W12" s="1336" t="s">
        <v>73</v>
      </c>
      <c r="X12" s="1336" t="s">
        <v>263</v>
      </c>
      <c r="Y12" s="1336" t="s">
        <v>221</v>
      </c>
      <c r="Z12" s="1336" t="s">
        <v>35</v>
      </c>
      <c r="AA12" s="1336" t="s">
        <v>264</v>
      </c>
      <c r="AB12" s="1336" t="s">
        <v>223</v>
      </c>
      <c r="AC12" s="1319"/>
      <c r="AD12" s="1320"/>
      <c r="AE12" s="1328" t="s">
        <v>224</v>
      </c>
      <c r="AF12" s="1330" t="s">
        <v>225</v>
      </c>
      <c r="AG12" s="1331"/>
      <c r="AH12" s="1332"/>
      <c r="AI12" s="1317" t="s">
        <v>265</v>
      </c>
      <c r="AJ12" s="1333"/>
      <c r="AK12" s="1317" t="s">
        <v>266</v>
      </c>
      <c r="AL12" s="1333"/>
      <c r="AM12" s="1321" t="s">
        <v>226</v>
      </c>
      <c r="AN12" s="1323"/>
      <c r="AO12" s="1323"/>
      <c r="AP12" s="1323"/>
      <c r="AQ12" s="1323"/>
      <c r="AR12" s="1324"/>
      <c r="AS12" s="1350" t="s">
        <v>227</v>
      </c>
      <c r="AT12" s="1317" t="s">
        <v>225</v>
      </c>
      <c r="AU12" s="1333"/>
      <c r="AV12" s="1351" t="s">
        <v>265</v>
      </c>
      <c r="AW12" s="1333"/>
      <c r="AX12" s="1317" t="s">
        <v>267</v>
      </c>
      <c r="AY12" s="1333"/>
      <c r="AZ12" s="1321" t="s">
        <v>226</v>
      </c>
      <c r="BA12" s="1323"/>
      <c r="BB12" s="1323"/>
      <c r="BC12" s="1323"/>
      <c r="BD12" s="1323"/>
      <c r="BE12" s="1324"/>
      <c r="BF12" s="1347" t="s">
        <v>82</v>
      </c>
      <c r="BG12" s="1355" t="s">
        <v>228</v>
      </c>
      <c r="BH12" s="1356"/>
      <c r="BI12" s="1350" t="s">
        <v>84</v>
      </c>
      <c r="BJ12" s="1328" t="s">
        <v>268</v>
      </c>
      <c r="BK12" s="1357" t="s">
        <v>230</v>
      </c>
      <c r="BL12" s="1337">
        <v>1</v>
      </c>
      <c r="BM12" s="1337">
        <v>2</v>
      </c>
      <c r="BN12" s="1337">
        <v>3</v>
      </c>
      <c r="BP12" s="1342"/>
      <c r="BQ12" s="1345"/>
      <c r="BR12" s="1346"/>
      <c r="BS12" s="1314"/>
      <c r="BT12" s="1337"/>
      <c r="BU12" s="1337"/>
    </row>
    <row r="13" spans="1:73" ht="24" customHeight="1">
      <c r="A13" s="1314"/>
      <c r="B13" s="1336"/>
      <c r="C13" s="1336"/>
      <c r="D13" s="1336"/>
      <c r="E13" s="1336"/>
      <c r="F13" s="1336"/>
      <c r="G13" s="1336"/>
      <c r="H13" s="1336"/>
      <c r="I13" s="1336"/>
      <c r="J13" s="1336"/>
      <c r="K13" s="1336"/>
      <c r="L13" s="1336"/>
      <c r="M13" s="1336"/>
      <c r="N13" s="1336"/>
      <c r="O13" s="1336"/>
      <c r="P13" s="1336"/>
      <c r="Q13" s="1336"/>
      <c r="R13" s="1336"/>
      <c r="S13" s="1336"/>
      <c r="T13" s="1336"/>
      <c r="U13" s="1336"/>
      <c r="V13" s="1336"/>
      <c r="W13" s="1336"/>
      <c r="X13" s="1336"/>
      <c r="Y13" s="1336"/>
      <c r="Z13" s="1336"/>
      <c r="AA13" s="1336"/>
      <c r="AB13" s="1336"/>
      <c r="AC13" s="1337">
        <v>1</v>
      </c>
      <c r="AD13" s="1337" t="s">
        <v>231</v>
      </c>
      <c r="AE13" s="1154"/>
      <c r="AF13" s="1338" t="s">
        <v>110</v>
      </c>
      <c r="AG13" s="1338" t="s">
        <v>232</v>
      </c>
      <c r="AH13" s="1338" t="s">
        <v>233</v>
      </c>
      <c r="AI13" s="1334"/>
      <c r="AJ13" s="1335"/>
      <c r="AK13" s="1334"/>
      <c r="AL13" s="1335"/>
      <c r="AM13" s="1321" t="s">
        <v>95</v>
      </c>
      <c r="AN13" s="1324"/>
      <c r="AO13" s="1321" t="s">
        <v>96</v>
      </c>
      <c r="AP13" s="1323"/>
      <c r="AQ13" s="1323"/>
      <c r="AR13" s="1324"/>
      <c r="AS13" s="1348"/>
      <c r="AT13" s="1334"/>
      <c r="AU13" s="1335"/>
      <c r="AV13" s="1352"/>
      <c r="AW13" s="1335"/>
      <c r="AX13" s="1334"/>
      <c r="AY13" s="1335"/>
      <c r="AZ13" s="1321" t="s">
        <v>95</v>
      </c>
      <c r="BA13" s="1324"/>
      <c r="BB13" s="1321" t="s">
        <v>96</v>
      </c>
      <c r="BC13" s="1323"/>
      <c r="BD13" s="1323"/>
      <c r="BE13" s="1324"/>
      <c r="BF13" s="1348"/>
      <c r="BG13" s="1350" t="s">
        <v>98</v>
      </c>
      <c r="BH13" s="1328" t="s">
        <v>99</v>
      </c>
      <c r="BI13" s="1348"/>
      <c r="BJ13" s="1314"/>
      <c r="BK13" s="1337"/>
      <c r="BL13" s="1337"/>
      <c r="BM13" s="1337"/>
      <c r="BN13" s="1337"/>
      <c r="BP13" s="1342"/>
      <c r="BQ13" s="1350" t="s">
        <v>58</v>
      </c>
      <c r="BR13" s="1350" t="s">
        <v>59</v>
      </c>
      <c r="BS13" s="1314"/>
      <c r="BT13" s="1336" t="s">
        <v>269</v>
      </c>
      <c r="BU13" s="1336" t="s">
        <v>270</v>
      </c>
    </row>
    <row r="14" spans="1:73" ht="24.75" customHeight="1">
      <c r="A14" s="1314"/>
      <c r="B14" s="1336"/>
      <c r="C14" s="1336"/>
      <c r="D14" s="1336"/>
      <c r="E14" s="1336"/>
      <c r="F14" s="1336"/>
      <c r="G14" s="1336"/>
      <c r="H14" s="1336"/>
      <c r="I14" s="1336"/>
      <c r="J14" s="1336"/>
      <c r="K14" s="1336"/>
      <c r="L14" s="1336"/>
      <c r="M14" s="1336"/>
      <c r="N14" s="1336"/>
      <c r="O14" s="1336"/>
      <c r="P14" s="1336"/>
      <c r="Q14" s="1336"/>
      <c r="R14" s="1336"/>
      <c r="S14" s="1336"/>
      <c r="T14" s="1336"/>
      <c r="U14" s="1336"/>
      <c r="V14" s="1336"/>
      <c r="W14" s="1336"/>
      <c r="X14" s="1336"/>
      <c r="Y14" s="1336"/>
      <c r="Z14" s="1336"/>
      <c r="AA14" s="1336"/>
      <c r="AB14" s="1336"/>
      <c r="AC14" s="1337"/>
      <c r="AD14" s="1337"/>
      <c r="AE14" s="1154"/>
      <c r="AF14" s="1339"/>
      <c r="AG14" s="1339"/>
      <c r="AH14" s="1339"/>
      <c r="AI14" s="1354" t="s">
        <v>110</v>
      </c>
      <c r="AJ14" s="1347" t="s">
        <v>113</v>
      </c>
      <c r="AK14" s="1347" t="s">
        <v>110</v>
      </c>
      <c r="AL14" s="1347" t="s">
        <v>113</v>
      </c>
      <c r="AM14" s="1321" t="s">
        <v>114</v>
      </c>
      <c r="AN14" s="1324"/>
      <c r="AO14" s="1321" t="s">
        <v>114</v>
      </c>
      <c r="AP14" s="1324"/>
      <c r="AQ14" s="1321" t="s">
        <v>115</v>
      </c>
      <c r="AR14" s="1324"/>
      <c r="AS14" s="1348"/>
      <c r="AT14" s="1353" t="s">
        <v>110</v>
      </c>
      <c r="AU14" s="1350" t="s">
        <v>113</v>
      </c>
      <c r="AV14" s="1347" t="s">
        <v>110</v>
      </c>
      <c r="AW14" s="1347" t="s">
        <v>113</v>
      </c>
      <c r="AX14" s="1347" t="s">
        <v>110</v>
      </c>
      <c r="AY14" s="1347" t="s">
        <v>113</v>
      </c>
      <c r="AZ14" s="1321" t="s">
        <v>114</v>
      </c>
      <c r="BA14" s="1324"/>
      <c r="BB14" s="1358" t="s">
        <v>114</v>
      </c>
      <c r="BC14" s="1324"/>
      <c r="BD14" s="1358" t="s">
        <v>115</v>
      </c>
      <c r="BE14" s="1324"/>
      <c r="BF14" s="1348"/>
      <c r="BG14" s="1348"/>
      <c r="BH14" s="1314"/>
      <c r="BI14" s="1348"/>
      <c r="BJ14" s="1314"/>
      <c r="BK14" s="1337"/>
      <c r="BL14" s="1337"/>
      <c r="BM14" s="1337"/>
      <c r="BN14" s="1337"/>
      <c r="BO14" s="50"/>
      <c r="BP14" s="1342"/>
      <c r="BQ14" s="1359"/>
      <c r="BR14" s="1359"/>
      <c r="BS14" s="1314"/>
      <c r="BT14" s="1336"/>
      <c r="BU14" s="1336"/>
    </row>
    <row r="15" spans="1:73" ht="21.75" customHeight="1">
      <c r="A15" s="1315"/>
      <c r="B15" s="1336"/>
      <c r="C15" s="1336"/>
      <c r="D15" s="1336"/>
      <c r="E15" s="1336"/>
      <c r="F15" s="1336"/>
      <c r="G15" s="1336"/>
      <c r="H15" s="1336"/>
      <c r="I15" s="21" t="s">
        <v>118</v>
      </c>
      <c r="J15" s="21" t="s">
        <v>120</v>
      </c>
      <c r="K15" s="21" t="s">
        <v>121</v>
      </c>
      <c r="L15" s="1336"/>
      <c r="M15" s="1336"/>
      <c r="N15" s="21" t="s">
        <v>123</v>
      </c>
      <c r="O15" s="21" t="s">
        <v>124</v>
      </c>
      <c r="P15" s="21" t="s">
        <v>125</v>
      </c>
      <c r="Q15" s="21" t="s">
        <v>126</v>
      </c>
      <c r="R15" s="1336"/>
      <c r="S15" s="1336"/>
      <c r="T15" s="1336"/>
      <c r="U15" s="1336"/>
      <c r="V15" s="1336"/>
      <c r="W15" s="1336"/>
      <c r="X15" s="1336"/>
      <c r="Y15" s="1336"/>
      <c r="Z15" s="1336"/>
      <c r="AA15" s="1336"/>
      <c r="AB15" s="1336"/>
      <c r="AC15" s="1337"/>
      <c r="AD15" s="1337"/>
      <c r="AE15" s="1329"/>
      <c r="AF15" s="1340"/>
      <c r="AG15" s="1340"/>
      <c r="AH15" s="1340"/>
      <c r="AI15" s="1194"/>
      <c r="AJ15" s="1349"/>
      <c r="AK15" s="1349"/>
      <c r="AL15" s="1349"/>
      <c r="AM15" s="22" t="s">
        <v>129</v>
      </c>
      <c r="AN15" s="23" t="s">
        <v>130</v>
      </c>
      <c r="AO15" s="23" t="s">
        <v>129</v>
      </c>
      <c r="AP15" s="23" t="s">
        <v>130</v>
      </c>
      <c r="AQ15" s="23" t="s">
        <v>129</v>
      </c>
      <c r="AR15" s="24" t="s">
        <v>130</v>
      </c>
      <c r="AS15" s="1349"/>
      <c r="AT15" s="1194"/>
      <c r="AU15" s="1349"/>
      <c r="AV15" s="1349"/>
      <c r="AW15" s="1349"/>
      <c r="AX15" s="1349"/>
      <c r="AY15" s="1349"/>
      <c r="AZ15" s="23" t="s">
        <v>129</v>
      </c>
      <c r="BA15" s="23" t="s">
        <v>130</v>
      </c>
      <c r="BB15" s="23" t="s">
        <v>129</v>
      </c>
      <c r="BC15" s="23" t="s">
        <v>130</v>
      </c>
      <c r="BD15" s="23" t="s">
        <v>129</v>
      </c>
      <c r="BE15" s="25" t="s">
        <v>130</v>
      </c>
      <c r="BF15" s="1349"/>
      <c r="BG15" s="1349"/>
      <c r="BH15" s="1315"/>
      <c r="BI15" s="1349"/>
      <c r="BJ15" s="1315"/>
      <c r="BK15" s="1337"/>
      <c r="BL15" s="1337"/>
      <c r="BM15" s="1337"/>
      <c r="BN15" s="1337"/>
      <c r="BO15" s="50"/>
      <c r="BP15" s="1343"/>
      <c r="BQ15" s="1360"/>
      <c r="BR15" s="1360"/>
      <c r="BS15" s="1315"/>
      <c r="BT15" s="1336"/>
      <c r="BU15" s="1336"/>
    </row>
    <row r="16" spans="1:73" ht="18" customHeight="1">
      <c r="A16" s="26">
        <v>1</v>
      </c>
      <c r="B16" s="26">
        <v>2</v>
      </c>
      <c r="C16" s="26">
        <v>3</v>
      </c>
      <c r="D16" s="26">
        <v>4</v>
      </c>
      <c r="E16" s="26">
        <v>5</v>
      </c>
      <c r="F16" s="27">
        <v>6</v>
      </c>
      <c r="G16" s="1193">
        <v>7</v>
      </c>
      <c r="H16" s="1194"/>
      <c r="I16" s="28">
        <v>8</v>
      </c>
      <c r="J16" s="26">
        <v>9</v>
      </c>
      <c r="K16" s="28">
        <v>10</v>
      </c>
      <c r="L16" s="26">
        <v>11</v>
      </c>
      <c r="M16" s="28">
        <v>12</v>
      </c>
      <c r="N16" s="28">
        <v>13</v>
      </c>
      <c r="O16" s="26">
        <v>14</v>
      </c>
      <c r="P16" s="28">
        <v>15</v>
      </c>
      <c r="Q16" s="26">
        <v>16</v>
      </c>
      <c r="R16" s="28">
        <v>17</v>
      </c>
      <c r="S16" s="28">
        <v>18</v>
      </c>
      <c r="T16" s="26">
        <v>19</v>
      </c>
      <c r="U16" s="28">
        <v>20</v>
      </c>
      <c r="V16" s="28">
        <v>21</v>
      </c>
      <c r="W16" s="26">
        <v>22</v>
      </c>
      <c r="X16" s="28">
        <v>23</v>
      </c>
      <c r="Y16" s="28">
        <v>24</v>
      </c>
      <c r="Z16" s="26">
        <v>25</v>
      </c>
      <c r="AA16" s="28">
        <v>26</v>
      </c>
      <c r="AB16" s="26">
        <v>27</v>
      </c>
      <c r="AC16" s="1193">
        <v>28</v>
      </c>
      <c r="AD16" s="1194"/>
      <c r="AE16" s="29">
        <v>29</v>
      </c>
      <c r="AF16" s="30">
        <v>30</v>
      </c>
      <c r="AG16" s="30">
        <v>31</v>
      </c>
      <c r="AH16" s="30">
        <v>32</v>
      </c>
      <c r="AI16" s="51">
        <v>33</v>
      </c>
      <c r="AJ16" s="52">
        <v>34</v>
      </c>
      <c r="AK16" s="52">
        <v>35</v>
      </c>
      <c r="AL16" s="52">
        <v>36</v>
      </c>
      <c r="AM16" s="52">
        <v>37</v>
      </c>
      <c r="AN16" s="52">
        <v>38</v>
      </c>
      <c r="AO16" s="52">
        <v>39</v>
      </c>
      <c r="AP16" s="52">
        <v>40</v>
      </c>
      <c r="AQ16" s="52">
        <v>41</v>
      </c>
      <c r="AR16" s="52">
        <v>42</v>
      </c>
      <c r="AS16" s="52">
        <v>43</v>
      </c>
      <c r="AT16" s="52">
        <v>44</v>
      </c>
      <c r="AU16" s="52">
        <v>45</v>
      </c>
      <c r="AV16" s="52">
        <v>46</v>
      </c>
      <c r="AW16" s="52">
        <v>47</v>
      </c>
      <c r="AX16" s="52">
        <v>48</v>
      </c>
      <c r="AY16" s="52">
        <v>49</v>
      </c>
      <c r="AZ16" s="52">
        <v>50</v>
      </c>
      <c r="BA16" s="52">
        <v>51</v>
      </c>
      <c r="BB16" s="52">
        <v>52</v>
      </c>
      <c r="BC16" s="52">
        <v>53</v>
      </c>
      <c r="BD16" s="52">
        <v>54</v>
      </c>
      <c r="BE16" s="52">
        <v>55</v>
      </c>
      <c r="BF16" s="52">
        <v>56</v>
      </c>
      <c r="BG16" s="52">
        <v>57</v>
      </c>
      <c r="BH16" s="52">
        <v>58</v>
      </c>
      <c r="BI16" s="52">
        <v>59</v>
      </c>
      <c r="BJ16" s="29">
        <v>60</v>
      </c>
      <c r="BK16" s="1193">
        <v>61</v>
      </c>
      <c r="BL16" s="1329"/>
      <c r="BM16" s="1329"/>
      <c r="BN16" s="1194"/>
      <c r="BO16" s="20"/>
      <c r="BP16" s="46">
        <v>62</v>
      </c>
      <c r="BQ16" s="46">
        <v>63</v>
      </c>
      <c r="BR16" s="46">
        <v>64</v>
      </c>
      <c r="BS16" s="46">
        <v>65</v>
      </c>
      <c r="BT16" s="26">
        <v>39</v>
      </c>
      <c r="BU16" s="26">
        <v>40</v>
      </c>
    </row>
    <row r="17" spans="1:73" ht="18.75" customHeight="1">
      <c r="A17" s="1361">
        <v>1</v>
      </c>
      <c r="B17" s="1364"/>
      <c r="C17" s="1364"/>
      <c r="D17" s="1364"/>
      <c r="E17" s="1364"/>
      <c r="F17" s="1364"/>
      <c r="G17" s="31" t="s">
        <v>131</v>
      </c>
      <c r="H17" s="32"/>
      <c r="I17" s="1364"/>
      <c r="J17" s="1364"/>
      <c r="K17" s="1364"/>
      <c r="L17" s="1367"/>
      <c r="M17" s="1364"/>
      <c r="N17" s="1364"/>
      <c r="O17" s="1364"/>
      <c r="P17" s="1364"/>
      <c r="Q17" s="1364"/>
      <c r="R17" s="1367"/>
      <c r="S17" s="1364"/>
      <c r="T17" s="1364"/>
      <c r="U17" s="1364"/>
      <c r="V17" s="1364"/>
      <c r="W17" s="1364"/>
      <c r="X17" s="1364"/>
      <c r="Y17" s="1364"/>
      <c r="Z17" s="1364"/>
      <c r="AA17" s="1364"/>
      <c r="AB17" s="1364"/>
      <c r="AC17" s="1364"/>
      <c r="AD17" s="1364"/>
      <c r="AE17" s="1370" t="s">
        <v>116</v>
      </c>
      <c r="AF17" s="1365"/>
      <c r="AG17" s="1365"/>
      <c r="AH17" s="1513"/>
      <c r="AI17" s="1364"/>
      <c r="AJ17" s="1364"/>
      <c r="AK17" s="1364"/>
      <c r="AL17" s="1364"/>
      <c r="AM17" s="1364"/>
      <c r="AN17" s="1364"/>
      <c r="AO17" s="1364"/>
      <c r="AP17" s="1364"/>
      <c r="AQ17" s="1364"/>
      <c r="AR17" s="1364"/>
      <c r="AS17" s="1370" t="s">
        <v>116</v>
      </c>
      <c r="AT17" s="1364"/>
      <c r="AU17" s="1364"/>
      <c r="AV17" s="1364"/>
      <c r="AW17" s="1364"/>
      <c r="AX17" s="1364"/>
      <c r="AY17" s="1364"/>
      <c r="AZ17" s="1364"/>
      <c r="BA17" s="1364"/>
      <c r="BB17" s="1364"/>
      <c r="BC17" s="1364"/>
      <c r="BD17" s="1364"/>
      <c r="BE17" s="1364"/>
      <c r="BF17" s="1367"/>
      <c r="BG17" s="1364"/>
      <c r="BH17" s="1364"/>
      <c r="BI17" s="1364"/>
      <c r="BJ17" s="1364"/>
      <c r="BK17" s="1364"/>
      <c r="BL17" s="1364"/>
      <c r="BM17" s="1364"/>
      <c r="BN17" s="1364"/>
      <c r="BO17" s="53"/>
      <c r="BP17" s="1370"/>
      <c r="BQ17" s="1370"/>
      <c r="BR17" s="1370"/>
      <c r="BS17" s="1370" t="s">
        <v>116</v>
      </c>
      <c r="BT17" s="1370"/>
      <c r="BU17" s="1370"/>
    </row>
    <row r="18" spans="1:73" ht="18.75" customHeight="1">
      <c r="A18" s="1362"/>
      <c r="B18" s="1365"/>
      <c r="C18" s="1365"/>
      <c r="D18" s="1365"/>
      <c r="E18" s="1365"/>
      <c r="F18" s="1365"/>
      <c r="G18" s="33" t="s">
        <v>161</v>
      </c>
      <c r="H18" s="32"/>
      <c r="I18" s="1365"/>
      <c r="J18" s="1365"/>
      <c r="K18" s="1365"/>
      <c r="L18" s="1368"/>
      <c r="M18" s="1365"/>
      <c r="N18" s="1365"/>
      <c r="O18" s="1365"/>
      <c r="P18" s="1365"/>
      <c r="Q18" s="1365"/>
      <c r="R18" s="1368"/>
      <c r="S18" s="1365"/>
      <c r="T18" s="1365"/>
      <c r="U18" s="1365"/>
      <c r="V18" s="1365"/>
      <c r="W18" s="1365"/>
      <c r="X18" s="1365"/>
      <c r="Y18" s="1365"/>
      <c r="Z18" s="1365"/>
      <c r="AA18" s="1365"/>
      <c r="AB18" s="1365"/>
      <c r="AC18" s="1365"/>
      <c r="AD18" s="1365"/>
      <c r="AE18" s="1371"/>
      <c r="AF18" s="1366"/>
      <c r="AG18" s="1366"/>
      <c r="AH18" s="1366"/>
      <c r="AI18" s="1366"/>
      <c r="AJ18" s="1366"/>
      <c r="AK18" s="1366"/>
      <c r="AL18" s="1366"/>
      <c r="AM18" s="1366"/>
      <c r="AN18" s="1366"/>
      <c r="AO18" s="1366"/>
      <c r="AP18" s="1366"/>
      <c r="AQ18" s="1366"/>
      <c r="AR18" s="1366"/>
      <c r="AS18" s="1371"/>
      <c r="AT18" s="1366"/>
      <c r="AU18" s="1366"/>
      <c r="AV18" s="1366"/>
      <c r="AW18" s="1366"/>
      <c r="AX18" s="1366"/>
      <c r="AY18" s="1366"/>
      <c r="AZ18" s="1366"/>
      <c r="BA18" s="1366"/>
      <c r="BB18" s="1366"/>
      <c r="BC18" s="1366"/>
      <c r="BD18" s="1366"/>
      <c r="BE18" s="1366"/>
      <c r="BF18" s="1369"/>
      <c r="BG18" s="1365"/>
      <c r="BH18" s="1365"/>
      <c r="BI18" s="1365"/>
      <c r="BJ18" s="1365"/>
      <c r="BK18" s="1365"/>
      <c r="BL18" s="1365"/>
      <c r="BM18" s="1365"/>
      <c r="BN18" s="1365"/>
      <c r="BO18" s="53"/>
      <c r="BP18" s="1500"/>
      <c r="BQ18" s="1500"/>
      <c r="BR18" s="1500"/>
      <c r="BS18" s="1371"/>
      <c r="BT18" s="1372"/>
      <c r="BU18" s="1372"/>
    </row>
    <row r="19" spans="1:73" ht="18.75" customHeight="1">
      <c r="A19" s="1363"/>
      <c r="B19" s="1366"/>
      <c r="C19" s="1366"/>
      <c r="D19" s="1366"/>
      <c r="E19" s="1366"/>
      <c r="F19" s="1366"/>
      <c r="G19" s="31" t="s">
        <v>122</v>
      </c>
      <c r="H19" s="32"/>
      <c r="I19" s="1366"/>
      <c r="J19" s="1366"/>
      <c r="K19" s="1366"/>
      <c r="L19" s="1369"/>
      <c r="M19" s="1366"/>
      <c r="N19" s="1366"/>
      <c r="O19" s="1366"/>
      <c r="P19" s="1366"/>
      <c r="Q19" s="1366"/>
      <c r="R19" s="1369"/>
      <c r="S19" s="1366"/>
      <c r="T19" s="1366"/>
      <c r="U19" s="1366"/>
      <c r="V19" s="1366"/>
      <c r="W19" s="1366"/>
      <c r="X19" s="1366"/>
      <c r="Y19" s="1366"/>
      <c r="Z19" s="1366"/>
      <c r="AA19" s="1366"/>
      <c r="AB19" s="1366"/>
      <c r="AC19" s="1366"/>
      <c r="AD19" s="1366"/>
      <c r="AE19" s="33" t="s">
        <v>117</v>
      </c>
      <c r="AF19" s="34"/>
      <c r="AG19" s="32"/>
      <c r="AH19" s="34"/>
      <c r="AI19" s="55"/>
      <c r="AJ19" s="55"/>
      <c r="AK19" s="57"/>
      <c r="AL19" s="57"/>
      <c r="AM19" s="32"/>
      <c r="AN19" s="32"/>
      <c r="AO19" s="32"/>
      <c r="AP19" s="32"/>
      <c r="AQ19" s="32"/>
      <c r="AR19" s="32"/>
      <c r="AS19" s="33" t="s">
        <v>117</v>
      </c>
      <c r="AT19" s="32"/>
      <c r="AU19" s="32"/>
      <c r="AV19" s="55"/>
      <c r="AW19" s="55"/>
      <c r="AX19" s="57"/>
      <c r="AY19" s="32"/>
      <c r="AZ19" s="32"/>
      <c r="BA19" s="32"/>
      <c r="BB19" s="32"/>
      <c r="BC19" s="32"/>
      <c r="BD19" s="32"/>
      <c r="BE19" s="32"/>
      <c r="BF19" s="36"/>
      <c r="BG19" s="1366"/>
      <c r="BH19" s="1366"/>
      <c r="BI19" s="1366"/>
      <c r="BJ19" s="1366"/>
      <c r="BK19" s="1366"/>
      <c r="BL19" s="1366"/>
      <c r="BM19" s="1366"/>
      <c r="BN19" s="1366"/>
      <c r="BO19" s="53"/>
      <c r="BP19" s="1372"/>
      <c r="BQ19" s="1372"/>
      <c r="BR19" s="1372"/>
      <c r="BS19" s="33" t="s">
        <v>117</v>
      </c>
      <c r="BT19" s="99"/>
      <c r="BU19" s="99"/>
    </row>
    <row r="20" spans="1:73" ht="18.75" customHeight="1">
      <c r="A20" s="1361">
        <v>2</v>
      </c>
      <c r="B20" s="1364"/>
      <c r="C20" s="1364"/>
      <c r="D20" s="1364"/>
      <c r="E20" s="1364"/>
      <c r="F20" s="1364"/>
      <c r="G20" s="33" t="s">
        <v>131</v>
      </c>
      <c r="H20" s="32"/>
      <c r="I20" s="1364"/>
      <c r="J20" s="1364"/>
      <c r="K20" s="1364"/>
      <c r="L20" s="1367"/>
      <c r="M20" s="1364"/>
      <c r="N20" s="1364"/>
      <c r="O20" s="1364"/>
      <c r="P20" s="1364"/>
      <c r="Q20" s="1364"/>
      <c r="R20" s="1367"/>
      <c r="S20" s="1364"/>
      <c r="T20" s="1364"/>
      <c r="U20" s="1364"/>
      <c r="V20" s="1364"/>
      <c r="W20" s="1364"/>
      <c r="X20" s="1364"/>
      <c r="Y20" s="1364"/>
      <c r="Z20" s="1364"/>
      <c r="AA20" s="1364"/>
      <c r="AB20" s="1364"/>
      <c r="AC20" s="1364"/>
      <c r="AD20" s="1364"/>
      <c r="AE20" s="1370" t="s">
        <v>116</v>
      </c>
      <c r="AF20" s="1365"/>
      <c r="AG20" s="1365"/>
      <c r="AH20" s="1365"/>
      <c r="AI20" s="1365"/>
      <c r="AJ20" s="1364"/>
      <c r="AK20" s="1364"/>
      <c r="AL20" s="1364"/>
      <c r="AM20" s="1364"/>
      <c r="AN20" s="1364"/>
      <c r="AO20" s="1364"/>
      <c r="AP20" s="1364"/>
      <c r="AQ20" s="1364"/>
      <c r="AR20" s="1364"/>
      <c r="AS20" s="1370" t="s">
        <v>116</v>
      </c>
      <c r="AT20" s="1364"/>
      <c r="AU20" s="1364"/>
      <c r="AV20" s="1364"/>
      <c r="AW20" s="1364"/>
      <c r="AX20" s="1364"/>
      <c r="AY20" s="1364"/>
      <c r="AZ20" s="1364"/>
      <c r="BA20" s="1364"/>
      <c r="BB20" s="1364"/>
      <c r="BC20" s="1364"/>
      <c r="BD20" s="1364"/>
      <c r="BE20" s="1364"/>
      <c r="BF20" s="1367"/>
      <c r="BG20" s="1364"/>
      <c r="BH20" s="1364"/>
      <c r="BI20" s="1364"/>
      <c r="BJ20" s="1364"/>
      <c r="BK20" s="1364"/>
      <c r="BL20" s="1364"/>
      <c r="BM20" s="1364"/>
      <c r="BN20" s="1364"/>
      <c r="BO20" s="53"/>
      <c r="BP20" s="1370"/>
      <c r="BQ20" s="1370"/>
      <c r="BR20" s="1370"/>
      <c r="BS20" s="1370" t="s">
        <v>116</v>
      </c>
      <c r="BT20" s="1370"/>
      <c r="BU20" s="1370"/>
    </row>
    <row r="21" spans="1:73" ht="18.75" customHeight="1">
      <c r="A21" s="1362"/>
      <c r="B21" s="1365"/>
      <c r="C21" s="1365"/>
      <c r="D21" s="1365"/>
      <c r="E21" s="1365"/>
      <c r="F21" s="1365"/>
      <c r="G21" s="31" t="s">
        <v>161</v>
      </c>
      <c r="H21" s="32"/>
      <c r="I21" s="1365"/>
      <c r="J21" s="1365"/>
      <c r="K21" s="1365"/>
      <c r="L21" s="1368"/>
      <c r="M21" s="1365"/>
      <c r="N21" s="1365"/>
      <c r="O21" s="1365"/>
      <c r="P21" s="1365"/>
      <c r="Q21" s="1365"/>
      <c r="R21" s="1368"/>
      <c r="S21" s="1365"/>
      <c r="T21" s="1365"/>
      <c r="U21" s="1365"/>
      <c r="V21" s="1365"/>
      <c r="W21" s="1365"/>
      <c r="X21" s="1365"/>
      <c r="Y21" s="1365"/>
      <c r="Z21" s="1365"/>
      <c r="AA21" s="1365"/>
      <c r="AB21" s="1365"/>
      <c r="AC21" s="1365"/>
      <c r="AD21" s="1365"/>
      <c r="AE21" s="1371"/>
      <c r="AF21" s="1366"/>
      <c r="AG21" s="1366"/>
      <c r="AH21" s="1366"/>
      <c r="AI21" s="1366"/>
      <c r="AJ21" s="1366"/>
      <c r="AK21" s="1366"/>
      <c r="AL21" s="1366"/>
      <c r="AM21" s="1366"/>
      <c r="AN21" s="1366"/>
      <c r="AO21" s="1366"/>
      <c r="AP21" s="1366"/>
      <c r="AQ21" s="1366"/>
      <c r="AR21" s="1366"/>
      <c r="AS21" s="1371"/>
      <c r="AT21" s="1366"/>
      <c r="AU21" s="1366"/>
      <c r="AV21" s="1366"/>
      <c r="AW21" s="1366"/>
      <c r="AX21" s="1366"/>
      <c r="AY21" s="1366"/>
      <c r="AZ21" s="1366"/>
      <c r="BA21" s="1366"/>
      <c r="BB21" s="1366"/>
      <c r="BC21" s="1366"/>
      <c r="BD21" s="1366"/>
      <c r="BE21" s="1366"/>
      <c r="BF21" s="1369"/>
      <c r="BG21" s="1365"/>
      <c r="BH21" s="1365"/>
      <c r="BI21" s="1365"/>
      <c r="BJ21" s="1365"/>
      <c r="BK21" s="1365"/>
      <c r="BL21" s="1365"/>
      <c r="BM21" s="1365"/>
      <c r="BN21" s="1365"/>
      <c r="BO21" s="53"/>
      <c r="BP21" s="1500"/>
      <c r="BQ21" s="1500"/>
      <c r="BR21" s="1500"/>
      <c r="BS21" s="1371"/>
      <c r="BT21" s="1372"/>
      <c r="BU21" s="1372"/>
    </row>
    <row r="22" spans="1:73" ht="18.75" customHeight="1">
      <c r="A22" s="1363"/>
      <c r="B22" s="1366"/>
      <c r="C22" s="1366"/>
      <c r="D22" s="1366"/>
      <c r="E22" s="1366"/>
      <c r="F22" s="1366"/>
      <c r="G22" s="33" t="s">
        <v>122</v>
      </c>
      <c r="H22" s="32"/>
      <c r="I22" s="1366"/>
      <c r="J22" s="1366"/>
      <c r="K22" s="1366"/>
      <c r="L22" s="1369"/>
      <c r="M22" s="1366"/>
      <c r="N22" s="1366"/>
      <c r="O22" s="1366"/>
      <c r="P22" s="1366"/>
      <c r="Q22" s="1366"/>
      <c r="R22" s="1369"/>
      <c r="S22" s="1366"/>
      <c r="T22" s="1366"/>
      <c r="U22" s="1366"/>
      <c r="V22" s="1366"/>
      <c r="W22" s="1366"/>
      <c r="X22" s="1366"/>
      <c r="Y22" s="1366"/>
      <c r="Z22" s="1366"/>
      <c r="AA22" s="1366"/>
      <c r="AB22" s="1366"/>
      <c r="AC22" s="1366"/>
      <c r="AD22" s="1366"/>
      <c r="AE22" s="33" t="s">
        <v>117</v>
      </c>
      <c r="AF22" s="34"/>
      <c r="AG22" s="32"/>
      <c r="AH22" s="34"/>
      <c r="AI22" s="55"/>
      <c r="AJ22" s="55"/>
      <c r="AK22" s="57"/>
      <c r="AL22" s="57"/>
      <c r="AM22" s="32"/>
      <c r="AN22" s="32"/>
      <c r="AO22" s="32"/>
      <c r="AP22" s="32"/>
      <c r="AQ22" s="32"/>
      <c r="AR22" s="32"/>
      <c r="AS22" s="33" t="s">
        <v>117</v>
      </c>
      <c r="AT22" s="32"/>
      <c r="AU22" s="32"/>
      <c r="AV22" s="32"/>
      <c r="AW22" s="55"/>
      <c r="AX22" s="57"/>
      <c r="AY22" s="32"/>
      <c r="AZ22" s="32"/>
      <c r="BA22" s="32"/>
      <c r="BB22" s="32"/>
      <c r="BC22" s="32"/>
      <c r="BD22" s="32"/>
      <c r="BE22" s="32"/>
      <c r="BF22" s="36"/>
      <c r="BG22" s="1366"/>
      <c r="BH22" s="1366"/>
      <c r="BI22" s="1366"/>
      <c r="BJ22" s="1366"/>
      <c r="BK22" s="1366"/>
      <c r="BL22" s="1366"/>
      <c r="BM22" s="1366"/>
      <c r="BN22" s="1366"/>
      <c r="BO22" s="53"/>
      <c r="BP22" s="1372"/>
      <c r="BQ22" s="1372"/>
      <c r="BR22" s="1372"/>
      <c r="BS22" s="33" t="s">
        <v>117</v>
      </c>
      <c r="BT22" s="99"/>
      <c r="BU22" s="99"/>
    </row>
    <row r="23" spans="1:73" ht="18.75" customHeight="1">
      <c r="A23" s="1361">
        <v>3</v>
      </c>
      <c r="B23" s="1364"/>
      <c r="C23" s="1364"/>
      <c r="D23" s="1364"/>
      <c r="E23" s="1364"/>
      <c r="F23" s="1364"/>
      <c r="G23" s="31" t="s">
        <v>131</v>
      </c>
      <c r="H23" s="32"/>
      <c r="I23" s="1364"/>
      <c r="J23" s="1364"/>
      <c r="K23" s="1364"/>
      <c r="L23" s="1367"/>
      <c r="M23" s="1364"/>
      <c r="N23" s="1364"/>
      <c r="O23" s="1364"/>
      <c r="P23" s="1364"/>
      <c r="Q23" s="1364"/>
      <c r="R23" s="1367"/>
      <c r="S23" s="1364"/>
      <c r="T23" s="1364"/>
      <c r="U23" s="1364"/>
      <c r="V23" s="1364"/>
      <c r="W23" s="1364"/>
      <c r="X23" s="1364"/>
      <c r="Y23" s="1364"/>
      <c r="Z23" s="1364"/>
      <c r="AA23" s="1364"/>
      <c r="AB23" s="1364"/>
      <c r="AC23" s="1364"/>
      <c r="AD23" s="1364"/>
      <c r="AE23" s="1370" t="s">
        <v>116</v>
      </c>
      <c r="AF23" s="1365"/>
      <c r="AG23" s="1365"/>
      <c r="AH23" s="1365"/>
      <c r="AI23" s="1365"/>
      <c r="AJ23" s="1364"/>
      <c r="AK23" s="1364"/>
      <c r="AL23" s="1364"/>
      <c r="AM23" s="1364"/>
      <c r="AN23" s="1364"/>
      <c r="AO23" s="1364"/>
      <c r="AP23" s="1364"/>
      <c r="AQ23" s="1364"/>
      <c r="AR23" s="1364"/>
      <c r="AS23" s="1370" t="s">
        <v>116</v>
      </c>
      <c r="AT23" s="1364"/>
      <c r="AU23" s="1364"/>
      <c r="AV23" s="1364"/>
      <c r="AW23" s="1364"/>
      <c r="AX23" s="1364"/>
      <c r="AY23" s="1364"/>
      <c r="AZ23" s="1364"/>
      <c r="BA23" s="1364"/>
      <c r="BB23" s="1364"/>
      <c r="BC23" s="1364"/>
      <c r="BD23" s="1364"/>
      <c r="BE23" s="1364"/>
      <c r="BF23" s="1367"/>
      <c r="BG23" s="1364"/>
      <c r="BH23" s="1364"/>
      <c r="BI23" s="1364"/>
      <c r="BJ23" s="1364"/>
      <c r="BK23" s="1364"/>
      <c r="BL23" s="1364"/>
      <c r="BM23" s="1364"/>
      <c r="BN23" s="1364"/>
      <c r="BO23" s="53"/>
      <c r="BP23" s="1370"/>
      <c r="BQ23" s="1370"/>
      <c r="BR23" s="1370"/>
      <c r="BS23" s="1370" t="s">
        <v>116</v>
      </c>
      <c r="BT23" s="1370"/>
      <c r="BU23" s="1370"/>
    </row>
    <row r="24" spans="1:73" ht="18.75" customHeight="1">
      <c r="A24" s="1362"/>
      <c r="B24" s="1365"/>
      <c r="C24" s="1365"/>
      <c r="D24" s="1365"/>
      <c r="E24" s="1365"/>
      <c r="F24" s="1365"/>
      <c r="G24" s="33" t="s">
        <v>161</v>
      </c>
      <c r="H24" s="32"/>
      <c r="I24" s="1365"/>
      <c r="J24" s="1365"/>
      <c r="K24" s="1365"/>
      <c r="L24" s="1368"/>
      <c r="M24" s="1365"/>
      <c r="N24" s="1365"/>
      <c r="O24" s="1365"/>
      <c r="P24" s="1365"/>
      <c r="Q24" s="1365"/>
      <c r="R24" s="1368"/>
      <c r="S24" s="1365"/>
      <c r="T24" s="1365"/>
      <c r="U24" s="1365"/>
      <c r="V24" s="1365"/>
      <c r="W24" s="1365"/>
      <c r="X24" s="1365"/>
      <c r="Y24" s="1365"/>
      <c r="Z24" s="1365"/>
      <c r="AA24" s="1365"/>
      <c r="AB24" s="1365"/>
      <c r="AC24" s="1365"/>
      <c r="AD24" s="1365"/>
      <c r="AE24" s="1371"/>
      <c r="AF24" s="1366"/>
      <c r="AG24" s="1366"/>
      <c r="AH24" s="1366"/>
      <c r="AI24" s="1366"/>
      <c r="AJ24" s="1366"/>
      <c r="AK24" s="1366"/>
      <c r="AL24" s="1366"/>
      <c r="AM24" s="1366"/>
      <c r="AN24" s="1366"/>
      <c r="AO24" s="1366"/>
      <c r="AP24" s="1366"/>
      <c r="AQ24" s="1366"/>
      <c r="AR24" s="1366"/>
      <c r="AS24" s="1371"/>
      <c r="AT24" s="1366"/>
      <c r="AU24" s="1366"/>
      <c r="AV24" s="1366"/>
      <c r="AW24" s="1366"/>
      <c r="AX24" s="1366"/>
      <c r="AY24" s="1366"/>
      <c r="AZ24" s="1366"/>
      <c r="BA24" s="1366"/>
      <c r="BB24" s="1366"/>
      <c r="BC24" s="1366"/>
      <c r="BD24" s="1366"/>
      <c r="BE24" s="1366"/>
      <c r="BF24" s="1369"/>
      <c r="BG24" s="1365"/>
      <c r="BH24" s="1365"/>
      <c r="BI24" s="1365"/>
      <c r="BJ24" s="1365"/>
      <c r="BK24" s="1365"/>
      <c r="BL24" s="1365"/>
      <c r="BM24" s="1365"/>
      <c r="BN24" s="1365"/>
      <c r="BO24" s="53"/>
      <c r="BP24" s="1500"/>
      <c r="BQ24" s="1500"/>
      <c r="BR24" s="1500"/>
      <c r="BS24" s="1371"/>
      <c r="BT24" s="1372"/>
      <c r="BU24" s="1372"/>
    </row>
    <row r="25" spans="1:73" ht="18.75" customHeight="1">
      <c r="A25" s="1363"/>
      <c r="B25" s="1366"/>
      <c r="C25" s="1366"/>
      <c r="D25" s="1366"/>
      <c r="E25" s="1366"/>
      <c r="F25" s="1366"/>
      <c r="G25" s="31" t="s">
        <v>122</v>
      </c>
      <c r="H25" s="32"/>
      <c r="I25" s="1366"/>
      <c r="J25" s="1366"/>
      <c r="K25" s="1366"/>
      <c r="L25" s="1369"/>
      <c r="M25" s="1366"/>
      <c r="N25" s="1366"/>
      <c r="O25" s="1366"/>
      <c r="P25" s="1366"/>
      <c r="Q25" s="1366"/>
      <c r="R25" s="1369"/>
      <c r="S25" s="1366"/>
      <c r="T25" s="1366"/>
      <c r="U25" s="1366"/>
      <c r="V25" s="1366"/>
      <c r="W25" s="1366"/>
      <c r="X25" s="1366"/>
      <c r="Y25" s="1366"/>
      <c r="Z25" s="1366"/>
      <c r="AA25" s="1366"/>
      <c r="AB25" s="1366"/>
      <c r="AC25" s="1366"/>
      <c r="AD25" s="1366"/>
      <c r="AE25" s="33" t="s">
        <v>117</v>
      </c>
      <c r="AF25" s="34"/>
      <c r="AG25" s="32"/>
      <c r="AH25" s="34"/>
      <c r="AI25" s="55"/>
      <c r="AJ25" s="55"/>
      <c r="AK25" s="57"/>
      <c r="AL25" s="57"/>
      <c r="AM25" s="32"/>
      <c r="AN25" s="32"/>
      <c r="AO25" s="32"/>
      <c r="AP25" s="32"/>
      <c r="AQ25" s="32"/>
      <c r="AR25" s="32"/>
      <c r="AS25" s="33" t="s">
        <v>117</v>
      </c>
      <c r="AT25" s="32"/>
      <c r="AU25" s="32"/>
      <c r="AV25" s="32"/>
      <c r="AW25" s="55"/>
      <c r="AX25" s="57"/>
      <c r="AY25" s="32"/>
      <c r="AZ25" s="32"/>
      <c r="BA25" s="32"/>
      <c r="BB25" s="32"/>
      <c r="BC25" s="32"/>
      <c r="BD25" s="32"/>
      <c r="BE25" s="32"/>
      <c r="BF25" s="36"/>
      <c r="BG25" s="1366"/>
      <c r="BH25" s="1366"/>
      <c r="BI25" s="1366"/>
      <c r="BJ25" s="1366"/>
      <c r="BK25" s="1366"/>
      <c r="BL25" s="1366"/>
      <c r="BM25" s="1366"/>
      <c r="BN25" s="1366"/>
      <c r="BO25" s="53"/>
      <c r="BP25" s="1372"/>
      <c r="BQ25" s="1372"/>
      <c r="BR25" s="1372"/>
      <c r="BS25" s="33" t="s">
        <v>117</v>
      </c>
      <c r="BT25" s="99"/>
      <c r="BU25" s="99"/>
    </row>
    <row r="26" spans="1:73" ht="18.75" customHeight="1">
      <c r="A26" s="1361">
        <v>4</v>
      </c>
      <c r="B26" s="1364"/>
      <c r="C26" s="1364"/>
      <c r="D26" s="1364"/>
      <c r="E26" s="1364"/>
      <c r="F26" s="1364"/>
      <c r="G26" s="33" t="s">
        <v>131</v>
      </c>
      <c r="H26" s="32"/>
      <c r="I26" s="1364"/>
      <c r="J26" s="1364"/>
      <c r="K26" s="1364"/>
      <c r="L26" s="1367"/>
      <c r="M26" s="1364"/>
      <c r="N26" s="1364"/>
      <c r="O26" s="1364"/>
      <c r="P26" s="1364"/>
      <c r="Q26" s="1364"/>
      <c r="R26" s="1367"/>
      <c r="S26" s="1364"/>
      <c r="T26" s="1364"/>
      <c r="U26" s="1364"/>
      <c r="V26" s="1364"/>
      <c r="W26" s="1364"/>
      <c r="X26" s="1364"/>
      <c r="Y26" s="1364"/>
      <c r="Z26" s="1364"/>
      <c r="AA26" s="1364"/>
      <c r="AB26" s="1364"/>
      <c r="AC26" s="1364"/>
      <c r="AD26" s="1364"/>
      <c r="AE26" s="1370" t="s">
        <v>116</v>
      </c>
      <c r="AF26" s="1365"/>
      <c r="AG26" s="1365"/>
      <c r="AH26" s="1365"/>
      <c r="AI26" s="1365"/>
      <c r="AJ26" s="1364"/>
      <c r="AK26" s="1364"/>
      <c r="AL26" s="1364"/>
      <c r="AM26" s="1364"/>
      <c r="AN26" s="1364"/>
      <c r="AO26" s="1364"/>
      <c r="AP26" s="1364"/>
      <c r="AQ26" s="1364"/>
      <c r="AR26" s="1364"/>
      <c r="AS26" s="1370" t="s">
        <v>116</v>
      </c>
      <c r="AT26" s="1364"/>
      <c r="AU26" s="1364"/>
      <c r="AV26" s="1364"/>
      <c r="AW26" s="1364"/>
      <c r="AX26" s="1364"/>
      <c r="AY26" s="1364"/>
      <c r="AZ26" s="1364"/>
      <c r="BA26" s="1364"/>
      <c r="BB26" s="1364"/>
      <c r="BC26" s="1364"/>
      <c r="BD26" s="1364"/>
      <c r="BE26" s="1364"/>
      <c r="BF26" s="1367"/>
      <c r="BG26" s="1364"/>
      <c r="BH26" s="1364"/>
      <c r="BI26" s="1364"/>
      <c r="BJ26" s="1364"/>
      <c r="BK26" s="1364"/>
      <c r="BL26" s="1364"/>
      <c r="BM26" s="1364"/>
      <c r="BN26" s="1364"/>
      <c r="BO26" s="53"/>
      <c r="BP26" s="1370"/>
      <c r="BQ26" s="1370"/>
      <c r="BR26" s="1370"/>
      <c r="BS26" s="1370" t="s">
        <v>116</v>
      </c>
      <c r="BT26" s="1370"/>
      <c r="BU26" s="1370"/>
    </row>
    <row r="27" spans="1:73" ht="18.75" customHeight="1">
      <c r="A27" s="1362"/>
      <c r="B27" s="1365"/>
      <c r="C27" s="1365"/>
      <c r="D27" s="1365"/>
      <c r="E27" s="1365"/>
      <c r="F27" s="1365"/>
      <c r="G27" s="31" t="s">
        <v>161</v>
      </c>
      <c r="H27" s="32"/>
      <c r="I27" s="1365"/>
      <c r="J27" s="1365"/>
      <c r="K27" s="1365"/>
      <c r="L27" s="1368"/>
      <c r="M27" s="1365"/>
      <c r="N27" s="1365"/>
      <c r="O27" s="1365"/>
      <c r="P27" s="1365"/>
      <c r="Q27" s="1365"/>
      <c r="R27" s="1368"/>
      <c r="S27" s="1365"/>
      <c r="T27" s="1365"/>
      <c r="U27" s="1365"/>
      <c r="V27" s="1365"/>
      <c r="W27" s="1365"/>
      <c r="X27" s="1365"/>
      <c r="Y27" s="1365"/>
      <c r="Z27" s="1365"/>
      <c r="AA27" s="1365"/>
      <c r="AB27" s="1365"/>
      <c r="AC27" s="1365"/>
      <c r="AD27" s="1365"/>
      <c r="AE27" s="1371"/>
      <c r="AF27" s="1366"/>
      <c r="AG27" s="1366"/>
      <c r="AH27" s="1366"/>
      <c r="AI27" s="1366"/>
      <c r="AJ27" s="1366"/>
      <c r="AK27" s="1366"/>
      <c r="AL27" s="1366"/>
      <c r="AM27" s="1366"/>
      <c r="AN27" s="1366"/>
      <c r="AO27" s="1366"/>
      <c r="AP27" s="1366"/>
      <c r="AQ27" s="1366"/>
      <c r="AR27" s="1366"/>
      <c r="AS27" s="1371"/>
      <c r="AT27" s="1366"/>
      <c r="AU27" s="1366"/>
      <c r="AV27" s="1366"/>
      <c r="AW27" s="1366"/>
      <c r="AX27" s="1366"/>
      <c r="AY27" s="1366"/>
      <c r="AZ27" s="1366"/>
      <c r="BA27" s="1366"/>
      <c r="BB27" s="1366"/>
      <c r="BC27" s="1366"/>
      <c r="BD27" s="1366"/>
      <c r="BE27" s="1366"/>
      <c r="BF27" s="1369"/>
      <c r="BG27" s="1365"/>
      <c r="BH27" s="1365"/>
      <c r="BI27" s="1365"/>
      <c r="BJ27" s="1365"/>
      <c r="BK27" s="1365"/>
      <c r="BL27" s="1365"/>
      <c r="BM27" s="1365"/>
      <c r="BN27" s="1365"/>
      <c r="BO27" s="53"/>
      <c r="BP27" s="1500"/>
      <c r="BQ27" s="1500"/>
      <c r="BR27" s="1500"/>
      <c r="BS27" s="1371"/>
      <c r="BT27" s="1372"/>
      <c r="BU27" s="1372"/>
    </row>
    <row r="28" spans="1:73" ht="18.75" customHeight="1">
      <c r="A28" s="1363"/>
      <c r="B28" s="1366"/>
      <c r="C28" s="1366"/>
      <c r="D28" s="1366"/>
      <c r="E28" s="1366"/>
      <c r="F28" s="1366"/>
      <c r="G28" s="33" t="s">
        <v>122</v>
      </c>
      <c r="H28" s="32"/>
      <c r="I28" s="1366"/>
      <c r="J28" s="1366"/>
      <c r="K28" s="1366"/>
      <c r="L28" s="1369"/>
      <c r="M28" s="1366"/>
      <c r="N28" s="1366"/>
      <c r="O28" s="1366"/>
      <c r="P28" s="1366"/>
      <c r="Q28" s="1366"/>
      <c r="R28" s="1369"/>
      <c r="S28" s="1366"/>
      <c r="T28" s="1366"/>
      <c r="U28" s="1366"/>
      <c r="V28" s="1366"/>
      <c r="W28" s="1366"/>
      <c r="X28" s="1366"/>
      <c r="Y28" s="1366"/>
      <c r="Z28" s="1366"/>
      <c r="AA28" s="1366"/>
      <c r="AB28" s="1366"/>
      <c r="AC28" s="1366"/>
      <c r="AD28" s="1366"/>
      <c r="AE28" s="33" t="s">
        <v>117</v>
      </c>
      <c r="AF28" s="34"/>
      <c r="AG28" s="32"/>
      <c r="AH28" s="34"/>
      <c r="AI28" s="55"/>
      <c r="AJ28" s="55"/>
      <c r="AK28" s="57"/>
      <c r="AL28" s="57"/>
      <c r="AM28" s="32"/>
      <c r="AN28" s="32"/>
      <c r="AO28" s="32"/>
      <c r="AP28" s="32"/>
      <c r="AQ28" s="32"/>
      <c r="AR28" s="32"/>
      <c r="AS28" s="33" t="s">
        <v>117</v>
      </c>
      <c r="AT28" s="32"/>
      <c r="AU28" s="32"/>
      <c r="AV28" s="32"/>
      <c r="AW28" s="55"/>
      <c r="AX28" s="57"/>
      <c r="AY28" s="32"/>
      <c r="AZ28" s="32"/>
      <c r="BA28" s="32"/>
      <c r="BB28" s="32"/>
      <c r="BC28" s="32"/>
      <c r="BD28" s="32"/>
      <c r="BE28" s="32"/>
      <c r="BF28" s="36"/>
      <c r="BG28" s="1366"/>
      <c r="BH28" s="1366"/>
      <c r="BI28" s="1366"/>
      <c r="BJ28" s="1366"/>
      <c r="BK28" s="1366"/>
      <c r="BL28" s="1366"/>
      <c r="BM28" s="1366"/>
      <c r="BN28" s="1366"/>
      <c r="BO28" s="53"/>
      <c r="BP28" s="1372"/>
      <c r="BQ28" s="1372"/>
      <c r="BR28" s="1372"/>
      <c r="BS28" s="33" t="s">
        <v>117</v>
      </c>
      <c r="BT28" s="99"/>
      <c r="BU28" s="99"/>
    </row>
    <row r="29" spans="1:73" ht="18.75" customHeight="1">
      <c r="A29" s="1361">
        <v>5</v>
      </c>
      <c r="B29" s="1364"/>
      <c r="C29" s="1364"/>
      <c r="D29" s="1364"/>
      <c r="E29" s="1364"/>
      <c r="F29" s="1364"/>
      <c r="G29" s="31" t="s">
        <v>131</v>
      </c>
      <c r="H29" s="32"/>
      <c r="I29" s="1364"/>
      <c r="J29" s="1364"/>
      <c r="K29" s="1364"/>
      <c r="L29" s="1367"/>
      <c r="M29" s="1364"/>
      <c r="N29" s="1364"/>
      <c r="O29" s="1364"/>
      <c r="P29" s="1364"/>
      <c r="Q29" s="1364"/>
      <c r="R29" s="1367"/>
      <c r="S29" s="1364"/>
      <c r="T29" s="1364"/>
      <c r="U29" s="1364"/>
      <c r="V29" s="1364"/>
      <c r="W29" s="1364"/>
      <c r="X29" s="1364"/>
      <c r="Y29" s="1364"/>
      <c r="Z29" s="1364"/>
      <c r="AA29" s="1364"/>
      <c r="AB29" s="1364"/>
      <c r="AC29" s="1364"/>
      <c r="AD29" s="1364"/>
      <c r="AE29" s="1370" t="s">
        <v>116</v>
      </c>
      <c r="AF29" s="1365"/>
      <c r="AG29" s="1365"/>
      <c r="AH29" s="1365"/>
      <c r="AI29" s="1365"/>
      <c r="AJ29" s="1364"/>
      <c r="AK29" s="1364"/>
      <c r="AL29" s="1364"/>
      <c r="AM29" s="1364"/>
      <c r="AN29" s="1364"/>
      <c r="AO29" s="1364"/>
      <c r="AP29" s="1364"/>
      <c r="AQ29" s="1364"/>
      <c r="AR29" s="1364"/>
      <c r="AS29" s="1370" t="s">
        <v>116</v>
      </c>
      <c r="AT29" s="1364"/>
      <c r="AU29" s="1364"/>
      <c r="AV29" s="1364"/>
      <c r="AW29" s="1364"/>
      <c r="AX29" s="1364"/>
      <c r="AY29" s="1364"/>
      <c r="AZ29" s="1364"/>
      <c r="BA29" s="1364"/>
      <c r="BB29" s="1364"/>
      <c r="BC29" s="1364"/>
      <c r="BD29" s="1364"/>
      <c r="BE29" s="1364"/>
      <c r="BF29" s="1367"/>
      <c r="BG29" s="1364"/>
      <c r="BH29" s="1364"/>
      <c r="BI29" s="1364"/>
      <c r="BJ29" s="1364"/>
      <c r="BK29" s="1364"/>
      <c r="BL29" s="1364"/>
      <c r="BM29" s="1364"/>
      <c r="BN29" s="1364"/>
      <c r="BO29" s="53"/>
      <c r="BP29" s="1370"/>
      <c r="BQ29" s="1370"/>
      <c r="BR29" s="1370"/>
      <c r="BS29" s="1370" t="s">
        <v>116</v>
      </c>
      <c r="BT29" s="1370"/>
      <c r="BU29" s="1370"/>
    </row>
    <row r="30" spans="1:73" ht="18.75" customHeight="1">
      <c r="A30" s="1362"/>
      <c r="B30" s="1365"/>
      <c r="C30" s="1365"/>
      <c r="D30" s="1365"/>
      <c r="E30" s="1365"/>
      <c r="F30" s="1365"/>
      <c r="G30" s="33" t="s">
        <v>161</v>
      </c>
      <c r="H30" s="32"/>
      <c r="I30" s="1365"/>
      <c r="J30" s="1365"/>
      <c r="K30" s="1365"/>
      <c r="L30" s="1368"/>
      <c r="M30" s="1365"/>
      <c r="N30" s="1365"/>
      <c r="O30" s="1365"/>
      <c r="P30" s="1365"/>
      <c r="Q30" s="1365"/>
      <c r="R30" s="1368"/>
      <c r="S30" s="1365"/>
      <c r="T30" s="1365"/>
      <c r="U30" s="1365"/>
      <c r="V30" s="1365"/>
      <c r="W30" s="1365"/>
      <c r="X30" s="1365"/>
      <c r="Y30" s="1365"/>
      <c r="Z30" s="1365"/>
      <c r="AA30" s="1365"/>
      <c r="AB30" s="1365"/>
      <c r="AC30" s="1365"/>
      <c r="AD30" s="1365"/>
      <c r="AE30" s="1371"/>
      <c r="AF30" s="1366"/>
      <c r="AG30" s="1366"/>
      <c r="AH30" s="1366"/>
      <c r="AI30" s="1366"/>
      <c r="AJ30" s="1366"/>
      <c r="AK30" s="1366"/>
      <c r="AL30" s="1366"/>
      <c r="AM30" s="1366"/>
      <c r="AN30" s="1366"/>
      <c r="AO30" s="1366"/>
      <c r="AP30" s="1366"/>
      <c r="AQ30" s="1366"/>
      <c r="AR30" s="1366"/>
      <c r="AS30" s="1371"/>
      <c r="AT30" s="1366"/>
      <c r="AU30" s="1366"/>
      <c r="AV30" s="1366"/>
      <c r="AW30" s="1366"/>
      <c r="AX30" s="1366"/>
      <c r="AY30" s="1366"/>
      <c r="AZ30" s="1366"/>
      <c r="BA30" s="1366"/>
      <c r="BB30" s="1366"/>
      <c r="BC30" s="1366"/>
      <c r="BD30" s="1366"/>
      <c r="BE30" s="1366"/>
      <c r="BF30" s="1369"/>
      <c r="BG30" s="1365"/>
      <c r="BH30" s="1365"/>
      <c r="BI30" s="1365"/>
      <c r="BJ30" s="1365"/>
      <c r="BK30" s="1365"/>
      <c r="BL30" s="1365"/>
      <c r="BM30" s="1365"/>
      <c r="BN30" s="1365"/>
      <c r="BO30" s="53"/>
      <c r="BP30" s="1500"/>
      <c r="BQ30" s="1500"/>
      <c r="BR30" s="1500"/>
      <c r="BS30" s="1371"/>
      <c r="BT30" s="1372"/>
      <c r="BU30" s="1372"/>
    </row>
    <row r="31" spans="1:73" ht="18.75" customHeight="1">
      <c r="A31" s="1363"/>
      <c r="B31" s="1366"/>
      <c r="C31" s="1366"/>
      <c r="D31" s="1366"/>
      <c r="E31" s="1366"/>
      <c r="F31" s="1366"/>
      <c r="G31" s="31" t="s">
        <v>122</v>
      </c>
      <c r="H31" s="32"/>
      <c r="I31" s="1366"/>
      <c r="J31" s="1366"/>
      <c r="K31" s="1366"/>
      <c r="L31" s="1369"/>
      <c r="M31" s="1366"/>
      <c r="N31" s="1366"/>
      <c r="O31" s="1366"/>
      <c r="P31" s="1366"/>
      <c r="Q31" s="1366"/>
      <c r="R31" s="1369"/>
      <c r="S31" s="1366"/>
      <c r="T31" s="1366"/>
      <c r="U31" s="1366"/>
      <c r="V31" s="1366"/>
      <c r="W31" s="1366"/>
      <c r="X31" s="1366"/>
      <c r="Y31" s="1366"/>
      <c r="Z31" s="1366"/>
      <c r="AA31" s="1366"/>
      <c r="AB31" s="1366"/>
      <c r="AC31" s="1366"/>
      <c r="AD31" s="1366"/>
      <c r="AE31" s="33" t="s">
        <v>117</v>
      </c>
      <c r="AF31" s="34"/>
      <c r="AG31" s="32"/>
      <c r="AH31" s="34"/>
      <c r="AI31" s="55"/>
      <c r="AJ31" s="55"/>
      <c r="AK31" s="57"/>
      <c r="AL31" s="57"/>
      <c r="AM31" s="32"/>
      <c r="AN31" s="32"/>
      <c r="AO31" s="32"/>
      <c r="AP31" s="32"/>
      <c r="AQ31" s="32"/>
      <c r="AR31" s="32"/>
      <c r="AS31" s="33" t="s">
        <v>117</v>
      </c>
      <c r="AT31" s="32"/>
      <c r="AU31" s="32"/>
      <c r="AV31" s="32"/>
      <c r="AW31" s="55"/>
      <c r="AX31" s="57"/>
      <c r="AY31" s="32"/>
      <c r="AZ31" s="32"/>
      <c r="BA31" s="32"/>
      <c r="BB31" s="32"/>
      <c r="BC31" s="32"/>
      <c r="BD31" s="32"/>
      <c r="BE31" s="32"/>
      <c r="BF31" s="36"/>
      <c r="BG31" s="1366"/>
      <c r="BH31" s="1366"/>
      <c r="BI31" s="1366"/>
      <c r="BJ31" s="1366"/>
      <c r="BK31" s="1366"/>
      <c r="BL31" s="1366"/>
      <c r="BM31" s="1366"/>
      <c r="BN31" s="1366"/>
      <c r="BO31" s="53"/>
      <c r="BP31" s="1372"/>
      <c r="BQ31" s="1372"/>
      <c r="BR31" s="1372"/>
      <c r="BS31" s="33" t="s">
        <v>117</v>
      </c>
      <c r="BT31" s="99"/>
      <c r="BU31" s="99"/>
    </row>
    <row r="32" spans="1:73" ht="18.75" customHeight="1">
      <c r="A32" s="1374" t="s">
        <v>364</v>
      </c>
      <c r="B32" s="1364"/>
      <c r="C32" s="1364"/>
      <c r="D32" s="1364"/>
      <c r="E32" s="1364"/>
      <c r="F32" s="1364"/>
      <c r="G32" s="33" t="s">
        <v>131</v>
      </c>
      <c r="H32" s="32"/>
      <c r="I32" s="1364"/>
      <c r="J32" s="1364"/>
      <c r="K32" s="1364"/>
      <c r="L32" s="1367"/>
      <c r="M32" s="1364"/>
      <c r="N32" s="1364"/>
      <c r="O32" s="1364"/>
      <c r="P32" s="1364"/>
      <c r="Q32" s="1364"/>
      <c r="R32" s="1367"/>
      <c r="S32" s="1364"/>
      <c r="T32" s="1364"/>
      <c r="U32" s="1364"/>
      <c r="V32" s="1364"/>
      <c r="W32" s="1364"/>
      <c r="X32" s="1364"/>
      <c r="Y32" s="1364"/>
      <c r="Z32" s="1364"/>
      <c r="AA32" s="1364"/>
      <c r="AB32" s="1364"/>
      <c r="AC32" s="1364"/>
      <c r="AD32" s="1364"/>
      <c r="AE32" s="1370" t="s">
        <v>116</v>
      </c>
      <c r="AF32" s="1365"/>
      <c r="AG32" s="1365"/>
      <c r="AH32" s="1365"/>
      <c r="AI32" s="1365"/>
      <c r="AJ32" s="1364"/>
      <c r="AK32" s="1364"/>
      <c r="AL32" s="1364"/>
      <c r="AM32" s="1364"/>
      <c r="AN32" s="1364"/>
      <c r="AO32" s="1364"/>
      <c r="AP32" s="1364"/>
      <c r="AQ32" s="1364"/>
      <c r="AR32" s="1364"/>
      <c r="AS32" s="1370" t="s">
        <v>116</v>
      </c>
      <c r="AT32" s="1364"/>
      <c r="AU32" s="1364"/>
      <c r="AV32" s="1364"/>
      <c r="AW32" s="1364"/>
      <c r="AX32" s="1364"/>
      <c r="AY32" s="1364"/>
      <c r="AZ32" s="1364"/>
      <c r="BA32" s="1364"/>
      <c r="BB32" s="1364"/>
      <c r="BC32" s="1364"/>
      <c r="BD32" s="1364"/>
      <c r="BE32" s="1364"/>
      <c r="BF32" s="1367"/>
      <c r="BG32" s="1364"/>
      <c r="BH32" s="1364"/>
      <c r="BI32" s="1364"/>
      <c r="BJ32" s="1364"/>
      <c r="BK32" s="1364"/>
      <c r="BL32" s="1364"/>
      <c r="BM32" s="1364"/>
      <c r="BN32" s="1364"/>
      <c r="BO32" s="53"/>
      <c r="BP32" s="1370"/>
      <c r="BQ32" s="1370"/>
      <c r="BR32" s="1370"/>
      <c r="BS32" s="1370" t="s">
        <v>116</v>
      </c>
      <c r="BT32" s="1370"/>
      <c r="BU32" s="1370"/>
    </row>
    <row r="33" spans="1:73" ht="18.75" customHeight="1">
      <c r="A33" s="1362"/>
      <c r="B33" s="1365"/>
      <c r="C33" s="1365"/>
      <c r="D33" s="1365"/>
      <c r="E33" s="1365"/>
      <c r="F33" s="1365"/>
      <c r="G33" s="31" t="s">
        <v>161</v>
      </c>
      <c r="H33" s="32"/>
      <c r="I33" s="1365"/>
      <c r="J33" s="1365"/>
      <c r="K33" s="1365"/>
      <c r="L33" s="1368"/>
      <c r="M33" s="1365"/>
      <c r="N33" s="1365"/>
      <c r="O33" s="1365"/>
      <c r="P33" s="1365"/>
      <c r="Q33" s="1365"/>
      <c r="R33" s="1368"/>
      <c r="S33" s="1365"/>
      <c r="T33" s="1365"/>
      <c r="U33" s="1365"/>
      <c r="V33" s="1365"/>
      <c r="W33" s="1365"/>
      <c r="X33" s="1365"/>
      <c r="Y33" s="1365"/>
      <c r="Z33" s="1365"/>
      <c r="AA33" s="1365"/>
      <c r="AB33" s="1365"/>
      <c r="AC33" s="1365"/>
      <c r="AD33" s="1365"/>
      <c r="AE33" s="1371"/>
      <c r="AF33" s="1366"/>
      <c r="AG33" s="1366"/>
      <c r="AH33" s="1366"/>
      <c r="AI33" s="1366"/>
      <c r="AJ33" s="1366"/>
      <c r="AK33" s="1366"/>
      <c r="AL33" s="1366"/>
      <c r="AM33" s="1366"/>
      <c r="AN33" s="1366"/>
      <c r="AO33" s="1366"/>
      <c r="AP33" s="1366"/>
      <c r="AQ33" s="1366"/>
      <c r="AR33" s="1366"/>
      <c r="AS33" s="1371"/>
      <c r="AT33" s="1366"/>
      <c r="AU33" s="1366"/>
      <c r="AV33" s="1366"/>
      <c r="AW33" s="1366"/>
      <c r="AX33" s="1366"/>
      <c r="AY33" s="1366"/>
      <c r="AZ33" s="1366"/>
      <c r="BA33" s="1366"/>
      <c r="BB33" s="1366"/>
      <c r="BC33" s="1366"/>
      <c r="BD33" s="1366"/>
      <c r="BE33" s="1366"/>
      <c r="BF33" s="1369"/>
      <c r="BG33" s="1365"/>
      <c r="BH33" s="1365"/>
      <c r="BI33" s="1365"/>
      <c r="BJ33" s="1365"/>
      <c r="BK33" s="1365"/>
      <c r="BL33" s="1365"/>
      <c r="BM33" s="1365"/>
      <c r="BN33" s="1365"/>
      <c r="BO33" s="53"/>
      <c r="BP33" s="1500"/>
      <c r="BQ33" s="1500"/>
      <c r="BR33" s="1500"/>
      <c r="BS33" s="1371"/>
      <c r="BT33" s="1372"/>
      <c r="BU33" s="1372"/>
    </row>
    <row r="34" spans="1:73" ht="18.75" customHeight="1">
      <c r="A34" s="1363"/>
      <c r="B34" s="1366"/>
      <c r="C34" s="1366"/>
      <c r="D34" s="1366"/>
      <c r="E34" s="1366"/>
      <c r="F34" s="1366"/>
      <c r="G34" s="33" t="s">
        <v>122</v>
      </c>
      <c r="H34" s="32"/>
      <c r="I34" s="1366"/>
      <c r="J34" s="1366"/>
      <c r="K34" s="1366"/>
      <c r="L34" s="1369"/>
      <c r="M34" s="1366"/>
      <c r="N34" s="1366"/>
      <c r="O34" s="1366"/>
      <c r="P34" s="1366"/>
      <c r="Q34" s="1366"/>
      <c r="R34" s="1369"/>
      <c r="S34" s="1366"/>
      <c r="T34" s="1366"/>
      <c r="U34" s="1366"/>
      <c r="V34" s="1366"/>
      <c r="W34" s="1366"/>
      <c r="X34" s="1366"/>
      <c r="Y34" s="1366"/>
      <c r="Z34" s="1366"/>
      <c r="AA34" s="1366"/>
      <c r="AB34" s="1366"/>
      <c r="AC34" s="1366"/>
      <c r="AD34" s="1366"/>
      <c r="AE34" s="33" t="s">
        <v>117</v>
      </c>
      <c r="AF34" s="34"/>
      <c r="AG34" s="32"/>
      <c r="AH34" s="34"/>
      <c r="AI34" s="55"/>
      <c r="AJ34" s="55"/>
      <c r="AK34" s="57"/>
      <c r="AL34" s="57"/>
      <c r="AM34" s="32"/>
      <c r="AN34" s="32"/>
      <c r="AO34" s="32"/>
      <c r="AP34" s="32"/>
      <c r="AQ34" s="32"/>
      <c r="AR34" s="32"/>
      <c r="AS34" s="33" t="s">
        <v>117</v>
      </c>
      <c r="AT34" s="32"/>
      <c r="AU34" s="32"/>
      <c r="AV34" s="32"/>
      <c r="AW34" s="55"/>
      <c r="AX34" s="57"/>
      <c r="AY34" s="32"/>
      <c r="AZ34" s="32"/>
      <c r="BA34" s="32"/>
      <c r="BB34" s="32"/>
      <c r="BC34" s="32"/>
      <c r="BD34" s="32"/>
      <c r="BE34" s="32"/>
      <c r="BF34" s="36"/>
      <c r="BG34" s="1366"/>
      <c r="BH34" s="1366"/>
      <c r="BI34" s="1366"/>
      <c r="BJ34" s="1366"/>
      <c r="BK34" s="1366"/>
      <c r="BL34" s="1366"/>
      <c r="BM34" s="1366"/>
      <c r="BN34" s="1366"/>
      <c r="BO34" s="53"/>
      <c r="BP34" s="1372"/>
      <c r="BQ34" s="1372"/>
      <c r="BR34" s="1372"/>
      <c r="BS34" s="33" t="s">
        <v>117</v>
      </c>
      <c r="BT34" s="99"/>
      <c r="BU34" s="99"/>
    </row>
    <row r="35" spans="1:73" ht="18.75" customHeight="1">
      <c r="A35" s="1374" t="s">
        <v>365</v>
      </c>
      <c r="B35" s="1364"/>
      <c r="C35" s="1364"/>
      <c r="D35" s="1364"/>
      <c r="E35" s="1364"/>
      <c r="F35" s="1364"/>
      <c r="G35" s="33" t="s">
        <v>131</v>
      </c>
      <c r="H35" s="32"/>
      <c r="I35" s="1364"/>
      <c r="J35" s="1364"/>
      <c r="K35" s="1364"/>
      <c r="L35" s="1367"/>
      <c r="M35" s="1364"/>
      <c r="N35" s="1364"/>
      <c r="O35" s="1364"/>
      <c r="P35" s="1364"/>
      <c r="Q35" s="1364"/>
      <c r="R35" s="1367"/>
      <c r="S35" s="1364"/>
      <c r="T35" s="1364"/>
      <c r="U35" s="1364"/>
      <c r="V35" s="1364"/>
      <c r="W35" s="1364"/>
      <c r="X35" s="1364"/>
      <c r="Y35" s="1364"/>
      <c r="Z35" s="1364"/>
      <c r="AA35" s="1364"/>
      <c r="AB35" s="1364"/>
      <c r="AC35" s="1364"/>
      <c r="AD35" s="1364"/>
      <c r="AE35" s="1370" t="s">
        <v>116</v>
      </c>
      <c r="AF35" s="1365"/>
      <c r="AG35" s="1365"/>
      <c r="AH35" s="1365"/>
      <c r="AI35" s="1365"/>
      <c r="AJ35" s="1364"/>
      <c r="AK35" s="1364"/>
      <c r="AL35" s="1364"/>
      <c r="AM35" s="1364"/>
      <c r="AN35" s="1364"/>
      <c r="AO35" s="1364"/>
      <c r="AP35" s="1364"/>
      <c r="AQ35" s="1364"/>
      <c r="AR35" s="1364"/>
      <c r="AS35" s="1370" t="s">
        <v>116</v>
      </c>
      <c r="AT35" s="1364"/>
      <c r="AU35" s="1364"/>
      <c r="AV35" s="1364"/>
      <c r="AW35" s="1364"/>
      <c r="AX35" s="1364"/>
      <c r="AY35" s="1364"/>
      <c r="AZ35" s="1364"/>
      <c r="BA35" s="1364"/>
      <c r="BB35" s="1364"/>
      <c r="BC35" s="1364"/>
      <c r="BD35" s="1364"/>
      <c r="BE35" s="1364"/>
      <c r="BF35" s="1367"/>
      <c r="BG35" s="1364"/>
      <c r="BH35" s="1364"/>
      <c r="BI35" s="1364"/>
      <c r="BJ35" s="1364"/>
      <c r="BK35" s="1364"/>
      <c r="BL35" s="1364"/>
      <c r="BM35" s="1364"/>
      <c r="BN35" s="1364"/>
      <c r="BO35" s="53"/>
      <c r="BP35" s="1370"/>
      <c r="BQ35" s="1370"/>
      <c r="BR35" s="1370"/>
      <c r="BS35" s="1370" t="s">
        <v>116</v>
      </c>
      <c r="BT35" s="1370"/>
      <c r="BU35" s="1370"/>
    </row>
    <row r="36" spans="1:73" ht="22.5" customHeight="1">
      <c r="A36" s="1362"/>
      <c r="B36" s="1365"/>
      <c r="C36" s="1365"/>
      <c r="D36" s="1365"/>
      <c r="E36" s="1365"/>
      <c r="F36" s="1365"/>
      <c r="G36" s="33" t="s">
        <v>161</v>
      </c>
      <c r="H36" s="32"/>
      <c r="I36" s="1365"/>
      <c r="J36" s="1365"/>
      <c r="K36" s="1365"/>
      <c r="L36" s="1368"/>
      <c r="M36" s="1365"/>
      <c r="N36" s="1365"/>
      <c r="O36" s="1365"/>
      <c r="P36" s="1365"/>
      <c r="Q36" s="1365"/>
      <c r="R36" s="1368"/>
      <c r="S36" s="1365"/>
      <c r="T36" s="1365"/>
      <c r="U36" s="1365"/>
      <c r="V36" s="1365"/>
      <c r="W36" s="1365"/>
      <c r="X36" s="1365"/>
      <c r="Y36" s="1365"/>
      <c r="Z36" s="1365"/>
      <c r="AA36" s="1365"/>
      <c r="AB36" s="1365"/>
      <c r="AC36" s="1365"/>
      <c r="AD36" s="1365"/>
      <c r="AE36" s="1371"/>
      <c r="AF36" s="1366"/>
      <c r="AG36" s="1366"/>
      <c r="AH36" s="1366"/>
      <c r="AI36" s="1366"/>
      <c r="AJ36" s="1366"/>
      <c r="AK36" s="1366"/>
      <c r="AL36" s="1366"/>
      <c r="AM36" s="1366"/>
      <c r="AN36" s="1366"/>
      <c r="AO36" s="1366"/>
      <c r="AP36" s="1366"/>
      <c r="AQ36" s="1366"/>
      <c r="AR36" s="1366"/>
      <c r="AS36" s="1371"/>
      <c r="AT36" s="1366"/>
      <c r="AU36" s="1366"/>
      <c r="AV36" s="1366"/>
      <c r="AW36" s="1366"/>
      <c r="AX36" s="1366"/>
      <c r="AY36" s="1366"/>
      <c r="AZ36" s="1366"/>
      <c r="BA36" s="1366"/>
      <c r="BB36" s="1366"/>
      <c r="BC36" s="1366"/>
      <c r="BD36" s="1366"/>
      <c r="BE36" s="1366"/>
      <c r="BF36" s="1369"/>
      <c r="BG36" s="1365"/>
      <c r="BH36" s="1365"/>
      <c r="BI36" s="1365"/>
      <c r="BJ36" s="1365"/>
      <c r="BK36" s="1365"/>
      <c r="BL36" s="1365"/>
      <c r="BM36" s="1365"/>
      <c r="BN36" s="1365"/>
      <c r="BO36" s="53"/>
      <c r="BP36" s="1500"/>
      <c r="BQ36" s="1500"/>
      <c r="BR36" s="1500"/>
      <c r="BS36" s="1371"/>
      <c r="BT36" s="1372"/>
      <c r="BU36" s="1372"/>
    </row>
    <row r="37" spans="1:73" ht="21" customHeight="1">
      <c r="A37" s="1363"/>
      <c r="B37" s="1366"/>
      <c r="C37" s="1366"/>
      <c r="D37" s="1366"/>
      <c r="E37" s="1366"/>
      <c r="F37" s="1366"/>
      <c r="G37" s="33" t="s">
        <v>122</v>
      </c>
      <c r="H37" s="32"/>
      <c r="I37" s="1366"/>
      <c r="J37" s="1366"/>
      <c r="K37" s="1366"/>
      <c r="L37" s="1369"/>
      <c r="M37" s="1366"/>
      <c r="N37" s="1366"/>
      <c r="O37" s="1366"/>
      <c r="P37" s="1366"/>
      <c r="Q37" s="1366"/>
      <c r="R37" s="1369"/>
      <c r="S37" s="1366"/>
      <c r="T37" s="1366"/>
      <c r="U37" s="1366"/>
      <c r="V37" s="1366"/>
      <c r="W37" s="1366"/>
      <c r="X37" s="1366"/>
      <c r="Y37" s="1366"/>
      <c r="Z37" s="1366"/>
      <c r="AA37" s="1366"/>
      <c r="AB37" s="1366"/>
      <c r="AC37" s="1366"/>
      <c r="AD37" s="1366"/>
      <c r="AE37" s="33" t="s">
        <v>117</v>
      </c>
      <c r="AF37" s="34"/>
      <c r="AG37" s="32"/>
      <c r="AH37" s="34"/>
      <c r="AI37" s="55"/>
      <c r="AJ37" s="55"/>
      <c r="AK37" s="57"/>
      <c r="AL37" s="57"/>
      <c r="AM37" s="32"/>
      <c r="AN37" s="32"/>
      <c r="AO37" s="32"/>
      <c r="AP37" s="32"/>
      <c r="AQ37" s="32"/>
      <c r="AR37" s="32"/>
      <c r="AS37" s="33" t="s">
        <v>117</v>
      </c>
      <c r="AT37" s="32"/>
      <c r="AU37" s="32"/>
      <c r="AV37" s="32"/>
      <c r="AW37" s="55"/>
      <c r="AX37" s="57"/>
      <c r="AY37" s="32"/>
      <c r="AZ37" s="32"/>
      <c r="BA37" s="32"/>
      <c r="BB37" s="32"/>
      <c r="BC37" s="32"/>
      <c r="BD37" s="32"/>
      <c r="BE37" s="32"/>
      <c r="BF37" s="36"/>
      <c r="BG37" s="1366"/>
      <c r="BH37" s="1366"/>
      <c r="BI37" s="1366"/>
      <c r="BJ37" s="1366"/>
      <c r="BK37" s="1366"/>
      <c r="BL37" s="1366"/>
      <c r="BM37" s="1366"/>
      <c r="BN37" s="1366"/>
      <c r="BO37" s="53"/>
      <c r="BP37" s="1372"/>
      <c r="BQ37" s="1372"/>
      <c r="BR37" s="1372"/>
      <c r="BS37" s="33" t="s">
        <v>117</v>
      </c>
      <c r="BT37" s="99"/>
      <c r="BU37" s="99"/>
    </row>
    <row r="38" spans="1:73" ht="18.75" customHeight="1">
      <c r="A38" s="1361" t="s">
        <v>236</v>
      </c>
      <c r="B38" s="1367"/>
      <c r="C38" s="1367"/>
      <c r="D38" s="1367"/>
      <c r="E38" s="1367"/>
      <c r="F38" s="1367"/>
      <c r="G38" s="33" t="s">
        <v>131</v>
      </c>
      <c r="H38" s="37"/>
      <c r="I38" s="1367"/>
      <c r="J38" s="1367"/>
      <c r="K38" s="1367"/>
      <c r="L38" s="1367"/>
      <c r="M38" s="1367"/>
      <c r="N38" s="1367"/>
      <c r="O38" s="1367"/>
      <c r="P38" s="1367"/>
      <c r="Q38" s="1367"/>
      <c r="R38" s="1367"/>
      <c r="S38" s="1367"/>
      <c r="T38" s="1367"/>
      <c r="U38" s="1367"/>
      <c r="V38" s="1367"/>
      <c r="W38" s="1367"/>
      <c r="X38" s="1367"/>
      <c r="Y38" s="1367"/>
      <c r="Z38" s="1367"/>
      <c r="AA38" s="1367"/>
      <c r="AB38" s="1367"/>
      <c r="AC38" s="1367"/>
      <c r="AD38" s="1367"/>
      <c r="AE38" s="1370" t="s">
        <v>116</v>
      </c>
      <c r="AF38" s="1367"/>
      <c r="AG38" s="1367"/>
      <c r="AH38" s="1367"/>
      <c r="AI38" s="1367"/>
      <c r="AJ38" s="1367"/>
      <c r="AK38" s="1367"/>
      <c r="AL38" s="1367"/>
      <c r="AM38" s="1367"/>
      <c r="AN38" s="1367"/>
      <c r="AO38" s="1367"/>
      <c r="AP38" s="1367"/>
      <c r="AQ38" s="1367"/>
      <c r="AR38" s="1367"/>
      <c r="AS38" s="1370" t="s">
        <v>116</v>
      </c>
      <c r="AT38" s="1367"/>
      <c r="AU38" s="1367"/>
      <c r="AV38" s="1367"/>
      <c r="AW38" s="1367"/>
      <c r="AX38" s="1367"/>
      <c r="AY38" s="1367"/>
      <c r="AZ38" s="1367"/>
      <c r="BA38" s="1367"/>
      <c r="BB38" s="1367"/>
      <c r="BC38" s="1367"/>
      <c r="BD38" s="1367"/>
      <c r="BE38" s="1367"/>
      <c r="BF38" s="1367"/>
      <c r="BG38" s="1367"/>
      <c r="BH38" s="1367"/>
      <c r="BI38" s="1367"/>
      <c r="BJ38" s="1367"/>
      <c r="BK38" s="1367"/>
      <c r="BL38" s="1367"/>
      <c r="BM38" s="1367"/>
      <c r="BN38" s="1367"/>
      <c r="BO38" s="53"/>
      <c r="BP38" s="1515"/>
      <c r="BQ38" s="1515"/>
      <c r="BR38" s="1515"/>
      <c r="BS38" s="1370" t="s">
        <v>116</v>
      </c>
      <c r="BT38" s="1367"/>
      <c r="BU38" s="1367"/>
    </row>
    <row r="39" spans="1:73" ht="18.75" customHeight="1">
      <c r="A39" s="1362"/>
      <c r="B39" s="1368"/>
      <c r="C39" s="1368"/>
      <c r="D39" s="1368"/>
      <c r="E39" s="1368"/>
      <c r="F39" s="1368"/>
      <c r="G39" s="33" t="s">
        <v>161</v>
      </c>
      <c r="H39" s="37"/>
      <c r="I39" s="1368"/>
      <c r="J39" s="1368"/>
      <c r="K39" s="1368"/>
      <c r="L39" s="1368"/>
      <c r="M39" s="1368"/>
      <c r="N39" s="1368"/>
      <c r="O39" s="1368"/>
      <c r="P39" s="1368"/>
      <c r="Q39" s="1368"/>
      <c r="R39" s="1368"/>
      <c r="S39" s="1368"/>
      <c r="T39" s="1368"/>
      <c r="U39" s="1368"/>
      <c r="V39" s="1368"/>
      <c r="W39" s="1368"/>
      <c r="X39" s="1368"/>
      <c r="Y39" s="1368"/>
      <c r="Z39" s="1368"/>
      <c r="AA39" s="1368"/>
      <c r="AB39" s="1368"/>
      <c r="AC39" s="1368"/>
      <c r="AD39" s="1368"/>
      <c r="AE39" s="1371"/>
      <c r="AF39" s="1369"/>
      <c r="AG39" s="1369"/>
      <c r="AH39" s="1369"/>
      <c r="AI39" s="1369"/>
      <c r="AJ39" s="1369"/>
      <c r="AK39" s="1369"/>
      <c r="AL39" s="1369"/>
      <c r="AM39" s="1369"/>
      <c r="AN39" s="1369"/>
      <c r="AO39" s="1369"/>
      <c r="AP39" s="1369"/>
      <c r="AQ39" s="1369"/>
      <c r="AR39" s="1369"/>
      <c r="AS39" s="1371"/>
      <c r="AT39" s="1369"/>
      <c r="AU39" s="1369"/>
      <c r="AV39" s="1369"/>
      <c r="AW39" s="1369"/>
      <c r="AX39" s="1369"/>
      <c r="AY39" s="1369"/>
      <c r="AZ39" s="1369"/>
      <c r="BA39" s="1369"/>
      <c r="BB39" s="1369"/>
      <c r="BC39" s="1369"/>
      <c r="BD39" s="1369"/>
      <c r="BE39" s="1369"/>
      <c r="BF39" s="1369"/>
      <c r="BG39" s="1368"/>
      <c r="BH39" s="1368"/>
      <c r="BI39" s="1368"/>
      <c r="BJ39" s="1368"/>
      <c r="BK39" s="1368"/>
      <c r="BL39" s="1368"/>
      <c r="BM39" s="1368"/>
      <c r="BN39" s="1368"/>
      <c r="BO39" s="53"/>
      <c r="BP39" s="1516"/>
      <c r="BQ39" s="1516"/>
      <c r="BR39" s="1516"/>
      <c r="BS39" s="1371"/>
      <c r="BT39" s="1369"/>
      <c r="BU39" s="1369"/>
    </row>
    <row r="40" spans="1:73" ht="18.75" customHeight="1">
      <c r="A40" s="1362"/>
      <c r="B40" s="1368"/>
      <c r="C40" s="1368"/>
      <c r="D40" s="1368"/>
      <c r="E40" s="1368"/>
      <c r="F40" s="1368"/>
      <c r="G40" s="31" t="s">
        <v>122</v>
      </c>
      <c r="H40" s="37"/>
      <c r="I40" s="1368"/>
      <c r="J40" s="1368"/>
      <c r="K40" s="1368"/>
      <c r="L40" s="1368"/>
      <c r="M40" s="1368"/>
      <c r="N40" s="1368"/>
      <c r="O40" s="1368"/>
      <c r="P40" s="1368"/>
      <c r="Q40" s="1368"/>
      <c r="R40" s="1368"/>
      <c r="S40" s="1368"/>
      <c r="T40" s="1368"/>
      <c r="U40" s="1368"/>
      <c r="V40" s="1368"/>
      <c r="W40" s="1368"/>
      <c r="X40" s="1368"/>
      <c r="Y40" s="1368"/>
      <c r="Z40" s="1368"/>
      <c r="AA40" s="1368"/>
      <c r="AB40" s="1368"/>
      <c r="AC40" s="1368"/>
      <c r="AD40" s="1368"/>
      <c r="AE40" s="38" t="s">
        <v>117</v>
      </c>
      <c r="AF40" s="39"/>
      <c r="AG40" s="40"/>
      <c r="AH40" s="39"/>
      <c r="AI40" s="40"/>
      <c r="AJ40" s="40"/>
      <c r="AK40" s="40"/>
      <c r="AL40" s="40"/>
      <c r="AM40" s="40"/>
      <c r="AN40" s="40"/>
      <c r="AO40" s="40"/>
      <c r="AP40" s="40"/>
      <c r="AQ40" s="40"/>
      <c r="AR40" s="40"/>
      <c r="AS40" s="38" t="s">
        <v>117</v>
      </c>
      <c r="AT40" s="40"/>
      <c r="AU40" s="40"/>
      <c r="AV40" s="40"/>
      <c r="AW40" s="40"/>
      <c r="AX40" s="40"/>
      <c r="AY40" s="40"/>
      <c r="AZ40" s="40"/>
      <c r="BA40" s="40"/>
      <c r="BB40" s="40"/>
      <c r="BC40" s="40"/>
      <c r="BD40" s="40"/>
      <c r="BE40" s="40"/>
      <c r="BF40" s="36"/>
      <c r="BG40" s="1368"/>
      <c r="BH40" s="1368"/>
      <c r="BI40" s="1368"/>
      <c r="BJ40" s="1368"/>
      <c r="BK40" s="1368"/>
      <c r="BL40" s="1368"/>
      <c r="BM40" s="1368"/>
      <c r="BN40" s="1368"/>
      <c r="BO40" s="53"/>
      <c r="BP40" s="1517"/>
      <c r="BQ40" s="1517"/>
      <c r="BR40" s="1517"/>
      <c r="BS40" s="33" t="s">
        <v>117</v>
      </c>
      <c r="BT40" s="101"/>
      <c r="BU40" s="101"/>
    </row>
    <row r="41" spans="1:73" ht="18.75" customHeight="1">
      <c r="A41" s="1337" t="s">
        <v>237</v>
      </c>
      <c r="B41" s="1316"/>
      <c r="C41" s="1316"/>
      <c r="D41" s="1316"/>
      <c r="E41" s="1377"/>
      <c r="F41" s="1377"/>
      <c r="G41" s="1514"/>
      <c r="H41" s="1499"/>
      <c r="I41" s="1499"/>
      <c r="J41" s="1499"/>
      <c r="K41" s="1499"/>
      <c r="L41" s="1499"/>
      <c r="M41" s="1499"/>
      <c r="N41" s="1499"/>
      <c r="O41" s="1499"/>
      <c r="P41" s="1499"/>
      <c r="Q41" s="1499"/>
      <c r="R41" s="1499"/>
      <c r="S41" s="1499"/>
      <c r="T41" s="1499"/>
      <c r="U41" s="21" t="s">
        <v>238</v>
      </c>
      <c r="V41" s="21" t="s">
        <v>238</v>
      </c>
      <c r="W41" s="21" t="s">
        <v>238</v>
      </c>
      <c r="X41" s="21" t="s">
        <v>238</v>
      </c>
      <c r="Y41" s="21" t="s">
        <v>238</v>
      </c>
      <c r="Z41" s="21" t="s">
        <v>238</v>
      </c>
      <c r="AA41" s="21" t="s">
        <v>238</v>
      </c>
      <c r="AB41" s="1499"/>
      <c r="AC41" s="1499"/>
      <c r="AD41" s="1499"/>
      <c r="AE41" s="1380" t="s">
        <v>239</v>
      </c>
      <c r="AF41" s="1382"/>
      <c r="AG41" s="1382"/>
      <c r="AH41" s="1382"/>
      <c r="AI41" s="1382"/>
      <c r="AJ41" s="1382"/>
      <c r="AK41" s="1382"/>
      <c r="AL41" s="1382"/>
      <c r="AM41" s="1382"/>
      <c r="AN41" s="1382"/>
      <c r="AO41" s="1382"/>
      <c r="AP41" s="1382"/>
      <c r="AQ41" s="1382"/>
      <c r="AR41" s="1382"/>
      <c r="AS41" s="1380" t="s">
        <v>239</v>
      </c>
      <c r="AT41" s="1382"/>
      <c r="AU41" s="1382"/>
      <c r="AV41" s="1382"/>
      <c r="AW41" s="1382"/>
      <c r="AX41" s="1382"/>
      <c r="AY41" s="1382"/>
      <c r="AZ41" s="1382"/>
      <c r="BA41" s="1382"/>
      <c r="BB41" s="1382"/>
      <c r="BC41" s="1382"/>
      <c r="BD41" s="1382"/>
      <c r="BE41" s="1382"/>
      <c r="BF41" s="1382"/>
      <c r="BG41" s="1385" t="s">
        <v>240</v>
      </c>
      <c r="BH41" s="1386"/>
      <c r="BI41" s="1387"/>
      <c r="BJ41" s="1507"/>
      <c r="BK41" s="1508"/>
      <c r="BL41" s="1508"/>
      <c r="BM41" s="1508"/>
      <c r="BN41" s="1509"/>
      <c r="BO41" s="53"/>
      <c r="BP41" s="53"/>
      <c r="BQ41" s="53"/>
      <c r="BR41" s="53"/>
      <c r="BS41" s="53"/>
      <c r="BT41" s="53"/>
      <c r="BU41" s="53"/>
    </row>
    <row r="42" spans="1:73" ht="18.75" customHeight="1">
      <c r="A42" s="1316"/>
      <c r="B42" s="1316"/>
      <c r="C42" s="1316"/>
      <c r="D42" s="1316"/>
      <c r="E42" s="1377"/>
      <c r="F42" s="1377"/>
      <c r="G42" s="1499"/>
      <c r="H42" s="1499"/>
      <c r="I42" s="1499"/>
      <c r="J42" s="1499"/>
      <c r="K42" s="1499"/>
      <c r="L42" s="1499"/>
      <c r="M42" s="1499"/>
      <c r="N42" s="1499"/>
      <c r="O42" s="1499"/>
      <c r="P42" s="1499"/>
      <c r="Q42" s="1499"/>
      <c r="R42" s="1499"/>
      <c r="S42" s="1499"/>
      <c r="T42" s="1499"/>
      <c r="U42" s="42"/>
      <c r="V42" s="42"/>
      <c r="W42" s="42"/>
      <c r="X42" s="42"/>
      <c r="Y42" s="42"/>
      <c r="Z42" s="42"/>
      <c r="AA42" s="42"/>
      <c r="AB42" s="1499"/>
      <c r="AC42" s="1499"/>
      <c r="AD42" s="1499"/>
      <c r="AE42" s="1381"/>
      <c r="AF42" s="1383"/>
      <c r="AG42" s="1383"/>
      <c r="AH42" s="1383"/>
      <c r="AI42" s="1383"/>
      <c r="AJ42" s="1383"/>
      <c r="AK42" s="1383"/>
      <c r="AL42" s="1383"/>
      <c r="AM42" s="1383"/>
      <c r="AN42" s="1383"/>
      <c r="AO42" s="1383"/>
      <c r="AP42" s="1383"/>
      <c r="AQ42" s="1383"/>
      <c r="AR42" s="1383"/>
      <c r="AS42" s="1381"/>
      <c r="AT42" s="1383"/>
      <c r="AU42" s="1383"/>
      <c r="AV42" s="1383"/>
      <c r="AW42" s="1383"/>
      <c r="AX42" s="1383"/>
      <c r="AY42" s="1383"/>
      <c r="AZ42" s="1383"/>
      <c r="BA42" s="1383"/>
      <c r="BB42" s="1383"/>
      <c r="BC42" s="1383"/>
      <c r="BD42" s="1383"/>
      <c r="BE42" s="1383"/>
      <c r="BF42" s="1383"/>
      <c r="BG42" s="1388"/>
      <c r="BH42" s="1389"/>
      <c r="BI42" s="1390"/>
      <c r="BJ42" s="1510"/>
      <c r="BK42" s="1511"/>
      <c r="BL42" s="1511"/>
      <c r="BM42" s="1511"/>
      <c r="BN42" s="1512"/>
      <c r="BO42" s="53"/>
      <c r="BP42" s="53"/>
      <c r="BQ42" s="53"/>
      <c r="BR42" s="53"/>
      <c r="BS42" s="53"/>
      <c r="BT42" s="53"/>
      <c r="BU42" s="53"/>
    </row>
    <row r="43" spans="1:73" ht="18.75" customHeight="1">
      <c r="A43" s="15"/>
      <c r="B43" s="15"/>
      <c r="C43" s="15"/>
      <c r="G43" s="15"/>
      <c r="AE43" s="15"/>
      <c r="AS43" s="15"/>
      <c r="AT43" s="15"/>
      <c r="AU43" s="1397" t="s">
        <v>241</v>
      </c>
      <c r="AV43" s="1398"/>
      <c r="AW43" s="1398"/>
      <c r="AX43" s="1398"/>
      <c r="AY43" s="1398"/>
      <c r="AZ43" s="1398"/>
      <c r="BA43" s="1398"/>
      <c r="BB43" s="1398"/>
      <c r="BC43" s="1398"/>
      <c r="BD43" s="1398"/>
      <c r="BE43" s="1398"/>
      <c r="BF43" s="1399"/>
      <c r="BG43" s="1400"/>
      <c r="BH43" s="1401"/>
      <c r="BI43" s="1402"/>
      <c r="BJ43" s="43"/>
    </row>
    <row r="44" spans="1:73" ht="18.75" customHeight="1">
      <c r="A44" s="1405" t="s">
        <v>368</v>
      </c>
      <c r="B44" s="1405"/>
      <c r="C44" s="1405"/>
      <c r="D44" s="1405"/>
      <c r="E44" s="1405"/>
      <c r="F44" s="1405"/>
      <c r="G44" s="1405"/>
      <c r="H44" s="1405"/>
      <c r="I44" s="1405"/>
      <c r="J44" s="1405"/>
      <c r="AE44" s="15"/>
      <c r="AS44" s="15"/>
      <c r="AT44" s="15"/>
      <c r="AU44" s="1406" t="s">
        <v>243</v>
      </c>
      <c r="AV44" s="1408" t="s">
        <v>272</v>
      </c>
      <c r="AW44" s="1408"/>
      <c r="AX44" s="1408"/>
      <c r="AY44" s="1408"/>
      <c r="AZ44" s="1408"/>
      <c r="BA44" s="1408"/>
      <c r="BB44" s="1408"/>
      <c r="BC44" s="1408"/>
      <c r="BD44" s="1408"/>
      <c r="BE44" s="1409" t="s">
        <v>245</v>
      </c>
      <c r="BF44" s="1410"/>
      <c r="BG44" s="1401"/>
      <c r="BH44" s="1401"/>
      <c r="BI44" s="1402"/>
      <c r="BJ44" s="43"/>
    </row>
    <row r="45" spans="1:73" ht="18.75" customHeight="1">
      <c r="A45" s="1405" t="s">
        <v>246</v>
      </c>
      <c r="B45" s="1405"/>
      <c r="C45" s="1405"/>
      <c r="D45" s="1405"/>
      <c r="E45" s="1405"/>
      <c r="F45" s="1405"/>
      <c r="G45" s="1405"/>
      <c r="H45" s="1405"/>
      <c r="I45" s="1405"/>
      <c r="J45" s="1405"/>
      <c r="Z45" s="1247" t="s">
        <v>247</v>
      </c>
      <c r="AA45" s="1154"/>
      <c r="AB45" s="1154"/>
      <c r="AC45" s="1154"/>
      <c r="AD45" s="1154"/>
      <c r="AE45" s="1154"/>
      <c r="AG45" s="1247" t="s">
        <v>248</v>
      </c>
      <c r="AH45" s="1154"/>
      <c r="AI45" s="1154"/>
      <c r="AJ45" s="1154"/>
      <c r="AK45" s="1154"/>
      <c r="AL45" s="1154"/>
      <c r="AM45" s="1154"/>
      <c r="AN45" s="1154"/>
      <c r="AO45" s="1154"/>
      <c r="AP45" s="1154"/>
      <c r="AS45" s="15"/>
      <c r="AT45" s="15"/>
      <c r="AU45" s="1407"/>
      <c r="AV45" s="1411" t="s">
        <v>273</v>
      </c>
      <c r="AW45" s="1411"/>
      <c r="AX45" s="1411"/>
      <c r="AY45" s="1411"/>
      <c r="AZ45" s="1411"/>
      <c r="BA45" s="1411"/>
      <c r="BB45" s="1411"/>
      <c r="BC45" s="1411"/>
      <c r="BD45" s="1411"/>
      <c r="BE45" s="1154"/>
      <c r="BF45" s="1410"/>
      <c r="BG45" s="1403"/>
      <c r="BH45" s="1403"/>
      <c r="BI45" s="1404"/>
      <c r="BJ45" s="43"/>
    </row>
    <row r="46" spans="1:73" ht="18.75" customHeight="1">
      <c r="A46" s="15"/>
      <c r="G46" s="15"/>
      <c r="Y46" s="15"/>
      <c r="Z46" s="15"/>
      <c r="AA46" s="15"/>
      <c r="AE46" s="15"/>
      <c r="AQ46" s="15"/>
      <c r="AR46" s="15"/>
      <c r="AS46" s="15"/>
      <c r="AT46" s="15"/>
      <c r="AU46" s="1412" t="s">
        <v>250</v>
      </c>
      <c r="AV46" s="1413"/>
      <c r="AW46" s="1413"/>
      <c r="AX46" s="1413"/>
      <c r="AY46" s="1413"/>
      <c r="AZ46" s="1413"/>
      <c r="BA46" s="1413"/>
      <c r="BB46" s="1413"/>
      <c r="BC46" s="1413"/>
      <c r="BD46" s="1413"/>
      <c r="BE46" s="1413"/>
      <c r="BF46" s="1414"/>
      <c r="BG46" s="1415"/>
      <c r="BH46" s="1416"/>
      <c r="BI46" s="1417"/>
      <c r="BJ46" s="43"/>
    </row>
    <row r="47" spans="1:73" ht="18.75" customHeight="1">
      <c r="A47" s="15"/>
      <c r="B47" s="15"/>
      <c r="C47" s="15"/>
      <c r="G47" s="15"/>
      <c r="Y47" s="15"/>
      <c r="Z47" s="15"/>
      <c r="AA47" s="15"/>
      <c r="AE47" s="15"/>
      <c r="AQ47" s="15"/>
      <c r="AR47" s="15"/>
      <c r="AS47" s="15"/>
      <c r="AT47" s="15"/>
      <c r="AU47" s="1419" t="s">
        <v>243</v>
      </c>
      <c r="AV47" s="1408" t="s">
        <v>277</v>
      </c>
      <c r="AW47" s="1408"/>
      <c r="AX47" s="1408"/>
      <c r="AY47" s="1408"/>
      <c r="AZ47" s="1408"/>
      <c r="BA47" s="1408"/>
      <c r="BB47" s="1408"/>
      <c r="BC47" s="1408"/>
      <c r="BD47" s="1408"/>
      <c r="BE47" s="1409" t="s">
        <v>245</v>
      </c>
      <c r="BF47" s="1410"/>
      <c r="BG47" s="1401"/>
      <c r="BH47" s="1401"/>
      <c r="BI47" s="1402"/>
      <c r="BJ47" s="43"/>
    </row>
    <row r="48" spans="1:73" ht="18.75" customHeight="1">
      <c r="A48" s="15"/>
      <c r="B48" s="15"/>
      <c r="C48" s="15"/>
      <c r="G48" s="15"/>
      <c r="Y48" s="15"/>
      <c r="Z48" s="15"/>
      <c r="AA48" s="15"/>
      <c r="AE48" s="15"/>
      <c r="AR48" s="15"/>
      <c r="AS48" s="15"/>
      <c r="AT48" s="15"/>
      <c r="AU48" s="1420"/>
      <c r="AV48" s="1411" t="s">
        <v>280</v>
      </c>
      <c r="AW48" s="1411"/>
      <c r="AX48" s="1411"/>
      <c r="AY48" s="1411"/>
      <c r="AZ48" s="1411"/>
      <c r="BA48" s="1411"/>
      <c r="BB48" s="1411"/>
      <c r="BC48" s="1411"/>
      <c r="BD48" s="1411"/>
      <c r="BE48" s="1329"/>
      <c r="BF48" s="1194"/>
      <c r="BG48" s="1403"/>
      <c r="BH48" s="1403"/>
      <c r="BI48" s="1404"/>
      <c r="BJ48" s="43"/>
    </row>
    <row r="49" spans="1:66" ht="18.75" customHeight="1">
      <c r="A49" s="15"/>
      <c r="B49" s="15"/>
      <c r="C49" s="15"/>
      <c r="G49" s="15"/>
      <c r="I49" s="1247"/>
      <c r="J49" s="1247"/>
      <c r="K49" s="1247"/>
      <c r="L49" s="1247"/>
      <c r="M49" s="15"/>
      <c r="N49" s="1247"/>
      <c r="O49" s="1247"/>
      <c r="P49" s="1247"/>
      <c r="Q49" s="1247"/>
      <c r="R49" s="1247"/>
      <c r="Y49" s="15"/>
      <c r="Z49" s="1247" t="s">
        <v>255</v>
      </c>
      <c r="AA49" s="1154"/>
      <c r="AB49" s="1154"/>
      <c r="AC49" s="1154"/>
      <c r="AD49" s="1154"/>
      <c r="AE49" s="1154"/>
      <c r="AG49" s="1247" t="s">
        <v>255</v>
      </c>
      <c r="AH49" s="1154"/>
      <c r="AI49" s="1154"/>
      <c r="AJ49" s="1154"/>
      <c r="AK49" s="1154"/>
      <c r="AL49" s="1154"/>
      <c r="AM49" s="1154"/>
      <c r="AN49" s="1154"/>
      <c r="AO49" s="1154"/>
      <c r="AP49" s="1154"/>
      <c r="AS49" s="15"/>
      <c r="AT49" s="15"/>
      <c r="AU49" s="15"/>
      <c r="AV49" s="15"/>
      <c r="AW49" s="15"/>
      <c r="AX49" s="15"/>
      <c r="AY49" s="15"/>
      <c r="AZ49" s="15"/>
      <c r="BA49" s="15"/>
      <c r="BB49" s="16"/>
      <c r="BC49" s="16"/>
      <c r="BD49" s="16"/>
      <c r="BE49" s="16"/>
      <c r="BF49" s="15"/>
      <c r="BG49" s="16"/>
      <c r="BH49" s="48"/>
      <c r="BI49" s="48"/>
      <c r="BJ49" s="48"/>
    </row>
    <row r="50" spans="1:66" ht="18.75" customHeight="1">
      <c r="A50" s="15"/>
      <c r="B50" s="15"/>
      <c r="C50" s="15"/>
      <c r="G50" s="15"/>
      <c r="I50" s="1154"/>
      <c r="J50" s="1154"/>
      <c r="K50" s="1154"/>
      <c r="L50" s="1154"/>
      <c r="M50" s="15"/>
      <c r="N50" s="1154"/>
      <c r="O50" s="1154"/>
      <c r="P50" s="1154"/>
      <c r="Q50" s="1154"/>
      <c r="R50" s="1154"/>
      <c r="Z50" s="1247" t="s">
        <v>258</v>
      </c>
      <c r="AA50" s="1154"/>
      <c r="AB50" s="1154"/>
      <c r="AC50" s="1154"/>
      <c r="AD50" s="1154"/>
      <c r="AE50" s="1154"/>
      <c r="AG50" s="1247" t="s">
        <v>258</v>
      </c>
      <c r="AH50" s="1154"/>
      <c r="AI50" s="1154"/>
      <c r="AJ50" s="1154"/>
      <c r="AK50" s="1154"/>
      <c r="AL50" s="1154"/>
      <c r="AM50" s="1154"/>
      <c r="AN50" s="1154"/>
      <c r="AO50" s="1154"/>
      <c r="AP50" s="1154"/>
      <c r="AS50" s="15"/>
      <c r="AT50" s="15"/>
      <c r="AU50" s="15"/>
      <c r="AV50" s="15"/>
      <c r="AW50" s="15"/>
      <c r="AX50" s="15"/>
      <c r="AY50" s="15"/>
      <c r="AZ50" s="15"/>
      <c r="BA50" s="15"/>
      <c r="BB50" s="16"/>
      <c r="BC50" s="16"/>
      <c r="BD50" s="16"/>
      <c r="BE50" s="16"/>
      <c r="BF50" s="15"/>
      <c r="BG50" s="16"/>
      <c r="BH50" s="48"/>
      <c r="BI50" s="48"/>
      <c r="BJ50" s="48"/>
    </row>
    <row r="51" spans="1:66" ht="18" customHeight="1">
      <c r="A51" s="15"/>
      <c r="B51" s="15"/>
      <c r="C51" s="15"/>
      <c r="G51" s="15"/>
      <c r="AE51" s="15"/>
      <c r="AS51" s="15"/>
      <c r="AT51" s="15"/>
      <c r="AU51" s="15"/>
      <c r="AV51" s="15"/>
      <c r="AW51" s="15"/>
      <c r="AX51" s="15"/>
      <c r="AY51" s="15"/>
      <c r="AZ51" s="15"/>
      <c r="BA51" s="15"/>
      <c r="BB51" s="16"/>
      <c r="BC51" s="16"/>
      <c r="BD51" s="16"/>
      <c r="BE51" s="16"/>
      <c r="BF51" s="15"/>
      <c r="BG51" s="16"/>
      <c r="BH51" s="48"/>
      <c r="BI51" s="48"/>
      <c r="BJ51" s="48"/>
    </row>
    <row r="52" spans="1:66" ht="12.75" customHeight="1">
      <c r="B52" s="15"/>
      <c r="C52" s="15"/>
      <c r="G52" s="15"/>
      <c r="AE52" s="15"/>
      <c r="AS52" s="15"/>
      <c r="BF52" s="15"/>
    </row>
    <row r="53" spans="1:66" ht="11.25" customHeight="1">
      <c r="A53" s="15"/>
      <c r="B53" s="15"/>
      <c r="C53" s="15"/>
      <c r="G53" s="15"/>
      <c r="S53" s="1247"/>
      <c r="T53" s="1247"/>
      <c r="U53" s="15"/>
      <c r="V53" s="1247"/>
      <c r="W53" s="1247"/>
      <c r="X53" s="15"/>
      <c r="Y53" s="1247"/>
      <c r="Z53" s="1247"/>
      <c r="AA53" s="15"/>
      <c r="AB53" s="1247"/>
      <c r="AC53" s="1247"/>
      <c r="AD53" s="1247"/>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247"/>
      <c r="BH53" s="1247"/>
      <c r="BI53" s="1247"/>
      <c r="BJ53" s="15"/>
      <c r="BK53" s="1247"/>
      <c r="BL53" s="1247"/>
      <c r="BM53" s="1247"/>
      <c r="BN53" s="1247"/>
    </row>
    <row r="54" spans="1:66" ht="11.25" customHeight="1">
      <c r="A54" s="15"/>
      <c r="B54" s="15"/>
      <c r="C54" s="15"/>
      <c r="G54" s="15"/>
      <c r="S54" s="1154"/>
      <c r="T54" s="1154"/>
      <c r="U54" s="15"/>
      <c r="V54" s="1154"/>
      <c r="W54" s="1154"/>
      <c r="X54" s="15"/>
      <c r="Y54" s="1154"/>
      <c r="Z54" s="1154"/>
      <c r="AA54" s="15"/>
      <c r="AB54" s="1154"/>
      <c r="AC54" s="1154"/>
      <c r="AD54" s="1154"/>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154"/>
      <c r="BH54" s="1154"/>
      <c r="BI54" s="1154"/>
      <c r="BJ54" s="15"/>
      <c r="BK54" s="1154"/>
      <c r="BL54" s="1154"/>
      <c r="BM54" s="1154"/>
      <c r="BN54" s="1154"/>
    </row>
    <row r="55" spans="1:66" ht="11.25" customHeight="1">
      <c r="A55" s="15"/>
      <c r="B55" s="15"/>
      <c r="C55" s="15"/>
      <c r="G55" s="15"/>
      <c r="AE55" s="15"/>
      <c r="AS55" s="15"/>
      <c r="BF55" s="15"/>
    </row>
    <row r="56" spans="1:66" ht="11.25" customHeight="1">
      <c r="A56" s="15"/>
      <c r="B56" s="15"/>
      <c r="C56" s="15"/>
      <c r="G56" s="15"/>
      <c r="AE56" s="15"/>
      <c r="AS56" s="15"/>
      <c r="BF56" s="15"/>
    </row>
    <row r="57" spans="1:66" ht="11.25" customHeight="1">
      <c r="A57" s="15"/>
      <c r="B57" s="15"/>
      <c r="C57" s="15"/>
      <c r="G57" s="15"/>
      <c r="AE57" s="15"/>
      <c r="AS57" s="15"/>
      <c r="BF57" s="15"/>
    </row>
    <row r="58" spans="1:66" ht="11.25" customHeight="1">
      <c r="A58" s="15"/>
      <c r="B58" s="15"/>
      <c r="C58" s="15"/>
      <c r="G58" s="15"/>
      <c r="AE58" s="15"/>
      <c r="AS58" s="15"/>
      <c r="BF58" s="15"/>
    </row>
    <row r="59" spans="1:66" ht="11.25" customHeight="1">
      <c r="A59" s="15"/>
      <c r="B59" s="15"/>
      <c r="C59" s="15"/>
      <c r="G59" s="15"/>
      <c r="AE59" s="15"/>
      <c r="AS59" s="15"/>
      <c r="BF59" s="15"/>
    </row>
    <row r="60" spans="1:66" ht="11.25" customHeight="1">
      <c r="A60" s="15"/>
      <c r="B60" s="15"/>
      <c r="C60" s="15"/>
      <c r="G60" s="15"/>
      <c r="AE60" s="15"/>
      <c r="AS60" s="15"/>
      <c r="BF60" s="15"/>
    </row>
    <row r="61" spans="1:66" ht="11.25" customHeight="1">
      <c r="A61" s="15"/>
      <c r="B61" s="15"/>
      <c r="C61" s="15"/>
      <c r="G61" s="15"/>
      <c r="AE61" s="15"/>
      <c r="AS61" s="15"/>
      <c r="BF61" s="15"/>
    </row>
    <row r="62" spans="1:66" ht="11.25" customHeight="1">
      <c r="A62" s="15"/>
      <c r="B62" s="15"/>
      <c r="C62" s="15"/>
      <c r="G62" s="15"/>
      <c r="AE62" s="15"/>
      <c r="AS62" s="15"/>
      <c r="BF62" s="15"/>
    </row>
    <row r="63" spans="1:66" ht="11.25" customHeight="1">
      <c r="A63" s="15"/>
      <c r="B63" s="15"/>
      <c r="C63" s="15"/>
      <c r="G63" s="15"/>
      <c r="AE63" s="15"/>
      <c r="AS63" s="15"/>
      <c r="BF63" s="15"/>
    </row>
    <row r="64" spans="1:66" ht="11.25" customHeight="1">
      <c r="A64" s="15"/>
      <c r="B64" s="15"/>
      <c r="C64" s="15"/>
      <c r="G64" s="15"/>
      <c r="AE64" s="15"/>
      <c r="AS64" s="15"/>
      <c r="BF64" s="15"/>
    </row>
    <row r="65" spans="1:58" ht="11.25" customHeight="1">
      <c r="A65" s="15"/>
      <c r="B65" s="15"/>
      <c r="C65" s="15"/>
      <c r="G65" s="15"/>
      <c r="AE65" s="15"/>
      <c r="AS65" s="15"/>
      <c r="BF65" s="15"/>
    </row>
    <row r="66" spans="1:58" ht="11.25" customHeight="1">
      <c r="A66" s="15"/>
      <c r="B66" s="15"/>
      <c r="C66" s="15"/>
      <c r="G66" s="15"/>
      <c r="AE66" s="15"/>
      <c r="AS66" s="15"/>
      <c r="BF66" s="15"/>
    </row>
    <row r="67" spans="1:58" ht="11.25" customHeight="1">
      <c r="A67" s="15"/>
      <c r="B67" s="15"/>
      <c r="C67" s="15"/>
      <c r="G67" s="15"/>
      <c r="AE67" s="15"/>
      <c r="AS67" s="15"/>
      <c r="BF67" s="15"/>
    </row>
    <row r="68" spans="1:58" ht="11.25" customHeight="1">
      <c r="A68" s="15"/>
      <c r="B68" s="15"/>
      <c r="C68" s="15"/>
      <c r="G68" s="15"/>
      <c r="AE68" s="15"/>
      <c r="AS68" s="15"/>
      <c r="BF68" s="15"/>
    </row>
    <row r="69" spans="1:58" ht="11.25" customHeight="1">
      <c r="A69" s="15"/>
      <c r="B69" s="15"/>
      <c r="C69" s="15"/>
      <c r="G69" s="15"/>
      <c r="AE69" s="15"/>
      <c r="AS69" s="15"/>
      <c r="BF69" s="15"/>
    </row>
    <row r="70" spans="1:58" ht="11.25" customHeight="1">
      <c r="A70" s="15"/>
      <c r="B70" s="15"/>
      <c r="C70" s="15"/>
      <c r="G70" s="15"/>
      <c r="AE70" s="15"/>
      <c r="AS70" s="15"/>
      <c r="BF70" s="15"/>
    </row>
    <row r="71" spans="1:58" ht="11.25" customHeight="1">
      <c r="A71" s="15"/>
      <c r="B71" s="15"/>
      <c r="C71" s="15"/>
      <c r="G71" s="15"/>
      <c r="AE71" s="15"/>
      <c r="AS71" s="15"/>
      <c r="BF71" s="15"/>
    </row>
    <row r="72" spans="1:58" ht="11.25" customHeight="1">
      <c r="A72" s="15"/>
      <c r="B72" s="15"/>
      <c r="C72" s="15"/>
      <c r="G72" s="15"/>
      <c r="AE72" s="15"/>
      <c r="AS72" s="15"/>
      <c r="BF72" s="15"/>
    </row>
    <row r="73" spans="1:58" ht="11.25" customHeight="1">
      <c r="A73" s="15"/>
      <c r="B73" s="15"/>
      <c r="C73" s="15"/>
      <c r="G73" s="15"/>
      <c r="AE73" s="15"/>
      <c r="AS73" s="15"/>
      <c r="BF73" s="15"/>
    </row>
    <row r="74" spans="1:58" ht="11.25" customHeight="1">
      <c r="A74" s="15"/>
      <c r="B74" s="15"/>
      <c r="C74" s="15"/>
      <c r="G74" s="15"/>
      <c r="AE74" s="15"/>
      <c r="AS74" s="15"/>
      <c r="BF74" s="15"/>
    </row>
    <row r="75" spans="1:58" ht="11.25" customHeight="1">
      <c r="A75" s="15"/>
      <c r="B75" s="15"/>
      <c r="C75" s="15"/>
      <c r="G75" s="15"/>
      <c r="AE75" s="15"/>
      <c r="AS75" s="15"/>
      <c r="BF75" s="15"/>
    </row>
    <row r="76" spans="1:58" ht="11.25" customHeight="1">
      <c r="A76" s="15"/>
      <c r="B76" s="15"/>
      <c r="C76" s="15"/>
      <c r="G76" s="15"/>
      <c r="AE76" s="15"/>
      <c r="AS76" s="15"/>
      <c r="BF76" s="15"/>
    </row>
    <row r="77" spans="1:58" ht="11.25" customHeight="1">
      <c r="A77" s="15"/>
      <c r="B77" s="15"/>
      <c r="C77" s="15"/>
      <c r="G77" s="15"/>
      <c r="AE77" s="15"/>
      <c r="AS77" s="15"/>
      <c r="BF77" s="15"/>
    </row>
    <row r="78" spans="1:58" ht="11.25" customHeight="1">
      <c r="A78" s="15"/>
      <c r="B78" s="15"/>
      <c r="C78" s="15"/>
      <c r="G78" s="15"/>
      <c r="AE78" s="15"/>
      <c r="AS78" s="15"/>
      <c r="BF78" s="15"/>
    </row>
    <row r="79" spans="1:58" ht="11.25" customHeight="1">
      <c r="A79" s="15"/>
      <c r="B79" s="15"/>
      <c r="C79" s="15"/>
      <c r="G79" s="15"/>
      <c r="AE79" s="15"/>
      <c r="AS79" s="15"/>
      <c r="BF79" s="15"/>
    </row>
    <row r="80" spans="1:58" ht="11.25" customHeight="1">
      <c r="A80" s="15"/>
      <c r="B80" s="15"/>
      <c r="C80" s="15"/>
      <c r="G80" s="15"/>
      <c r="AE80" s="15"/>
      <c r="AS80" s="15"/>
      <c r="BF80" s="15"/>
    </row>
    <row r="81" spans="1:58" ht="11.25" customHeight="1">
      <c r="A81" s="15"/>
      <c r="B81" s="15"/>
      <c r="C81" s="15"/>
      <c r="G81" s="15"/>
      <c r="AE81" s="15"/>
      <c r="AS81" s="15"/>
      <c r="BF81" s="15"/>
    </row>
    <row r="82" spans="1:58" ht="11.25" customHeight="1">
      <c r="A82" s="15"/>
      <c r="B82" s="15"/>
      <c r="C82" s="15"/>
      <c r="G82" s="15"/>
      <c r="AE82" s="15"/>
      <c r="AS82" s="15"/>
      <c r="BF82" s="15"/>
    </row>
    <row r="83" spans="1:58" ht="11.25" customHeight="1">
      <c r="A83" s="15"/>
      <c r="B83" s="15"/>
      <c r="C83" s="15"/>
      <c r="G83" s="15"/>
      <c r="AE83" s="15"/>
      <c r="AS83" s="15"/>
      <c r="BF83" s="15"/>
    </row>
    <row r="84" spans="1:58" ht="11.25" customHeight="1">
      <c r="A84" s="15"/>
      <c r="B84" s="15"/>
      <c r="C84" s="15"/>
      <c r="G84" s="15"/>
      <c r="AE84" s="15"/>
      <c r="AS84" s="15"/>
      <c r="BF84" s="15"/>
    </row>
    <row r="85" spans="1:58" ht="11.25" customHeight="1">
      <c r="A85" s="15"/>
      <c r="B85" s="15"/>
      <c r="C85" s="15"/>
      <c r="G85" s="15"/>
      <c r="AE85" s="15"/>
      <c r="AS85" s="15"/>
      <c r="BF85" s="15"/>
    </row>
    <row r="86" spans="1:58" ht="11.25" customHeight="1">
      <c r="A86" s="15"/>
      <c r="B86" s="15"/>
      <c r="C86" s="15"/>
      <c r="G86" s="15"/>
      <c r="AE86" s="15"/>
      <c r="AS86" s="15"/>
      <c r="BF86" s="15"/>
    </row>
    <row r="87" spans="1:58" ht="11.25" customHeight="1">
      <c r="A87" s="15"/>
      <c r="B87" s="15"/>
      <c r="C87" s="15"/>
      <c r="G87" s="15"/>
      <c r="AE87" s="15"/>
      <c r="AS87" s="15"/>
      <c r="BF87" s="15"/>
    </row>
    <row r="88" spans="1:58" ht="11.25" customHeight="1">
      <c r="A88" s="15"/>
      <c r="B88" s="15"/>
      <c r="C88" s="15"/>
      <c r="G88" s="15"/>
      <c r="AE88" s="15"/>
      <c r="AS88" s="15"/>
      <c r="BF88" s="15"/>
    </row>
    <row r="89" spans="1:58" ht="11.25" customHeight="1">
      <c r="A89" s="15"/>
      <c r="B89" s="15"/>
      <c r="C89" s="15"/>
      <c r="G89" s="15"/>
      <c r="AE89" s="15"/>
      <c r="AS89" s="15"/>
      <c r="BF89" s="15"/>
    </row>
    <row r="90" spans="1:58" ht="11.25" customHeight="1">
      <c r="A90" s="15"/>
      <c r="B90" s="15"/>
      <c r="C90" s="15"/>
      <c r="G90" s="15"/>
      <c r="AE90" s="15"/>
      <c r="AS90" s="15"/>
      <c r="BF90" s="15"/>
    </row>
    <row r="91" spans="1:58" ht="11.25" customHeight="1">
      <c r="A91" s="15"/>
      <c r="B91" s="15"/>
      <c r="C91" s="15"/>
      <c r="G91" s="15"/>
      <c r="AE91" s="15"/>
      <c r="AS91" s="15"/>
      <c r="BF91" s="15"/>
    </row>
    <row r="92" spans="1:58" ht="11.25" customHeight="1">
      <c r="A92" s="15"/>
      <c r="B92" s="15"/>
      <c r="C92" s="15"/>
      <c r="G92" s="15"/>
      <c r="AE92" s="15"/>
      <c r="AS92" s="15"/>
      <c r="BF92" s="15"/>
    </row>
    <row r="93" spans="1:58" ht="11.25" customHeight="1">
      <c r="A93" s="15"/>
      <c r="B93" s="15"/>
      <c r="C93" s="15"/>
      <c r="G93" s="15"/>
      <c r="AE93" s="15"/>
      <c r="AS93" s="15"/>
      <c r="BF93" s="15"/>
    </row>
    <row r="94" spans="1:58" ht="11.25" customHeight="1">
      <c r="A94" s="15"/>
      <c r="B94" s="15"/>
      <c r="C94" s="15"/>
      <c r="G94" s="15"/>
      <c r="AE94" s="15"/>
      <c r="AS94" s="15"/>
      <c r="BF94" s="15"/>
    </row>
    <row r="95" spans="1:58" ht="11.25" customHeight="1">
      <c r="A95" s="15"/>
      <c r="B95" s="15"/>
      <c r="C95" s="15"/>
      <c r="G95" s="15"/>
      <c r="AE95" s="15"/>
      <c r="AS95" s="15"/>
      <c r="BF95" s="15"/>
    </row>
    <row r="96" spans="1:58" ht="11.25" customHeight="1">
      <c r="A96" s="15"/>
      <c r="B96" s="15"/>
      <c r="C96" s="15"/>
      <c r="G96" s="15"/>
      <c r="AE96" s="15"/>
      <c r="AS96" s="15"/>
      <c r="BF96" s="15"/>
    </row>
    <row r="97" spans="1:58" ht="11.25" customHeight="1">
      <c r="A97" s="15"/>
      <c r="B97" s="15"/>
      <c r="C97" s="15"/>
      <c r="G97" s="15"/>
      <c r="AE97" s="15"/>
      <c r="AS97" s="15"/>
      <c r="BF97" s="15"/>
    </row>
    <row r="98" spans="1:58" ht="11.25" customHeight="1">
      <c r="A98" s="15"/>
      <c r="B98" s="15"/>
      <c r="C98" s="15"/>
      <c r="G98" s="15"/>
      <c r="AE98" s="15"/>
      <c r="AS98" s="15"/>
      <c r="BF98" s="15"/>
    </row>
    <row r="99" spans="1:58" ht="11.25" customHeight="1">
      <c r="A99" s="15"/>
      <c r="B99" s="15"/>
      <c r="C99" s="15"/>
      <c r="G99" s="15"/>
      <c r="AE99" s="15"/>
      <c r="AS99" s="15"/>
      <c r="BF99" s="15"/>
    </row>
    <row r="100" spans="1:58" ht="11.25" customHeight="1">
      <c r="A100" s="15"/>
      <c r="B100" s="15"/>
      <c r="C100" s="15"/>
      <c r="G100" s="15"/>
      <c r="AE100" s="15"/>
      <c r="AS100" s="15"/>
      <c r="BF100" s="15"/>
    </row>
    <row r="101" spans="1:58" ht="11.25" customHeight="1">
      <c r="A101" s="15"/>
      <c r="B101" s="15"/>
      <c r="C101" s="15"/>
      <c r="G101" s="15"/>
      <c r="AE101" s="15"/>
      <c r="AS101" s="15"/>
      <c r="BF101" s="15"/>
    </row>
    <row r="102" spans="1:58" ht="11.25" customHeight="1">
      <c r="A102" s="15"/>
      <c r="B102" s="15"/>
      <c r="C102" s="15"/>
      <c r="G102" s="15"/>
      <c r="AE102" s="15"/>
      <c r="AS102" s="15"/>
      <c r="BF102" s="15"/>
    </row>
    <row r="103" spans="1:58" ht="11.25" customHeight="1">
      <c r="A103" s="15"/>
      <c r="B103" s="15"/>
      <c r="C103" s="15"/>
      <c r="G103" s="15"/>
      <c r="AE103" s="15"/>
      <c r="AS103" s="15"/>
      <c r="BF103" s="15"/>
    </row>
    <row r="104" spans="1:58" ht="11.25" customHeight="1">
      <c r="A104" s="15"/>
      <c r="B104" s="15"/>
      <c r="C104" s="15"/>
      <c r="G104" s="15"/>
      <c r="AE104" s="15"/>
      <c r="AS104" s="15"/>
      <c r="BF104" s="15"/>
    </row>
    <row r="105" spans="1:58" ht="11.25" customHeight="1">
      <c r="A105" s="15"/>
      <c r="B105" s="15"/>
      <c r="C105" s="15"/>
      <c r="G105" s="15"/>
      <c r="AE105" s="15"/>
      <c r="AS105" s="15"/>
      <c r="BF105" s="15"/>
    </row>
    <row r="106" spans="1:58" ht="11.25" customHeight="1">
      <c r="A106" s="15"/>
      <c r="B106" s="15"/>
      <c r="C106" s="15"/>
      <c r="G106" s="15"/>
      <c r="AE106" s="15"/>
      <c r="AS106" s="15"/>
      <c r="BF106" s="15"/>
    </row>
    <row r="107" spans="1:58" ht="11.25" customHeight="1">
      <c r="A107" s="15"/>
      <c r="B107" s="15"/>
      <c r="C107" s="15"/>
      <c r="G107" s="15"/>
      <c r="AE107" s="15"/>
      <c r="AS107" s="15"/>
      <c r="BF107" s="15"/>
    </row>
    <row r="108" spans="1:58" ht="11.25" customHeight="1">
      <c r="A108" s="15"/>
      <c r="B108" s="15"/>
      <c r="C108" s="15"/>
      <c r="G108" s="15"/>
      <c r="AE108" s="15"/>
      <c r="AS108" s="15"/>
      <c r="BF108" s="15"/>
    </row>
    <row r="109" spans="1:58" ht="11.25" customHeight="1">
      <c r="A109" s="15"/>
      <c r="B109" s="15"/>
      <c r="C109" s="15"/>
      <c r="G109" s="15"/>
      <c r="AE109" s="15"/>
      <c r="AS109" s="15"/>
      <c r="BF109" s="15"/>
    </row>
    <row r="110" spans="1:58" ht="11.25" customHeight="1">
      <c r="A110" s="15"/>
      <c r="B110" s="15"/>
      <c r="C110" s="15"/>
      <c r="G110" s="15"/>
      <c r="AE110" s="15"/>
      <c r="AS110" s="15"/>
      <c r="BF110" s="15"/>
    </row>
    <row r="111" spans="1:58" ht="11.25" customHeight="1">
      <c r="A111" s="15"/>
      <c r="B111" s="15"/>
      <c r="C111" s="15"/>
      <c r="G111" s="15"/>
      <c r="AE111" s="15"/>
      <c r="AS111" s="15"/>
      <c r="BF111" s="15"/>
    </row>
    <row r="112" spans="1:58" ht="11.25" customHeight="1">
      <c r="A112" s="15"/>
      <c r="B112" s="15"/>
      <c r="C112" s="15"/>
      <c r="G112" s="15"/>
      <c r="AE112" s="15"/>
      <c r="AS112" s="15"/>
      <c r="BF112" s="15"/>
    </row>
    <row r="113" spans="1:58" ht="11.25" customHeight="1">
      <c r="A113" s="15"/>
      <c r="B113" s="15"/>
      <c r="C113" s="15"/>
      <c r="G113" s="15"/>
      <c r="AE113" s="15"/>
      <c r="AS113" s="15"/>
      <c r="BF113" s="15"/>
    </row>
    <row r="114" spans="1:58" ht="11.25" customHeight="1">
      <c r="A114" s="15"/>
      <c r="B114" s="15"/>
      <c r="C114" s="15"/>
      <c r="G114" s="15"/>
      <c r="AE114" s="15"/>
      <c r="AS114" s="15"/>
      <c r="BF114" s="15"/>
    </row>
    <row r="115" spans="1:58" ht="11.25" customHeight="1">
      <c r="A115" s="15"/>
      <c r="B115" s="15"/>
      <c r="C115" s="15"/>
      <c r="G115" s="15"/>
      <c r="AE115" s="15"/>
      <c r="AS115" s="15"/>
      <c r="BF115" s="15"/>
    </row>
    <row r="116" spans="1:58" ht="11.25" customHeight="1">
      <c r="A116" s="15"/>
      <c r="B116" s="15"/>
      <c r="C116" s="15"/>
      <c r="G116" s="15"/>
      <c r="AE116" s="15"/>
      <c r="AS116" s="15"/>
      <c r="BF116" s="15"/>
    </row>
    <row r="117" spans="1:58" ht="11.25" customHeight="1">
      <c r="A117" s="15"/>
      <c r="B117" s="15"/>
      <c r="C117" s="15"/>
      <c r="G117" s="15"/>
      <c r="AE117" s="15"/>
      <c r="AS117" s="15"/>
      <c r="BF117" s="15"/>
    </row>
    <row r="118" spans="1:58" ht="11.25" customHeight="1">
      <c r="A118" s="15"/>
      <c r="B118" s="15"/>
      <c r="C118" s="15"/>
      <c r="G118" s="15"/>
      <c r="AE118" s="15"/>
      <c r="AS118" s="15"/>
      <c r="BF118" s="15"/>
    </row>
    <row r="119" spans="1:58" ht="11.25" customHeight="1">
      <c r="A119" s="15"/>
      <c r="B119" s="15"/>
      <c r="C119" s="15"/>
      <c r="G119" s="15"/>
      <c r="AE119" s="15"/>
      <c r="AS119" s="15"/>
      <c r="BF119" s="15"/>
    </row>
    <row r="120" spans="1:58" ht="11.25" customHeight="1">
      <c r="A120" s="15"/>
      <c r="B120" s="15"/>
      <c r="C120" s="15"/>
      <c r="G120" s="15"/>
      <c r="AE120" s="15"/>
      <c r="AS120" s="15"/>
      <c r="BF120" s="15"/>
    </row>
    <row r="121" spans="1:58" ht="11.25" customHeight="1">
      <c r="A121" s="15"/>
      <c r="B121" s="15"/>
      <c r="C121" s="15"/>
      <c r="G121" s="15"/>
      <c r="AE121" s="15"/>
      <c r="AS121" s="15"/>
      <c r="BF121" s="15"/>
    </row>
    <row r="122" spans="1:58" ht="11.25" customHeight="1">
      <c r="A122" s="15"/>
      <c r="B122" s="15"/>
      <c r="C122" s="15"/>
      <c r="G122" s="15"/>
      <c r="AE122" s="15"/>
      <c r="AS122" s="15"/>
      <c r="BF122" s="15"/>
    </row>
    <row r="123" spans="1:58" ht="11.25" customHeight="1">
      <c r="A123" s="15"/>
      <c r="B123" s="15"/>
      <c r="C123" s="15"/>
      <c r="G123" s="15"/>
      <c r="AE123" s="15"/>
      <c r="AS123" s="15"/>
      <c r="BF123" s="15"/>
    </row>
    <row r="124" spans="1:58" ht="11.25" customHeight="1">
      <c r="A124" s="15"/>
      <c r="B124" s="15"/>
      <c r="C124" s="15"/>
      <c r="G124" s="15"/>
      <c r="AE124" s="15"/>
      <c r="AS124" s="15"/>
      <c r="BF124" s="15"/>
    </row>
    <row r="125" spans="1:58" ht="11.25" customHeight="1">
      <c r="A125" s="15"/>
      <c r="B125" s="15"/>
      <c r="C125" s="15"/>
      <c r="G125" s="15"/>
      <c r="AE125" s="15"/>
      <c r="AS125" s="15"/>
      <c r="BF125" s="15"/>
    </row>
    <row r="126" spans="1:58" ht="11.25" customHeight="1">
      <c r="A126" s="15"/>
      <c r="B126" s="15"/>
      <c r="C126" s="15"/>
      <c r="G126" s="15"/>
      <c r="AE126" s="15"/>
      <c r="AS126" s="15"/>
      <c r="BF126" s="15"/>
    </row>
    <row r="127" spans="1:58" ht="11.25" customHeight="1">
      <c r="A127" s="15"/>
      <c r="B127" s="15"/>
      <c r="C127" s="15"/>
      <c r="G127" s="15"/>
      <c r="AE127" s="15"/>
      <c r="AS127" s="15"/>
      <c r="BF127" s="15"/>
    </row>
    <row r="128" spans="1:58" ht="11.25" customHeight="1">
      <c r="A128" s="15"/>
      <c r="B128" s="15"/>
      <c r="C128" s="15"/>
      <c r="G128" s="15"/>
      <c r="AE128" s="15"/>
      <c r="AS128" s="15"/>
      <c r="BF128" s="15"/>
    </row>
    <row r="129" spans="1:58" ht="11.25" customHeight="1">
      <c r="A129" s="15"/>
      <c r="B129" s="15"/>
      <c r="C129" s="15"/>
      <c r="G129" s="15"/>
      <c r="AE129" s="15"/>
      <c r="AS129" s="15"/>
      <c r="BF129" s="15"/>
    </row>
    <row r="130" spans="1:58" ht="11.25" customHeight="1">
      <c r="A130" s="15"/>
      <c r="B130" s="15"/>
      <c r="C130" s="15"/>
      <c r="G130" s="15"/>
      <c r="AE130" s="15"/>
      <c r="AS130" s="15"/>
      <c r="BF130" s="15"/>
    </row>
    <row r="131" spans="1:58" ht="11.25" customHeight="1">
      <c r="A131" s="15"/>
      <c r="B131" s="15"/>
      <c r="C131" s="15"/>
      <c r="G131" s="15"/>
      <c r="AE131" s="15"/>
      <c r="AS131" s="15"/>
      <c r="BF131" s="15"/>
    </row>
    <row r="132" spans="1:58" ht="11.25" customHeight="1">
      <c r="A132" s="15"/>
      <c r="B132" s="15"/>
      <c r="C132" s="15"/>
      <c r="G132" s="15"/>
      <c r="AE132" s="15"/>
      <c r="AS132" s="15"/>
      <c r="BF132" s="15"/>
    </row>
    <row r="133" spans="1:58" ht="11.25" customHeight="1">
      <c r="A133" s="15"/>
      <c r="B133" s="15"/>
      <c r="C133" s="15"/>
      <c r="G133" s="15"/>
      <c r="AE133" s="15"/>
      <c r="AS133" s="15"/>
      <c r="BF133" s="15"/>
    </row>
    <row r="134" spans="1:58" ht="11.25" customHeight="1">
      <c r="A134" s="15"/>
      <c r="B134" s="15"/>
      <c r="C134" s="15"/>
      <c r="G134" s="15"/>
      <c r="AE134" s="15"/>
      <c r="AS134" s="15"/>
      <c r="BF134" s="15"/>
    </row>
    <row r="135" spans="1:58" ht="11.25" customHeight="1">
      <c r="A135" s="15"/>
      <c r="B135" s="15"/>
      <c r="C135" s="15"/>
      <c r="G135" s="15"/>
      <c r="AE135" s="15"/>
      <c r="AS135" s="15"/>
      <c r="BF135" s="15"/>
    </row>
    <row r="136" spans="1:58" ht="11.25" customHeight="1">
      <c r="A136" s="15"/>
      <c r="B136" s="15"/>
      <c r="C136" s="15"/>
      <c r="G136" s="15"/>
      <c r="AE136" s="15"/>
      <c r="AS136" s="15"/>
      <c r="BF136" s="15"/>
    </row>
    <row r="137" spans="1:58" ht="11.25" customHeight="1">
      <c r="A137" s="15"/>
      <c r="B137" s="15"/>
      <c r="C137" s="15"/>
      <c r="G137" s="15"/>
      <c r="AE137" s="15"/>
      <c r="AS137" s="15"/>
      <c r="BF137" s="15"/>
    </row>
    <row r="138" spans="1:58" ht="11.25" customHeight="1">
      <c r="A138" s="15"/>
      <c r="B138" s="15"/>
      <c r="C138" s="15"/>
      <c r="G138" s="15"/>
      <c r="AE138" s="15"/>
      <c r="AS138" s="15"/>
      <c r="BF138" s="15"/>
    </row>
    <row r="139" spans="1:58" ht="11.25" customHeight="1">
      <c r="A139" s="15"/>
      <c r="B139" s="15"/>
      <c r="C139" s="15"/>
      <c r="G139" s="15"/>
      <c r="AE139" s="15"/>
      <c r="AS139" s="15"/>
      <c r="BF139" s="15"/>
    </row>
    <row r="140" spans="1:58" ht="11.25" customHeight="1">
      <c r="A140" s="15"/>
      <c r="B140" s="15"/>
      <c r="C140" s="15"/>
      <c r="G140" s="15"/>
      <c r="AE140" s="15"/>
      <c r="AS140" s="15"/>
      <c r="BF140" s="15"/>
    </row>
    <row r="141" spans="1:58" ht="11.25" customHeight="1">
      <c r="A141" s="15"/>
      <c r="B141" s="15"/>
      <c r="C141" s="15"/>
      <c r="G141" s="15"/>
      <c r="AE141" s="15"/>
      <c r="AS141" s="15"/>
      <c r="BF141" s="15"/>
    </row>
    <row r="142" spans="1:58" ht="11.25" customHeight="1">
      <c r="A142" s="15"/>
      <c r="B142" s="15"/>
      <c r="C142" s="15"/>
      <c r="G142" s="15"/>
      <c r="AE142" s="15"/>
      <c r="AS142" s="15"/>
      <c r="BF142" s="15"/>
    </row>
    <row r="143" spans="1:58" ht="11.25" customHeight="1">
      <c r="A143" s="15"/>
      <c r="B143" s="15"/>
      <c r="C143" s="15"/>
      <c r="G143" s="15"/>
      <c r="AE143" s="15"/>
      <c r="AS143" s="15"/>
      <c r="BF143" s="15"/>
    </row>
    <row r="144" spans="1:58" ht="11.25" customHeight="1">
      <c r="A144" s="15"/>
      <c r="B144" s="15"/>
      <c r="C144" s="15"/>
      <c r="G144" s="15"/>
      <c r="AE144" s="15"/>
      <c r="AS144" s="15"/>
      <c r="BF144" s="15"/>
    </row>
    <row r="145" spans="1:58" ht="11.25" customHeight="1">
      <c r="A145" s="15"/>
      <c r="B145" s="15"/>
      <c r="C145" s="15"/>
      <c r="G145" s="15"/>
      <c r="AE145" s="15"/>
      <c r="AS145" s="15"/>
      <c r="BF145" s="15"/>
    </row>
    <row r="146" spans="1:58" ht="11.25" customHeight="1">
      <c r="A146" s="15"/>
      <c r="B146" s="15"/>
      <c r="C146" s="15"/>
      <c r="G146" s="15"/>
      <c r="AE146" s="15"/>
      <c r="AS146" s="15"/>
      <c r="BF146" s="15"/>
    </row>
    <row r="147" spans="1:58" ht="11.25" customHeight="1">
      <c r="A147" s="15"/>
      <c r="B147" s="15"/>
      <c r="C147" s="15"/>
      <c r="G147" s="15"/>
      <c r="AE147" s="15"/>
      <c r="AS147" s="15"/>
      <c r="BF147" s="15"/>
    </row>
    <row r="148" spans="1:58" ht="11.25" customHeight="1">
      <c r="A148" s="15"/>
      <c r="B148" s="15"/>
      <c r="C148" s="15"/>
      <c r="G148" s="15"/>
      <c r="AE148" s="15"/>
      <c r="AS148" s="15"/>
      <c r="BF148" s="15"/>
    </row>
    <row r="149" spans="1:58" ht="11.25" customHeight="1">
      <c r="A149" s="15"/>
      <c r="B149" s="15"/>
      <c r="C149" s="15"/>
      <c r="G149" s="15"/>
      <c r="AE149" s="15"/>
      <c r="AS149" s="15"/>
      <c r="BF149" s="15"/>
    </row>
    <row r="150" spans="1:58" ht="11.25" customHeight="1">
      <c r="A150" s="15"/>
      <c r="B150" s="15"/>
      <c r="C150" s="15"/>
      <c r="G150" s="15"/>
      <c r="AE150" s="15"/>
      <c r="AS150" s="15"/>
      <c r="BF150" s="15"/>
    </row>
    <row r="151" spans="1:58" ht="11.25" customHeight="1">
      <c r="A151" s="15"/>
      <c r="B151" s="15"/>
      <c r="C151" s="15"/>
      <c r="G151" s="15"/>
      <c r="AE151" s="15"/>
      <c r="AS151" s="15"/>
      <c r="BF151" s="15"/>
    </row>
    <row r="152" spans="1:58" ht="11.25" customHeight="1">
      <c r="A152" s="15"/>
      <c r="B152" s="15"/>
      <c r="C152" s="15"/>
      <c r="G152" s="15"/>
      <c r="AE152" s="15"/>
      <c r="AS152" s="15"/>
      <c r="BF152" s="15"/>
    </row>
    <row r="153" spans="1:58" ht="11.25" customHeight="1">
      <c r="A153" s="15"/>
      <c r="B153" s="15"/>
      <c r="C153" s="15"/>
      <c r="G153" s="15"/>
      <c r="AE153" s="15"/>
      <c r="AS153" s="15"/>
      <c r="BF153" s="15"/>
    </row>
    <row r="154" spans="1:58" ht="11.25" customHeight="1">
      <c r="A154" s="15"/>
      <c r="B154" s="15"/>
      <c r="C154" s="15"/>
      <c r="G154" s="15"/>
      <c r="AE154" s="15"/>
      <c r="AS154" s="15"/>
      <c r="BF154" s="15"/>
    </row>
    <row r="155" spans="1:58" ht="11.25" customHeight="1">
      <c r="A155" s="15"/>
      <c r="B155" s="15"/>
      <c r="C155" s="15"/>
      <c r="G155" s="15"/>
      <c r="AE155" s="15"/>
      <c r="AS155" s="15"/>
      <c r="BF155" s="15"/>
    </row>
    <row r="156" spans="1:58" ht="11.25" customHeight="1">
      <c r="A156" s="15"/>
      <c r="B156" s="15"/>
      <c r="C156" s="15"/>
      <c r="G156" s="15"/>
      <c r="AE156" s="15"/>
      <c r="AS156" s="15"/>
      <c r="BF156" s="15"/>
    </row>
    <row r="157" spans="1:58" ht="11.25" customHeight="1">
      <c r="A157" s="15"/>
      <c r="B157" s="15"/>
      <c r="C157" s="15"/>
      <c r="G157" s="15"/>
      <c r="AE157" s="15"/>
      <c r="AS157" s="15"/>
      <c r="BF157" s="15"/>
    </row>
    <row r="158" spans="1:58" ht="11.25" customHeight="1">
      <c r="A158" s="15"/>
      <c r="B158" s="15"/>
      <c r="C158" s="15"/>
      <c r="G158" s="15"/>
      <c r="AE158" s="15"/>
      <c r="AS158" s="15"/>
      <c r="BF158" s="15"/>
    </row>
    <row r="159" spans="1:58" ht="11.25" customHeight="1">
      <c r="A159" s="15"/>
      <c r="B159" s="15"/>
      <c r="C159" s="15"/>
      <c r="G159" s="15"/>
      <c r="AE159" s="15"/>
      <c r="AS159" s="15"/>
      <c r="BF159" s="15"/>
    </row>
    <row r="160" spans="1:58" ht="11.25" customHeight="1">
      <c r="A160" s="15"/>
      <c r="B160" s="15"/>
      <c r="C160" s="15"/>
      <c r="G160" s="15"/>
      <c r="AE160" s="15"/>
      <c r="AS160" s="15"/>
      <c r="BF160" s="15"/>
    </row>
    <row r="161" spans="1:58" ht="11.25" customHeight="1">
      <c r="A161" s="15"/>
      <c r="B161" s="15"/>
      <c r="C161" s="15"/>
      <c r="G161" s="15"/>
      <c r="AE161" s="15"/>
      <c r="AS161" s="15"/>
      <c r="BF161" s="15"/>
    </row>
    <row r="162" spans="1:58" ht="11.25" customHeight="1">
      <c r="A162" s="15"/>
      <c r="B162" s="15"/>
      <c r="C162" s="15"/>
      <c r="G162" s="15"/>
      <c r="AE162" s="15"/>
      <c r="AS162" s="15"/>
      <c r="BF162" s="15"/>
    </row>
    <row r="163" spans="1:58" ht="11.25" customHeight="1">
      <c r="A163" s="15"/>
      <c r="B163" s="15"/>
      <c r="C163" s="15"/>
      <c r="G163" s="15"/>
      <c r="AE163" s="15"/>
      <c r="AS163" s="15"/>
      <c r="BF163" s="15"/>
    </row>
    <row r="164" spans="1:58" ht="11.25" customHeight="1">
      <c r="A164" s="15"/>
      <c r="B164" s="15"/>
      <c r="C164" s="15"/>
      <c r="G164" s="15"/>
      <c r="AE164" s="15"/>
      <c r="AS164" s="15"/>
      <c r="BF164" s="15"/>
    </row>
    <row r="165" spans="1:58" ht="11.25" customHeight="1">
      <c r="A165" s="15"/>
      <c r="B165" s="15"/>
      <c r="C165" s="15"/>
      <c r="G165" s="15"/>
      <c r="AE165" s="15"/>
      <c r="AS165" s="15"/>
      <c r="BF165" s="15"/>
    </row>
    <row r="166" spans="1:58" ht="11.25" customHeight="1">
      <c r="A166" s="15"/>
      <c r="B166" s="15"/>
      <c r="C166" s="15"/>
      <c r="G166" s="15"/>
      <c r="AE166" s="15"/>
      <c r="AS166" s="15"/>
      <c r="BF166" s="15"/>
    </row>
    <row r="167" spans="1:58" ht="11.25" customHeight="1">
      <c r="A167" s="15"/>
      <c r="B167" s="15"/>
      <c r="C167" s="15"/>
      <c r="G167" s="15"/>
      <c r="AE167" s="15"/>
      <c r="AS167" s="15"/>
      <c r="BF167" s="15"/>
    </row>
    <row r="168" spans="1:58" ht="11.25" customHeight="1">
      <c r="A168" s="15"/>
      <c r="B168" s="15"/>
      <c r="C168" s="15"/>
      <c r="G168" s="15"/>
      <c r="AE168" s="15"/>
      <c r="AS168" s="15"/>
      <c r="BF168" s="15"/>
    </row>
    <row r="169" spans="1:58" ht="11.25" customHeight="1">
      <c r="A169" s="15"/>
      <c r="B169" s="15"/>
      <c r="C169" s="15"/>
      <c r="G169" s="15"/>
      <c r="AE169" s="15"/>
      <c r="AS169" s="15"/>
      <c r="BF169" s="15"/>
    </row>
    <row r="170" spans="1:58" ht="11.25" customHeight="1">
      <c r="A170" s="15"/>
      <c r="B170" s="15"/>
      <c r="C170" s="15"/>
      <c r="G170" s="15"/>
      <c r="AE170" s="15"/>
      <c r="AS170" s="15"/>
      <c r="BF170" s="15"/>
    </row>
    <row r="171" spans="1:58" ht="11.25" customHeight="1">
      <c r="A171" s="15"/>
      <c r="B171" s="15"/>
      <c r="C171" s="15"/>
      <c r="G171" s="15"/>
      <c r="AE171" s="15"/>
      <c r="AS171" s="15"/>
      <c r="BF171" s="15"/>
    </row>
    <row r="172" spans="1:58" ht="11.25" customHeight="1">
      <c r="A172" s="15"/>
      <c r="B172" s="15"/>
      <c r="C172" s="15"/>
      <c r="G172" s="15"/>
      <c r="AE172" s="15"/>
      <c r="AS172" s="15"/>
      <c r="BF172" s="15"/>
    </row>
    <row r="173" spans="1:58" ht="11.25" customHeight="1">
      <c r="A173" s="15"/>
      <c r="B173" s="15"/>
      <c r="C173" s="15"/>
      <c r="G173" s="15"/>
      <c r="AE173" s="15"/>
      <c r="AS173" s="15"/>
      <c r="BF173" s="15"/>
    </row>
    <row r="174" spans="1:58" ht="11.25" customHeight="1">
      <c r="A174" s="15"/>
      <c r="B174" s="15"/>
      <c r="C174" s="15"/>
      <c r="G174" s="15"/>
      <c r="AE174" s="15"/>
      <c r="AS174" s="15"/>
      <c r="BF174" s="15"/>
    </row>
    <row r="175" spans="1:58" ht="11.25" customHeight="1">
      <c r="A175" s="15"/>
      <c r="B175" s="15"/>
      <c r="C175" s="15"/>
      <c r="G175" s="15"/>
      <c r="AE175" s="15"/>
      <c r="AS175" s="15"/>
      <c r="BF175" s="15"/>
    </row>
    <row r="176" spans="1:58" ht="11.25" customHeight="1">
      <c r="A176" s="15"/>
      <c r="B176" s="15"/>
      <c r="C176" s="15"/>
      <c r="G176" s="15"/>
      <c r="AE176" s="15"/>
      <c r="AS176" s="15"/>
      <c r="BF176" s="15"/>
    </row>
    <row r="177" spans="1:58" ht="11.25" customHeight="1">
      <c r="A177" s="15"/>
      <c r="B177" s="15"/>
      <c r="C177" s="15"/>
      <c r="G177" s="15"/>
      <c r="AE177" s="15"/>
      <c r="AS177" s="15"/>
      <c r="BF177" s="15"/>
    </row>
    <row r="178" spans="1:58" ht="11.25" customHeight="1">
      <c r="A178" s="15"/>
      <c r="B178" s="15"/>
      <c r="C178" s="15"/>
      <c r="G178" s="15"/>
      <c r="AE178" s="15"/>
      <c r="AS178" s="15"/>
      <c r="BF178" s="15"/>
    </row>
    <row r="179" spans="1:58" ht="11.25" customHeight="1">
      <c r="A179" s="15"/>
      <c r="B179" s="15"/>
      <c r="C179" s="15"/>
      <c r="G179" s="15"/>
      <c r="AE179" s="15"/>
      <c r="AS179" s="15"/>
      <c r="BF179" s="15"/>
    </row>
    <row r="180" spans="1:58" ht="11.25" customHeight="1">
      <c r="A180" s="15"/>
      <c r="B180" s="15"/>
      <c r="C180" s="15"/>
      <c r="G180" s="15"/>
      <c r="AE180" s="15"/>
      <c r="AS180" s="15"/>
      <c r="BF180" s="15"/>
    </row>
    <row r="181" spans="1:58" ht="11.25" customHeight="1">
      <c r="A181" s="15"/>
      <c r="B181" s="15"/>
      <c r="C181" s="15"/>
      <c r="G181" s="15"/>
      <c r="AE181" s="15"/>
      <c r="AS181" s="15"/>
      <c r="BF181" s="15"/>
    </row>
    <row r="182" spans="1:58" ht="11.25" customHeight="1">
      <c r="A182" s="15"/>
      <c r="B182" s="15"/>
      <c r="C182" s="15"/>
      <c r="G182" s="15"/>
      <c r="AE182" s="15"/>
      <c r="AS182" s="15"/>
      <c r="BF182" s="15"/>
    </row>
    <row r="183" spans="1:58" ht="11.25" customHeight="1">
      <c r="A183" s="15"/>
      <c r="B183" s="15"/>
      <c r="C183" s="15"/>
      <c r="G183" s="15"/>
      <c r="AE183" s="15"/>
      <c r="AS183" s="15"/>
      <c r="BF183" s="15"/>
    </row>
    <row r="184" spans="1:58" ht="11.25" customHeight="1">
      <c r="A184" s="15"/>
      <c r="B184" s="15"/>
      <c r="C184" s="15"/>
      <c r="G184" s="15"/>
      <c r="AE184" s="15"/>
      <c r="AS184" s="15"/>
      <c r="BF184" s="15"/>
    </row>
    <row r="185" spans="1:58" ht="11.25" customHeight="1">
      <c r="A185" s="15"/>
      <c r="B185" s="15"/>
      <c r="C185" s="15"/>
      <c r="G185" s="15"/>
      <c r="AE185" s="15"/>
      <c r="AS185" s="15"/>
      <c r="BF185" s="15"/>
    </row>
    <row r="186" spans="1:58" ht="11.25" customHeight="1">
      <c r="A186" s="15"/>
      <c r="B186" s="15"/>
      <c r="C186" s="15"/>
      <c r="G186" s="15"/>
      <c r="AE186" s="15"/>
      <c r="AS186" s="15"/>
      <c r="BF186" s="15"/>
    </row>
    <row r="187" spans="1:58" ht="11.25" customHeight="1">
      <c r="A187" s="15"/>
      <c r="B187" s="15"/>
      <c r="C187" s="15"/>
      <c r="G187" s="15"/>
      <c r="AE187" s="15"/>
      <c r="AS187" s="15"/>
      <c r="BF187" s="15"/>
    </row>
    <row r="188" spans="1:58" ht="11.25" customHeight="1">
      <c r="A188" s="15"/>
      <c r="B188" s="15"/>
      <c r="C188" s="15"/>
      <c r="G188" s="15"/>
      <c r="AE188" s="15"/>
      <c r="AS188" s="15"/>
      <c r="BF188" s="15"/>
    </row>
    <row r="189" spans="1:58" ht="11.25" customHeight="1">
      <c r="A189" s="15"/>
      <c r="B189" s="15"/>
      <c r="C189" s="15"/>
      <c r="G189" s="15"/>
      <c r="AE189" s="15"/>
      <c r="AS189" s="15"/>
      <c r="BF189" s="15"/>
    </row>
    <row r="190" spans="1:58" ht="11.25" customHeight="1">
      <c r="A190" s="15"/>
      <c r="B190" s="15"/>
      <c r="C190" s="15"/>
      <c r="G190" s="15"/>
      <c r="AE190" s="15"/>
      <c r="AS190" s="15"/>
      <c r="BF190" s="15"/>
    </row>
    <row r="191" spans="1:58" ht="11.25" customHeight="1">
      <c r="A191" s="15"/>
      <c r="B191" s="15"/>
      <c r="C191" s="15"/>
      <c r="G191" s="15"/>
      <c r="AE191" s="15"/>
      <c r="AS191" s="15"/>
      <c r="BF191" s="15"/>
    </row>
    <row r="192" spans="1:58" ht="11.25" customHeight="1">
      <c r="A192" s="15"/>
      <c r="B192" s="15"/>
      <c r="C192" s="15"/>
      <c r="G192" s="15"/>
      <c r="AE192" s="15"/>
      <c r="AS192" s="15"/>
      <c r="BF192" s="15"/>
    </row>
    <row r="193" spans="1:58" ht="11.25" customHeight="1">
      <c r="A193" s="15"/>
      <c r="B193" s="15"/>
      <c r="C193" s="15"/>
      <c r="G193" s="15"/>
      <c r="AE193" s="15"/>
      <c r="AS193" s="15"/>
      <c r="BF193" s="15"/>
    </row>
    <row r="194" spans="1:58" ht="11.25" customHeight="1">
      <c r="A194" s="15"/>
      <c r="B194" s="15"/>
      <c r="C194" s="15"/>
      <c r="G194" s="15"/>
      <c r="AE194" s="15"/>
      <c r="AS194" s="15"/>
      <c r="BF194" s="15"/>
    </row>
    <row r="195" spans="1:58" ht="11.25" customHeight="1">
      <c r="A195" s="15"/>
      <c r="B195" s="15"/>
      <c r="C195" s="15"/>
      <c r="G195" s="15"/>
      <c r="AE195" s="15"/>
      <c r="AS195" s="15"/>
      <c r="BF195" s="15"/>
    </row>
    <row r="196" spans="1:58" ht="11.25" customHeight="1">
      <c r="A196" s="15"/>
      <c r="B196" s="15"/>
      <c r="C196" s="15"/>
      <c r="G196" s="15"/>
      <c r="AE196" s="15"/>
      <c r="AS196" s="15"/>
      <c r="BF196" s="15"/>
    </row>
    <row r="197" spans="1:58" ht="11.25" customHeight="1">
      <c r="A197" s="15"/>
      <c r="B197" s="15"/>
      <c r="C197" s="15"/>
      <c r="G197" s="15"/>
      <c r="AE197" s="15"/>
      <c r="AS197" s="15"/>
      <c r="BF197" s="15"/>
    </row>
    <row r="198" spans="1:58" ht="11.25" customHeight="1">
      <c r="A198" s="15"/>
      <c r="B198" s="15"/>
      <c r="C198" s="15"/>
      <c r="G198" s="15"/>
      <c r="AE198" s="15"/>
      <c r="AS198" s="15"/>
      <c r="BF198" s="15"/>
    </row>
    <row r="199" spans="1:58" ht="11.25" customHeight="1">
      <c r="A199" s="15"/>
      <c r="B199" s="15"/>
      <c r="C199" s="15"/>
      <c r="G199" s="15"/>
      <c r="AE199" s="15"/>
      <c r="AS199" s="15"/>
      <c r="BF199" s="15"/>
    </row>
    <row r="200" spans="1:58" ht="11.25" customHeight="1">
      <c r="A200" s="15"/>
      <c r="B200" s="15"/>
      <c r="C200" s="15"/>
      <c r="G200" s="15"/>
      <c r="AE200" s="15"/>
      <c r="AS200" s="15"/>
      <c r="BF200" s="15"/>
    </row>
    <row r="201" spans="1:58" ht="11.25" customHeight="1">
      <c r="A201" s="15"/>
      <c r="B201" s="15"/>
      <c r="C201" s="15"/>
      <c r="G201" s="15"/>
      <c r="AE201" s="15"/>
      <c r="AS201" s="15"/>
      <c r="BF201" s="15"/>
    </row>
    <row r="202" spans="1:58" ht="11.25" customHeight="1">
      <c r="A202" s="15"/>
      <c r="B202" s="15"/>
      <c r="C202" s="15"/>
      <c r="G202" s="15"/>
      <c r="AE202" s="15"/>
      <c r="AS202" s="15"/>
      <c r="BF202" s="15"/>
    </row>
    <row r="203" spans="1:58" ht="11.25" customHeight="1">
      <c r="A203" s="15"/>
      <c r="B203" s="15"/>
      <c r="C203" s="15"/>
      <c r="G203" s="15"/>
      <c r="AE203" s="15"/>
      <c r="AS203" s="15"/>
      <c r="BF203" s="15"/>
    </row>
    <row r="204" spans="1:58" ht="11.25" customHeight="1">
      <c r="A204" s="15"/>
      <c r="B204" s="15"/>
      <c r="C204" s="15"/>
      <c r="G204" s="15"/>
      <c r="AE204" s="15"/>
      <c r="AS204" s="15"/>
      <c r="BF204" s="15"/>
    </row>
    <row r="205" spans="1:58" ht="11.25" customHeight="1">
      <c r="A205" s="15"/>
      <c r="B205" s="15"/>
      <c r="C205" s="15"/>
      <c r="G205" s="15"/>
      <c r="AE205" s="15"/>
      <c r="AS205" s="15"/>
      <c r="BF205" s="15"/>
    </row>
    <row r="206" spans="1:58" ht="11.25" customHeight="1">
      <c r="A206" s="15"/>
      <c r="B206" s="15"/>
      <c r="C206" s="15"/>
      <c r="G206" s="15"/>
      <c r="AE206" s="15"/>
      <c r="AS206" s="15"/>
      <c r="BF206" s="15"/>
    </row>
    <row r="207" spans="1:58" ht="11.25" customHeight="1">
      <c r="A207" s="15"/>
      <c r="B207" s="15"/>
      <c r="C207" s="15"/>
      <c r="G207" s="15"/>
      <c r="AE207" s="15"/>
      <c r="AS207" s="15"/>
      <c r="BF207" s="15"/>
    </row>
    <row r="208" spans="1:58" ht="11.25" customHeight="1">
      <c r="A208" s="15"/>
      <c r="B208" s="15"/>
      <c r="C208" s="15"/>
      <c r="G208" s="15"/>
      <c r="AE208" s="15"/>
      <c r="AS208" s="15"/>
      <c r="BF208" s="15"/>
    </row>
    <row r="209" spans="1:58" ht="11.25" customHeight="1">
      <c r="A209" s="15"/>
      <c r="B209" s="15"/>
      <c r="C209" s="15"/>
      <c r="G209" s="15"/>
      <c r="AE209" s="15"/>
      <c r="AS209" s="15"/>
      <c r="BF209" s="15"/>
    </row>
    <row r="210" spans="1:58" ht="11.25" customHeight="1">
      <c r="A210" s="15"/>
      <c r="B210" s="15"/>
      <c r="C210" s="15"/>
      <c r="G210" s="15"/>
      <c r="AE210" s="15"/>
      <c r="AS210" s="15"/>
      <c r="BF210" s="15"/>
    </row>
    <row r="211" spans="1:58" ht="11.25" customHeight="1">
      <c r="A211" s="15"/>
      <c r="B211" s="15"/>
      <c r="C211" s="15"/>
      <c r="G211" s="15"/>
      <c r="AE211" s="15"/>
      <c r="AS211" s="15"/>
      <c r="BF211" s="15"/>
    </row>
    <row r="212" spans="1:58" ht="11.25" customHeight="1">
      <c r="A212" s="15"/>
      <c r="B212" s="15"/>
      <c r="C212" s="15"/>
      <c r="G212" s="15"/>
      <c r="AE212" s="15"/>
      <c r="AS212" s="15"/>
      <c r="BF212" s="15"/>
    </row>
    <row r="213" spans="1:58" ht="11.25" customHeight="1">
      <c r="A213" s="15"/>
      <c r="B213" s="15"/>
      <c r="C213" s="15"/>
      <c r="G213" s="15"/>
      <c r="AE213" s="15"/>
      <c r="AS213" s="15"/>
      <c r="BF213" s="15"/>
    </row>
    <row r="214" spans="1:58" ht="11.25" customHeight="1">
      <c r="A214" s="15"/>
      <c r="B214" s="15"/>
      <c r="C214" s="15"/>
      <c r="G214" s="15"/>
      <c r="AE214" s="15"/>
      <c r="AS214" s="15"/>
      <c r="BF214" s="15"/>
    </row>
    <row r="215" spans="1:58" ht="11.25" customHeight="1">
      <c r="A215" s="15"/>
      <c r="B215" s="15"/>
      <c r="C215" s="15"/>
      <c r="G215" s="15"/>
      <c r="AE215" s="15"/>
      <c r="AS215" s="15"/>
      <c r="BF215" s="15"/>
    </row>
    <row r="216" spans="1:58" ht="11.25" customHeight="1">
      <c r="A216" s="15"/>
      <c r="B216" s="15"/>
      <c r="C216" s="15"/>
      <c r="G216" s="15"/>
      <c r="AE216" s="15"/>
      <c r="AS216" s="15"/>
      <c r="BF216" s="15"/>
    </row>
    <row r="217" spans="1:58" ht="11.25" customHeight="1">
      <c r="A217" s="15"/>
      <c r="B217" s="15"/>
      <c r="C217" s="15"/>
      <c r="G217" s="15"/>
      <c r="AE217" s="15"/>
      <c r="AS217" s="15"/>
      <c r="BF217" s="15"/>
    </row>
    <row r="218" spans="1:58" ht="11.25" customHeight="1">
      <c r="A218" s="15"/>
      <c r="B218" s="15"/>
      <c r="C218" s="15"/>
      <c r="G218" s="15"/>
      <c r="AE218" s="15"/>
      <c r="AS218" s="15"/>
      <c r="BF218" s="15"/>
    </row>
    <row r="219" spans="1:58" ht="11.25" customHeight="1">
      <c r="A219" s="15"/>
      <c r="B219" s="15"/>
      <c r="C219" s="15"/>
      <c r="G219" s="15"/>
      <c r="AE219" s="15"/>
      <c r="AS219" s="15"/>
      <c r="BF219" s="15"/>
    </row>
    <row r="220" spans="1:58" ht="11.25" customHeight="1">
      <c r="A220" s="15"/>
      <c r="B220" s="15"/>
      <c r="C220" s="15"/>
      <c r="G220" s="15"/>
      <c r="AE220" s="15"/>
      <c r="AS220" s="15"/>
      <c r="BF220" s="15"/>
    </row>
    <row r="221" spans="1:58" ht="11.25" customHeight="1">
      <c r="A221" s="15"/>
      <c r="B221" s="15"/>
      <c r="C221" s="15"/>
      <c r="G221" s="15"/>
      <c r="AE221" s="15"/>
      <c r="AS221" s="15"/>
      <c r="BF221" s="15"/>
    </row>
    <row r="222" spans="1:58" ht="11.25" customHeight="1">
      <c r="A222" s="15"/>
      <c r="B222" s="15"/>
      <c r="C222" s="15"/>
      <c r="G222" s="15"/>
      <c r="AE222" s="15"/>
      <c r="AS222" s="15"/>
      <c r="BF222" s="15"/>
    </row>
    <row r="223" spans="1:58" ht="11.25" customHeight="1">
      <c r="A223" s="15"/>
      <c r="B223" s="15"/>
      <c r="C223" s="15"/>
      <c r="G223" s="15"/>
      <c r="AE223" s="15"/>
      <c r="AS223" s="15"/>
      <c r="BF223" s="15"/>
    </row>
    <row r="224" spans="1:58" ht="11.25" customHeight="1">
      <c r="A224" s="15"/>
      <c r="B224" s="15"/>
      <c r="C224" s="15"/>
      <c r="G224" s="15"/>
      <c r="AE224" s="15"/>
      <c r="AS224" s="15"/>
      <c r="BF224" s="15"/>
    </row>
    <row r="225" spans="1:58" ht="11.25" customHeight="1">
      <c r="A225" s="15"/>
      <c r="B225" s="15"/>
      <c r="C225" s="15"/>
      <c r="G225" s="15"/>
      <c r="AE225" s="15"/>
      <c r="AS225" s="15"/>
      <c r="BF225" s="15"/>
    </row>
    <row r="226" spans="1:58" ht="11.25" customHeight="1">
      <c r="A226" s="15"/>
      <c r="B226" s="15"/>
      <c r="C226" s="15"/>
      <c r="G226" s="15"/>
      <c r="AE226" s="15"/>
      <c r="AS226" s="15"/>
      <c r="BF226" s="15"/>
    </row>
    <row r="227" spans="1:58" ht="11.25" customHeight="1">
      <c r="A227" s="15"/>
      <c r="B227" s="15"/>
      <c r="C227" s="15"/>
      <c r="G227" s="15"/>
      <c r="AE227" s="15"/>
      <c r="AS227" s="15"/>
      <c r="BF227" s="15"/>
    </row>
    <row r="228" spans="1:58" ht="11.25" customHeight="1">
      <c r="A228" s="15"/>
      <c r="B228" s="15"/>
      <c r="C228" s="15"/>
      <c r="G228" s="15"/>
      <c r="AE228" s="15"/>
      <c r="AS228" s="15"/>
      <c r="BF228" s="15"/>
    </row>
    <row r="229" spans="1:58" ht="11.25" customHeight="1">
      <c r="A229" s="15"/>
      <c r="B229" s="15"/>
      <c r="C229" s="15"/>
      <c r="G229" s="15"/>
      <c r="AE229" s="15"/>
      <c r="AS229" s="15"/>
      <c r="BF229" s="15"/>
    </row>
    <row r="230" spans="1:58" ht="11.25" customHeight="1">
      <c r="A230" s="15"/>
      <c r="B230" s="15"/>
      <c r="C230" s="15"/>
      <c r="G230" s="15"/>
      <c r="AE230" s="15"/>
      <c r="AS230" s="15"/>
      <c r="BF230" s="15"/>
    </row>
    <row r="231" spans="1:58" ht="11.25" customHeight="1">
      <c r="A231" s="15"/>
      <c r="B231" s="15"/>
      <c r="C231" s="15"/>
      <c r="G231" s="15"/>
      <c r="AE231" s="15"/>
      <c r="AS231" s="15"/>
      <c r="BF231" s="15"/>
    </row>
    <row r="232" spans="1:58" ht="11.25" customHeight="1">
      <c r="A232" s="15"/>
      <c r="B232" s="15"/>
      <c r="C232" s="15"/>
      <c r="G232" s="15"/>
      <c r="AE232" s="15"/>
      <c r="AS232" s="15"/>
      <c r="BF232" s="15"/>
    </row>
    <row r="233" spans="1:58" ht="11.25" customHeight="1">
      <c r="A233" s="15"/>
      <c r="B233" s="15"/>
      <c r="C233" s="15"/>
      <c r="G233" s="15"/>
      <c r="AE233" s="15"/>
      <c r="AS233" s="15"/>
      <c r="BF233" s="15"/>
    </row>
    <row r="234" spans="1:58" ht="11.25" customHeight="1">
      <c r="A234" s="15"/>
      <c r="B234" s="15"/>
      <c r="C234" s="15"/>
      <c r="G234" s="15"/>
      <c r="AE234" s="15"/>
      <c r="AS234" s="15"/>
      <c r="BF234" s="15"/>
    </row>
    <row r="235" spans="1:58" ht="11.25" customHeight="1">
      <c r="A235" s="15"/>
      <c r="B235" s="15"/>
      <c r="C235" s="15"/>
      <c r="G235" s="15"/>
      <c r="AE235" s="15"/>
      <c r="AS235" s="15"/>
      <c r="BF235" s="15"/>
    </row>
    <row r="236" spans="1:58" ht="11.25" customHeight="1">
      <c r="A236" s="15"/>
      <c r="B236" s="15"/>
      <c r="C236" s="15"/>
      <c r="G236" s="15"/>
      <c r="AE236" s="15"/>
      <c r="AS236" s="15"/>
      <c r="BF236" s="15"/>
    </row>
    <row r="237" spans="1:58" ht="11.25" customHeight="1">
      <c r="A237" s="15"/>
      <c r="B237" s="15"/>
      <c r="C237" s="15"/>
      <c r="G237" s="15"/>
      <c r="AE237" s="15"/>
      <c r="AS237" s="15"/>
      <c r="BF237" s="15"/>
    </row>
    <row r="238" spans="1:58" ht="11.25" customHeight="1">
      <c r="A238" s="15"/>
      <c r="B238" s="15"/>
      <c r="C238" s="15"/>
      <c r="G238" s="15"/>
      <c r="AE238" s="15"/>
      <c r="AS238" s="15"/>
      <c r="BF238" s="15"/>
    </row>
    <row r="239" spans="1:58" ht="11.25" customHeight="1">
      <c r="A239" s="15"/>
      <c r="B239" s="15"/>
      <c r="C239" s="15"/>
      <c r="G239" s="15"/>
      <c r="AE239" s="15"/>
      <c r="AS239" s="15"/>
      <c r="BF239" s="15"/>
    </row>
    <row r="240" spans="1:58" ht="11.25" customHeight="1">
      <c r="A240" s="15"/>
      <c r="B240" s="15"/>
      <c r="C240" s="15"/>
      <c r="G240" s="15"/>
      <c r="AE240" s="15"/>
      <c r="AS240" s="15"/>
      <c r="BF240" s="15"/>
    </row>
    <row r="241" spans="1:58" ht="11.25" customHeight="1">
      <c r="A241" s="15"/>
      <c r="B241" s="15"/>
      <c r="C241" s="15"/>
      <c r="G241" s="15"/>
      <c r="AE241" s="15"/>
      <c r="AS241" s="15"/>
      <c r="BF241" s="15"/>
    </row>
    <row r="242" spans="1:58" ht="11.25" customHeight="1">
      <c r="A242" s="15"/>
      <c r="B242" s="15"/>
      <c r="C242" s="15"/>
      <c r="G242" s="15"/>
      <c r="AE242" s="15"/>
      <c r="AS242" s="15"/>
      <c r="BF242" s="15"/>
    </row>
    <row r="243" spans="1:58" ht="11.25" customHeight="1">
      <c r="A243" s="15"/>
      <c r="B243" s="15"/>
      <c r="C243" s="15"/>
      <c r="G243" s="15"/>
      <c r="AE243" s="15"/>
      <c r="AS243" s="15"/>
      <c r="BF243" s="15"/>
    </row>
    <row r="244" spans="1:58" ht="11.25" customHeight="1">
      <c r="A244" s="15"/>
      <c r="B244" s="15"/>
      <c r="C244" s="15"/>
      <c r="G244" s="15"/>
      <c r="AE244" s="15"/>
      <c r="AS244" s="15"/>
      <c r="BF244" s="15"/>
    </row>
    <row r="245" spans="1:58" ht="11.25" customHeight="1">
      <c r="A245" s="15"/>
      <c r="B245" s="15"/>
      <c r="C245" s="15"/>
      <c r="G245" s="15"/>
      <c r="AE245" s="15"/>
      <c r="AS245" s="15"/>
      <c r="BF245" s="15"/>
    </row>
    <row r="246" spans="1:58" ht="11.25" customHeight="1">
      <c r="A246" s="15"/>
      <c r="B246" s="15"/>
      <c r="C246" s="15"/>
      <c r="G246" s="15"/>
      <c r="AE246" s="15"/>
      <c r="AS246" s="15"/>
      <c r="BF246" s="15"/>
    </row>
    <row r="247" spans="1:58" ht="11.25" customHeight="1">
      <c r="A247" s="15"/>
      <c r="B247" s="15"/>
      <c r="C247" s="15"/>
      <c r="G247" s="15"/>
      <c r="AE247" s="15"/>
      <c r="AS247" s="15"/>
      <c r="BF247" s="15"/>
    </row>
    <row r="248" spans="1:58" ht="11.25" customHeight="1">
      <c r="A248" s="15"/>
      <c r="B248" s="15"/>
      <c r="C248" s="15"/>
      <c r="G248" s="15"/>
      <c r="AE248" s="15"/>
      <c r="AS248" s="15"/>
      <c r="BF248" s="15"/>
    </row>
    <row r="249" spans="1:58" ht="11.25" customHeight="1">
      <c r="A249" s="15"/>
      <c r="B249" s="15"/>
      <c r="C249" s="15"/>
      <c r="G249" s="15"/>
      <c r="AE249" s="15"/>
      <c r="AS249" s="15"/>
      <c r="BF249" s="15"/>
    </row>
    <row r="250" spans="1:58" ht="11.25" customHeight="1">
      <c r="A250" s="15"/>
      <c r="B250" s="15"/>
      <c r="C250" s="15"/>
      <c r="G250" s="15"/>
      <c r="AE250" s="15"/>
      <c r="AS250" s="15"/>
      <c r="BF250" s="15"/>
    </row>
    <row r="251" spans="1:58" ht="11.25" customHeight="1">
      <c r="A251" s="15"/>
      <c r="B251" s="15"/>
      <c r="C251" s="15"/>
      <c r="G251" s="15"/>
      <c r="AE251" s="15"/>
      <c r="AS251" s="15"/>
      <c r="BF251" s="15"/>
    </row>
    <row r="252" spans="1:58" ht="11.25" customHeight="1">
      <c r="A252" s="15"/>
      <c r="B252" s="15"/>
      <c r="C252" s="15"/>
      <c r="G252" s="15"/>
      <c r="AE252" s="15"/>
      <c r="AS252" s="15"/>
      <c r="BF252" s="15"/>
    </row>
    <row r="253" spans="1:58" ht="11.25" customHeight="1">
      <c r="A253" s="15"/>
      <c r="B253" s="15"/>
      <c r="C253" s="15"/>
      <c r="G253" s="15"/>
      <c r="AE253" s="15"/>
      <c r="AS253" s="15"/>
      <c r="BF253" s="15"/>
    </row>
    <row r="254" spans="1:58" ht="11.25" customHeight="1">
      <c r="A254" s="15"/>
      <c r="B254" s="15"/>
      <c r="C254" s="15"/>
      <c r="G254" s="15"/>
      <c r="AE254" s="15"/>
      <c r="AS254" s="15"/>
      <c r="BF254" s="15"/>
    </row>
    <row r="255" spans="1:58" ht="11.25" customHeight="1">
      <c r="A255" s="15"/>
      <c r="B255" s="15"/>
      <c r="C255" s="15"/>
      <c r="G255" s="15"/>
      <c r="AE255" s="15"/>
      <c r="AS255" s="15"/>
      <c r="BF255" s="15"/>
    </row>
    <row r="256" spans="1:58" ht="11.25" customHeight="1">
      <c r="A256" s="15"/>
      <c r="B256" s="15"/>
      <c r="C256" s="15"/>
      <c r="G256" s="15"/>
      <c r="AE256" s="15"/>
      <c r="AS256" s="15"/>
      <c r="BF256" s="15"/>
    </row>
    <row r="257" spans="1:58" ht="11.25" customHeight="1">
      <c r="A257" s="15"/>
      <c r="B257" s="15"/>
      <c r="C257" s="15"/>
      <c r="G257" s="15"/>
      <c r="AE257" s="15"/>
      <c r="AS257" s="15"/>
      <c r="BF257" s="15"/>
    </row>
    <row r="258" spans="1:58" ht="11.25" customHeight="1">
      <c r="A258" s="15"/>
      <c r="B258" s="15"/>
      <c r="C258" s="15"/>
      <c r="G258" s="15"/>
      <c r="AE258" s="15"/>
      <c r="AS258" s="15"/>
      <c r="BF258" s="15"/>
    </row>
    <row r="259" spans="1:58" ht="11.25" customHeight="1">
      <c r="A259" s="15"/>
      <c r="B259" s="15"/>
      <c r="C259" s="15"/>
      <c r="G259" s="15"/>
      <c r="AE259" s="15"/>
      <c r="AS259" s="15"/>
      <c r="BF259" s="15"/>
    </row>
    <row r="260" spans="1:58" ht="11.25" customHeight="1">
      <c r="A260" s="15"/>
      <c r="B260" s="15"/>
      <c r="C260" s="15"/>
      <c r="G260" s="15"/>
      <c r="AE260" s="15"/>
      <c r="AS260" s="15"/>
      <c r="BF260" s="15"/>
    </row>
    <row r="261" spans="1:58" ht="11.25" customHeight="1">
      <c r="A261" s="15"/>
      <c r="B261" s="15"/>
      <c r="C261" s="15"/>
      <c r="G261" s="15"/>
      <c r="AE261" s="15"/>
      <c r="AS261" s="15"/>
      <c r="BF261" s="15"/>
    </row>
    <row r="262" spans="1:58" ht="11.25" customHeight="1">
      <c r="A262" s="15"/>
      <c r="B262" s="15"/>
      <c r="C262" s="15"/>
      <c r="G262" s="15"/>
      <c r="AE262" s="15"/>
      <c r="AS262" s="15"/>
      <c r="BF262" s="15"/>
    </row>
    <row r="263" spans="1:58" ht="11.25" customHeight="1">
      <c r="A263" s="15"/>
      <c r="B263" s="15"/>
      <c r="C263" s="15"/>
      <c r="G263" s="15"/>
      <c r="AE263" s="15"/>
      <c r="AS263" s="15"/>
      <c r="BF263" s="15"/>
    </row>
    <row r="264" spans="1:58" ht="11.25" customHeight="1">
      <c r="A264" s="15"/>
      <c r="B264" s="15"/>
      <c r="C264" s="15"/>
      <c r="G264" s="15"/>
      <c r="AE264" s="15"/>
      <c r="AS264" s="15"/>
      <c r="BF264" s="15"/>
    </row>
    <row r="265" spans="1:58" ht="11.25" customHeight="1">
      <c r="A265" s="15"/>
      <c r="B265" s="15"/>
      <c r="C265" s="15"/>
      <c r="G265" s="15"/>
      <c r="AE265" s="15"/>
      <c r="AS265" s="15"/>
      <c r="BF265" s="15"/>
    </row>
    <row r="266" spans="1:58" ht="11.25" customHeight="1">
      <c r="A266" s="15"/>
      <c r="B266" s="15"/>
      <c r="C266" s="15"/>
      <c r="G266" s="15"/>
      <c r="AE266" s="15"/>
      <c r="AS266" s="15"/>
      <c r="BF266" s="15"/>
    </row>
    <row r="267" spans="1:58" ht="11.25" customHeight="1">
      <c r="A267" s="15"/>
      <c r="B267" s="15"/>
      <c r="C267" s="15"/>
      <c r="G267" s="15"/>
      <c r="AE267" s="15"/>
      <c r="AS267" s="15"/>
      <c r="BF267" s="15"/>
    </row>
    <row r="268" spans="1:58" ht="11.25" customHeight="1">
      <c r="A268" s="15"/>
      <c r="B268" s="15"/>
      <c r="C268" s="15"/>
      <c r="G268" s="15"/>
      <c r="AE268" s="15"/>
      <c r="AS268" s="15"/>
      <c r="BF268" s="15"/>
    </row>
    <row r="269" spans="1:58" ht="11.25" customHeight="1">
      <c r="A269" s="15"/>
      <c r="B269" s="15"/>
      <c r="C269" s="15"/>
      <c r="G269" s="15"/>
      <c r="AE269" s="15"/>
      <c r="AS269" s="15"/>
      <c r="BF269" s="15"/>
    </row>
    <row r="270" spans="1:58" ht="11.25" customHeight="1">
      <c r="A270" s="15"/>
      <c r="B270" s="15"/>
      <c r="C270" s="15"/>
      <c r="G270" s="15"/>
      <c r="AE270" s="15"/>
      <c r="AS270" s="15"/>
      <c r="BF270" s="15"/>
    </row>
    <row r="271" spans="1:58" ht="11.25" customHeight="1">
      <c r="A271" s="15"/>
      <c r="B271" s="15"/>
      <c r="C271" s="15"/>
      <c r="G271" s="15"/>
      <c r="AE271" s="15"/>
      <c r="AS271" s="15"/>
      <c r="BF271" s="15"/>
    </row>
    <row r="272" spans="1:58" ht="11.25" customHeight="1">
      <c r="A272" s="15"/>
      <c r="B272" s="15"/>
      <c r="C272" s="15"/>
      <c r="G272" s="15"/>
      <c r="AE272" s="15"/>
      <c r="AS272" s="15"/>
      <c r="BF272" s="15"/>
    </row>
    <row r="273" spans="1:58" ht="11.25" customHeight="1">
      <c r="A273" s="15"/>
      <c r="B273" s="15"/>
      <c r="C273" s="15"/>
      <c r="G273" s="15"/>
      <c r="AE273" s="15"/>
      <c r="AS273" s="15"/>
      <c r="BF273" s="15"/>
    </row>
    <row r="274" spans="1:58" ht="11.25" customHeight="1">
      <c r="A274" s="15"/>
      <c r="B274" s="15"/>
      <c r="C274" s="15"/>
      <c r="G274" s="15"/>
      <c r="AE274" s="15"/>
      <c r="AS274" s="15"/>
      <c r="BF274" s="15"/>
    </row>
    <row r="275" spans="1:58" ht="11.25" customHeight="1">
      <c r="A275" s="15"/>
      <c r="B275" s="15"/>
      <c r="C275" s="15"/>
      <c r="G275" s="15"/>
      <c r="AE275" s="15"/>
      <c r="AS275" s="15"/>
      <c r="BF275" s="15"/>
    </row>
    <row r="276" spans="1:58" ht="11.25" customHeight="1">
      <c r="A276" s="15"/>
      <c r="B276" s="15"/>
      <c r="C276" s="15"/>
      <c r="G276" s="15"/>
      <c r="AE276" s="15"/>
      <c r="AS276" s="15"/>
      <c r="BF276" s="15"/>
    </row>
    <row r="277" spans="1:58" ht="11.25" customHeight="1">
      <c r="A277" s="15"/>
      <c r="B277" s="15"/>
      <c r="C277" s="15"/>
      <c r="G277" s="15"/>
      <c r="AE277" s="15"/>
      <c r="AS277" s="15"/>
      <c r="BF277" s="15"/>
    </row>
    <row r="278" spans="1:58" ht="11.25" customHeight="1">
      <c r="A278" s="15"/>
      <c r="B278" s="15"/>
      <c r="C278" s="15"/>
      <c r="G278" s="15"/>
      <c r="AE278" s="15"/>
      <c r="AS278" s="15"/>
      <c r="BF278" s="15"/>
    </row>
    <row r="279" spans="1:58" ht="11.25" customHeight="1">
      <c r="A279" s="15"/>
      <c r="B279" s="15"/>
      <c r="C279" s="15"/>
      <c r="G279" s="15"/>
      <c r="AE279" s="15"/>
      <c r="AS279" s="15"/>
      <c r="BF279" s="15"/>
    </row>
    <row r="280" spans="1:58" ht="11.25" customHeight="1">
      <c r="A280" s="15"/>
      <c r="B280" s="15"/>
      <c r="C280" s="15"/>
      <c r="G280" s="15"/>
      <c r="AE280" s="15"/>
      <c r="AS280" s="15"/>
      <c r="BF280" s="15"/>
    </row>
    <row r="281" spans="1:58" ht="11.25" customHeight="1">
      <c r="A281" s="15"/>
      <c r="B281" s="15"/>
      <c r="C281" s="15"/>
      <c r="G281" s="15"/>
      <c r="AE281" s="15"/>
      <c r="AS281" s="15"/>
      <c r="BF281" s="15"/>
    </row>
    <row r="282" spans="1:58" ht="11.25" customHeight="1">
      <c r="A282" s="15"/>
      <c r="B282" s="15"/>
      <c r="C282" s="15"/>
      <c r="G282" s="15"/>
      <c r="AE282" s="15"/>
      <c r="AS282" s="15"/>
      <c r="BF282" s="15"/>
    </row>
    <row r="283" spans="1:58" ht="11.25" customHeight="1">
      <c r="A283" s="15"/>
      <c r="B283" s="15"/>
      <c r="C283" s="15"/>
      <c r="G283" s="15"/>
      <c r="AE283" s="15"/>
      <c r="AS283" s="15"/>
      <c r="BF283" s="15"/>
    </row>
    <row r="284" spans="1:58" ht="11.25" customHeight="1">
      <c r="A284" s="15"/>
      <c r="B284" s="15"/>
      <c r="C284" s="15"/>
      <c r="G284" s="15"/>
      <c r="AE284" s="15"/>
      <c r="AS284" s="15"/>
      <c r="BF284" s="15"/>
    </row>
    <row r="285" spans="1:58" ht="11.25" customHeight="1">
      <c r="A285" s="15"/>
      <c r="B285" s="15"/>
      <c r="C285" s="15"/>
      <c r="G285" s="15"/>
      <c r="AE285" s="15"/>
      <c r="AS285" s="15"/>
      <c r="BF285" s="15"/>
    </row>
    <row r="286" spans="1:58" ht="11.25" customHeight="1">
      <c r="A286" s="15"/>
      <c r="B286" s="15"/>
      <c r="C286" s="15"/>
      <c r="G286" s="15"/>
      <c r="AE286" s="15"/>
      <c r="AS286" s="15"/>
      <c r="BF286" s="15"/>
    </row>
    <row r="287" spans="1:58" ht="11.25" customHeight="1">
      <c r="A287" s="15"/>
      <c r="B287" s="15"/>
      <c r="C287" s="15"/>
      <c r="G287" s="15"/>
      <c r="AE287" s="15"/>
      <c r="AS287" s="15"/>
      <c r="BF287" s="15"/>
    </row>
    <row r="288" spans="1:58" ht="11.25" customHeight="1">
      <c r="A288" s="15"/>
      <c r="B288" s="15"/>
      <c r="C288" s="15"/>
      <c r="G288" s="15"/>
      <c r="AE288" s="15"/>
      <c r="AS288" s="15"/>
      <c r="BF288" s="15"/>
    </row>
    <row r="289" spans="1:58" ht="11.25" customHeight="1">
      <c r="A289" s="15"/>
      <c r="B289" s="15"/>
      <c r="C289" s="15"/>
      <c r="G289" s="15"/>
      <c r="AE289" s="15"/>
      <c r="AS289" s="15"/>
      <c r="BF289" s="15"/>
    </row>
    <row r="290" spans="1:58" ht="11.25" customHeight="1">
      <c r="A290" s="15"/>
      <c r="B290" s="15"/>
      <c r="C290" s="15"/>
      <c r="G290" s="15"/>
      <c r="AE290" s="15"/>
      <c r="AS290" s="15"/>
      <c r="BF290" s="15"/>
    </row>
    <row r="291" spans="1:58" ht="11.25" customHeight="1">
      <c r="A291" s="15"/>
      <c r="B291" s="15"/>
      <c r="C291" s="15"/>
      <c r="G291" s="15"/>
      <c r="AE291" s="15"/>
      <c r="AS291" s="15"/>
      <c r="BF291" s="15"/>
    </row>
    <row r="292" spans="1:58" ht="11.25" customHeight="1">
      <c r="A292" s="15"/>
      <c r="B292" s="15"/>
      <c r="C292" s="15"/>
      <c r="G292" s="15"/>
      <c r="AE292" s="15"/>
      <c r="AS292" s="15"/>
      <c r="BF292" s="15"/>
    </row>
    <row r="293" spans="1:58" ht="11.25" customHeight="1">
      <c r="A293" s="15"/>
      <c r="B293" s="15"/>
      <c r="C293" s="15"/>
      <c r="G293" s="15"/>
      <c r="AE293" s="15"/>
      <c r="AS293" s="15"/>
      <c r="BF293" s="15"/>
    </row>
    <row r="294" spans="1:58" ht="11.25" customHeight="1">
      <c r="A294" s="15"/>
      <c r="B294" s="15"/>
      <c r="C294" s="15"/>
      <c r="G294" s="15"/>
      <c r="AE294" s="15"/>
      <c r="AS294" s="15"/>
      <c r="BF294" s="15"/>
    </row>
    <row r="295" spans="1:58" ht="11.25" customHeight="1">
      <c r="A295" s="15"/>
      <c r="B295" s="15"/>
      <c r="C295" s="15"/>
      <c r="G295" s="15"/>
      <c r="AE295" s="15"/>
      <c r="AS295" s="15"/>
      <c r="BF295" s="15"/>
    </row>
    <row r="296" spans="1:58" ht="11.25" customHeight="1">
      <c r="A296" s="15"/>
      <c r="B296" s="15"/>
      <c r="C296" s="15"/>
      <c r="G296" s="15"/>
      <c r="AE296" s="15"/>
      <c r="AS296" s="15"/>
      <c r="BF296" s="15"/>
    </row>
    <row r="297" spans="1:58" ht="11.25" customHeight="1">
      <c r="A297" s="15"/>
      <c r="B297" s="15"/>
      <c r="C297" s="15"/>
      <c r="G297" s="15"/>
      <c r="AE297" s="15"/>
      <c r="AS297" s="15"/>
      <c r="BF297" s="15"/>
    </row>
    <row r="298" spans="1:58" ht="11.25" customHeight="1">
      <c r="A298" s="15"/>
      <c r="B298" s="15"/>
      <c r="C298" s="15"/>
      <c r="G298" s="15"/>
      <c r="AE298" s="15"/>
      <c r="AS298" s="15"/>
      <c r="BF298" s="15"/>
    </row>
    <row r="299" spans="1:58" ht="11.25" customHeight="1">
      <c r="A299" s="15"/>
      <c r="B299" s="15"/>
      <c r="C299" s="15"/>
      <c r="G299" s="15"/>
      <c r="AE299" s="15"/>
      <c r="AS299" s="15"/>
      <c r="BF299" s="15"/>
    </row>
    <row r="300" spans="1:58" ht="11.25" customHeight="1">
      <c r="A300" s="15"/>
      <c r="B300" s="15"/>
      <c r="C300" s="15"/>
      <c r="G300" s="15"/>
      <c r="AE300" s="15"/>
      <c r="AS300" s="15"/>
      <c r="BF300" s="15"/>
    </row>
    <row r="301" spans="1:58" ht="11.25" customHeight="1">
      <c r="A301" s="15"/>
      <c r="B301" s="15"/>
      <c r="C301" s="15"/>
      <c r="G301" s="15"/>
      <c r="AE301" s="15"/>
      <c r="AS301" s="15"/>
      <c r="BF301" s="15"/>
    </row>
    <row r="302" spans="1:58" ht="11.25" customHeight="1">
      <c r="A302" s="15"/>
      <c r="B302" s="15"/>
      <c r="C302" s="15"/>
      <c r="G302" s="15"/>
      <c r="AE302" s="15"/>
      <c r="AS302" s="15"/>
      <c r="BF302" s="15"/>
    </row>
    <row r="303" spans="1:58" ht="11.25" customHeight="1">
      <c r="A303" s="15"/>
      <c r="B303" s="15"/>
      <c r="C303" s="15"/>
      <c r="G303" s="15"/>
      <c r="AE303" s="15"/>
      <c r="AS303" s="15"/>
      <c r="BF303" s="15"/>
    </row>
    <row r="304" spans="1:58" ht="11.25" customHeight="1">
      <c r="A304" s="15"/>
      <c r="B304" s="15"/>
      <c r="C304" s="15"/>
      <c r="G304" s="15"/>
      <c r="AE304" s="15"/>
      <c r="AS304" s="15"/>
      <c r="BF304" s="15"/>
    </row>
    <row r="305" spans="1:58" ht="11.25" customHeight="1">
      <c r="A305" s="15"/>
      <c r="B305" s="15"/>
      <c r="C305" s="15"/>
      <c r="G305" s="15"/>
      <c r="AE305" s="15"/>
      <c r="AS305" s="15"/>
      <c r="BF305" s="15"/>
    </row>
    <row r="306" spans="1:58" ht="11.25" customHeight="1">
      <c r="A306" s="15"/>
      <c r="B306" s="15"/>
      <c r="C306" s="15"/>
      <c r="G306" s="15"/>
      <c r="AE306" s="15"/>
      <c r="AS306" s="15"/>
      <c r="BF306" s="15"/>
    </row>
    <row r="307" spans="1:58" ht="11.25" customHeight="1">
      <c r="A307" s="15"/>
      <c r="B307" s="15"/>
      <c r="C307" s="15"/>
      <c r="G307" s="15"/>
      <c r="AE307" s="15"/>
      <c r="AS307" s="15"/>
      <c r="BF307" s="15"/>
    </row>
    <row r="308" spans="1:58" ht="11.25" customHeight="1">
      <c r="A308" s="15"/>
      <c r="B308" s="15"/>
      <c r="C308" s="15"/>
      <c r="G308" s="15"/>
      <c r="AE308" s="15"/>
      <c r="AS308" s="15"/>
      <c r="BF308" s="15"/>
    </row>
    <row r="309" spans="1:58" ht="11.25" customHeight="1">
      <c r="A309" s="15"/>
      <c r="B309" s="15"/>
      <c r="C309" s="15"/>
      <c r="G309" s="15"/>
      <c r="AE309" s="15"/>
      <c r="AS309" s="15"/>
      <c r="BF309" s="15"/>
    </row>
    <row r="310" spans="1:58" ht="11.25" customHeight="1">
      <c r="A310" s="15"/>
      <c r="B310" s="15"/>
      <c r="C310" s="15"/>
      <c r="G310" s="15"/>
      <c r="AE310" s="15"/>
      <c r="AS310" s="15"/>
      <c r="BF310" s="15"/>
    </row>
    <row r="311" spans="1:58" ht="11.25" customHeight="1">
      <c r="A311" s="15"/>
      <c r="B311" s="15"/>
      <c r="C311" s="15"/>
      <c r="G311" s="15"/>
      <c r="AE311" s="15"/>
      <c r="AS311" s="15"/>
      <c r="BF311" s="15"/>
    </row>
    <row r="312" spans="1:58" ht="11.25" customHeight="1">
      <c r="A312" s="15"/>
      <c r="B312" s="15"/>
      <c r="C312" s="15"/>
      <c r="G312" s="15"/>
      <c r="AE312" s="15"/>
      <c r="AS312" s="15"/>
      <c r="BF312" s="15"/>
    </row>
    <row r="313" spans="1:58" ht="11.25" customHeight="1">
      <c r="A313" s="15"/>
      <c r="B313" s="15"/>
      <c r="C313" s="15"/>
      <c r="G313" s="15"/>
      <c r="AE313" s="15"/>
      <c r="AS313" s="15"/>
      <c r="BF313" s="15"/>
    </row>
    <row r="314" spans="1:58" ht="11.25" customHeight="1">
      <c r="A314" s="15"/>
      <c r="B314" s="15"/>
      <c r="C314" s="15"/>
      <c r="G314" s="15"/>
      <c r="AE314" s="15"/>
      <c r="AS314" s="15"/>
      <c r="BF314" s="15"/>
    </row>
    <row r="315" spans="1:58" ht="11.25" customHeight="1">
      <c r="A315" s="15"/>
      <c r="B315" s="15"/>
      <c r="C315" s="15"/>
      <c r="G315" s="15"/>
      <c r="AE315" s="15"/>
      <c r="AS315" s="15"/>
      <c r="BF315" s="15"/>
    </row>
    <row r="316" spans="1:58" ht="11.25" customHeight="1">
      <c r="A316" s="15"/>
      <c r="B316" s="15"/>
      <c r="C316" s="15"/>
      <c r="G316" s="15"/>
      <c r="AE316" s="15"/>
      <c r="AS316" s="15"/>
      <c r="BF316" s="15"/>
    </row>
    <row r="317" spans="1:58" ht="11.25" customHeight="1">
      <c r="A317" s="15"/>
      <c r="B317" s="15"/>
      <c r="C317" s="15"/>
      <c r="G317" s="15"/>
      <c r="AE317" s="15"/>
      <c r="AS317" s="15"/>
      <c r="BF317" s="15"/>
    </row>
    <row r="318" spans="1:58" ht="11.25" customHeight="1">
      <c r="A318" s="15"/>
      <c r="B318" s="15"/>
      <c r="C318" s="15"/>
      <c r="G318" s="15"/>
      <c r="AE318" s="15"/>
      <c r="AS318" s="15"/>
      <c r="BF318" s="15"/>
    </row>
    <row r="319" spans="1:58" ht="11.25" customHeight="1">
      <c r="A319" s="15"/>
      <c r="B319" s="15"/>
      <c r="C319" s="15"/>
      <c r="G319" s="15"/>
      <c r="AE319" s="15"/>
      <c r="AS319" s="15"/>
      <c r="BF319" s="15"/>
    </row>
    <row r="320" spans="1:58" ht="11.25" customHeight="1">
      <c r="A320" s="15"/>
      <c r="B320" s="15"/>
      <c r="C320" s="15"/>
      <c r="G320" s="15"/>
      <c r="AE320" s="15"/>
      <c r="AS320" s="15"/>
      <c r="BF320" s="15"/>
    </row>
    <row r="321" spans="1:58" ht="11.25" customHeight="1">
      <c r="A321" s="15"/>
      <c r="B321" s="15"/>
      <c r="C321" s="15"/>
      <c r="G321" s="15"/>
      <c r="AE321" s="15"/>
      <c r="AS321" s="15"/>
      <c r="BF321" s="15"/>
    </row>
    <row r="322" spans="1:58" ht="11.25" customHeight="1">
      <c r="A322" s="15"/>
      <c r="B322" s="15"/>
      <c r="C322" s="15"/>
      <c r="G322" s="15"/>
      <c r="AE322" s="15"/>
      <c r="AS322" s="15"/>
      <c r="BF322" s="15"/>
    </row>
    <row r="323" spans="1:58" ht="11.25" customHeight="1">
      <c r="A323" s="15"/>
      <c r="B323" s="15"/>
      <c r="C323" s="15"/>
      <c r="G323" s="15"/>
      <c r="AE323" s="15"/>
      <c r="AS323" s="15"/>
      <c r="BF323" s="15"/>
    </row>
    <row r="324" spans="1:58" ht="11.25" customHeight="1">
      <c r="A324" s="15"/>
      <c r="B324" s="15"/>
      <c r="C324" s="15"/>
      <c r="G324" s="15"/>
      <c r="AE324" s="15"/>
      <c r="AS324" s="15"/>
      <c r="BF324" s="15"/>
    </row>
    <row r="325" spans="1:58" ht="11.25" customHeight="1">
      <c r="A325" s="15"/>
      <c r="B325" s="15"/>
      <c r="C325" s="15"/>
      <c r="G325" s="15"/>
      <c r="AE325" s="15"/>
      <c r="AS325" s="15"/>
      <c r="BF325" s="15"/>
    </row>
    <row r="326" spans="1:58" ht="11.25" customHeight="1">
      <c r="A326" s="15"/>
      <c r="B326" s="15"/>
      <c r="C326" s="15"/>
      <c r="G326" s="15"/>
      <c r="AE326" s="15"/>
      <c r="AS326" s="15"/>
      <c r="BF326" s="15"/>
    </row>
    <row r="327" spans="1:58" ht="11.25" customHeight="1">
      <c r="A327" s="15"/>
      <c r="B327" s="15"/>
      <c r="C327" s="15"/>
      <c r="G327" s="15"/>
      <c r="AE327" s="15"/>
      <c r="AS327" s="15"/>
      <c r="BF327" s="15"/>
    </row>
    <row r="328" spans="1:58" ht="11.25" customHeight="1">
      <c r="A328" s="15"/>
      <c r="B328" s="15"/>
      <c r="C328" s="15"/>
      <c r="G328" s="15"/>
      <c r="AE328" s="15"/>
      <c r="AS328" s="15"/>
      <c r="BF328" s="15"/>
    </row>
    <row r="329" spans="1:58" ht="11.25" customHeight="1">
      <c r="A329" s="15"/>
      <c r="B329" s="15"/>
      <c r="C329" s="15"/>
      <c r="G329" s="15"/>
      <c r="AE329" s="15"/>
      <c r="AS329" s="15"/>
      <c r="BF329" s="15"/>
    </row>
    <row r="330" spans="1:58" ht="11.25" customHeight="1">
      <c r="A330" s="15"/>
      <c r="B330" s="15"/>
      <c r="C330" s="15"/>
      <c r="G330" s="15"/>
      <c r="AE330" s="15"/>
      <c r="AS330" s="15"/>
      <c r="BF330" s="15"/>
    </row>
    <row r="331" spans="1:58" ht="11.25" customHeight="1">
      <c r="A331" s="15"/>
      <c r="B331" s="15"/>
      <c r="C331" s="15"/>
      <c r="G331" s="15"/>
      <c r="AE331" s="15"/>
      <c r="AS331" s="15"/>
      <c r="BF331" s="15"/>
    </row>
    <row r="332" spans="1:58" ht="11.25" customHeight="1">
      <c r="A332" s="15"/>
      <c r="B332" s="15"/>
      <c r="C332" s="15"/>
      <c r="G332" s="15"/>
      <c r="AE332" s="15"/>
      <c r="AS332" s="15"/>
      <c r="BF332" s="15"/>
    </row>
    <row r="333" spans="1:58" ht="11.25" customHeight="1">
      <c r="A333" s="15"/>
      <c r="B333" s="15"/>
      <c r="C333" s="15"/>
      <c r="G333" s="15"/>
      <c r="AE333" s="15"/>
      <c r="AS333" s="15"/>
      <c r="BF333" s="15"/>
    </row>
    <row r="334" spans="1:58" ht="11.25" customHeight="1">
      <c r="A334" s="15"/>
      <c r="B334" s="15"/>
      <c r="C334" s="15"/>
      <c r="G334" s="15"/>
      <c r="AE334" s="15"/>
      <c r="AS334" s="15"/>
      <c r="BF334" s="15"/>
    </row>
    <row r="335" spans="1:58" ht="11.25" customHeight="1">
      <c r="A335" s="15"/>
      <c r="B335" s="15"/>
      <c r="C335" s="15"/>
      <c r="G335" s="15"/>
      <c r="AE335" s="15"/>
      <c r="AS335" s="15"/>
      <c r="BF335" s="15"/>
    </row>
    <row r="336" spans="1:58" ht="11.25" customHeight="1">
      <c r="A336" s="15"/>
      <c r="B336" s="15"/>
      <c r="C336" s="15"/>
      <c r="G336" s="15"/>
      <c r="AE336" s="15"/>
      <c r="AS336" s="15"/>
      <c r="BF336" s="15"/>
    </row>
    <row r="337" spans="1:58" ht="11.25" customHeight="1">
      <c r="A337" s="15"/>
      <c r="B337" s="15"/>
      <c r="C337" s="15"/>
      <c r="G337" s="15"/>
      <c r="AE337" s="15"/>
      <c r="AS337" s="15"/>
      <c r="BF337" s="15"/>
    </row>
    <row r="338" spans="1:58" ht="11.25" customHeight="1">
      <c r="A338" s="15"/>
      <c r="B338" s="15"/>
      <c r="C338" s="15"/>
      <c r="G338" s="15"/>
      <c r="AE338" s="15"/>
      <c r="AS338" s="15"/>
      <c r="BF338" s="15"/>
    </row>
    <row r="339" spans="1:58" ht="11.25" customHeight="1">
      <c r="A339" s="15"/>
      <c r="B339" s="15"/>
      <c r="C339" s="15"/>
      <c r="G339" s="15"/>
      <c r="AE339" s="15"/>
      <c r="AS339" s="15"/>
      <c r="BF339" s="15"/>
    </row>
    <row r="340" spans="1:58" ht="11.25" customHeight="1">
      <c r="A340" s="15"/>
      <c r="B340" s="15"/>
      <c r="C340" s="15"/>
      <c r="G340" s="15"/>
      <c r="AE340" s="15"/>
      <c r="AS340" s="15"/>
      <c r="BF340" s="15"/>
    </row>
    <row r="341" spans="1:58" ht="11.25" customHeight="1">
      <c r="A341" s="15"/>
      <c r="B341" s="15"/>
      <c r="C341" s="15"/>
      <c r="G341" s="15"/>
      <c r="AE341" s="15"/>
      <c r="AS341" s="15"/>
      <c r="BF341" s="15"/>
    </row>
    <row r="342" spans="1:58" ht="11.25" customHeight="1">
      <c r="A342" s="15"/>
      <c r="B342" s="15"/>
      <c r="C342" s="15"/>
      <c r="G342" s="15"/>
      <c r="AE342" s="15"/>
      <c r="AS342" s="15"/>
      <c r="BF342" s="15"/>
    </row>
    <row r="343" spans="1:58" ht="11.25" customHeight="1">
      <c r="A343" s="15"/>
      <c r="B343" s="15"/>
      <c r="C343" s="15"/>
      <c r="G343" s="15"/>
      <c r="AE343" s="15"/>
      <c r="AS343" s="15"/>
      <c r="BF343" s="15"/>
    </row>
    <row r="344" spans="1:58" ht="11.25" customHeight="1">
      <c r="A344" s="15"/>
      <c r="B344" s="15"/>
      <c r="C344" s="15"/>
      <c r="G344" s="15"/>
      <c r="AE344" s="15"/>
      <c r="AS344" s="15"/>
      <c r="BF344" s="15"/>
    </row>
    <row r="345" spans="1:58" ht="11.25" customHeight="1">
      <c r="A345" s="15"/>
      <c r="B345" s="15"/>
      <c r="C345" s="15"/>
      <c r="G345" s="15"/>
      <c r="AE345" s="15"/>
      <c r="AS345" s="15"/>
      <c r="BF345" s="15"/>
    </row>
    <row r="346" spans="1:58" ht="11.25" customHeight="1">
      <c r="A346" s="15"/>
      <c r="B346" s="15"/>
      <c r="C346" s="15"/>
      <c r="G346" s="15"/>
      <c r="AE346" s="15"/>
      <c r="AS346" s="15"/>
      <c r="BF346" s="15"/>
    </row>
    <row r="347" spans="1:58" ht="11.25" customHeight="1">
      <c r="A347" s="15"/>
      <c r="B347" s="15"/>
      <c r="C347" s="15"/>
      <c r="G347" s="15"/>
      <c r="AE347" s="15"/>
      <c r="AS347" s="15"/>
      <c r="BF347" s="15"/>
    </row>
    <row r="348" spans="1:58" ht="11.25" customHeight="1">
      <c r="A348" s="15"/>
      <c r="B348" s="15"/>
      <c r="C348" s="15"/>
      <c r="G348" s="15"/>
      <c r="AE348" s="15"/>
      <c r="AS348" s="15"/>
      <c r="BF348" s="15"/>
    </row>
    <row r="349" spans="1:58" ht="11.25" customHeight="1">
      <c r="A349" s="15"/>
      <c r="B349" s="15"/>
      <c r="C349" s="15"/>
      <c r="G349" s="15"/>
      <c r="AE349" s="15"/>
      <c r="AS349" s="15"/>
      <c r="BF349" s="15"/>
    </row>
    <row r="350" spans="1:58" ht="11.25" customHeight="1">
      <c r="A350" s="15"/>
      <c r="B350" s="15"/>
      <c r="C350" s="15"/>
      <c r="G350" s="15"/>
      <c r="AE350" s="15"/>
      <c r="AS350" s="15"/>
      <c r="BF350" s="15"/>
    </row>
    <row r="351" spans="1:58" ht="11.25" customHeight="1">
      <c r="A351" s="15"/>
      <c r="B351" s="15"/>
      <c r="C351" s="15"/>
      <c r="G351" s="15"/>
      <c r="AE351" s="15"/>
      <c r="AS351" s="15"/>
      <c r="BF351" s="15"/>
    </row>
    <row r="352" spans="1:58" ht="11.25" customHeight="1">
      <c r="A352" s="15"/>
      <c r="B352" s="15"/>
      <c r="C352" s="15"/>
      <c r="G352" s="15"/>
      <c r="AE352" s="15"/>
      <c r="AS352" s="15"/>
      <c r="BF352" s="15"/>
    </row>
    <row r="353" spans="1:58" ht="11.25" customHeight="1">
      <c r="A353" s="15"/>
      <c r="B353" s="15"/>
      <c r="C353" s="15"/>
      <c r="G353" s="15"/>
      <c r="AE353" s="15"/>
      <c r="AS353" s="15"/>
      <c r="BF353" s="15"/>
    </row>
    <row r="354" spans="1:58" ht="11.25" customHeight="1">
      <c r="A354" s="15"/>
      <c r="B354" s="15"/>
      <c r="C354" s="15"/>
      <c r="G354" s="15"/>
      <c r="AE354" s="15"/>
      <c r="AS354" s="15"/>
      <c r="BF354" s="15"/>
    </row>
    <row r="355" spans="1:58" ht="11.25" customHeight="1">
      <c r="A355" s="15"/>
      <c r="B355" s="15"/>
      <c r="C355" s="15"/>
      <c r="G355" s="15"/>
      <c r="AE355" s="15"/>
      <c r="AS355" s="15"/>
      <c r="BF355" s="15"/>
    </row>
    <row r="356" spans="1:58" ht="11.25" customHeight="1">
      <c r="A356" s="15"/>
      <c r="B356" s="15"/>
      <c r="C356" s="15"/>
      <c r="G356" s="15"/>
      <c r="AE356" s="15"/>
      <c r="AS356" s="15"/>
      <c r="BF356" s="15"/>
    </row>
    <row r="357" spans="1:58" ht="11.25" customHeight="1">
      <c r="A357" s="15"/>
      <c r="B357" s="15"/>
      <c r="C357" s="15"/>
      <c r="G357" s="15"/>
      <c r="AE357" s="15"/>
      <c r="AS357" s="15"/>
      <c r="BF357" s="15"/>
    </row>
    <row r="358" spans="1:58" ht="11.25" customHeight="1">
      <c r="A358" s="15"/>
      <c r="B358" s="15"/>
      <c r="C358" s="15"/>
      <c r="G358" s="15"/>
      <c r="AE358" s="15"/>
      <c r="AS358" s="15"/>
      <c r="BF358" s="15"/>
    </row>
    <row r="359" spans="1:58" ht="11.25" customHeight="1">
      <c r="A359" s="15"/>
      <c r="B359" s="15"/>
      <c r="C359" s="15"/>
      <c r="G359" s="15"/>
      <c r="AE359" s="15"/>
      <c r="AS359" s="15"/>
      <c r="BF359" s="15"/>
    </row>
    <row r="360" spans="1:58" ht="11.25" customHeight="1">
      <c r="A360" s="15"/>
      <c r="B360" s="15"/>
      <c r="C360" s="15"/>
      <c r="G360" s="15"/>
      <c r="AE360" s="15"/>
      <c r="AS360" s="15"/>
      <c r="BF360" s="15"/>
    </row>
    <row r="361" spans="1:58" ht="11.25" customHeight="1">
      <c r="A361" s="15"/>
      <c r="B361" s="15"/>
      <c r="C361" s="15"/>
      <c r="G361" s="15"/>
      <c r="AE361" s="15"/>
      <c r="AS361" s="15"/>
      <c r="BF361" s="15"/>
    </row>
    <row r="362" spans="1:58" ht="11.25" customHeight="1">
      <c r="A362" s="15"/>
      <c r="B362" s="15"/>
      <c r="C362" s="15"/>
      <c r="G362" s="15"/>
      <c r="AE362" s="15"/>
      <c r="AS362" s="15"/>
      <c r="BF362" s="15"/>
    </row>
    <row r="363" spans="1:58" ht="11.25" customHeight="1">
      <c r="A363" s="15"/>
      <c r="B363" s="15"/>
      <c r="C363" s="15"/>
      <c r="G363" s="15"/>
      <c r="AE363" s="15"/>
      <c r="AS363" s="15"/>
      <c r="BF363" s="15"/>
    </row>
    <row r="364" spans="1:58" ht="11.25" customHeight="1">
      <c r="A364" s="15"/>
      <c r="B364" s="15"/>
      <c r="C364" s="15"/>
      <c r="G364" s="15"/>
      <c r="AE364" s="15"/>
      <c r="AS364" s="15"/>
      <c r="BF364" s="15"/>
    </row>
    <row r="365" spans="1:58" ht="11.25" customHeight="1">
      <c r="A365" s="15"/>
      <c r="B365" s="15"/>
      <c r="C365" s="15"/>
      <c r="G365" s="15"/>
      <c r="AE365" s="15"/>
      <c r="AS365" s="15"/>
      <c r="BF365" s="15"/>
    </row>
    <row r="366" spans="1:58" ht="11.25" customHeight="1">
      <c r="A366" s="15"/>
      <c r="B366" s="15"/>
      <c r="C366" s="15"/>
      <c r="G366" s="15"/>
      <c r="AE366" s="15"/>
      <c r="AS366" s="15"/>
      <c r="BF366" s="15"/>
    </row>
    <row r="367" spans="1:58" ht="11.25" customHeight="1">
      <c r="A367" s="15"/>
      <c r="B367" s="15"/>
      <c r="C367" s="15"/>
      <c r="G367" s="15"/>
      <c r="AE367" s="15"/>
      <c r="AS367" s="15"/>
      <c r="BF367" s="15"/>
    </row>
    <row r="368" spans="1:58" ht="11.25" customHeight="1">
      <c r="A368" s="15"/>
      <c r="B368" s="15"/>
      <c r="C368" s="15"/>
      <c r="G368" s="15"/>
      <c r="AE368" s="15"/>
      <c r="AS368" s="15"/>
      <c r="BF368" s="15"/>
    </row>
    <row r="369" spans="1:58" ht="11.25" customHeight="1">
      <c r="A369" s="15"/>
      <c r="B369" s="15"/>
      <c r="C369" s="15"/>
      <c r="G369" s="15"/>
      <c r="AE369" s="15"/>
      <c r="AS369" s="15"/>
      <c r="BF369" s="15"/>
    </row>
    <row r="370" spans="1:58" ht="11.25" customHeight="1">
      <c r="A370" s="15"/>
      <c r="B370" s="15"/>
      <c r="C370" s="15"/>
      <c r="G370" s="15"/>
      <c r="AE370" s="15"/>
      <c r="AS370" s="15"/>
      <c r="BF370" s="15"/>
    </row>
    <row r="371" spans="1:58" ht="11.25" customHeight="1">
      <c r="A371" s="15"/>
      <c r="B371" s="15"/>
      <c r="C371" s="15"/>
      <c r="G371" s="15"/>
      <c r="AE371" s="15"/>
      <c r="AS371" s="15"/>
      <c r="BF371" s="15"/>
    </row>
    <row r="372" spans="1:58" ht="11.25" customHeight="1">
      <c r="A372" s="15"/>
      <c r="B372" s="15"/>
      <c r="C372" s="15"/>
      <c r="G372" s="15"/>
      <c r="AE372" s="15"/>
      <c r="AS372" s="15"/>
      <c r="BF372" s="15"/>
    </row>
    <row r="373" spans="1:58" ht="11.25" customHeight="1">
      <c r="A373" s="15"/>
      <c r="B373" s="15"/>
      <c r="C373" s="15"/>
      <c r="G373" s="15"/>
      <c r="AE373" s="15"/>
      <c r="AS373" s="15"/>
      <c r="BF373" s="15"/>
    </row>
    <row r="374" spans="1:58" ht="11.25" customHeight="1">
      <c r="A374" s="15"/>
      <c r="B374" s="15"/>
      <c r="C374" s="15"/>
      <c r="G374" s="15"/>
      <c r="AE374" s="15"/>
      <c r="AS374" s="15"/>
      <c r="BF374" s="15"/>
    </row>
    <row r="375" spans="1:58" ht="11.25" customHeight="1">
      <c r="A375" s="15"/>
      <c r="B375" s="15"/>
      <c r="C375" s="15"/>
      <c r="G375" s="15"/>
      <c r="AE375" s="15"/>
      <c r="AS375" s="15"/>
      <c r="BF375" s="15"/>
    </row>
    <row r="376" spans="1:58" ht="11.25" customHeight="1">
      <c r="A376" s="15"/>
      <c r="B376" s="15"/>
      <c r="C376" s="15"/>
      <c r="G376" s="15"/>
      <c r="AE376" s="15"/>
      <c r="AS376" s="15"/>
      <c r="BF376" s="15"/>
    </row>
    <row r="377" spans="1:58" ht="11.25" customHeight="1">
      <c r="A377" s="15"/>
      <c r="B377" s="15"/>
      <c r="C377" s="15"/>
      <c r="G377" s="15"/>
      <c r="AE377" s="15"/>
      <c r="AS377" s="15"/>
      <c r="BF377" s="15"/>
    </row>
    <row r="378" spans="1:58" ht="11.25" customHeight="1">
      <c r="A378" s="15"/>
      <c r="B378" s="15"/>
      <c r="C378" s="15"/>
      <c r="G378" s="15"/>
      <c r="AE378" s="15"/>
      <c r="AS378" s="15"/>
      <c r="BF378" s="15"/>
    </row>
    <row r="379" spans="1:58" ht="11.25" customHeight="1">
      <c r="A379" s="15"/>
      <c r="B379" s="15"/>
      <c r="C379" s="15"/>
      <c r="G379" s="15"/>
      <c r="AE379" s="15"/>
      <c r="AS379" s="15"/>
      <c r="BF379" s="15"/>
    </row>
    <row r="380" spans="1:58" ht="11.25" customHeight="1">
      <c r="A380" s="15"/>
      <c r="B380" s="15"/>
      <c r="C380" s="15"/>
      <c r="G380" s="15"/>
      <c r="AE380" s="15"/>
      <c r="AS380" s="15"/>
      <c r="BF380" s="15"/>
    </row>
    <row r="381" spans="1:58" ht="11.25" customHeight="1">
      <c r="A381" s="15"/>
      <c r="B381" s="15"/>
      <c r="C381" s="15"/>
      <c r="G381" s="15"/>
      <c r="AE381" s="15"/>
      <c r="AS381" s="15"/>
      <c r="BF381" s="15"/>
    </row>
    <row r="382" spans="1:58" ht="11.25" customHeight="1">
      <c r="A382" s="15"/>
      <c r="B382" s="15"/>
      <c r="C382" s="15"/>
      <c r="G382" s="15"/>
      <c r="AE382" s="15"/>
      <c r="AS382" s="15"/>
      <c r="BF382" s="15"/>
    </row>
    <row r="383" spans="1:58" ht="11.25" customHeight="1">
      <c r="A383" s="15"/>
      <c r="B383" s="15"/>
      <c r="C383" s="15"/>
      <c r="G383" s="15"/>
      <c r="AE383" s="15"/>
      <c r="AS383" s="15"/>
      <c r="BF383" s="15"/>
    </row>
    <row r="384" spans="1:58" ht="11.25" customHeight="1">
      <c r="A384" s="15"/>
      <c r="B384" s="15"/>
      <c r="C384" s="15"/>
      <c r="G384" s="15"/>
      <c r="AE384" s="15"/>
      <c r="AS384" s="15"/>
      <c r="BF384" s="15"/>
    </row>
    <row r="385" spans="1:58" ht="11.25" customHeight="1">
      <c r="A385" s="15"/>
      <c r="B385" s="15"/>
      <c r="C385" s="15"/>
      <c r="G385" s="15"/>
      <c r="AE385" s="15"/>
      <c r="AS385" s="15"/>
      <c r="BF385" s="15"/>
    </row>
    <row r="386" spans="1:58" ht="11.25" customHeight="1">
      <c r="A386" s="15"/>
      <c r="B386" s="15"/>
      <c r="C386" s="15"/>
      <c r="G386" s="15"/>
      <c r="AE386" s="15"/>
      <c r="AS386" s="15"/>
      <c r="BF386" s="15"/>
    </row>
    <row r="387" spans="1:58" ht="11.25" customHeight="1">
      <c r="A387" s="15"/>
      <c r="B387" s="15"/>
      <c r="C387" s="15"/>
      <c r="G387" s="15"/>
      <c r="AE387" s="15"/>
      <c r="AS387" s="15"/>
      <c r="BF387" s="15"/>
    </row>
    <row r="388" spans="1:58" ht="11.25" customHeight="1">
      <c r="A388" s="15"/>
      <c r="B388" s="15"/>
      <c r="C388" s="15"/>
      <c r="G388" s="15"/>
      <c r="AE388" s="15"/>
      <c r="AS388" s="15"/>
      <c r="BF388" s="15"/>
    </row>
    <row r="389" spans="1:58" ht="11.25" customHeight="1">
      <c r="A389" s="15"/>
      <c r="B389" s="15"/>
      <c r="C389" s="15"/>
      <c r="G389" s="15"/>
      <c r="AE389" s="15"/>
      <c r="AS389" s="15"/>
      <c r="BF389" s="15"/>
    </row>
    <row r="390" spans="1:58" ht="11.25" customHeight="1">
      <c r="A390" s="15"/>
      <c r="B390" s="15"/>
      <c r="C390" s="15"/>
      <c r="G390" s="15"/>
      <c r="AE390" s="15"/>
      <c r="AS390" s="15"/>
      <c r="BF390" s="15"/>
    </row>
    <row r="391" spans="1:58" ht="11.25" customHeight="1">
      <c r="A391" s="15"/>
      <c r="B391" s="15"/>
      <c r="C391" s="15"/>
      <c r="G391" s="15"/>
      <c r="AE391" s="15"/>
      <c r="AS391" s="15"/>
      <c r="BF391" s="15"/>
    </row>
    <row r="392" spans="1:58" ht="11.25" customHeight="1">
      <c r="A392" s="15"/>
      <c r="B392" s="15"/>
      <c r="C392" s="15"/>
      <c r="G392" s="15"/>
      <c r="AE392" s="15"/>
      <c r="AS392" s="15"/>
      <c r="BF392" s="15"/>
    </row>
    <row r="393" spans="1:58" ht="11.25" customHeight="1">
      <c r="A393" s="15"/>
      <c r="B393" s="15"/>
      <c r="C393" s="15"/>
      <c r="G393" s="15"/>
      <c r="AE393" s="15"/>
      <c r="AS393" s="15"/>
      <c r="BF393" s="15"/>
    </row>
    <row r="394" spans="1:58" ht="11.25" customHeight="1">
      <c r="A394" s="15"/>
      <c r="B394" s="15"/>
      <c r="C394" s="15"/>
      <c r="G394" s="15"/>
      <c r="AE394" s="15"/>
      <c r="AS394" s="15"/>
      <c r="BF394" s="15"/>
    </row>
    <row r="395" spans="1:58" ht="11.25" customHeight="1">
      <c r="A395" s="15"/>
      <c r="B395" s="15"/>
      <c r="C395" s="15"/>
      <c r="G395" s="15"/>
      <c r="AE395" s="15"/>
      <c r="AS395" s="15"/>
      <c r="BF395" s="15"/>
    </row>
    <row r="396" spans="1:58" ht="11.25" customHeight="1">
      <c r="A396" s="15"/>
      <c r="B396" s="15"/>
      <c r="C396" s="15"/>
      <c r="G396" s="15"/>
      <c r="AE396" s="15"/>
      <c r="AS396" s="15"/>
      <c r="BF396" s="15"/>
    </row>
    <row r="397" spans="1:58" ht="11.25" customHeight="1">
      <c r="A397" s="15"/>
      <c r="B397" s="15"/>
      <c r="C397" s="15"/>
      <c r="G397" s="15"/>
      <c r="AE397" s="15"/>
      <c r="AS397" s="15"/>
      <c r="BF397" s="15"/>
    </row>
    <row r="398" spans="1:58" ht="11.25" customHeight="1">
      <c r="A398" s="15"/>
      <c r="B398" s="15"/>
      <c r="C398" s="15"/>
      <c r="G398" s="15"/>
      <c r="AE398" s="15"/>
      <c r="AS398" s="15"/>
      <c r="BF398" s="15"/>
    </row>
    <row r="399" spans="1:58" ht="11.25" customHeight="1">
      <c r="A399" s="15"/>
      <c r="B399" s="15"/>
      <c r="C399" s="15"/>
      <c r="G399" s="15"/>
      <c r="AE399" s="15"/>
      <c r="AS399" s="15"/>
      <c r="BF399" s="15"/>
    </row>
    <row r="400" spans="1:58" ht="11.25" customHeight="1">
      <c r="A400" s="15"/>
      <c r="B400" s="15"/>
      <c r="C400" s="15"/>
      <c r="G400" s="15"/>
      <c r="AE400" s="15"/>
      <c r="AS400" s="15"/>
      <c r="BF400" s="15"/>
    </row>
    <row r="401" spans="1:58" ht="11.25" customHeight="1">
      <c r="A401" s="15"/>
      <c r="B401" s="15"/>
      <c r="C401" s="15"/>
      <c r="G401" s="15"/>
      <c r="AE401" s="15"/>
      <c r="AS401" s="15"/>
      <c r="BF401" s="15"/>
    </row>
    <row r="402" spans="1:58" ht="11.25" customHeight="1">
      <c r="A402" s="15"/>
      <c r="B402" s="15"/>
      <c r="C402" s="15"/>
      <c r="G402" s="15"/>
      <c r="AE402" s="15"/>
      <c r="AS402" s="15"/>
      <c r="BF402" s="15"/>
    </row>
    <row r="403" spans="1:58" ht="11.25" customHeight="1">
      <c r="A403" s="15"/>
      <c r="B403" s="15"/>
      <c r="C403" s="15"/>
      <c r="G403" s="15"/>
      <c r="AE403" s="15"/>
      <c r="AS403" s="15"/>
      <c r="BF403" s="15"/>
    </row>
    <row r="404" spans="1:58" ht="11.25" customHeight="1">
      <c r="A404" s="15"/>
      <c r="B404" s="15"/>
      <c r="C404" s="15"/>
      <c r="G404" s="15"/>
      <c r="AE404" s="15"/>
      <c r="AS404" s="15"/>
      <c r="BF404" s="15"/>
    </row>
    <row r="405" spans="1:58" ht="11.25" customHeight="1">
      <c r="A405" s="15"/>
      <c r="B405" s="15"/>
      <c r="C405" s="15"/>
      <c r="G405" s="15"/>
      <c r="AE405" s="15"/>
      <c r="AS405" s="15"/>
      <c r="BF405" s="15"/>
    </row>
    <row r="406" spans="1:58" ht="11.25" customHeight="1">
      <c r="A406" s="15"/>
      <c r="B406" s="15"/>
      <c r="C406" s="15"/>
      <c r="G406" s="15"/>
      <c r="AE406" s="15"/>
      <c r="AS406" s="15"/>
      <c r="BF406" s="15"/>
    </row>
    <row r="407" spans="1:58" ht="11.25" customHeight="1">
      <c r="A407" s="15"/>
      <c r="B407" s="15"/>
      <c r="C407" s="15"/>
      <c r="G407" s="15"/>
      <c r="AE407" s="15"/>
      <c r="AS407" s="15"/>
      <c r="BF407" s="15"/>
    </row>
    <row r="408" spans="1:58" ht="11.25" customHeight="1">
      <c r="A408" s="15"/>
      <c r="B408" s="15"/>
      <c r="C408" s="15"/>
      <c r="G408" s="15"/>
      <c r="AE408" s="15"/>
      <c r="AS408" s="15"/>
      <c r="BF408" s="15"/>
    </row>
    <row r="409" spans="1:58" ht="11.25" customHeight="1">
      <c r="A409" s="15"/>
      <c r="B409" s="15"/>
      <c r="C409" s="15"/>
      <c r="G409" s="15"/>
      <c r="AE409" s="15"/>
      <c r="AS409" s="15"/>
      <c r="BF409" s="15"/>
    </row>
    <row r="410" spans="1:58" ht="11.25" customHeight="1">
      <c r="A410" s="15"/>
      <c r="B410" s="15"/>
      <c r="C410" s="15"/>
      <c r="G410" s="15"/>
      <c r="AE410" s="15"/>
      <c r="AS410" s="15"/>
      <c r="BF410" s="15"/>
    </row>
    <row r="411" spans="1:58" ht="11.25" customHeight="1">
      <c r="A411" s="15"/>
      <c r="B411" s="15"/>
      <c r="C411" s="15"/>
      <c r="G411" s="15"/>
      <c r="AE411" s="15"/>
      <c r="AS411" s="15"/>
      <c r="BF411" s="15"/>
    </row>
    <row r="412" spans="1:58" ht="11.25" customHeight="1">
      <c r="A412" s="15"/>
      <c r="B412" s="15"/>
      <c r="C412" s="15"/>
      <c r="G412" s="15"/>
      <c r="AE412" s="15"/>
      <c r="AS412" s="15"/>
      <c r="BF412" s="15"/>
    </row>
    <row r="413" spans="1:58" ht="11.25" customHeight="1">
      <c r="A413" s="15"/>
      <c r="B413" s="15"/>
      <c r="C413" s="15"/>
      <c r="G413" s="15"/>
      <c r="AE413" s="15"/>
      <c r="AS413" s="15"/>
      <c r="BF413" s="15"/>
    </row>
    <row r="414" spans="1:58" ht="11.25" customHeight="1">
      <c r="A414" s="15"/>
      <c r="B414" s="15"/>
      <c r="C414" s="15"/>
      <c r="G414" s="15"/>
      <c r="AE414" s="15"/>
      <c r="AS414" s="15"/>
      <c r="BF414" s="15"/>
    </row>
    <row r="415" spans="1:58" ht="11.25" customHeight="1">
      <c r="A415" s="15"/>
      <c r="B415" s="15"/>
      <c r="C415" s="15"/>
      <c r="G415" s="15"/>
      <c r="AE415" s="15"/>
      <c r="AS415" s="15"/>
      <c r="BF415" s="15"/>
    </row>
    <row r="416" spans="1:58" ht="11.25" customHeight="1">
      <c r="A416" s="15"/>
      <c r="B416" s="15"/>
      <c r="C416" s="15"/>
      <c r="G416" s="15"/>
      <c r="AE416" s="15"/>
      <c r="AS416" s="15"/>
      <c r="BF416" s="15"/>
    </row>
    <row r="417" spans="1:58" ht="11.25" customHeight="1">
      <c r="A417" s="15"/>
      <c r="B417" s="15"/>
      <c r="C417" s="15"/>
      <c r="G417" s="15"/>
      <c r="AE417" s="15"/>
      <c r="AS417" s="15"/>
      <c r="BF417" s="15"/>
    </row>
    <row r="418" spans="1:58" ht="11.25" customHeight="1">
      <c r="A418" s="15"/>
      <c r="B418" s="15"/>
      <c r="C418" s="15"/>
      <c r="G418" s="15"/>
      <c r="AE418" s="15"/>
      <c r="AS418" s="15"/>
      <c r="BF418" s="15"/>
    </row>
    <row r="419" spans="1:58" ht="11.25" customHeight="1">
      <c r="A419" s="15"/>
      <c r="B419" s="15"/>
      <c r="C419" s="15"/>
      <c r="G419" s="15"/>
      <c r="AE419" s="15"/>
      <c r="AS419" s="15"/>
      <c r="BF419" s="15"/>
    </row>
    <row r="420" spans="1:58" ht="11.25" customHeight="1">
      <c r="A420" s="15"/>
      <c r="B420" s="15"/>
      <c r="C420" s="15"/>
      <c r="G420" s="15"/>
      <c r="AE420" s="15"/>
      <c r="AS420" s="15"/>
      <c r="BF420" s="15"/>
    </row>
    <row r="421" spans="1:58" ht="11.25" customHeight="1">
      <c r="A421" s="15"/>
      <c r="B421" s="15"/>
      <c r="C421" s="15"/>
      <c r="G421" s="15"/>
      <c r="AE421" s="15"/>
      <c r="AS421" s="15"/>
      <c r="BF421" s="15"/>
    </row>
    <row r="422" spans="1:58" ht="11.25" customHeight="1">
      <c r="A422" s="15"/>
      <c r="B422" s="15"/>
      <c r="C422" s="15"/>
      <c r="G422" s="15"/>
      <c r="AE422" s="15"/>
      <c r="AS422" s="15"/>
      <c r="BF422" s="15"/>
    </row>
    <row r="423" spans="1:58" ht="11.25" customHeight="1">
      <c r="A423" s="15"/>
      <c r="B423" s="15"/>
      <c r="C423" s="15"/>
      <c r="G423" s="15"/>
      <c r="AE423" s="15"/>
      <c r="AS423" s="15"/>
      <c r="BF423" s="15"/>
    </row>
    <row r="424" spans="1:58" ht="11.25" customHeight="1">
      <c r="A424" s="15"/>
      <c r="B424" s="15"/>
      <c r="C424" s="15"/>
      <c r="G424" s="15"/>
      <c r="AE424" s="15"/>
      <c r="AS424" s="15"/>
      <c r="BF424" s="15"/>
    </row>
    <row r="425" spans="1:58" ht="11.25" customHeight="1">
      <c r="A425" s="15"/>
      <c r="B425" s="15"/>
      <c r="C425" s="15"/>
      <c r="G425" s="15"/>
      <c r="AE425" s="15"/>
      <c r="AS425" s="15"/>
      <c r="BF425" s="15"/>
    </row>
    <row r="426" spans="1:58" ht="11.25" customHeight="1">
      <c r="A426" s="15"/>
      <c r="B426" s="15"/>
      <c r="C426" s="15"/>
      <c r="G426" s="15"/>
      <c r="AE426" s="15"/>
      <c r="AS426" s="15"/>
      <c r="BF426" s="15"/>
    </row>
    <row r="427" spans="1:58" ht="11.25" customHeight="1">
      <c r="A427" s="15"/>
      <c r="B427" s="15"/>
      <c r="C427" s="15"/>
      <c r="G427" s="15"/>
      <c r="AE427" s="15"/>
      <c r="AS427" s="15"/>
      <c r="BF427" s="15"/>
    </row>
    <row r="428" spans="1:58" ht="11.25" customHeight="1">
      <c r="A428" s="15"/>
      <c r="B428" s="15"/>
      <c r="C428" s="15"/>
      <c r="G428" s="15"/>
      <c r="AE428" s="15"/>
      <c r="AS428" s="15"/>
      <c r="BF428" s="15"/>
    </row>
    <row r="429" spans="1:58" ht="11.25" customHeight="1">
      <c r="A429" s="15"/>
      <c r="B429" s="15"/>
      <c r="C429" s="15"/>
      <c r="G429" s="15"/>
      <c r="AE429" s="15"/>
      <c r="AS429" s="15"/>
      <c r="BF429" s="15"/>
    </row>
    <row r="430" spans="1:58" ht="11.25" customHeight="1">
      <c r="A430" s="15"/>
      <c r="B430" s="15"/>
      <c r="C430" s="15"/>
      <c r="G430" s="15"/>
      <c r="AE430" s="15"/>
      <c r="AS430" s="15"/>
      <c r="BF430" s="15"/>
    </row>
    <row r="431" spans="1:58" ht="11.25" customHeight="1">
      <c r="A431" s="15"/>
      <c r="B431" s="15"/>
      <c r="C431" s="15"/>
      <c r="G431" s="15"/>
      <c r="AE431" s="15"/>
      <c r="AS431" s="15"/>
      <c r="BF431" s="15"/>
    </row>
    <row r="432" spans="1:58" ht="11.25" customHeight="1">
      <c r="A432" s="15"/>
      <c r="B432" s="15"/>
      <c r="C432" s="15"/>
      <c r="G432" s="15"/>
      <c r="AE432" s="15"/>
      <c r="AS432" s="15"/>
      <c r="BF432" s="15"/>
    </row>
    <row r="433" spans="1:58" ht="11.25" customHeight="1">
      <c r="A433" s="15"/>
      <c r="B433" s="15"/>
      <c r="C433" s="15"/>
      <c r="G433" s="15"/>
      <c r="AE433" s="15"/>
      <c r="AS433" s="15"/>
      <c r="BF433" s="15"/>
    </row>
    <row r="434" spans="1:58" ht="11.25" customHeight="1">
      <c r="A434" s="15"/>
      <c r="B434" s="15"/>
      <c r="C434" s="15"/>
      <c r="G434" s="15"/>
      <c r="AE434" s="15"/>
      <c r="AS434" s="15"/>
      <c r="BF434" s="15"/>
    </row>
    <row r="435" spans="1:58" ht="11.25" customHeight="1">
      <c r="A435" s="15"/>
      <c r="B435" s="15"/>
      <c r="C435" s="15"/>
      <c r="G435" s="15"/>
      <c r="AE435" s="15"/>
      <c r="AS435" s="15"/>
      <c r="BF435" s="15"/>
    </row>
    <row r="436" spans="1:58" ht="11.25" customHeight="1">
      <c r="A436" s="15"/>
      <c r="B436" s="15"/>
      <c r="C436" s="15"/>
      <c r="G436" s="15"/>
      <c r="AE436" s="15"/>
      <c r="AS436" s="15"/>
      <c r="BF436" s="15"/>
    </row>
    <row r="437" spans="1:58" ht="11.25" customHeight="1">
      <c r="A437" s="15"/>
      <c r="B437" s="15"/>
      <c r="C437" s="15"/>
      <c r="G437" s="15"/>
      <c r="AE437" s="15"/>
      <c r="AS437" s="15"/>
      <c r="BF437" s="15"/>
    </row>
    <row r="438" spans="1:58" ht="11.25" customHeight="1">
      <c r="A438" s="15"/>
      <c r="B438" s="15"/>
      <c r="C438" s="15"/>
      <c r="G438" s="15"/>
      <c r="AE438" s="15"/>
      <c r="AS438" s="15"/>
      <c r="BF438" s="15"/>
    </row>
    <row r="439" spans="1:58" ht="11.25" customHeight="1">
      <c r="A439" s="15"/>
      <c r="B439" s="15"/>
      <c r="C439" s="15"/>
      <c r="G439" s="15"/>
      <c r="AE439" s="15"/>
      <c r="AS439" s="15"/>
      <c r="BF439" s="15"/>
    </row>
    <row r="440" spans="1:58" ht="11.25" customHeight="1">
      <c r="A440" s="15"/>
      <c r="B440" s="15"/>
      <c r="C440" s="15"/>
      <c r="G440" s="15"/>
      <c r="AE440" s="15"/>
      <c r="AS440" s="15"/>
      <c r="BF440" s="15"/>
    </row>
    <row r="441" spans="1:58" ht="11.25" customHeight="1">
      <c r="A441" s="15"/>
      <c r="B441" s="15"/>
      <c r="C441" s="15"/>
      <c r="G441" s="15"/>
      <c r="AE441" s="15"/>
      <c r="AS441" s="15"/>
      <c r="BF441" s="15"/>
    </row>
    <row r="442" spans="1:58" ht="11.25" customHeight="1">
      <c r="A442" s="15"/>
      <c r="B442" s="15"/>
      <c r="C442" s="15"/>
      <c r="G442" s="15"/>
      <c r="AE442" s="15"/>
      <c r="AS442" s="15"/>
      <c r="BF442" s="15"/>
    </row>
    <row r="443" spans="1:58" ht="11.25" customHeight="1">
      <c r="A443" s="15"/>
      <c r="B443" s="15"/>
      <c r="C443" s="15"/>
      <c r="G443" s="15"/>
      <c r="AE443" s="15"/>
      <c r="AS443" s="15"/>
      <c r="BF443" s="15"/>
    </row>
    <row r="444" spans="1:58" ht="11.25" customHeight="1">
      <c r="A444" s="15"/>
      <c r="B444" s="15"/>
      <c r="C444" s="15"/>
      <c r="G444" s="15"/>
      <c r="AE444" s="15"/>
      <c r="AS444" s="15"/>
      <c r="BF444" s="15"/>
    </row>
    <row r="445" spans="1:58" ht="11.25" customHeight="1">
      <c r="A445" s="15"/>
      <c r="B445" s="15"/>
      <c r="C445" s="15"/>
      <c r="G445" s="15"/>
      <c r="AE445" s="15"/>
      <c r="AS445" s="15"/>
      <c r="BF445" s="15"/>
    </row>
    <row r="446" spans="1:58" ht="11.25" customHeight="1">
      <c r="A446" s="15"/>
      <c r="B446" s="15"/>
      <c r="C446" s="15"/>
      <c r="G446" s="15"/>
      <c r="AE446" s="15"/>
      <c r="AS446" s="15"/>
      <c r="BF446" s="15"/>
    </row>
    <row r="447" spans="1:58" ht="11.25" customHeight="1">
      <c r="A447" s="15"/>
      <c r="B447" s="15"/>
      <c r="C447" s="15"/>
      <c r="G447" s="15"/>
      <c r="AE447" s="15"/>
      <c r="AS447" s="15"/>
      <c r="BF447" s="15"/>
    </row>
    <row r="448" spans="1:58" ht="11.25" customHeight="1">
      <c r="A448" s="15"/>
      <c r="B448" s="15"/>
      <c r="C448" s="15"/>
      <c r="G448" s="15"/>
      <c r="AE448" s="15"/>
      <c r="AS448" s="15"/>
      <c r="BF448" s="15"/>
    </row>
    <row r="449" spans="1:58" ht="11.25" customHeight="1">
      <c r="A449" s="15"/>
      <c r="B449" s="15"/>
      <c r="C449" s="15"/>
      <c r="G449" s="15"/>
      <c r="AE449" s="15"/>
      <c r="AS449" s="15"/>
      <c r="BF449" s="15"/>
    </row>
    <row r="450" spans="1:58" ht="11.25" customHeight="1">
      <c r="A450" s="15"/>
      <c r="B450" s="15"/>
      <c r="C450" s="15"/>
      <c r="G450" s="15"/>
      <c r="AE450" s="15"/>
      <c r="AS450" s="15"/>
      <c r="BF450" s="15"/>
    </row>
    <row r="451" spans="1:58" ht="11.25" customHeight="1">
      <c r="A451" s="15"/>
      <c r="B451" s="15"/>
      <c r="C451" s="15"/>
      <c r="G451" s="15"/>
      <c r="AE451" s="15"/>
      <c r="AS451" s="15"/>
      <c r="BF451" s="15"/>
    </row>
    <row r="452" spans="1:58" ht="11.25" customHeight="1">
      <c r="A452" s="15"/>
      <c r="B452" s="15"/>
      <c r="C452" s="15"/>
      <c r="G452" s="15"/>
      <c r="AE452" s="15"/>
      <c r="AS452" s="15"/>
      <c r="BF452" s="15"/>
    </row>
    <row r="453" spans="1:58" ht="11.25" customHeight="1">
      <c r="A453" s="15"/>
      <c r="B453" s="15"/>
      <c r="C453" s="15"/>
      <c r="G453" s="15"/>
      <c r="AE453" s="15"/>
      <c r="AS453" s="15"/>
      <c r="BF453" s="15"/>
    </row>
    <row r="454" spans="1:58" ht="11.25" customHeight="1">
      <c r="A454" s="15"/>
      <c r="B454" s="15"/>
      <c r="C454" s="15"/>
      <c r="G454" s="15"/>
      <c r="AE454" s="15"/>
      <c r="AS454" s="15"/>
      <c r="BF454" s="15"/>
    </row>
    <row r="455" spans="1:58" ht="11.25" customHeight="1">
      <c r="A455" s="15"/>
      <c r="B455" s="15"/>
      <c r="C455" s="15"/>
      <c r="G455" s="15"/>
      <c r="AE455" s="15"/>
      <c r="AS455" s="15"/>
      <c r="BF455" s="15"/>
    </row>
    <row r="456" spans="1:58" ht="11.25" customHeight="1">
      <c r="A456" s="15"/>
      <c r="B456" s="15"/>
      <c r="C456" s="15"/>
      <c r="G456" s="15"/>
      <c r="AE456" s="15"/>
      <c r="AS456" s="15"/>
      <c r="BF456" s="15"/>
    </row>
    <row r="457" spans="1:58" ht="11.25" customHeight="1">
      <c r="A457" s="15"/>
      <c r="B457" s="15"/>
      <c r="C457" s="15"/>
      <c r="G457" s="15"/>
      <c r="AE457" s="15"/>
      <c r="AS457" s="15"/>
      <c r="BF457" s="15"/>
    </row>
    <row r="458" spans="1:58" ht="11.25" customHeight="1">
      <c r="A458" s="15"/>
      <c r="B458" s="15"/>
      <c r="C458" s="15"/>
      <c r="G458" s="15"/>
      <c r="AE458" s="15"/>
      <c r="AS458" s="15"/>
      <c r="BF458" s="15"/>
    </row>
    <row r="459" spans="1:58" ht="11.25" customHeight="1">
      <c r="A459" s="15"/>
      <c r="B459" s="15"/>
      <c r="C459" s="15"/>
      <c r="G459" s="15"/>
      <c r="AE459" s="15"/>
      <c r="AS459" s="15"/>
      <c r="BF459" s="15"/>
    </row>
    <row r="460" spans="1:58" ht="11.25" customHeight="1">
      <c r="A460" s="15"/>
      <c r="B460" s="15"/>
      <c r="C460" s="15"/>
      <c r="G460" s="15"/>
      <c r="AE460" s="15"/>
      <c r="AS460" s="15"/>
      <c r="BF460" s="15"/>
    </row>
    <row r="461" spans="1:58" ht="11.25" customHeight="1">
      <c r="A461" s="15"/>
      <c r="B461" s="15"/>
      <c r="C461" s="15"/>
      <c r="G461" s="15"/>
      <c r="AE461" s="15"/>
      <c r="AS461" s="15"/>
      <c r="BF461" s="15"/>
    </row>
    <row r="462" spans="1:58" ht="11.25" customHeight="1">
      <c r="A462" s="15"/>
      <c r="B462" s="15"/>
      <c r="C462" s="15"/>
      <c r="G462" s="15"/>
      <c r="AE462" s="15"/>
      <c r="AS462" s="15"/>
      <c r="BF462" s="15"/>
    </row>
    <row r="463" spans="1:58" ht="11.25" customHeight="1">
      <c r="A463" s="15"/>
      <c r="B463" s="15"/>
      <c r="C463" s="15"/>
      <c r="G463" s="15"/>
      <c r="AE463" s="15"/>
      <c r="AS463" s="15"/>
      <c r="BF463" s="15"/>
    </row>
    <row r="464" spans="1:58" ht="11.25" customHeight="1">
      <c r="A464" s="15"/>
      <c r="B464" s="15"/>
      <c r="C464" s="15"/>
      <c r="G464" s="15"/>
      <c r="AE464" s="15"/>
      <c r="AS464" s="15"/>
      <c r="BF464" s="15"/>
    </row>
    <row r="465" spans="1:58" ht="11.25" customHeight="1">
      <c r="A465" s="15"/>
      <c r="B465" s="15"/>
      <c r="C465" s="15"/>
      <c r="G465" s="15"/>
      <c r="AE465" s="15"/>
      <c r="AS465" s="15"/>
      <c r="BF465" s="15"/>
    </row>
    <row r="466" spans="1:58" ht="11.25" customHeight="1">
      <c r="A466" s="15"/>
      <c r="B466" s="15"/>
      <c r="C466" s="15"/>
      <c r="G466" s="15"/>
      <c r="AE466" s="15"/>
      <c r="AS466" s="15"/>
      <c r="BF466" s="15"/>
    </row>
    <row r="467" spans="1:58" ht="11.25" customHeight="1">
      <c r="A467" s="15"/>
      <c r="B467" s="15"/>
      <c r="C467" s="15"/>
      <c r="G467" s="15"/>
      <c r="AE467" s="15"/>
      <c r="AS467" s="15"/>
      <c r="BF467" s="15"/>
    </row>
    <row r="468" spans="1:58" ht="11.25" customHeight="1">
      <c r="A468" s="15"/>
      <c r="B468" s="15"/>
      <c r="C468" s="15"/>
      <c r="G468" s="15"/>
      <c r="AE468" s="15"/>
      <c r="AS468" s="15"/>
      <c r="BF468" s="15"/>
    </row>
    <row r="469" spans="1:58" ht="11.25" customHeight="1">
      <c r="A469" s="15"/>
      <c r="B469" s="15"/>
      <c r="C469" s="15"/>
      <c r="G469" s="15"/>
      <c r="AE469" s="15"/>
      <c r="AS469" s="15"/>
      <c r="BF469" s="15"/>
    </row>
    <row r="470" spans="1:58" ht="11.25" customHeight="1">
      <c r="A470" s="15"/>
      <c r="B470" s="15"/>
      <c r="C470" s="15"/>
      <c r="G470" s="15"/>
      <c r="AE470" s="15"/>
      <c r="AS470" s="15"/>
      <c r="BF470" s="15"/>
    </row>
    <row r="471" spans="1:58" ht="11.25" customHeight="1">
      <c r="A471" s="15"/>
      <c r="B471" s="15"/>
      <c r="C471" s="15"/>
      <c r="G471" s="15"/>
      <c r="AE471" s="15"/>
      <c r="AS471" s="15"/>
      <c r="BF471" s="15"/>
    </row>
    <row r="472" spans="1:58" ht="11.25" customHeight="1">
      <c r="A472" s="15"/>
      <c r="B472" s="15"/>
      <c r="C472" s="15"/>
      <c r="G472" s="15"/>
      <c r="AE472" s="15"/>
      <c r="AS472" s="15"/>
      <c r="BF472" s="15"/>
    </row>
    <row r="473" spans="1:58" ht="11.25" customHeight="1">
      <c r="A473" s="15"/>
      <c r="B473" s="15"/>
      <c r="C473" s="15"/>
      <c r="G473" s="15"/>
      <c r="AE473" s="15"/>
      <c r="AS473" s="15"/>
      <c r="BF473" s="15"/>
    </row>
    <row r="474" spans="1:58" ht="11.25" customHeight="1">
      <c r="A474" s="15"/>
      <c r="B474" s="15"/>
      <c r="C474" s="15"/>
      <c r="G474" s="15"/>
      <c r="AE474" s="15"/>
      <c r="AS474" s="15"/>
      <c r="BF474" s="15"/>
    </row>
    <row r="475" spans="1:58" ht="11.25" customHeight="1">
      <c r="A475" s="15"/>
      <c r="B475" s="15"/>
      <c r="C475" s="15"/>
      <c r="G475" s="15"/>
      <c r="AE475" s="15"/>
      <c r="AS475" s="15"/>
      <c r="BF475" s="15"/>
    </row>
    <row r="476" spans="1:58" ht="11.25" customHeight="1">
      <c r="A476" s="15"/>
      <c r="B476" s="15"/>
      <c r="C476" s="15"/>
      <c r="G476" s="15"/>
      <c r="AE476" s="15"/>
      <c r="AS476" s="15"/>
      <c r="BF476" s="15"/>
    </row>
    <row r="477" spans="1:58" ht="11.25" customHeight="1">
      <c r="A477" s="15"/>
      <c r="B477" s="15"/>
      <c r="C477" s="15"/>
      <c r="G477" s="15"/>
      <c r="AE477" s="15"/>
      <c r="AS477" s="15"/>
      <c r="BF477" s="15"/>
    </row>
    <row r="478" spans="1:58" ht="11.25" customHeight="1">
      <c r="A478" s="15"/>
      <c r="B478" s="15"/>
      <c r="C478" s="15"/>
      <c r="G478" s="15"/>
      <c r="AE478" s="15"/>
      <c r="AS478" s="15"/>
      <c r="BF478" s="15"/>
    </row>
    <row r="479" spans="1:58" ht="11.25" customHeight="1">
      <c r="A479" s="15"/>
      <c r="B479" s="15"/>
      <c r="C479" s="15"/>
      <c r="G479" s="15"/>
      <c r="AE479" s="15"/>
      <c r="AS479" s="15"/>
      <c r="BF479" s="15"/>
    </row>
    <row r="480" spans="1:58" ht="11.25" customHeight="1">
      <c r="A480" s="15"/>
      <c r="B480" s="15"/>
      <c r="C480" s="15"/>
      <c r="G480" s="15"/>
      <c r="AE480" s="15"/>
      <c r="AS480" s="15"/>
      <c r="BF480" s="15"/>
    </row>
    <row r="481" spans="1:58" ht="11.25" customHeight="1">
      <c r="A481" s="15"/>
      <c r="B481" s="15"/>
      <c r="C481" s="15"/>
      <c r="G481" s="15"/>
      <c r="AE481" s="15"/>
      <c r="AS481" s="15"/>
      <c r="BF481" s="15"/>
    </row>
    <row r="482" spans="1:58" ht="11.25" customHeight="1">
      <c r="A482" s="15"/>
      <c r="B482" s="15"/>
      <c r="C482" s="15"/>
      <c r="G482" s="15"/>
      <c r="AE482" s="15"/>
      <c r="AS482" s="15"/>
      <c r="BF482" s="15"/>
    </row>
    <row r="483" spans="1:58" ht="11.25" customHeight="1">
      <c r="A483" s="15"/>
      <c r="B483" s="15"/>
      <c r="C483" s="15"/>
      <c r="G483" s="15"/>
      <c r="AE483" s="15"/>
      <c r="AS483" s="15"/>
      <c r="BF483" s="15"/>
    </row>
    <row r="484" spans="1:58" ht="11.25" customHeight="1">
      <c r="A484" s="15"/>
      <c r="B484" s="15"/>
      <c r="C484" s="15"/>
      <c r="G484" s="15"/>
      <c r="AE484" s="15"/>
      <c r="AS484" s="15"/>
      <c r="BF484" s="15"/>
    </row>
    <row r="485" spans="1:58" ht="11.25" customHeight="1">
      <c r="A485" s="15"/>
      <c r="B485" s="15"/>
      <c r="C485" s="15"/>
      <c r="G485" s="15"/>
      <c r="AE485" s="15"/>
      <c r="AS485" s="15"/>
      <c r="BF485" s="15"/>
    </row>
    <row r="486" spans="1:58" ht="11.25" customHeight="1">
      <c r="A486" s="15"/>
      <c r="B486" s="15"/>
      <c r="C486" s="15"/>
      <c r="G486" s="15"/>
      <c r="AE486" s="15"/>
      <c r="AS486" s="15"/>
      <c r="BF486" s="15"/>
    </row>
    <row r="487" spans="1:58" ht="11.25" customHeight="1">
      <c r="A487" s="15"/>
      <c r="B487" s="15"/>
      <c r="C487" s="15"/>
      <c r="G487" s="15"/>
      <c r="AE487" s="15"/>
      <c r="AS487" s="15"/>
      <c r="BF487" s="15"/>
    </row>
    <row r="488" spans="1:58" ht="11.25" customHeight="1">
      <c r="A488" s="15"/>
      <c r="B488" s="15"/>
      <c r="C488" s="15"/>
      <c r="G488" s="15"/>
      <c r="AE488" s="15"/>
      <c r="AS488" s="15"/>
      <c r="BF488" s="15"/>
    </row>
    <row r="489" spans="1:58" ht="11.25" customHeight="1">
      <c r="A489" s="15"/>
      <c r="B489" s="15"/>
      <c r="C489" s="15"/>
      <c r="G489" s="15"/>
      <c r="AE489" s="15"/>
      <c r="AS489" s="15"/>
      <c r="BF489" s="15"/>
    </row>
    <row r="490" spans="1:58" ht="11.25" customHeight="1">
      <c r="A490" s="15"/>
      <c r="B490" s="15"/>
      <c r="C490" s="15"/>
      <c r="G490" s="15"/>
      <c r="AE490" s="15"/>
      <c r="AS490" s="15"/>
      <c r="BF490" s="15"/>
    </row>
    <row r="491" spans="1:58" ht="11.25" customHeight="1">
      <c r="A491" s="15"/>
      <c r="B491" s="15"/>
      <c r="C491" s="15"/>
      <c r="G491" s="15"/>
      <c r="AE491" s="15"/>
      <c r="AS491" s="15"/>
      <c r="BF491" s="15"/>
    </row>
    <row r="492" spans="1:58" ht="11.25" customHeight="1">
      <c r="A492" s="15"/>
      <c r="B492" s="15"/>
      <c r="C492" s="15"/>
      <c r="G492" s="15"/>
      <c r="AE492" s="15"/>
      <c r="AS492" s="15"/>
      <c r="BF492" s="15"/>
    </row>
    <row r="493" spans="1:58" ht="11.25" customHeight="1">
      <c r="A493" s="15"/>
      <c r="B493" s="15"/>
      <c r="C493" s="15"/>
      <c r="G493" s="15"/>
      <c r="AE493" s="15"/>
      <c r="AS493" s="15"/>
      <c r="BF493" s="15"/>
    </row>
    <row r="494" spans="1:58" ht="11.25" customHeight="1">
      <c r="A494" s="15"/>
      <c r="B494" s="15"/>
      <c r="C494" s="15"/>
      <c r="G494" s="15"/>
      <c r="AE494" s="15"/>
      <c r="AS494" s="15"/>
      <c r="BF494" s="15"/>
    </row>
    <row r="495" spans="1:58" ht="11.25" customHeight="1">
      <c r="A495" s="15"/>
      <c r="B495" s="15"/>
      <c r="C495" s="15"/>
      <c r="G495" s="15"/>
      <c r="AE495" s="15"/>
      <c r="AS495" s="15"/>
      <c r="BF495" s="15"/>
    </row>
    <row r="496" spans="1:58" ht="11.25" customHeight="1">
      <c r="A496" s="15"/>
      <c r="B496" s="15"/>
      <c r="C496" s="15"/>
      <c r="G496" s="15"/>
      <c r="AE496" s="15"/>
      <c r="AS496" s="15"/>
      <c r="BF496" s="15"/>
    </row>
    <row r="497" spans="1:58" ht="11.25" customHeight="1">
      <c r="A497" s="15"/>
      <c r="B497" s="15"/>
      <c r="C497" s="15"/>
      <c r="G497" s="15"/>
      <c r="AE497" s="15"/>
      <c r="AS497" s="15"/>
      <c r="BF497" s="15"/>
    </row>
    <row r="498" spans="1:58" ht="11.25" customHeight="1">
      <c r="A498" s="15"/>
      <c r="B498" s="15"/>
      <c r="C498" s="15"/>
      <c r="G498" s="15"/>
      <c r="AE498" s="15"/>
      <c r="AS498" s="15"/>
      <c r="BF498" s="15"/>
    </row>
    <row r="499" spans="1:58" ht="11.25" customHeight="1">
      <c r="A499" s="15"/>
      <c r="B499" s="15"/>
      <c r="C499" s="15"/>
      <c r="G499" s="15"/>
      <c r="AE499" s="15"/>
      <c r="AS499" s="15"/>
      <c r="BF499" s="15"/>
    </row>
    <row r="500" spans="1:58" ht="11.25" customHeight="1">
      <c r="A500" s="15"/>
      <c r="B500" s="15"/>
      <c r="C500" s="15"/>
      <c r="G500" s="15"/>
      <c r="AE500" s="15"/>
      <c r="AS500" s="15"/>
      <c r="BF500" s="15"/>
    </row>
    <row r="501" spans="1:58" ht="11.25" customHeight="1">
      <c r="A501" s="15"/>
      <c r="B501" s="15"/>
      <c r="C501" s="15"/>
      <c r="G501" s="15"/>
      <c r="AE501" s="15"/>
      <c r="AS501" s="15"/>
      <c r="BF501" s="15"/>
    </row>
    <row r="502" spans="1:58" ht="11.25" customHeight="1">
      <c r="A502" s="15"/>
      <c r="B502" s="15"/>
      <c r="C502" s="15"/>
      <c r="G502" s="15"/>
      <c r="AE502" s="15"/>
      <c r="AS502" s="15"/>
      <c r="BF502" s="15"/>
    </row>
    <row r="503" spans="1:58" ht="11.25" customHeight="1">
      <c r="A503" s="15"/>
      <c r="B503" s="15"/>
      <c r="C503" s="15"/>
      <c r="G503" s="15"/>
      <c r="AE503" s="15"/>
      <c r="AS503" s="15"/>
      <c r="BF503" s="15"/>
    </row>
    <row r="504" spans="1:58" ht="11.25" customHeight="1">
      <c r="A504" s="15"/>
      <c r="B504" s="15"/>
      <c r="C504" s="15"/>
      <c r="G504" s="15"/>
      <c r="AE504" s="15"/>
      <c r="AS504" s="15"/>
      <c r="BF504" s="15"/>
    </row>
    <row r="505" spans="1:58" ht="11.25" customHeight="1">
      <c r="A505" s="15"/>
      <c r="B505" s="15"/>
      <c r="C505" s="15"/>
      <c r="G505" s="15"/>
      <c r="AE505" s="15"/>
      <c r="AS505" s="15"/>
      <c r="BF505" s="15"/>
    </row>
    <row r="506" spans="1:58" ht="11.25" customHeight="1">
      <c r="A506" s="15"/>
      <c r="B506" s="15"/>
      <c r="C506" s="15"/>
      <c r="G506" s="15"/>
      <c r="AE506" s="15"/>
      <c r="AS506" s="15"/>
      <c r="BF506" s="15"/>
    </row>
    <row r="507" spans="1:58" ht="11.25" customHeight="1">
      <c r="A507" s="15"/>
      <c r="B507" s="15"/>
      <c r="C507" s="15"/>
      <c r="G507" s="15"/>
      <c r="AE507" s="15"/>
      <c r="AS507" s="15"/>
      <c r="BF507" s="15"/>
    </row>
    <row r="508" spans="1:58" ht="11.25" customHeight="1">
      <c r="A508" s="15"/>
      <c r="B508" s="15"/>
      <c r="C508" s="15"/>
      <c r="G508" s="15"/>
      <c r="AE508" s="15"/>
      <c r="AS508" s="15"/>
      <c r="BF508" s="15"/>
    </row>
    <row r="509" spans="1:58" ht="11.25" customHeight="1">
      <c r="A509" s="15"/>
      <c r="B509" s="15"/>
      <c r="C509" s="15"/>
      <c r="G509" s="15"/>
      <c r="AE509" s="15"/>
      <c r="AS509" s="15"/>
      <c r="BF509" s="15"/>
    </row>
    <row r="510" spans="1:58" ht="11.25" customHeight="1">
      <c r="A510" s="15"/>
      <c r="B510" s="15"/>
      <c r="C510" s="15"/>
      <c r="G510" s="15"/>
      <c r="AE510" s="15"/>
      <c r="AS510" s="15"/>
      <c r="BF510" s="15"/>
    </row>
    <row r="511" spans="1:58" ht="11.25" customHeight="1">
      <c r="A511" s="15"/>
      <c r="B511" s="15"/>
      <c r="C511" s="15"/>
      <c r="G511" s="15"/>
      <c r="AE511" s="15"/>
      <c r="AS511" s="15"/>
      <c r="BF511" s="15"/>
    </row>
    <row r="512" spans="1:58" ht="11.25" customHeight="1">
      <c r="A512" s="15"/>
      <c r="B512" s="15"/>
      <c r="C512" s="15"/>
      <c r="G512" s="15"/>
      <c r="AE512" s="15"/>
      <c r="AS512" s="15"/>
      <c r="BF512" s="15"/>
    </row>
    <row r="513" spans="1:58" ht="11.25" customHeight="1">
      <c r="A513" s="15"/>
      <c r="B513" s="15"/>
      <c r="C513" s="15"/>
      <c r="G513" s="15"/>
      <c r="AE513" s="15"/>
      <c r="AS513" s="15"/>
      <c r="BF513" s="15"/>
    </row>
    <row r="514" spans="1:58" ht="11.25" customHeight="1">
      <c r="A514" s="15"/>
      <c r="B514" s="15"/>
      <c r="C514" s="15"/>
      <c r="G514" s="15"/>
      <c r="AE514" s="15"/>
      <c r="AS514" s="15"/>
      <c r="BF514" s="15"/>
    </row>
    <row r="515" spans="1:58" ht="11.25" customHeight="1">
      <c r="A515" s="15"/>
      <c r="B515" s="15"/>
      <c r="C515" s="15"/>
      <c r="G515" s="15"/>
      <c r="AE515" s="15"/>
      <c r="AS515" s="15"/>
      <c r="BF515" s="15"/>
    </row>
    <row r="516" spans="1:58" ht="11.25" customHeight="1">
      <c r="A516" s="15"/>
      <c r="B516" s="15"/>
      <c r="C516" s="15"/>
      <c r="G516" s="15"/>
      <c r="AE516" s="15"/>
      <c r="AS516" s="15"/>
      <c r="BF516" s="15"/>
    </row>
    <row r="517" spans="1:58" ht="11.25" customHeight="1">
      <c r="A517" s="15"/>
      <c r="B517" s="15"/>
      <c r="C517" s="15"/>
      <c r="G517" s="15"/>
      <c r="AE517" s="15"/>
      <c r="AS517" s="15"/>
      <c r="BF517" s="15"/>
    </row>
    <row r="518" spans="1:58" ht="11.25" customHeight="1">
      <c r="A518" s="15"/>
      <c r="B518" s="15"/>
      <c r="C518" s="15"/>
      <c r="G518" s="15"/>
      <c r="AE518" s="15"/>
      <c r="AS518" s="15"/>
      <c r="BF518" s="15"/>
    </row>
    <row r="519" spans="1:58" ht="11.25" customHeight="1">
      <c r="A519" s="15"/>
      <c r="B519" s="15"/>
      <c r="C519" s="15"/>
      <c r="G519" s="15"/>
      <c r="AE519" s="15"/>
      <c r="AS519" s="15"/>
      <c r="BF519" s="15"/>
    </row>
    <row r="520" spans="1:58" ht="11.25" customHeight="1">
      <c r="A520" s="15"/>
      <c r="B520" s="15"/>
      <c r="C520" s="15"/>
      <c r="G520" s="15"/>
      <c r="AE520" s="15"/>
      <c r="AS520" s="15"/>
      <c r="BF520" s="15"/>
    </row>
    <row r="521" spans="1:58" ht="11.25" customHeight="1">
      <c r="A521" s="15"/>
      <c r="B521" s="15"/>
      <c r="C521" s="15"/>
      <c r="G521" s="15"/>
      <c r="AE521" s="15"/>
      <c r="AS521" s="15"/>
      <c r="BF521" s="15"/>
    </row>
    <row r="522" spans="1:58" ht="11.25" customHeight="1">
      <c r="A522" s="15"/>
      <c r="B522" s="15"/>
      <c r="C522" s="15"/>
      <c r="G522" s="15"/>
      <c r="AE522" s="15"/>
      <c r="AS522" s="15"/>
      <c r="BF522" s="15"/>
    </row>
    <row r="523" spans="1:58" ht="11.25" customHeight="1">
      <c r="A523" s="15"/>
      <c r="B523" s="15"/>
      <c r="C523" s="15"/>
      <c r="G523" s="15"/>
      <c r="AE523" s="15"/>
      <c r="AS523" s="15"/>
      <c r="BF523" s="15"/>
    </row>
    <row r="524" spans="1:58" ht="11.25" customHeight="1">
      <c r="A524" s="15"/>
      <c r="B524" s="15"/>
      <c r="C524" s="15"/>
      <c r="G524" s="15"/>
      <c r="AE524" s="15"/>
      <c r="AS524" s="15"/>
      <c r="BF524" s="15"/>
    </row>
    <row r="525" spans="1:58" ht="11.25" customHeight="1">
      <c r="A525" s="15"/>
      <c r="B525" s="15"/>
      <c r="C525" s="15"/>
      <c r="G525" s="15"/>
      <c r="AE525" s="15"/>
      <c r="AS525" s="15"/>
      <c r="BF525" s="15"/>
    </row>
    <row r="526" spans="1:58" ht="11.25" customHeight="1">
      <c r="A526" s="15"/>
      <c r="B526" s="15"/>
      <c r="C526" s="15"/>
      <c r="G526" s="15"/>
      <c r="AE526" s="15"/>
      <c r="AS526" s="15"/>
      <c r="BF526" s="15"/>
    </row>
    <row r="527" spans="1:58" ht="11.25" customHeight="1">
      <c r="A527" s="15"/>
      <c r="B527" s="15"/>
      <c r="C527" s="15"/>
      <c r="G527" s="15"/>
      <c r="AE527" s="15"/>
      <c r="AS527" s="15"/>
      <c r="BF527" s="15"/>
    </row>
    <row r="528" spans="1:58" ht="11.25" customHeight="1">
      <c r="A528" s="15"/>
      <c r="B528" s="15"/>
      <c r="C528" s="15"/>
      <c r="G528" s="15"/>
      <c r="AE528" s="15"/>
      <c r="AS528" s="15"/>
      <c r="BF528" s="15"/>
    </row>
    <row r="529" spans="1:58" ht="11.25" customHeight="1">
      <c r="A529" s="15"/>
      <c r="B529" s="15"/>
      <c r="C529" s="15"/>
      <c r="G529" s="15"/>
      <c r="AE529" s="15"/>
      <c r="AS529" s="15"/>
      <c r="BF529" s="15"/>
    </row>
    <row r="530" spans="1:58" ht="11.25" customHeight="1">
      <c r="A530" s="15"/>
      <c r="B530" s="15"/>
      <c r="C530" s="15"/>
      <c r="G530" s="15"/>
      <c r="AE530" s="15"/>
      <c r="AS530" s="15"/>
      <c r="BF530" s="15"/>
    </row>
    <row r="531" spans="1:58" ht="11.25" customHeight="1">
      <c r="A531" s="15"/>
      <c r="B531" s="15"/>
      <c r="C531" s="15"/>
      <c r="G531" s="15"/>
      <c r="AE531" s="15"/>
      <c r="AS531" s="15"/>
      <c r="BF531" s="15"/>
    </row>
    <row r="532" spans="1:58" ht="11.25" customHeight="1">
      <c r="A532" s="15"/>
      <c r="B532" s="15"/>
      <c r="C532" s="15"/>
      <c r="G532" s="15"/>
      <c r="AE532" s="15"/>
      <c r="AS532" s="15"/>
      <c r="BF532" s="15"/>
    </row>
    <row r="533" spans="1:58" ht="11.25" customHeight="1">
      <c r="A533" s="15"/>
      <c r="B533" s="15"/>
      <c r="C533" s="15"/>
      <c r="G533" s="15"/>
      <c r="AE533" s="15"/>
      <c r="AS533" s="15"/>
      <c r="BF533" s="15"/>
    </row>
    <row r="534" spans="1:58" ht="11.25" customHeight="1">
      <c r="A534" s="15"/>
      <c r="B534" s="15"/>
      <c r="C534" s="15"/>
      <c r="G534" s="15"/>
      <c r="AE534" s="15"/>
      <c r="AS534" s="15"/>
      <c r="BF534" s="15"/>
    </row>
    <row r="535" spans="1:58" ht="11.25" customHeight="1">
      <c r="A535" s="15"/>
      <c r="B535" s="15"/>
      <c r="C535" s="15"/>
      <c r="G535" s="15"/>
      <c r="AE535" s="15"/>
      <c r="AS535" s="15"/>
      <c r="BF535" s="15"/>
    </row>
    <row r="536" spans="1:58" ht="11.25" customHeight="1">
      <c r="A536" s="15"/>
      <c r="B536" s="15"/>
      <c r="C536" s="15"/>
      <c r="G536" s="15"/>
      <c r="AE536" s="15"/>
      <c r="AS536" s="15"/>
      <c r="BF536" s="15"/>
    </row>
    <row r="537" spans="1:58" ht="11.25" customHeight="1">
      <c r="A537" s="15"/>
      <c r="B537" s="15"/>
      <c r="C537" s="15"/>
      <c r="G537" s="15"/>
      <c r="AE537" s="15"/>
      <c r="AS537" s="15"/>
      <c r="BF537" s="15"/>
    </row>
    <row r="538" spans="1:58" ht="11.25" customHeight="1">
      <c r="A538" s="15"/>
      <c r="B538" s="15"/>
      <c r="C538" s="15"/>
      <c r="G538" s="15"/>
      <c r="AE538" s="15"/>
      <c r="AS538" s="15"/>
      <c r="BF538" s="15"/>
    </row>
    <row r="539" spans="1:58" ht="11.25" customHeight="1">
      <c r="A539" s="15"/>
      <c r="B539" s="15"/>
      <c r="C539" s="15"/>
      <c r="G539" s="15"/>
      <c r="AE539" s="15"/>
      <c r="AS539" s="15"/>
      <c r="BF539" s="15"/>
    </row>
    <row r="540" spans="1:58" ht="11.25" customHeight="1">
      <c r="A540" s="15"/>
      <c r="B540" s="15"/>
      <c r="C540" s="15"/>
      <c r="G540" s="15"/>
      <c r="AE540" s="15"/>
      <c r="AS540" s="15"/>
      <c r="BF540" s="15"/>
    </row>
    <row r="541" spans="1:58" ht="11.25" customHeight="1">
      <c r="A541" s="15"/>
      <c r="B541" s="15"/>
      <c r="C541" s="15"/>
      <c r="G541" s="15"/>
      <c r="AE541" s="15"/>
      <c r="AS541" s="15"/>
      <c r="BF541" s="15"/>
    </row>
    <row r="542" spans="1:58" ht="11.25" customHeight="1">
      <c r="A542" s="15"/>
      <c r="B542" s="15"/>
      <c r="C542" s="15"/>
      <c r="G542" s="15"/>
      <c r="AE542" s="15"/>
      <c r="AS542" s="15"/>
      <c r="BF542" s="15"/>
    </row>
    <row r="543" spans="1:58" ht="11.25" customHeight="1">
      <c r="A543" s="15"/>
      <c r="B543" s="15"/>
      <c r="C543" s="15"/>
      <c r="G543" s="15"/>
      <c r="AE543" s="15"/>
      <c r="AS543" s="15"/>
      <c r="BF543" s="15"/>
    </row>
    <row r="544" spans="1:58" ht="11.25" customHeight="1">
      <c r="A544" s="15"/>
      <c r="B544" s="15"/>
      <c r="C544" s="15"/>
      <c r="G544" s="15"/>
      <c r="AE544" s="15"/>
      <c r="AS544" s="15"/>
      <c r="BF544" s="15"/>
    </row>
    <row r="545" spans="1:58" ht="11.25" customHeight="1">
      <c r="A545" s="15"/>
      <c r="B545" s="15"/>
      <c r="C545" s="15"/>
      <c r="G545" s="15"/>
      <c r="AE545" s="15"/>
      <c r="AS545" s="15"/>
      <c r="BF545" s="15"/>
    </row>
    <row r="546" spans="1:58" ht="11.25" customHeight="1">
      <c r="A546" s="15"/>
      <c r="B546" s="15"/>
      <c r="C546" s="15"/>
      <c r="G546" s="15"/>
      <c r="AE546" s="15"/>
      <c r="AS546" s="15"/>
      <c r="BF546" s="15"/>
    </row>
    <row r="547" spans="1:58" ht="11.25" customHeight="1">
      <c r="A547" s="15"/>
      <c r="B547" s="15"/>
      <c r="C547" s="15"/>
      <c r="G547" s="15"/>
      <c r="AE547" s="15"/>
      <c r="AS547" s="15"/>
      <c r="BF547" s="15"/>
    </row>
    <row r="548" spans="1:58" ht="11.25" customHeight="1">
      <c r="A548" s="15"/>
      <c r="B548" s="15"/>
      <c r="C548" s="15"/>
      <c r="G548" s="15"/>
      <c r="AE548" s="15"/>
      <c r="AS548" s="15"/>
      <c r="BF548" s="15"/>
    </row>
    <row r="549" spans="1:58" ht="11.25" customHeight="1">
      <c r="A549" s="15"/>
      <c r="B549" s="15"/>
      <c r="C549" s="15"/>
      <c r="G549" s="15"/>
      <c r="AE549" s="15"/>
      <c r="AS549" s="15"/>
      <c r="BF549" s="15"/>
    </row>
    <row r="550" spans="1:58" ht="11.25" customHeight="1">
      <c r="A550" s="15"/>
      <c r="B550" s="15"/>
      <c r="C550" s="15"/>
      <c r="G550" s="15"/>
      <c r="AE550" s="15"/>
      <c r="AS550" s="15"/>
      <c r="BF550" s="15"/>
    </row>
    <row r="551" spans="1:58" ht="11.25" customHeight="1">
      <c r="A551" s="15"/>
      <c r="B551" s="15"/>
      <c r="C551" s="15"/>
      <c r="G551" s="15"/>
      <c r="AE551" s="15"/>
      <c r="AS551" s="15"/>
      <c r="BF551" s="15"/>
    </row>
    <row r="552" spans="1:58" ht="11.25" customHeight="1">
      <c r="A552" s="15"/>
      <c r="B552" s="15"/>
      <c r="C552" s="15"/>
      <c r="G552" s="15"/>
      <c r="AE552" s="15"/>
      <c r="AS552" s="15"/>
      <c r="BF552" s="15"/>
    </row>
    <row r="553" spans="1:58" ht="11.25" customHeight="1">
      <c r="A553" s="15"/>
      <c r="B553" s="15"/>
      <c r="C553" s="15"/>
      <c r="G553" s="15"/>
      <c r="AE553" s="15"/>
      <c r="AS553" s="15"/>
      <c r="BF553" s="15"/>
    </row>
    <row r="554" spans="1:58" ht="11.25" customHeight="1">
      <c r="A554" s="15"/>
      <c r="B554" s="15"/>
      <c r="C554" s="15"/>
      <c r="G554" s="15"/>
      <c r="AE554" s="15"/>
      <c r="AS554" s="15"/>
      <c r="BF554" s="15"/>
    </row>
    <row r="555" spans="1:58" ht="11.25" customHeight="1">
      <c r="A555" s="15"/>
      <c r="B555" s="15"/>
      <c r="C555" s="15"/>
      <c r="G555" s="15"/>
      <c r="AE555" s="15"/>
      <c r="AS555" s="15"/>
      <c r="BF555" s="15"/>
    </row>
    <row r="556" spans="1:58" ht="11.25" customHeight="1">
      <c r="A556" s="15"/>
      <c r="B556" s="15"/>
      <c r="C556" s="15"/>
      <c r="G556" s="15"/>
      <c r="AE556" s="15"/>
      <c r="AS556" s="15"/>
      <c r="BF556" s="15"/>
    </row>
    <row r="557" spans="1:58" ht="11.25" customHeight="1">
      <c r="A557" s="15"/>
      <c r="B557" s="15"/>
      <c r="C557" s="15"/>
      <c r="G557" s="15"/>
      <c r="AE557" s="15"/>
      <c r="AS557" s="15"/>
      <c r="BF557" s="15"/>
    </row>
    <row r="558" spans="1:58" ht="11.25" customHeight="1">
      <c r="A558" s="15"/>
      <c r="B558" s="15"/>
      <c r="C558" s="15"/>
      <c r="G558" s="15"/>
      <c r="AE558" s="15"/>
      <c r="AS558" s="15"/>
      <c r="BF558" s="15"/>
    </row>
    <row r="559" spans="1:58" ht="11.25" customHeight="1">
      <c r="A559" s="15"/>
      <c r="B559" s="15"/>
      <c r="C559" s="15"/>
      <c r="G559" s="15"/>
      <c r="AE559" s="15"/>
      <c r="AS559" s="15"/>
      <c r="BF559" s="15"/>
    </row>
    <row r="560" spans="1:58" ht="11.25" customHeight="1">
      <c r="A560" s="15"/>
      <c r="B560" s="15"/>
      <c r="C560" s="15"/>
      <c r="G560" s="15"/>
      <c r="AE560" s="15"/>
      <c r="AS560" s="15"/>
      <c r="BF560" s="15"/>
    </row>
    <row r="561" spans="1:58" ht="11.25" customHeight="1">
      <c r="A561" s="15"/>
      <c r="B561" s="15"/>
      <c r="C561" s="15"/>
      <c r="G561" s="15"/>
      <c r="AE561" s="15"/>
      <c r="AS561" s="15"/>
      <c r="BF561" s="15"/>
    </row>
    <row r="562" spans="1:58" ht="11.25" customHeight="1">
      <c r="A562" s="15"/>
      <c r="B562" s="15"/>
      <c r="C562" s="15"/>
      <c r="G562" s="15"/>
      <c r="AE562" s="15"/>
      <c r="AS562" s="15"/>
      <c r="BF562" s="15"/>
    </row>
    <row r="563" spans="1:58" ht="11.25" customHeight="1">
      <c r="A563" s="15"/>
      <c r="B563" s="15"/>
      <c r="C563" s="15"/>
      <c r="G563" s="15"/>
      <c r="AE563" s="15"/>
      <c r="AS563" s="15"/>
      <c r="BF563" s="15"/>
    </row>
    <row r="564" spans="1:58" ht="11.25" customHeight="1">
      <c r="A564" s="15"/>
      <c r="B564" s="15"/>
      <c r="C564" s="15"/>
      <c r="G564" s="15"/>
      <c r="AE564" s="15"/>
      <c r="AS564" s="15"/>
      <c r="BF564" s="15"/>
    </row>
    <row r="565" spans="1:58" ht="11.25" customHeight="1">
      <c r="A565" s="15"/>
      <c r="B565" s="15"/>
      <c r="C565" s="15"/>
      <c r="G565" s="15"/>
      <c r="AE565" s="15"/>
      <c r="AS565" s="15"/>
      <c r="BF565" s="15"/>
    </row>
    <row r="566" spans="1:58" ht="11.25" customHeight="1">
      <c r="A566" s="15"/>
      <c r="B566" s="15"/>
      <c r="C566" s="15"/>
      <c r="G566" s="15"/>
      <c r="AE566" s="15"/>
      <c r="AS566" s="15"/>
      <c r="BF566" s="15"/>
    </row>
    <row r="567" spans="1:58" ht="11.25" customHeight="1">
      <c r="A567" s="15"/>
      <c r="B567" s="15"/>
      <c r="C567" s="15"/>
      <c r="G567" s="15"/>
      <c r="AE567" s="15"/>
      <c r="AS567" s="15"/>
      <c r="BF567" s="15"/>
    </row>
    <row r="568" spans="1:58" ht="11.25" customHeight="1">
      <c r="A568" s="15"/>
      <c r="B568" s="15"/>
      <c r="C568" s="15"/>
      <c r="G568" s="15"/>
      <c r="AE568" s="15"/>
      <c r="AS568" s="15"/>
      <c r="BF568" s="15"/>
    </row>
    <row r="569" spans="1:58" ht="11.25" customHeight="1">
      <c r="A569" s="15"/>
      <c r="B569" s="15"/>
      <c r="C569" s="15"/>
      <c r="G569" s="15"/>
      <c r="AE569" s="15"/>
      <c r="AS569" s="15"/>
      <c r="BF569" s="15"/>
    </row>
    <row r="570" spans="1:58" ht="11.25" customHeight="1">
      <c r="A570" s="15"/>
      <c r="B570" s="15"/>
      <c r="C570" s="15"/>
      <c r="G570" s="15"/>
      <c r="AE570" s="15"/>
      <c r="AS570" s="15"/>
      <c r="BF570" s="15"/>
    </row>
    <row r="571" spans="1:58" ht="11.25" customHeight="1">
      <c r="A571" s="15"/>
      <c r="B571" s="15"/>
      <c r="C571" s="15"/>
      <c r="G571" s="15"/>
      <c r="AE571" s="15"/>
      <c r="AS571" s="15"/>
      <c r="BF571" s="15"/>
    </row>
    <row r="572" spans="1:58" ht="11.25" customHeight="1">
      <c r="A572" s="15"/>
      <c r="B572" s="15"/>
      <c r="C572" s="15"/>
      <c r="G572" s="15"/>
      <c r="AE572" s="15"/>
      <c r="AS572" s="15"/>
      <c r="BF572" s="15"/>
    </row>
    <row r="573" spans="1:58" ht="11.25" customHeight="1">
      <c r="A573" s="15"/>
      <c r="B573" s="15"/>
      <c r="C573" s="15"/>
      <c r="G573" s="15"/>
      <c r="AE573" s="15"/>
      <c r="AS573" s="15"/>
      <c r="BF573" s="15"/>
    </row>
    <row r="574" spans="1:58" ht="11.25" customHeight="1">
      <c r="A574" s="15"/>
      <c r="B574" s="15"/>
      <c r="C574" s="15"/>
      <c r="G574" s="15"/>
      <c r="AE574" s="15"/>
      <c r="AS574" s="15"/>
      <c r="BF574" s="15"/>
    </row>
    <row r="575" spans="1:58" ht="11.25" customHeight="1">
      <c r="A575" s="15"/>
      <c r="B575" s="15"/>
      <c r="C575" s="15"/>
      <c r="G575" s="15"/>
      <c r="AE575" s="15"/>
      <c r="AS575" s="15"/>
      <c r="BF575" s="15"/>
    </row>
    <row r="576" spans="1:58" ht="11.25" customHeight="1">
      <c r="A576" s="15"/>
      <c r="B576" s="15"/>
      <c r="C576" s="15"/>
      <c r="G576" s="15"/>
      <c r="AE576" s="15"/>
      <c r="AS576" s="15"/>
      <c r="BF576" s="15"/>
    </row>
    <row r="577" spans="1:58" ht="11.25" customHeight="1">
      <c r="A577" s="15"/>
      <c r="B577" s="15"/>
      <c r="C577" s="15"/>
      <c r="G577" s="15"/>
      <c r="AE577" s="15"/>
      <c r="AS577" s="15"/>
      <c r="BF577" s="15"/>
    </row>
    <row r="578" spans="1:58" ht="11.25" customHeight="1">
      <c r="A578" s="15"/>
      <c r="B578" s="15"/>
      <c r="C578" s="15"/>
      <c r="G578" s="15"/>
      <c r="AE578" s="15"/>
      <c r="AS578" s="15"/>
      <c r="BF578" s="15"/>
    </row>
    <row r="579" spans="1:58" ht="11.25" customHeight="1">
      <c r="A579" s="15"/>
      <c r="B579" s="15"/>
      <c r="C579" s="15"/>
      <c r="G579" s="15"/>
      <c r="AE579" s="15"/>
      <c r="AS579" s="15"/>
      <c r="BF579" s="15"/>
    </row>
    <row r="580" spans="1:58" ht="11.25" customHeight="1">
      <c r="A580" s="15"/>
      <c r="B580" s="15"/>
      <c r="C580" s="15"/>
      <c r="G580" s="15"/>
      <c r="AE580" s="15"/>
      <c r="AS580" s="15"/>
      <c r="BF580" s="15"/>
    </row>
    <row r="581" spans="1:58" ht="11.25" customHeight="1">
      <c r="A581" s="15"/>
      <c r="B581" s="15"/>
      <c r="C581" s="15"/>
      <c r="G581" s="15"/>
      <c r="AE581" s="15"/>
      <c r="AS581" s="15"/>
      <c r="BF581" s="15"/>
    </row>
    <row r="582" spans="1:58" ht="11.25" customHeight="1">
      <c r="A582" s="15"/>
      <c r="B582" s="15"/>
      <c r="C582" s="15"/>
      <c r="G582" s="15"/>
      <c r="AE582" s="15"/>
      <c r="AS582" s="15"/>
      <c r="BF582" s="15"/>
    </row>
    <row r="583" spans="1:58" ht="11.25" customHeight="1">
      <c r="A583" s="15"/>
      <c r="B583" s="15"/>
      <c r="C583" s="15"/>
      <c r="G583" s="15"/>
      <c r="AE583" s="15"/>
      <c r="AS583" s="15"/>
      <c r="BF583" s="15"/>
    </row>
    <row r="584" spans="1:58" ht="11.25" customHeight="1">
      <c r="A584" s="15"/>
      <c r="B584" s="15"/>
      <c r="C584" s="15"/>
      <c r="G584" s="15"/>
      <c r="AE584" s="15"/>
      <c r="AS584" s="15"/>
      <c r="BF584" s="15"/>
    </row>
    <row r="585" spans="1:58" ht="11.25" customHeight="1">
      <c r="A585" s="15"/>
      <c r="B585" s="15"/>
      <c r="C585" s="15"/>
      <c r="G585" s="15"/>
      <c r="AE585" s="15"/>
      <c r="AS585" s="15"/>
      <c r="BF585" s="15"/>
    </row>
    <row r="586" spans="1:58" ht="11.25" customHeight="1">
      <c r="A586" s="15"/>
      <c r="B586" s="15"/>
      <c r="C586" s="15"/>
      <c r="G586" s="15"/>
      <c r="AE586" s="15"/>
      <c r="AS586" s="15"/>
      <c r="BF586" s="15"/>
    </row>
    <row r="587" spans="1:58" ht="11.25" customHeight="1">
      <c r="A587" s="15"/>
      <c r="B587" s="15"/>
      <c r="C587" s="15"/>
      <c r="G587" s="15"/>
      <c r="AE587" s="15"/>
      <c r="AS587" s="15"/>
      <c r="BF587" s="15"/>
    </row>
    <row r="588" spans="1:58" ht="11.25" customHeight="1">
      <c r="A588" s="15"/>
      <c r="B588" s="15"/>
      <c r="C588" s="15"/>
      <c r="G588" s="15"/>
      <c r="AE588" s="15"/>
      <c r="AS588" s="15"/>
      <c r="BF588" s="15"/>
    </row>
    <row r="589" spans="1:58" ht="11.25" customHeight="1">
      <c r="A589" s="15"/>
      <c r="B589" s="15"/>
      <c r="C589" s="15"/>
      <c r="G589" s="15"/>
      <c r="AE589" s="15"/>
      <c r="AS589" s="15"/>
      <c r="BF589" s="15"/>
    </row>
    <row r="590" spans="1:58" ht="11.25" customHeight="1">
      <c r="A590" s="15"/>
      <c r="B590" s="15"/>
      <c r="C590" s="15"/>
      <c r="G590" s="15"/>
      <c r="AE590" s="15"/>
      <c r="AS590" s="15"/>
      <c r="BF590" s="15"/>
    </row>
    <row r="591" spans="1:58" ht="11.25" customHeight="1">
      <c r="A591" s="15"/>
      <c r="B591" s="15"/>
      <c r="C591" s="15"/>
      <c r="G591" s="15"/>
      <c r="AE591" s="15"/>
      <c r="AS591" s="15"/>
      <c r="BF591" s="15"/>
    </row>
    <row r="592" spans="1:58" ht="11.25" customHeight="1">
      <c r="A592" s="15"/>
      <c r="B592" s="15"/>
      <c r="C592" s="15"/>
      <c r="G592" s="15"/>
      <c r="AE592" s="15"/>
      <c r="AS592" s="15"/>
      <c r="BF592" s="15"/>
    </row>
    <row r="593" spans="1:58" ht="11.25" customHeight="1">
      <c r="A593" s="15"/>
      <c r="B593" s="15"/>
      <c r="C593" s="15"/>
      <c r="G593" s="15"/>
      <c r="AE593" s="15"/>
      <c r="AS593" s="15"/>
      <c r="BF593" s="15"/>
    </row>
    <row r="594" spans="1:58" ht="11.25" customHeight="1">
      <c r="A594" s="15"/>
      <c r="B594" s="15"/>
      <c r="C594" s="15"/>
      <c r="G594" s="15"/>
      <c r="AE594" s="15"/>
      <c r="AS594" s="15"/>
      <c r="BF594" s="15"/>
    </row>
    <row r="595" spans="1:58" ht="11.25" customHeight="1">
      <c r="A595" s="15"/>
      <c r="B595" s="15"/>
      <c r="C595" s="15"/>
      <c r="G595" s="15"/>
      <c r="AE595" s="15"/>
      <c r="AS595" s="15"/>
      <c r="BF595" s="15"/>
    </row>
    <row r="596" spans="1:58" ht="11.25" customHeight="1">
      <c r="A596" s="15"/>
      <c r="B596" s="15"/>
      <c r="C596" s="15"/>
      <c r="G596" s="15"/>
      <c r="AE596" s="15"/>
      <c r="AS596" s="15"/>
      <c r="BF596" s="15"/>
    </row>
    <row r="597" spans="1:58" ht="11.25" customHeight="1">
      <c r="A597" s="15"/>
      <c r="B597" s="15"/>
      <c r="C597" s="15"/>
      <c r="G597" s="15"/>
      <c r="AE597" s="15"/>
      <c r="AS597" s="15"/>
      <c r="BF597" s="15"/>
    </row>
    <row r="598" spans="1:58" ht="11.25" customHeight="1">
      <c r="A598" s="15"/>
      <c r="B598" s="15"/>
      <c r="C598" s="15"/>
      <c r="G598" s="15"/>
      <c r="AE598" s="15"/>
      <c r="AS598" s="15"/>
      <c r="BF598" s="15"/>
    </row>
    <row r="599" spans="1:58" ht="11.25" customHeight="1">
      <c r="A599" s="15"/>
      <c r="B599" s="15"/>
      <c r="C599" s="15"/>
      <c r="G599" s="15"/>
      <c r="AE599" s="15"/>
      <c r="AS599" s="15"/>
      <c r="BF599" s="15"/>
    </row>
    <row r="600" spans="1:58" ht="11.25" customHeight="1">
      <c r="A600" s="15"/>
      <c r="B600" s="15"/>
      <c r="C600" s="15"/>
      <c r="G600" s="15"/>
      <c r="AE600" s="15"/>
      <c r="AS600" s="15"/>
      <c r="BF600" s="15"/>
    </row>
    <row r="601" spans="1:58" ht="11.25" customHeight="1">
      <c r="A601" s="15"/>
      <c r="B601" s="15"/>
      <c r="C601" s="15"/>
      <c r="G601" s="15"/>
      <c r="AE601" s="15"/>
      <c r="AS601" s="15"/>
      <c r="BF601" s="15"/>
    </row>
    <row r="602" spans="1:58" ht="11.25" customHeight="1">
      <c r="A602" s="15"/>
      <c r="B602" s="15"/>
      <c r="C602" s="15"/>
      <c r="G602" s="15"/>
      <c r="AE602" s="15"/>
      <c r="AS602" s="15"/>
      <c r="BF602" s="15"/>
    </row>
    <row r="603" spans="1:58" ht="11.25" customHeight="1">
      <c r="A603" s="15"/>
      <c r="B603" s="15"/>
      <c r="C603" s="15"/>
      <c r="G603" s="15"/>
      <c r="AE603" s="15"/>
      <c r="AS603" s="15"/>
      <c r="BF603" s="15"/>
    </row>
    <row r="604" spans="1:58" ht="11.25" customHeight="1">
      <c r="A604" s="15"/>
      <c r="B604" s="15"/>
      <c r="C604" s="15"/>
      <c r="G604" s="15"/>
      <c r="AE604" s="15"/>
      <c r="AS604" s="15"/>
      <c r="BF604" s="15"/>
    </row>
    <row r="605" spans="1:58" ht="11.25" customHeight="1">
      <c r="A605" s="15"/>
      <c r="B605" s="15"/>
      <c r="C605" s="15"/>
      <c r="G605" s="15"/>
      <c r="AE605" s="15"/>
      <c r="AS605" s="15"/>
      <c r="BF605" s="15"/>
    </row>
    <row r="606" spans="1:58" ht="11.25" customHeight="1">
      <c r="A606" s="15"/>
      <c r="B606" s="15"/>
      <c r="C606" s="15"/>
      <c r="G606" s="15"/>
      <c r="AE606" s="15"/>
      <c r="AS606" s="15"/>
      <c r="BF606" s="15"/>
    </row>
    <row r="607" spans="1:58" ht="11.25" customHeight="1">
      <c r="A607" s="15"/>
      <c r="B607" s="15"/>
      <c r="C607" s="15"/>
      <c r="G607" s="15"/>
      <c r="AE607" s="15"/>
      <c r="AS607" s="15"/>
      <c r="BF607" s="15"/>
    </row>
    <row r="608" spans="1:58" ht="11.25" customHeight="1">
      <c r="A608" s="15"/>
      <c r="B608" s="15"/>
      <c r="C608" s="15"/>
      <c r="G608" s="15"/>
      <c r="AE608" s="15"/>
      <c r="AS608" s="15"/>
      <c r="BF608" s="15"/>
    </row>
    <row r="609" spans="1:58" ht="11.25" customHeight="1">
      <c r="A609" s="15"/>
      <c r="B609" s="15"/>
      <c r="C609" s="15"/>
      <c r="G609" s="15"/>
      <c r="AE609" s="15"/>
      <c r="AS609" s="15"/>
      <c r="BF609" s="15"/>
    </row>
    <row r="610" spans="1:58" ht="11.25" customHeight="1">
      <c r="A610" s="15"/>
      <c r="B610" s="15"/>
      <c r="C610" s="15"/>
      <c r="G610" s="15"/>
      <c r="AE610" s="15"/>
      <c r="AS610" s="15"/>
      <c r="BF610" s="15"/>
    </row>
    <row r="611" spans="1:58" ht="11.25" customHeight="1">
      <c r="A611" s="15"/>
      <c r="B611" s="15"/>
      <c r="C611" s="15"/>
      <c r="G611" s="15"/>
      <c r="AE611" s="15"/>
      <c r="AS611" s="15"/>
      <c r="BF611" s="15"/>
    </row>
    <row r="612" spans="1:58" ht="11.25" customHeight="1">
      <c r="A612" s="15"/>
      <c r="B612" s="15"/>
      <c r="C612" s="15"/>
      <c r="G612" s="15"/>
      <c r="AE612" s="15"/>
      <c r="AS612" s="15"/>
      <c r="BF612" s="15"/>
    </row>
    <row r="613" spans="1:58" ht="11.25" customHeight="1">
      <c r="A613" s="15"/>
      <c r="B613" s="15"/>
      <c r="C613" s="15"/>
      <c r="G613" s="15"/>
      <c r="AE613" s="15"/>
      <c r="AS613" s="15"/>
      <c r="BF613" s="15"/>
    </row>
    <row r="614" spans="1:58" ht="11.25" customHeight="1">
      <c r="A614" s="15"/>
      <c r="B614" s="15"/>
      <c r="C614" s="15"/>
      <c r="G614" s="15"/>
      <c r="AE614" s="15"/>
      <c r="AS614" s="15"/>
      <c r="BF614" s="15"/>
    </row>
    <row r="615" spans="1:58" ht="11.25" customHeight="1">
      <c r="A615" s="15"/>
      <c r="B615" s="15"/>
      <c r="C615" s="15"/>
      <c r="G615" s="15"/>
      <c r="AE615" s="15"/>
      <c r="AS615" s="15"/>
      <c r="BF615" s="15"/>
    </row>
    <row r="616" spans="1:58" ht="11.25" customHeight="1">
      <c r="A616" s="15"/>
      <c r="B616" s="15"/>
      <c r="C616" s="15"/>
      <c r="G616" s="15"/>
      <c r="AE616" s="15"/>
      <c r="AS616" s="15"/>
      <c r="BF616" s="15"/>
    </row>
    <row r="617" spans="1:58" ht="11.25" customHeight="1">
      <c r="A617" s="15"/>
      <c r="B617" s="15"/>
      <c r="C617" s="15"/>
      <c r="G617" s="15"/>
      <c r="AE617" s="15"/>
      <c r="AS617" s="15"/>
      <c r="BF617" s="15"/>
    </row>
    <row r="618" spans="1:58" ht="11.25" customHeight="1">
      <c r="A618" s="15"/>
      <c r="B618" s="15"/>
      <c r="C618" s="15"/>
      <c r="G618" s="15"/>
      <c r="AE618" s="15"/>
      <c r="AS618" s="15"/>
      <c r="BF618" s="15"/>
    </row>
    <row r="619" spans="1:58" ht="11.25" customHeight="1">
      <c r="A619" s="15"/>
      <c r="B619" s="15"/>
      <c r="C619" s="15"/>
      <c r="G619" s="15"/>
      <c r="AE619" s="15"/>
      <c r="AS619" s="15"/>
      <c r="BF619" s="15"/>
    </row>
    <row r="620" spans="1:58" ht="11.25" customHeight="1">
      <c r="A620" s="15"/>
      <c r="B620" s="15"/>
      <c r="C620" s="15"/>
      <c r="G620" s="15"/>
      <c r="AE620" s="15"/>
      <c r="AS620" s="15"/>
      <c r="BF620" s="15"/>
    </row>
    <row r="621" spans="1:58" ht="11.25" customHeight="1">
      <c r="A621" s="15"/>
      <c r="B621" s="15"/>
      <c r="C621" s="15"/>
      <c r="G621" s="15"/>
      <c r="AE621" s="15"/>
      <c r="AS621" s="15"/>
      <c r="BF621" s="15"/>
    </row>
    <row r="622" spans="1:58" ht="11.25" customHeight="1">
      <c r="A622" s="15"/>
      <c r="B622" s="15"/>
      <c r="C622" s="15"/>
      <c r="G622" s="15"/>
      <c r="AE622" s="15"/>
      <c r="AS622" s="15"/>
      <c r="BF622" s="15"/>
    </row>
    <row r="623" spans="1:58" ht="11.25" customHeight="1">
      <c r="A623" s="15"/>
      <c r="B623" s="15"/>
      <c r="C623" s="15"/>
      <c r="G623" s="15"/>
      <c r="AE623" s="15"/>
      <c r="AS623" s="15"/>
      <c r="BF623" s="15"/>
    </row>
    <row r="624" spans="1:58" ht="11.25" customHeight="1">
      <c r="A624" s="15"/>
      <c r="B624" s="15"/>
      <c r="C624" s="15"/>
      <c r="G624" s="15"/>
      <c r="AE624" s="15"/>
      <c r="AS624" s="15"/>
      <c r="BF624" s="15"/>
    </row>
    <row r="625" spans="1:58" ht="11.25" customHeight="1">
      <c r="A625" s="15"/>
      <c r="B625" s="15"/>
      <c r="C625" s="15"/>
      <c r="G625" s="15"/>
      <c r="AE625" s="15"/>
      <c r="AS625" s="15"/>
      <c r="BF625" s="15"/>
    </row>
    <row r="626" spans="1:58" ht="11.25" customHeight="1">
      <c r="A626" s="15"/>
      <c r="B626" s="15"/>
      <c r="C626" s="15"/>
      <c r="G626" s="15"/>
      <c r="AE626" s="15"/>
      <c r="AS626" s="15"/>
      <c r="BF626" s="15"/>
    </row>
    <row r="627" spans="1:58" ht="11.25" customHeight="1">
      <c r="A627" s="15"/>
      <c r="B627" s="15"/>
      <c r="C627" s="15"/>
      <c r="G627" s="15"/>
      <c r="AE627" s="15"/>
      <c r="AS627" s="15"/>
      <c r="BF627" s="15"/>
    </row>
    <row r="628" spans="1:58" ht="11.25" customHeight="1">
      <c r="A628" s="15"/>
      <c r="B628" s="15"/>
      <c r="C628" s="15"/>
      <c r="G628" s="15"/>
      <c r="AE628" s="15"/>
      <c r="AS628" s="15"/>
      <c r="BF628" s="15"/>
    </row>
    <row r="629" spans="1:58" ht="11.25" customHeight="1">
      <c r="A629" s="15"/>
      <c r="B629" s="15"/>
      <c r="C629" s="15"/>
      <c r="G629" s="15"/>
      <c r="AE629" s="15"/>
      <c r="AS629" s="15"/>
      <c r="BF629" s="15"/>
    </row>
    <row r="630" spans="1:58" ht="11.25" customHeight="1">
      <c r="A630" s="15"/>
      <c r="B630" s="15"/>
      <c r="C630" s="15"/>
      <c r="G630" s="15"/>
      <c r="AE630" s="15"/>
      <c r="AS630" s="15"/>
      <c r="BF630" s="15"/>
    </row>
    <row r="631" spans="1:58" ht="11.25" customHeight="1">
      <c r="A631" s="15"/>
      <c r="B631" s="15"/>
      <c r="C631" s="15"/>
      <c r="G631" s="15"/>
      <c r="AE631" s="15"/>
      <c r="AS631" s="15"/>
      <c r="BF631" s="15"/>
    </row>
    <row r="632" spans="1:58" ht="11.25" customHeight="1">
      <c r="A632" s="15"/>
      <c r="B632" s="15"/>
      <c r="C632" s="15"/>
      <c r="G632" s="15"/>
      <c r="AE632" s="15"/>
      <c r="AS632" s="15"/>
      <c r="BF632" s="15"/>
    </row>
    <row r="633" spans="1:58" ht="11.25" customHeight="1">
      <c r="A633" s="15"/>
      <c r="B633" s="15"/>
      <c r="C633" s="15"/>
      <c r="G633" s="15"/>
      <c r="AE633" s="15"/>
      <c r="AS633" s="15"/>
      <c r="BF633" s="15"/>
    </row>
    <row r="634" spans="1:58" ht="11.25" customHeight="1">
      <c r="A634" s="15"/>
      <c r="B634" s="15"/>
      <c r="C634" s="15"/>
      <c r="G634" s="15"/>
      <c r="AE634" s="15"/>
      <c r="AS634" s="15"/>
      <c r="BF634" s="15"/>
    </row>
    <row r="635" spans="1:58" ht="11.25" customHeight="1">
      <c r="A635" s="15"/>
      <c r="B635" s="15"/>
      <c r="C635" s="15"/>
      <c r="G635" s="15"/>
      <c r="AE635" s="15"/>
      <c r="AS635" s="15"/>
      <c r="BF635" s="15"/>
    </row>
    <row r="636" spans="1:58" ht="11.25" customHeight="1">
      <c r="A636" s="15"/>
      <c r="B636" s="15"/>
      <c r="C636" s="15"/>
      <c r="G636" s="15"/>
      <c r="AE636" s="15"/>
      <c r="AS636" s="15"/>
      <c r="BF636" s="15"/>
    </row>
    <row r="637" spans="1:58" ht="11.25" customHeight="1">
      <c r="A637" s="15"/>
      <c r="B637" s="15"/>
      <c r="C637" s="15"/>
      <c r="G637" s="15"/>
      <c r="AE637" s="15"/>
      <c r="AS637" s="15"/>
      <c r="BF637" s="15"/>
    </row>
    <row r="638" spans="1:58" ht="11.25" customHeight="1">
      <c r="A638" s="15"/>
      <c r="B638" s="15"/>
      <c r="C638" s="15"/>
      <c r="G638" s="15"/>
      <c r="AE638" s="15"/>
      <c r="AS638" s="15"/>
      <c r="BF638" s="15"/>
    </row>
    <row r="639" spans="1:58" ht="11.25" customHeight="1">
      <c r="A639" s="15"/>
      <c r="B639" s="15"/>
      <c r="C639" s="15"/>
      <c r="G639" s="15"/>
      <c r="AE639" s="15"/>
      <c r="AS639" s="15"/>
      <c r="BF639" s="15"/>
    </row>
    <row r="640" spans="1:58" ht="11.25" customHeight="1">
      <c r="A640" s="15"/>
      <c r="B640" s="15"/>
      <c r="C640" s="15"/>
      <c r="G640" s="15"/>
      <c r="AE640" s="15"/>
      <c r="AS640" s="15"/>
      <c r="BF640" s="15"/>
    </row>
    <row r="641" spans="1:58" ht="11.25" customHeight="1">
      <c r="A641" s="15"/>
      <c r="B641" s="15"/>
      <c r="C641" s="15"/>
      <c r="G641" s="15"/>
      <c r="AE641" s="15"/>
      <c r="AS641" s="15"/>
      <c r="BF641" s="15"/>
    </row>
    <row r="642" spans="1:58" ht="11.25" customHeight="1">
      <c r="A642" s="15"/>
      <c r="B642" s="15"/>
      <c r="C642" s="15"/>
      <c r="G642" s="15"/>
      <c r="AE642" s="15"/>
      <c r="AS642" s="15"/>
      <c r="BF642" s="15"/>
    </row>
    <row r="643" spans="1:58" ht="11.25" customHeight="1">
      <c r="A643" s="15"/>
      <c r="B643" s="15"/>
      <c r="C643" s="15"/>
      <c r="G643" s="15"/>
      <c r="AE643" s="15"/>
      <c r="AS643" s="15"/>
      <c r="BF643" s="15"/>
    </row>
    <row r="644" spans="1:58" ht="11.25" customHeight="1">
      <c r="A644" s="15"/>
      <c r="B644" s="15"/>
      <c r="C644" s="15"/>
      <c r="G644" s="15"/>
      <c r="AE644" s="15"/>
      <c r="AS644" s="15"/>
      <c r="BF644" s="15"/>
    </row>
    <row r="645" spans="1:58" ht="11.25" customHeight="1">
      <c r="A645" s="15"/>
      <c r="B645" s="15"/>
      <c r="C645" s="15"/>
      <c r="G645" s="15"/>
      <c r="AE645" s="15"/>
      <c r="AS645" s="15"/>
      <c r="BF645" s="15"/>
    </row>
    <row r="646" spans="1:58" ht="11.25" customHeight="1">
      <c r="A646" s="15"/>
      <c r="B646" s="15"/>
      <c r="C646" s="15"/>
      <c r="G646" s="15"/>
      <c r="AE646" s="15"/>
      <c r="AS646" s="15"/>
      <c r="BF646" s="15"/>
    </row>
    <row r="647" spans="1:58" ht="11.25" customHeight="1">
      <c r="A647" s="15"/>
      <c r="B647" s="15"/>
      <c r="C647" s="15"/>
      <c r="G647" s="15"/>
      <c r="AE647" s="15"/>
      <c r="AS647" s="15"/>
      <c r="BF647" s="15"/>
    </row>
    <row r="648" spans="1:58" ht="11.25" customHeight="1">
      <c r="A648" s="15"/>
      <c r="B648" s="15"/>
      <c r="C648" s="15"/>
      <c r="G648" s="15"/>
      <c r="AE648" s="15"/>
      <c r="AS648" s="15"/>
      <c r="BF648" s="15"/>
    </row>
    <row r="649" spans="1:58" ht="11.25" customHeight="1">
      <c r="A649" s="15"/>
      <c r="B649" s="15"/>
      <c r="C649" s="15"/>
      <c r="G649" s="15"/>
      <c r="AE649" s="15"/>
      <c r="AS649" s="15"/>
      <c r="BF649" s="15"/>
    </row>
    <row r="650" spans="1:58" ht="11.25" customHeight="1">
      <c r="A650" s="15"/>
      <c r="B650" s="15"/>
      <c r="C650" s="15"/>
      <c r="G650" s="15"/>
      <c r="AE650" s="15"/>
      <c r="AS650" s="15"/>
      <c r="BF650" s="15"/>
    </row>
    <row r="651" spans="1:58" ht="11.25" customHeight="1">
      <c r="A651" s="15"/>
      <c r="B651" s="15"/>
      <c r="C651" s="15"/>
      <c r="G651" s="15"/>
      <c r="AE651" s="15"/>
      <c r="AS651" s="15"/>
      <c r="BF651" s="15"/>
    </row>
    <row r="652" spans="1:58" ht="11.25" customHeight="1">
      <c r="A652" s="15"/>
      <c r="B652" s="15"/>
      <c r="C652" s="15"/>
      <c r="G652" s="15"/>
      <c r="AE652" s="15"/>
      <c r="AS652" s="15"/>
      <c r="BF652" s="15"/>
    </row>
    <row r="653" spans="1:58" ht="11.25" customHeight="1">
      <c r="A653" s="15"/>
      <c r="B653" s="15"/>
      <c r="C653" s="15"/>
      <c r="G653" s="15"/>
      <c r="AE653" s="15"/>
      <c r="AS653" s="15"/>
      <c r="BF653" s="15"/>
    </row>
    <row r="654" spans="1:58" ht="11.25" customHeight="1">
      <c r="A654" s="15"/>
      <c r="B654" s="15"/>
      <c r="C654" s="15"/>
      <c r="G654" s="15"/>
      <c r="AE654" s="15"/>
      <c r="AS654" s="15"/>
      <c r="BF654" s="15"/>
    </row>
    <row r="655" spans="1:58" ht="11.25" customHeight="1">
      <c r="A655" s="15"/>
      <c r="B655" s="15"/>
      <c r="C655" s="15"/>
      <c r="G655" s="15"/>
      <c r="AE655" s="15"/>
      <c r="AS655" s="15"/>
      <c r="BF655" s="15"/>
    </row>
    <row r="656" spans="1:58" ht="11.25" customHeight="1">
      <c r="A656" s="15"/>
      <c r="B656" s="15"/>
      <c r="C656" s="15"/>
      <c r="G656" s="15"/>
      <c r="AE656" s="15"/>
      <c r="AS656" s="15"/>
      <c r="BF656" s="15"/>
    </row>
    <row r="657" spans="1:58" ht="11.25" customHeight="1">
      <c r="A657" s="15"/>
      <c r="B657" s="15"/>
      <c r="C657" s="15"/>
      <c r="G657" s="15"/>
      <c r="AE657" s="15"/>
      <c r="AS657" s="15"/>
      <c r="BF657" s="15"/>
    </row>
    <row r="658" spans="1:58" ht="11.25" customHeight="1">
      <c r="A658" s="15"/>
      <c r="B658" s="15"/>
      <c r="C658" s="15"/>
      <c r="G658" s="15"/>
      <c r="AE658" s="15"/>
      <c r="AS658" s="15"/>
      <c r="BF658" s="15"/>
    </row>
    <row r="659" spans="1:58" ht="11.25" customHeight="1">
      <c r="A659" s="15"/>
      <c r="B659" s="15"/>
      <c r="C659" s="15"/>
      <c r="G659" s="15"/>
      <c r="AE659" s="15"/>
      <c r="AS659" s="15"/>
      <c r="BF659" s="15"/>
    </row>
    <row r="660" spans="1:58" ht="11.25" customHeight="1">
      <c r="A660" s="15"/>
      <c r="B660" s="15"/>
      <c r="C660" s="15"/>
      <c r="G660" s="15"/>
      <c r="AE660" s="15"/>
      <c r="AS660" s="15"/>
      <c r="BF660" s="15"/>
    </row>
    <row r="661" spans="1:58" ht="11.25" customHeight="1">
      <c r="A661" s="15"/>
      <c r="B661" s="15"/>
      <c r="C661" s="15"/>
      <c r="G661" s="15"/>
      <c r="AE661" s="15"/>
      <c r="AS661" s="15"/>
      <c r="BF661" s="15"/>
    </row>
    <row r="662" spans="1:58" ht="11.25" customHeight="1">
      <c r="A662" s="15"/>
      <c r="B662" s="15"/>
      <c r="C662" s="15"/>
      <c r="G662" s="15"/>
      <c r="AE662" s="15"/>
      <c r="AS662" s="15"/>
      <c r="BF662" s="15"/>
    </row>
    <row r="663" spans="1:58" ht="11.25" customHeight="1">
      <c r="A663" s="15"/>
      <c r="B663" s="15"/>
      <c r="C663" s="15"/>
      <c r="G663" s="15"/>
      <c r="AE663" s="15"/>
      <c r="AS663" s="15"/>
      <c r="BF663" s="15"/>
    </row>
    <row r="664" spans="1:58" ht="11.25" customHeight="1">
      <c r="A664" s="15"/>
      <c r="B664" s="15"/>
      <c r="C664" s="15"/>
      <c r="G664" s="15"/>
      <c r="AE664" s="15"/>
      <c r="AS664" s="15"/>
      <c r="BF664" s="15"/>
    </row>
    <row r="665" spans="1:58" ht="11.25" customHeight="1">
      <c r="A665" s="15"/>
      <c r="B665" s="15"/>
      <c r="C665" s="15"/>
      <c r="G665" s="15"/>
      <c r="AE665" s="15"/>
      <c r="AS665" s="15"/>
      <c r="BF665" s="15"/>
    </row>
    <row r="666" spans="1:58" ht="11.25" customHeight="1">
      <c r="A666" s="15"/>
      <c r="B666" s="15"/>
      <c r="C666" s="15"/>
      <c r="G666" s="15"/>
      <c r="AE666" s="15"/>
      <c r="AS666" s="15"/>
      <c r="BF666" s="15"/>
    </row>
    <row r="667" spans="1:58" ht="11.25" customHeight="1">
      <c r="A667" s="15"/>
      <c r="B667" s="15"/>
      <c r="C667" s="15"/>
      <c r="G667" s="15"/>
      <c r="AE667" s="15"/>
      <c r="AS667" s="15"/>
      <c r="BF667" s="15"/>
    </row>
    <row r="668" spans="1:58" ht="11.25" customHeight="1">
      <c r="A668" s="15"/>
      <c r="B668" s="15"/>
      <c r="C668" s="15"/>
      <c r="G668" s="15"/>
      <c r="AE668" s="15"/>
      <c r="AS668" s="15"/>
      <c r="BF668" s="15"/>
    </row>
    <row r="669" spans="1:58" ht="11.25" customHeight="1">
      <c r="A669" s="15"/>
      <c r="B669" s="15"/>
      <c r="C669" s="15"/>
      <c r="G669" s="15"/>
      <c r="AE669" s="15"/>
      <c r="AS669" s="15"/>
      <c r="BF669" s="15"/>
    </row>
    <row r="670" spans="1:58" ht="11.25" customHeight="1">
      <c r="A670" s="15"/>
      <c r="B670" s="15"/>
      <c r="C670" s="15"/>
      <c r="G670" s="15"/>
      <c r="AE670" s="15"/>
      <c r="AS670" s="15"/>
      <c r="BF670" s="15"/>
    </row>
    <row r="671" spans="1:58" ht="11.25" customHeight="1">
      <c r="A671" s="15"/>
      <c r="B671" s="15"/>
      <c r="C671" s="15"/>
      <c r="G671" s="15"/>
      <c r="AE671" s="15"/>
      <c r="AS671" s="15"/>
      <c r="BF671" s="15"/>
    </row>
    <row r="672" spans="1:58" ht="11.25" customHeight="1">
      <c r="A672" s="15"/>
      <c r="B672" s="15"/>
      <c r="C672" s="15"/>
      <c r="G672" s="15"/>
      <c r="AE672" s="15"/>
      <c r="AS672" s="15"/>
      <c r="BF672" s="15"/>
    </row>
    <row r="673" spans="1:58" ht="11.25" customHeight="1">
      <c r="A673" s="15"/>
      <c r="B673" s="15"/>
      <c r="C673" s="15"/>
      <c r="G673" s="15"/>
      <c r="AE673" s="15"/>
      <c r="AS673" s="15"/>
      <c r="BF673" s="15"/>
    </row>
    <row r="674" spans="1:58" ht="11.25" customHeight="1">
      <c r="A674" s="15"/>
      <c r="B674" s="15"/>
      <c r="C674" s="15"/>
      <c r="G674" s="15"/>
      <c r="AE674" s="15"/>
      <c r="AS674" s="15"/>
      <c r="BF674" s="15"/>
    </row>
    <row r="675" spans="1:58" ht="11.25" customHeight="1">
      <c r="A675" s="15"/>
      <c r="B675" s="15"/>
      <c r="C675" s="15"/>
      <c r="G675" s="15"/>
      <c r="AE675" s="15"/>
      <c r="AS675" s="15"/>
      <c r="BF675" s="15"/>
    </row>
    <row r="676" spans="1:58" ht="11.25" customHeight="1">
      <c r="A676" s="15"/>
      <c r="B676" s="15"/>
      <c r="C676" s="15"/>
      <c r="G676" s="15"/>
      <c r="AE676" s="15"/>
      <c r="AS676" s="15"/>
      <c r="BF676" s="15"/>
    </row>
    <row r="677" spans="1:58" ht="11.25" customHeight="1">
      <c r="A677" s="15"/>
      <c r="B677" s="15"/>
      <c r="C677" s="15"/>
      <c r="G677" s="15"/>
      <c r="AE677" s="15"/>
      <c r="AS677" s="15"/>
      <c r="BF677" s="15"/>
    </row>
    <row r="678" spans="1:58" ht="11.25" customHeight="1">
      <c r="A678" s="15"/>
      <c r="B678" s="15"/>
      <c r="C678" s="15"/>
      <c r="G678" s="15"/>
      <c r="AE678" s="15"/>
      <c r="AS678" s="15"/>
      <c r="BF678" s="15"/>
    </row>
    <row r="679" spans="1:58" ht="11.25" customHeight="1">
      <c r="A679" s="15"/>
      <c r="B679" s="15"/>
      <c r="C679" s="15"/>
      <c r="G679" s="15"/>
      <c r="AE679" s="15"/>
      <c r="AS679" s="15"/>
      <c r="BF679" s="15"/>
    </row>
    <row r="680" spans="1:58" ht="11.25" customHeight="1">
      <c r="A680" s="15"/>
      <c r="B680" s="15"/>
      <c r="C680" s="15"/>
      <c r="G680" s="15"/>
      <c r="AE680" s="15"/>
      <c r="AS680" s="15"/>
      <c r="BF680" s="15"/>
    </row>
    <row r="681" spans="1:58" ht="11.25" customHeight="1">
      <c r="A681" s="15"/>
      <c r="B681" s="15"/>
      <c r="C681" s="15"/>
      <c r="G681" s="15"/>
      <c r="AE681" s="15"/>
      <c r="AS681" s="15"/>
      <c r="BF681" s="15"/>
    </row>
    <row r="682" spans="1:58" ht="11.25" customHeight="1">
      <c r="A682" s="15"/>
      <c r="B682" s="15"/>
      <c r="C682" s="15"/>
      <c r="G682" s="15"/>
      <c r="AE682" s="15"/>
      <c r="AS682" s="15"/>
      <c r="BF682" s="15"/>
    </row>
    <row r="683" spans="1:58" ht="11.25" customHeight="1">
      <c r="A683" s="15"/>
      <c r="B683" s="15"/>
      <c r="C683" s="15"/>
      <c r="G683" s="15"/>
      <c r="AE683" s="15"/>
      <c r="AS683" s="15"/>
      <c r="BF683" s="15"/>
    </row>
    <row r="684" spans="1:58" ht="11.25" customHeight="1">
      <c r="A684" s="15"/>
      <c r="B684" s="15"/>
      <c r="C684" s="15"/>
      <c r="G684" s="15"/>
      <c r="AE684" s="15"/>
      <c r="AS684" s="15"/>
      <c r="BF684" s="15"/>
    </row>
    <row r="685" spans="1:58" ht="11.25" customHeight="1">
      <c r="A685" s="15"/>
      <c r="B685" s="15"/>
      <c r="C685" s="15"/>
      <c r="G685" s="15"/>
      <c r="AE685" s="15"/>
      <c r="AS685" s="15"/>
      <c r="BF685" s="15"/>
    </row>
    <row r="686" spans="1:58" ht="11.25" customHeight="1">
      <c r="A686" s="15"/>
      <c r="B686" s="15"/>
      <c r="C686" s="15"/>
      <c r="G686" s="15"/>
      <c r="AE686" s="15"/>
      <c r="AS686" s="15"/>
      <c r="BF686" s="15"/>
    </row>
    <row r="687" spans="1:58" ht="11.25" customHeight="1">
      <c r="A687" s="15"/>
      <c r="B687" s="15"/>
      <c r="C687" s="15"/>
      <c r="G687" s="15"/>
      <c r="AE687" s="15"/>
      <c r="AS687" s="15"/>
      <c r="BF687" s="15"/>
    </row>
    <row r="688" spans="1:58" ht="11.25" customHeight="1">
      <c r="A688" s="15"/>
      <c r="B688" s="15"/>
      <c r="C688" s="15"/>
      <c r="G688" s="15"/>
      <c r="AE688" s="15"/>
      <c r="AS688" s="15"/>
      <c r="BF688" s="15"/>
    </row>
    <row r="689" spans="1:58" ht="11.25" customHeight="1">
      <c r="A689" s="15"/>
      <c r="B689" s="15"/>
      <c r="C689" s="15"/>
      <c r="G689" s="15"/>
      <c r="AE689" s="15"/>
      <c r="AS689" s="15"/>
      <c r="BF689" s="15"/>
    </row>
    <row r="690" spans="1:58" ht="11.25" customHeight="1">
      <c r="A690" s="15"/>
      <c r="B690" s="15"/>
      <c r="C690" s="15"/>
      <c r="G690" s="15"/>
      <c r="AE690" s="15"/>
      <c r="AS690" s="15"/>
      <c r="BF690" s="15"/>
    </row>
    <row r="691" spans="1:58" ht="11.25" customHeight="1">
      <c r="A691" s="15"/>
      <c r="B691" s="15"/>
      <c r="C691" s="15"/>
      <c r="G691" s="15"/>
      <c r="AE691" s="15"/>
      <c r="AS691" s="15"/>
      <c r="BF691" s="15"/>
    </row>
    <row r="692" spans="1:58" ht="11.25" customHeight="1">
      <c r="A692" s="15"/>
      <c r="B692" s="15"/>
      <c r="C692" s="15"/>
      <c r="G692" s="15"/>
      <c r="AE692" s="15"/>
      <c r="AS692" s="15"/>
      <c r="BF692" s="15"/>
    </row>
    <row r="693" spans="1:58" ht="11.25" customHeight="1">
      <c r="A693" s="15"/>
      <c r="B693" s="15"/>
      <c r="C693" s="15"/>
      <c r="G693" s="15"/>
      <c r="AE693" s="15"/>
      <c r="AS693" s="15"/>
      <c r="BF693" s="15"/>
    </row>
    <row r="694" spans="1:58" ht="11.25" customHeight="1">
      <c r="A694" s="15"/>
      <c r="B694" s="15"/>
      <c r="C694" s="15"/>
      <c r="G694" s="15"/>
      <c r="AE694" s="15"/>
      <c r="AS694" s="15"/>
      <c r="BF694" s="15"/>
    </row>
    <row r="695" spans="1:58" ht="11.25" customHeight="1">
      <c r="A695" s="15"/>
      <c r="B695" s="15"/>
      <c r="C695" s="15"/>
      <c r="G695" s="15"/>
      <c r="AE695" s="15"/>
      <c r="AS695" s="15"/>
      <c r="BF695" s="15"/>
    </row>
    <row r="696" spans="1:58" ht="11.25" customHeight="1">
      <c r="A696" s="15"/>
      <c r="B696" s="15"/>
      <c r="C696" s="15"/>
      <c r="G696" s="15"/>
      <c r="AE696" s="15"/>
      <c r="AS696" s="15"/>
      <c r="BF696" s="15"/>
    </row>
    <row r="697" spans="1:58" ht="11.25" customHeight="1">
      <c r="A697" s="15"/>
      <c r="B697" s="15"/>
      <c r="C697" s="15"/>
      <c r="G697" s="15"/>
      <c r="AE697" s="15"/>
      <c r="AS697" s="15"/>
      <c r="BF697" s="15"/>
    </row>
    <row r="698" spans="1:58" ht="11.25" customHeight="1">
      <c r="A698" s="15"/>
      <c r="B698" s="15"/>
      <c r="C698" s="15"/>
      <c r="G698" s="15"/>
      <c r="AE698" s="15"/>
      <c r="AS698" s="15"/>
      <c r="BF698" s="15"/>
    </row>
    <row r="699" spans="1:58" ht="11.25" customHeight="1">
      <c r="A699" s="15"/>
      <c r="B699" s="15"/>
      <c r="C699" s="15"/>
      <c r="G699" s="15"/>
      <c r="AE699" s="15"/>
      <c r="AS699" s="15"/>
      <c r="BF699" s="15"/>
    </row>
    <row r="700" spans="1:58" ht="11.25" customHeight="1">
      <c r="A700" s="15"/>
      <c r="B700" s="15"/>
      <c r="C700" s="15"/>
      <c r="G700" s="15"/>
      <c r="AE700" s="15"/>
      <c r="AS700" s="15"/>
      <c r="BF700" s="15"/>
    </row>
    <row r="701" spans="1:58" ht="11.25" customHeight="1">
      <c r="A701" s="15"/>
      <c r="B701" s="15"/>
      <c r="C701" s="15"/>
      <c r="G701" s="15"/>
      <c r="AE701" s="15"/>
      <c r="AS701" s="15"/>
      <c r="BF701" s="15"/>
    </row>
    <row r="702" spans="1:58" ht="11.25" customHeight="1">
      <c r="A702" s="15"/>
      <c r="B702" s="15"/>
      <c r="C702" s="15"/>
      <c r="G702" s="15"/>
      <c r="AE702" s="15"/>
      <c r="AS702" s="15"/>
      <c r="BF702" s="15"/>
    </row>
    <row r="703" spans="1:58" ht="11.25" customHeight="1">
      <c r="A703" s="15"/>
      <c r="B703" s="15"/>
      <c r="C703" s="15"/>
      <c r="G703" s="15"/>
      <c r="AE703" s="15"/>
      <c r="AS703" s="15"/>
      <c r="BF703" s="15"/>
    </row>
    <row r="704" spans="1:58" ht="11.25" customHeight="1">
      <c r="A704" s="15"/>
      <c r="B704" s="15"/>
      <c r="C704" s="15"/>
      <c r="G704" s="15"/>
      <c r="AE704" s="15"/>
      <c r="AS704" s="15"/>
      <c r="BF704" s="15"/>
    </row>
    <row r="705" spans="1:58" ht="11.25" customHeight="1">
      <c r="A705" s="15"/>
      <c r="B705" s="15"/>
      <c r="C705" s="15"/>
      <c r="G705" s="15"/>
      <c r="AE705" s="15"/>
      <c r="AS705" s="15"/>
      <c r="BF705" s="15"/>
    </row>
    <row r="706" spans="1:58" ht="11.25" customHeight="1">
      <c r="A706" s="15"/>
      <c r="B706" s="15"/>
      <c r="C706" s="15"/>
      <c r="G706" s="15"/>
      <c r="AE706" s="15"/>
      <c r="AS706" s="15"/>
      <c r="BF706" s="15"/>
    </row>
    <row r="707" spans="1:58" ht="11.25" customHeight="1">
      <c r="A707" s="15"/>
      <c r="B707" s="15"/>
      <c r="C707" s="15"/>
      <c r="G707" s="15"/>
      <c r="AE707" s="15"/>
      <c r="AS707" s="15"/>
      <c r="BF707" s="15"/>
    </row>
    <row r="708" spans="1:58" ht="11.25" customHeight="1">
      <c r="A708" s="15"/>
      <c r="B708" s="15"/>
      <c r="C708" s="15"/>
      <c r="G708" s="15"/>
      <c r="AE708" s="15"/>
      <c r="AS708" s="15"/>
      <c r="BF708" s="15"/>
    </row>
    <row r="709" spans="1:58" ht="11.25" customHeight="1">
      <c r="A709" s="15"/>
      <c r="B709" s="15"/>
      <c r="C709" s="15"/>
      <c r="G709" s="15"/>
      <c r="AE709" s="15"/>
      <c r="AS709" s="15"/>
      <c r="BF709" s="15"/>
    </row>
    <row r="710" spans="1:58" ht="11.25" customHeight="1">
      <c r="A710" s="15"/>
      <c r="B710" s="15"/>
      <c r="C710" s="15"/>
      <c r="G710" s="15"/>
      <c r="AE710" s="15"/>
      <c r="AS710" s="15"/>
      <c r="BF710" s="15"/>
    </row>
    <row r="711" spans="1:58" ht="11.25" customHeight="1">
      <c r="A711" s="15"/>
      <c r="B711" s="15"/>
      <c r="C711" s="15"/>
      <c r="G711" s="15"/>
      <c r="AE711" s="15"/>
      <c r="AS711" s="15"/>
      <c r="BF711" s="15"/>
    </row>
    <row r="712" spans="1:58" ht="11.25" customHeight="1">
      <c r="A712" s="15"/>
      <c r="B712" s="15"/>
      <c r="C712" s="15"/>
      <c r="G712" s="15"/>
      <c r="AE712" s="15"/>
      <c r="AS712" s="15"/>
      <c r="BF712" s="15"/>
    </row>
    <row r="713" spans="1:58" ht="11.25" customHeight="1">
      <c r="A713" s="15"/>
      <c r="B713" s="15"/>
      <c r="C713" s="15"/>
      <c r="G713" s="15"/>
      <c r="AE713" s="15"/>
      <c r="AS713" s="15"/>
      <c r="BF713" s="15"/>
    </row>
    <row r="714" spans="1:58" ht="11.25" customHeight="1">
      <c r="A714" s="15"/>
      <c r="B714" s="15"/>
      <c r="C714" s="15"/>
      <c r="G714" s="15"/>
      <c r="AE714" s="15"/>
      <c r="AS714" s="15"/>
      <c r="BF714" s="15"/>
    </row>
    <row r="715" spans="1:58" ht="11.25" customHeight="1">
      <c r="A715" s="15"/>
      <c r="B715" s="15"/>
      <c r="C715" s="15"/>
      <c r="G715" s="15"/>
      <c r="AE715" s="15"/>
      <c r="AS715" s="15"/>
      <c r="BF715" s="15"/>
    </row>
    <row r="716" spans="1:58" ht="11.25" customHeight="1">
      <c r="A716" s="15"/>
      <c r="B716" s="15"/>
      <c r="C716" s="15"/>
      <c r="G716" s="15"/>
      <c r="AE716" s="15"/>
      <c r="AS716" s="15"/>
      <c r="BF716" s="15"/>
    </row>
    <row r="717" spans="1:58" ht="11.25" customHeight="1">
      <c r="A717" s="15"/>
      <c r="B717" s="15"/>
      <c r="C717" s="15"/>
      <c r="G717" s="15"/>
      <c r="AE717" s="15"/>
      <c r="AS717" s="15"/>
      <c r="BF717" s="15"/>
    </row>
    <row r="718" spans="1:58" ht="11.25" customHeight="1">
      <c r="A718" s="15"/>
      <c r="B718" s="15"/>
      <c r="C718" s="15"/>
      <c r="G718" s="15"/>
      <c r="AE718" s="15"/>
      <c r="AS718" s="15"/>
      <c r="BF718" s="15"/>
    </row>
    <row r="719" spans="1:58" ht="11.25" customHeight="1">
      <c r="A719" s="15"/>
      <c r="B719" s="15"/>
      <c r="C719" s="15"/>
      <c r="G719" s="15"/>
      <c r="AE719" s="15"/>
      <c r="AS719" s="15"/>
      <c r="BF719" s="15"/>
    </row>
    <row r="720" spans="1:58" ht="11.25" customHeight="1">
      <c r="A720" s="15"/>
      <c r="B720" s="15"/>
      <c r="C720" s="15"/>
      <c r="G720" s="15"/>
      <c r="AE720" s="15"/>
      <c r="AS720" s="15"/>
      <c r="BF720" s="15"/>
    </row>
    <row r="721" spans="1:58" ht="11.25" customHeight="1">
      <c r="A721" s="15"/>
      <c r="B721" s="15"/>
      <c r="C721" s="15"/>
      <c r="G721" s="15"/>
      <c r="AE721" s="15"/>
      <c r="AS721" s="15"/>
      <c r="BF721" s="15"/>
    </row>
    <row r="722" spans="1:58" ht="11.25" customHeight="1">
      <c r="A722" s="15"/>
      <c r="B722" s="15"/>
      <c r="C722" s="15"/>
      <c r="G722" s="15"/>
      <c r="AE722" s="15"/>
      <c r="AS722" s="15"/>
      <c r="BF722" s="15"/>
    </row>
    <row r="723" spans="1:58" ht="11.25" customHeight="1">
      <c r="A723" s="15"/>
      <c r="B723" s="15"/>
      <c r="C723" s="15"/>
      <c r="G723" s="15"/>
      <c r="AE723" s="15"/>
      <c r="AS723" s="15"/>
      <c r="BF723" s="15"/>
    </row>
    <row r="724" spans="1:58" ht="11.25" customHeight="1">
      <c r="A724" s="15"/>
      <c r="B724" s="15"/>
      <c r="C724" s="15"/>
      <c r="G724" s="15"/>
      <c r="AE724" s="15"/>
      <c r="AS724" s="15"/>
      <c r="BF724" s="15"/>
    </row>
    <row r="725" spans="1:58" ht="11.25" customHeight="1">
      <c r="A725" s="15"/>
      <c r="B725" s="15"/>
      <c r="C725" s="15"/>
      <c r="G725" s="15"/>
      <c r="AE725" s="15"/>
      <c r="AS725" s="15"/>
      <c r="BF725" s="15"/>
    </row>
    <row r="726" spans="1:58" ht="11.25" customHeight="1">
      <c r="A726" s="15"/>
      <c r="B726" s="15"/>
      <c r="C726" s="15"/>
      <c r="G726" s="15"/>
      <c r="AE726" s="15"/>
      <c r="AS726" s="15"/>
      <c r="BF726" s="15"/>
    </row>
    <row r="727" spans="1:58" ht="11.25" customHeight="1">
      <c r="A727" s="15"/>
      <c r="B727" s="15"/>
      <c r="C727" s="15"/>
      <c r="G727" s="15"/>
      <c r="AE727" s="15"/>
      <c r="AS727" s="15"/>
      <c r="BF727" s="15"/>
    </row>
    <row r="728" spans="1:58" ht="11.25" customHeight="1">
      <c r="A728" s="15"/>
      <c r="B728" s="15"/>
      <c r="C728" s="15"/>
      <c r="G728" s="15"/>
      <c r="AE728" s="15"/>
      <c r="AS728" s="15"/>
      <c r="BF728" s="15"/>
    </row>
    <row r="729" spans="1:58" ht="11.25" customHeight="1">
      <c r="A729" s="15"/>
      <c r="B729" s="15"/>
      <c r="C729" s="15"/>
      <c r="G729" s="15"/>
      <c r="AE729" s="15"/>
      <c r="AS729" s="15"/>
      <c r="BF729" s="15"/>
    </row>
    <row r="730" spans="1:58" ht="11.25" customHeight="1">
      <c r="A730" s="15"/>
      <c r="B730" s="15"/>
      <c r="C730" s="15"/>
      <c r="G730" s="15"/>
      <c r="AE730" s="15"/>
      <c r="AS730" s="15"/>
      <c r="BF730" s="15"/>
    </row>
    <row r="731" spans="1:58" ht="11.25" customHeight="1">
      <c r="A731" s="15"/>
      <c r="B731" s="15"/>
      <c r="C731" s="15"/>
      <c r="G731" s="15"/>
      <c r="AE731" s="15"/>
      <c r="AS731" s="15"/>
      <c r="BF731" s="15"/>
    </row>
    <row r="732" spans="1:58" ht="11.25" customHeight="1">
      <c r="A732" s="15"/>
      <c r="B732" s="15"/>
      <c r="C732" s="15"/>
      <c r="G732" s="15"/>
      <c r="AE732" s="15"/>
      <c r="AS732" s="15"/>
      <c r="BF732" s="15"/>
    </row>
    <row r="733" spans="1:58" ht="11.25" customHeight="1">
      <c r="A733" s="15"/>
      <c r="B733" s="15"/>
      <c r="C733" s="15"/>
      <c r="G733" s="15"/>
      <c r="AE733" s="15"/>
      <c r="AS733" s="15"/>
      <c r="BF733" s="15"/>
    </row>
    <row r="734" spans="1:58" ht="11.25" customHeight="1">
      <c r="A734" s="15"/>
      <c r="B734" s="15"/>
      <c r="C734" s="15"/>
      <c r="G734" s="15"/>
      <c r="AE734" s="15"/>
      <c r="AS734" s="15"/>
      <c r="BF734" s="15"/>
    </row>
    <row r="735" spans="1:58" ht="11.25" customHeight="1">
      <c r="A735" s="15"/>
      <c r="B735" s="15"/>
      <c r="C735" s="15"/>
      <c r="G735" s="15"/>
      <c r="AE735" s="15"/>
      <c r="AS735" s="15"/>
      <c r="BF735" s="15"/>
    </row>
    <row r="736" spans="1:58" ht="11.25" customHeight="1">
      <c r="A736" s="15"/>
      <c r="B736" s="15"/>
      <c r="C736" s="15"/>
      <c r="G736" s="15"/>
      <c r="AE736" s="15"/>
      <c r="AS736" s="15"/>
      <c r="BF736" s="15"/>
    </row>
    <row r="737" spans="1:58" ht="11.25" customHeight="1">
      <c r="A737" s="15"/>
      <c r="B737" s="15"/>
      <c r="C737" s="15"/>
      <c r="G737" s="15"/>
      <c r="AE737" s="15"/>
      <c r="AS737" s="15"/>
      <c r="BF737" s="15"/>
    </row>
    <row r="738" spans="1:58" ht="11.25" customHeight="1">
      <c r="A738" s="15"/>
      <c r="B738" s="15"/>
      <c r="C738" s="15"/>
      <c r="G738" s="15"/>
      <c r="AE738" s="15"/>
      <c r="AS738" s="15"/>
      <c r="BF738" s="15"/>
    </row>
    <row r="739" spans="1:58" ht="11.25" customHeight="1">
      <c r="A739" s="15"/>
      <c r="B739" s="15"/>
      <c r="C739" s="15"/>
      <c r="G739" s="15"/>
      <c r="AE739" s="15"/>
      <c r="AS739" s="15"/>
      <c r="BF739" s="15"/>
    </row>
    <row r="740" spans="1:58" ht="11.25" customHeight="1">
      <c r="A740" s="15"/>
      <c r="B740" s="15"/>
      <c r="C740" s="15"/>
      <c r="G740" s="15"/>
      <c r="AE740" s="15"/>
      <c r="AS740" s="15"/>
      <c r="BF740" s="15"/>
    </row>
    <row r="741" spans="1:58" ht="11.25" customHeight="1">
      <c r="A741" s="15"/>
      <c r="B741" s="15"/>
      <c r="C741" s="15"/>
      <c r="G741" s="15"/>
      <c r="AE741" s="15"/>
      <c r="AS741" s="15"/>
      <c r="BF741" s="15"/>
    </row>
    <row r="742" spans="1:58" ht="11.25" customHeight="1">
      <c r="A742" s="15"/>
      <c r="B742" s="15"/>
      <c r="C742" s="15"/>
      <c r="G742" s="15"/>
      <c r="AE742" s="15"/>
      <c r="AS742" s="15"/>
      <c r="BF742" s="15"/>
    </row>
    <row r="743" spans="1:58" ht="11.25" customHeight="1">
      <c r="A743" s="15"/>
      <c r="B743" s="15"/>
      <c r="C743" s="15"/>
      <c r="G743" s="15"/>
      <c r="AE743" s="15"/>
      <c r="AS743" s="15"/>
      <c r="BF743" s="15"/>
    </row>
    <row r="744" spans="1:58" ht="11.25" customHeight="1">
      <c r="A744" s="15"/>
      <c r="B744" s="15"/>
      <c r="C744" s="15"/>
      <c r="G744" s="15"/>
      <c r="AE744" s="15"/>
      <c r="AS744" s="15"/>
      <c r="BF744" s="15"/>
    </row>
    <row r="745" spans="1:58" ht="11.25" customHeight="1">
      <c r="A745" s="15"/>
      <c r="B745" s="15"/>
      <c r="C745" s="15"/>
      <c r="G745" s="15"/>
      <c r="AE745" s="15"/>
      <c r="AS745" s="15"/>
      <c r="BF745" s="15"/>
    </row>
    <row r="746" spans="1:58" ht="11.25" customHeight="1">
      <c r="A746" s="15"/>
      <c r="B746" s="15"/>
      <c r="C746" s="15"/>
      <c r="G746" s="15"/>
      <c r="AE746" s="15"/>
      <c r="AS746" s="15"/>
      <c r="BF746" s="15"/>
    </row>
    <row r="747" spans="1:58" ht="11.25" customHeight="1">
      <c r="A747" s="15"/>
      <c r="B747" s="15"/>
      <c r="C747" s="15"/>
      <c r="G747" s="15"/>
      <c r="AE747" s="15"/>
      <c r="AS747" s="15"/>
      <c r="BF747" s="15"/>
    </row>
    <row r="748" spans="1:58" ht="11.25" customHeight="1">
      <c r="A748" s="15"/>
      <c r="B748" s="15"/>
      <c r="C748" s="15"/>
      <c r="G748" s="15"/>
      <c r="AE748" s="15"/>
      <c r="AS748" s="15"/>
      <c r="BF748" s="15"/>
    </row>
    <row r="749" spans="1:58" ht="11.25" customHeight="1">
      <c r="A749" s="15"/>
      <c r="B749" s="15"/>
      <c r="C749" s="15"/>
      <c r="G749" s="15"/>
      <c r="AE749" s="15"/>
      <c r="AS749" s="15"/>
      <c r="BF749" s="15"/>
    </row>
    <row r="750" spans="1:58" ht="11.25" customHeight="1">
      <c r="A750" s="15"/>
      <c r="B750" s="15"/>
      <c r="C750" s="15"/>
      <c r="G750" s="15"/>
      <c r="AE750" s="15"/>
      <c r="AS750" s="15"/>
      <c r="BF750" s="15"/>
    </row>
    <row r="751" spans="1:58" ht="11.25" customHeight="1">
      <c r="A751" s="15"/>
      <c r="B751" s="15"/>
      <c r="C751" s="15"/>
      <c r="G751" s="15"/>
      <c r="AE751" s="15"/>
      <c r="AS751" s="15"/>
      <c r="BF751" s="15"/>
    </row>
    <row r="752" spans="1:58" ht="11.25" customHeight="1">
      <c r="A752" s="15"/>
      <c r="B752" s="15"/>
      <c r="C752" s="15"/>
      <c r="G752" s="15"/>
      <c r="AE752" s="15"/>
      <c r="AS752" s="15"/>
      <c r="BF752" s="15"/>
    </row>
    <row r="753" spans="1:58" ht="11.25" customHeight="1">
      <c r="A753" s="15"/>
      <c r="B753" s="15"/>
      <c r="C753" s="15"/>
      <c r="G753" s="15"/>
      <c r="AE753" s="15"/>
      <c r="AS753" s="15"/>
      <c r="BF753" s="15"/>
    </row>
    <row r="754" spans="1:58" ht="11.25" customHeight="1">
      <c r="A754" s="15"/>
      <c r="B754" s="15"/>
      <c r="C754" s="15"/>
      <c r="G754" s="15"/>
      <c r="AE754" s="15"/>
      <c r="AS754" s="15"/>
      <c r="BF754" s="15"/>
    </row>
    <row r="755" spans="1:58" ht="11.25" customHeight="1">
      <c r="A755" s="15"/>
      <c r="B755" s="15"/>
      <c r="C755" s="15"/>
      <c r="G755" s="15"/>
      <c r="AE755" s="15"/>
      <c r="AS755" s="15"/>
      <c r="BF755" s="15"/>
    </row>
    <row r="756" spans="1:58" ht="11.25" customHeight="1">
      <c r="A756" s="15"/>
      <c r="B756" s="15"/>
      <c r="C756" s="15"/>
      <c r="G756" s="15"/>
      <c r="AE756" s="15"/>
      <c r="AS756" s="15"/>
      <c r="BF756" s="15"/>
    </row>
    <row r="757" spans="1:58" ht="11.25" customHeight="1">
      <c r="A757" s="15"/>
      <c r="B757" s="15"/>
      <c r="C757" s="15"/>
      <c r="G757" s="15"/>
      <c r="AE757" s="15"/>
      <c r="AS757" s="15"/>
      <c r="BF757" s="15"/>
    </row>
    <row r="758" spans="1:58" ht="11.25" customHeight="1">
      <c r="A758" s="15"/>
      <c r="B758" s="15"/>
      <c r="C758" s="15"/>
      <c r="G758" s="15"/>
      <c r="AE758" s="15"/>
      <c r="AS758" s="15"/>
      <c r="BF758" s="15"/>
    </row>
    <row r="759" spans="1:58" ht="11.25" customHeight="1">
      <c r="A759" s="15"/>
      <c r="B759" s="15"/>
      <c r="C759" s="15"/>
      <c r="G759" s="15"/>
      <c r="AE759" s="15"/>
      <c r="AS759" s="15"/>
      <c r="BF759" s="15"/>
    </row>
    <row r="760" spans="1:58" ht="11.25" customHeight="1">
      <c r="A760" s="15"/>
      <c r="B760" s="15"/>
      <c r="C760" s="15"/>
      <c r="G760" s="15"/>
      <c r="AE760" s="15"/>
      <c r="AS760" s="15"/>
      <c r="BF760" s="15"/>
    </row>
    <row r="761" spans="1:58" ht="11.25" customHeight="1">
      <c r="A761" s="15"/>
      <c r="B761" s="15"/>
      <c r="C761" s="15"/>
      <c r="G761" s="15"/>
      <c r="AE761" s="15"/>
      <c r="AS761" s="15"/>
      <c r="BF761" s="15"/>
    </row>
    <row r="762" spans="1:58" ht="11.25" customHeight="1">
      <c r="A762" s="15"/>
      <c r="B762" s="15"/>
      <c r="C762" s="15"/>
      <c r="G762" s="15"/>
      <c r="AE762" s="15"/>
      <c r="AS762" s="15"/>
      <c r="BF762" s="15"/>
    </row>
    <row r="763" spans="1:58" ht="11.25" customHeight="1">
      <c r="A763" s="15"/>
      <c r="B763" s="15"/>
      <c r="C763" s="15"/>
      <c r="G763" s="15"/>
      <c r="AE763" s="15"/>
      <c r="AS763" s="15"/>
      <c r="BF763" s="15"/>
    </row>
    <row r="764" spans="1:58" ht="11.25" customHeight="1">
      <c r="A764" s="15"/>
      <c r="B764" s="15"/>
      <c r="C764" s="15"/>
      <c r="G764" s="15"/>
      <c r="AE764" s="15"/>
      <c r="AS764" s="15"/>
      <c r="BF764" s="15"/>
    </row>
    <row r="765" spans="1:58" ht="11.25" customHeight="1">
      <c r="A765" s="15"/>
      <c r="B765" s="15"/>
      <c r="C765" s="15"/>
      <c r="G765" s="15"/>
      <c r="AE765" s="15"/>
      <c r="AS765" s="15"/>
      <c r="BF765" s="15"/>
    </row>
    <row r="766" spans="1:58" ht="11.25" customHeight="1">
      <c r="A766" s="15"/>
      <c r="B766" s="15"/>
      <c r="C766" s="15"/>
      <c r="G766" s="15"/>
      <c r="AE766" s="15"/>
      <c r="AS766" s="15"/>
      <c r="BF766" s="15"/>
    </row>
    <row r="767" spans="1:58" ht="11.25" customHeight="1">
      <c r="A767" s="15"/>
      <c r="B767" s="15"/>
      <c r="C767" s="15"/>
      <c r="G767" s="15"/>
      <c r="AE767" s="15"/>
      <c r="AS767" s="15"/>
      <c r="BF767" s="15"/>
    </row>
    <row r="768" spans="1:58" ht="11.25" customHeight="1">
      <c r="A768" s="15"/>
      <c r="B768" s="15"/>
      <c r="C768" s="15"/>
      <c r="G768" s="15"/>
      <c r="AE768" s="15"/>
      <c r="AS768" s="15"/>
      <c r="BF768" s="15"/>
    </row>
    <row r="769" spans="1:58" ht="11.25" customHeight="1">
      <c r="A769" s="15"/>
      <c r="B769" s="15"/>
      <c r="C769" s="15"/>
      <c r="G769" s="15"/>
      <c r="AE769" s="15"/>
      <c r="AS769" s="15"/>
      <c r="BF769" s="15"/>
    </row>
    <row r="770" spans="1:58" ht="11.25" customHeight="1">
      <c r="A770" s="15"/>
      <c r="B770" s="15"/>
      <c r="C770" s="15"/>
      <c r="G770" s="15"/>
      <c r="AE770" s="15"/>
      <c r="AS770" s="15"/>
      <c r="BF770" s="15"/>
    </row>
    <row r="771" spans="1:58" ht="11.25" customHeight="1">
      <c r="A771" s="15"/>
      <c r="B771" s="15"/>
      <c r="C771" s="15"/>
      <c r="G771" s="15"/>
      <c r="AE771" s="15"/>
      <c r="AS771" s="15"/>
      <c r="BF771" s="15"/>
    </row>
    <row r="772" spans="1:58" ht="11.25" customHeight="1">
      <c r="A772" s="15"/>
      <c r="B772" s="15"/>
      <c r="C772" s="15"/>
      <c r="G772" s="15"/>
      <c r="AE772" s="15"/>
      <c r="AS772" s="15"/>
      <c r="BF772" s="15"/>
    </row>
    <row r="773" spans="1:58" ht="11.25" customHeight="1">
      <c r="A773" s="15"/>
      <c r="B773" s="15"/>
      <c r="C773" s="15"/>
      <c r="G773" s="15"/>
      <c r="AE773" s="15"/>
      <c r="AS773" s="15"/>
      <c r="BF773" s="15"/>
    </row>
    <row r="774" spans="1:58" ht="11.25" customHeight="1">
      <c r="A774" s="15"/>
      <c r="B774" s="15"/>
      <c r="C774" s="15"/>
      <c r="G774" s="15"/>
      <c r="AE774" s="15"/>
      <c r="AS774" s="15"/>
      <c r="BF774" s="15"/>
    </row>
    <row r="775" spans="1:58" ht="11.25" customHeight="1">
      <c r="A775" s="15"/>
      <c r="B775" s="15"/>
      <c r="C775" s="15"/>
      <c r="G775" s="15"/>
      <c r="AE775" s="15"/>
      <c r="AS775" s="15"/>
      <c r="BF775" s="15"/>
    </row>
    <row r="776" spans="1:58" ht="11.25" customHeight="1">
      <c r="A776" s="15"/>
      <c r="B776" s="15"/>
      <c r="C776" s="15"/>
      <c r="G776" s="15"/>
      <c r="AE776" s="15"/>
      <c r="AS776" s="15"/>
      <c r="BF776" s="15"/>
    </row>
    <row r="777" spans="1:58" ht="11.25" customHeight="1">
      <c r="A777" s="15"/>
      <c r="B777" s="15"/>
      <c r="C777" s="15"/>
      <c r="G777" s="15"/>
      <c r="AE777" s="15"/>
      <c r="AS777" s="15"/>
      <c r="BF777" s="15"/>
    </row>
    <row r="778" spans="1:58" ht="11.25" customHeight="1">
      <c r="A778" s="15"/>
      <c r="B778" s="15"/>
      <c r="C778" s="15"/>
      <c r="G778" s="15"/>
      <c r="AE778" s="15"/>
      <c r="AS778" s="15"/>
      <c r="BF778" s="15"/>
    </row>
    <row r="779" spans="1:58" ht="11.25" customHeight="1">
      <c r="A779" s="15"/>
      <c r="B779" s="15"/>
      <c r="C779" s="15"/>
      <c r="G779" s="15"/>
      <c r="AE779" s="15"/>
      <c r="AS779" s="15"/>
      <c r="BF779" s="15"/>
    </row>
    <row r="780" spans="1:58" ht="11.25" customHeight="1">
      <c r="A780" s="15"/>
      <c r="B780" s="15"/>
      <c r="C780" s="15"/>
      <c r="G780" s="15"/>
      <c r="AE780" s="15"/>
      <c r="AS780" s="15"/>
      <c r="BF780" s="15"/>
    </row>
    <row r="781" spans="1:58" ht="11.25" customHeight="1">
      <c r="A781" s="15"/>
      <c r="B781" s="15"/>
      <c r="C781" s="15"/>
      <c r="G781" s="15"/>
      <c r="AE781" s="15"/>
      <c r="AS781" s="15"/>
      <c r="BF781" s="15"/>
    </row>
    <row r="782" spans="1:58" ht="11.25" customHeight="1">
      <c r="A782" s="15"/>
      <c r="B782" s="15"/>
      <c r="C782" s="15"/>
      <c r="G782" s="15"/>
      <c r="AE782" s="15"/>
      <c r="AS782" s="15"/>
      <c r="BF782" s="15"/>
    </row>
    <row r="783" spans="1:58" ht="11.25" customHeight="1">
      <c r="A783" s="15"/>
      <c r="B783" s="15"/>
      <c r="C783" s="15"/>
      <c r="G783" s="15"/>
      <c r="AE783" s="15"/>
      <c r="AS783" s="15"/>
      <c r="BF783" s="15"/>
    </row>
    <row r="784" spans="1:58" ht="11.25" customHeight="1">
      <c r="A784" s="15"/>
      <c r="B784" s="15"/>
      <c r="C784" s="15"/>
      <c r="G784" s="15"/>
      <c r="AE784" s="15"/>
      <c r="AS784" s="15"/>
      <c r="BF784" s="15"/>
    </row>
    <row r="785" spans="1:58" ht="11.25" customHeight="1">
      <c r="A785" s="15"/>
      <c r="B785" s="15"/>
      <c r="C785" s="15"/>
      <c r="G785" s="15"/>
      <c r="AE785" s="15"/>
      <c r="AS785" s="15"/>
      <c r="BF785" s="15"/>
    </row>
    <row r="786" spans="1:58" ht="11.25" customHeight="1">
      <c r="A786" s="15"/>
      <c r="B786" s="15"/>
      <c r="C786" s="15"/>
      <c r="G786" s="15"/>
      <c r="AE786" s="15"/>
      <c r="AS786" s="15"/>
      <c r="BF786" s="15"/>
    </row>
    <row r="787" spans="1:58" ht="11.25" customHeight="1">
      <c r="A787" s="15"/>
      <c r="B787" s="15"/>
      <c r="C787" s="15"/>
      <c r="G787" s="15"/>
      <c r="AE787" s="15"/>
      <c r="AS787" s="15"/>
      <c r="BF787" s="15"/>
    </row>
    <row r="788" spans="1:58" ht="11.25" customHeight="1">
      <c r="A788" s="15"/>
      <c r="B788" s="15"/>
      <c r="C788" s="15"/>
      <c r="G788" s="15"/>
      <c r="AE788" s="15"/>
      <c r="AS788" s="15"/>
      <c r="BF788" s="15"/>
    </row>
    <row r="789" spans="1:58" ht="11.25" customHeight="1">
      <c r="A789" s="15"/>
      <c r="B789" s="15"/>
      <c r="C789" s="15"/>
      <c r="G789" s="15"/>
      <c r="AE789" s="15"/>
      <c r="AS789" s="15"/>
      <c r="BF789" s="15"/>
    </row>
    <row r="790" spans="1:58" ht="11.25" customHeight="1">
      <c r="A790" s="15"/>
      <c r="B790" s="15"/>
      <c r="C790" s="15"/>
      <c r="G790" s="15"/>
      <c r="AE790" s="15"/>
      <c r="AS790" s="15"/>
      <c r="BF790" s="15"/>
    </row>
    <row r="791" spans="1:58" ht="11.25" customHeight="1">
      <c r="A791" s="15"/>
      <c r="B791" s="15"/>
      <c r="C791" s="15"/>
      <c r="G791" s="15"/>
      <c r="AE791" s="15"/>
      <c r="AS791" s="15"/>
      <c r="BF791" s="15"/>
    </row>
    <row r="792" spans="1:58" ht="11.25" customHeight="1">
      <c r="A792" s="15"/>
      <c r="B792" s="15"/>
      <c r="C792" s="15"/>
      <c r="G792" s="15"/>
      <c r="AE792" s="15"/>
      <c r="AS792" s="15"/>
      <c r="BF792" s="15"/>
    </row>
    <row r="793" spans="1:58" ht="11.25" customHeight="1">
      <c r="A793" s="15"/>
      <c r="B793" s="15"/>
      <c r="C793" s="15"/>
      <c r="G793" s="15"/>
      <c r="AE793" s="15"/>
      <c r="AS793" s="15"/>
      <c r="BF793" s="15"/>
    </row>
    <row r="794" spans="1:58" ht="11.25" customHeight="1">
      <c r="A794" s="15"/>
      <c r="B794" s="15"/>
      <c r="C794" s="15"/>
      <c r="G794" s="15"/>
      <c r="AE794" s="15"/>
      <c r="AS794" s="15"/>
      <c r="BF794" s="15"/>
    </row>
    <row r="795" spans="1:58" ht="11.25" customHeight="1">
      <c r="A795" s="15"/>
      <c r="B795" s="15"/>
      <c r="C795" s="15"/>
      <c r="G795" s="15"/>
      <c r="AE795" s="15"/>
      <c r="AS795" s="15"/>
      <c r="BF795" s="15"/>
    </row>
    <row r="796" spans="1:58" ht="11.25" customHeight="1">
      <c r="A796" s="15"/>
      <c r="B796" s="15"/>
      <c r="C796" s="15"/>
      <c r="G796" s="15"/>
      <c r="AE796" s="15"/>
      <c r="AS796" s="15"/>
      <c r="BF796" s="15"/>
    </row>
    <row r="797" spans="1:58" ht="11.25" customHeight="1">
      <c r="A797" s="15"/>
      <c r="B797" s="15"/>
      <c r="C797" s="15"/>
      <c r="G797" s="15"/>
      <c r="AE797" s="15"/>
      <c r="AS797" s="15"/>
      <c r="BF797" s="15"/>
    </row>
    <row r="798" spans="1:58" ht="11.25" customHeight="1">
      <c r="A798" s="15"/>
      <c r="B798" s="15"/>
      <c r="C798" s="15"/>
      <c r="G798" s="15"/>
      <c r="AE798" s="15"/>
      <c r="AS798" s="15"/>
      <c r="BF798" s="15"/>
    </row>
    <row r="799" spans="1:58" ht="11.25" customHeight="1">
      <c r="A799" s="15"/>
      <c r="B799" s="15"/>
      <c r="C799" s="15"/>
      <c r="G799" s="15"/>
      <c r="AE799" s="15"/>
      <c r="AS799" s="15"/>
      <c r="BF799" s="15"/>
    </row>
    <row r="800" spans="1:58" ht="11.25" customHeight="1">
      <c r="A800" s="15"/>
      <c r="B800" s="15"/>
      <c r="C800" s="15"/>
      <c r="G800" s="15"/>
      <c r="AE800" s="15"/>
      <c r="AS800" s="15"/>
      <c r="BF800" s="15"/>
    </row>
    <row r="801" spans="1:58" ht="11.25" customHeight="1">
      <c r="A801" s="15"/>
      <c r="B801" s="15"/>
      <c r="C801" s="15"/>
      <c r="G801" s="15"/>
      <c r="AE801" s="15"/>
      <c r="AS801" s="15"/>
      <c r="BF801" s="15"/>
    </row>
    <row r="802" spans="1:58" ht="11.25" customHeight="1">
      <c r="A802" s="15"/>
      <c r="B802" s="15"/>
      <c r="C802" s="15"/>
      <c r="G802" s="15"/>
      <c r="AE802" s="15"/>
      <c r="AS802" s="15"/>
      <c r="BF802" s="15"/>
    </row>
    <row r="803" spans="1:58" ht="11.25" customHeight="1">
      <c r="A803" s="15"/>
      <c r="B803" s="15"/>
      <c r="C803" s="15"/>
      <c r="G803" s="15"/>
      <c r="AE803" s="15"/>
      <c r="AS803" s="15"/>
      <c r="BF803" s="15"/>
    </row>
    <row r="804" spans="1:58" ht="11.25" customHeight="1">
      <c r="A804" s="15"/>
      <c r="B804" s="15"/>
      <c r="C804" s="15"/>
      <c r="G804" s="15"/>
      <c r="AE804" s="15"/>
      <c r="AS804" s="15"/>
      <c r="BF804" s="15"/>
    </row>
    <row r="805" spans="1:58" ht="11.25" customHeight="1">
      <c r="A805" s="15"/>
      <c r="B805" s="15"/>
      <c r="C805" s="15"/>
      <c r="G805" s="15"/>
      <c r="AE805" s="15"/>
      <c r="AS805" s="15"/>
      <c r="BF805" s="15"/>
    </row>
    <row r="806" spans="1:58" ht="11.25" customHeight="1">
      <c r="A806" s="15"/>
      <c r="B806" s="15"/>
      <c r="C806" s="15"/>
      <c r="G806" s="15"/>
      <c r="AE806" s="15"/>
      <c r="AS806" s="15"/>
      <c r="BF806" s="15"/>
    </row>
    <row r="807" spans="1:58" ht="11.25" customHeight="1">
      <c r="A807" s="15"/>
      <c r="B807" s="15"/>
      <c r="C807" s="15"/>
      <c r="G807" s="15"/>
      <c r="AE807" s="15"/>
      <c r="AS807" s="15"/>
      <c r="BF807" s="15"/>
    </row>
    <row r="808" spans="1:58" ht="11.25" customHeight="1">
      <c r="A808" s="15"/>
      <c r="B808" s="15"/>
      <c r="C808" s="15"/>
      <c r="G808" s="15"/>
      <c r="AE808" s="15"/>
      <c r="AS808" s="15"/>
      <c r="BF808" s="15"/>
    </row>
    <row r="809" spans="1:58" ht="11.25" customHeight="1">
      <c r="A809" s="15"/>
      <c r="B809" s="15"/>
      <c r="C809" s="15"/>
      <c r="G809" s="15"/>
      <c r="AE809" s="15"/>
      <c r="AS809" s="15"/>
      <c r="BF809" s="15"/>
    </row>
    <row r="810" spans="1:58" ht="11.25" customHeight="1">
      <c r="A810" s="15"/>
      <c r="B810" s="15"/>
      <c r="C810" s="15"/>
      <c r="G810" s="15"/>
      <c r="AE810" s="15"/>
      <c r="AS810" s="15"/>
      <c r="BF810" s="15"/>
    </row>
    <row r="811" spans="1:58" ht="11.25" customHeight="1">
      <c r="A811" s="15"/>
      <c r="B811" s="15"/>
      <c r="C811" s="15"/>
      <c r="G811" s="15"/>
      <c r="AE811" s="15"/>
      <c r="AS811" s="15"/>
      <c r="BF811" s="15"/>
    </row>
    <row r="812" spans="1:58" ht="11.25" customHeight="1">
      <c r="A812" s="15"/>
      <c r="B812" s="15"/>
      <c r="C812" s="15"/>
      <c r="G812" s="15"/>
      <c r="AE812" s="15"/>
      <c r="AS812" s="15"/>
      <c r="BF812" s="15"/>
    </row>
    <row r="813" spans="1:58" ht="11.25" customHeight="1">
      <c r="A813" s="15"/>
      <c r="B813" s="15"/>
      <c r="C813" s="15"/>
      <c r="G813" s="15"/>
      <c r="AE813" s="15"/>
      <c r="AS813" s="15"/>
      <c r="BF813" s="15"/>
    </row>
    <row r="814" spans="1:58" ht="11.25" customHeight="1">
      <c r="A814" s="15"/>
      <c r="B814" s="15"/>
      <c r="C814" s="15"/>
      <c r="G814" s="15"/>
      <c r="AE814" s="15"/>
      <c r="AS814" s="15"/>
      <c r="BF814" s="15"/>
    </row>
    <row r="815" spans="1:58" ht="11.25" customHeight="1">
      <c r="A815" s="15"/>
      <c r="B815" s="15"/>
      <c r="C815" s="15"/>
      <c r="G815" s="15"/>
      <c r="AE815" s="15"/>
      <c r="AS815" s="15"/>
      <c r="BF815" s="15"/>
    </row>
    <row r="816" spans="1:58" ht="11.25" customHeight="1">
      <c r="A816" s="15"/>
      <c r="B816" s="15"/>
      <c r="C816" s="15"/>
      <c r="G816" s="15"/>
      <c r="AE816" s="15"/>
      <c r="AS816" s="15"/>
      <c r="BF816" s="15"/>
    </row>
    <row r="817" spans="1:58" ht="11.25" customHeight="1">
      <c r="A817" s="15"/>
      <c r="B817" s="15"/>
      <c r="C817" s="15"/>
      <c r="G817" s="15"/>
      <c r="AE817" s="15"/>
      <c r="AS817" s="15"/>
      <c r="BF817" s="15"/>
    </row>
    <row r="818" spans="1:58" ht="11.25" customHeight="1">
      <c r="A818" s="15"/>
      <c r="B818" s="15"/>
      <c r="C818" s="15"/>
      <c r="G818" s="15"/>
      <c r="AE818" s="15"/>
      <c r="AS818" s="15"/>
      <c r="BF818" s="15"/>
    </row>
    <row r="819" spans="1:58" ht="11.25" customHeight="1">
      <c r="A819" s="15"/>
      <c r="B819" s="15"/>
      <c r="C819" s="15"/>
      <c r="G819" s="15"/>
      <c r="AE819" s="15"/>
      <c r="AS819" s="15"/>
      <c r="BF819" s="15"/>
    </row>
    <row r="820" spans="1:58" ht="11.25" customHeight="1">
      <c r="A820" s="15"/>
      <c r="B820" s="15"/>
      <c r="C820" s="15"/>
      <c r="G820" s="15"/>
      <c r="AE820" s="15"/>
      <c r="AS820" s="15"/>
      <c r="BF820" s="15"/>
    </row>
    <row r="821" spans="1:58" ht="11.25" customHeight="1">
      <c r="A821" s="15"/>
      <c r="B821" s="15"/>
      <c r="C821" s="15"/>
      <c r="G821" s="15"/>
      <c r="AE821" s="15"/>
      <c r="AS821" s="15"/>
      <c r="BF821" s="15"/>
    </row>
    <row r="822" spans="1:58" ht="11.25" customHeight="1">
      <c r="A822" s="15"/>
      <c r="B822" s="15"/>
      <c r="C822" s="15"/>
      <c r="G822" s="15"/>
      <c r="AE822" s="15"/>
      <c r="AS822" s="15"/>
      <c r="BF822" s="15"/>
    </row>
    <row r="823" spans="1:58" ht="11.25" customHeight="1">
      <c r="A823" s="15"/>
      <c r="B823" s="15"/>
      <c r="C823" s="15"/>
      <c r="G823" s="15"/>
      <c r="AE823" s="15"/>
      <c r="AS823" s="15"/>
      <c r="BF823" s="15"/>
    </row>
    <row r="824" spans="1:58" ht="11.25" customHeight="1">
      <c r="A824" s="15"/>
      <c r="B824" s="15"/>
      <c r="C824" s="15"/>
      <c r="G824" s="15"/>
      <c r="AE824" s="15"/>
      <c r="AS824" s="15"/>
      <c r="BF824" s="15"/>
    </row>
    <row r="825" spans="1:58" ht="11.25" customHeight="1">
      <c r="A825" s="15"/>
      <c r="B825" s="15"/>
      <c r="C825" s="15"/>
      <c r="G825" s="15"/>
      <c r="AE825" s="15"/>
      <c r="AS825" s="15"/>
      <c r="BF825" s="15"/>
    </row>
    <row r="826" spans="1:58" ht="11.25" customHeight="1">
      <c r="A826" s="15"/>
      <c r="B826" s="15"/>
      <c r="C826" s="15"/>
      <c r="G826" s="15"/>
      <c r="AE826" s="15"/>
      <c r="AS826" s="15"/>
      <c r="BF826" s="15"/>
    </row>
    <row r="827" spans="1:58" ht="11.25" customHeight="1">
      <c r="A827" s="15"/>
      <c r="B827" s="15"/>
      <c r="C827" s="15"/>
      <c r="G827" s="15"/>
      <c r="AE827" s="15"/>
      <c r="AS827" s="15"/>
      <c r="BF827" s="15"/>
    </row>
    <row r="828" spans="1:58" ht="11.25" customHeight="1">
      <c r="A828" s="15"/>
      <c r="B828" s="15"/>
      <c r="C828" s="15"/>
      <c r="G828" s="15"/>
      <c r="AE828" s="15"/>
      <c r="AS828" s="15"/>
      <c r="BF828" s="15"/>
    </row>
    <row r="829" spans="1:58" ht="11.25" customHeight="1">
      <c r="A829" s="15"/>
      <c r="B829" s="15"/>
      <c r="C829" s="15"/>
      <c r="G829" s="15"/>
      <c r="AE829" s="15"/>
      <c r="AS829" s="15"/>
      <c r="BF829" s="15"/>
    </row>
    <row r="830" spans="1:58" ht="11.25" customHeight="1">
      <c r="A830" s="15"/>
      <c r="B830" s="15"/>
      <c r="C830" s="15"/>
      <c r="G830" s="15"/>
      <c r="AE830" s="15"/>
      <c r="AS830" s="15"/>
      <c r="BF830" s="15"/>
    </row>
    <row r="831" spans="1:58" ht="11.25" customHeight="1">
      <c r="A831" s="15"/>
      <c r="B831" s="15"/>
      <c r="C831" s="15"/>
      <c r="G831" s="15"/>
      <c r="AE831" s="15"/>
      <c r="AS831" s="15"/>
      <c r="BF831" s="15"/>
    </row>
    <row r="832" spans="1:58" ht="11.25" customHeight="1">
      <c r="A832" s="15"/>
      <c r="B832" s="15"/>
      <c r="C832" s="15"/>
      <c r="G832" s="15"/>
      <c r="AE832" s="15"/>
      <c r="AS832" s="15"/>
      <c r="BF832" s="15"/>
    </row>
    <row r="833" spans="1:58" ht="11.25" customHeight="1">
      <c r="A833" s="15"/>
      <c r="B833" s="15"/>
      <c r="C833" s="15"/>
      <c r="G833" s="15"/>
      <c r="AE833" s="15"/>
      <c r="AS833" s="15"/>
      <c r="BF833" s="15"/>
    </row>
    <row r="834" spans="1:58" ht="11.25" customHeight="1">
      <c r="A834" s="15"/>
      <c r="B834" s="15"/>
      <c r="C834" s="15"/>
      <c r="G834" s="15"/>
      <c r="AE834" s="15"/>
      <c r="AS834" s="15"/>
      <c r="BF834" s="15"/>
    </row>
    <row r="835" spans="1:58" ht="11.25" customHeight="1">
      <c r="A835" s="15"/>
      <c r="B835" s="15"/>
      <c r="C835" s="15"/>
      <c r="G835" s="15"/>
      <c r="AE835" s="15"/>
      <c r="AS835" s="15"/>
      <c r="BF835" s="15"/>
    </row>
    <row r="836" spans="1:58" ht="11.25" customHeight="1">
      <c r="A836" s="15"/>
      <c r="B836" s="15"/>
      <c r="C836" s="15"/>
      <c r="G836" s="15"/>
      <c r="AE836" s="15"/>
      <c r="AS836" s="15"/>
      <c r="BF836" s="15"/>
    </row>
    <row r="837" spans="1:58" ht="11.25" customHeight="1">
      <c r="A837" s="15"/>
      <c r="B837" s="15"/>
      <c r="C837" s="15"/>
      <c r="G837" s="15"/>
      <c r="AE837" s="15"/>
      <c r="AS837" s="15"/>
      <c r="BF837" s="15"/>
    </row>
    <row r="838" spans="1:58" ht="11.25" customHeight="1">
      <c r="A838" s="15"/>
      <c r="B838" s="15"/>
      <c r="C838" s="15"/>
      <c r="G838" s="15"/>
      <c r="AE838" s="15"/>
      <c r="AS838" s="15"/>
      <c r="BF838" s="15"/>
    </row>
    <row r="839" spans="1:58" ht="11.25" customHeight="1">
      <c r="A839" s="15"/>
      <c r="B839" s="15"/>
      <c r="C839" s="15"/>
      <c r="G839" s="15"/>
      <c r="AE839" s="15"/>
      <c r="AS839" s="15"/>
      <c r="BF839" s="15"/>
    </row>
    <row r="840" spans="1:58" ht="11.25" customHeight="1">
      <c r="A840" s="15"/>
      <c r="B840" s="15"/>
      <c r="C840" s="15"/>
      <c r="G840" s="15"/>
      <c r="AE840" s="15"/>
      <c r="AS840" s="15"/>
      <c r="BF840" s="15"/>
    </row>
    <row r="841" spans="1:58" ht="11.25" customHeight="1">
      <c r="A841" s="15"/>
      <c r="B841" s="15"/>
      <c r="C841" s="15"/>
      <c r="G841" s="15"/>
      <c r="AE841" s="15"/>
      <c r="AS841" s="15"/>
      <c r="BF841" s="15"/>
    </row>
    <row r="842" spans="1:58" ht="11.25" customHeight="1">
      <c r="A842" s="15"/>
      <c r="B842" s="15"/>
      <c r="C842" s="15"/>
      <c r="G842" s="15"/>
      <c r="AE842" s="15"/>
      <c r="AS842" s="15"/>
      <c r="BF842" s="15"/>
    </row>
    <row r="843" spans="1:58" ht="11.25" customHeight="1">
      <c r="A843" s="15"/>
      <c r="B843" s="15"/>
      <c r="C843" s="15"/>
      <c r="G843" s="15"/>
      <c r="AE843" s="15"/>
      <c r="AS843" s="15"/>
      <c r="BF843" s="15"/>
    </row>
    <row r="844" spans="1:58" ht="11.25" customHeight="1">
      <c r="A844" s="15"/>
      <c r="B844" s="15"/>
      <c r="C844" s="15"/>
      <c r="G844" s="15"/>
      <c r="AE844" s="15"/>
      <c r="AS844" s="15"/>
      <c r="BF844" s="15"/>
    </row>
    <row r="845" spans="1:58" ht="11.25" customHeight="1">
      <c r="A845" s="15"/>
      <c r="B845" s="15"/>
      <c r="C845" s="15"/>
      <c r="G845" s="15"/>
      <c r="AE845" s="15"/>
      <c r="AS845" s="15"/>
      <c r="BF845" s="15"/>
    </row>
    <row r="846" spans="1:58" ht="11.25" customHeight="1">
      <c r="A846" s="15"/>
      <c r="B846" s="15"/>
      <c r="C846" s="15"/>
      <c r="G846" s="15"/>
      <c r="AE846" s="15"/>
      <c r="AS846" s="15"/>
      <c r="BF846" s="15"/>
    </row>
    <row r="847" spans="1:58" ht="11.25" customHeight="1">
      <c r="A847" s="15"/>
      <c r="B847" s="15"/>
      <c r="C847" s="15"/>
      <c r="G847" s="15"/>
      <c r="AE847" s="15"/>
      <c r="AS847" s="15"/>
      <c r="BF847" s="15"/>
    </row>
    <row r="848" spans="1:58" ht="11.25" customHeight="1">
      <c r="A848" s="15"/>
      <c r="B848" s="15"/>
      <c r="C848" s="15"/>
      <c r="G848" s="15"/>
      <c r="AE848" s="15"/>
      <c r="AS848" s="15"/>
      <c r="BF848" s="15"/>
    </row>
    <row r="849" spans="1:58" ht="11.25" customHeight="1">
      <c r="A849" s="15"/>
      <c r="B849" s="15"/>
      <c r="C849" s="15"/>
      <c r="G849" s="15"/>
      <c r="AE849" s="15"/>
      <c r="AS849" s="15"/>
      <c r="BF849" s="15"/>
    </row>
    <row r="850" spans="1:58" ht="11.25" customHeight="1">
      <c r="A850" s="15"/>
      <c r="B850" s="15"/>
      <c r="C850" s="15"/>
      <c r="G850" s="15"/>
      <c r="AE850" s="15"/>
      <c r="AS850" s="15"/>
      <c r="BF850" s="15"/>
    </row>
    <row r="851" spans="1:58" ht="11.25" customHeight="1">
      <c r="A851" s="15"/>
      <c r="B851" s="15"/>
      <c r="C851" s="15"/>
      <c r="G851" s="15"/>
      <c r="AE851" s="15"/>
      <c r="AS851" s="15"/>
      <c r="BF851" s="15"/>
    </row>
    <row r="852" spans="1:58" ht="11.25" customHeight="1">
      <c r="A852" s="15"/>
      <c r="B852" s="15"/>
      <c r="C852" s="15"/>
      <c r="G852" s="15"/>
      <c r="AE852" s="15"/>
      <c r="AS852" s="15"/>
      <c r="BF852" s="15"/>
    </row>
    <row r="853" spans="1:58" ht="11.25" customHeight="1">
      <c r="A853" s="15"/>
      <c r="B853" s="15"/>
      <c r="C853" s="15"/>
      <c r="G853" s="15"/>
      <c r="AE853" s="15"/>
      <c r="AS853" s="15"/>
      <c r="BF853" s="15"/>
    </row>
    <row r="854" spans="1:58" ht="11.25" customHeight="1">
      <c r="A854" s="15"/>
      <c r="B854" s="15"/>
      <c r="C854" s="15"/>
      <c r="G854" s="15"/>
      <c r="AE854" s="15"/>
      <c r="AS854" s="15"/>
      <c r="BF854" s="15"/>
    </row>
    <row r="855" spans="1:58" ht="11.25" customHeight="1">
      <c r="A855" s="15"/>
      <c r="B855" s="15"/>
      <c r="C855" s="15"/>
      <c r="G855" s="15"/>
      <c r="AE855" s="15"/>
      <c r="AS855" s="15"/>
      <c r="BF855" s="15"/>
    </row>
    <row r="856" spans="1:58" ht="11.25" customHeight="1">
      <c r="A856" s="15"/>
      <c r="B856" s="15"/>
      <c r="C856" s="15"/>
      <c r="G856" s="15"/>
      <c r="AE856" s="15"/>
      <c r="AS856" s="15"/>
      <c r="BF856" s="15"/>
    </row>
    <row r="857" spans="1:58" ht="11.25" customHeight="1">
      <c r="A857" s="15"/>
      <c r="B857" s="15"/>
      <c r="C857" s="15"/>
      <c r="G857" s="15"/>
      <c r="AE857" s="15"/>
      <c r="AS857" s="15"/>
      <c r="BF857" s="15"/>
    </row>
    <row r="858" spans="1:58" ht="11.25" customHeight="1">
      <c r="A858" s="15"/>
      <c r="B858" s="15"/>
      <c r="C858" s="15"/>
      <c r="G858" s="15"/>
      <c r="AE858" s="15"/>
      <c r="AS858" s="15"/>
      <c r="BF858" s="15"/>
    </row>
    <row r="859" spans="1:58" ht="11.25" customHeight="1">
      <c r="A859" s="15"/>
      <c r="B859" s="15"/>
      <c r="C859" s="15"/>
      <c r="G859" s="15"/>
      <c r="AE859" s="15"/>
      <c r="AS859" s="15"/>
      <c r="BF859" s="15"/>
    </row>
    <row r="860" spans="1:58" ht="11.25" customHeight="1">
      <c r="A860" s="15"/>
      <c r="B860" s="15"/>
      <c r="C860" s="15"/>
      <c r="G860" s="15"/>
      <c r="AE860" s="15"/>
      <c r="AS860" s="15"/>
      <c r="BF860" s="15"/>
    </row>
    <row r="861" spans="1:58" ht="11.25" customHeight="1">
      <c r="A861" s="15"/>
      <c r="B861" s="15"/>
      <c r="C861" s="15"/>
      <c r="G861" s="15"/>
      <c r="AE861" s="15"/>
      <c r="AS861" s="15"/>
      <c r="BF861" s="15"/>
    </row>
    <row r="862" spans="1:58" ht="11.25" customHeight="1">
      <c r="A862" s="15"/>
      <c r="B862" s="15"/>
      <c r="C862" s="15"/>
      <c r="G862" s="15"/>
      <c r="AE862" s="15"/>
      <c r="AS862" s="15"/>
      <c r="BF862" s="15"/>
    </row>
    <row r="863" spans="1:58" ht="11.25" customHeight="1">
      <c r="A863" s="15"/>
      <c r="B863" s="15"/>
      <c r="C863" s="15"/>
      <c r="G863" s="15"/>
      <c r="AE863" s="15"/>
      <c r="AS863" s="15"/>
      <c r="BF863" s="15"/>
    </row>
    <row r="864" spans="1:58" ht="11.25" customHeight="1">
      <c r="A864" s="15"/>
      <c r="B864" s="15"/>
      <c r="C864" s="15"/>
      <c r="G864" s="15"/>
      <c r="AE864" s="15"/>
      <c r="AS864" s="15"/>
      <c r="BF864" s="15"/>
    </row>
    <row r="865" spans="1:58" ht="11.25" customHeight="1">
      <c r="A865" s="15"/>
      <c r="B865" s="15"/>
      <c r="C865" s="15"/>
      <c r="G865" s="15"/>
      <c r="AE865" s="15"/>
      <c r="AS865" s="15"/>
      <c r="BF865" s="15"/>
    </row>
    <row r="866" spans="1:58" ht="11.25" customHeight="1">
      <c r="A866" s="15"/>
      <c r="B866" s="15"/>
      <c r="C866" s="15"/>
      <c r="G866" s="15"/>
      <c r="AE866" s="15"/>
      <c r="AS866" s="15"/>
      <c r="BF866" s="15"/>
    </row>
    <row r="867" spans="1:58" ht="11.25" customHeight="1">
      <c r="A867" s="15"/>
      <c r="B867" s="15"/>
      <c r="C867" s="15"/>
      <c r="G867" s="15"/>
      <c r="AE867" s="15"/>
      <c r="AS867" s="15"/>
      <c r="BF867" s="15"/>
    </row>
    <row r="868" spans="1:58" ht="11.25" customHeight="1">
      <c r="A868" s="15"/>
      <c r="B868" s="15"/>
      <c r="C868" s="15"/>
      <c r="G868" s="15"/>
      <c r="AE868" s="15"/>
      <c r="AS868" s="15"/>
      <c r="BF868" s="15"/>
    </row>
    <row r="869" spans="1:58" ht="11.25" customHeight="1">
      <c r="A869" s="15"/>
      <c r="B869" s="15"/>
      <c r="C869" s="15"/>
      <c r="G869" s="15"/>
      <c r="AE869" s="15"/>
      <c r="AS869" s="15"/>
      <c r="BF869" s="15"/>
    </row>
    <row r="870" spans="1:58" ht="11.25" customHeight="1">
      <c r="A870" s="15"/>
      <c r="B870" s="15"/>
      <c r="C870" s="15"/>
      <c r="G870" s="15"/>
      <c r="AE870" s="15"/>
      <c r="AS870" s="15"/>
      <c r="BF870" s="15"/>
    </row>
    <row r="871" spans="1:58" ht="11.25" customHeight="1">
      <c r="A871" s="15"/>
      <c r="B871" s="15"/>
      <c r="C871" s="15"/>
      <c r="G871" s="15"/>
      <c r="AE871" s="15"/>
      <c r="AS871" s="15"/>
      <c r="BF871" s="15"/>
    </row>
    <row r="872" spans="1:58" ht="11.25" customHeight="1">
      <c r="A872" s="15"/>
      <c r="B872" s="15"/>
      <c r="C872" s="15"/>
      <c r="G872" s="15"/>
      <c r="AE872" s="15"/>
      <c r="AS872" s="15"/>
      <c r="BF872" s="15"/>
    </row>
    <row r="873" spans="1:58" ht="11.25" customHeight="1">
      <c r="A873" s="15"/>
      <c r="B873" s="15"/>
      <c r="C873" s="15"/>
      <c r="G873" s="15"/>
      <c r="AE873" s="15"/>
      <c r="AS873" s="15"/>
      <c r="BF873" s="15"/>
    </row>
    <row r="874" spans="1:58" ht="11.25" customHeight="1">
      <c r="A874" s="15"/>
      <c r="B874" s="15"/>
      <c r="C874" s="15"/>
      <c r="G874" s="15"/>
      <c r="AE874" s="15"/>
      <c r="AS874" s="15"/>
      <c r="BF874" s="15"/>
    </row>
    <row r="875" spans="1:58" ht="11.25" customHeight="1">
      <c r="A875" s="15"/>
      <c r="B875" s="15"/>
      <c r="C875" s="15"/>
      <c r="G875" s="15"/>
      <c r="AE875" s="15"/>
      <c r="AS875" s="15"/>
      <c r="BF875" s="15"/>
    </row>
    <row r="876" spans="1:58" ht="11.25" customHeight="1">
      <c r="A876" s="15"/>
      <c r="B876" s="15"/>
      <c r="C876" s="15"/>
      <c r="G876" s="15"/>
      <c r="AE876" s="15"/>
      <c r="AS876" s="15"/>
      <c r="BF876" s="15"/>
    </row>
    <row r="877" spans="1:58" ht="11.25" customHeight="1">
      <c r="A877" s="15"/>
      <c r="B877" s="15"/>
      <c r="C877" s="15"/>
      <c r="G877" s="15"/>
      <c r="AE877" s="15"/>
      <c r="AS877" s="15"/>
      <c r="BF877" s="15"/>
    </row>
    <row r="878" spans="1:58" ht="11.25" customHeight="1">
      <c r="A878" s="15"/>
      <c r="B878" s="15"/>
      <c r="C878" s="15"/>
      <c r="G878" s="15"/>
      <c r="AE878" s="15"/>
      <c r="AS878" s="15"/>
      <c r="BF878" s="15"/>
    </row>
    <row r="879" spans="1:58" ht="11.25" customHeight="1">
      <c r="A879" s="15"/>
      <c r="B879" s="15"/>
      <c r="C879" s="15"/>
      <c r="G879" s="15"/>
      <c r="AE879" s="15"/>
      <c r="AS879" s="15"/>
      <c r="BF879" s="15"/>
    </row>
    <row r="880" spans="1:58" ht="11.25" customHeight="1">
      <c r="A880" s="15"/>
      <c r="B880" s="15"/>
      <c r="C880" s="15"/>
      <c r="G880" s="15"/>
      <c r="AE880" s="15"/>
      <c r="AS880" s="15"/>
      <c r="BF880" s="15"/>
    </row>
    <row r="881" spans="1:58" ht="11.25" customHeight="1">
      <c r="A881" s="15"/>
      <c r="B881" s="15"/>
      <c r="C881" s="15"/>
      <c r="G881" s="15"/>
      <c r="AE881" s="15"/>
      <c r="AS881" s="15"/>
      <c r="BF881" s="15"/>
    </row>
    <row r="882" spans="1:58" ht="11.25" customHeight="1">
      <c r="A882" s="15"/>
      <c r="B882" s="15"/>
      <c r="C882" s="15"/>
      <c r="G882" s="15"/>
      <c r="AE882" s="15"/>
      <c r="AS882" s="15"/>
      <c r="BF882" s="15"/>
    </row>
    <row r="883" spans="1:58" ht="11.25" customHeight="1">
      <c r="A883" s="15"/>
      <c r="B883" s="15"/>
      <c r="C883" s="15"/>
      <c r="G883" s="15"/>
      <c r="AE883" s="15"/>
      <c r="AS883" s="15"/>
      <c r="BF883" s="15"/>
    </row>
    <row r="884" spans="1:58" ht="11.25" customHeight="1">
      <c r="A884" s="15"/>
      <c r="B884" s="15"/>
      <c r="C884" s="15"/>
      <c r="G884" s="15"/>
      <c r="AE884" s="15"/>
      <c r="AS884" s="15"/>
      <c r="BF884" s="15"/>
    </row>
    <row r="885" spans="1:58" ht="11.25" customHeight="1">
      <c r="A885" s="15"/>
      <c r="B885" s="15"/>
      <c r="C885" s="15"/>
      <c r="G885" s="15"/>
      <c r="AE885" s="15"/>
      <c r="AS885" s="15"/>
      <c r="BF885" s="15"/>
    </row>
    <row r="886" spans="1:58" ht="11.25" customHeight="1">
      <c r="A886" s="15"/>
      <c r="B886" s="15"/>
      <c r="C886" s="15"/>
      <c r="G886" s="15"/>
      <c r="AE886" s="15"/>
      <c r="AS886" s="15"/>
      <c r="BF886" s="15"/>
    </row>
    <row r="887" spans="1:58" ht="11.25" customHeight="1">
      <c r="A887" s="15"/>
      <c r="B887" s="15"/>
      <c r="C887" s="15"/>
      <c r="G887" s="15"/>
      <c r="AE887" s="15"/>
      <c r="AS887" s="15"/>
      <c r="BF887" s="15"/>
    </row>
    <row r="888" spans="1:58" ht="11.25" customHeight="1">
      <c r="A888" s="15"/>
      <c r="B888" s="15"/>
      <c r="C888" s="15"/>
      <c r="G888" s="15"/>
      <c r="AE888" s="15"/>
      <c r="AS888" s="15"/>
      <c r="BF888" s="15"/>
    </row>
    <row r="889" spans="1:58" ht="11.25" customHeight="1">
      <c r="A889" s="15"/>
      <c r="B889" s="15"/>
      <c r="C889" s="15"/>
      <c r="G889" s="15"/>
      <c r="AE889" s="15"/>
      <c r="AS889" s="15"/>
      <c r="BF889" s="15"/>
    </row>
    <row r="890" spans="1:58" ht="11.25" customHeight="1">
      <c r="A890" s="15"/>
      <c r="B890" s="15"/>
      <c r="C890" s="15"/>
      <c r="G890" s="15"/>
      <c r="AE890" s="15"/>
      <c r="AS890" s="15"/>
      <c r="BF890" s="15"/>
    </row>
    <row r="891" spans="1:58" ht="11.25" customHeight="1">
      <c r="A891" s="15"/>
      <c r="B891" s="15"/>
      <c r="C891" s="15"/>
      <c r="G891" s="15"/>
      <c r="AE891" s="15"/>
      <c r="AS891" s="15"/>
      <c r="BF891" s="15"/>
    </row>
    <row r="892" spans="1:58" ht="11.25" customHeight="1">
      <c r="A892" s="15"/>
      <c r="B892" s="15"/>
      <c r="C892" s="15"/>
      <c r="G892" s="15"/>
      <c r="AE892" s="15"/>
      <c r="AS892" s="15"/>
      <c r="BF892" s="15"/>
    </row>
    <row r="893" spans="1:58" ht="11.25" customHeight="1">
      <c r="A893" s="15"/>
      <c r="B893" s="15"/>
      <c r="C893" s="15"/>
      <c r="G893" s="15"/>
      <c r="AE893" s="15"/>
      <c r="AS893" s="15"/>
      <c r="BF893" s="15"/>
    </row>
    <row r="894" spans="1:58" ht="11.25" customHeight="1">
      <c r="A894" s="15"/>
      <c r="B894" s="15"/>
      <c r="C894" s="15"/>
      <c r="G894" s="15"/>
      <c r="AE894" s="15"/>
      <c r="AS894" s="15"/>
      <c r="BF894" s="15"/>
    </row>
    <row r="895" spans="1:58" ht="11.25" customHeight="1">
      <c r="A895" s="15"/>
      <c r="B895" s="15"/>
      <c r="C895" s="15"/>
      <c r="G895" s="15"/>
      <c r="AE895" s="15"/>
      <c r="AS895" s="15"/>
      <c r="BF895" s="15"/>
    </row>
    <row r="896" spans="1:58" ht="11.25" customHeight="1">
      <c r="A896" s="15"/>
      <c r="B896" s="15"/>
      <c r="C896" s="15"/>
      <c r="G896" s="15"/>
      <c r="AE896" s="15"/>
      <c r="AS896" s="15"/>
      <c r="BF896" s="15"/>
    </row>
    <row r="897" spans="1:58" ht="11.25" customHeight="1">
      <c r="A897" s="15"/>
      <c r="B897" s="15"/>
      <c r="C897" s="15"/>
      <c r="G897" s="15"/>
      <c r="AE897" s="15"/>
      <c r="AS897" s="15"/>
      <c r="BF897" s="15"/>
    </row>
    <row r="898" spans="1:58" ht="11.25" customHeight="1">
      <c r="A898" s="15"/>
      <c r="B898" s="15"/>
      <c r="C898" s="15"/>
      <c r="G898" s="15"/>
      <c r="AE898" s="15"/>
      <c r="AS898" s="15"/>
      <c r="BF898" s="15"/>
    </row>
    <row r="899" spans="1:58" ht="11.25" customHeight="1">
      <c r="A899" s="15"/>
      <c r="B899" s="15"/>
      <c r="C899" s="15"/>
      <c r="G899" s="15"/>
      <c r="AE899" s="15"/>
      <c r="AS899" s="15"/>
      <c r="BF899" s="15"/>
    </row>
    <row r="900" spans="1:58" ht="11.25" customHeight="1">
      <c r="A900" s="15"/>
      <c r="B900" s="15"/>
      <c r="C900" s="15"/>
      <c r="G900" s="15"/>
      <c r="AE900" s="15"/>
      <c r="AS900" s="15"/>
      <c r="BF900" s="15"/>
    </row>
    <row r="901" spans="1:58" ht="11.25" customHeight="1">
      <c r="A901" s="15"/>
      <c r="B901" s="15"/>
      <c r="C901" s="15"/>
      <c r="G901" s="15"/>
      <c r="AE901" s="15"/>
      <c r="AS901" s="15"/>
      <c r="BF901" s="15"/>
    </row>
    <row r="902" spans="1:58" ht="11.25" customHeight="1">
      <c r="A902" s="15"/>
      <c r="B902" s="15"/>
      <c r="C902" s="15"/>
      <c r="G902" s="15"/>
      <c r="AE902" s="15"/>
      <c r="AS902" s="15"/>
      <c r="BF902" s="15"/>
    </row>
    <row r="903" spans="1:58" ht="11.25" customHeight="1">
      <c r="A903" s="15"/>
      <c r="B903" s="15"/>
      <c r="C903" s="15"/>
      <c r="G903" s="15"/>
      <c r="AE903" s="15"/>
      <c r="AS903" s="15"/>
      <c r="BF903" s="15"/>
    </row>
    <row r="904" spans="1:58" ht="11.25" customHeight="1">
      <c r="A904" s="15"/>
      <c r="B904" s="15"/>
      <c r="C904" s="15"/>
      <c r="G904" s="15"/>
      <c r="AE904" s="15"/>
      <c r="AS904" s="15"/>
      <c r="BF904" s="15"/>
    </row>
    <row r="905" spans="1:58" ht="11.25" customHeight="1">
      <c r="A905" s="15"/>
      <c r="B905" s="15"/>
      <c r="C905" s="15"/>
      <c r="G905" s="15"/>
      <c r="AE905" s="15"/>
      <c r="AS905" s="15"/>
      <c r="BF905" s="15"/>
    </row>
    <row r="906" spans="1:58" ht="11.25" customHeight="1">
      <c r="A906" s="15"/>
      <c r="B906" s="15"/>
      <c r="C906" s="15"/>
      <c r="G906" s="15"/>
      <c r="AE906" s="15"/>
      <c r="AS906" s="15"/>
      <c r="BF906" s="15"/>
    </row>
    <row r="907" spans="1:58" ht="11.25" customHeight="1">
      <c r="A907" s="15"/>
      <c r="B907" s="15"/>
      <c r="C907" s="15"/>
      <c r="G907" s="15"/>
      <c r="AE907" s="15"/>
      <c r="AS907" s="15"/>
      <c r="BF907" s="15"/>
    </row>
    <row r="908" spans="1:58" ht="11.25" customHeight="1">
      <c r="A908" s="15"/>
      <c r="B908" s="15"/>
      <c r="C908" s="15"/>
      <c r="G908" s="15"/>
      <c r="AE908" s="15"/>
      <c r="AS908" s="15"/>
      <c r="BF908" s="15"/>
    </row>
    <row r="909" spans="1:58" ht="11.25" customHeight="1">
      <c r="A909" s="15"/>
      <c r="B909" s="15"/>
      <c r="C909" s="15"/>
      <c r="G909" s="15"/>
      <c r="AE909" s="15"/>
      <c r="AS909" s="15"/>
      <c r="BF909" s="15"/>
    </row>
    <row r="910" spans="1:58" ht="11.25" customHeight="1">
      <c r="A910" s="15"/>
      <c r="B910" s="15"/>
      <c r="C910" s="15"/>
      <c r="G910" s="15"/>
      <c r="AE910" s="15"/>
      <c r="AS910" s="15"/>
      <c r="BF910" s="15"/>
    </row>
    <row r="911" spans="1:58" ht="11.25" customHeight="1">
      <c r="A911" s="15"/>
      <c r="B911" s="15"/>
      <c r="C911" s="15"/>
      <c r="G911" s="15"/>
      <c r="AE911" s="15"/>
      <c r="AS911" s="15"/>
      <c r="BF911" s="15"/>
    </row>
    <row r="912" spans="1:58" ht="11.25" customHeight="1">
      <c r="A912" s="15"/>
      <c r="B912" s="15"/>
      <c r="C912" s="15"/>
      <c r="G912" s="15"/>
      <c r="AE912" s="15"/>
      <c r="AS912" s="15"/>
      <c r="BF912" s="15"/>
    </row>
    <row r="913" spans="1:58" ht="11.25" customHeight="1">
      <c r="A913" s="15"/>
      <c r="B913" s="15"/>
      <c r="C913" s="15"/>
      <c r="G913" s="15"/>
      <c r="AE913" s="15"/>
      <c r="AS913" s="15"/>
      <c r="BF913" s="15"/>
    </row>
    <row r="914" spans="1:58" ht="11.25" customHeight="1">
      <c r="A914" s="15"/>
      <c r="B914" s="15"/>
      <c r="C914" s="15"/>
      <c r="G914" s="15"/>
      <c r="AE914" s="15"/>
      <c r="AS914" s="15"/>
      <c r="BF914" s="15"/>
    </row>
    <row r="915" spans="1:58" ht="11.25" customHeight="1">
      <c r="A915" s="15"/>
      <c r="B915" s="15"/>
      <c r="C915" s="15"/>
      <c r="G915" s="15"/>
      <c r="AE915" s="15"/>
      <c r="AS915" s="15"/>
      <c r="BF915" s="15"/>
    </row>
    <row r="916" spans="1:58" ht="11.25" customHeight="1">
      <c r="A916" s="15"/>
      <c r="B916" s="15"/>
      <c r="C916" s="15"/>
      <c r="G916" s="15"/>
      <c r="AE916" s="15"/>
      <c r="AS916" s="15"/>
      <c r="BF916" s="15"/>
    </row>
    <row r="917" spans="1:58" ht="11.25" customHeight="1">
      <c r="A917" s="15"/>
      <c r="B917" s="15"/>
      <c r="C917" s="15"/>
      <c r="G917" s="15"/>
      <c r="AE917" s="15"/>
      <c r="AS917" s="15"/>
      <c r="BF917" s="15"/>
    </row>
    <row r="918" spans="1:58" ht="11.25" customHeight="1">
      <c r="A918" s="15"/>
      <c r="B918" s="15"/>
      <c r="C918" s="15"/>
      <c r="G918" s="15"/>
      <c r="AE918" s="15"/>
      <c r="AS918" s="15"/>
      <c r="BF918" s="15"/>
    </row>
    <row r="919" spans="1:58" ht="11.25" customHeight="1">
      <c r="A919" s="15"/>
      <c r="B919" s="15"/>
      <c r="C919" s="15"/>
      <c r="G919" s="15"/>
      <c r="AE919" s="15"/>
      <c r="AS919" s="15"/>
      <c r="BF919" s="15"/>
    </row>
    <row r="920" spans="1:58" ht="11.25" customHeight="1">
      <c r="A920" s="15"/>
      <c r="B920" s="15"/>
      <c r="C920" s="15"/>
      <c r="G920" s="15"/>
      <c r="AE920" s="15"/>
      <c r="AS920" s="15"/>
      <c r="BF920" s="15"/>
    </row>
    <row r="921" spans="1:58" ht="11.25" customHeight="1">
      <c r="A921" s="15"/>
      <c r="B921" s="15"/>
      <c r="C921" s="15"/>
      <c r="G921" s="15"/>
      <c r="AE921" s="15"/>
      <c r="AS921" s="15"/>
      <c r="BF921" s="15"/>
    </row>
    <row r="922" spans="1:58" ht="11.25" customHeight="1">
      <c r="A922" s="15"/>
      <c r="B922" s="15"/>
      <c r="C922" s="15"/>
      <c r="G922" s="15"/>
      <c r="AE922" s="15"/>
      <c r="AS922" s="15"/>
      <c r="BF922" s="15"/>
    </row>
    <row r="923" spans="1:58" ht="11.25" customHeight="1">
      <c r="A923" s="15"/>
      <c r="B923" s="15"/>
      <c r="C923" s="15"/>
      <c r="G923" s="15"/>
      <c r="AE923" s="15"/>
      <c r="AS923" s="15"/>
      <c r="BF923" s="15"/>
    </row>
    <row r="924" spans="1:58" ht="11.25" customHeight="1">
      <c r="A924" s="15"/>
      <c r="B924" s="15"/>
      <c r="C924" s="15"/>
      <c r="G924" s="15"/>
      <c r="AE924" s="15"/>
      <c r="AS924" s="15"/>
      <c r="BF924" s="15"/>
    </row>
    <row r="925" spans="1:58" ht="11.25" customHeight="1">
      <c r="A925" s="15"/>
      <c r="B925" s="15"/>
      <c r="C925" s="15"/>
      <c r="G925" s="15"/>
      <c r="AE925" s="15"/>
      <c r="AS925" s="15"/>
      <c r="BF925" s="15"/>
    </row>
    <row r="926" spans="1:58" ht="11.25" customHeight="1">
      <c r="A926" s="15"/>
      <c r="B926" s="15"/>
      <c r="C926" s="15"/>
      <c r="G926" s="15"/>
      <c r="AE926" s="15"/>
      <c r="AS926" s="15"/>
      <c r="BF926" s="15"/>
    </row>
    <row r="927" spans="1:58" ht="11.25" customHeight="1">
      <c r="A927" s="15"/>
      <c r="B927" s="15"/>
      <c r="C927" s="15"/>
      <c r="G927" s="15"/>
      <c r="AE927" s="15"/>
      <c r="AS927" s="15"/>
      <c r="BF927" s="15"/>
    </row>
    <row r="928" spans="1:58" ht="11.25" customHeight="1">
      <c r="A928" s="15"/>
      <c r="B928" s="15"/>
      <c r="C928" s="15"/>
      <c r="G928" s="15"/>
      <c r="AE928" s="15"/>
      <c r="AS928" s="15"/>
      <c r="BF928" s="15"/>
    </row>
    <row r="929" spans="1:58" ht="11.25" customHeight="1">
      <c r="A929" s="15"/>
      <c r="B929" s="15"/>
      <c r="C929" s="15"/>
      <c r="G929" s="15"/>
      <c r="AE929" s="15"/>
      <c r="AS929" s="15"/>
      <c r="BF929" s="15"/>
    </row>
    <row r="930" spans="1:58" ht="11.25" customHeight="1">
      <c r="A930" s="15"/>
      <c r="B930" s="15"/>
      <c r="C930" s="15"/>
      <c r="G930" s="15"/>
      <c r="AE930" s="15"/>
      <c r="AS930" s="15"/>
      <c r="BF930" s="15"/>
    </row>
    <row r="931" spans="1:58" ht="11.25" customHeight="1">
      <c r="A931" s="15"/>
      <c r="B931" s="15"/>
      <c r="C931" s="15"/>
      <c r="G931" s="15"/>
      <c r="AE931" s="15"/>
      <c r="AS931" s="15"/>
      <c r="BF931" s="15"/>
    </row>
    <row r="932" spans="1:58" ht="11.25" customHeight="1">
      <c r="A932" s="15"/>
      <c r="B932" s="15"/>
      <c r="C932" s="15"/>
      <c r="G932" s="15"/>
      <c r="AE932" s="15"/>
      <c r="AS932" s="15"/>
      <c r="BF932" s="15"/>
    </row>
    <row r="933" spans="1:58" ht="11.25" customHeight="1">
      <c r="A933" s="15"/>
      <c r="B933" s="15"/>
      <c r="C933" s="15"/>
      <c r="G933" s="15"/>
      <c r="AE933" s="15"/>
      <c r="AS933" s="15"/>
      <c r="BF933" s="15"/>
    </row>
    <row r="934" spans="1:58" ht="11.25" customHeight="1">
      <c r="A934" s="15"/>
      <c r="B934" s="15"/>
      <c r="C934" s="15"/>
      <c r="G934" s="15"/>
      <c r="AE934" s="15"/>
      <c r="AS934" s="15"/>
      <c r="BF934" s="15"/>
    </row>
    <row r="935" spans="1:58" ht="11.25" customHeight="1">
      <c r="A935" s="15"/>
      <c r="B935" s="15"/>
      <c r="C935" s="15"/>
      <c r="G935" s="15"/>
      <c r="AE935" s="15"/>
      <c r="AS935" s="15"/>
      <c r="BF935" s="15"/>
    </row>
    <row r="936" spans="1:58" ht="11.25" customHeight="1">
      <c r="A936" s="15"/>
      <c r="B936" s="15"/>
      <c r="C936" s="15"/>
      <c r="G936" s="15"/>
      <c r="AE936" s="15"/>
      <c r="AS936" s="15"/>
      <c r="BF936" s="15"/>
    </row>
    <row r="937" spans="1:58" ht="11.25" customHeight="1">
      <c r="A937" s="15"/>
      <c r="B937" s="15"/>
      <c r="C937" s="15"/>
      <c r="G937" s="15"/>
      <c r="AE937" s="15"/>
      <c r="AS937" s="15"/>
      <c r="BF937" s="15"/>
    </row>
    <row r="938" spans="1:58" ht="11.25" customHeight="1">
      <c r="A938" s="15"/>
      <c r="B938" s="15"/>
      <c r="C938" s="15"/>
      <c r="G938" s="15"/>
      <c r="AE938" s="15"/>
      <c r="AS938" s="15"/>
      <c r="BF938" s="15"/>
    </row>
    <row r="939" spans="1:58" ht="11.25" customHeight="1">
      <c r="A939" s="15"/>
      <c r="B939" s="15"/>
      <c r="C939" s="15"/>
      <c r="G939" s="15"/>
      <c r="AE939" s="15"/>
      <c r="AS939" s="15"/>
      <c r="BF939" s="15"/>
    </row>
    <row r="940" spans="1:58" ht="11.25" customHeight="1">
      <c r="A940" s="15"/>
      <c r="B940" s="15"/>
      <c r="C940" s="15"/>
      <c r="G940" s="15"/>
      <c r="AE940" s="15"/>
      <c r="AS940" s="15"/>
      <c r="BF940" s="15"/>
    </row>
    <row r="941" spans="1:58" ht="11.25" customHeight="1">
      <c r="A941" s="15"/>
      <c r="B941" s="15"/>
      <c r="C941" s="15"/>
      <c r="G941" s="15"/>
      <c r="AE941" s="15"/>
      <c r="AS941" s="15"/>
      <c r="BF941" s="15"/>
    </row>
    <row r="942" spans="1:58" ht="11.25" customHeight="1">
      <c r="A942" s="15"/>
      <c r="B942" s="15"/>
      <c r="C942" s="15"/>
      <c r="G942" s="15"/>
      <c r="AE942" s="15"/>
      <c r="AS942" s="15"/>
      <c r="BF942" s="15"/>
    </row>
    <row r="943" spans="1:58" ht="11.25" customHeight="1">
      <c r="A943" s="15"/>
      <c r="B943" s="15"/>
      <c r="C943" s="15"/>
      <c r="G943" s="15"/>
      <c r="AE943" s="15"/>
      <c r="AS943" s="15"/>
      <c r="BF943" s="15"/>
    </row>
    <row r="944" spans="1:58" ht="11.25" customHeight="1">
      <c r="A944" s="15"/>
      <c r="B944" s="15"/>
      <c r="C944" s="15"/>
      <c r="G944" s="15"/>
      <c r="AE944" s="15"/>
      <c r="AS944" s="15"/>
      <c r="BF944" s="15"/>
    </row>
    <row r="945" spans="1:58" ht="11.25" customHeight="1">
      <c r="A945" s="15"/>
      <c r="B945" s="15"/>
      <c r="C945" s="15"/>
      <c r="G945" s="15"/>
      <c r="AE945" s="15"/>
      <c r="AS945" s="15"/>
      <c r="BF945" s="15"/>
    </row>
    <row r="946" spans="1:58" ht="11.25" customHeight="1">
      <c r="A946" s="15"/>
      <c r="B946" s="15"/>
      <c r="C946" s="15"/>
      <c r="G946" s="15"/>
      <c r="AE946" s="15"/>
      <c r="AS946" s="15"/>
      <c r="BF946" s="15"/>
    </row>
    <row r="947" spans="1:58" ht="11.25" customHeight="1">
      <c r="A947" s="15"/>
      <c r="B947" s="15"/>
      <c r="C947" s="15"/>
      <c r="G947" s="15"/>
      <c r="AE947" s="15"/>
      <c r="AS947" s="15"/>
      <c r="BF947" s="15"/>
    </row>
    <row r="948" spans="1:58" ht="11.25" customHeight="1">
      <c r="A948" s="15"/>
      <c r="B948" s="15"/>
      <c r="C948" s="15"/>
      <c r="G948" s="15"/>
      <c r="AE948" s="15"/>
      <c r="AS948" s="15"/>
      <c r="BF948" s="15"/>
    </row>
    <row r="949" spans="1:58" ht="11.25" customHeight="1">
      <c r="A949" s="15"/>
      <c r="B949" s="15"/>
      <c r="C949" s="15"/>
      <c r="G949" s="15"/>
      <c r="AE949" s="15"/>
      <c r="AS949" s="15"/>
      <c r="BF949" s="15"/>
    </row>
    <row r="950" spans="1:58" ht="11.25" customHeight="1">
      <c r="A950" s="15"/>
      <c r="B950" s="15"/>
      <c r="C950" s="15"/>
      <c r="G950" s="15"/>
      <c r="AE950" s="15"/>
      <c r="AS950" s="15"/>
      <c r="BF950" s="15"/>
    </row>
    <row r="951" spans="1:58" ht="11.25" customHeight="1">
      <c r="A951" s="15"/>
      <c r="B951" s="15"/>
      <c r="C951" s="15"/>
      <c r="G951" s="15"/>
      <c r="AE951" s="15"/>
      <c r="AS951" s="15"/>
      <c r="BF951" s="15"/>
    </row>
    <row r="952" spans="1:58" ht="11.25" customHeight="1">
      <c r="A952" s="15"/>
      <c r="B952" s="15"/>
      <c r="C952" s="15"/>
      <c r="G952" s="15"/>
      <c r="AE952" s="15"/>
      <c r="AS952" s="15"/>
      <c r="BF952" s="15"/>
    </row>
    <row r="953" spans="1:58" ht="11.25" customHeight="1">
      <c r="A953" s="15"/>
      <c r="B953" s="15"/>
      <c r="C953" s="15"/>
      <c r="G953" s="15"/>
      <c r="AE953" s="15"/>
      <c r="AS953" s="15"/>
      <c r="BF953" s="15"/>
    </row>
    <row r="954" spans="1:58" ht="11.25" customHeight="1">
      <c r="A954" s="15"/>
      <c r="B954" s="15"/>
      <c r="C954" s="15"/>
      <c r="G954" s="15"/>
      <c r="AE954" s="15"/>
      <c r="AS954" s="15"/>
      <c r="BF954" s="15"/>
    </row>
    <row r="955" spans="1:58" ht="11.25" customHeight="1">
      <c r="A955" s="15"/>
      <c r="B955" s="15"/>
      <c r="C955" s="15"/>
      <c r="G955" s="15"/>
      <c r="AE955" s="15"/>
      <c r="AS955" s="15"/>
      <c r="BF955" s="15"/>
    </row>
    <row r="956" spans="1:58" ht="11.25" customHeight="1">
      <c r="A956" s="15"/>
      <c r="B956" s="15"/>
      <c r="C956" s="15"/>
      <c r="G956" s="15"/>
      <c r="AE956" s="15"/>
      <c r="AS956" s="15"/>
      <c r="BF956" s="15"/>
    </row>
    <row r="957" spans="1:58" ht="11.25" customHeight="1">
      <c r="A957" s="15"/>
      <c r="B957" s="15"/>
      <c r="C957" s="15"/>
      <c r="G957" s="15"/>
      <c r="AE957" s="15"/>
      <c r="AS957" s="15"/>
      <c r="BF957" s="15"/>
    </row>
    <row r="958" spans="1:58" ht="11.25" customHeight="1">
      <c r="A958" s="15"/>
      <c r="B958" s="15"/>
      <c r="C958" s="15"/>
      <c r="G958" s="15"/>
      <c r="AE958" s="15"/>
      <c r="AS958" s="15"/>
      <c r="BF958" s="15"/>
    </row>
    <row r="959" spans="1:58" ht="11.25" customHeight="1">
      <c r="A959" s="15"/>
      <c r="B959" s="15"/>
      <c r="C959" s="15"/>
      <c r="G959" s="15"/>
      <c r="AE959" s="15"/>
      <c r="AS959" s="15"/>
      <c r="BF959" s="15"/>
    </row>
    <row r="960" spans="1:58" ht="11.25" customHeight="1">
      <c r="A960" s="15"/>
      <c r="B960" s="15"/>
      <c r="C960" s="15"/>
      <c r="G960" s="15"/>
      <c r="AE960" s="15"/>
      <c r="AS960" s="15"/>
      <c r="BF960" s="15"/>
    </row>
    <row r="961" spans="1:58" ht="11.25" customHeight="1">
      <c r="A961" s="15"/>
      <c r="B961" s="15"/>
      <c r="C961" s="15"/>
      <c r="G961" s="15"/>
      <c r="AE961" s="15"/>
      <c r="AS961" s="15"/>
      <c r="BF961" s="15"/>
    </row>
    <row r="962" spans="1:58" ht="11.25" customHeight="1">
      <c r="A962" s="15"/>
      <c r="B962" s="15"/>
      <c r="C962" s="15"/>
      <c r="G962" s="15"/>
      <c r="AE962" s="15"/>
      <c r="AS962" s="15"/>
      <c r="BF962" s="15"/>
    </row>
    <row r="963" spans="1:58" ht="11.25" customHeight="1">
      <c r="A963" s="15"/>
      <c r="B963" s="15"/>
      <c r="C963" s="15"/>
      <c r="G963" s="15"/>
      <c r="AE963" s="15"/>
      <c r="AS963" s="15"/>
      <c r="BF963" s="15"/>
    </row>
    <row r="964" spans="1:58" ht="11.25" customHeight="1">
      <c r="A964" s="15"/>
      <c r="B964" s="15"/>
      <c r="C964" s="15"/>
      <c r="G964" s="15"/>
      <c r="AE964" s="15"/>
      <c r="AS964" s="15"/>
      <c r="BF964" s="15"/>
    </row>
    <row r="965" spans="1:58" ht="11.25" customHeight="1">
      <c r="A965" s="15"/>
      <c r="B965" s="15"/>
      <c r="C965" s="15"/>
      <c r="G965" s="15"/>
      <c r="AE965" s="15"/>
      <c r="AS965" s="15"/>
      <c r="BF965" s="15"/>
    </row>
    <row r="966" spans="1:58" ht="11.25" customHeight="1">
      <c r="A966" s="15"/>
      <c r="B966" s="15"/>
      <c r="C966" s="15"/>
      <c r="G966" s="15"/>
      <c r="AE966" s="15"/>
      <c r="AS966" s="15"/>
      <c r="BF966" s="15"/>
    </row>
    <row r="967" spans="1:58" ht="11.25" customHeight="1">
      <c r="A967" s="15"/>
      <c r="B967" s="15"/>
      <c r="C967" s="15"/>
      <c r="G967" s="15"/>
      <c r="AE967" s="15"/>
      <c r="AS967" s="15"/>
      <c r="BF967" s="15"/>
    </row>
    <row r="968" spans="1:58" ht="11.25" customHeight="1">
      <c r="A968" s="15"/>
      <c r="B968" s="15"/>
      <c r="C968" s="15"/>
      <c r="G968" s="15"/>
      <c r="AE968" s="15"/>
      <c r="AS968" s="15"/>
      <c r="BF968" s="15"/>
    </row>
    <row r="969" spans="1:58" ht="11.25" customHeight="1">
      <c r="A969" s="15"/>
      <c r="B969" s="15"/>
      <c r="C969" s="15"/>
      <c r="G969" s="15"/>
      <c r="AE969" s="15"/>
      <c r="AS969" s="15"/>
      <c r="BF969" s="15"/>
    </row>
    <row r="970" spans="1:58" ht="11.25" customHeight="1">
      <c r="A970" s="15"/>
      <c r="B970" s="15"/>
      <c r="C970" s="15"/>
      <c r="G970" s="15"/>
      <c r="AE970" s="15"/>
      <c r="AS970" s="15"/>
      <c r="BF970" s="15"/>
    </row>
    <row r="971" spans="1:58" ht="11.25" customHeight="1">
      <c r="A971" s="15"/>
      <c r="B971" s="15"/>
      <c r="C971" s="15"/>
      <c r="G971" s="15"/>
      <c r="AE971" s="15"/>
      <c r="AS971" s="15"/>
      <c r="BF971" s="15"/>
    </row>
    <row r="972" spans="1:58" ht="11.25" customHeight="1">
      <c r="A972" s="15"/>
      <c r="B972" s="15"/>
      <c r="C972" s="15"/>
      <c r="G972" s="15"/>
      <c r="AE972" s="15"/>
      <c r="AS972" s="15"/>
      <c r="BF972" s="15"/>
    </row>
    <row r="973" spans="1:58" ht="11.25" customHeight="1">
      <c r="A973" s="15"/>
      <c r="B973" s="15"/>
      <c r="C973" s="15"/>
      <c r="G973" s="15"/>
      <c r="AE973" s="15"/>
      <c r="AS973" s="15"/>
      <c r="BF973" s="15"/>
    </row>
    <row r="974" spans="1:58" ht="11.25" customHeight="1">
      <c r="A974" s="15"/>
      <c r="B974" s="15"/>
      <c r="C974" s="15"/>
      <c r="G974" s="15"/>
      <c r="AE974" s="15"/>
      <c r="AS974" s="15"/>
      <c r="BF974" s="15"/>
    </row>
    <row r="975" spans="1:58" ht="11.25" customHeight="1">
      <c r="A975" s="15"/>
      <c r="B975" s="15"/>
      <c r="C975" s="15"/>
      <c r="G975" s="15"/>
      <c r="AE975" s="15"/>
      <c r="AS975" s="15"/>
      <c r="BF975" s="15"/>
    </row>
    <row r="976" spans="1:58" ht="11.25" customHeight="1">
      <c r="A976" s="15"/>
      <c r="B976" s="15"/>
      <c r="C976" s="15"/>
      <c r="G976" s="15"/>
      <c r="AE976" s="15"/>
      <c r="AS976" s="15"/>
      <c r="BF976" s="15"/>
    </row>
    <row r="977" spans="1:58" ht="11.25" customHeight="1">
      <c r="A977" s="15"/>
      <c r="B977" s="15"/>
      <c r="C977" s="15"/>
      <c r="G977" s="15"/>
      <c r="AE977" s="15"/>
      <c r="AS977" s="15"/>
      <c r="BF977" s="15"/>
    </row>
    <row r="978" spans="1:58" ht="11.25" customHeight="1">
      <c r="A978" s="15"/>
      <c r="B978" s="15"/>
      <c r="C978" s="15"/>
      <c r="G978" s="15"/>
      <c r="AE978" s="15"/>
      <c r="AS978" s="15"/>
      <c r="BF978" s="15"/>
    </row>
    <row r="979" spans="1:58" ht="11.25" customHeight="1">
      <c r="A979" s="15"/>
      <c r="B979" s="15"/>
      <c r="C979" s="15"/>
      <c r="G979" s="15"/>
      <c r="AE979" s="15"/>
      <c r="AS979" s="15"/>
      <c r="BF979" s="15"/>
    </row>
    <row r="980" spans="1:58" ht="11.25" customHeight="1">
      <c r="A980" s="15"/>
      <c r="B980" s="15"/>
      <c r="C980" s="15"/>
      <c r="G980" s="15"/>
      <c r="AE980" s="15"/>
      <c r="AS980" s="15"/>
      <c r="BF980" s="15"/>
    </row>
    <row r="981" spans="1:58" ht="11.25" customHeight="1">
      <c r="A981" s="15"/>
      <c r="B981" s="15"/>
      <c r="C981" s="15"/>
      <c r="G981" s="15"/>
      <c r="AE981" s="15"/>
      <c r="AS981" s="15"/>
      <c r="BF981" s="15"/>
    </row>
    <row r="982" spans="1:58" ht="11.25" customHeight="1">
      <c r="A982" s="15"/>
      <c r="B982" s="15"/>
      <c r="C982" s="15"/>
      <c r="G982" s="15"/>
      <c r="AE982" s="15"/>
      <c r="AS982" s="15"/>
      <c r="BF982" s="15"/>
    </row>
    <row r="983" spans="1:58" ht="11.25" customHeight="1">
      <c r="A983" s="15"/>
      <c r="B983" s="15"/>
      <c r="C983" s="15"/>
      <c r="G983" s="15"/>
      <c r="AE983" s="15"/>
      <c r="AS983" s="15"/>
      <c r="BF983" s="15"/>
    </row>
    <row r="984" spans="1:58" ht="11.25" customHeight="1">
      <c r="A984" s="15"/>
      <c r="B984" s="15"/>
      <c r="C984" s="15"/>
      <c r="G984" s="15"/>
      <c r="AE984" s="15"/>
      <c r="AS984" s="15"/>
      <c r="BF984" s="15"/>
    </row>
    <row r="985" spans="1:58" ht="11.25" customHeight="1">
      <c r="A985" s="15"/>
      <c r="B985" s="15"/>
      <c r="C985" s="15"/>
      <c r="G985" s="15"/>
      <c r="AE985" s="15"/>
      <c r="AS985" s="15"/>
      <c r="BF985" s="15"/>
    </row>
    <row r="986" spans="1:58" ht="11.25" customHeight="1">
      <c r="A986" s="15"/>
      <c r="B986" s="15"/>
      <c r="C986" s="15"/>
      <c r="G986" s="15"/>
      <c r="AE986" s="15"/>
      <c r="AS986" s="15"/>
      <c r="BF986" s="15"/>
    </row>
    <row r="987" spans="1:58" ht="11.25" customHeight="1">
      <c r="A987" s="15"/>
      <c r="B987" s="15"/>
      <c r="C987" s="15"/>
      <c r="G987" s="15"/>
      <c r="AE987" s="15"/>
      <c r="AS987" s="15"/>
      <c r="BF987" s="15"/>
    </row>
    <row r="988" spans="1:58" ht="11.25" customHeight="1">
      <c r="A988" s="15"/>
      <c r="B988" s="15"/>
      <c r="C988" s="15"/>
      <c r="G988" s="15"/>
      <c r="AE988" s="15"/>
      <c r="AS988" s="15"/>
      <c r="BF988" s="15"/>
    </row>
    <row r="989" spans="1:58" ht="11.25" customHeight="1">
      <c r="A989" s="15"/>
      <c r="B989" s="15"/>
      <c r="C989" s="15"/>
      <c r="G989" s="15"/>
      <c r="AE989" s="15"/>
      <c r="AS989" s="15"/>
      <c r="BF989" s="15"/>
    </row>
    <row r="990" spans="1:58" ht="11.25" customHeight="1">
      <c r="A990" s="15"/>
      <c r="B990" s="15"/>
      <c r="C990" s="15"/>
      <c r="G990" s="15"/>
      <c r="AE990" s="15"/>
      <c r="AS990" s="15"/>
      <c r="BF990" s="15"/>
    </row>
    <row r="991" spans="1:58" ht="11.25" customHeight="1">
      <c r="A991" s="15"/>
      <c r="AE991" s="15"/>
      <c r="AS991" s="15"/>
      <c r="BF991" s="15"/>
    </row>
    <row r="992" spans="1:58" ht="11.25" customHeight="1">
      <c r="A992" s="15"/>
      <c r="AE992" s="15"/>
      <c r="AS992" s="15"/>
      <c r="BF992" s="15"/>
    </row>
    <row r="993" spans="1:58" ht="11.25" customHeight="1">
      <c r="A993" s="15"/>
      <c r="AE993" s="15"/>
      <c r="AS993" s="15"/>
      <c r="BF993" s="15"/>
    </row>
    <row r="994" spans="1:58" ht="11.25" customHeight="1">
      <c r="A994" s="15"/>
      <c r="AE994" s="15"/>
      <c r="AS994" s="15"/>
      <c r="BF994" s="15"/>
    </row>
  </sheetData>
  <sheetProtection algorithmName="SHA-512" hashValue="y3TD181hre0B+bPXExGLHSWPqMxywFuYqspMTVWInFviCv3NJpl3q8t0mkdIxJsw7N7p23SyKJMagVYhogASPQ==" saltValue="QxGgD878rxpg/WyQih4rnA==" spinCount="100000" sheet="1" objects="1" scenarios="1"/>
  <mergeCells count="742">
    <mergeCell ref="BK53:BK54"/>
    <mergeCell ref="BL53:BL54"/>
    <mergeCell ref="BM53:BM54"/>
    <mergeCell ref="BN53:BN54"/>
    <mergeCell ref="AB53:AB54"/>
    <mergeCell ref="AC53:AC54"/>
    <mergeCell ref="AD53:AD54"/>
    <mergeCell ref="BG53:BG54"/>
    <mergeCell ref="BH53:BH54"/>
    <mergeCell ref="BI53:BI54"/>
    <mergeCell ref="S53:S54"/>
    <mergeCell ref="T53:T54"/>
    <mergeCell ref="V53:V54"/>
    <mergeCell ref="W53:W54"/>
    <mergeCell ref="Y53:Y54"/>
    <mergeCell ref="Z53:Z54"/>
    <mergeCell ref="P49:P50"/>
    <mergeCell ref="Q49:Q50"/>
    <mergeCell ref="R49:R50"/>
    <mergeCell ref="Z49:AE49"/>
    <mergeCell ref="AG49:AP49"/>
    <mergeCell ref="Z50:AE50"/>
    <mergeCell ref="AG50:AP50"/>
    <mergeCell ref="I49:I50"/>
    <mergeCell ref="J49:J50"/>
    <mergeCell ref="K49:K50"/>
    <mergeCell ref="L49:L50"/>
    <mergeCell ref="N49:N50"/>
    <mergeCell ref="O49:O50"/>
    <mergeCell ref="Z45:AE45"/>
    <mergeCell ref="AG45:AP45"/>
    <mergeCell ref="AV45:BD45"/>
    <mergeCell ref="AU46:BF46"/>
    <mergeCell ref="BG46:BI48"/>
    <mergeCell ref="AU47:AU48"/>
    <mergeCell ref="AV47:BD47"/>
    <mergeCell ref="BE47:BF48"/>
    <mergeCell ref="AV48:BD48"/>
    <mergeCell ref="BF41:BF42"/>
    <mergeCell ref="BG41:BI42"/>
    <mergeCell ref="BJ41:BN42"/>
    <mergeCell ref="AU43:BF43"/>
    <mergeCell ref="BG43:BI45"/>
    <mergeCell ref="A44:J44"/>
    <mergeCell ref="AU44:AU45"/>
    <mergeCell ref="AV44:BD44"/>
    <mergeCell ref="BE44:BF45"/>
    <mergeCell ref="A45:J45"/>
    <mergeCell ref="AZ41:AZ42"/>
    <mergeCell ref="BA41:BA42"/>
    <mergeCell ref="BB41:BB42"/>
    <mergeCell ref="BC41:BC42"/>
    <mergeCell ref="BD41:BD42"/>
    <mergeCell ref="BE41:BE42"/>
    <mergeCell ref="AT41:AT42"/>
    <mergeCell ref="AU41:AU42"/>
    <mergeCell ref="AV41:AV42"/>
    <mergeCell ref="AW41:AW42"/>
    <mergeCell ref="AX41:AX42"/>
    <mergeCell ref="AY41:AY42"/>
    <mergeCell ref="AN41:AN42"/>
    <mergeCell ref="AO41:AO42"/>
    <mergeCell ref="AP41:AP42"/>
    <mergeCell ref="AQ41:AQ42"/>
    <mergeCell ref="AR41:AR42"/>
    <mergeCell ref="AS41:AS42"/>
    <mergeCell ref="AH41:AH42"/>
    <mergeCell ref="AI41:AI42"/>
    <mergeCell ref="AJ41:AJ42"/>
    <mergeCell ref="AK41:AK42"/>
    <mergeCell ref="AL41:AL42"/>
    <mergeCell ref="AM41:AM42"/>
    <mergeCell ref="BS38:BS39"/>
    <mergeCell ref="BT38:BT39"/>
    <mergeCell ref="BU38:BU39"/>
    <mergeCell ref="A41:D42"/>
    <mergeCell ref="E41:F42"/>
    <mergeCell ref="G41:T42"/>
    <mergeCell ref="AB41:AD42"/>
    <mergeCell ref="AE41:AE42"/>
    <mergeCell ref="AF41:AF42"/>
    <mergeCell ref="AG41:AG42"/>
    <mergeCell ref="BL38:BL40"/>
    <mergeCell ref="BM38:BM40"/>
    <mergeCell ref="BN38:BN40"/>
    <mergeCell ref="BP38:BP40"/>
    <mergeCell ref="BQ38:BQ40"/>
    <mergeCell ref="BR38:BR40"/>
    <mergeCell ref="BF38:BF39"/>
    <mergeCell ref="BG38:BG40"/>
    <mergeCell ref="BH38:BH40"/>
    <mergeCell ref="BI38:BI40"/>
    <mergeCell ref="BJ38:BJ40"/>
    <mergeCell ref="BK38:BK40"/>
    <mergeCell ref="AZ38:AZ39"/>
    <mergeCell ref="BA38:BA39"/>
    <mergeCell ref="BB38:BB39"/>
    <mergeCell ref="BC38:BC39"/>
    <mergeCell ref="BD38:BD39"/>
    <mergeCell ref="BE38:BE39"/>
    <mergeCell ref="AT38:AT39"/>
    <mergeCell ref="AU38:AU39"/>
    <mergeCell ref="AV38:AV39"/>
    <mergeCell ref="AW38:AW39"/>
    <mergeCell ref="AX38:AX39"/>
    <mergeCell ref="AY38:AY39"/>
    <mergeCell ref="AN38:AN39"/>
    <mergeCell ref="AO38:AO39"/>
    <mergeCell ref="AP38:AP39"/>
    <mergeCell ref="AQ38:AQ39"/>
    <mergeCell ref="AR38:AR39"/>
    <mergeCell ref="AS38:AS39"/>
    <mergeCell ref="AH38:AH39"/>
    <mergeCell ref="AI38:AI39"/>
    <mergeCell ref="AJ38:AJ39"/>
    <mergeCell ref="AK38:AK39"/>
    <mergeCell ref="AL38:AL39"/>
    <mergeCell ref="AM38:AM39"/>
    <mergeCell ref="AB38:AB40"/>
    <mergeCell ref="AC38:AC40"/>
    <mergeCell ref="AD38:AD40"/>
    <mergeCell ref="AE38:AE39"/>
    <mergeCell ref="AF38:AF39"/>
    <mergeCell ref="AG38:AG39"/>
    <mergeCell ref="V38:V40"/>
    <mergeCell ref="W38:W40"/>
    <mergeCell ref="X38:X40"/>
    <mergeCell ref="Y38:Y40"/>
    <mergeCell ref="Z38:Z40"/>
    <mergeCell ref="AA38:AA40"/>
    <mergeCell ref="P38:P40"/>
    <mergeCell ref="Q38:Q40"/>
    <mergeCell ref="R38:R40"/>
    <mergeCell ref="S38:S40"/>
    <mergeCell ref="T38:T40"/>
    <mergeCell ref="U38:U40"/>
    <mergeCell ref="J38:J40"/>
    <mergeCell ref="K38:K40"/>
    <mergeCell ref="L38:L40"/>
    <mergeCell ref="M38:M40"/>
    <mergeCell ref="N38:N40"/>
    <mergeCell ref="O38:O40"/>
    <mergeCell ref="BS35:BS36"/>
    <mergeCell ref="BT35:BT36"/>
    <mergeCell ref="BU35:BU36"/>
    <mergeCell ref="A38:A40"/>
    <mergeCell ref="B38:B40"/>
    <mergeCell ref="C38:C40"/>
    <mergeCell ref="D38:D40"/>
    <mergeCell ref="E38:E40"/>
    <mergeCell ref="F38:F40"/>
    <mergeCell ref="I38:I40"/>
    <mergeCell ref="BL35:BL37"/>
    <mergeCell ref="BM35:BM37"/>
    <mergeCell ref="BN35:BN37"/>
    <mergeCell ref="BP35:BP37"/>
    <mergeCell ref="BQ35:BQ37"/>
    <mergeCell ref="BR35:BR37"/>
    <mergeCell ref="BF35:BF36"/>
    <mergeCell ref="BG35:BG37"/>
    <mergeCell ref="BH35:BH37"/>
    <mergeCell ref="BI35:BI37"/>
    <mergeCell ref="BJ35:BJ37"/>
    <mergeCell ref="BK35:BK37"/>
    <mergeCell ref="AZ35:AZ36"/>
    <mergeCell ref="BA35:BA36"/>
    <mergeCell ref="BB35:BB36"/>
    <mergeCell ref="BC35:BC36"/>
    <mergeCell ref="BD35:BD36"/>
    <mergeCell ref="BE35:BE36"/>
    <mergeCell ref="AT35:AT36"/>
    <mergeCell ref="AU35:AU36"/>
    <mergeCell ref="AV35:AV36"/>
    <mergeCell ref="AW35:AW36"/>
    <mergeCell ref="AX35:AX36"/>
    <mergeCell ref="AY35:AY36"/>
    <mergeCell ref="AN35:AN36"/>
    <mergeCell ref="AO35:AO36"/>
    <mergeCell ref="AP35:AP36"/>
    <mergeCell ref="AQ35:AQ36"/>
    <mergeCell ref="AR35:AR36"/>
    <mergeCell ref="AS35:AS36"/>
    <mergeCell ref="AH35:AH36"/>
    <mergeCell ref="AI35:AI36"/>
    <mergeCell ref="AJ35:AJ36"/>
    <mergeCell ref="AK35:AK36"/>
    <mergeCell ref="AL35:AL36"/>
    <mergeCell ref="AM35:AM36"/>
    <mergeCell ref="AB35:AB37"/>
    <mergeCell ref="AC35:AC37"/>
    <mergeCell ref="AD35:AD37"/>
    <mergeCell ref="AE35:AE36"/>
    <mergeCell ref="AF35:AF36"/>
    <mergeCell ref="AG35:AG36"/>
    <mergeCell ref="V35:V37"/>
    <mergeCell ref="W35:W37"/>
    <mergeCell ref="X35:X37"/>
    <mergeCell ref="Y35:Y37"/>
    <mergeCell ref="Z35:Z37"/>
    <mergeCell ref="AA35:AA37"/>
    <mergeCell ref="P35:P37"/>
    <mergeCell ref="Q35:Q37"/>
    <mergeCell ref="R35:R37"/>
    <mergeCell ref="S35:S37"/>
    <mergeCell ref="T35:T37"/>
    <mergeCell ref="U35:U37"/>
    <mergeCell ref="J35:J37"/>
    <mergeCell ref="K35:K37"/>
    <mergeCell ref="L35:L37"/>
    <mergeCell ref="M35:M37"/>
    <mergeCell ref="N35:N37"/>
    <mergeCell ref="O35:O37"/>
    <mergeCell ref="BS32:BS33"/>
    <mergeCell ref="BT32:BT33"/>
    <mergeCell ref="BU32:BU33"/>
    <mergeCell ref="A35:A37"/>
    <mergeCell ref="B35:B37"/>
    <mergeCell ref="C35:C37"/>
    <mergeCell ref="D35:D37"/>
    <mergeCell ref="E35:E37"/>
    <mergeCell ref="F35:F37"/>
    <mergeCell ref="I35:I37"/>
    <mergeCell ref="BL32:BL34"/>
    <mergeCell ref="BM32:BM34"/>
    <mergeCell ref="BN32:BN34"/>
    <mergeCell ref="BP32:BP34"/>
    <mergeCell ref="BQ32:BQ34"/>
    <mergeCell ref="BR32:BR34"/>
    <mergeCell ref="BF32:BF33"/>
    <mergeCell ref="BG32:BG34"/>
    <mergeCell ref="BH32:BH34"/>
    <mergeCell ref="BI32:BI34"/>
    <mergeCell ref="BJ32:BJ34"/>
    <mergeCell ref="BK32:BK34"/>
    <mergeCell ref="AZ32:AZ33"/>
    <mergeCell ref="BA32:BA33"/>
    <mergeCell ref="BB32:BB33"/>
    <mergeCell ref="BC32:BC33"/>
    <mergeCell ref="BD32:BD33"/>
    <mergeCell ref="BE32:BE33"/>
    <mergeCell ref="AT32:AT33"/>
    <mergeCell ref="AU32:AU33"/>
    <mergeCell ref="AV32:AV33"/>
    <mergeCell ref="AW32:AW33"/>
    <mergeCell ref="AX32:AX33"/>
    <mergeCell ref="AY32:AY33"/>
    <mergeCell ref="AN32:AN33"/>
    <mergeCell ref="AO32:AO33"/>
    <mergeCell ref="AP32:AP33"/>
    <mergeCell ref="AQ32:AQ33"/>
    <mergeCell ref="AR32:AR33"/>
    <mergeCell ref="AS32:AS33"/>
    <mergeCell ref="AH32:AH33"/>
    <mergeCell ref="AI32:AI33"/>
    <mergeCell ref="AJ32:AJ33"/>
    <mergeCell ref="AK32:AK33"/>
    <mergeCell ref="AL32:AL33"/>
    <mergeCell ref="AM32:AM33"/>
    <mergeCell ref="AB32:AB34"/>
    <mergeCell ref="AC32:AC34"/>
    <mergeCell ref="AD32:AD34"/>
    <mergeCell ref="AE32:AE33"/>
    <mergeCell ref="AF32:AF33"/>
    <mergeCell ref="AG32:AG33"/>
    <mergeCell ref="V32:V34"/>
    <mergeCell ref="W32:W34"/>
    <mergeCell ref="X32:X34"/>
    <mergeCell ref="Y32:Y34"/>
    <mergeCell ref="Z32:Z34"/>
    <mergeCell ref="AA32:AA34"/>
    <mergeCell ref="P32:P34"/>
    <mergeCell ref="Q32:Q34"/>
    <mergeCell ref="R32:R34"/>
    <mergeCell ref="S32:S34"/>
    <mergeCell ref="T32:T34"/>
    <mergeCell ref="U32:U34"/>
    <mergeCell ref="J32:J34"/>
    <mergeCell ref="K32:K34"/>
    <mergeCell ref="L32:L34"/>
    <mergeCell ref="M32:M34"/>
    <mergeCell ref="N32:N34"/>
    <mergeCell ref="O32:O34"/>
    <mergeCell ref="BS29:BS30"/>
    <mergeCell ref="BT29:BT30"/>
    <mergeCell ref="BU29:BU30"/>
    <mergeCell ref="A32:A34"/>
    <mergeCell ref="B32:B34"/>
    <mergeCell ref="C32:C34"/>
    <mergeCell ref="D32:D34"/>
    <mergeCell ref="E32:E34"/>
    <mergeCell ref="F32:F34"/>
    <mergeCell ref="I32:I34"/>
    <mergeCell ref="BL29:BL31"/>
    <mergeCell ref="BM29:BM31"/>
    <mergeCell ref="BN29:BN31"/>
    <mergeCell ref="BP29:BP31"/>
    <mergeCell ref="BQ29:BQ31"/>
    <mergeCell ref="BR29:BR31"/>
    <mergeCell ref="BF29:BF30"/>
    <mergeCell ref="BG29:BG31"/>
    <mergeCell ref="BH29:BH31"/>
    <mergeCell ref="BI29:BI31"/>
    <mergeCell ref="BJ29:BJ31"/>
    <mergeCell ref="BK29:BK31"/>
    <mergeCell ref="AZ29:AZ30"/>
    <mergeCell ref="BA29:BA30"/>
    <mergeCell ref="BB29:BB30"/>
    <mergeCell ref="BC29:BC30"/>
    <mergeCell ref="BD29:BD30"/>
    <mergeCell ref="BE29:BE30"/>
    <mergeCell ref="AT29:AT30"/>
    <mergeCell ref="AU29:AU30"/>
    <mergeCell ref="AV29:AV30"/>
    <mergeCell ref="AW29:AW30"/>
    <mergeCell ref="AX29:AX30"/>
    <mergeCell ref="AY29:AY30"/>
    <mergeCell ref="AN29:AN30"/>
    <mergeCell ref="AO29:AO30"/>
    <mergeCell ref="AP29:AP30"/>
    <mergeCell ref="AQ29:AQ30"/>
    <mergeCell ref="AR29:AR30"/>
    <mergeCell ref="AS29:AS30"/>
    <mergeCell ref="AH29:AH30"/>
    <mergeCell ref="AI29:AI30"/>
    <mergeCell ref="AJ29:AJ30"/>
    <mergeCell ref="AK29:AK30"/>
    <mergeCell ref="AL29:AL30"/>
    <mergeCell ref="AM29:AM30"/>
    <mergeCell ref="AB29:AB31"/>
    <mergeCell ref="AC29:AC31"/>
    <mergeCell ref="AD29:AD31"/>
    <mergeCell ref="AE29:AE30"/>
    <mergeCell ref="AF29:AF30"/>
    <mergeCell ref="AG29:AG30"/>
    <mergeCell ref="V29:V31"/>
    <mergeCell ref="W29:W31"/>
    <mergeCell ref="X29:X31"/>
    <mergeCell ref="Y29:Y31"/>
    <mergeCell ref="Z29:Z31"/>
    <mergeCell ref="AA29:AA31"/>
    <mergeCell ref="P29:P31"/>
    <mergeCell ref="Q29:Q31"/>
    <mergeCell ref="R29:R31"/>
    <mergeCell ref="S29:S31"/>
    <mergeCell ref="T29:T31"/>
    <mergeCell ref="U29:U31"/>
    <mergeCell ref="J29:J31"/>
    <mergeCell ref="K29:K31"/>
    <mergeCell ref="L29:L31"/>
    <mergeCell ref="M29:M31"/>
    <mergeCell ref="N29:N31"/>
    <mergeCell ref="O29:O31"/>
    <mergeCell ref="BS26:BS27"/>
    <mergeCell ref="BT26:BT27"/>
    <mergeCell ref="BU26:BU27"/>
    <mergeCell ref="A29:A31"/>
    <mergeCell ref="B29:B31"/>
    <mergeCell ref="C29:C31"/>
    <mergeCell ref="D29:D31"/>
    <mergeCell ref="E29:E31"/>
    <mergeCell ref="F29:F31"/>
    <mergeCell ref="I29:I31"/>
    <mergeCell ref="BL26:BL28"/>
    <mergeCell ref="BM26:BM28"/>
    <mergeCell ref="BN26:BN28"/>
    <mergeCell ref="BP26:BP28"/>
    <mergeCell ref="BQ26:BQ28"/>
    <mergeCell ref="BR26:BR28"/>
    <mergeCell ref="BF26:BF27"/>
    <mergeCell ref="BG26:BG28"/>
    <mergeCell ref="BH26:BH28"/>
    <mergeCell ref="BI26:BI28"/>
    <mergeCell ref="BJ26:BJ28"/>
    <mergeCell ref="BK26:BK28"/>
    <mergeCell ref="AZ26:AZ27"/>
    <mergeCell ref="BA26:BA27"/>
    <mergeCell ref="BB26:BB27"/>
    <mergeCell ref="BC26:BC27"/>
    <mergeCell ref="BD26:BD27"/>
    <mergeCell ref="BE26:BE27"/>
    <mergeCell ref="AT26:AT27"/>
    <mergeCell ref="AU26:AU27"/>
    <mergeCell ref="AV26:AV27"/>
    <mergeCell ref="AW26:AW27"/>
    <mergeCell ref="AX26:AX27"/>
    <mergeCell ref="AY26:AY27"/>
    <mergeCell ref="AN26:AN27"/>
    <mergeCell ref="AO26:AO27"/>
    <mergeCell ref="AP26:AP27"/>
    <mergeCell ref="AQ26:AQ27"/>
    <mergeCell ref="AR26:AR27"/>
    <mergeCell ref="AS26:AS27"/>
    <mergeCell ref="AH26:AH27"/>
    <mergeCell ref="AI26:AI27"/>
    <mergeCell ref="AJ26:AJ27"/>
    <mergeCell ref="AK26:AK27"/>
    <mergeCell ref="AL26:AL27"/>
    <mergeCell ref="AM26:AM27"/>
    <mergeCell ref="AB26:AB28"/>
    <mergeCell ref="AC26:AC28"/>
    <mergeCell ref="AD26:AD28"/>
    <mergeCell ref="AE26:AE27"/>
    <mergeCell ref="AF26:AF27"/>
    <mergeCell ref="AG26:AG27"/>
    <mergeCell ref="V26:V28"/>
    <mergeCell ref="W26:W28"/>
    <mergeCell ref="X26:X28"/>
    <mergeCell ref="Y26:Y28"/>
    <mergeCell ref="Z26:Z28"/>
    <mergeCell ref="AA26:AA28"/>
    <mergeCell ref="P26:P28"/>
    <mergeCell ref="Q26:Q28"/>
    <mergeCell ref="R26:R28"/>
    <mergeCell ref="S26:S28"/>
    <mergeCell ref="T26:T28"/>
    <mergeCell ref="U26:U28"/>
    <mergeCell ref="J26:J28"/>
    <mergeCell ref="K26:K28"/>
    <mergeCell ref="L26:L28"/>
    <mergeCell ref="M26:M28"/>
    <mergeCell ref="N26:N28"/>
    <mergeCell ref="O26:O28"/>
    <mergeCell ref="BS23:BS24"/>
    <mergeCell ref="BT23:BT24"/>
    <mergeCell ref="BU23:BU24"/>
    <mergeCell ref="A26:A28"/>
    <mergeCell ref="B26:B28"/>
    <mergeCell ref="C26:C28"/>
    <mergeCell ref="D26:D28"/>
    <mergeCell ref="E26:E28"/>
    <mergeCell ref="F26:F28"/>
    <mergeCell ref="I26:I28"/>
    <mergeCell ref="BL23:BL25"/>
    <mergeCell ref="BM23:BM25"/>
    <mergeCell ref="BN23:BN25"/>
    <mergeCell ref="BP23:BP25"/>
    <mergeCell ref="BQ23:BQ25"/>
    <mergeCell ref="BR23:BR25"/>
    <mergeCell ref="BF23:BF24"/>
    <mergeCell ref="BG23:BG25"/>
    <mergeCell ref="BH23:BH25"/>
    <mergeCell ref="BI23:BI25"/>
    <mergeCell ref="BJ23:BJ25"/>
    <mergeCell ref="BK23:BK25"/>
    <mergeCell ref="AZ23:AZ24"/>
    <mergeCell ref="BA23:BA24"/>
    <mergeCell ref="BB23:BB24"/>
    <mergeCell ref="BC23:BC24"/>
    <mergeCell ref="BD23:BD24"/>
    <mergeCell ref="BE23:BE24"/>
    <mergeCell ref="AT23:AT24"/>
    <mergeCell ref="AU23:AU24"/>
    <mergeCell ref="AV23:AV24"/>
    <mergeCell ref="AW23:AW24"/>
    <mergeCell ref="AX23:AX24"/>
    <mergeCell ref="AY23:AY24"/>
    <mergeCell ref="AN23:AN24"/>
    <mergeCell ref="AO23:AO24"/>
    <mergeCell ref="AP23:AP24"/>
    <mergeCell ref="AQ23:AQ24"/>
    <mergeCell ref="AR23:AR24"/>
    <mergeCell ref="AS23:AS24"/>
    <mergeCell ref="AH23:AH24"/>
    <mergeCell ref="AI23:AI24"/>
    <mergeCell ref="AJ23:AJ24"/>
    <mergeCell ref="AK23:AK24"/>
    <mergeCell ref="AL23:AL24"/>
    <mergeCell ref="AM23:AM24"/>
    <mergeCell ref="AB23:AB25"/>
    <mergeCell ref="AC23:AC25"/>
    <mergeCell ref="AD23:AD25"/>
    <mergeCell ref="AE23:AE24"/>
    <mergeCell ref="AF23:AF24"/>
    <mergeCell ref="AG23:AG24"/>
    <mergeCell ref="V23:V25"/>
    <mergeCell ref="W23:W25"/>
    <mergeCell ref="X23:X25"/>
    <mergeCell ref="Y23:Y25"/>
    <mergeCell ref="Z23:Z25"/>
    <mergeCell ref="AA23:AA25"/>
    <mergeCell ref="P23:P25"/>
    <mergeCell ref="Q23:Q25"/>
    <mergeCell ref="R23:R25"/>
    <mergeCell ref="S23:S25"/>
    <mergeCell ref="T23:T25"/>
    <mergeCell ref="U23:U25"/>
    <mergeCell ref="J23:J25"/>
    <mergeCell ref="K23:K25"/>
    <mergeCell ref="L23:L25"/>
    <mergeCell ref="M23:M25"/>
    <mergeCell ref="N23:N25"/>
    <mergeCell ref="O23:O25"/>
    <mergeCell ref="BS20:BS21"/>
    <mergeCell ref="BT20:BT21"/>
    <mergeCell ref="BU20:BU21"/>
    <mergeCell ref="A23:A25"/>
    <mergeCell ref="B23:B25"/>
    <mergeCell ref="C23:C25"/>
    <mergeCell ref="D23:D25"/>
    <mergeCell ref="E23:E25"/>
    <mergeCell ref="F23:F25"/>
    <mergeCell ref="I23:I25"/>
    <mergeCell ref="BL20:BL22"/>
    <mergeCell ref="BM20:BM22"/>
    <mergeCell ref="BN20:BN22"/>
    <mergeCell ref="BP20:BP22"/>
    <mergeCell ref="BQ20:BQ22"/>
    <mergeCell ref="BR20:BR22"/>
    <mergeCell ref="BF20:BF21"/>
    <mergeCell ref="BG20:BG22"/>
    <mergeCell ref="BH20:BH22"/>
    <mergeCell ref="BI20:BI22"/>
    <mergeCell ref="BJ20:BJ22"/>
    <mergeCell ref="BK20:BK22"/>
    <mergeCell ref="AZ20:AZ21"/>
    <mergeCell ref="BA20:BA21"/>
    <mergeCell ref="BB20:BB21"/>
    <mergeCell ref="BC20:BC21"/>
    <mergeCell ref="BD20:BD21"/>
    <mergeCell ref="BE20:BE21"/>
    <mergeCell ref="AT20:AT21"/>
    <mergeCell ref="AU20:AU21"/>
    <mergeCell ref="AV20:AV21"/>
    <mergeCell ref="AW20:AW21"/>
    <mergeCell ref="AX20:AX21"/>
    <mergeCell ref="AY20:AY21"/>
    <mergeCell ref="AN20:AN21"/>
    <mergeCell ref="AO20:AO21"/>
    <mergeCell ref="AP20:AP21"/>
    <mergeCell ref="AQ20:AQ21"/>
    <mergeCell ref="AR20:AR21"/>
    <mergeCell ref="AS20:AS21"/>
    <mergeCell ref="AH20:AH21"/>
    <mergeCell ref="AI20:AI21"/>
    <mergeCell ref="AJ20:AJ21"/>
    <mergeCell ref="AK20:AK21"/>
    <mergeCell ref="AL20:AL21"/>
    <mergeCell ref="AM20:AM21"/>
    <mergeCell ref="AB20:AB22"/>
    <mergeCell ref="AC20:AC22"/>
    <mergeCell ref="AD20:AD22"/>
    <mergeCell ref="AE20:AE21"/>
    <mergeCell ref="AF20:AF21"/>
    <mergeCell ref="AG20:AG21"/>
    <mergeCell ref="V20:V22"/>
    <mergeCell ref="W20:W22"/>
    <mergeCell ref="X20:X22"/>
    <mergeCell ref="Y20:Y22"/>
    <mergeCell ref="Z20:Z22"/>
    <mergeCell ref="AA20:AA22"/>
    <mergeCell ref="P20:P22"/>
    <mergeCell ref="Q20:Q22"/>
    <mergeCell ref="R20:R22"/>
    <mergeCell ref="S20:S22"/>
    <mergeCell ref="T20:T22"/>
    <mergeCell ref="U20:U22"/>
    <mergeCell ref="J20:J22"/>
    <mergeCell ref="K20:K22"/>
    <mergeCell ref="L20:L22"/>
    <mergeCell ref="M20:M22"/>
    <mergeCell ref="N20:N22"/>
    <mergeCell ref="O20:O22"/>
    <mergeCell ref="BS17:BS18"/>
    <mergeCell ref="BT17:BT18"/>
    <mergeCell ref="BU17:BU18"/>
    <mergeCell ref="A20:A22"/>
    <mergeCell ref="B20:B22"/>
    <mergeCell ref="C20:C22"/>
    <mergeCell ref="D20:D22"/>
    <mergeCell ref="E20:E22"/>
    <mergeCell ref="F20:F22"/>
    <mergeCell ref="I20:I22"/>
    <mergeCell ref="BL17:BL19"/>
    <mergeCell ref="BM17:BM19"/>
    <mergeCell ref="BN17:BN19"/>
    <mergeCell ref="BP17:BP19"/>
    <mergeCell ref="BQ17:BQ19"/>
    <mergeCell ref="BR17:BR19"/>
    <mergeCell ref="BF17:BF18"/>
    <mergeCell ref="BG17:BG19"/>
    <mergeCell ref="BH17:BH19"/>
    <mergeCell ref="BI17:BI19"/>
    <mergeCell ref="BJ17:BJ19"/>
    <mergeCell ref="BK17:BK19"/>
    <mergeCell ref="AZ17:AZ18"/>
    <mergeCell ref="BA17:BA18"/>
    <mergeCell ref="BB17:BB18"/>
    <mergeCell ref="BC17:BC18"/>
    <mergeCell ref="BD17:BD18"/>
    <mergeCell ref="BE17:BE18"/>
    <mergeCell ref="AT17:AT18"/>
    <mergeCell ref="AU17:AU18"/>
    <mergeCell ref="AV17:AV18"/>
    <mergeCell ref="AW17:AW18"/>
    <mergeCell ref="AX17:AX18"/>
    <mergeCell ref="AY17:AY18"/>
    <mergeCell ref="AN17:AN18"/>
    <mergeCell ref="AO17:AO18"/>
    <mergeCell ref="AP17:AP18"/>
    <mergeCell ref="AQ17:AQ18"/>
    <mergeCell ref="AR17:AR18"/>
    <mergeCell ref="AS17:AS18"/>
    <mergeCell ref="AH17:AH18"/>
    <mergeCell ref="AI17:AI18"/>
    <mergeCell ref="AJ17:AJ18"/>
    <mergeCell ref="AK17:AK18"/>
    <mergeCell ref="AL17:AL18"/>
    <mergeCell ref="AM17:AM18"/>
    <mergeCell ref="AC17:AC19"/>
    <mergeCell ref="AD17:AD19"/>
    <mergeCell ref="AE17:AE18"/>
    <mergeCell ref="AF17:AF18"/>
    <mergeCell ref="AG17:AG18"/>
    <mergeCell ref="V17:V19"/>
    <mergeCell ref="W17:W19"/>
    <mergeCell ref="X17:X19"/>
    <mergeCell ref="Y17:Y19"/>
    <mergeCell ref="Z17:Z19"/>
    <mergeCell ref="AA17:AA19"/>
    <mergeCell ref="BT13:BT15"/>
    <mergeCell ref="G16:H16"/>
    <mergeCell ref="AC16:AD16"/>
    <mergeCell ref="BK16:BN16"/>
    <mergeCell ref="A17:A19"/>
    <mergeCell ref="B17:B19"/>
    <mergeCell ref="C17:C19"/>
    <mergeCell ref="D17:D19"/>
    <mergeCell ref="E17:E19"/>
    <mergeCell ref="F17:F19"/>
    <mergeCell ref="I17:I19"/>
    <mergeCell ref="P17:P19"/>
    <mergeCell ref="Q17:Q19"/>
    <mergeCell ref="R17:R19"/>
    <mergeCell ref="S17:S19"/>
    <mergeCell ref="T17:T19"/>
    <mergeCell ref="U17:U19"/>
    <mergeCell ref="J17:J19"/>
    <mergeCell ref="K17:K19"/>
    <mergeCell ref="L17:L19"/>
    <mergeCell ref="M17:M19"/>
    <mergeCell ref="N17:N19"/>
    <mergeCell ref="O17:O19"/>
    <mergeCell ref="AB17:AB19"/>
    <mergeCell ref="BU13:BU15"/>
    <mergeCell ref="AI14:AI15"/>
    <mergeCell ref="AJ14:AJ15"/>
    <mergeCell ref="AK14:AK15"/>
    <mergeCell ref="AL14:AL15"/>
    <mergeCell ref="AM14:AN14"/>
    <mergeCell ref="AO14:AP14"/>
    <mergeCell ref="BL12:BL15"/>
    <mergeCell ref="BM12:BM15"/>
    <mergeCell ref="BN12:BN15"/>
    <mergeCell ref="BG12:BH12"/>
    <mergeCell ref="BI12:BI15"/>
    <mergeCell ref="BJ12:BJ15"/>
    <mergeCell ref="BK12:BK15"/>
    <mergeCell ref="BG13:BG15"/>
    <mergeCell ref="BH13:BH15"/>
    <mergeCell ref="AW14:AW15"/>
    <mergeCell ref="AX14:AX15"/>
    <mergeCell ref="AY14:AY15"/>
    <mergeCell ref="AZ14:BA14"/>
    <mergeCell ref="BB14:BC14"/>
    <mergeCell ref="BD14:BE14"/>
    <mergeCell ref="BQ13:BQ15"/>
    <mergeCell ref="BR13:BR15"/>
    <mergeCell ref="AH13:AH15"/>
    <mergeCell ref="AM13:AN13"/>
    <mergeCell ref="AO13:AR13"/>
    <mergeCell ref="AZ12:BE12"/>
    <mergeCell ref="BF12:BF15"/>
    <mergeCell ref="AZ13:BA13"/>
    <mergeCell ref="BB13:BE13"/>
    <mergeCell ref="AK12:AL13"/>
    <mergeCell ref="AM12:AR12"/>
    <mergeCell ref="AS12:AS15"/>
    <mergeCell ref="AT12:AU13"/>
    <mergeCell ref="AV12:AW13"/>
    <mergeCell ref="AX12:AY13"/>
    <mergeCell ref="AQ14:AR14"/>
    <mergeCell ref="AT14:AT15"/>
    <mergeCell ref="AU14:AU15"/>
    <mergeCell ref="AV14:AV15"/>
    <mergeCell ref="BP11:BP15"/>
    <mergeCell ref="BQ11:BR12"/>
    <mergeCell ref="BS11:BS15"/>
    <mergeCell ref="BT11:BU12"/>
    <mergeCell ref="B12:B15"/>
    <mergeCell ref="C12:C15"/>
    <mergeCell ref="D12:D15"/>
    <mergeCell ref="E12:E15"/>
    <mergeCell ref="F12:F15"/>
    <mergeCell ref="N12:N14"/>
    <mergeCell ref="O12:O14"/>
    <mergeCell ref="P12:P14"/>
    <mergeCell ref="Q12:Q14"/>
    <mergeCell ref="R12:R15"/>
    <mergeCell ref="S12:S15"/>
    <mergeCell ref="G12:H15"/>
    <mergeCell ref="I12:I14"/>
    <mergeCell ref="J12:J14"/>
    <mergeCell ref="K12:K14"/>
    <mergeCell ref="L12:L15"/>
    <mergeCell ref="M12:M15"/>
    <mergeCell ref="Z12:Z15"/>
    <mergeCell ref="AA12:AA15"/>
    <mergeCell ref="AB12:AB15"/>
    <mergeCell ref="I9:T9"/>
    <mergeCell ref="BC9:BM9"/>
    <mergeCell ref="A11:A15"/>
    <mergeCell ref="B11:F11"/>
    <mergeCell ref="G11:L11"/>
    <mergeCell ref="M11:R11"/>
    <mergeCell ref="S11:AB11"/>
    <mergeCell ref="AC11:AD12"/>
    <mergeCell ref="AE11:AR11"/>
    <mergeCell ref="AS11:BJ11"/>
    <mergeCell ref="BK11:BN11"/>
    <mergeCell ref="AE12:AE15"/>
    <mergeCell ref="AF12:AH12"/>
    <mergeCell ref="AI12:AJ13"/>
    <mergeCell ref="T12:T15"/>
    <mergeCell ref="U12:U15"/>
    <mergeCell ref="V12:V15"/>
    <mergeCell ref="W12:W15"/>
    <mergeCell ref="X12:X15"/>
    <mergeCell ref="Y12:Y15"/>
    <mergeCell ref="AC13:AC15"/>
    <mergeCell ref="AD13:AD15"/>
    <mergeCell ref="AF13:AF15"/>
    <mergeCell ref="AG13:AG15"/>
    <mergeCell ref="AD7:AO7"/>
    <mergeCell ref="BC7:BM7"/>
    <mergeCell ref="AD8:AO8"/>
    <mergeCell ref="BC8:BM8"/>
    <mergeCell ref="BH1:BI1"/>
    <mergeCell ref="A2:BI2"/>
    <mergeCell ref="A3:BI3"/>
    <mergeCell ref="A4:BI4"/>
    <mergeCell ref="S5:Z5"/>
    <mergeCell ref="AD5:AM5"/>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D1002"/>
  <sheetViews>
    <sheetView zoomScale="80" zoomScaleNormal="80" workbookViewId="0">
      <selection activeCell="AB25" sqref="AB25"/>
    </sheetView>
  </sheetViews>
  <sheetFormatPr defaultColWidth="14.42578125" defaultRowHeight="12.75"/>
  <cols>
    <col min="1" max="1" width="9.140625" style="106" customWidth="1"/>
    <col min="2" max="8" width="10" style="106" customWidth="1"/>
    <col min="9" max="9" width="4.28515625" style="106" customWidth="1"/>
    <col min="10" max="15" width="7.140625" style="106" customWidth="1"/>
    <col min="16" max="16" width="4.28515625" style="106" customWidth="1"/>
    <col min="17" max="22" width="7.140625" style="106" customWidth="1"/>
    <col min="23" max="24" width="7.140625" style="105" customWidth="1"/>
    <col min="25" max="28" width="7.140625" style="106" customWidth="1"/>
    <col min="29" max="30" width="8.85546875" style="106" customWidth="1"/>
    <col min="31" max="16384" width="14.42578125" style="106"/>
  </cols>
  <sheetData>
    <row r="1" spans="1:30" ht="12.75" customHeight="1">
      <c r="A1" s="102"/>
      <c r="B1" s="102"/>
      <c r="C1" s="102"/>
      <c r="D1" s="102"/>
      <c r="E1" s="102"/>
      <c r="F1" s="102"/>
      <c r="G1" s="102"/>
      <c r="H1" s="102"/>
      <c r="I1" s="102"/>
      <c r="J1" s="102"/>
      <c r="K1" s="102"/>
      <c r="L1" s="102"/>
      <c r="M1" s="102"/>
      <c r="N1" s="102"/>
      <c r="O1" s="102"/>
      <c r="P1" s="102"/>
      <c r="Q1" s="102"/>
      <c r="R1" s="1522"/>
      <c r="S1" s="1523"/>
      <c r="T1" s="102"/>
      <c r="U1" s="103"/>
      <c r="V1" s="102"/>
      <c r="W1" s="104"/>
      <c r="Y1" s="102"/>
      <c r="Z1" s="102"/>
      <c r="AB1" s="107" t="s">
        <v>369</v>
      </c>
      <c r="AC1" s="102"/>
      <c r="AD1" s="102"/>
    </row>
    <row r="2" spans="1:30" ht="12.75" customHeight="1">
      <c r="A2" s="102"/>
      <c r="B2" s="102"/>
      <c r="C2" s="102"/>
      <c r="D2" s="102"/>
      <c r="E2" s="102"/>
      <c r="F2" s="102"/>
      <c r="G2" s="102"/>
      <c r="H2" s="102"/>
      <c r="I2" s="102"/>
      <c r="J2" s="102"/>
      <c r="K2" s="102"/>
      <c r="L2" s="102"/>
      <c r="M2" s="102"/>
      <c r="N2" s="102"/>
      <c r="O2" s="102"/>
      <c r="P2" s="102"/>
      <c r="Q2" s="102"/>
      <c r="R2" s="108"/>
      <c r="S2" s="108"/>
      <c r="T2" s="102"/>
      <c r="U2" s="103"/>
      <c r="V2" s="102"/>
      <c r="W2" s="104"/>
      <c r="X2" s="109"/>
      <c r="Y2" s="102"/>
      <c r="Z2" s="102"/>
      <c r="AA2" s="102"/>
      <c r="AB2" s="102"/>
      <c r="AC2" s="102"/>
      <c r="AD2" s="102"/>
    </row>
    <row r="3" spans="1:30" ht="12.75" customHeight="1">
      <c r="A3" s="1524" t="s">
        <v>370</v>
      </c>
      <c r="B3" s="1523"/>
      <c r="C3" s="1523"/>
      <c r="D3" s="1523"/>
      <c r="E3" s="1523"/>
      <c r="F3" s="1523"/>
      <c r="G3" s="1523"/>
      <c r="H3" s="1523"/>
      <c r="I3" s="1523"/>
      <c r="J3" s="1523"/>
      <c r="K3" s="1523"/>
      <c r="L3" s="1523"/>
      <c r="M3" s="1523"/>
      <c r="N3" s="1523"/>
      <c r="O3" s="1523"/>
      <c r="P3" s="1523"/>
      <c r="Q3" s="1523"/>
      <c r="R3" s="1523"/>
      <c r="S3" s="1523"/>
      <c r="T3" s="1523"/>
      <c r="U3" s="1523"/>
      <c r="V3" s="1523"/>
      <c r="W3" s="1523"/>
      <c r="X3" s="1523"/>
      <c r="Y3" s="1523"/>
      <c r="Z3" s="1523"/>
      <c r="AA3" s="1523"/>
      <c r="AB3" s="1523"/>
      <c r="AC3" s="102"/>
      <c r="AD3" s="102"/>
    </row>
    <row r="4" spans="1:30" ht="12.75" customHeight="1">
      <c r="A4" s="1524" t="s">
        <v>371</v>
      </c>
      <c r="B4" s="1523"/>
      <c r="C4" s="1523"/>
      <c r="D4" s="1523"/>
      <c r="E4" s="1523"/>
      <c r="F4" s="1523"/>
      <c r="G4" s="1523"/>
      <c r="H4" s="1523"/>
      <c r="I4" s="1523"/>
      <c r="J4" s="1523"/>
      <c r="K4" s="1523"/>
      <c r="L4" s="1523"/>
      <c r="M4" s="1523"/>
      <c r="N4" s="1523"/>
      <c r="O4" s="1523"/>
      <c r="P4" s="1523"/>
      <c r="Q4" s="1523"/>
      <c r="R4" s="1523"/>
      <c r="S4" s="1523"/>
      <c r="T4" s="1523"/>
      <c r="U4" s="1523"/>
      <c r="V4" s="1523"/>
      <c r="W4" s="1523"/>
      <c r="X4" s="1523"/>
      <c r="Y4" s="1523"/>
      <c r="Z4" s="1523"/>
      <c r="AA4" s="1523"/>
      <c r="AB4" s="1523"/>
      <c r="AC4" s="102"/>
      <c r="AD4" s="102"/>
    </row>
    <row r="5" spans="1:30" s="114" customFormat="1" ht="12.75" customHeight="1">
      <c r="A5" s="110" t="s">
        <v>138</v>
      </c>
      <c r="B5" s="1525"/>
      <c r="C5" s="1526"/>
      <c r="D5" s="1526"/>
      <c r="E5" s="1526"/>
      <c r="F5" s="1526"/>
      <c r="G5" s="1526"/>
      <c r="H5" s="1527"/>
      <c r="I5" s="111"/>
      <c r="J5" s="111"/>
      <c r="K5" s="111"/>
      <c r="L5" s="111"/>
      <c r="M5" s="111"/>
      <c r="N5" s="111"/>
      <c r="O5" s="111"/>
      <c r="P5" s="111"/>
      <c r="Q5" s="111"/>
      <c r="R5" s="111"/>
      <c r="S5" s="111"/>
      <c r="T5" s="111"/>
      <c r="U5" s="111"/>
      <c r="V5" s="112"/>
      <c r="W5" s="113"/>
      <c r="X5" s="113"/>
      <c r="Y5" s="112"/>
      <c r="Z5" s="112"/>
      <c r="AA5" s="112"/>
      <c r="AB5" s="112"/>
      <c r="AC5" s="112"/>
      <c r="AD5" s="112"/>
    </row>
    <row r="6" spans="1:30" s="114" customFormat="1" ht="12.75" customHeight="1">
      <c r="A6" s="112" t="s">
        <v>372</v>
      </c>
      <c r="B6" s="112"/>
      <c r="C6" s="112"/>
      <c r="D6" s="112"/>
      <c r="E6" s="112"/>
      <c r="F6" s="115"/>
      <c r="G6" s="112"/>
      <c r="H6" s="112"/>
      <c r="I6" s="112" t="s">
        <v>373</v>
      </c>
      <c r="K6" s="472"/>
      <c r="L6" s="473"/>
      <c r="M6" s="473"/>
      <c r="N6" s="473"/>
      <c r="O6" s="474"/>
      <c r="P6" s="112"/>
      <c r="Q6" s="112"/>
      <c r="R6" s="112"/>
      <c r="S6" s="112"/>
      <c r="T6" s="112"/>
      <c r="U6" s="112"/>
      <c r="V6" s="112"/>
      <c r="W6" s="113"/>
      <c r="X6" s="113"/>
      <c r="Y6" s="112"/>
      <c r="Z6" s="112"/>
      <c r="AA6" s="112"/>
      <c r="AB6" s="112"/>
      <c r="AC6" s="112"/>
      <c r="AD6" s="112"/>
    </row>
    <row r="7" spans="1:30" s="114" customFormat="1" ht="12.75" customHeight="1">
      <c r="A7" s="112" t="s">
        <v>374</v>
      </c>
      <c r="B7" s="112"/>
      <c r="C7" s="112"/>
      <c r="D7" s="112"/>
      <c r="E7" s="112"/>
      <c r="F7" s="117"/>
      <c r="G7" s="112"/>
      <c r="H7" s="112"/>
      <c r="I7" s="112" t="s">
        <v>375</v>
      </c>
      <c r="K7" s="469"/>
      <c r="L7" s="470"/>
      <c r="M7" s="470"/>
      <c r="N7" s="470"/>
      <c r="O7" s="471"/>
      <c r="U7" s="112"/>
      <c r="V7" s="112"/>
      <c r="W7" s="113"/>
      <c r="X7" s="113"/>
      <c r="Y7" s="112"/>
      <c r="Z7" s="112"/>
      <c r="AA7" s="112"/>
      <c r="AB7" s="112"/>
      <c r="AC7" s="112"/>
      <c r="AD7" s="112"/>
    </row>
    <row r="8" spans="1:30" s="114" customFormat="1" ht="12.75" customHeight="1">
      <c r="A8" s="112" t="s">
        <v>376</v>
      </c>
      <c r="B8" s="112"/>
      <c r="C8" s="112"/>
      <c r="D8" s="116"/>
      <c r="E8" s="112"/>
      <c r="F8" s="117"/>
      <c r="G8" s="112"/>
      <c r="H8" s="112"/>
      <c r="I8" s="112" t="s">
        <v>140</v>
      </c>
      <c r="K8" s="469"/>
      <c r="L8" s="470"/>
      <c r="M8" s="470"/>
      <c r="N8" s="470"/>
      <c r="O8" s="471"/>
      <c r="U8" s="112"/>
      <c r="V8" s="112"/>
      <c r="W8" s="113"/>
      <c r="X8" s="113"/>
      <c r="Y8" s="112"/>
      <c r="Z8" s="112"/>
      <c r="AA8" s="112"/>
      <c r="AB8" s="112"/>
      <c r="AC8" s="112"/>
      <c r="AD8" s="112"/>
    </row>
    <row r="9" spans="1:30" ht="12.75" customHeight="1">
      <c r="A9" s="102"/>
      <c r="B9" s="102"/>
      <c r="C9" s="102"/>
      <c r="D9" s="102"/>
      <c r="E9" s="102"/>
      <c r="F9" s="102"/>
      <c r="G9" s="102"/>
      <c r="H9" s="102"/>
      <c r="I9" s="102"/>
      <c r="J9" s="102"/>
      <c r="K9" s="102"/>
      <c r="L9" s="102"/>
      <c r="M9" s="102"/>
      <c r="N9" s="102"/>
      <c r="O9" s="102"/>
      <c r="P9" s="102"/>
      <c r="Q9" s="102"/>
      <c r="R9" s="102"/>
      <c r="S9" s="102"/>
      <c r="T9" s="102"/>
      <c r="U9" s="102"/>
      <c r="V9" s="102"/>
      <c r="W9" s="104"/>
      <c r="X9" s="104"/>
      <c r="Y9" s="102"/>
      <c r="Z9" s="102"/>
      <c r="AA9" s="102"/>
      <c r="AB9" s="102"/>
      <c r="AC9" s="102"/>
      <c r="AD9" s="102"/>
    </row>
    <row r="10" spans="1:30" ht="21" customHeight="1">
      <c r="A10" s="1518" t="s">
        <v>363</v>
      </c>
      <c r="B10" s="1518" t="s">
        <v>377</v>
      </c>
      <c r="C10" s="1518" t="s">
        <v>378</v>
      </c>
      <c r="D10" s="1520" t="s">
        <v>379</v>
      </c>
      <c r="E10" s="1518" t="s">
        <v>380</v>
      </c>
      <c r="F10" s="1518" t="s">
        <v>381</v>
      </c>
      <c r="G10" s="1518" t="s">
        <v>382</v>
      </c>
      <c r="H10" s="1518" t="s">
        <v>383</v>
      </c>
      <c r="I10" s="1520" t="s">
        <v>384</v>
      </c>
      <c r="J10" s="1521"/>
      <c r="K10" s="1521"/>
      <c r="L10" s="1521"/>
      <c r="M10" s="1521"/>
      <c r="N10" s="1521"/>
      <c r="O10" s="1521"/>
      <c r="P10" s="1520" t="s">
        <v>385</v>
      </c>
      <c r="Q10" s="1521"/>
      <c r="R10" s="1521"/>
      <c r="S10" s="1521"/>
      <c r="T10" s="1521"/>
      <c r="U10" s="1521"/>
      <c r="V10" s="1521"/>
      <c r="W10" s="1518" t="s">
        <v>386</v>
      </c>
      <c r="X10" s="1518" t="s">
        <v>387</v>
      </c>
      <c r="Y10" s="1518" t="s">
        <v>388</v>
      </c>
      <c r="Z10" s="1518" t="s">
        <v>389</v>
      </c>
      <c r="AA10" s="1518" t="s">
        <v>390</v>
      </c>
      <c r="AB10" s="1518" t="s">
        <v>391</v>
      </c>
      <c r="AC10" s="118"/>
      <c r="AD10" s="118"/>
    </row>
    <row r="11" spans="1:30" ht="45" customHeight="1">
      <c r="A11" s="1528"/>
      <c r="B11" s="1519"/>
      <c r="C11" s="1519"/>
      <c r="D11" s="1529"/>
      <c r="E11" s="1519"/>
      <c r="F11" s="1519"/>
      <c r="G11" s="1519"/>
      <c r="H11" s="1519"/>
      <c r="I11" s="1518" t="s">
        <v>392</v>
      </c>
      <c r="J11" s="1520" t="s">
        <v>393</v>
      </c>
      <c r="K11" s="1521"/>
      <c r="L11" s="1520" t="s">
        <v>394</v>
      </c>
      <c r="M11" s="1521"/>
      <c r="N11" s="1520" t="s">
        <v>395</v>
      </c>
      <c r="O11" s="1521"/>
      <c r="P11" s="1518" t="s">
        <v>392</v>
      </c>
      <c r="Q11" s="1520" t="s">
        <v>393</v>
      </c>
      <c r="R11" s="1521"/>
      <c r="S11" s="1520" t="s">
        <v>394</v>
      </c>
      <c r="T11" s="1521"/>
      <c r="U11" s="1520" t="s">
        <v>395</v>
      </c>
      <c r="V11" s="1521"/>
      <c r="W11" s="1530"/>
      <c r="X11" s="1530"/>
      <c r="Y11" s="1530"/>
      <c r="Z11" s="1530"/>
      <c r="AA11" s="1530"/>
      <c r="AB11" s="1530"/>
      <c r="AC11" s="118"/>
      <c r="AD11" s="118"/>
    </row>
    <row r="12" spans="1:30" s="121" customFormat="1" ht="89.25" customHeight="1">
      <c r="A12" s="1528"/>
      <c r="B12" s="1519"/>
      <c r="C12" s="1519"/>
      <c r="D12" s="1529"/>
      <c r="E12" s="1519"/>
      <c r="F12" s="1519"/>
      <c r="G12" s="1519"/>
      <c r="H12" s="1519"/>
      <c r="I12" s="1528"/>
      <c r="J12" s="119" t="s">
        <v>396</v>
      </c>
      <c r="K12" s="119" t="s">
        <v>397</v>
      </c>
      <c r="L12" s="119" t="s">
        <v>398</v>
      </c>
      <c r="M12" s="119" t="s">
        <v>399</v>
      </c>
      <c r="N12" s="119" t="s">
        <v>400</v>
      </c>
      <c r="O12" s="119" t="s">
        <v>401</v>
      </c>
      <c r="P12" s="1528"/>
      <c r="Q12" s="119" t="s">
        <v>402</v>
      </c>
      <c r="R12" s="119" t="s">
        <v>403</v>
      </c>
      <c r="S12" s="119" t="s">
        <v>404</v>
      </c>
      <c r="T12" s="119" t="s">
        <v>405</v>
      </c>
      <c r="U12" s="119" t="s">
        <v>406</v>
      </c>
      <c r="V12" s="119" t="s">
        <v>407</v>
      </c>
      <c r="W12" s="1530"/>
      <c r="X12" s="1530"/>
      <c r="Y12" s="1530"/>
      <c r="Z12" s="1530"/>
      <c r="AA12" s="1530"/>
      <c r="AB12" s="1530"/>
      <c r="AC12" s="120"/>
      <c r="AD12" s="120"/>
    </row>
    <row r="13" spans="1:30" ht="14.25" customHeight="1">
      <c r="A13" s="122" t="s">
        <v>306</v>
      </c>
      <c r="B13" s="122" t="s">
        <v>309</v>
      </c>
      <c r="C13" s="122" t="s">
        <v>313</v>
      </c>
      <c r="D13" s="122" t="s">
        <v>118</v>
      </c>
      <c r="E13" s="122" t="s">
        <v>320</v>
      </c>
      <c r="F13" s="122" t="s">
        <v>120</v>
      </c>
      <c r="G13" s="122" t="s">
        <v>325</v>
      </c>
      <c r="H13" s="122" t="s">
        <v>327</v>
      </c>
      <c r="I13" s="122" t="s">
        <v>329</v>
      </c>
      <c r="J13" s="122" t="s">
        <v>332</v>
      </c>
      <c r="K13" s="122" t="s">
        <v>334</v>
      </c>
      <c r="L13" s="122" t="s">
        <v>336</v>
      </c>
      <c r="M13" s="122" t="s">
        <v>119</v>
      </c>
      <c r="N13" s="122" t="s">
        <v>341</v>
      </c>
      <c r="O13" s="122" t="s">
        <v>346</v>
      </c>
      <c r="P13" s="122" t="s">
        <v>408</v>
      </c>
      <c r="Q13" s="122" t="s">
        <v>409</v>
      </c>
      <c r="R13" s="122" t="s">
        <v>410</v>
      </c>
      <c r="S13" s="122" t="s">
        <v>411</v>
      </c>
      <c r="T13" s="122" t="s">
        <v>412</v>
      </c>
      <c r="U13" s="122" t="s">
        <v>413</v>
      </c>
      <c r="V13" s="122" t="s">
        <v>414</v>
      </c>
      <c r="W13" s="122" t="s">
        <v>415</v>
      </c>
      <c r="X13" s="122" t="s">
        <v>121</v>
      </c>
      <c r="Y13" s="122" t="s">
        <v>416</v>
      </c>
      <c r="Z13" s="122" t="s">
        <v>417</v>
      </c>
      <c r="AA13" s="122" t="s">
        <v>418</v>
      </c>
      <c r="AB13" s="122" t="s">
        <v>419</v>
      </c>
      <c r="AC13" s="123"/>
      <c r="AD13" s="123"/>
    </row>
    <row r="14" spans="1:30" ht="17.100000000000001" customHeight="1">
      <c r="A14" s="1535">
        <v>1</v>
      </c>
      <c r="B14" s="1531"/>
      <c r="C14" s="1531"/>
      <c r="D14" s="1537"/>
      <c r="E14" s="1531"/>
      <c r="F14" s="1537"/>
      <c r="G14" s="1531"/>
      <c r="H14" s="1533"/>
      <c r="I14" s="124" t="s">
        <v>116</v>
      </c>
      <c r="J14" s="125"/>
      <c r="K14" s="125"/>
      <c r="L14" s="125"/>
      <c r="M14" s="125"/>
      <c r="N14" s="125"/>
      <c r="O14" s="125"/>
      <c r="P14" s="124" t="s">
        <v>116</v>
      </c>
      <c r="Q14" s="125"/>
      <c r="R14" s="125"/>
      <c r="S14" s="125"/>
      <c r="T14" s="125"/>
      <c r="U14" s="125"/>
      <c r="V14" s="125"/>
      <c r="W14" s="860"/>
      <c r="X14" s="860"/>
      <c r="Y14" s="861"/>
      <c r="Z14" s="861"/>
      <c r="AA14" s="861"/>
      <c r="AB14" s="861"/>
      <c r="AC14" s="102"/>
      <c r="AD14" s="102"/>
    </row>
    <row r="15" spans="1:30" ht="17.100000000000001" customHeight="1">
      <c r="A15" s="1536"/>
      <c r="B15" s="1532"/>
      <c r="C15" s="1532"/>
      <c r="D15" s="1538"/>
      <c r="E15" s="1532"/>
      <c r="F15" s="1538"/>
      <c r="G15" s="1532"/>
      <c r="H15" s="1534"/>
      <c r="I15" s="124" t="s">
        <v>117</v>
      </c>
      <c r="J15" s="126"/>
      <c r="K15" s="125"/>
      <c r="L15" s="126"/>
      <c r="M15" s="125"/>
      <c r="N15" s="126"/>
      <c r="O15" s="125"/>
      <c r="P15" s="124" t="s">
        <v>117</v>
      </c>
      <c r="Q15" s="125"/>
      <c r="R15" s="125"/>
      <c r="S15" s="125"/>
      <c r="T15" s="125"/>
      <c r="U15" s="126"/>
      <c r="V15" s="125"/>
      <c r="W15" s="862"/>
      <c r="X15" s="862"/>
      <c r="Y15" s="863"/>
      <c r="Z15" s="861"/>
      <c r="AA15" s="861"/>
      <c r="AB15" s="861"/>
      <c r="AC15" s="102"/>
      <c r="AD15" s="102"/>
    </row>
    <row r="16" spans="1:30" ht="17.100000000000001" customHeight="1">
      <c r="A16" s="1535">
        <v>2</v>
      </c>
      <c r="B16" s="1531"/>
      <c r="C16" s="1531"/>
      <c r="D16" s="1537"/>
      <c r="E16" s="1531"/>
      <c r="F16" s="1537"/>
      <c r="G16" s="1531"/>
      <c r="H16" s="1533"/>
      <c r="I16" s="124" t="s">
        <v>116</v>
      </c>
      <c r="J16" s="125"/>
      <c r="K16" s="125"/>
      <c r="L16" s="125"/>
      <c r="M16" s="125"/>
      <c r="N16" s="125"/>
      <c r="O16" s="125"/>
      <c r="P16" s="124" t="s">
        <v>116</v>
      </c>
      <c r="Q16" s="125"/>
      <c r="R16" s="125"/>
      <c r="S16" s="125"/>
      <c r="T16" s="125"/>
      <c r="U16" s="125"/>
      <c r="V16" s="125"/>
      <c r="W16" s="860"/>
      <c r="X16" s="860"/>
      <c r="Y16" s="861"/>
      <c r="Z16" s="861"/>
      <c r="AA16" s="861"/>
      <c r="AB16" s="861"/>
      <c r="AC16" s="102"/>
      <c r="AD16" s="102"/>
    </row>
    <row r="17" spans="1:30" ht="17.100000000000001" customHeight="1">
      <c r="A17" s="1536"/>
      <c r="B17" s="1532"/>
      <c r="C17" s="1532"/>
      <c r="D17" s="1538"/>
      <c r="E17" s="1532"/>
      <c r="F17" s="1538"/>
      <c r="G17" s="1532"/>
      <c r="H17" s="1534"/>
      <c r="I17" s="124" t="s">
        <v>117</v>
      </c>
      <c r="J17" s="126"/>
      <c r="K17" s="125"/>
      <c r="L17" s="126"/>
      <c r="M17" s="125"/>
      <c r="N17" s="126"/>
      <c r="O17" s="125"/>
      <c r="P17" s="124" t="s">
        <v>117</v>
      </c>
      <c r="Q17" s="125"/>
      <c r="R17" s="125"/>
      <c r="S17" s="125"/>
      <c r="T17" s="125"/>
      <c r="U17" s="126"/>
      <c r="V17" s="125"/>
      <c r="W17" s="862"/>
      <c r="X17" s="862"/>
      <c r="Y17" s="863"/>
      <c r="Z17" s="861"/>
      <c r="AA17" s="861"/>
      <c r="AB17" s="861"/>
      <c r="AC17" s="102"/>
      <c r="AD17" s="102"/>
    </row>
    <row r="18" spans="1:30" ht="17.100000000000001" customHeight="1">
      <c r="A18" s="1535">
        <v>3</v>
      </c>
      <c r="B18" s="1531"/>
      <c r="C18" s="1531"/>
      <c r="D18" s="1537"/>
      <c r="E18" s="1531"/>
      <c r="F18" s="1537"/>
      <c r="G18" s="1531"/>
      <c r="H18" s="1533"/>
      <c r="I18" s="124" t="s">
        <v>116</v>
      </c>
      <c r="J18" s="125"/>
      <c r="K18" s="125"/>
      <c r="L18" s="125"/>
      <c r="M18" s="125"/>
      <c r="N18" s="125"/>
      <c r="O18" s="125"/>
      <c r="P18" s="124" t="s">
        <v>116</v>
      </c>
      <c r="Q18" s="125"/>
      <c r="R18" s="125"/>
      <c r="S18" s="125"/>
      <c r="T18" s="125"/>
      <c r="U18" s="125"/>
      <c r="V18" s="125"/>
      <c r="W18" s="860"/>
      <c r="X18" s="860"/>
      <c r="Y18" s="861"/>
      <c r="Z18" s="861"/>
      <c r="AA18" s="861"/>
      <c r="AB18" s="861"/>
      <c r="AC18" s="102"/>
      <c r="AD18" s="102"/>
    </row>
    <row r="19" spans="1:30" ht="17.100000000000001" customHeight="1">
      <c r="A19" s="1536"/>
      <c r="B19" s="1532"/>
      <c r="C19" s="1532"/>
      <c r="D19" s="1538"/>
      <c r="E19" s="1532"/>
      <c r="F19" s="1538"/>
      <c r="G19" s="1532"/>
      <c r="H19" s="1534"/>
      <c r="I19" s="124" t="s">
        <v>117</v>
      </c>
      <c r="J19" s="126"/>
      <c r="K19" s="125"/>
      <c r="L19" s="126"/>
      <c r="M19" s="125"/>
      <c r="N19" s="126"/>
      <c r="O19" s="125"/>
      <c r="P19" s="124" t="s">
        <v>117</v>
      </c>
      <c r="Q19" s="125"/>
      <c r="R19" s="125"/>
      <c r="S19" s="125"/>
      <c r="T19" s="125"/>
      <c r="U19" s="126"/>
      <c r="V19" s="125"/>
      <c r="W19" s="862"/>
      <c r="X19" s="862"/>
      <c r="Y19" s="863"/>
      <c r="Z19" s="861"/>
      <c r="AA19" s="861"/>
      <c r="AB19" s="861"/>
      <c r="AC19" s="102"/>
      <c r="AD19" s="102"/>
    </row>
    <row r="20" spans="1:30" ht="17.100000000000001" customHeight="1">
      <c r="A20" s="1535">
        <v>4</v>
      </c>
      <c r="B20" s="1531"/>
      <c r="C20" s="1531"/>
      <c r="D20" s="1537"/>
      <c r="E20" s="1531"/>
      <c r="F20" s="1537"/>
      <c r="G20" s="1531"/>
      <c r="H20" s="1533"/>
      <c r="I20" s="124" t="s">
        <v>116</v>
      </c>
      <c r="J20" s="125"/>
      <c r="K20" s="125"/>
      <c r="L20" s="125"/>
      <c r="M20" s="125"/>
      <c r="N20" s="125"/>
      <c r="O20" s="125"/>
      <c r="P20" s="124" t="s">
        <v>116</v>
      </c>
      <c r="Q20" s="125"/>
      <c r="R20" s="125"/>
      <c r="S20" s="125"/>
      <c r="T20" s="125"/>
      <c r="U20" s="125"/>
      <c r="V20" s="125"/>
      <c r="W20" s="860"/>
      <c r="X20" s="860"/>
      <c r="Y20" s="861"/>
      <c r="Z20" s="861"/>
      <c r="AA20" s="861"/>
      <c r="AB20" s="861"/>
      <c r="AC20" s="102"/>
      <c r="AD20" s="102"/>
    </row>
    <row r="21" spans="1:30" ht="17.100000000000001" customHeight="1">
      <c r="A21" s="1536"/>
      <c r="B21" s="1532"/>
      <c r="C21" s="1532"/>
      <c r="D21" s="1538"/>
      <c r="E21" s="1532"/>
      <c r="F21" s="1538"/>
      <c r="G21" s="1532"/>
      <c r="H21" s="1534"/>
      <c r="I21" s="124" t="s">
        <v>117</v>
      </c>
      <c r="J21" s="126"/>
      <c r="K21" s="125"/>
      <c r="L21" s="126"/>
      <c r="M21" s="125"/>
      <c r="N21" s="126"/>
      <c r="O21" s="125"/>
      <c r="P21" s="124" t="s">
        <v>117</v>
      </c>
      <c r="Q21" s="125"/>
      <c r="R21" s="125"/>
      <c r="S21" s="125"/>
      <c r="T21" s="125"/>
      <c r="U21" s="126"/>
      <c r="V21" s="125"/>
      <c r="W21" s="862"/>
      <c r="X21" s="862"/>
      <c r="Y21" s="863"/>
      <c r="Z21" s="861"/>
      <c r="AA21" s="861"/>
      <c r="AB21" s="861"/>
      <c r="AC21" s="102"/>
      <c r="AD21" s="102"/>
    </row>
    <row r="22" spans="1:30" ht="17.100000000000001" customHeight="1">
      <c r="A22" s="1535">
        <v>5</v>
      </c>
      <c r="B22" s="1531"/>
      <c r="C22" s="1531"/>
      <c r="D22" s="1537"/>
      <c r="E22" s="1531"/>
      <c r="F22" s="1537"/>
      <c r="G22" s="1531"/>
      <c r="H22" s="1533"/>
      <c r="I22" s="124" t="s">
        <v>116</v>
      </c>
      <c r="J22" s="125"/>
      <c r="K22" s="125"/>
      <c r="L22" s="125"/>
      <c r="M22" s="125"/>
      <c r="N22" s="125"/>
      <c r="O22" s="125"/>
      <c r="P22" s="124" t="s">
        <v>116</v>
      </c>
      <c r="Q22" s="125"/>
      <c r="R22" s="125"/>
      <c r="S22" s="125"/>
      <c r="T22" s="125"/>
      <c r="U22" s="125"/>
      <c r="V22" s="125"/>
      <c r="W22" s="860"/>
      <c r="X22" s="860"/>
      <c r="Y22" s="861"/>
      <c r="Z22" s="861"/>
      <c r="AA22" s="861"/>
      <c r="AB22" s="861"/>
      <c r="AC22" s="102"/>
      <c r="AD22" s="102"/>
    </row>
    <row r="23" spans="1:30" ht="17.100000000000001" customHeight="1">
      <c r="A23" s="1536"/>
      <c r="B23" s="1532"/>
      <c r="C23" s="1532"/>
      <c r="D23" s="1538"/>
      <c r="E23" s="1532"/>
      <c r="F23" s="1538"/>
      <c r="G23" s="1532"/>
      <c r="H23" s="1534"/>
      <c r="I23" s="124" t="s">
        <v>117</v>
      </c>
      <c r="J23" s="126"/>
      <c r="K23" s="125"/>
      <c r="L23" s="126"/>
      <c r="M23" s="125"/>
      <c r="N23" s="126"/>
      <c r="O23" s="125"/>
      <c r="P23" s="124" t="s">
        <v>117</v>
      </c>
      <c r="Q23" s="125"/>
      <c r="R23" s="125"/>
      <c r="S23" s="125"/>
      <c r="T23" s="125"/>
      <c r="U23" s="126"/>
      <c r="V23" s="125"/>
      <c r="W23" s="862"/>
      <c r="X23" s="862"/>
      <c r="Y23" s="863"/>
      <c r="Z23" s="861"/>
      <c r="AA23" s="861"/>
      <c r="AB23" s="861"/>
      <c r="AC23" s="102"/>
      <c r="AD23" s="102"/>
    </row>
    <row r="24" spans="1:30" ht="17.100000000000001" customHeight="1">
      <c r="A24" s="1535" t="s">
        <v>364</v>
      </c>
      <c r="B24" s="1531"/>
      <c r="C24" s="1531"/>
      <c r="D24" s="1537"/>
      <c r="E24" s="1531"/>
      <c r="F24" s="1537"/>
      <c r="G24" s="1531"/>
      <c r="H24" s="1533"/>
      <c r="I24" s="124" t="s">
        <v>116</v>
      </c>
      <c r="J24" s="125"/>
      <c r="K24" s="125"/>
      <c r="L24" s="125"/>
      <c r="M24" s="125"/>
      <c r="N24" s="125"/>
      <c r="O24" s="125"/>
      <c r="P24" s="124" t="s">
        <v>116</v>
      </c>
      <c r="Q24" s="125"/>
      <c r="R24" s="125"/>
      <c r="S24" s="125"/>
      <c r="T24" s="125"/>
      <c r="U24" s="125"/>
      <c r="V24" s="125"/>
      <c r="W24" s="860"/>
      <c r="X24" s="860"/>
      <c r="Y24" s="861"/>
      <c r="Z24" s="861"/>
      <c r="AA24" s="861"/>
      <c r="AB24" s="861"/>
      <c r="AC24" s="102"/>
      <c r="AD24" s="102"/>
    </row>
    <row r="25" spans="1:30" ht="17.100000000000001" customHeight="1">
      <c r="A25" s="1535"/>
      <c r="B25" s="1532"/>
      <c r="C25" s="1532"/>
      <c r="D25" s="1538"/>
      <c r="E25" s="1532"/>
      <c r="F25" s="1538"/>
      <c r="G25" s="1532"/>
      <c r="H25" s="1534"/>
      <c r="I25" s="124" t="s">
        <v>117</v>
      </c>
      <c r="J25" s="126"/>
      <c r="K25" s="125"/>
      <c r="L25" s="126"/>
      <c r="M25" s="125"/>
      <c r="N25" s="126"/>
      <c r="O25" s="125"/>
      <c r="P25" s="124" t="s">
        <v>117</v>
      </c>
      <c r="Q25" s="125"/>
      <c r="R25" s="125"/>
      <c r="S25" s="125"/>
      <c r="T25" s="125"/>
      <c r="U25" s="126"/>
      <c r="V25" s="125"/>
      <c r="W25" s="862"/>
      <c r="X25" s="862"/>
      <c r="Y25" s="863"/>
      <c r="Z25" s="861"/>
      <c r="AA25" s="861"/>
      <c r="AB25" s="861"/>
      <c r="AC25" s="102"/>
      <c r="AD25" s="102"/>
    </row>
    <row r="26" spans="1:30" ht="16.5" customHeight="1">
      <c r="A26" s="1535" t="s">
        <v>365</v>
      </c>
      <c r="B26" s="1531"/>
      <c r="C26" s="1531"/>
      <c r="D26" s="1537"/>
      <c r="E26" s="1531"/>
      <c r="F26" s="1537"/>
      <c r="G26" s="1531"/>
      <c r="H26" s="1533"/>
      <c r="I26" s="124" t="s">
        <v>116</v>
      </c>
      <c r="J26" s="125"/>
      <c r="K26" s="125"/>
      <c r="L26" s="125"/>
      <c r="M26" s="125"/>
      <c r="N26" s="125"/>
      <c r="O26" s="125"/>
      <c r="P26" s="124" t="s">
        <v>116</v>
      </c>
      <c r="Q26" s="125"/>
      <c r="R26" s="125"/>
      <c r="S26" s="125"/>
      <c r="T26" s="125"/>
      <c r="U26" s="125"/>
      <c r="V26" s="125"/>
      <c r="W26" s="860"/>
      <c r="X26" s="860"/>
      <c r="Y26" s="861"/>
      <c r="Z26" s="861"/>
      <c r="AA26" s="861"/>
      <c r="AB26" s="861"/>
      <c r="AC26" s="102"/>
      <c r="AD26" s="102"/>
    </row>
    <row r="27" spans="1:30" ht="17.100000000000001" customHeight="1">
      <c r="A27" s="1535"/>
      <c r="B27" s="1532"/>
      <c r="C27" s="1532"/>
      <c r="D27" s="1538"/>
      <c r="E27" s="1532"/>
      <c r="F27" s="1538"/>
      <c r="G27" s="1532"/>
      <c r="H27" s="1534"/>
      <c r="I27" s="124" t="s">
        <v>117</v>
      </c>
      <c r="J27" s="126"/>
      <c r="K27" s="125"/>
      <c r="L27" s="126"/>
      <c r="M27" s="125"/>
      <c r="N27" s="126"/>
      <c r="O27" s="125"/>
      <c r="P27" s="124" t="s">
        <v>117</v>
      </c>
      <c r="Q27" s="125"/>
      <c r="R27" s="125"/>
      <c r="S27" s="125"/>
      <c r="T27" s="125"/>
      <c r="U27" s="126"/>
      <c r="V27" s="125"/>
      <c r="W27" s="862"/>
      <c r="X27" s="862"/>
      <c r="Y27" s="863"/>
      <c r="Z27" s="861"/>
      <c r="AA27" s="861"/>
      <c r="AB27" s="861"/>
      <c r="AC27" s="102"/>
      <c r="AD27" s="102"/>
    </row>
    <row r="28" spans="1:30" ht="17.100000000000001" customHeight="1">
      <c r="A28" s="1535" t="s">
        <v>236</v>
      </c>
      <c r="B28" s="1531"/>
      <c r="C28" s="1531"/>
      <c r="D28" s="1537"/>
      <c r="E28" s="1531"/>
      <c r="F28" s="1537"/>
      <c r="G28" s="1531"/>
      <c r="H28" s="1533"/>
      <c r="I28" s="124" t="s">
        <v>116</v>
      </c>
      <c r="J28" s="125"/>
      <c r="K28" s="125"/>
      <c r="L28" s="125"/>
      <c r="M28" s="125"/>
      <c r="N28" s="125"/>
      <c r="O28" s="125"/>
      <c r="P28" s="124" t="s">
        <v>116</v>
      </c>
      <c r="Q28" s="125"/>
      <c r="R28" s="125"/>
      <c r="S28" s="125"/>
      <c r="T28" s="125"/>
      <c r="U28" s="125"/>
      <c r="V28" s="125"/>
      <c r="W28" s="860"/>
      <c r="X28" s="860"/>
      <c r="Y28" s="861"/>
      <c r="Z28" s="861"/>
      <c r="AA28" s="861"/>
      <c r="AB28" s="861"/>
      <c r="AC28" s="102"/>
      <c r="AD28" s="102"/>
    </row>
    <row r="29" spans="1:30" ht="17.100000000000001" customHeight="1">
      <c r="A29" s="1536"/>
      <c r="B29" s="1532"/>
      <c r="C29" s="1532"/>
      <c r="D29" s="1538"/>
      <c r="E29" s="1532"/>
      <c r="F29" s="1538"/>
      <c r="G29" s="1532"/>
      <c r="H29" s="1534"/>
      <c r="I29" s="124" t="s">
        <v>117</v>
      </c>
      <c r="J29" s="126"/>
      <c r="K29" s="125"/>
      <c r="L29" s="126"/>
      <c r="M29" s="125"/>
      <c r="N29" s="126"/>
      <c r="O29" s="125"/>
      <c r="P29" s="124" t="s">
        <v>117</v>
      </c>
      <c r="Q29" s="125"/>
      <c r="R29" s="125"/>
      <c r="S29" s="125"/>
      <c r="T29" s="125"/>
      <c r="U29" s="126"/>
      <c r="V29" s="125"/>
      <c r="W29" s="862"/>
      <c r="X29" s="862"/>
      <c r="Y29" s="863"/>
      <c r="Z29" s="861"/>
      <c r="AA29" s="861"/>
      <c r="AB29" s="861"/>
      <c r="AC29" s="102"/>
      <c r="AD29" s="102"/>
    </row>
    <row r="30" spans="1:30" ht="12.75" customHeight="1">
      <c r="A30" s="102"/>
      <c r="B30" s="102"/>
      <c r="C30" s="102"/>
      <c r="D30" s="102"/>
      <c r="E30" s="102"/>
      <c r="F30" s="102"/>
      <c r="G30" s="102"/>
      <c r="H30" s="102"/>
      <c r="I30" s="102"/>
      <c r="J30" s="102"/>
      <c r="K30" s="102"/>
      <c r="L30" s="102"/>
      <c r="M30" s="102"/>
      <c r="N30" s="102"/>
      <c r="O30" s="102"/>
      <c r="P30" s="102"/>
      <c r="Q30" s="102"/>
      <c r="R30" s="102"/>
      <c r="S30" s="102"/>
      <c r="T30" s="102"/>
      <c r="U30" s="102"/>
      <c r="V30" s="102"/>
      <c r="W30" s="104"/>
      <c r="X30" s="104"/>
      <c r="Y30" s="102"/>
      <c r="Z30" s="102"/>
      <c r="AA30" s="102"/>
      <c r="AB30" s="102"/>
      <c r="AC30" s="102"/>
      <c r="AD30" s="102"/>
    </row>
    <row r="31" spans="1:30" ht="12.75" customHeight="1">
      <c r="A31" s="127" t="s">
        <v>420</v>
      </c>
      <c r="B31" s="102"/>
      <c r="C31" s="102"/>
      <c r="D31" s="102"/>
      <c r="E31" s="102"/>
      <c r="F31" s="102"/>
      <c r="G31" s="102"/>
      <c r="H31" s="102"/>
      <c r="I31" s="102"/>
      <c r="J31" s="102"/>
      <c r="K31" s="102"/>
      <c r="L31" s="102"/>
      <c r="M31" s="102"/>
      <c r="N31" s="102"/>
      <c r="O31" s="102"/>
      <c r="P31" s="102"/>
      <c r="Q31" s="102"/>
      <c r="R31" s="102"/>
      <c r="S31" s="102"/>
      <c r="T31" s="102"/>
      <c r="U31" s="102"/>
      <c r="V31" s="102"/>
      <c r="W31" s="104"/>
      <c r="X31" s="104"/>
      <c r="Y31" s="102"/>
      <c r="Z31" s="102"/>
      <c r="AA31" s="102"/>
      <c r="AB31" s="102"/>
      <c r="AC31" s="102"/>
      <c r="AD31" s="102"/>
    </row>
    <row r="32" spans="1:30" ht="12.75" customHeight="1">
      <c r="A32" s="128"/>
      <c r="B32" s="102"/>
      <c r="C32" s="102"/>
      <c r="D32" s="129" t="s">
        <v>421</v>
      </c>
      <c r="E32" s="130"/>
      <c r="F32" s="130"/>
      <c r="G32" s="130"/>
      <c r="H32" s="131"/>
      <c r="I32" s="102"/>
      <c r="J32" s="102"/>
      <c r="L32" s="102"/>
      <c r="M32" s="102"/>
      <c r="N32" s="102"/>
      <c r="O32" s="102"/>
      <c r="P32" s="102"/>
      <c r="Q32" s="102"/>
      <c r="R32" s="102"/>
      <c r="S32" s="102"/>
      <c r="T32" s="102"/>
      <c r="U32" s="102"/>
      <c r="V32" s="102"/>
      <c r="W32" s="104"/>
      <c r="X32" s="104"/>
      <c r="Y32" s="102"/>
      <c r="Z32" s="102"/>
      <c r="AA32" s="102"/>
      <c r="AB32" s="102"/>
      <c r="AC32" s="102"/>
      <c r="AD32" s="102"/>
    </row>
    <row r="33" spans="1:30" ht="12.75" customHeight="1">
      <c r="A33" s="132"/>
      <c r="B33" s="102"/>
      <c r="C33" s="102"/>
      <c r="D33" s="129" t="s">
        <v>422</v>
      </c>
      <c r="E33" s="130"/>
      <c r="F33" s="130"/>
      <c r="G33" s="130"/>
      <c r="H33" s="133"/>
      <c r="I33" s="102"/>
      <c r="J33" s="102"/>
      <c r="L33" s="102"/>
      <c r="M33" s="102"/>
      <c r="N33" s="102"/>
      <c r="O33" s="102"/>
      <c r="P33" s="102"/>
      <c r="Q33" s="102"/>
      <c r="R33" s="102"/>
      <c r="S33" s="102"/>
      <c r="T33" s="102"/>
      <c r="U33" s="102"/>
      <c r="V33" s="102"/>
      <c r="W33" s="104"/>
      <c r="X33" s="104"/>
      <c r="Y33" s="102"/>
      <c r="Z33" s="102"/>
      <c r="AA33" s="102"/>
      <c r="AB33" s="102"/>
      <c r="AC33" s="102"/>
      <c r="AD33" s="102"/>
    </row>
    <row r="34" spans="1:30" ht="12.75" customHeight="1">
      <c r="A34" s="102"/>
      <c r="B34" s="102"/>
      <c r="C34" s="102"/>
      <c r="D34" s="130"/>
      <c r="E34" s="102"/>
      <c r="F34" s="102"/>
      <c r="G34" s="102"/>
      <c r="H34" s="134"/>
      <c r="I34" s="102"/>
      <c r="J34" s="102"/>
      <c r="L34" s="102"/>
      <c r="M34" s="102"/>
      <c r="N34" s="102"/>
      <c r="O34" s="102"/>
      <c r="P34" s="102"/>
      <c r="Q34" s="102"/>
      <c r="R34" s="102"/>
      <c r="S34" s="102"/>
      <c r="T34" s="102"/>
      <c r="U34" s="102"/>
      <c r="V34" s="102"/>
      <c r="W34" s="104"/>
      <c r="X34" s="104"/>
      <c r="Y34" s="102"/>
      <c r="Z34" s="102"/>
      <c r="AA34" s="102"/>
      <c r="AB34" s="102"/>
      <c r="AC34" s="102"/>
      <c r="AD34" s="102"/>
    </row>
    <row r="35" spans="1:30" ht="12.75" customHeight="1">
      <c r="A35" s="102"/>
      <c r="B35" s="102"/>
      <c r="C35" s="102"/>
      <c r="D35" s="102"/>
      <c r="E35" s="102"/>
      <c r="F35" s="102"/>
      <c r="G35" s="102"/>
      <c r="H35" s="102"/>
      <c r="I35" s="102"/>
      <c r="J35" s="102"/>
      <c r="K35" s="102"/>
      <c r="L35" s="102"/>
      <c r="M35" s="102"/>
      <c r="N35" s="102"/>
      <c r="O35" s="102"/>
      <c r="P35" s="102"/>
      <c r="Q35" s="102"/>
      <c r="R35" s="102"/>
      <c r="S35" s="102"/>
      <c r="T35" s="102"/>
      <c r="U35" s="102"/>
      <c r="V35" s="102"/>
      <c r="W35" s="104"/>
      <c r="X35" s="104"/>
      <c r="Y35" s="102"/>
      <c r="Z35" s="102"/>
      <c r="AA35" s="102"/>
      <c r="AB35" s="102"/>
      <c r="AC35" s="102"/>
      <c r="AD35" s="102"/>
    </row>
    <row r="36" spans="1:30" ht="12.75" customHeight="1">
      <c r="A36" s="102"/>
      <c r="B36" s="102"/>
      <c r="C36" s="102"/>
      <c r="D36" s="102"/>
      <c r="E36" s="102"/>
      <c r="F36" s="102"/>
      <c r="G36" s="102"/>
      <c r="H36" s="102"/>
      <c r="I36" s="102"/>
      <c r="J36" s="102"/>
      <c r="K36" s="102"/>
      <c r="L36" s="102"/>
      <c r="M36" s="102"/>
      <c r="N36" s="102"/>
      <c r="O36" s="102"/>
      <c r="P36" s="102"/>
      <c r="Q36" s="102"/>
      <c r="R36" s="102"/>
      <c r="S36" s="102"/>
      <c r="T36" s="102"/>
      <c r="U36" s="102"/>
      <c r="V36" s="102"/>
      <c r="W36" s="104"/>
      <c r="X36" s="104"/>
      <c r="Y36" s="102"/>
      <c r="Z36" s="102"/>
      <c r="AA36" s="102"/>
      <c r="AB36" s="102"/>
      <c r="AC36" s="102"/>
      <c r="AD36" s="102"/>
    </row>
    <row r="37" spans="1:30" ht="12.75" customHeight="1">
      <c r="A37" s="102"/>
      <c r="B37" s="102"/>
      <c r="C37" s="102"/>
      <c r="D37" s="102"/>
      <c r="E37" s="102"/>
      <c r="F37" s="102"/>
      <c r="G37" s="102"/>
      <c r="H37" s="102"/>
      <c r="I37" s="102"/>
      <c r="J37" s="102"/>
      <c r="K37" s="102"/>
      <c r="L37" s="102"/>
      <c r="M37" s="102"/>
      <c r="N37" s="102"/>
      <c r="O37" s="102"/>
      <c r="P37" s="102"/>
      <c r="Q37" s="102"/>
      <c r="R37" s="102"/>
      <c r="S37" s="102"/>
      <c r="T37" s="102"/>
      <c r="U37" s="102"/>
      <c r="V37" s="102"/>
      <c r="W37" s="104"/>
      <c r="X37" s="104"/>
      <c r="Y37" s="102"/>
      <c r="Z37" s="102"/>
      <c r="AA37" s="102"/>
      <c r="AB37" s="102"/>
      <c r="AC37" s="102"/>
      <c r="AD37" s="102"/>
    </row>
    <row r="38" spans="1:30" ht="12.75" customHeight="1">
      <c r="A38" s="102"/>
      <c r="B38" s="102"/>
      <c r="C38" s="102"/>
      <c r="D38" s="102"/>
      <c r="E38" s="102"/>
      <c r="F38" s="102"/>
      <c r="G38" s="102"/>
      <c r="H38" s="102"/>
      <c r="I38" s="102"/>
      <c r="J38" s="102"/>
      <c r="K38" s="102"/>
      <c r="L38" s="102"/>
      <c r="M38" s="102"/>
      <c r="N38" s="102"/>
      <c r="O38" s="102"/>
      <c r="P38" s="102"/>
      <c r="Q38" s="102"/>
      <c r="R38" s="102"/>
      <c r="S38" s="102"/>
      <c r="T38" s="102"/>
      <c r="U38" s="102"/>
      <c r="V38" s="102"/>
      <c r="W38" s="104"/>
      <c r="X38" s="104"/>
      <c r="Y38" s="102"/>
      <c r="Z38" s="102"/>
      <c r="AA38" s="102"/>
      <c r="AB38" s="102"/>
      <c r="AC38" s="102"/>
      <c r="AD38" s="102"/>
    </row>
    <row r="39" spans="1:30" ht="12.75" customHeight="1">
      <c r="A39" s="102"/>
      <c r="B39" s="102"/>
      <c r="C39" s="102"/>
      <c r="D39" s="102"/>
      <c r="E39" s="102"/>
      <c r="F39" s="102"/>
      <c r="G39" s="102"/>
      <c r="H39" s="102"/>
      <c r="I39" s="102"/>
      <c r="J39" s="102"/>
      <c r="K39" s="102"/>
      <c r="L39" s="102"/>
      <c r="M39" s="102"/>
      <c r="N39" s="102"/>
      <c r="O39" s="102"/>
      <c r="P39" s="102"/>
      <c r="Q39" s="102"/>
      <c r="R39" s="102"/>
      <c r="S39" s="102"/>
      <c r="T39" s="102"/>
      <c r="U39" s="102"/>
      <c r="V39" s="102"/>
      <c r="W39" s="104"/>
      <c r="X39" s="104"/>
      <c r="Y39" s="102"/>
      <c r="Z39" s="102"/>
      <c r="AA39" s="102"/>
      <c r="AB39" s="102"/>
      <c r="AC39" s="102"/>
      <c r="AD39" s="102"/>
    </row>
    <row r="40" spans="1:30" ht="12.75" customHeight="1">
      <c r="A40" s="102"/>
      <c r="B40" s="102"/>
      <c r="C40" s="102"/>
      <c r="D40" s="102"/>
      <c r="E40" s="102"/>
      <c r="F40" s="102"/>
      <c r="G40" s="102"/>
      <c r="H40" s="102"/>
      <c r="I40" s="102"/>
      <c r="J40" s="102"/>
      <c r="K40" s="102"/>
      <c r="L40" s="102"/>
      <c r="M40" s="102"/>
      <c r="N40" s="102"/>
      <c r="O40" s="102"/>
      <c r="P40" s="102"/>
      <c r="Q40" s="102"/>
      <c r="R40" s="102"/>
      <c r="S40" s="102"/>
      <c r="T40" s="102"/>
      <c r="U40" s="102"/>
      <c r="V40" s="102"/>
      <c r="W40" s="104"/>
      <c r="X40" s="104"/>
      <c r="Y40" s="102"/>
      <c r="Z40" s="102"/>
      <c r="AA40" s="102"/>
      <c r="AB40" s="102"/>
      <c r="AC40" s="102"/>
      <c r="AD40" s="102"/>
    </row>
    <row r="41" spans="1:30" ht="12.75" customHeight="1">
      <c r="A41" s="102"/>
      <c r="B41" s="102"/>
      <c r="C41" s="102"/>
      <c r="D41" s="102"/>
      <c r="E41" s="102"/>
      <c r="F41" s="102"/>
      <c r="G41" s="102"/>
      <c r="H41" s="102"/>
      <c r="I41" s="102"/>
      <c r="J41" s="102"/>
      <c r="K41" s="102"/>
      <c r="L41" s="102"/>
      <c r="M41" s="102"/>
      <c r="N41" s="102"/>
      <c r="O41" s="102"/>
      <c r="P41" s="102"/>
      <c r="Q41" s="102"/>
      <c r="R41" s="102"/>
      <c r="S41" s="102"/>
      <c r="T41" s="102"/>
      <c r="U41" s="102"/>
      <c r="V41" s="102"/>
      <c r="W41" s="104"/>
      <c r="X41" s="104"/>
      <c r="Y41" s="102"/>
      <c r="Z41" s="102"/>
      <c r="AA41" s="102"/>
      <c r="AB41" s="102"/>
      <c r="AC41" s="102"/>
      <c r="AD41" s="102"/>
    </row>
    <row r="42" spans="1:30" ht="12.75" customHeight="1">
      <c r="A42" s="102"/>
      <c r="B42" s="102"/>
      <c r="C42" s="102"/>
      <c r="D42" s="102"/>
      <c r="E42" s="102"/>
      <c r="F42" s="102"/>
      <c r="G42" s="102"/>
      <c r="H42" s="102"/>
      <c r="I42" s="102"/>
      <c r="J42" s="102"/>
      <c r="K42" s="102"/>
      <c r="L42" s="102"/>
      <c r="M42" s="102"/>
      <c r="N42" s="102"/>
      <c r="O42" s="102"/>
      <c r="P42" s="102"/>
      <c r="Q42" s="102"/>
      <c r="R42" s="102"/>
      <c r="S42" s="102"/>
      <c r="T42" s="102"/>
      <c r="U42" s="102"/>
      <c r="V42" s="102"/>
      <c r="W42" s="104"/>
      <c r="X42" s="104"/>
      <c r="Y42" s="102"/>
      <c r="Z42" s="102"/>
      <c r="AA42" s="102"/>
      <c r="AB42" s="102"/>
      <c r="AC42" s="102"/>
      <c r="AD42" s="102"/>
    </row>
    <row r="43" spans="1:30" ht="12.75" customHeight="1">
      <c r="A43" s="102"/>
      <c r="B43" s="102"/>
      <c r="C43" s="102"/>
      <c r="D43" s="102"/>
      <c r="E43" s="102"/>
      <c r="F43" s="102"/>
      <c r="G43" s="102"/>
      <c r="H43" s="102"/>
      <c r="I43" s="102"/>
      <c r="J43" s="102"/>
      <c r="K43" s="102"/>
      <c r="L43" s="102"/>
      <c r="M43" s="102"/>
      <c r="N43" s="102"/>
      <c r="O43" s="102"/>
      <c r="P43" s="102"/>
      <c r="Q43" s="102"/>
      <c r="R43" s="102"/>
      <c r="S43" s="102"/>
      <c r="T43" s="102"/>
      <c r="U43" s="102"/>
      <c r="V43" s="102"/>
      <c r="W43" s="104"/>
      <c r="X43" s="104"/>
      <c r="Y43" s="102"/>
      <c r="Z43" s="102"/>
      <c r="AA43" s="102"/>
      <c r="AB43" s="102"/>
      <c r="AC43" s="102"/>
      <c r="AD43" s="102"/>
    </row>
    <row r="44" spans="1:30" ht="12.75" customHeight="1">
      <c r="A44" s="102"/>
      <c r="B44" s="102"/>
      <c r="C44" s="102"/>
      <c r="D44" s="102"/>
      <c r="E44" s="102"/>
      <c r="F44" s="102"/>
      <c r="G44" s="102"/>
      <c r="H44" s="102"/>
      <c r="I44" s="102"/>
      <c r="J44" s="102"/>
      <c r="K44" s="102"/>
      <c r="L44" s="102"/>
      <c r="M44" s="102"/>
      <c r="N44" s="102"/>
      <c r="O44" s="102"/>
      <c r="P44" s="102"/>
      <c r="Q44" s="102"/>
      <c r="R44" s="102"/>
      <c r="S44" s="102"/>
      <c r="T44" s="102"/>
      <c r="U44" s="102"/>
      <c r="V44" s="102"/>
      <c r="W44" s="104"/>
      <c r="X44" s="104"/>
      <c r="Y44" s="102"/>
      <c r="Z44" s="102"/>
      <c r="AA44" s="102"/>
      <c r="AB44" s="102"/>
      <c r="AC44" s="102"/>
      <c r="AD44" s="102"/>
    </row>
    <row r="45" spans="1:30" ht="12.75" customHeight="1">
      <c r="A45" s="102"/>
      <c r="B45" s="102"/>
      <c r="C45" s="102"/>
      <c r="D45" s="102"/>
      <c r="E45" s="102"/>
      <c r="F45" s="102"/>
      <c r="G45" s="102"/>
      <c r="H45" s="102"/>
      <c r="I45" s="102"/>
      <c r="J45" s="102"/>
      <c r="K45" s="102"/>
      <c r="L45" s="102"/>
      <c r="M45" s="102"/>
      <c r="N45" s="102"/>
      <c r="O45" s="102"/>
      <c r="P45" s="102"/>
      <c r="Q45" s="102"/>
      <c r="R45" s="102"/>
      <c r="S45" s="102"/>
      <c r="T45" s="102"/>
      <c r="U45" s="102"/>
      <c r="V45" s="102"/>
      <c r="W45" s="104"/>
      <c r="X45" s="104"/>
      <c r="Y45" s="102"/>
      <c r="Z45" s="102"/>
      <c r="AA45" s="102"/>
      <c r="AB45" s="102"/>
      <c r="AC45" s="102"/>
      <c r="AD45" s="102"/>
    </row>
    <row r="46" spans="1:30" ht="12.75" customHeight="1">
      <c r="A46" s="102"/>
      <c r="B46" s="102"/>
      <c r="C46" s="102"/>
      <c r="D46" s="102"/>
      <c r="E46" s="102"/>
      <c r="F46" s="102"/>
      <c r="G46" s="102"/>
      <c r="H46" s="102"/>
      <c r="I46" s="102"/>
      <c r="J46" s="102"/>
      <c r="K46" s="102"/>
      <c r="L46" s="102"/>
      <c r="M46" s="102"/>
      <c r="N46" s="102"/>
      <c r="O46" s="102"/>
      <c r="P46" s="102"/>
      <c r="Q46" s="102"/>
      <c r="R46" s="102"/>
      <c r="S46" s="102"/>
      <c r="T46" s="102"/>
      <c r="U46" s="102"/>
      <c r="V46" s="102"/>
      <c r="W46" s="104"/>
      <c r="X46" s="104"/>
      <c r="Y46" s="102"/>
      <c r="Z46" s="102"/>
      <c r="AA46" s="102"/>
      <c r="AB46" s="102"/>
      <c r="AC46" s="102"/>
      <c r="AD46" s="102"/>
    </row>
    <row r="47" spans="1:30" ht="12.75" customHeight="1">
      <c r="A47" s="102"/>
      <c r="B47" s="102"/>
      <c r="C47" s="102"/>
      <c r="D47" s="102"/>
      <c r="E47" s="102"/>
      <c r="F47" s="102"/>
      <c r="G47" s="102"/>
      <c r="H47" s="102"/>
      <c r="I47" s="102"/>
      <c r="J47" s="102"/>
      <c r="K47" s="102"/>
      <c r="L47" s="102"/>
      <c r="M47" s="102"/>
      <c r="N47" s="102"/>
      <c r="O47" s="102"/>
      <c r="P47" s="102"/>
      <c r="Q47" s="102"/>
      <c r="R47" s="102"/>
      <c r="S47" s="102"/>
      <c r="T47" s="102"/>
      <c r="U47" s="102"/>
      <c r="V47" s="102"/>
      <c r="W47" s="104"/>
      <c r="X47" s="104"/>
      <c r="Y47" s="102"/>
      <c r="Z47" s="102"/>
      <c r="AA47" s="102"/>
      <c r="AB47" s="102"/>
      <c r="AC47" s="102"/>
      <c r="AD47" s="102"/>
    </row>
    <row r="48" spans="1:30" ht="12.75" customHeight="1">
      <c r="A48" s="102"/>
      <c r="B48" s="102"/>
      <c r="C48" s="102"/>
      <c r="D48" s="102"/>
      <c r="E48" s="102"/>
      <c r="F48" s="102"/>
      <c r="G48" s="102"/>
      <c r="H48" s="102"/>
      <c r="I48" s="102"/>
      <c r="J48" s="102"/>
      <c r="K48" s="102"/>
      <c r="L48" s="102"/>
      <c r="M48" s="102"/>
      <c r="N48" s="102"/>
      <c r="O48" s="102"/>
      <c r="P48" s="102"/>
      <c r="Q48" s="102"/>
      <c r="R48" s="102"/>
      <c r="S48" s="102"/>
      <c r="T48" s="102"/>
      <c r="U48" s="102"/>
      <c r="V48" s="102"/>
      <c r="W48" s="104"/>
      <c r="X48" s="104"/>
      <c r="Y48" s="102"/>
      <c r="Z48" s="102"/>
      <c r="AA48" s="102"/>
      <c r="AB48" s="102"/>
      <c r="AC48" s="102"/>
      <c r="AD48" s="102"/>
    </row>
    <row r="49" spans="1:30" ht="12.75" customHeight="1">
      <c r="A49" s="102"/>
      <c r="B49" s="102"/>
      <c r="C49" s="102"/>
      <c r="D49" s="102"/>
      <c r="E49" s="102"/>
      <c r="F49" s="102"/>
      <c r="G49" s="102"/>
      <c r="H49" s="102"/>
      <c r="I49" s="102"/>
      <c r="J49" s="102"/>
      <c r="K49" s="102"/>
      <c r="L49" s="102"/>
      <c r="M49" s="102"/>
      <c r="N49" s="102"/>
      <c r="O49" s="102"/>
      <c r="P49" s="102"/>
      <c r="Q49" s="102"/>
      <c r="R49" s="102"/>
      <c r="S49" s="102"/>
      <c r="T49" s="102"/>
      <c r="U49" s="102"/>
      <c r="V49" s="102"/>
      <c r="W49" s="104"/>
      <c r="X49" s="104"/>
      <c r="Y49" s="102"/>
      <c r="Z49" s="102"/>
      <c r="AA49" s="102"/>
      <c r="AB49" s="102"/>
      <c r="AC49" s="102"/>
      <c r="AD49" s="102"/>
    </row>
    <row r="50" spans="1:30" ht="12.75" customHeight="1">
      <c r="A50" s="102"/>
      <c r="B50" s="102"/>
      <c r="C50" s="102"/>
      <c r="D50" s="102"/>
      <c r="E50" s="102"/>
      <c r="F50" s="102"/>
      <c r="G50" s="102"/>
      <c r="H50" s="102"/>
      <c r="I50" s="102"/>
      <c r="J50" s="102"/>
      <c r="K50" s="102"/>
      <c r="L50" s="102"/>
      <c r="M50" s="102"/>
      <c r="N50" s="102"/>
      <c r="O50" s="102"/>
      <c r="P50" s="102"/>
      <c r="Q50" s="102"/>
      <c r="R50" s="102"/>
      <c r="S50" s="102"/>
      <c r="T50" s="102"/>
      <c r="U50" s="102"/>
      <c r="V50" s="102"/>
      <c r="W50" s="104"/>
      <c r="X50" s="104"/>
      <c r="Y50" s="102"/>
      <c r="Z50" s="102"/>
      <c r="AA50" s="102"/>
      <c r="AB50" s="102"/>
      <c r="AC50" s="102"/>
      <c r="AD50" s="102"/>
    </row>
    <row r="51" spans="1:30" ht="12.75" customHeight="1">
      <c r="A51" s="102"/>
      <c r="B51" s="102"/>
      <c r="C51" s="102"/>
      <c r="D51" s="102"/>
      <c r="E51" s="102"/>
      <c r="F51" s="102"/>
      <c r="G51" s="102"/>
      <c r="H51" s="102"/>
      <c r="I51" s="102"/>
      <c r="J51" s="102"/>
      <c r="K51" s="102"/>
      <c r="L51" s="102"/>
      <c r="M51" s="102"/>
      <c r="N51" s="102"/>
      <c r="O51" s="102"/>
      <c r="P51" s="102"/>
      <c r="Q51" s="102"/>
      <c r="R51" s="102"/>
      <c r="S51" s="102"/>
      <c r="T51" s="102"/>
      <c r="U51" s="102"/>
      <c r="V51" s="102"/>
      <c r="W51" s="104"/>
      <c r="X51" s="104"/>
      <c r="Y51" s="102"/>
      <c r="Z51" s="102"/>
      <c r="AA51" s="102"/>
      <c r="AB51" s="102"/>
      <c r="AC51" s="102"/>
      <c r="AD51" s="102"/>
    </row>
    <row r="52" spans="1:30" ht="12.75" customHeight="1">
      <c r="A52" s="102"/>
      <c r="B52" s="102"/>
      <c r="C52" s="102"/>
      <c r="D52" s="102"/>
      <c r="E52" s="102"/>
      <c r="F52" s="102"/>
      <c r="G52" s="102"/>
      <c r="H52" s="102"/>
      <c r="I52" s="102"/>
      <c r="J52" s="102"/>
      <c r="K52" s="102"/>
      <c r="L52" s="102"/>
      <c r="M52" s="102"/>
      <c r="N52" s="102"/>
      <c r="O52" s="102"/>
      <c r="P52" s="102"/>
      <c r="Q52" s="102"/>
      <c r="R52" s="102"/>
      <c r="S52" s="102"/>
      <c r="T52" s="102"/>
      <c r="U52" s="102"/>
      <c r="V52" s="102"/>
      <c r="W52" s="104"/>
      <c r="X52" s="104"/>
      <c r="Y52" s="102"/>
      <c r="Z52" s="102"/>
      <c r="AA52" s="102"/>
      <c r="AB52" s="102"/>
      <c r="AC52" s="102"/>
      <c r="AD52" s="102"/>
    </row>
    <row r="53" spans="1:30" ht="12.75" customHeight="1">
      <c r="A53" s="102"/>
      <c r="B53" s="102"/>
      <c r="C53" s="102"/>
      <c r="D53" s="102"/>
      <c r="E53" s="102"/>
      <c r="F53" s="102"/>
      <c r="G53" s="102"/>
      <c r="H53" s="102"/>
      <c r="I53" s="102"/>
      <c r="J53" s="102"/>
      <c r="K53" s="102"/>
      <c r="L53" s="102"/>
      <c r="M53" s="102"/>
      <c r="N53" s="102"/>
      <c r="O53" s="102"/>
      <c r="P53" s="102"/>
      <c r="Q53" s="102"/>
      <c r="R53" s="102"/>
      <c r="S53" s="102"/>
      <c r="T53" s="102"/>
      <c r="U53" s="102"/>
      <c r="V53" s="102"/>
      <c r="W53" s="104"/>
      <c r="X53" s="104"/>
      <c r="Y53" s="102"/>
      <c r="Z53" s="102"/>
      <c r="AA53" s="102"/>
      <c r="AB53" s="102"/>
      <c r="AC53" s="102"/>
      <c r="AD53" s="102"/>
    </row>
    <row r="54" spans="1:30" ht="12.75" customHeight="1">
      <c r="A54" s="102"/>
      <c r="B54" s="102"/>
      <c r="C54" s="102"/>
      <c r="D54" s="102"/>
      <c r="E54" s="102"/>
      <c r="F54" s="102"/>
      <c r="G54" s="102"/>
      <c r="H54" s="102"/>
      <c r="I54" s="102"/>
      <c r="J54" s="102"/>
      <c r="K54" s="102"/>
      <c r="L54" s="102"/>
      <c r="M54" s="102"/>
      <c r="N54" s="102"/>
      <c r="O54" s="102"/>
      <c r="P54" s="102"/>
      <c r="Q54" s="102"/>
      <c r="R54" s="102"/>
      <c r="S54" s="102"/>
      <c r="T54" s="102"/>
      <c r="U54" s="102"/>
      <c r="V54" s="102"/>
      <c r="W54" s="104"/>
      <c r="X54" s="104"/>
      <c r="Y54" s="102"/>
      <c r="Z54" s="102"/>
      <c r="AA54" s="102"/>
      <c r="AB54" s="102"/>
      <c r="AC54" s="102"/>
      <c r="AD54" s="102"/>
    </row>
    <row r="55" spans="1:30" ht="12.75" customHeight="1">
      <c r="A55" s="102"/>
      <c r="B55" s="102"/>
      <c r="C55" s="102"/>
      <c r="D55" s="102"/>
      <c r="E55" s="102"/>
      <c r="F55" s="102"/>
      <c r="G55" s="102"/>
      <c r="H55" s="102"/>
      <c r="I55" s="102"/>
      <c r="J55" s="102"/>
      <c r="K55" s="102"/>
      <c r="L55" s="102"/>
      <c r="M55" s="102"/>
      <c r="N55" s="102"/>
      <c r="O55" s="102"/>
      <c r="P55" s="102"/>
      <c r="Q55" s="102"/>
      <c r="R55" s="102"/>
      <c r="S55" s="102"/>
      <c r="T55" s="102"/>
      <c r="U55" s="102"/>
      <c r="V55" s="102"/>
      <c r="W55" s="104"/>
      <c r="X55" s="104"/>
      <c r="Y55" s="102"/>
      <c r="Z55" s="102"/>
      <c r="AA55" s="102"/>
      <c r="AB55" s="102"/>
      <c r="AC55" s="102"/>
      <c r="AD55" s="102"/>
    </row>
    <row r="56" spans="1:30" ht="12.75" customHeight="1">
      <c r="A56" s="102"/>
      <c r="B56" s="102"/>
      <c r="C56" s="102"/>
      <c r="D56" s="102"/>
      <c r="E56" s="102"/>
      <c r="F56" s="102"/>
      <c r="G56" s="102"/>
      <c r="H56" s="102"/>
      <c r="I56" s="102"/>
      <c r="J56" s="102"/>
      <c r="K56" s="102"/>
      <c r="L56" s="102"/>
      <c r="M56" s="102"/>
      <c r="N56" s="102"/>
      <c r="O56" s="102"/>
      <c r="P56" s="102"/>
      <c r="Q56" s="102"/>
      <c r="R56" s="102"/>
      <c r="S56" s="102"/>
      <c r="T56" s="102"/>
      <c r="U56" s="102"/>
      <c r="V56" s="102"/>
      <c r="W56" s="104"/>
      <c r="X56" s="104"/>
      <c r="Y56" s="102"/>
      <c r="Z56" s="102"/>
      <c r="AA56" s="102"/>
      <c r="AB56" s="102"/>
      <c r="AC56" s="102"/>
      <c r="AD56" s="102"/>
    </row>
    <row r="57" spans="1:30" ht="12.75" customHeight="1">
      <c r="A57" s="102"/>
      <c r="B57" s="102"/>
      <c r="C57" s="102"/>
      <c r="D57" s="102"/>
      <c r="E57" s="102"/>
      <c r="F57" s="102"/>
      <c r="G57" s="102"/>
      <c r="H57" s="102"/>
      <c r="I57" s="102"/>
      <c r="J57" s="102"/>
      <c r="K57" s="102"/>
      <c r="L57" s="102"/>
      <c r="M57" s="102"/>
      <c r="N57" s="102"/>
      <c r="O57" s="102"/>
      <c r="P57" s="102"/>
      <c r="Q57" s="102"/>
      <c r="R57" s="102"/>
      <c r="S57" s="102"/>
      <c r="T57" s="102"/>
      <c r="U57" s="102"/>
      <c r="V57" s="102"/>
      <c r="W57" s="104"/>
      <c r="X57" s="104"/>
      <c r="Y57" s="102"/>
      <c r="Z57" s="102"/>
      <c r="AA57" s="102"/>
      <c r="AB57" s="102"/>
      <c r="AC57" s="102"/>
      <c r="AD57" s="102"/>
    </row>
    <row r="58" spans="1:30" ht="12.75" customHeight="1">
      <c r="A58" s="102"/>
      <c r="B58" s="102"/>
      <c r="C58" s="102"/>
      <c r="D58" s="102"/>
      <c r="E58" s="102"/>
      <c r="F58" s="102"/>
      <c r="G58" s="102"/>
      <c r="H58" s="102"/>
      <c r="I58" s="102"/>
      <c r="J58" s="102"/>
      <c r="K58" s="102"/>
      <c r="L58" s="102"/>
      <c r="M58" s="102"/>
      <c r="N58" s="102"/>
      <c r="O58" s="102"/>
      <c r="P58" s="102"/>
      <c r="Q58" s="102"/>
      <c r="R58" s="102"/>
      <c r="S58" s="102"/>
      <c r="T58" s="102"/>
      <c r="U58" s="102"/>
      <c r="V58" s="102"/>
      <c r="W58" s="104"/>
      <c r="X58" s="104"/>
      <c r="Y58" s="102"/>
      <c r="Z58" s="102"/>
      <c r="AA58" s="102"/>
      <c r="AB58" s="102"/>
      <c r="AC58" s="102"/>
      <c r="AD58" s="102"/>
    </row>
    <row r="59" spans="1:30" ht="12.75" customHeight="1">
      <c r="A59" s="102"/>
      <c r="B59" s="102"/>
      <c r="C59" s="102"/>
      <c r="D59" s="102"/>
      <c r="E59" s="102"/>
      <c r="F59" s="102"/>
      <c r="G59" s="102"/>
      <c r="H59" s="102"/>
      <c r="I59" s="102"/>
      <c r="J59" s="102"/>
      <c r="K59" s="102"/>
      <c r="L59" s="102"/>
      <c r="M59" s="102"/>
      <c r="N59" s="102"/>
      <c r="O59" s="102"/>
      <c r="P59" s="102"/>
      <c r="Q59" s="102"/>
      <c r="R59" s="102"/>
      <c r="S59" s="102"/>
      <c r="T59" s="102"/>
      <c r="U59" s="102"/>
      <c r="V59" s="102"/>
      <c r="W59" s="104"/>
      <c r="X59" s="104"/>
      <c r="Y59" s="102"/>
      <c r="Z59" s="102"/>
      <c r="AA59" s="102"/>
      <c r="AB59" s="102"/>
      <c r="AC59" s="102"/>
      <c r="AD59" s="102"/>
    </row>
    <row r="60" spans="1:30" ht="12.75" customHeight="1">
      <c r="A60" s="102"/>
      <c r="B60" s="102"/>
      <c r="C60" s="102"/>
      <c r="D60" s="102"/>
      <c r="E60" s="102"/>
      <c r="F60" s="102"/>
      <c r="G60" s="102"/>
      <c r="H60" s="102"/>
      <c r="I60" s="102"/>
      <c r="J60" s="102"/>
      <c r="K60" s="102"/>
      <c r="L60" s="102"/>
      <c r="M60" s="102"/>
      <c r="N60" s="102"/>
      <c r="O60" s="102"/>
      <c r="P60" s="102"/>
      <c r="Q60" s="102"/>
      <c r="R60" s="102"/>
      <c r="S60" s="102"/>
      <c r="T60" s="102"/>
      <c r="U60" s="102"/>
      <c r="V60" s="102"/>
      <c r="W60" s="104"/>
      <c r="X60" s="104"/>
      <c r="Y60" s="102"/>
      <c r="Z60" s="102"/>
      <c r="AA60" s="102"/>
      <c r="AB60" s="102"/>
      <c r="AC60" s="102"/>
      <c r="AD60" s="102"/>
    </row>
    <row r="61" spans="1:30" ht="12.75" customHeight="1">
      <c r="A61" s="102"/>
      <c r="B61" s="102"/>
      <c r="C61" s="102"/>
      <c r="D61" s="102"/>
      <c r="E61" s="102"/>
      <c r="F61" s="102"/>
      <c r="G61" s="102"/>
      <c r="H61" s="102"/>
      <c r="I61" s="102"/>
      <c r="J61" s="102"/>
      <c r="K61" s="102"/>
      <c r="L61" s="102"/>
      <c r="M61" s="102"/>
      <c r="N61" s="102"/>
      <c r="O61" s="102"/>
      <c r="P61" s="102"/>
      <c r="Q61" s="102"/>
      <c r="R61" s="102"/>
      <c r="S61" s="102"/>
      <c r="T61" s="102"/>
      <c r="U61" s="102"/>
      <c r="V61" s="102"/>
      <c r="W61" s="104"/>
      <c r="X61" s="104"/>
      <c r="Y61" s="102"/>
      <c r="Z61" s="102"/>
      <c r="AA61" s="102"/>
      <c r="AB61" s="102"/>
      <c r="AC61" s="102"/>
      <c r="AD61" s="102"/>
    </row>
    <row r="62" spans="1:30" ht="12.75" customHeight="1">
      <c r="A62" s="102"/>
      <c r="B62" s="102"/>
      <c r="C62" s="102"/>
      <c r="D62" s="102"/>
      <c r="E62" s="102"/>
      <c r="F62" s="102"/>
      <c r="G62" s="102"/>
      <c r="H62" s="102"/>
      <c r="I62" s="102"/>
      <c r="J62" s="102"/>
      <c r="K62" s="102"/>
      <c r="L62" s="102"/>
      <c r="M62" s="102"/>
      <c r="N62" s="102"/>
      <c r="O62" s="102"/>
      <c r="P62" s="102"/>
      <c r="Q62" s="102"/>
      <c r="R62" s="102"/>
      <c r="S62" s="102"/>
      <c r="T62" s="102"/>
      <c r="U62" s="102"/>
      <c r="V62" s="102"/>
      <c r="W62" s="104"/>
      <c r="X62" s="104"/>
      <c r="Y62" s="102"/>
      <c r="Z62" s="102"/>
      <c r="AA62" s="102"/>
      <c r="AB62" s="102"/>
      <c r="AC62" s="102"/>
      <c r="AD62" s="102"/>
    </row>
    <row r="63" spans="1:30" ht="12.75" customHeight="1">
      <c r="A63" s="102"/>
      <c r="B63" s="102"/>
      <c r="C63" s="102"/>
      <c r="D63" s="102"/>
      <c r="E63" s="102"/>
      <c r="F63" s="102"/>
      <c r="G63" s="102"/>
      <c r="H63" s="102"/>
      <c r="I63" s="102"/>
      <c r="J63" s="102"/>
      <c r="K63" s="102"/>
      <c r="L63" s="102"/>
      <c r="M63" s="102"/>
      <c r="N63" s="102"/>
      <c r="O63" s="102"/>
      <c r="P63" s="102"/>
      <c r="Q63" s="102"/>
      <c r="R63" s="102"/>
      <c r="S63" s="102"/>
      <c r="T63" s="102"/>
      <c r="U63" s="102"/>
      <c r="V63" s="102"/>
      <c r="W63" s="104"/>
      <c r="X63" s="104"/>
      <c r="Y63" s="102"/>
      <c r="Z63" s="102"/>
      <c r="AA63" s="102"/>
      <c r="AB63" s="102"/>
      <c r="AC63" s="102"/>
      <c r="AD63" s="102"/>
    </row>
    <row r="64" spans="1:30" ht="12.75" customHeight="1">
      <c r="A64" s="102"/>
      <c r="B64" s="102"/>
      <c r="C64" s="102"/>
      <c r="D64" s="102"/>
      <c r="E64" s="102"/>
      <c r="F64" s="102"/>
      <c r="G64" s="102"/>
      <c r="H64" s="102"/>
      <c r="I64" s="102"/>
      <c r="J64" s="102"/>
      <c r="K64" s="102"/>
      <c r="L64" s="102"/>
      <c r="M64" s="102"/>
      <c r="N64" s="102"/>
      <c r="O64" s="102"/>
      <c r="P64" s="102"/>
      <c r="Q64" s="102"/>
      <c r="R64" s="102"/>
      <c r="S64" s="102"/>
      <c r="T64" s="102"/>
      <c r="U64" s="102"/>
      <c r="V64" s="102"/>
      <c r="W64" s="104"/>
      <c r="X64" s="104"/>
      <c r="Y64" s="102"/>
      <c r="Z64" s="102"/>
      <c r="AA64" s="102"/>
      <c r="AB64" s="102"/>
      <c r="AC64" s="102"/>
      <c r="AD64" s="102"/>
    </row>
    <row r="65" spans="1:30" ht="12.75" customHeight="1">
      <c r="A65" s="102"/>
      <c r="B65" s="102"/>
      <c r="C65" s="102"/>
      <c r="D65" s="102"/>
      <c r="E65" s="102"/>
      <c r="F65" s="102"/>
      <c r="G65" s="102"/>
      <c r="H65" s="102"/>
      <c r="I65" s="102"/>
      <c r="J65" s="102"/>
      <c r="K65" s="102"/>
      <c r="L65" s="102"/>
      <c r="M65" s="102"/>
      <c r="N65" s="102"/>
      <c r="O65" s="102"/>
      <c r="P65" s="102"/>
      <c r="Q65" s="102"/>
      <c r="R65" s="102"/>
      <c r="S65" s="102"/>
      <c r="T65" s="102"/>
      <c r="U65" s="102"/>
      <c r="V65" s="102"/>
      <c r="W65" s="104"/>
      <c r="X65" s="104"/>
      <c r="Y65" s="102"/>
      <c r="Z65" s="102"/>
      <c r="AA65" s="102"/>
      <c r="AB65" s="102"/>
      <c r="AC65" s="102"/>
      <c r="AD65" s="102"/>
    </row>
    <row r="66" spans="1:30" ht="12.75" customHeight="1">
      <c r="A66" s="102"/>
      <c r="B66" s="102"/>
      <c r="C66" s="102"/>
      <c r="D66" s="102"/>
      <c r="E66" s="102"/>
      <c r="F66" s="102"/>
      <c r="G66" s="102"/>
      <c r="H66" s="102"/>
      <c r="I66" s="102"/>
      <c r="J66" s="102"/>
      <c r="K66" s="102"/>
      <c r="L66" s="102"/>
      <c r="M66" s="102"/>
      <c r="N66" s="102"/>
      <c r="O66" s="102"/>
      <c r="P66" s="102"/>
      <c r="Q66" s="102"/>
      <c r="R66" s="102"/>
      <c r="S66" s="102"/>
      <c r="T66" s="102"/>
      <c r="U66" s="102"/>
      <c r="V66" s="102"/>
      <c r="W66" s="104"/>
      <c r="X66" s="104"/>
      <c r="Y66" s="102"/>
      <c r="Z66" s="102"/>
      <c r="AA66" s="102"/>
      <c r="AB66" s="102"/>
      <c r="AC66" s="102"/>
      <c r="AD66" s="102"/>
    </row>
    <row r="67" spans="1:30" ht="12.75" customHeight="1">
      <c r="A67" s="102"/>
      <c r="B67" s="102"/>
      <c r="C67" s="102"/>
      <c r="D67" s="102"/>
      <c r="E67" s="102"/>
      <c r="F67" s="102"/>
      <c r="G67" s="102"/>
      <c r="H67" s="102"/>
      <c r="I67" s="102"/>
      <c r="J67" s="102"/>
      <c r="K67" s="102"/>
      <c r="L67" s="102"/>
      <c r="M67" s="102"/>
      <c r="N67" s="102"/>
      <c r="O67" s="102"/>
      <c r="P67" s="102"/>
      <c r="Q67" s="102"/>
      <c r="R67" s="102"/>
      <c r="S67" s="102"/>
      <c r="T67" s="102"/>
      <c r="U67" s="102"/>
      <c r="V67" s="102"/>
      <c r="W67" s="104"/>
      <c r="X67" s="104"/>
      <c r="Y67" s="102"/>
      <c r="Z67" s="102"/>
      <c r="AA67" s="102"/>
      <c r="AB67" s="102"/>
      <c r="AC67" s="102"/>
      <c r="AD67" s="102"/>
    </row>
    <row r="68" spans="1:30" ht="12.75" customHeight="1">
      <c r="A68" s="102"/>
      <c r="B68" s="102"/>
      <c r="C68" s="102"/>
      <c r="D68" s="102"/>
      <c r="E68" s="102"/>
      <c r="F68" s="102"/>
      <c r="G68" s="102"/>
      <c r="H68" s="102"/>
      <c r="I68" s="102"/>
      <c r="J68" s="102"/>
      <c r="K68" s="102"/>
      <c r="L68" s="102"/>
      <c r="M68" s="102"/>
      <c r="N68" s="102"/>
      <c r="O68" s="102"/>
      <c r="P68" s="102"/>
      <c r="Q68" s="102"/>
      <c r="R68" s="102"/>
      <c r="S68" s="102"/>
      <c r="T68" s="102"/>
      <c r="U68" s="102"/>
      <c r="V68" s="102"/>
      <c r="W68" s="104"/>
      <c r="X68" s="104"/>
      <c r="Y68" s="102"/>
      <c r="Z68" s="102"/>
      <c r="AA68" s="102"/>
      <c r="AB68" s="102"/>
      <c r="AC68" s="102"/>
      <c r="AD68" s="102"/>
    </row>
    <row r="69" spans="1:30" ht="12.75" customHeight="1">
      <c r="A69" s="102"/>
      <c r="B69" s="102"/>
      <c r="C69" s="102"/>
      <c r="D69" s="102"/>
      <c r="E69" s="102"/>
      <c r="F69" s="102"/>
      <c r="G69" s="102"/>
      <c r="H69" s="102"/>
      <c r="I69" s="102"/>
      <c r="J69" s="102"/>
      <c r="K69" s="102"/>
      <c r="L69" s="102"/>
      <c r="M69" s="102"/>
      <c r="N69" s="102"/>
      <c r="O69" s="102"/>
      <c r="P69" s="102"/>
      <c r="Q69" s="102"/>
      <c r="R69" s="102"/>
      <c r="S69" s="102"/>
      <c r="T69" s="102"/>
      <c r="U69" s="102"/>
      <c r="V69" s="102"/>
      <c r="W69" s="104"/>
      <c r="X69" s="104"/>
      <c r="Y69" s="102"/>
      <c r="Z69" s="102"/>
      <c r="AA69" s="102"/>
      <c r="AB69" s="102"/>
      <c r="AC69" s="102"/>
      <c r="AD69" s="102"/>
    </row>
    <row r="70" spans="1:30" ht="12.75" customHeight="1">
      <c r="A70" s="102"/>
      <c r="B70" s="102"/>
      <c r="C70" s="102"/>
      <c r="D70" s="102"/>
      <c r="E70" s="102"/>
      <c r="F70" s="102"/>
      <c r="G70" s="102"/>
      <c r="H70" s="102"/>
      <c r="I70" s="102"/>
      <c r="J70" s="102"/>
      <c r="K70" s="102"/>
      <c r="L70" s="102"/>
      <c r="M70" s="102"/>
      <c r="N70" s="102"/>
      <c r="O70" s="102"/>
      <c r="P70" s="102"/>
      <c r="Q70" s="102"/>
      <c r="R70" s="102"/>
      <c r="S70" s="102"/>
      <c r="T70" s="102"/>
      <c r="U70" s="102"/>
      <c r="V70" s="102"/>
      <c r="W70" s="104"/>
      <c r="X70" s="104"/>
      <c r="Y70" s="102"/>
      <c r="Z70" s="102"/>
      <c r="AA70" s="102"/>
      <c r="AB70" s="102"/>
      <c r="AC70" s="102"/>
      <c r="AD70" s="102"/>
    </row>
    <row r="71" spans="1:30" ht="12.75" customHeight="1">
      <c r="A71" s="102"/>
      <c r="B71" s="102"/>
      <c r="C71" s="102"/>
      <c r="D71" s="102"/>
      <c r="E71" s="102"/>
      <c r="F71" s="102"/>
      <c r="G71" s="102"/>
      <c r="H71" s="102"/>
      <c r="I71" s="102"/>
      <c r="J71" s="102"/>
      <c r="K71" s="102"/>
      <c r="L71" s="102"/>
      <c r="M71" s="102"/>
      <c r="N71" s="102"/>
      <c r="O71" s="102"/>
      <c r="P71" s="102"/>
      <c r="Q71" s="102"/>
      <c r="R71" s="102"/>
      <c r="S71" s="102"/>
      <c r="T71" s="102"/>
      <c r="U71" s="102"/>
      <c r="V71" s="102"/>
      <c r="W71" s="104"/>
      <c r="X71" s="104"/>
      <c r="Y71" s="102"/>
      <c r="Z71" s="102"/>
      <c r="AA71" s="102"/>
      <c r="AB71" s="102"/>
      <c r="AC71" s="102"/>
      <c r="AD71" s="102"/>
    </row>
    <row r="72" spans="1:30" ht="12.75" customHeight="1">
      <c r="A72" s="102"/>
      <c r="B72" s="102"/>
      <c r="C72" s="102"/>
      <c r="D72" s="102"/>
      <c r="E72" s="102"/>
      <c r="F72" s="102"/>
      <c r="G72" s="102"/>
      <c r="H72" s="102"/>
      <c r="I72" s="102"/>
      <c r="J72" s="102"/>
      <c r="K72" s="102"/>
      <c r="L72" s="102"/>
      <c r="M72" s="102"/>
      <c r="N72" s="102"/>
      <c r="O72" s="102"/>
      <c r="P72" s="102"/>
      <c r="Q72" s="102"/>
      <c r="R72" s="102"/>
      <c r="S72" s="102"/>
      <c r="T72" s="102"/>
      <c r="U72" s="102"/>
      <c r="V72" s="102"/>
      <c r="W72" s="104"/>
      <c r="X72" s="104"/>
      <c r="Y72" s="102"/>
      <c r="Z72" s="102"/>
      <c r="AA72" s="102"/>
      <c r="AB72" s="102"/>
      <c r="AC72" s="102"/>
      <c r="AD72" s="102"/>
    </row>
    <row r="73" spans="1:30" ht="12.75" customHeight="1">
      <c r="A73" s="102"/>
      <c r="B73" s="102"/>
      <c r="C73" s="102"/>
      <c r="D73" s="102"/>
      <c r="E73" s="102"/>
      <c r="F73" s="102"/>
      <c r="G73" s="102"/>
      <c r="H73" s="102"/>
      <c r="I73" s="102"/>
      <c r="J73" s="102"/>
      <c r="K73" s="102"/>
      <c r="L73" s="102"/>
      <c r="M73" s="102"/>
      <c r="N73" s="102"/>
      <c r="O73" s="102"/>
      <c r="P73" s="102"/>
      <c r="Q73" s="102"/>
      <c r="R73" s="102"/>
      <c r="S73" s="102"/>
      <c r="T73" s="102"/>
      <c r="U73" s="102"/>
      <c r="V73" s="102"/>
      <c r="W73" s="104"/>
      <c r="X73" s="104"/>
      <c r="Y73" s="102"/>
      <c r="Z73" s="102"/>
      <c r="AA73" s="102"/>
      <c r="AB73" s="102"/>
      <c r="AC73" s="102"/>
      <c r="AD73" s="102"/>
    </row>
    <row r="74" spans="1:30" ht="12.75" customHeight="1">
      <c r="A74" s="102"/>
      <c r="B74" s="102"/>
      <c r="C74" s="102"/>
      <c r="D74" s="102"/>
      <c r="E74" s="102"/>
      <c r="F74" s="102"/>
      <c r="G74" s="102"/>
      <c r="H74" s="102"/>
      <c r="I74" s="102"/>
      <c r="J74" s="102"/>
      <c r="K74" s="102"/>
      <c r="L74" s="102"/>
      <c r="M74" s="102"/>
      <c r="N74" s="102"/>
      <c r="O74" s="102"/>
      <c r="P74" s="102"/>
      <c r="Q74" s="102"/>
      <c r="R74" s="102"/>
      <c r="S74" s="102"/>
      <c r="T74" s="102"/>
      <c r="U74" s="102"/>
      <c r="V74" s="102"/>
      <c r="W74" s="104"/>
      <c r="X74" s="104"/>
      <c r="Y74" s="102"/>
      <c r="Z74" s="102"/>
      <c r="AA74" s="102"/>
      <c r="AB74" s="102"/>
      <c r="AC74" s="102"/>
      <c r="AD74" s="102"/>
    </row>
    <row r="75" spans="1:30" ht="12.75" customHeight="1">
      <c r="A75" s="102"/>
      <c r="B75" s="102"/>
      <c r="C75" s="102"/>
      <c r="D75" s="102"/>
      <c r="E75" s="102"/>
      <c r="F75" s="102"/>
      <c r="G75" s="102"/>
      <c r="H75" s="102"/>
      <c r="I75" s="102"/>
      <c r="J75" s="102"/>
      <c r="K75" s="102"/>
      <c r="L75" s="102"/>
      <c r="M75" s="102"/>
      <c r="N75" s="102"/>
      <c r="O75" s="102"/>
      <c r="P75" s="102"/>
      <c r="Q75" s="102"/>
      <c r="R75" s="102"/>
      <c r="S75" s="102"/>
      <c r="T75" s="102"/>
      <c r="U75" s="102"/>
      <c r="V75" s="102"/>
      <c r="W75" s="104"/>
      <c r="X75" s="104"/>
      <c r="Y75" s="102"/>
      <c r="Z75" s="102"/>
      <c r="AA75" s="102"/>
      <c r="AB75" s="102"/>
      <c r="AC75" s="102"/>
      <c r="AD75" s="102"/>
    </row>
    <row r="76" spans="1:30" ht="12.75" customHeight="1">
      <c r="A76" s="102"/>
      <c r="B76" s="102"/>
      <c r="C76" s="102"/>
      <c r="D76" s="102"/>
      <c r="E76" s="102"/>
      <c r="F76" s="102"/>
      <c r="G76" s="102"/>
      <c r="H76" s="102"/>
      <c r="I76" s="102"/>
      <c r="J76" s="102"/>
      <c r="K76" s="102"/>
      <c r="L76" s="102"/>
      <c r="M76" s="102"/>
      <c r="N76" s="102"/>
      <c r="O76" s="102"/>
      <c r="P76" s="102"/>
      <c r="Q76" s="102"/>
      <c r="R76" s="102"/>
      <c r="S76" s="102"/>
      <c r="T76" s="102"/>
      <c r="U76" s="102"/>
      <c r="V76" s="102"/>
      <c r="W76" s="104"/>
      <c r="X76" s="104"/>
      <c r="Y76" s="102"/>
      <c r="Z76" s="102"/>
      <c r="AA76" s="102"/>
      <c r="AB76" s="102"/>
      <c r="AC76" s="102"/>
      <c r="AD76" s="102"/>
    </row>
    <row r="77" spans="1:30" ht="12.75" customHeight="1">
      <c r="A77" s="102"/>
      <c r="B77" s="102"/>
      <c r="C77" s="102"/>
      <c r="D77" s="102"/>
      <c r="E77" s="102"/>
      <c r="F77" s="102"/>
      <c r="G77" s="102"/>
      <c r="H77" s="102"/>
      <c r="I77" s="102"/>
      <c r="J77" s="102"/>
      <c r="K77" s="102"/>
      <c r="L77" s="102"/>
      <c r="M77" s="102"/>
      <c r="N77" s="102"/>
      <c r="O77" s="102"/>
      <c r="P77" s="102"/>
      <c r="Q77" s="102"/>
      <c r="R77" s="102"/>
      <c r="S77" s="102"/>
      <c r="T77" s="102"/>
      <c r="U77" s="102"/>
      <c r="V77" s="102"/>
      <c r="W77" s="104"/>
      <c r="X77" s="104"/>
      <c r="Y77" s="102"/>
      <c r="Z77" s="102"/>
      <c r="AA77" s="102"/>
      <c r="AB77" s="102"/>
      <c r="AC77" s="102"/>
      <c r="AD77" s="102"/>
    </row>
    <row r="78" spans="1:30" ht="12.75" customHeight="1">
      <c r="A78" s="102"/>
      <c r="B78" s="102"/>
      <c r="C78" s="102"/>
      <c r="D78" s="102"/>
      <c r="E78" s="102"/>
      <c r="F78" s="102"/>
      <c r="G78" s="102"/>
      <c r="H78" s="102"/>
      <c r="I78" s="102"/>
      <c r="J78" s="102"/>
      <c r="K78" s="102"/>
      <c r="L78" s="102"/>
      <c r="M78" s="102"/>
      <c r="N78" s="102"/>
      <c r="O78" s="102"/>
      <c r="P78" s="102"/>
      <c r="Q78" s="102"/>
      <c r="R78" s="102"/>
      <c r="S78" s="102"/>
      <c r="T78" s="102"/>
      <c r="U78" s="102"/>
      <c r="V78" s="102"/>
      <c r="W78" s="104"/>
      <c r="X78" s="104"/>
      <c r="Y78" s="102"/>
      <c r="Z78" s="102"/>
      <c r="AA78" s="102"/>
      <c r="AB78" s="102"/>
      <c r="AC78" s="102"/>
      <c r="AD78" s="102"/>
    </row>
    <row r="79" spans="1:30" ht="12.75" customHeight="1">
      <c r="A79" s="102"/>
      <c r="B79" s="102"/>
      <c r="C79" s="102"/>
      <c r="D79" s="102"/>
      <c r="E79" s="102"/>
      <c r="F79" s="102"/>
      <c r="G79" s="102"/>
      <c r="H79" s="102"/>
      <c r="I79" s="102"/>
      <c r="J79" s="102"/>
      <c r="K79" s="102"/>
      <c r="L79" s="102"/>
      <c r="M79" s="102"/>
      <c r="N79" s="102"/>
      <c r="O79" s="102"/>
      <c r="P79" s="102"/>
      <c r="Q79" s="102"/>
      <c r="R79" s="102"/>
      <c r="S79" s="102"/>
      <c r="T79" s="102"/>
      <c r="U79" s="102"/>
      <c r="V79" s="102"/>
      <c r="W79" s="104"/>
      <c r="X79" s="104"/>
      <c r="Y79" s="102"/>
      <c r="Z79" s="102"/>
      <c r="AA79" s="102"/>
      <c r="AB79" s="102"/>
      <c r="AC79" s="102"/>
      <c r="AD79" s="102"/>
    </row>
    <row r="80" spans="1:30" ht="12.75" customHeight="1">
      <c r="A80" s="102"/>
      <c r="B80" s="102"/>
      <c r="C80" s="102"/>
      <c r="D80" s="102"/>
      <c r="E80" s="102"/>
      <c r="F80" s="102"/>
      <c r="G80" s="102"/>
      <c r="H80" s="102"/>
      <c r="I80" s="102"/>
      <c r="J80" s="102"/>
      <c r="K80" s="102"/>
      <c r="L80" s="102"/>
      <c r="M80" s="102"/>
      <c r="N80" s="102"/>
      <c r="O80" s="102"/>
      <c r="P80" s="102"/>
      <c r="Q80" s="102"/>
      <c r="R80" s="102"/>
      <c r="S80" s="102"/>
      <c r="T80" s="102"/>
      <c r="U80" s="102"/>
      <c r="V80" s="102"/>
      <c r="W80" s="104"/>
      <c r="X80" s="104"/>
      <c r="Y80" s="102"/>
      <c r="Z80" s="102"/>
      <c r="AA80" s="102"/>
      <c r="AB80" s="102"/>
      <c r="AC80" s="102"/>
      <c r="AD80" s="102"/>
    </row>
    <row r="81" spans="1:30" ht="12.75" customHeight="1">
      <c r="A81" s="102"/>
      <c r="B81" s="102"/>
      <c r="C81" s="102"/>
      <c r="D81" s="102"/>
      <c r="E81" s="102"/>
      <c r="F81" s="102"/>
      <c r="G81" s="102"/>
      <c r="H81" s="102"/>
      <c r="I81" s="102"/>
      <c r="J81" s="102"/>
      <c r="K81" s="102"/>
      <c r="L81" s="102"/>
      <c r="M81" s="102"/>
      <c r="N81" s="102"/>
      <c r="O81" s="102"/>
      <c r="P81" s="102"/>
      <c r="Q81" s="102"/>
      <c r="R81" s="102"/>
      <c r="S81" s="102"/>
      <c r="T81" s="102"/>
      <c r="U81" s="102"/>
      <c r="V81" s="102"/>
      <c r="W81" s="104"/>
      <c r="X81" s="104"/>
      <c r="Y81" s="102"/>
      <c r="Z81" s="102"/>
      <c r="AA81" s="102"/>
      <c r="AB81" s="102"/>
      <c r="AC81" s="102"/>
      <c r="AD81" s="102"/>
    </row>
    <row r="82" spans="1:30" ht="12.75" customHeight="1">
      <c r="A82" s="102"/>
      <c r="B82" s="102"/>
      <c r="C82" s="102"/>
      <c r="D82" s="102"/>
      <c r="E82" s="102"/>
      <c r="F82" s="102"/>
      <c r="G82" s="102"/>
      <c r="H82" s="102"/>
      <c r="I82" s="102"/>
      <c r="J82" s="102"/>
      <c r="K82" s="102"/>
      <c r="L82" s="102"/>
      <c r="M82" s="102"/>
      <c r="N82" s="102"/>
      <c r="O82" s="102"/>
      <c r="P82" s="102"/>
      <c r="Q82" s="102"/>
      <c r="R82" s="102"/>
      <c r="S82" s="102"/>
      <c r="T82" s="102"/>
      <c r="U82" s="102"/>
      <c r="V82" s="102"/>
      <c r="W82" s="104"/>
      <c r="X82" s="104"/>
      <c r="Y82" s="102"/>
      <c r="Z82" s="102"/>
      <c r="AA82" s="102"/>
      <c r="AB82" s="102"/>
      <c r="AC82" s="102"/>
      <c r="AD82" s="102"/>
    </row>
    <row r="83" spans="1:30" ht="12.75" customHeight="1">
      <c r="A83" s="102"/>
      <c r="B83" s="102"/>
      <c r="C83" s="102"/>
      <c r="D83" s="102"/>
      <c r="E83" s="102"/>
      <c r="F83" s="102"/>
      <c r="G83" s="102"/>
      <c r="H83" s="102"/>
      <c r="I83" s="102"/>
      <c r="J83" s="102"/>
      <c r="K83" s="102"/>
      <c r="L83" s="102"/>
      <c r="M83" s="102"/>
      <c r="N83" s="102"/>
      <c r="O83" s="102"/>
      <c r="P83" s="102"/>
      <c r="Q83" s="102"/>
      <c r="R83" s="102"/>
      <c r="S83" s="102"/>
      <c r="T83" s="102"/>
      <c r="U83" s="102"/>
      <c r="V83" s="102"/>
      <c r="W83" s="104"/>
      <c r="X83" s="104"/>
      <c r="Y83" s="102"/>
      <c r="Z83" s="102"/>
      <c r="AA83" s="102"/>
      <c r="AB83" s="102"/>
      <c r="AC83" s="102"/>
      <c r="AD83" s="102"/>
    </row>
    <row r="84" spans="1:30" ht="12.75" customHeight="1">
      <c r="A84" s="102"/>
      <c r="B84" s="102"/>
      <c r="C84" s="102"/>
      <c r="D84" s="102"/>
      <c r="E84" s="102"/>
      <c r="F84" s="102"/>
      <c r="G84" s="102"/>
      <c r="H84" s="102"/>
      <c r="I84" s="102"/>
      <c r="J84" s="102"/>
      <c r="K84" s="102"/>
      <c r="L84" s="102"/>
      <c r="M84" s="102"/>
      <c r="N84" s="102"/>
      <c r="O84" s="102"/>
      <c r="P84" s="102"/>
      <c r="Q84" s="102"/>
      <c r="R84" s="102"/>
      <c r="S84" s="102"/>
      <c r="T84" s="102"/>
      <c r="U84" s="102"/>
      <c r="V84" s="102"/>
      <c r="W84" s="104"/>
      <c r="X84" s="104"/>
      <c r="Y84" s="102"/>
      <c r="Z84" s="102"/>
      <c r="AA84" s="102"/>
      <c r="AB84" s="102"/>
      <c r="AC84" s="102"/>
      <c r="AD84" s="102"/>
    </row>
    <row r="85" spans="1:30" ht="12.75" customHeight="1">
      <c r="A85" s="102"/>
      <c r="B85" s="102"/>
      <c r="C85" s="102"/>
      <c r="D85" s="102"/>
      <c r="E85" s="102"/>
      <c r="F85" s="102"/>
      <c r="G85" s="102"/>
      <c r="H85" s="102"/>
      <c r="I85" s="102"/>
      <c r="J85" s="102"/>
      <c r="K85" s="102"/>
      <c r="L85" s="102"/>
      <c r="M85" s="102"/>
      <c r="N85" s="102"/>
      <c r="O85" s="102"/>
      <c r="P85" s="102"/>
      <c r="Q85" s="102"/>
      <c r="R85" s="102"/>
      <c r="S85" s="102"/>
      <c r="T85" s="102"/>
      <c r="U85" s="102"/>
      <c r="V85" s="102"/>
      <c r="W85" s="104"/>
      <c r="X85" s="104"/>
      <c r="Y85" s="102"/>
      <c r="Z85" s="102"/>
      <c r="AA85" s="102"/>
      <c r="AB85" s="102"/>
      <c r="AC85" s="102"/>
      <c r="AD85" s="102"/>
    </row>
    <row r="86" spans="1:30" ht="12.75" customHeight="1">
      <c r="A86" s="102"/>
      <c r="B86" s="102"/>
      <c r="C86" s="102"/>
      <c r="D86" s="102"/>
      <c r="E86" s="102"/>
      <c r="F86" s="102"/>
      <c r="G86" s="102"/>
      <c r="H86" s="102"/>
      <c r="I86" s="102"/>
      <c r="J86" s="102"/>
      <c r="K86" s="102"/>
      <c r="L86" s="102"/>
      <c r="M86" s="102"/>
      <c r="N86" s="102"/>
      <c r="O86" s="102"/>
      <c r="P86" s="102"/>
      <c r="Q86" s="102"/>
      <c r="R86" s="102"/>
      <c r="S86" s="102"/>
      <c r="T86" s="102"/>
      <c r="U86" s="102"/>
      <c r="V86" s="102"/>
      <c r="W86" s="104"/>
      <c r="X86" s="104"/>
      <c r="Y86" s="102"/>
      <c r="Z86" s="102"/>
      <c r="AA86" s="102"/>
      <c r="AB86" s="102"/>
      <c r="AC86" s="102"/>
      <c r="AD86" s="102"/>
    </row>
    <row r="87" spans="1:30" ht="12.75" customHeight="1">
      <c r="A87" s="102"/>
      <c r="B87" s="102"/>
      <c r="C87" s="102"/>
      <c r="D87" s="102"/>
      <c r="E87" s="102"/>
      <c r="F87" s="102"/>
      <c r="G87" s="102"/>
      <c r="H87" s="102"/>
      <c r="I87" s="102"/>
      <c r="J87" s="102"/>
      <c r="K87" s="102"/>
      <c r="L87" s="102"/>
      <c r="M87" s="102"/>
      <c r="N87" s="102"/>
      <c r="O87" s="102"/>
      <c r="P87" s="102"/>
      <c r="Q87" s="102"/>
      <c r="R87" s="102"/>
      <c r="S87" s="102"/>
      <c r="T87" s="102"/>
      <c r="U87" s="102"/>
      <c r="V87" s="102"/>
      <c r="W87" s="104"/>
      <c r="X87" s="104"/>
      <c r="Y87" s="102"/>
      <c r="Z87" s="102"/>
      <c r="AA87" s="102"/>
      <c r="AB87" s="102"/>
      <c r="AC87" s="102"/>
      <c r="AD87" s="102"/>
    </row>
    <row r="88" spans="1:30" ht="12.75" customHeight="1">
      <c r="A88" s="102"/>
      <c r="B88" s="102"/>
      <c r="C88" s="102"/>
      <c r="D88" s="102"/>
      <c r="E88" s="102"/>
      <c r="F88" s="102"/>
      <c r="G88" s="102"/>
      <c r="H88" s="102"/>
      <c r="I88" s="102"/>
      <c r="J88" s="102"/>
      <c r="K88" s="102"/>
      <c r="L88" s="102"/>
      <c r="M88" s="102"/>
      <c r="N88" s="102"/>
      <c r="O88" s="102"/>
      <c r="P88" s="102"/>
      <c r="Q88" s="102"/>
      <c r="R88" s="102"/>
      <c r="S88" s="102"/>
      <c r="T88" s="102"/>
      <c r="U88" s="102"/>
      <c r="V88" s="102"/>
      <c r="W88" s="104"/>
      <c r="X88" s="104"/>
      <c r="Y88" s="102"/>
      <c r="Z88" s="102"/>
      <c r="AA88" s="102"/>
      <c r="AB88" s="102"/>
      <c r="AC88" s="102"/>
      <c r="AD88" s="102"/>
    </row>
    <row r="89" spans="1:30" ht="12.75" customHeight="1">
      <c r="A89" s="102"/>
      <c r="B89" s="102"/>
      <c r="C89" s="102"/>
      <c r="D89" s="102"/>
      <c r="E89" s="102"/>
      <c r="F89" s="102"/>
      <c r="G89" s="102"/>
      <c r="H89" s="102"/>
      <c r="I89" s="102"/>
      <c r="J89" s="102"/>
      <c r="K89" s="102"/>
      <c r="L89" s="102"/>
      <c r="M89" s="102"/>
      <c r="N89" s="102"/>
      <c r="O89" s="102"/>
      <c r="P89" s="102"/>
      <c r="Q89" s="102"/>
      <c r="R89" s="102"/>
      <c r="S89" s="102"/>
      <c r="T89" s="102"/>
      <c r="U89" s="102"/>
      <c r="V89" s="102"/>
      <c r="W89" s="104"/>
      <c r="X89" s="104"/>
      <c r="Y89" s="102"/>
      <c r="Z89" s="102"/>
      <c r="AA89" s="102"/>
      <c r="AB89" s="102"/>
      <c r="AC89" s="102"/>
      <c r="AD89" s="102"/>
    </row>
    <row r="90" spans="1:30" ht="12.75" customHeight="1">
      <c r="A90" s="102"/>
      <c r="B90" s="102"/>
      <c r="C90" s="102"/>
      <c r="D90" s="102"/>
      <c r="E90" s="102"/>
      <c r="F90" s="102"/>
      <c r="G90" s="102"/>
      <c r="H90" s="102"/>
      <c r="I90" s="102"/>
      <c r="J90" s="102"/>
      <c r="K90" s="102"/>
      <c r="L90" s="102"/>
      <c r="M90" s="102"/>
      <c r="N90" s="102"/>
      <c r="O90" s="102"/>
      <c r="P90" s="102"/>
      <c r="Q90" s="102"/>
      <c r="R90" s="102"/>
      <c r="S90" s="102"/>
      <c r="T90" s="102"/>
      <c r="U90" s="102"/>
      <c r="V90" s="102"/>
      <c r="W90" s="104"/>
      <c r="X90" s="104"/>
      <c r="Y90" s="102"/>
      <c r="Z90" s="102"/>
      <c r="AA90" s="102"/>
      <c r="AB90" s="102"/>
      <c r="AC90" s="102"/>
      <c r="AD90" s="102"/>
    </row>
    <row r="91" spans="1:30" ht="12.75" customHeight="1">
      <c r="A91" s="102"/>
      <c r="B91" s="102"/>
      <c r="C91" s="102"/>
      <c r="D91" s="102"/>
      <c r="E91" s="102"/>
      <c r="F91" s="102"/>
      <c r="G91" s="102"/>
      <c r="H91" s="102"/>
      <c r="I91" s="102"/>
      <c r="J91" s="102"/>
      <c r="K91" s="102"/>
      <c r="L91" s="102"/>
      <c r="M91" s="102"/>
      <c r="N91" s="102"/>
      <c r="O91" s="102"/>
      <c r="P91" s="102"/>
      <c r="Q91" s="102"/>
      <c r="R91" s="102"/>
      <c r="S91" s="102"/>
      <c r="T91" s="102"/>
      <c r="U91" s="102"/>
      <c r="V91" s="102"/>
      <c r="W91" s="104"/>
      <c r="X91" s="104"/>
      <c r="Y91" s="102"/>
      <c r="Z91" s="102"/>
      <c r="AA91" s="102"/>
      <c r="AB91" s="102"/>
      <c r="AC91" s="102"/>
      <c r="AD91" s="102"/>
    </row>
    <row r="92" spans="1:30" ht="12.75" customHeight="1">
      <c r="A92" s="102"/>
      <c r="B92" s="102"/>
      <c r="C92" s="102"/>
      <c r="D92" s="102"/>
      <c r="E92" s="102"/>
      <c r="F92" s="102"/>
      <c r="G92" s="102"/>
      <c r="H92" s="102"/>
      <c r="I92" s="102"/>
      <c r="J92" s="102"/>
      <c r="K92" s="102"/>
      <c r="L92" s="102"/>
      <c r="M92" s="102"/>
      <c r="N92" s="102"/>
      <c r="O92" s="102"/>
      <c r="P92" s="102"/>
      <c r="Q92" s="102"/>
      <c r="R92" s="102"/>
      <c r="S92" s="102"/>
      <c r="T92" s="102"/>
      <c r="U92" s="102"/>
      <c r="V92" s="102"/>
      <c r="W92" s="104"/>
      <c r="X92" s="104"/>
      <c r="Y92" s="102"/>
      <c r="Z92" s="102"/>
      <c r="AA92" s="102"/>
      <c r="AB92" s="102"/>
      <c r="AC92" s="102"/>
      <c r="AD92" s="102"/>
    </row>
    <row r="93" spans="1:30" ht="12.75" customHeight="1">
      <c r="A93" s="102"/>
      <c r="B93" s="102"/>
      <c r="C93" s="102"/>
      <c r="D93" s="102"/>
      <c r="E93" s="102"/>
      <c r="F93" s="102"/>
      <c r="G93" s="102"/>
      <c r="H93" s="102"/>
      <c r="I93" s="102"/>
      <c r="J93" s="102"/>
      <c r="K93" s="102"/>
      <c r="L93" s="102"/>
      <c r="M93" s="102"/>
      <c r="N93" s="102"/>
      <c r="O93" s="102"/>
      <c r="P93" s="102"/>
      <c r="Q93" s="102"/>
      <c r="R93" s="102"/>
      <c r="S93" s="102"/>
      <c r="T93" s="102"/>
      <c r="U93" s="102"/>
      <c r="V93" s="102"/>
      <c r="W93" s="104"/>
      <c r="X93" s="104"/>
      <c r="Y93" s="102"/>
      <c r="Z93" s="102"/>
      <c r="AA93" s="102"/>
      <c r="AB93" s="102"/>
      <c r="AC93" s="102"/>
      <c r="AD93" s="102"/>
    </row>
    <row r="94" spans="1:30" ht="12.75" customHeight="1">
      <c r="A94" s="102"/>
      <c r="B94" s="102"/>
      <c r="C94" s="102"/>
      <c r="D94" s="102"/>
      <c r="E94" s="102"/>
      <c r="F94" s="102"/>
      <c r="G94" s="102"/>
      <c r="H94" s="102"/>
      <c r="I94" s="102"/>
      <c r="J94" s="102"/>
      <c r="K94" s="102"/>
      <c r="L94" s="102"/>
      <c r="M94" s="102"/>
      <c r="N94" s="102"/>
      <c r="O94" s="102"/>
      <c r="P94" s="102"/>
      <c r="Q94" s="102"/>
      <c r="R94" s="102"/>
      <c r="S94" s="102"/>
      <c r="T94" s="102"/>
      <c r="U94" s="102"/>
      <c r="V94" s="102"/>
      <c r="W94" s="104"/>
      <c r="X94" s="104"/>
      <c r="Y94" s="102"/>
      <c r="Z94" s="102"/>
      <c r="AA94" s="102"/>
      <c r="AB94" s="102"/>
      <c r="AC94" s="102"/>
      <c r="AD94" s="102"/>
    </row>
    <row r="95" spans="1:30" ht="12.75" customHeight="1">
      <c r="A95" s="102"/>
      <c r="B95" s="102"/>
      <c r="C95" s="102"/>
      <c r="D95" s="102"/>
      <c r="E95" s="102"/>
      <c r="F95" s="102"/>
      <c r="G95" s="102"/>
      <c r="H95" s="102"/>
      <c r="I95" s="102"/>
      <c r="J95" s="102"/>
      <c r="K95" s="102"/>
      <c r="L95" s="102"/>
      <c r="M95" s="102"/>
      <c r="N95" s="102"/>
      <c r="O95" s="102"/>
      <c r="P95" s="102"/>
      <c r="Q95" s="102"/>
      <c r="R95" s="102"/>
      <c r="S95" s="102"/>
      <c r="T95" s="102"/>
      <c r="U95" s="102"/>
      <c r="V95" s="102"/>
      <c r="W95" s="104"/>
      <c r="X95" s="104"/>
      <c r="Y95" s="102"/>
      <c r="Z95" s="102"/>
      <c r="AA95" s="102"/>
      <c r="AB95" s="102"/>
      <c r="AC95" s="102"/>
      <c r="AD95" s="102"/>
    </row>
    <row r="96" spans="1:30" ht="12.75" customHeight="1">
      <c r="A96" s="102"/>
      <c r="B96" s="102"/>
      <c r="C96" s="102"/>
      <c r="D96" s="102"/>
      <c r="E96" s="102"/>
      <c r="F96" s="102"/>
      <c r="G96" s="102"/>
      <c r="H96" s="102"/>
      <c r="I96" s="102"/>
      <c r="J96" s="102"/>
      <c r="K96" s="102"/>
      <c r="L96" s="102"/>
      <c r="M96" s="102"/>
      <c r="N96" s="102"/>
      <c r="O96" s="102"/>
      <c r="P96" s="102"/>
      <c r="Q96" s="102"/>
      <c r="R96" s="102"/>
      <c r="S96" s="102"/>
      <c r="T96" s="102"/>
      <c r="U96" s="102"/>
      <c r="V96" s="102"/>
      <c r="W96" s="104"/>
      <c r="X96" s="104"/>
      <c r="Y96" s="102"/>
      <c r="Z96" s="102"/>
      <c r="AA96" s="102"/>
      <c r="AB96" s="102"/>
      <c r="AC96" s="102"/>
      <c r="AD96" s="102"/>
    </row>
    <row r="97" spans="1:30" ht="12.75" customHeight="1">
      <c r="A97" s="102"/>
      <c r="B97" s="102"/>
      <c r="C97" s="102"/>
      <c r="D97" s="102"/>
      <c r="E97" s="102"/>
      <c r="F97" s="102"/>
      <c r="G97" s="102"/>
      <c r="H97" s="102"/>
      <c r="I97" s="102"/>
      <c r="J97" s="102"/>
      <c r="K97" s="102"/>
      <c r="L97" s="102"/>
      <c r="M97" s="102"/>
      <c r="N97" s="102"/>
      <c r="O97" s="102"/>
      <c r="P97" s="102"/>
      <c r="Q97" s="102"/>
      <c r="R97" s="102"/>
      <c r="S97" s="102"/>
      <c r="T97" s="102"/>
      <c r="U97" s="102"/>
      <c r="V97" s="102"/>
      <c r="W97" s="104"/>
      <c r="X97" s="104"/>
      <c r="Y97" s="102"/>
      <c r="Z97" s="102"/>
      <c r="AA97" s="102"/>
      <c r="AB97" s="102"/>
      <c r="AC97" s="102"/>
      <c r="AD97" s="102"/>
    </row>
    <row r="98" spans="1:30" ht="12.75" customHeight="1">
      <c r="A98" s="102"/>
      <c r="B98" s="102"/>
      <c r="C98" s="102"/>
      <c r="D98" s="102"/>
      <c r="E98" s="102"/>
      <c r="F98" s="102"/>
      <c r="G98" s="102"/>
      <c r="H98" s="102"/>
      <c r="I98" s="102"/>
      <c r="J98" s="102"/>
      <c r="K98" s="102"/>
      <c r="L98" s="102"/>
      <c r="M98" s="102"/>
      <c r="N98" s="102"/>
      <c r="O98" s="102"/>
      <c r="P98" s="102"/>
      <c r="Q98" s="102"/>
      <c r="R98" s="102"/>
      <c r="S98" s="102"/>
      <c r="T98" s="102"/>
      <c r="U98" s="102"/>
      <c r="V98" s="102"/>
      <c r="W98" s="104"/>
      <c r="X98" s="104"/>
      <c r="Y98" s="102"/>
      <c r="Z98" s="102"/>
      <c r="AA98" s="102"/>
      <c r="AB98" s="102"/>
      <c r="AC98" s="102"/>
      <c r="AD98" s="102"/>
    </row>
    <row r="99" spans="1:30" ht="12.75" customHeight="1">
      <c r="A99" s="102"/>
      <c r="B99" s="102"/>
      <c r="C99" s="102"/>
      <c r="D99" s="102"/>
      <c r="E99" s="102"/>
      <c r="F99" s="102"/>
      <c r="G99" s="102"/>
      <c r="H99" s="102"/>
      <c r="I99" s="102"/>
      <c r="J99" s="102"/>
      <c r="K99" s="102"/>
      <c r="L99" s="102"/>
      <c r="M99" s="102"/>
      <c r="N99" s="102"/>
      <c r="O99" s="102"/>
      <c r="P99" s="102"/>
      <c r="Q99" s="102"/>
      <c r="R99" s="102"/>
      <c r="S99" s="102"/>
      <c r="T99" s="102"/>
      <c r="U99" s="102"/>
      <c r="V99" s="102"/>
      <c r="W99" s="104"/>
      <c r="X99" s="104"/>
      <c r="Y99" s="102"/>
      <c r="Z99" s="102"/>
      <c r="AA99" s="102"/>
      <c r="AB99" s="102"/>
      <c r="AC99" s="102"/>
      <c r="AD99" s="102"/>
    </row>
    <row r="100" spans="1:30" ht="12.75" customHeight="1">
      <c r="A100" s="102"/>
      <c r="B100" s="102"/>
      <c r="C100" s="102"/>
      <c r="D100" s="102"/>
      <c r="E100" s="102"/>
      <c r="F100" s="102"/>
      <c r="G100" s="102"/>
      <c r="H100" s="102"/>
      <c r="I100" s="102"/>
      <c r="J100" s="102"/>
      <c r="K100" s="102"/>
      <c r="L100" s="102"/>
      <c r="M100" s="102"/>
      <c r="N100" s="102"/>
      <c r="O100" s="102"/>
      <c r="P100" s="102"/>
      <c r="Q100" s="102"/>
      <c r="R100" s="102"/>
      <c r="S100" s="102"/>
      <c r="T100" s="102"/>
      <c r="U100" s="102"/>
      <c r="V100" s="102"/>
      <c r="W100" s="104"/>
      <c r="X100" s="104"/>
      <c r="Y100" s="102"/>
      <c r="Z100" s="102"/>
      <c r="AA100" s="102"/>
      <c r="AB100" s="102"/>
      <c r="AC100" s="102"/>
      <c r="AD100" s="102"/>
    </row>
    <row r="101" spans="1:30" ht="12.75" customHeight="1">
      <c r="A101" s="102"/>
      <c r="B101" s="102"/>
      <c r="C101" s="102"/>
      <c r="D101" s="102"/>
      <c r="E101" s="102"/>
      <c r="F101" s="102"/>
      <c r="G101" s="102"/>
      <c r="H101" s="102"/>
      <c r="I101" s="102"/>
      <c r="J101" s="102"/>
      <c r="K101" s="102"/>
      <c r="L101" s="102"/>
      <c r="M101" s="102"/>
      <c r="N101" s="102"/>
      <c r="O101" s="102"/>
      <c r="P101" s="102"/>
      <c r="Q101" s="102"/>
      <c r="R101" s="102"/>
      <c r="S101" s="102"/>
      <c r="T101" s="102"/>
      <c r="U101" s="102"/>
      <c r="V101" s="102"/>
      <c r="W101" s="104"/>
      <c r="X101" s="104"/>
      <c r="Y101" s="102"/>
      <c r="Z101" s="102"/>
      <c r="AA101" s="102"/>
      <c r="AB101" s="102"/>
      <c r="AC101" s="102"/>
      <c r="AD101" s="102"/>
    </row>
    <row r="102" spans="1:30" ht="12.75" customHeight="1">
      <c r="A102" s="102"/>
      <c r="B102" s="102"/>
      <c r="C102" s="102"/>
      <c r="D102" s="102"/>
      <c r="E102" s="102"/>
      <c r="F102" s="102"/>
      <c r="G102" s="102"/>
      <c r="H102" s="102"/>
      <c r="I102" s="102"/>
      <c r="J102" s="102"/>
      <c r="K102" s="102"/>
      <c r="L102" s="102"/>
      <c r="M102" s="102"/>
      <c r="N102" s="102"/>
      <c r="O102" s="102"/>
      <c r="P102" s="102"/>
      <c r="Q102" s="102"/>
      <c r="R102" s="102"/>
      <c r="S102" s="102"/>
      <c r="T102" s="102"/>
      <c r="U102" s="102"/>
      <c r="V102" s="102"/>
      <c r="W102" s="104"/>
      <c r="X102" s="104"/>
      <c r="Y102" s="102"/>
      <c r="Z102" s="102"/>
      <c r="AA102" s="102"/>
      <c r="AB102" s="102"/>
      <c r="AC102" s="102"/>
      <c r="AD102" s="102"/>
    </row>
    <row r="103" spans="1:30" ht="12.75" customHeight="1">
      <c r="A103" s="102"/>
      <c r="B103" s="102"/>
      <c r="C103" s="102"/>
      <c r="D103" s="102"/>
      <c r="E103" s="102"/>
      <c r="F103" s="102"/>
      <c r="G103" s="102"/>
      <c r="H103" s="102"/>
      <c r="I103" s="102"/>
      <c r="J103" s="102"/>
      <c r="K103" s="102"/>
      <c r="L103" s="102"/>
      <c r="M103" s="102"/>
      <c r="N103" s="102"/>
      <c r="O103" s="102"/>
      <c r="P103" s="102"/>
      <c r="Q103" s="102"/>
      <c r="R103" s="102"/>
      <c r="S103" s="102"/>
      <c r="T103" s="102"/>
      <c r="U103" s="102"/>
      <c r="V103" s="102"/>
      <c r="W103" s="104"/>
      <c r="X103" s="104"/>
      <c r="Y103" s="102"/>
      <c r="Z103" s="102"/>
      <c r="AA103" s="102"/>
      <c r="AB103" s="102"/>
      <c r="AC103" s="102"/>
      <c r="AD103" s="102"/>
    </row>
    <row r="104" spans="1:30" ht="12.75" customHeight="1">
      <c r="A104" s="102"/>
      <c r="B104" s="102"/>
      <c r="C104" s="102"/>
      <c r="D104" s="102"/>
      <c r="E104" s="102"/>
      <c r="F104" s="102"/>
      <c r="G104" s="102"/>
      <c r="H104" s="102"/>
      <c r="I104" s="102"/>
      <c r="J104" s="102"/>
      <c r="K104" s="102"/>
      <c r="L104" s="102"/>
      <c r="M104" s="102"/>
      <c r="N104" s="102"/>
      <c r="O104" s="102"/>
      <c r="P104" s="102"/>
      <c r="Q104" s="102"/>
      <c r="R104" s="102"/>
      <c r="S104" s="102"/>
      <c r="T104" s="102"/>
      <c r="U104" s="102"/>
      <c r="V104" s="102"/>
      <c r="W104" s="104"/>
      <c r="X104" s="104"/>
      <c r="Y104" s="102"/>
      <c r="Z104" s="102"/>
      <c r="AA104" s="102"/>
      <c r="AB104" s="102"/>
      <c r="AC104" s="102"/>
      <c r="AD104" s="102"/>
    </row>
    <row r="105" spans="1:30" ht="12.75" customHeight="1">
      <c r="A105" s="102"/>
      <c r="B105" s="102"/>
      <c r="C105" s="102"/>
      <c r="D105" s="102"/>
      <c r="E105" s="102"/>
      <c r="F105" s="102"/>
      <c r="G105" s="102"/>
      <c r="H105" s="102"/>
      <c r="I105" s="102"/>
      <c r="J105" s="102"/>
      <c r="K105" s="102"/>
      <c r="L105" s="102"/>
      <c r="M105" s="102"/>
      <c r="N105" s="102"/>
      <c r="O105" s="102"/>
      <c r="P105" s="102"/>
      <c r="Q105" s="102"/>
      <c r="R105" s="102"/>
      <c r="S105" s="102"/>
      <c r="T105" s="102"/>
      <c r="U105" s="102"/>
      <c r="V105" s="102"/>
      <c r="W105" s="104"/>
      <c r="X105" s="104"/>
      <c r="Y105" s="102"/>
      <c r="Z105" s="102"/>
      <c r="AA105" s="102"/>
      <c r="AB105" s="102"/>
      <c r="AC105" s="102"/>
      <c r="AD105" s="102"/>
    </row>
    <row r="106" spans="1:30" ht="12.75" customHeight="1">
      <c r="A106" s="102"/>
      <c r="B106" s="102"/>
      <c r="C106" s="102"/>
      <c r="D106" s="102"/>
      <c r="E106" s="102"/>
      <c r="F106" s="102"/>
      <c r="G106" s="102"/>
      <c r="H106" s="102"/>
      <c r="I106" s="102"/>
      <c r="J106" s="102"/>
      <c r="K106" s="102"/>
      <c r="L106" s="102"/>
      <c r="M106" s="102"/>
      <c r="N106" s="102"/>
      <c r="O106" s="102"/>
      <c r="P106" s="102"/>
      <c r="Q106" s="102"/>
      <c r="R106" s="102"/>
      <c r="S106" s="102"/>
      <c r="T106" s="102"/>
      <c r="U106" s="102"/>
      <c r="V106" s="102"/>
      <c r="W106" s="104"/>
      <c r="X106" s="104"/>
      <c r="Y106" s="102"/>
      <c r="Z106" s="102"/>
      <c r="AA106" s="102"/>
      <c r="AB106" s="102"/>
      <c r="AC106" s="102"/>
      <c r="AD106" s="102"/>
    </row>
    <row r="107" spans="1:30" ht="12.75" customHeight="1">
      <c r="A107" s="102"/>
      <c r="B107" s="102"/>
      <c r="C107" s="102"/>
      <c r="D107" s="102"/>
      <c r="E107" s="102"/>
      <c r="F107" s="102"/>
      <c r="G107" s="102"/>
      <c r="H107" s="102"/>
      <c r="I107" s="102"/>
      <c r="J107" s="102"/>
      <c r="K107" s="102"/>
      <c r="L107" s="102"/>
      <c r="M107" s="102"/>
      <c r="N107" s="102"/>
      <c r="O107" s="102"/>
      <c r="P107" s="102"/>
      <c r="Q107" s="102"/>
      <c r="R107" s="102"/>
      <c r="S107" s="102"/>
      <c r="T107" s="102"/>
      <c r="U107" s="102"/>
      <c r="V107" s="102"/>
      <c r="W107" s="104"/>
      <c r="X107" s="104"/>
      <c r="Y107" s="102"/>
      <c r="Z107" s="102"/>
      <c r="AA107" s="102"/>
      <c r="AB107" s="102"/>
      <c r="AC107" s="102"/>
      <c r="AD107" s="102"/>
    </row>
    <row r="108" spans="1:30" ht="12.75" customHeight="1">
      <c r="A108" s="102"/>
      <c r="B108" s="102"/>
      <c r="C108" s="102"/>
      <c r="D108" s="102"/>
      <c r="E108" s="102"/>
      <c r="F108" s="102"/>
      <c r="G108" s="102"/>
      <c r="H108" s="102"/>
      <c r="I108" s="102"/>
      <c r="J108" s="102"/>
      <c r="K108" s="102"/>
      <c r="L108" s="102"/>
      <c r="M108" s="102"/>
      <c r="N108" s="102"/>
      <c r="O108" s="102"/>
      <c r="P108" s="102"/>
      <c r="Q108" s="102"/>
      <c r="R108" s="102"/>
      <c r="S108" s="102"/>
      <c r="T108" s="102"/>
      <c r="U108" s="102"/>
      <c r="V108" s="102"/>
      <c r="W108" s="104"/>
      <c r="X108" s="104"/>
      <c r="Y108" s="102"/>
      <c r="Z108" s="102"/>
      <c r="AA108" s="102"/>
      <c r="AB108" s="102"/>
      <c r="AC108" s="102"/>
      <c r="AD108" s="102"/>
    </row>
    <row r="109" spans="1:30" ht="12.75" customHeight="1">
      <c r="A109" s="102"/>
      <c r="B109" s="102"/>
      <c r="C109" s="102"/>
      <c r="D109" s="102"/>
      <c r="E109" s="102"/>
      <c r="F109" s="102"/>
      <c r="G109" s="102"/>
      <c r="H109" s="102"/>
      <c r="I109" s="102"/>
      <c r="J109" s="102"/>
      <c r="K109" s="102"/>
      <c r="L109" s="102"/>
      <c r="M109" s="102"/>
      <c r="N109" s="102"/>
      <c r="O109" s="102"/>
      <c r="P109" s="102"/>
      <c r="Q109" s="102"/>
      <c r="R109" s="102"/>
      <c r="S109" s="102"/>
      <c r="T109" s="102"/>
      <c r="U109" s="102"/>
      <c r="V109" s="102"/>
      <c r="W109" s="104"/>
      <c r="X109" s="104"/>
      <c r="Y109" s="102"/>
      <c r="Z109" s="102"/>
      <c r="AA109" s="102"/>
      <c r="AB109" s="102"/>
      <c r="AC109" s="102"/>
      <c r="AD109" s="102"/>
    </row>
    <row r="110" spans="1:30" ht="12.75" customHeight="1">
      <c r="A110" s="102"/>
      <c r="B110" s="102"/>
      <c r="C110" s="102"/>
      <c r="D110" s="102"/>
      <c r="E110" s="102"/>
      <c r="F110" s="102"/>
      <c r="G110" s="102"/>
      <c r="H110" s="102"/>
      <c r="I110" s="102"/>
      <c r="J110" s="102"/>
      <c r="K110" s="102"/>
      <c r="L110" s="102"/>
      <c r="M110" s="102"/>
      <c r="N110" s="102"/>
      <c r="O110" s="102"/>
      <c r="P110" s="102"/>
      <c r="Q110" s="102"/>
      <c r="R110" s="102"/>
      <c r="S110" s="102"/>
      <c r="T110" s="102"/>
      <c r="U110" s="102"/>
      <c r="V110" s="102"/>
      <c r="W110" s="104"/>
      <c r="X110" s="104"/>
      <c r="Y110" s="102"/>
      <c r="Z110" s="102"/>
      <c r="AA110" s="102"/>
      <c r="AB110" s="102"/>
      <c r="AC110" s="102"/>
      <c r="AD110" s="102"/>
    </row>
    <row r="111" spans="1:30" ht="12.75" customHeight="1">
      <c r="A111" s="102"/>
      <c r="B111" s="102"/>
      <c r="C111" s="102"/>
      <c r="D111" s="102"/>
      <c r="E111" s="102"/>
      <c r="F111" s="102"/>
      <c r="G111" s="102"/>
      <c r="H111" s="102"/>
      <c r="I111" s="102"/>
      <c r="J111" s="102"/>
      <c r="K111" s="102"/>
      <c r="L111" s="102"/>
      <c r="M111" s="102"/>
      <c r="N111" s="102"/>
      <c r="O111" s="102"/>
      <c r="P111" s="102"/>
      <c r="Q111" s="102"/>
      <c r="R111" s="102"/>
      <c r="S111" s="102"/>
      <c r="T111" s="102"/>
      <c r="U111" s="102"/>
      <c r="V111" s="102"/>
      <c r="W111" s="104"/>
      <c r="X111" s="104"/>
      <c r="Y111" s="102"/>
      <c r="Z111" s="102"/>
      <c r="AA111" s="102"/>
      <c r="AB111" s="102"/>
      <c r="AC111" s="102"/>
      <c r="AD111" s="102"/>
    </row>
    <row r="112" spans="1:30" ht="12.75" customHeight="1">
      <c r="A112" s="102"/>
      <c r="B112" s="102"/>
      <c r="C112" s="102"/>
      <c r="D112" s="102"/>
      <c r="E112" s="102"/>
      <c r="F112" s="102"/>
      <c r="G112" s="102"/>
      <c r="H112" s="102"/>
      <c r="I112" s="102"/>
      <c r="J112" s="102"/>
      <c r="K112" s="102"/>
      <c r="L112" s="102"/>
      <c r="M112" s="102"/>
      <c r="N112" s="102"/>
      <c r="O112" s="102"/>
      <c r="P112" s="102"/>
      <c r="Q112" s="102"/>
      <c r="R112" s="102"/>
      <c r="S112" s="102"/>
      <c r="T112" s="102"/>
      <c r="U112" s="102"/>
      <c r="V112" s="102"/>
      <c r="W112" s="104"/>
      <c r="X112" s="104"/>
      <c r="Y112" s="102"/>
      <c r="Z112" s="102"/>
      <c r="AA112" s="102"/>
      <c r="AB112" s="102"/>
      <c r="AC112" s="102"/>
      <c r="AD112" s="102"/>
    </row>
    <row r="113" spans="1:30" ht="12.75" customHeight="1">
      <c r="A113" s="102"/>
      <c r="B113" s="102"/>
      <c r="C113" s="102"/>
      <c r="D113" s="102"/>
      <c r="E113" s="102"/>
      <c r="F113" s="102"/>
      <c r="G113" s="102"/>
      <c r="H113" s="102"/>
      <c r="I113" s="102"/>
      <c r="J113" s="102"/>
      <c r="K113" s="102"/>
      <c r="L113" s="102"/>
      <c r="M113" s="102"/>
      <c r="N113" s="102"/>
      <c r="O113" s="102"/>
      <c r="P113" s="102"/>
      <c r="Q113" s="102"/>
      <c r="R113" s="102"/>
      <c r="S113" s="102"/>
      <c r="T113" s="102"/>
      <c r="U113" s="102"/>
      <c r="V113" s="102"/>
      <c r="W113" s="104"/>
      <c r="X113" s="104"/>
      <c r="Y113" s="102"/>
      <c r="Z113" s="102"/>
      <c r="AA113" s="102"/>
      <c r="AB113" s="102"/>
      <c r="AC113" s="102"/>
      <c r="AD113" s="102"/>
    </row>
    <row r="114" spans="1:30" ht="12.75" customHeight="1">
      <c r="A114" s="102"/>
      <c r="B114" s="102"/>
      <c r="C114" s="102"/>
      <c r="D114" s="102"/>
      <c r="E114" s="102"/>
      <c r="F114" s="102"/>
      <c r="G114" s="102"/>
      <c r="H114" s="102"/>
      <c r="I114" s="102"/>
      <c r="J114" s="102"/>
      <c r="K114" s="102"/>
      <c r="L114" s="102"/>
      <c r="M114" s="102"/>
      <c r="N114" s="102"/>
      <c r="O114" s="102"/>
      <c r="P114" s="102"/>
      <c r="Q114" s="102"/>
      <c r="R114" s="102"/>
      <c r="S114" s="102"/>
      <c r="T114" s="102"/>
      <c r="U114" s="102"/>
      <c r="V114" s="102"/>
      <c r="W114" s="104"/>
      <c r="X114" s="104"/>
      <c r="Y114" s="102"/>
      <c r="Z114" s="102"/>
      <c r="AA114" s="102"/>
      <c r="AB114" s="102"/>
      <c r="AC114" s="102"/>
      <c r="AD114" s="102"/>
    </row>
    <row r="115" spans="1:30" ht="12.75" customHeight="1">
      <c r="A115" s="102"/>
      <c r="B115" s="102"/>
      <c r="C115" s="102"/>
      <c r="D115" s="102"/>
      <c r="E115" s="102"/>
      <c r="F115" s="102"/>
      <c r="G115" s="102"/>
      <c r="H115" s="102"/>
      <c r="I115" s="102"/>
      <c r="J115" s="102"/>
      <c r="K115" s="102"/>
      <c r="L115" s="102"/>
      <c r="M115" s="102"/>
      <c r="N115" s="102"/>
      <c r="O115" s="102"/>
      <c r="P115" s="102"/>
      <c r="Q115" s="102"/>
      <c r="R115" s="102"/>
      <c r="S115" s="102"/>
      <c r="T115" s="102"/>
      <c r="U115" s="102"/>
      <c r="V115" s="102"/>
      <c r="W115" s="104"/>
      <c r="X115" s="104"/>
      <c r="Y115" s="102"/>
      <c r="Z115" s="102"/>
      <c r="AA115" s="102"/>
      <c r="AB115" s="102"/>
      <c r="AC115" s="102"/>
      <c r="AD115" s="102"/>
    </row>
    <row r="116" spans="1:30" ht="12.75" customHeight="1">
      <c r="A116" s="102"/>
      <c r="B116" s="102"/>
      <c r="C116" s="102"/>
      <c r="D116" s="102"/>
      <c r="E116" s="102"/>
      <c r="F116" s="102"/>
      <c r="G116" s="102"/>
      <c r="H116" s="102"/>
      <c r="I116" s="102"/>
      <c r="J116" s="102"/>
      <c r="K116" s="102"/>
      <c r="L116" s="102"/>
      <c r="M116" s="102"/>
      <c r="N116" s="102"/>
      <c r="O116" s="102"/>
      <c r="P116" s="102"/>
      <c r="Q116" s="102"/>
      <c r="R116" s="102"/>
      <c r="S116" s="102"/>
      <c r="T116" s="102"/>
      <c r="U116" s="102"/>
      <c r="V116" s="102"/>
      <c r="W116" s="104"/>
      <c r="X116" s="104"/>
      <c r="Y116" s="102"/>
      <c r="Z116" s="102"/>
      <c r="AA116" s="102"/>
      <c r="AB116" s="102"/>
      <c r="AC116" s="102"/>
      <c r="AD116" s="102"/>
    </row>
    <row r="117" spans="1:30" ht="12.75" customHeight="1">
      <c r="A117" s="102"/>
      <c r="B117" s="102"/>
      <c r="C117" s="102"/>
      <c r="D117" s="102"/>
      <c r="E117" s="102"/>
      <c r="F117" s="102"/>
      <c r="G117" s="102"/>
      <c r="H117" s="102"/>
      <c r="I117" s="102"/>
      <c r="J117" s="102"/>
      <c r="K117" s="102"/>
      <c r="L117" s="102"/>
      <c r="M117" s="102"/>
      <c r="N117" s="102"/>
      <c r="O117" s="102"/>
      <c r="P117" s="102"/>
      <c r="Q117" s="102"/>
      <c r="R117" s="102"/>
      <c r="S117" s="102"/>
      <c r="T117" s="102"/>
      <c r="U117" s="102"/>
      <c r="V117" s="102"/>
      <c r="W117" s="104"/>
      <c r="X117" s="104"/>
      <c r="Y117" s="102"/>
      <c r="Z117" s="102"/>
      <c r="AA117" s="102"/>
      <c r="AB117" s="102"/>
      <c r="AC117" s="102"/>
      <c r="AD117" s="102"/>
    </row>
    <row r="118" spans="1:30" ht="12.75" customHeight="1">
      <c r="A118" s="102"/>
      <c r="B118" s="102"/>
      <c r="C118" s="102"/>
      <c r="D118" s="102"/>
      <c r="E118" s="102"/>
      <c r="F118" s="102"/>
      <c r="G118" s="102"/>
      <c r="H118" s="102"/>
      <c r="I118" s="102"/>
      <c r="J118" s="102"/>
      <c r="K118" s="102"/>
      <c r="L118" s="102"/>
      <c r="M118" s="102"/>
      <c r="N118" s="102"/>
      <c r="O118" s="102"/>
      <c r="P118" s="102"/>
      <c r="Q118" s="102"/>
      <c r="R118" s="102"/>
      <c r="S118" s="102"/>
      <c r="T118" s="102"/>
      <c r="U118" s="102"/>
      <c r="V118" s="102"/>
      <c r="W118" s="104"/>
      <c r="X118" s="104"/>
      <c r="Y118" s="102"/>
      <c r="Z118" s="102"/>
      <c r="AA118" s="102"/>
      <c r="AB118" s="102"/>
      <c r="AC118" s="102"/>
      <c r="AD118" s="102"/>
    </row>
    <row r="119" spans="1:30" ht="12.75" customHeight="1">
      <c r="A119" s="102"/>
      <c r="B119" s="102"/>
      <c r="C119" s="102"/>
      <c r="D119" s="102"/>
      <c r="E119" s="102"/>
      <c r="F119" s="102"/>
      <c r="G119" s="102"/>
      <c r="H119" s="102"/>
      <c r="I119" s="102"/>
      <c r="J119" s="102"/>
      <c r="K119" s="102"/>
      <c r="L119" s="102"/>
      <c r="M119" s="102"/>
      <c r="N119" s="102"/>
      <c r="O119" s="102"/>
      <c r="P119" s="102"/>
      <c r="Q119" s="102"/>
      <c r="R119" s="102"/>
      <c r="S119" s="102"/>
      <c r="T119" s="102"/>
      <c r="U119" s="102"/>
      <c r="V119" s="102"/>
      <c r="W119" s="104"/>
      <c r="X119" s="104"/>
      <c r="Y119" s="102"/>
      <c r="Z119" s="102"/>
      <c r="AA119" s="102"/>
      <c r="AB119" s="102"/>
      <c r="AC119" s="102"/>
      <c r="AD119" s="102"/>
    </row>
    <row r="120" spans="1:30" ht="12.75" customHeight="1">
      <c r="A120" s="102"/>
      <c r="B120" s="102"/>
      <c r="C120" s="102"/>
      <c r="D120" s="102"/>
      <c r="E120" s="102"/>
      <c r="F120" s="102"/>
      <c r="G120" s="102"/>
      <c r="H120" s="102"/>
      <c r="I120" s="102"/>
      <c r="J120" s="102"/>
      <c r="K120" s="102"/>
      <c r="L120" s="102"/>
      <c r="M120" s="102"/>
      <c r="N120" s="102"/>
      <c r="O120" s="102"/>
      <c r="P120" s="102"/>
      <c r="Q120" s="102"/>
      <c r="R120" s="102"/>
      <c r="S120" s="102"/>
      <c r="T120" s="102"/>
      <c r="U120" s="102"/>
      <c r="V120" s="102"/>
      <c r="W120" s="104"/>
      <c r="X120" s="104"/>
      <c r="Y120" s="102"/>
      <c r="Z120" s="102"/>
      <c r="AA120" s="102"/>
      <c r="AB120" s="102"/>
      <c r="AC120" s="102"/>
      <c r="AD120" s="102"/>
    </row>
    <row r="121" spans="1:30" ht="12.75" customHeight="1">
      <c r="A121" s="102"/>
      <c r="B121" s="102"/>
      <c r="C121" s="102"/>
      <c r="D121" s="102"/>
      <c r="E121" s="102"/>
      <c r="F121" s="102"/>
      <c r="G121" s="102"/>
      <c r="H121" s="102"/>
      <c r="I121" s="102"/>
      <c r="J121" s="102"/>
      <c r="K121" s="102"/>
      <c r="L121" s="102"/>
      <c r="M121" s="102"/>
      <c r="N121" s="102"/>
      <c r="O121" s="102"/>
      <c r="P121" s="102"/>
      <c r="Q121" s="102"/>
      <c r="R121" s="102"/>
      <c r="S121" s="102"/>
      <c r="T121" s="102"/>
      <c r="U121" s="102"/>
      <c r="V121" s="102"/>
      <c r="W121" s="104"/>
      <c r="X121" s="104"/>
      <c r="Y121" s="102"/>
      <c r="Z121" s="102"/>
      <c r="AA121" s="102"/>
      <c r="AB121" s="102"/>
      <c r="AC121" s="102"/>
      <c r="AD121" s="102"/>
    </row>
    <row r="122" spans="1:30" ht="12.75" customHeight="1">
      <c r="A122" s="102"/>
      <c r="B122" s="102"/>
      <c r="C122" s="102"/>
      <c r="D122" s="102"/>
      <c r="E122" s="102"/>
      <c r="F122" s="102"/>
      <c r="G122" s="102"/>
      <c r="H122" s="102"/>
      <c r="I122" s="102"/>
      <c r="J122" s="102"/>
      <c r="K122" s="102"/>
      <c r="L122" s="102"/>
      <c r="M122" s="102"/>
      <c r="N122" s="102"/>
      <c r="O122" s="102"/>
      <c r="P122" s="102"/>
      <c r="Q122" s="102"/>
      <c r="R122" s="102"/>
      <c r="S122" s="102"/>
      <c r="T122" s="102"/>
      <c r="U122" s="102"/>
      <c r="V122" s="102"/>
      <c r="W122" s="104"/>
      <c r="X122" s="104"/>
      <c r="Y122" s="102"/>
      <c r="Z122" s="102"/>
      <c r="AA122" s="102"/>
      <c r="AB122" s="102"/>
      <c r="AC122" s="102"/>
      <c r="AD122" s="102"/>
    </row>
    <row r="123" spans="1:30" ht="12.75" customHeight="1">
      <c r="A123" s="102"/>
      <c r="B123" s="102"/>
      <c r="C123" s="102"/>
      <c r="D123" s="102"/>
      <c r="E123" s="102"/>
      <c r="F123" s="102"/>
      <c r="G123" s="102"/>
      <c r="H123" s="102"/>
      <c r="I123" s="102"/>
      <c r="J123" s="102"/>
      <c r="K123" s="102"/>
      <c r="L123" s="102"/>
      <c r="M123" s="102"/>
      <c r="N123" s="102"/>
      <c r="O123" s="102"/>
      <c r="P123" s="102"/>
      <c r="Q123" s="102"/>
      <c r="R123" s="102"/>
      <c r="S123" s="102"/>
      <c r="T123" s="102"/>
      <c r="U123" s="102"/>
      <c r="V123" s="102"/>
      <c r="W123" s="104"/>
      <c r="X123" s="104"/>
      <c r="Y123" s="102"/>
      <c r="Z123" s="102"/>
      <c r="AA123" s="102"/>
      <c r="AB123" s="102"/>
      <c r="AC123" s="102"/>
      <c r="AD123" s="102"/>
    </row>
    <row r="124" spans="1:30" ht="12.75" customHeight="1">
      <c r="A124" s="102"/>
      <c r="B124" s="102"/>
      <c r="C124" s="102"/>
      <c r="D124" s="102"/>
      <c r="E124" s="102"/>
      <c r="F124" s="102"/>
      <c r="G124" s="102"/>
      <c r="H124" s="102"/>
      <c r="I124" s="102"/>
      <c r="J124" s="102"/>
      <c r="K124" s="102"/>
      <c r="L124" s="102"/>
      <c r="M124" s="102"/>
      <c r="N124" s="102"/>
      <c r="O124" s="102"/>
      <c r="P124" s="102"/>
      <c r="Q124" s="102"/>
      <c r="R124" s="102"/>
      <c r="S124" s="102"/>
      <c r="T124" s="102"/>
      <c r="U124" s="102"/>
      <c r="V124" s="102"/>
      <c r="W124" s="104"/>
      <c r="X124" s="104"/>
      <c r="Y124" s="102"/>
      <c r="Z124" s="102"/>
      <c r="AA124" s="102"/>
      <c r="AB124" s="102"/>
      <c r="AC124" s="102"/>
      <c r="AD124" s="102"/>
    </row>
    <row r="125" spans="1:30" ht="12.75" customHeight="1">
      <c r="A125" s="102"/>
      <c r="B125" s="102"/>
      <c r="C125" s="102"/>
      <c r="D125" s="102"/>
      <c r="E125" s="102"/>
      <c r="F125" s="102"/>
      <c r="G125" s="102"/>
      <c r="H125" s="102"/>
      <c r="I125" s="102"/>
      <c r="J125" s="102"/>
      <c r="K125" s="102"/>
      <c r="L125" s="102"/>
      <c r="M125" s="102"/>
      <c r="N125" s="102"/>
      <c r="O125" s="102"/>
      <c r="P125" s="102"/>
      <c r="Q125" s="102"/>
      <c r="R125" s="102"/>
      <c r="S125" s="102"/>
      <c r="T125" s="102"/>
      <c r="U125" s="102"/>
      <c r="V125" s="102"/>
      <c r="W125" s="104"/>
      <c r="X125" s="104"/>
      <c r="Y125" s="102"/>
      <c r="Z125" s="102"/>
      <c r="AA125" s="102"/>
      <c r="AB125" s="102"/>
      <c r="AC125" s="102"/>
      <c r="AD125" s="102"/>
    </row>
    <row r="126" spans="1:30" ht="12.75" customHeight="1">
      <c r="A126" s="102"/>
      <c r="B126" s="102"/>
      <c r="C126" s="102"/>
      <c r="D126" s="102"/>
      <c r="E126" s="102"/>
      <c r="F126" s="102"/>
      <c r="G126" s="102"/>
      <c r="H126" s="102"/>
      <c r="I126" s="102"/>
      <c r="J126" s="102"/>
      <c r="K126" s="102"/>
      <c r="L126" s="102"/>
      <c r="M126" s="102"/>
      <c r="N126" s="102"/>
      <c r="O126" s="102"/>
      <c r="P126" s="102"/>
      <c r="Q126" s="102"/>
      <c r="R126" s="102"/>
      <c r="S126" s="102"/>
      <c r="T126" s="102"/>
      <c r="U126" s="102"/>
      <c r="V126" s="102"/>
      <c r="W126" s="104"/>
      <c r="X126" s="104"/>
      <c r="Y126" s="102"/>
      <c r="Z126" s="102"/>
      <c r="AA126" s="102"/>
      <c r="AB126" s="102"/>
      <c r="AC126" s="102"/>
      <c r="AD126" s="102"/>
    </row>
    <row r="127" spans="1:30" ht="12.75" customHeight="1">
      <c r="A127" s="102"/>
      <c r="B127" s="102"/>
      <c r="C127" s="102"/>
      <c r="D127" s="102"/>
      <c r="E127" s="102"/>
      <c r="F127" s="102"/>
      <c r="G127" s="102"/>
      <c r="H127" s="102"/>
      <c r="I127" s="102"/>
      <c r="J127" s="102"/>
      <c r="K127" s="102"/>
      <c r="L127" s="102"/>
      <c r="M127" s="102"/>
      <c r="N127" s="102"/>
      <c r="O127" s="102"/>
      <c r="P127" s="102"/>
      <c r="Q127" s="102"/>
      <c r="R127" s="102"/>
      <c r="S127" s="102"/>
      <c r="T127" s="102"/>
      <c r="U127" s="102"/>
      <c r="V127" s="102"/>
      <c r="W127" s="104"/>
      <c r="X127" s="104"/>
      <c r="Y127" s="102"/>
      <c r="Z127" s="102"/>
      <c r="AA127" s="102"/>
      <c r="AB127" s="102"/>
      <c r="AC127" s="102"/>
      <c r="AD127" s="102"/>
    </row>
    <row r="128" spans="1:30" ht="12.75" customHeight="1">
      <c r="A128" s="102"/>
      <c r="B128" s="102"/>
      <c r="C128" s="102"/>
      <c r="D128" s="102"/>
      <c r="E128" s="102"/>
      <c r="F128" s="102"/>
      <c r="G128" s="102"/>
      <c r="H128" s="102"/>
      <c r="I128" s="102"/>
      <c r="J128" s="102"/>
      <c r="K128" s="102"/>
      <c r="L128" s="102"/>
      <c r="M128" s="102"/>
      <c r="N128" s="102"/>
      <c r="O128" s="102"/>
      <c r="P128" s="102"/>
      <c r="Q128" s="102"/>
      <c r="R128" s="102"/>
      <c r="S128" s="102"/>
      <c r="T128" s="102"/>
      <c r="U128" s="102"/>
      <c r="V128" s="102"/>
      <c r="W128" s="104"/>
      <c r="X128" s="104"/>
      <c r="Y128" s="102"/>
      <c r="Z128" s="102"/>
      <c r="AA128" s="102"/>
      <c r="AB128" s="102"/>
      <c r="AC128" s="102"/>
      <c r="AD128" s="102"/>
    </row>
    <row r="129" spans="1:30" ht="12.75" customHeight="1">
      <c r="A129" s="102"/>
      <c r="B129" s="102"/>
      <c r="C129" s="102"/>
      <c r="D129" s="102"/>
      <c r="E129" s="102"/>
      <c r="F129" s="102"/>
      <c r="G129" s="102"/>
      <c r="H129" s="102"/>
      <c r="I129" s="102"/>
      <c r="J129" s="102"/>
      <c r="K129" s="102"/>
      <c r="L129" s="102"/>
      <c r="M129" s="102"/>
      <c r="N129" s="102"/>
      <c r="O129" s="102"/>
      <c r="P129" s="102"/>
      <c r="Q129" s="102"/>
      <c r="R129" s="102"/>
      <c r="S129" s="102"/>
      <c r="T129" s="102"/>
      <c r="U129" s="102"/>
      <c r="V129" s="102"/>
      <c r="W129" s="104"/>
      <c r="X129" s="104"/>
      <c r="Y129" s="102"/>
      <c r="Z129" s="102"/>
      <c r="AA129" s="102"/>
      <c r="AB129" s="102"/>
      <c r="AC129" s="102"/>
      <c r="AD129" s="102"/>
    </row>
    <row r="130" spans="1:30" ht="12.75" customHeight="1">
      <c r="A130" s="102"/>
      <c r="B130" s="102"/>
      <c r="C130" s="102"/>
      <c r="D130" s="102"/>
      <c r="E130" s="102"/>
      <c r="F130" s="102"/>
      <c r="G130" s="102"/>
      <c r="H130" s="102"/>
      <c r="I130" s="102"/>
      <c r="J130" s="102"/>
      <c r="K130" s="102"/>
      <c r="L130" s="102"/>
      <c r="M130" s="102"/>
      <c r="N130" s="102"/>
      <c r="O130" s="102"/>
      <c r="P130" s="102"/>
      <c r="Q130" s="102"/>
      <c r="R130" s="102"/>
      <c r="S130" s="102"/>
      <c r="T130" s="102"/>
      <c r="U130" s="102"/>
      <c r="V130" s="102"/>
      <c r="W130" s="104"/>
      <c r="X130" s="104"/>
      <c r="Y130" s="102"/>
      <c r="Z130" s="102"/>
      <c r="AA130" s="102"/>
      <c r="AB130" s="102"/>
      <c r="AC130" s="102"/>
      <c r="AD130" s="102"/>
    </row>
    <row r="131" spans="1:30" ht="12.75" customHeight="1">
      <c r="A131" s="102"/>
      <c r="B131" s="102"/>
      <c r="C131" s="102"/>
      <c r="D131" s="102"/>
      <c r="E131" s="102"/>
      <c r="F131" s="102"/>
      <c r="G131" s="102"/>
      <c r="H131" s="102"/>
      <c r="I131" s="102"/>
      <c r="J131" s="102"/>
      <c r="K131" s="102"/>
      <c r="L131" s="102"/>
      <c r="M131" s="102"/>
      <c r="N131" s="102"/>
      <c r="O131" s="102"/>
      <c r="P131" s="102"/>
      <c r="Q131" s="102"/>
      <c r="R131" s="102"/>
      <c r="S131" s="102"/>
      <c r="T131" s="102"/>
      <c r="U131" s="102"/>
      <c r="V131" s="102"/>
      <c r="W131" s="104"/>
      <c r="X131" s="104"/>
      <c r="Y131" s="102"/>
      <c r="Z131" s="102"/>
      <c r="AA131" s="102"/>
      <c r="AB131" s="102"/>
      <c r="AC131" s="102"/>
      <c r="AD131" s="102"/>
    </row>
    <row r="132" spans="1:30" ht="12.75" customHeight="1">
      <c r="A132" s="102"/>
      <c r="B132" s="102"/>
      <c r="C132" s="102"/>
      <c r="D132" s="102"/>
      <c r="E132" s="102"/>
      <c r="F132" s="102"/>
      <c r="G132" s="102"/>
      <c r="H132" s="102"/>
      <c r="I132" s="102"/>
      <c r="J132" s="102"/>
      <c r="K132" s="102"/>
      <c r="L132" s="102"/>
      <c r="M132" s="102"/>
      <c r="N132" s="102"/>
      <c r="O132" s="102"/>
      <c r="P132" s="102"/>
      <c r="Q132" s="102"/>
      <c r="R132" s="102"/>
      <c r="S132" s="102"/>
      <c r="T132" s="102"/>
      <c r="U132" s="102"/>
      <c r="V132" s="102"/>
      <c r="W132" s="104"/>
      <c r="X132" s="104"/>
      <c r="Y132" s="102"/>
      <c r="Z132" s="102"/>
      <c r="AA132" s="102"/>
      <c r="AB132" s="102"/>
      <c r="AC132" s="102"/>
      <c r="AD132" s="102"/>
    </row>
    <row r="133" spans="1:30" ht="12.75" customHeight="1">
      <c r="A133" s="102"/>
      <c r="B133" s="102"/>
      <c r="C133" s="102"/>
      <c r="D133" s="102"/>
      <c r="E133" s="102"/>
      <c r="F133" s="102"/>
      <c r="G133" s="102"/>
      <c r="H133" s="102"/>
      <c r="I133" s="102"/>
      <c r="J133" s="102"/>
      <c r="K133" s="102"/>
      <c r="L133" s="102"/>
      <c r="M133" s="102"/>
      <c r="N133" s="102"/>
      <c r="O133" s="102"/>
      <c r="P133" s="102"/>
      <c r="Q133" s="102"/>
      <c r="R133" s="102"/>
      <c r="S133" s="102"/>
      <c r="T133" s="102"/>
      <c r="U133" s="102"/>
      <c r="V133" s="102"/>
      <c r="W133" s="104"/>
      <c r="X133" s="104"/>
      <c r="Y133" s="102"/>
      <c r="Z133" s="102"/>
      <c r="AA133" s="102"/>
      <c r="AB133" s="102"/>
      <c r="AC133" s="102"/>
      <c r="AD133" s="102"/>
    </row>
    <row r="134" spans="1:30" ht="12.75" customHeight="1">
      <c r="A134" s="102"/>
      <c r="B134" s="102"/>
      <c r="C134" s="102"/>
      <c r="D134" s="102"/>
      <c r="E134" s="102"/>
      <c r="F134" s="102"/>
      <c r="G134" s="102"/>
      <c r="H134" s="102"/>
      <c r="I134" s="102"/>
      <c r="J134" s="102"/>
      <c r="K134" s="102"/>
      <c r="L134" s="102"/>
      <c r="M134" s="102"/>
      <c r="N134" s="102"/>
      <c r="O134" s="102"/>
      <c r="P134" s="102"/>
      <c r="Q134" s="102"/>
      <c r="R134" s="102"/>
      <c r="S134" s="102"/>
      <c r="T134" s="102"/>
      <c r="U134" s="102"/>
      <c r="V134" s="102"/>
      <c r="W134" s="104"/>
      <c r="X134" s="104"/>
      <c r="Y134" s="102"/>
      <c r="Z134" s="102"/>
      <c r="AA134" s="102"/>
      <c r="AB134" s="102"/>
      <c r="AC134" s="102"/>
      <c r="AD134" s="102"/>
    </row>
    <row r="135" spans="1:30" ht="12.75" customHeight="1">
      <c r="A135" s="102"/>
      <c r="B135" s="102"/>
      <c r="C135" s="102"/>
      <c r="D135" s="102"/>
      <c r="E135" s="102"/>
      <c r="F135" s="102"/>
      <c r="G135" s="102"/>
      <c r="H135" s="102"/>
      <c r="I135" s="102"/>
      <c r="J135" s="102"/>
      <c r="K135" s="102"/>
      <c r="L135" s="102"/>
      <c r="M135" s="102"/>
      <c r="N135" s="102"/>
      <c r="O135" s="102"/>
      <c r="P135" s="102"/>
      <c r="Q135" s="102"/>
      <c r="R135" s="102"/>
      <c r="S135" s="102"/>
      <c r="T135" s="102"/>
      <c r="U135" s="102"/>
      <c r="V135" s="102"/>
      <c r="W135" s="104"/>
      <c r="X135" s="104"/>
      <c r="Y135" s="102"/>
      <c r="Z135" s="102"/>
      <c r="AA135" s="102"/>
      <c r="AB135" s="102"/>
      <c r="AC135" s="102"/>
      <c r="AD135" s="102"/>
    </row>
    <row r="136" spans="1:30" ht="12.75" customHeight="1">
      <c r="A136" s="102"/>
      <c r="B136" s="102"/>
      <c r="C136" s="102"/>
      <c r="D136" s="102"/>
      <c r="E136" s="102"/>
      <c r="F136" s="102"/>
      <c r="G136" s="102"/>
      <c r="H136" s="102"/>
      <c r="I136" s="102"/>
      <c r="J136" s="102"/>
      <c r="K136" s="102"/>
      <c r="L136" s="102"/>
      <c r="M136" s="102"/>
      <c r="N136" s="102"/>
      <c r="O136" s="102"/>
      <c r="P136" s="102"/>
      <c r="Q136" s="102"/>
      <c r="R136" s="102"/>
      <c r="S136" s="102"/>
      <c r="T136" s="102"/>
      <c r="U136" s="102"/>
      <c r="V136" s="102"/>
      <c r="W136" s="104"/>
      <c r="X136" s="104"/>
      <c r="Y136" s="102"/>
      <c r="Z136" s="102"/>
      <c r="AA136" s="102"/>
      <c r="AB136" s="102"/>
      <c r="AC136" s="102"/>
      <c r="AD136" s="102"/>
    </row>
    <row r="137" spans="1:30" ht="12.75" customHeight="1">
      <c r="A137" s="102"/>
      <c r="B137" s="102"/>
      <c r="C137" s="102"/>
      <c r="D137" s="102"/>
      <c r="E137" s="102"/>
      <c r="F137" s="102"/>
      <c r="G137" s="102"/>
      <c r="H137" s="102"/>
      <c r="I137" s="102"/>
      <c r="J137" s="102"/>
      <c r="K137" s="102"/>
      <c r="L137" s="102"/>
      <c r="M137" s="102"/>
      <c r="N137" s="102"/>
      <c r="O137" s="102"/>
      <c r="P137" s="102"/>
      <c r="Q137" s="102"/>
      <c r="R137" s="102"/>
      <c r="S137" s="102"/>
      <c r="T137" s="102"/>
      <c r="U137" s="102"/>
      <c r="V137" s="102"/>
      <c r="W137" s="104"/>
      <c r="X137" s="104"/>
      <c r="Y137" s="102"/>
      <c r="Z137" s="102"/>
      <c r="AA137" s="102"/>
      <c r="AB137" s="102"/>
      <c r="AC137" s="102"/>
      <c r="AD137" s="102"/>
    </row>
    <row r="138" spans="1:30" ht="12.75" customHeight="1">
      <c r="A138" s="102"/>
      <c r="B138" s="102"/>
      <c r="C138" s="102"/>
      <c r="D138" s="102"/>
      <c r="E138" s="102"/>
      <c r="F138" s="102"/>
      <c r="G138" s="102"/>
      <c r="H138" s="102"/>
      <c r="I138" s="102"/>
      <c r="J138" s="102"/>
      <c r="K138" s="102"/>
      <c r="L138" s="102"/>
      <c r="M138" s="102"/>
      <c r="N138" s="102"/>
      <c r="O138" s="102"/>
      <c r="P138" s="102"/>
      <c r="Q138" s="102"/>
      <c r="R138" s="102"/>
      <c r="S138" s="102"/>
      <c r="T138" s="102"/>
      <c r="U138" s="102"/>
      <c r="V138" s="102"/>
      <c r="W138" s="104"/>
      <c r="X138" s="104"/>
      <c r="Y138" s="102"/>
      <c r="Z138" s="102"/>
      <c r="AA138" s="102"/>
      <c r="AB138" s="102"/>
      <c r="AC138" s="102"/>
      <c r="AD138" s="102"/>
    </row>
    <row r="139" spans="1:30" ht="12.75" customHeight="1">
      <c r="A139" s="102"/>
      <c r="B139" s="102"/>
      <c r="C139" s="102"/>
      <c r="D139" s="102"/>
      <c r="E139" s="102"/>
      <c r="F139" s="102"/>
      <c r="G139" s="102"/>
      <c r="H139" s="102"/>
      <c r="I139" s="102"/>
      <c r="J139" s="102"/>
      <c r="K139" s="102"/>
      <c r="L139" s="102"/>
      <c r="M139" s="102"/>
      <c r="N139" s="102"/>
      <c r="O139" s="102"/>
      <c r="P139" s="102"/>
      <c r="Q139" s="102"/>
      <c r="R139" s="102"/>
      <c r="S139" s="102"/>
      <c r="T139" s="102"/>
      <c r="U139" s="102"/>
      <c r="V139" s="102"/>
      <c r="W139" s="104"/>
      <c r="X139" s="104"/>
      <c r="Y139" s="102"/>
      <c r="Z139" s="102"/>
      <c r="AA139" s="102"/>
      <c r="AB139" s="102"/>
      <c r="AC139" s="102"/>
      <c r="AD139" s="102"/>
    </row>
    <row r="140" spans="1:30" ht="12.75" customHeight="1">
      <c r="A140" s="102"/>
      <c r="B140" s="102"/>
      <c r="C140" s="102"/>
      <c r="D140" s="102"/>
      <c r="E140" s="102"/>
      <c r="F140" s="102"/>
      <c r="G140" s="102"/>
      <c r="H140" s="102"/>
      <c r="I140" s="102"/>
      <c r="J140" s="102"/>
      <c r="K140" s="102"/>
      <c r="L140" s="102"/>
      <c r="M140" s="102"/>
      <c r="N140" s="102"/>
      <c r="O140" s="102"/>
      <c r="P140" s="102"/>
      <c r="Q140" s="102"/>
      <c r="R140" s="102"/>
      <c r="S140" s="102"/>
      <c r="T140" s="102"/>
      <c r="U140" s="102"/>
      <c r="V140" s="102"/>
      <c r="W140" s="104"/>
      <c r="X140" s="104"/>
      <c r="Y140" s="102"/>
      <c r="Z140" s="102"/>
      <c r="AA140" s="102"/>
      <c r="AB140" s="102"/>
      <c r="AC140" s="102"/>
      <c r="AD140" s="102"/>
    </row>
    <row r="141" spans="1:30" ht="12.75" customHeight="1">
      <c r="A141" s="102"/>
      <c r="B141" s="102"/>
      <c r="C141" s="102"/>
      <c r="D141" s="102"/>
      <c r="E141" s="102"/>
      <c r="F141" s="102"/>
      <c r="G141" s="102"/>
      <c r="H141" s="102"/>
      <c r="I141" s="102"/>
      <c r="J141" s="102"/>
      <c r="K141" s="102"/>
      <c r="L141" s="102"/>
      <c r="M141" s="102"/>
      <c r="N141" s="102"/>
      <c r="O141" s="102"/>
      <c r="P141" s="102"/>
      <c r="Q141" s="102"/>
      <c r="R141" s="102"/>
      <c r="S141" s="102"/>
      <c r="T141" s="102"/>
      <c r="U141" s="102"/>
      <c r="V141" s="102"/>
      <c r="W141" s="104"/>
      <c r="X141" s="104"/>
      <c r="Y141" s="102"/>
      <c r="Z141" s="102"/>
      <c r="AA141" s="102"/>
      <c r="AB141" s="102"/>
      <c r="AC141" s="102"/>
      <c r="AD141" s="102"/>
    </row>
    <row r="142" spans="1:30" ht="12.75" customHeight="1">
      <c r="A142" s="102"/>
      <c r="B142" s="102"/>
      <c r="C142" s="102"/>
      <c r="D142" s="102"/>
      <c r="E142" s="102"/>
      <c r="F142" s="102"/>
      <c r="G142" s="102"/>
      <c r="H142" s="102"/>
      <c r="I142" s="102"/>
      <c r="J142" s="102"/>
      <c r="K142" s="102"/>
      <c r="L142" s="102"/>
      <c r="M142" s="102"/>
      <c r="N142" s="102"/>
      <c r="O142" s="102"/>
      <c r="P142" s="102"/>
      <c r="Q142" s="102"/>
      <c r="R142" s="102"/>
      <c r="S142" s="102"/>
      <c r="T142" s="102"/>
      <c r="U142" s="102"/>
      <c r="V142" s="102"/>
      <c r="W142" s="104"/>
      <c r="X142" s="104"/>
      <c r="Y142" s="102"/>
      <c r="Z142" s="102"/>
      <c r="AA142" s="102"/>
      <c r="AB142" s="102"/>
      <c r="AC142" s="102"/>
      <c r="AD142" s="102"/>
    </row>
    <row r="143" spans="1:30" ht="12.75" customHeight="1">
      <c r="A143" s="102"/>
      <c r="B143" s="102"/>
      <c r="C143" s="102"/>
      <c r="D143" s="102"/>
      <c r="E143" s="102"/>
      <c r="F143" s="102"/>
      <c r="G143" s="102"/>
      <c r="H143" s="102"/>
      <c r="I143" s="102"/>
      <c r="J143" s="102"/>
      <c r="K143" s="102"/>
      <c r="L143" s="102"/>
      <c r="M143" s="102"/>
      <c r="N143" s="102"/>
      <c r="O143" s="102"/>
      <c r="P143" s="102"/>
      <c r="Q143" s="102"/>
      <c r="R143" s="102"/>
      <c r="S143" s="102"/>
      <c r="T143" s="102"/>
      <c r="U143" s="102"/>
      <c r="V143" s="102"/>
      <c r="W143" s="104"/>
      <c r="X143" s="104"/>
      <c r="Y143" s="102"/>
      <c r="Z143" s="102"/>
      <c r="AA143" s="102"/>
      <c r="AB143" s="102"/>
      <c r="AC143" s="102"/>
      <c r="AD143" s="102"/>
    </row>
    <row r="144" spans="1:30" ht="12.75" customHeight="1">
      <c r="A144" s="102"/>
      <c r="B144" s="102"/>
      <c r="C144" s="102"/>
      <c r="D144" s="102"/>
      <c r="E144" s="102"/>
      <c r="F144" s="102"/>
      <c r="G144" s="102"/>
      <c r="H144" s="102"/>
      <c r="I144" s="102"/>
      <c r="J144" s="102"/>
      <c r="K144" s="102"/>
      <c r="L144" s="102"/>
      <c r="M144" s="102"/>
      <c r="N144" s="102"/>
      <c r="O144" s="102"/>
      <c r="P144" s="102"/>
      <c r="Q144" s="102"/>
      <c r="R144" s="102"/>
      <c r="S144" s="102"/>
      <c r="T144" s="102"/>
      <c r="U144" s="102"/>
      <c r="V144" s="102"/>
      <c r="W144" s="104"/>
      <c r="X144" s="104"/>
      <c r="Y144" s="102"/>
      <c r="Z144" s="102"/>
      <c r="AA144" s="102"/>
      <c r="AB144" s="102"/>
      <c r="AC144" s="102"/>
      <c r="AD144" s="102"/>
    </row>
    <row r="145" spans="1:30" ht="12.75" customHeight="1">
      <c r="A145" s="102"/>
      <c r="B145" s="102"/>
      <c r="C145" s="102"/>
      <c r="D145" s="102"/>
      <c r="E145" s="102"/>
      <c r="F145" s="102"/>
      <c r="G145" s="102"/>
      <c r="H145" s="102"/>
      <c r="I145" s="102"/>
      <c r="J145" s="102"/>
      <c r="K145" s="102"/>
      <c r="L145" s="102"/>
      <c r="M145" s="102"/>
      <c r="N145" s="102"/>
      <c r="O145" s="102"/>
      <c r="P145" s="102"/>
      <c r="Q145" s="102"/>
      <c r="R145" s="102"/>
      <c r="S145" s="102"/>
      <c r="T145" s="102"/>
      <c r="U145" s="102"/>
      <c r="V145" s="102"/>
      <c r="W145" s="104"/>
      <c r="X145" s="104"/>
      <c r="Y145" s="102"/>
      <c r="Z145" s="102"/>
      <c r="AA145" s="102"/>
      <c r="AB145" s="102"/>
      <c r="AC145" s="102"/>
      <c r="AD145" s="102"/>
    </row>
    <row r="146" spans="1:30" ht="12.75" customHeight="1">
      <c r="A146" s="102"/>
      <c r="B146" s="102"/>
      <c r="C146" s="102"/>
      <c r="D146" s="102"/>
      <c r="E146" s="102"/>
      <c r="F146" s="102"/>
      <c r="G146" s="102"/>
      <c r="H146" s="102"/>
      <c r="I146" s="102"/>
      <c r="J146" s="102"/>
      <c r="K146" s="102"/>
      <c r="L146" s="102"/>
      <c r="M146" s="102"/>
      <c r="N146" s="102"/>
      <c r="O146" s="102"/>
      <c r="P146" s="102"/>
      <c r="Q146" s="102"/>
      <c r="R146" s="102"/>
      <c r="S146" s="102"/>
      <c r="T146" s="102"/>
      <c r="U146" s="102"/>
      <c r="V146" s="102"/>
      <c r="W146" s="104"/>
      <c r="X146" s="104"/>
      <c r="Y146" s="102"/>
      <c r="Z146" s="102"/>
      <c r="AA146" s="102"/>
      <c r="AB146" s="102"/>
      <c r="AC146" s="102"/>
      <c r="AD146" s="102"/>
    </row>
    <row r="147" spans="1:30" ht="12.75" customHeight="1">
      <c r="A147" s="102"/>
      <c r="B147" s="102"/>
      <c r="C147" s="102"/>
      <c r="D147" s="102"/>
      <c r="E147" s="102"/>
      <c r="F147" s="102"/>
      <c r="G147" s="102"/>
      <c r="H147" s="102"/>
      <c r="I147" s="102"/>
      <c r="J147" s="102"/>
      <c r="K147" s="102"/>
      <c r="L147" s="102"/>
      <c r="M147" s="102"/>
      <c r="N147" s="102"/>
      <c r="O147" s="102"/>
      <c r="P147" s="102"/>
      <c r="Q147" s="102"/>
      <c r="R147" s="102"/>
      <c r="S147" s="102"/>
      <c r="T147" s="102"/>
      <c r="U147" s="102"/>
      <c r="V147" s="102"/>
      <c r="W147" s="104"/>
      <c r="X147" s="104"/>
      <c r="Y147" s="102"/>
      <c r="Z147" s="102"/>
      <c r="AA147" s="102"/>
      <c r="AB147" s="102"/>
      <c r="AC147" s="102"/>
      <c r="AD147" s="102"/>
    </row>
    <row r="148" spans="1:30" ht="12.75" customHeight="1">
      <c r="A148" s="102"/>
      <c r="B148" s="102"/>
      <c r="C148" s="102"/>
      <c r="D148" s="102"/>
      <c r="E148" s="102"/>
      <c r="F148" s="102"/>
      <c r="G148" s="102"/>
      <c r="H148" s="102"/>
      <c r="I148" s="102"/>
      <c r="J148" s="102"/>
      <c r="K148" s="102"/>
      <c r="L148" s="102"/>
      <c r="M148" s="102"/>
      <c r="N148" s="102"/>
      <c r="O148" s="102"/>
      <c r="P148" s="102"/>
      <c r="Q148" s="102"/>
      <c r="R148" s="102"/>
      <c r="S148" s="102"/>
      <c r="T148" s="102"/>
      <c r="U148" s="102"/>
      <c r="V148" s="102"/>
      <c r="W148" s="104"/>
      <c r="X148" s="104"/>
      <c r="Y148" s="102"/>
      <c r="Z148" s="102"/>
      <c r="AA148" s="102"/>
      <c r="AB148" s="102"/>
      <c r="AC148" s="102"/>
      <c r="AD148" s="102"/>
    </row>
    <row r="149" spans="1:30" ht="12.75" customHeight="1">
      <c r="A149" s="102"/>
      <c r="B149" s="102"/>
      <c r="C149" s="102"/>
      <c r="D149" s="102"/>
      <c r="E149" s="102"/>
      <c r="F149" s="102"/>
      <c r="G149" s="102"/>
      <c r="H149" s="102"/>
      <c r="I149" s="102"/>
      <c r="J149" s="102"/>
      <c r="K149" s="102"/>
      <c r="L149" s="102"/>
      <c r="M149" s="102"/>
      <c r="N149" s="102"/>
      <c r="O149" s="102"/>
      <c r="P149" s="102"/>
      <c r="Q149" s="102"/>
      <c r="R149" s="102"/>
      <c r="S149" s="102"/>
      <c r="T149" s="102"/>
      <c r="U149" s="102"/>
      <c r="V149" s="102"/>
      <c r="W149" s="104"/>
      <c r="X149" s="104"/>
      <c r="Y149" s="102"/>
      <c r="Z149" s="102"/>
      <c r="AA149" s="102"/>
      <c r="AB149" s="102"/>
      <c r="AC149" s="102"/>
      <c r="AD149" s="102"/>
    </row>
    <row r="150" spans="1:30" ht="12.75" customHeight="1">
      <c r="A150" s="102"/>
      <c r="B150" s="102"/>
      <c r="C150" s="102"/>
      <c r="D150" s="102"/>
      <c r="E150" s="102"/>
      <c r="F150" s="102"/>
      <c r="G150" s="102"/>
      <c r="H150" s="102"/>
      <c r="I150" s="102"/>
      <c r="J150" s="102"/>
      <c r="K150" s="102"/>
      <c r="L150" s="102"/>
      <c r="M150" s="102"/>
      <c r="N150" s="102"/>
      <c r="O150" s="102"/>
      <c r="P150" s="102"/>
      <c r="Q150" s="102"/>
      <c r="R150" s="102"/>
      <c r="S150" s="102"/>
      <c r="T150" s="102"/>
      <c r="U150" s="102"/>
      <c r="V150" s="102"/>
      <c r="W150" s="104"/>
      <c r="X150" s="104"/>
      <c r="Y150" s="102"/>
      <c r="Z150" s="102"/>
      <c r="AA150" s="102"/>
      <c r="AB150" s="102"/>
      <c r="AC150" s="102"/>
      <c r="AD150" s="102"/>
    </row>
    <row r="151" spans="1:30" ht="12.75" customHeight="1">
      <c r="A151" s="102"/>
      <c r="B151" s="102"/>
      <c r="C151" s="102"/>
      <c r="D151" s="102"/>
      <c r="E151" s="102"/>
      <c r="F151" s="102"/>
      <c r="G151" s="102"/>
      <c r="H151" s="102"/>
      <c r="I151" s="102"/>
      <c r="J151" s="102"/>
      <c r="K151" s="102"/>
      <c r="L151" s="102"/>
      <c r="M151" s="102"/>
      <c r="N151" s="102"/>
      <c r="O151" s="102"/>
      <c r="P151" s="102"/>
      <c r="Q151" s="102"/>
      <c r="R151" s="102"/>
      <c r="S151" s="102"/>
      <c r="T151" s="102"/>
      <c r="U151" s="102"/>
      <c r="V151" s="102"/>
      <c r="W151" s="104"/>
      <c r="X151" s="104"/>
      <c r="Y151" s="102"/>
      <c r="Z151" s="102"/>
      <c r="AA151" s="102"/>
      <c r="AB151" s="102"/>
      <c r="AC151" s="102"/>
      <c r="AD151" s="102"/>
    </row>
    <row r="152" spans="1:30" ht="12.75" customHeight="1">
      <c r="A152" s="102"/>
      <c r="B152" s="102"/>
      <c r="C152" s="102"/>
      <c r="D152" s="102"/>
      <c r="E152" s="102"/>
      <c r="F152" s="102"/>
      <c r="G152" s="102"/>
      <c r="H152" s="102"/>
      <c r="I152" s="102"/>
      <c r="J152" s="102"/>
      <c r="K152" s="102"/>
      <c r="L152" s="102"/>
      <c r="M152" s="102"/>
      <c r="N152" s="102"/>
      <c r="O152" s="102"/>
      <c r="P152" s="102"/>
      <c r="Q152" s="102"/>
      <c r="R152" s="102"/>
      <c r="S152" s="102"/>
      <c r="T152" s="102"/>
      <c r="U152" s="102"/>
      <c r="V152" s="102"/>
      <c r="W152" s="104"/>
      <c r="X152" s="104"/>
      <c r="Y152" s="102"/>
      <c r="Z152" s="102"/>
      <c r="AA152" s="102"/>
      <c r="AB152" s="102"/>
      <c r="AC152" s="102"/>
      <c r="AD152" s="102"/>
    </row>
    <row r="153" spans="1:30" ht="12.75" customHeight="1">
      <c r="A153" s="102"/>
      <c r="B153" s="102"/>
      <c r="C153" s="102"/>
      <c r="D153" s="102"/>
      <c r="E153" s="102"/>
      <c r="F153" s="102"/>
      <c r="G153" s="102"/>
      <c r="H153" s="102"/>
      <c r="I153" s="102"/>
      <c r="J153" s="102"/>
      <c r="K153" s="102"/>
      <c r="L153" s="102"/>
      <c r="M153" s="102"/>
      <c r="N153" s="102"/>
      <c r="O153" s="102"/>
      <c r="P153" s="102"/>
      <c r="Q153" s="102"/>
      <c r="R153" s="102"/>
      <c r="S153" s="102"/>
      <c r="T153" s="102"/>
      <c r="U153" s="102"/>
      <c r="V153" s="102"/>
      <c r="W153" s="104"/>
      <c r="X153" s="104"/>
      <c r="Y153" s="102"/>
      <c r="Z153" s="102"/>
      <c r="AA153" s="102"/>
      <c r="AB153" s="102"/>
      <c r="AC153" s="102"/>
      <c r="AD153" s="102"/>
    </row>
    <row r="154" spans="1:30" ht="12.75" customHeight="1">
      <c r="A154" s="102"/>
      <c r="B154" s="102"/>
      <c r="C154" s="102"/>
      <c r="D154" s="102"/>
      <c r="E154" s="102"/>
      <c r="F154" s="102"/>
      <c r="G154" s="102"/>
      <c r="H154" s="102"/>
      <c r="I154" s="102"/>
      <c r="J154" s="102"/>
      <c r="K154" s="102"/>
      <c r="L154" s="102"/>
      <c r="M154" s="102"/>
      <c r="N154" s="102"/>
      <c r="O154" s="102"/>
      <c r="P154" s="102"/>
      <c r="Q154" s="102"/>
      <c r="R154" s="102"/>
      <c r="S154" s="102"/>
      <c r="T154" s="102"/>
      <c r="U154" s="102"/>
      <c r="V154" s="102"/>
      <c r="W154" s="104"/>
      <c r="X154" s="104"/>
      <c r="Y154" s="102"/>
      <c r="Z154" s="102"/>
      <c r="AA154" s="102"/>
      <c r="AB154" s="102"/>
      <c r="AC154" s="102"/>
      <c r="AD154" s="102"/>
    </row>
    <row r="155" spans="1:30" ht="12.75" customHeight="1">
      <c r="A155" s="102"/>
      <c r="B155" s="102"/>
      <c r="C155" s="102"/>
      <c r="D155" s="102"/>
      <c r="E155" s="102"/>
      <c r="F155" s="102"/>
      <c r="G155" s="102"/>
      <c r="H155" s="102"/>
      <c r="I155" s="102"/>
      <c r="J155" s="102"/>
      <c r="K155" s="102"/>
      <c r="L155" s="102"/>
      <c r="M155" s="102"/>
      <c r="N155" s="102"/>
      <c r="O155" s="102"/>
      <c r="P155" s="102"/>
      <c r="Q155" s="102"/>
      <c r="R155" s="102"/>
      <c r="S155" s="102"/>
      <c r="T155" s="102"/>
      <c r="U155" s="102"/>
      <c r="V155" s="102"/>
      <c r="W155" s="104"/>
      <c r="X155" s="104"/>
      <c r="Y155" s="102"/>
      <c r="Z155" s="102"/>
      <c r="AA155" s="102"/>
      <c r="AB155" s="102"/>
      <c r="AC155" s="102"/>
      <c r="AD155" s="102"/>
    </row>
    <row r="156" spans="1:30" ht="12.75" customHeight="1">
      <c r="A156" s="102"/>
      <c r="B156" s="102"/>
      <c r="C156" s="102"/>
      <c r="D156" s="102"/>
      <c r="E156" s="102"/>
      <c r="F156" s="102"/>
      <c r="G156" s="102"/>
      <c r="H156" s="102"/>
      <c r="I156" s="102"/>
      <c r="J156" s="102"/>
      <c r="K156" s="102"/>
      <c r="L156" s="102"/>
      <c r="M156" s="102"/>
      <c r="N156" s="102"/>
      <c r="O156" s="102"/>
      <c r="P156" s="102"/>
      <c r="Q156" s="102"/>
      <c r="R156" s="102"/>
      <c r="S156" s="102"/>
      <c r="T156" s="102"/>
      <c r="U156" s="102"/>
      <c r="V156" s="102"/>
      <c r="W156" s="104"/>
      <c r="X156" s="104"/>
      <c r="Y156" s="102"/>
      <c r="Z156" s="102"/>
      <c r="AA156" s="102"/>
      <c r="AB156" s="102"/>
      <c r="AC156" s="102"/>
      <c r="AD156" s="102"/>
    </row>
    <row r="157" spans="1:30" ht="12.75" customHeight="1">
      <c r="A157" s="102"/>
      <c r="B157" s="102"/>
      <c r="C157" s="102"/>
      <c r="D157" s="102"/>
      <c r="E157" s="102"/>
      <c r="F157" s="102"/>
      <c r="G157" s="102"/>
      <c r="H157" s="102"/>
      <c r="I157" s="102"/>
      <c r="J157" s="102"/>
      <c r="K157" s="102"/>
      <c r="L157" s="102"/>
      <c r="M157" s="102"/>
      <c r="N157" s="102"/>
      <c r="O157" s="102"/>
      <c r="P157" s="102"/>
      <c r="Q157" s="102"/>
      <c r="R157" s="102"/>
      <c r="S157" s="102"/>
      <c r="T157" s="102"/>
      <c r="U157" s="102"/>
      <c r="V157" s="102"/>
      <c r="W157" s="104"/>
      <c r="X157" s="104"/>
      <c r="Y157" s="102"/>
      <c r="Z157" s="102"/>
      <c r="AA157" s="102"/>
      <c r="AB157" s="102"/>
      <c r="AC157" s="102"/>
      <c r="AD157" s="102"/>
    </row>
    <row r="158" spans="1:30" ht="12.75" customHeight="1">
      <c r="A158" s="102"/>
      <c r="B158" s="102"/>
      <c r="C158" s="102"/>
      <c r="D158" s="102"/>
      <c r="E158" s="102"/>
      <c r="F158" s="102"/>
      <c r="G158" s="102"/>
      <c r="H158" s="102"/>
      <c r="I158" s="102"/>
      <c r="J158" s="102"/>
      <c r="K158" s="102"/>
      <c r="L158" s="102"/>
      <c r="M158" s="102"/>
      <c r="N158" s="102"/>
      <c r="O158" s="102"/>
      <c r="P158" s="102"/>
      <c r="Q158" s="102"/>
      <c r="R158" s="102"/>
      <c r="S158" s="102"/>
      <c r="T158" s="102"/>
      <c r="U158" s="102"/>
      <c r="V158" s="102"/>
      <c r="W158" s="104"/>
      <c r="X158" s="104"/>
      <c r="Y158" s="102"/>
      <c r="Z158" s="102"/>
      <c r="AA158" s="102"/>
      <c r="AB158" s="102"/>
      <c r="AC158" s="102"/>
      <c r="AD158" s="102"/>
    </row>
    <row r="159" spans="1:30" ht="12.75" customHeight="1">
      <c r="A159" s="102"/>
      <c r="B159" s="102"/>
      <c r="C159" s="102"/>
      <c r="D159" s="102"/>
      <c r="E159" s="102"/>
      <c r="F159" s="102"/>
      <c r="G159" s="102"/>
      <c r="H159" s="102"/>
      <c r="I159" s="102"/>
      <c r="J159" s="102"/>
      <c r="K159" s="102"/>
      <c r="L159" s="102"/>
      <c r="M159" s="102"/>
      <c r="N159" s="102"/>
      <c r="O159" s="102"/>
      <c r="P159" s="102"/>
      <c r="Q159" s="102"/>
      <c r="R159" s="102"/>
      <c r="S159" s="102"/>
      <c r="T159" s="102"/>
      <c r="U159" s="102"/>
      <c r="V159" s="102"/>
      <c r="W159" s="104"/>
      <c r="X159" s="104"/>
      <c r="Y159" s="102"/>
      <c r="Z159" s="102"/>
      <c r="AA159" s="102"/>
      <c r="AB159" s="102"/>
      <c r="AC159" s="102"/>
      <c r="AD159" s="102"/>
    </row>
    <row r="160" spans="1:30" ht="12.75" customHeight="1">
      <c r="A160" s="102"/>
      <c r="B160" s="102"/>
      <c r="C160" s="102"/>
      <c r="D160" s="102"/>
      <c r="E160" s="102"/>
      <c r="F160" s="102"/>
      <c r="G160" s="102"/>
      <c r="H160" s="102"/>
      <c r="I160" s="102"/>
      <c r="J160" s="102"/>
      <c r="K160" s="102"/>
      <c r="L160" s="102"/>
      <c r="M160" s="102"/>
      <c r="N160" s="102"/>
      <c r="O160" s="102"/>
      <c r="P160" s="102"/>
      <c r="Q160" s="102"/>
      <c r="R160" s="102"/>
      <c r="S160" s="102"/>
      <c r="T160" s="102"/>
      <c r="U160" s="102"/>
      <c r="V160" s="102"/>
      <c r="W160" s="104"/>
      <c r="X160" s="104"/>
      <c r="Y160" s="102"/>
      <c r="Z160" s="102"/>
      <c r="AA160" s="102"/>
      <c r="AB160" s="102"/>
      <c r="AC160" s="102"/>
      <c r="AD160" s="102"/>
    </row>
    <row r="161" spans="1:30" ht="12.75" customHeight="1">
      <c r="A161" s="102"/>
      <c r="B161" s="102"/>
      <c r="C161" s="102"/>
      <c r="D161" s="102"/>
      <c r="E161" s="102"/>
      <c r="F161" s="102"/>
      <c r="G161" s="102"/>
      <c r="H161" s="102"/>
      <c r="I161" s="102"/>
      <c r="J161" s="102"/>
      <c r="K161" s="102"/>
      <c r="L161" s="102"/>
      <c r="M161" s="102"/>
      <c r="N161" s="102"/>
      <c r="O161" s="102"/>
      <c r="P161" s="102"/>
      <c r="Q161" s="102"/>
      <c r="R161" s="102"/>
      <c r="S161" s="102"/>
      <c r="T161" s="102"/>
      <c r="U161" s="102"/>
      <c r="V161" s="102"/>
      <c r="W161" s="104"/>
      <c r="X161" s="104"/>
      <c r="Y161" s="102"/>
      <c r="Z161" s="102"/>
      <c r="AA161" s="102"/>
      <c r="AB161" s="102"/>
      <c r="AC161" s="102"/>
      <c r="AD161" s="102"/>
    </row>
    <row r="162" spans="1:30" ht="12.75" customHeight="1">
      <c r="A162" s="102"/>
      <c r="B162" s="102"/>
      <c r="C162" s="102"/>
      <c r="D162" s="102"/>
      <c r="E162" s="102"/>
      <c r="F162" s="102"/>
      <c r="G162" s="102"/>
      <c r="H162" s="102"/>
      <c r="I162" s="102"/>
      <c r="J162" s="102"/>
      <c r="K162" s="102"/>
      <c r="L162" s="102"/>
      <c r="M162" s="102"/>
      <c r="N162" s="102"/>
      <c r="O162" s="102"/>
      <c r="P162" s="102"/>
      <c r="Q162" s="102"/>
      <c r="R162" s="102"/>
      <c r="S162" s="102"/>
      <c r="T162" s="102"/>
      <c r="U162" s="102"/>
      <c r="V162" s="102"/>
      <c r="W162" s="104"/>
      <c r="X162" s="104"/>
      <c r="Y162" s="102"/>
      <c r="Z162" s="102"/>
      <c r="AA162" s="102"/>
      <c r="AB162" s="102"/>
      <c r="AC162" s="102"/>
      <c r="AD162" s="102"/>
    </row>
    <row r="163" spans="1:30" ht="12.75" customHeight="1">
      <c r="A163" s="102"/>
      <c r="B163" s="102"/>
      <c r="C163" s="102"/>
      <c r="D163" s="102"/>
      <c r="E163" s="102"/>
      <c r="F163" s="102"/>
      <c r="G163" s="102"/>
      <c r="H163" s="102"/>
      <c r="I163" s="102"/>
      <c r="J163" s="102"/>
      <c r="K163" s="102"/>
      <c r="L163" s="102"/>
      <c r="M163" s="102"/>
      <c r="N163" s="102"/>
      <c r="O163" s="102"/>
      <c r="P163" s="102"/>
      <c r="Q163" s="102"/>
      <c r="R163" s="102"/>
      <c r="S163" s="102"/>
      <c r="T163" s="102"/>
      <c r="U163" s="102"/>
      <c r="V163" s="102"/>
      <c r="W163" s="104"/>
      <c r="X163" s="104"/>
      <c r="Y163" s="102"/>
      <c r="Z163" s="102"/>
      <c r="AA163" s="102"/>
      <c r="AB163" s="102"/>
      <c r="AC163" s="102"/>
      <c r="AD163" s="102"/>
    </row>
    <row r="164" spans="1:30" ht="12.75" customHeight="1">
      <c r="A164" s="102"/>
      <c r="B164" s="102"/>
      <c r="C164" s="102"/>
      <c r="D164" s="102"/>
      <c r="E164" s="102"/>
      <c r="F164" s="102"/>
      <c r="G164" s="102"/>
      <c r="H164" s="102"/>
      <c r="I164" s="102"/>
      <c r="J164" s="102"/>
      <c r="K164" s="102"/>
      <c r="L164" s="102"/>
      <c r="M164" s="102"/>
      <c r="N164" s="102"/>
      <c r="O164" s="102"/>
      <c r="P164" s="102"/>
      <c r="Q164" s="102"/>
      <c r="R164" s="102"/>
      <c r="S164" s="102"/>
      <c r="T164" s="102"/>
      <c r="U164" s="102"/>
      <c r="V164" s="102"/>
      <c r="W164" s="104"/>
      <c r="X164" s="104"/>
      <c r="Y164" s="102"/>
      <c r="Z164" s="102"/>
      <c r="AA164" s="102"/>
      <c r="AB164" s="102"/>
      <c r="AC164" s="102"/>
      <c r="AD164" s="102"/>
    </row>
    <row r="165" spans="1:30" ht="12.75" customHeight="1">
      <c r="A165" s="102"/>
      <c r="B165" s="102"/>
      <c r="C165" s="102"/>
      <c r="D165" s="102"/>
      <c r="E165" s="102"/>
      <c r="F165" s="102"/>
      <c r="G165" s="102"/>
      <c r="H165" s="102"/>
      <c r="I165" s="102"/>
      <c r="J165" s="102"/>
      <c r="K165" s="102"/>
      <c r="L165" s="102"/>
      <c r="M165" s="102"/>
      <c r="N165" s="102"/>
      <c r="O165" s="102"/>
      <c r="P165" s="102"/>
      <c r="Q165" s="102"/>
      <c r="R165" s="102"/>
      <c r="S165" s="102"/>
      <c r="T165" s="102"/>
      <c r="U165" s="102"/>
      <c r="V165" s="102"/>
      <c r="W165" s="104"/>
      <c r="X165" s="104"/>
      <c r="Y165" s="102"/>
      <c r="Z165" s="102"/>
      <c r="AA165" s="102"/>
      <c r="AB165" s="102"/>
      <c r="AC165" s="102"/>
      <c r="AD165" s="102"/>
    </row>
    <row r="166" spans="1:30" ht="12.75" customHeight="1">
      <c r="A166" s="102"/>
      <c r="B166" s="102"/>
      <c r="C166" s="102"/>
      <c r="D166" s="102"/>
      <c r="E166" s="102"/>
      <c r="F166" s="102"/>
      <c r="G166" s="102"/>
      <c r="H166" s="102"/>
      <c r="I166" s="102"/>
      <c r="J166" s="102"/>
      <c r="K166" s="102"/>
      <c r="L166" s="102"/>
      <c r="M166" s="102"/>
      <c r="N166" s="102"/>
      <c r="O166" s="102"/>
      <c r="P166" s="102"/>
      <c r="Q166" s="102"/>
      <c r="R166" s="102"/>
      <c r="S166" s="102"/>
      <c r="T166" s="102"/>
      <c r="U166" s="102"/>
      <c r="V166" s="102"/>
      <c r="W166" s="104"/>
      <c r="X166" s="104"/>
      <c r="Y166" s="102"/>
      <c r="Z166" s="102"/>
      <c r="AA166" s="102"/>
      <c r="AB166" s="102"/>
      <c r="AC166" s="102"/>
      <c r="AD166" s="102"/>
    </row>
    <row r="167" spans="1:30" ht="12.75" customHeight="1">
      <c r="A167" s="102"/>
      <c r="B167" s="102"/>
      <c r="C167" s="102"/>
      <c r="D167" s="102"/>
      <c r="E167" s="102"/>
      <c r="F167" s="102"/>
      <c r="G167" s="102"/>
      <c r="H167" s="102"/>
      <c r="I167" s="102"/>
      <c r="J167" s="102"/>
      <c r="K167" s="102"/>
      <c r="L167" s="102"/>
      <c r="M167" s="102"/>
      <c r="N167" s="102"/>
      <c r="O167" s="102"/>
      <c r="P167" s="102"/>
      <c r="Q167" s="102"/>
      <c r="R167" s="102"/>
      <c r="S167" s="102"/>
      <c r="T167" s="102"/>
      <c r="U167" s="102"/>
      <c r="V167" s="102"/>
      <c r="W167" s="104"/>
      <c r="X167" s="104"/>
      <c r="Y167" s="102"/>
      <c r="Z167" s="102"/>
      <c r="AA167" s="102"/>
      <c r="AB167" s="102"/>
      <c r="AC167" s="102"/>
      <c r="AD167" s="102"/>
    </row>
    <row r="168" spans="1:30" ht="12.75" customHeight="1">
      <c r="A168" s="102"/>
      <c r="B168" s="102"/>
      <c r="C168" s="102"/>
      <c r="D168" s="102"/>
      <c r="E168" s="102"/>
      <c r="F168" s="102"/>
      <c r="G168" s="102"/>
      <c r="H168" s="102"/>
      <c r="I168" s="102"/>
      <c r="J168" s="102"/>
      <c r="K168" s="102"/>
      <c r="L168" s="102"/>
      <c r="M168" s="102"/>
      <c r="N168" s="102"/>
      <c r="O168" s="102"/>
      <c r="P168" s="102"/>
      <c r="Q168" s="102"/>
      <c r="R168" s="102"/>
      <c r="S168" s="102"/>
      <c r="T168" s="102"/>
      <c r="U168" s="102"/>
      <c r="V168" s="102"/>
      <c r="W168" s="104"/>
      <c r="X168" s="104"/>
      <c r="Y168" s="102"/>
      <c r="Z168" s="102"/>
      <c r="AA168" s="102"/>
      <c r="AB168" s="102"/>
      <c r="AC168" s="102"/>
      <c r="AD168" s="102"/>
    </row>
    <row r="169" spans="1:30" ht="12.75" customHeight="1">
      <c r="A169" s="102"/>
      <c r="B169" s="102"/>
      <c r="C169" s="102"/>
      <c r="D169" s="102"/>
      <c r="E169" s="102"/>
      <c r="F169" s="102"/>
      <c r="G169" s="102"/>
      <c r="H169" s="102"/>
      <c r="I169" s="102"/>
      <c r="J169" s="102"/>
      <c r="K169" s="102"/>
      <c r="L169" s="102"/>
      <c r="M169" s="102"/>
      <c r="N169" s="102"/>
      <c r="O169" s="102"/>
      <c r="P169" s="102"/>
      <c r="Q169" s="102"/>
      <c r="R169" s="102"/>
      <c r="S169" s="102"/>
      <c r="T169" s="102"/>
      <c r="U169" s="102"/>
      <c r="V169" s="102"/>
      <c r="W169" s="104"/>
      <c r="X169" s="104"/>
      <c r="Y169" s="102"/>
      <c r="Z169" s="102"/>
      <c r="AA169" s="102"/>
      <c r="AB169" s="102"/>
      <c r="AC169" s="102"/>
      <c r="AD169" s="102"/>
    </row>
    <row r="170" spans="1:30" ht="12.75" customHeight="1">
      <c r="A170" s="102"/>
      <c r="B170" s="102"/>
      <c r="C170" s="102"/>
      <c r="D170" s="102"/>
      <c r="E170" s="102"/>
      <c r="F170" s="102"/>
      <c r="G170" s="102"/>
      <c r="H170" s="102"/>
      <c r="I170" s="102"/>
      <c r="J170" s="102"/>
      <c r="K170" s="102"/>
      <c r="L170" s="102"/>
      <c r="M170" s="102"/>
      <c r="N170" s="102"/>
      <c r="O170" s="102"/>
      <c r="P170" s="102"/>
      <c r="Q170" s="102"/>
      <c r="R170" s="102"/>
      <c r="S170" s="102"/>
      <c r="T170" s="102"/>
      <c r="U170" s="102"/>
      <c r="V170" s="102"/>
      <c r="W170" s="104"/>
      <c r="X170" s="104"/>
      <c r="Y170" s="102"/>
      <c r="Z170" s="102"/>
      <c r="AA170" s="102"/>
      <c r="AB170" s="102"/>
      <c r="AC170" s="102"/>
      <c r="AD170" s="102"/>
    </row>
    <row r="171" spans="1:30" ht="12.75" customHeight="1">
      <c r="A171" s="102"/>
      <c r="B171" s="102"/>
      <c r="C171" s="102"/>
      <c r="D171" s="102"/>
      <c r="E171" s="102"/>
      <c r="F171" s="102"/>
      <c r="G171" s="102"/>
      <c r="H171" s="102"/>
      <c r="I171" s="102"/>
      <c r="J171" s="102"/>
      <c r="K171" s="102"/>
      <c r="L171" s="102"/>
      <c r="M171" s="102"/>
      <c r="N171" s="102"/>
      <c r="O171" s="102"/>
      <c r="P171" s="102"/>
      <c r="Q171" s="102"/>
      <c r="R171" s="102"/>
      <c r="S171" s="102"/>
      <c r="T171" s="102"/>
      <c r="U171" s="102"/>
      <c r="V171" s="102"/>
      <c r="W171" s="104"/>
      <c r="X171" s="104"/>
      <c r="Y171" s="102"/>
      <c r="Z171" s="102"/>
      <c r="AA171" s="102"/>
      <c r="AB171" s="102"/>
      <c r="AC171" s="102"/>
      <c r="AD171" s="102"/>
    </row>
    <row r="172" spans="1:30" ht="12.75" customHeight="1">
      <c r="A172" s="102"/>
      <c r="B172" s="102"/>
      <c r="C172" s="102"/>
      <c r="D172" s="102"/>
      <c r="E172" s="102"/>
      <c r="F172" s="102"/>
      <c r="G172" s="102"/>
      <c r="H172" s="102"/>
      <c r="I172" s="102"/>
      <c r="J172" s="102"/>
      <c r="K172" s="102"/>
      <c r="L172" s="102"/>
      <c r="M172" s="102"/>
      <c r="N172" s="102"/>
      <c r="O172" s="102"/>
      <c r="P172" s="102"/>
      <c r="Q172" s="102"/>
      <c r="R172" s="102"/>
      <c r="S172" s="102"/>
      <c r="T172" s="102"/>
      <c r="U172" s="102"/>
      <c r="V172" s="102"/>
      <c r="W172" s="104"/>
      <c r="X172" s="104"/>
      <c r="Y172" s="102"/>
      <c r="Z172" s="102"/>
      <c r="AA172" s="102"/>
      <c r="AB172" s="102"/>
      <c r="AC172" s="102"/>
      <c r="AD172" s="102"/>
    </row>
    <row r="173" spans="1:30" ht="12.75" customHeight="1">
      <c r="A173" s="102"/>
      <c r="B173" s="102"/>
      <c r="C173" s="102"/>
      <c r="D173" s="102"/>
      <c r="E173" s="102"/>
      <c r="F173" s="102"/>
      <c r="G173" s="102"/>
      <c r="H173" s="102"/>
      <c r="I173" s="102"/>
      <c r="J173" s="102"/>
      <c r="K173" s="102"/>
      <c r="L173" s="102"/>
      <c r="M173" s="102"/>
      <c r="N173" s="102"/>
      <c r="O173" s="102"/>
      <c r="P173" s="102"/>
      <c r="Q173" s="102"/>
      <c r="R173" s="102"/>
      <c r="S173" s="102"/>
      <c r="T173" s="102"/>
      <c r="U173" s="102"/>
      <c r="V173" s="102"/>
      <c r="W173" s="104"/>
      <c r="X173" s="104"/>
      <c r="Y173" s="102"/>
      <c r="Z173" s="102"/>
      <c r="AA173" s="102"/>
      <c r="AB173" s="102"/>
      <c r="AC173" s="102"/>
      <c r="AD173" s="102"/>
    </row>
    <row r="174" spans="1:30" ht="12.75" customHeight="1">
      <c r="A174" s="102"/>
      <c r="B174" s="102"/>
      <c r="C174" s="102"/>
      <c r="D174" s="102"/>
      <c r="E174" s="102"/>
      <c r="F174" s="102"/>
      <c r="G174" s="102"/>
      <c r="H174" s="102"/>
      <c r="I174" s="102"/>
      <c r="J174" s="102"/>
      <c r="K174" s="102"/>
      <c r="L174" s="102"/>
      <c r="M174" s="102"/>
      <c r="N174" s="102"/>
      <c r="O174" s="102"/>
      <c r="P174" s="102"/>
      <c r="Q174" s="102"/>
      <c r="R174" s="102"/>
      <c r="S174" s="102"/>
      <c r="T174" s="102"/>
      <c r="U174" s="102"/>
      <c r="V174" s="102"/>
      <c r="W174" s="104"/>
      <c r="X174" s="104"/>
      <c r="Y174" s="102"/>
      <c r="Z174" s="102"/>
      <c r="AA174" s="102"/>
      <c r="AB174" s="102"/>
      <c r="AC174" s="102"/>
      <c r="AD174" s="102"/>
    </row>
    <row r="175" spans="1:30" ht="12.75" customHeight="1">
      <c r="A175" s="102"/>
      <c r="B175" s="102"/>
      <c r="C175" s="102"/>
      <c r="D175" s="102"/>
      <c r="E175" s="102"/>
      <c r="F175" s="102"/>
      <c r="G175" s="102"/>
      <c r="H175" s="102"/>
      <c r="I175" s="102"/>
      <c r="J175" s="102"/>
      <c r="K175" s="102"/>
      <c r="L175" s="102"/>
      <c r="M175" s="102"/>
      <c r="N175" s="102"/>
      <c r="O175" s="102"/>
      <c r="P175" s="102"/>
      <c r="Q175" s="102"/>
      <c r="R175" s="102"/>
      <c r="S175" s="102"/>
      <c r="T175" s="102"/>
      <c r="U175" s="102"/>
      <c r="V175" s="102"/>
      <c r="W175" s="104"/>
      <c r="X175" s="104"/>
      <c r="Y175" s="102"/>
      <c r="Z175" s="102"/>
      <c r="AA175" s="102"/>
      <c r="AB175" s="102"/>
      <c r="AC175" s="102"/>
      <c r="AD175" s="102"/>
    </row>
    <row r="176" spans="1:30" ht="12.75" customHeight="1">
      <c r="A176" s="102"/>
      <c r="B176" s="102"/>
      <c r="C176" s="102"/>
      <c r="D176" s="102"/>
      <c r="E176" s="102"/>
      <c r="F176" s="102"/>
      <c r="G176" s="102"/>
      <c r="H176" s="102"/>
      <c r="I176" s="102"/>
      <c r="J176" s="102"/>
      <c r="K176" s="102"/>
      <c r="L176" s="102"/>
      <c r="M176" s="102"/>
      <c r="N176" s="102"/>
      <c r="O176" s="102"/>
      <c r="P176" s="102"/>
      <c r="Q176" s="102"/>
      <c r="R176" s="102"/>
      <c r="S176" s="102"/>
      <c r="T176" s="102"/>
      <c r="U176" s="102"/>
      <c r="V176" s="102"/>
      <c r="W176" s="104"/>
      <c r="X176" s="104"/>
      <c r="Y176" s="102"/>
      <c r="Z176" s="102"/>
      <c r="AA176" s="102"/>
      <c r="AB176" s="102"/>
      <c r="AC176" s="102"/>
      <c r="AD176" s="102"/>
    </row>
    <row r="177" spans="1:30" ht="12.75" customHeight="1">
      <c r="A177" s="102"/>
      <c r="B177" s="102"/>
      <c r="C177" s="102"/>
      <c r="D177" s="102"/>
      <c r="E177" s="102"/>
      <c r="F177" s="102"/>
      <c r="G177" s="102"/>
      <c r="H177" s="102"/>
      <c r="I177" s="102"/>
      <c r="J177" s="102"/>
      <c r="K177" s="102"/>
      <c r="L177" s="102"/>
      <c r="M177" s="102"/>
      <c r="N177" s="102"/>
      <c r="O177" s="102"/>
      <c r="P177" s="102"/>
      <c r="Q177" s="102"/>
      <c r="R177" s="102"/>
      <c r="S177" s="102"/>
      <c r="T177" s="102"/>
      <c r="U177" s="102"/>
      <c r="V177" s="102"/>
      <c r="W177" s="104"/>
      <c r="X177" s="104"/>
      <c r="Y177" s="102"/>
      <c r="Z177" s="102"/>
      <c r="AA177" s="102"/>
      <c r="AB177" s="102"/>
      <c r="AC177" s="102"/>
      <c r="AD177" s="102"/>
    </row>
    <row r="178" spans="1:30" ht="12.75" customHeight="1">
      <c r="A178" s="102"/>
      <c r="B178" s="102"/>
      <c r="C178" s="102"/>
      <c r="D178" s="102"/>
      <c r="E178" s="102"/>
      <c r="F178" s="102"/>
      <c r="G178" s="102"/>
      <c r="H178" s="102"/>
      <c r="I178" s="102"/>
      <c r="J178" s="102"/>
      <c r="K178" s="102"/>
      <c r="L178" s="102"/>
      <c r="M178" s="102"/>
      <c r="N178" s="102"/>
      <c r="O178" s="102"/>
      <c r="P178" s="102"/>
      <c r="Q178" s="102"/>
      <c r="R178" s="102"/>
      <c r="S178" s="102"/>
      <c r="T178" s="102"/>
      <c r="U178" s="102"/>
      <c r="V178" s="102"/>
      <c r="W178" s="104"/>
      <c r="X178" s="104"/>
      <c r="Y178" s="102"/>
      <c r="Z178" s="102"/>
      <c r="AA178" s="102"/>
      <c r="AB178" s="102"/>
      <c r="AC178" s="102"/>
      <c r="AD178" s="102"/>
    </row>
    <row r="179" spans="1:30" ht="12.75" customHeight="1">
      <c r="A179" s="102"/>
      <c r="B179" s="102"/>
      <c r="C179" s="102"/>
      <c r="D179" s="102"/>
      <c r="E179" s="102"/>
      <c r="F179" s="102"/>
      <c r="G179" s="102"/>
      <c r="H179" s="102"/>
      <c r="I179" s="102"/>
      <c r="J179" s="102"/>
      <c r="K179" s="102"/>
      <c r="L179" s="102"/>
      <c r="M179" s="102"/>
      <c r="N179" s="102"/>
      <c r="O179" s="102"/>
      <c r="P179" s="102"/>
      <c r="Q179" s="102"/>
      <c r="R179" s="102"/>
      <c r="S179" s="102"/>
      <c r="T179" s="102"/>
      <c r="U179" s="102"/>
      <c r="V179" s="102"/>
      <c r="W179" s="104"/>
      <c r="X179" s="104"/>
      <c r="Y179" s="102"/>
      <c r="Z179" s="102"/>
      <c r="AA179" s="102"/>
      <c r="AB179" s="102"/>
      <c r="AC179" s="102"/>
      <c r="AD179" s="102"/>
    </row>
    <row r="180" spans="1:30" ht="12.75" customHeight="1">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4"/>
      <c r="X180" s="104"/>
      <c r="Y180" s="102"/>
      <c r="Z180" s="102"/>
      <c r="AA180" s="102"/>
      <c r="AB180" s="102"/>
      <c r="AC180" s="102"/>
      <c r="AD180" s="102"/>
    </row>
    <row r="181" spans="1:30" ht="12.75" customHeight="1">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4"/>
      <c r="X181" s="104"/>
      <c r="Y181" s="102"/>
      <c r="Z181" s="102"/>
      <c r="AA181" s="102"/>
      <c r="AB181" s="102"/>
      <c r="AC181" s="102"/>
      <c r="AD181" s="102"/>
    </row>
    <row r="182" spans="1:30" ht="12.75" customHeight="1">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4"/>
      <c r="X182" s="104"/>
      <c r="Y182" s="102"/>
      <c r="Z182" s="102"/>
      <c r="AA182" s="102"/>
      <c r="AB182" s="102"/>
      <c r="AC182" s="102"/>
      <c r="AD182" s="102"/>
    </row>
    <row r="183" spans="1:30" ht="12.75" customHeight="1">
      <c r="A183" s="102"/>
      <c r="B183" s="102"/>
      <c r="C183" s="102"/>
      <c r="D183" s="102"/>
      <c r="E183" s="102"/>
      <c r="F183" s="102"/>
      <c r="G183" s="102"/>
      <c r="H183" s="102"/>
      <c r="I183" s="102"/>
      <c r="J183" s="102"/>
      <c r="K183" s="102"/>
      <c r="L183" s="102"/>
      <c r="M183" s="102"/>
      <c r="N183" s="102"/>
      <c r="O183" s="102"/>
      <c r="P183" s="102"/>
      <c r="Q183" s="102"/>
      <c r="R183" s="102"/>
      <c r="S183" s="102"/>
      <c r="T183" s="102"/>
      <c r="U183" s="102"/>
      <c r="V183" s="102"/>
      <c r="W183" s="104"/>
      <c r="X183" s="104"/>
      <c r="Y183" s="102"/>
      <c r="Z183" s="102"/>
      <c r="AA183" s="102"/>
      <c r="AB183" s="102"/>
      <c r="AC183" s="102"/>
      <c r="AD183" s="102"/>
    </row>
    <row r="184" spans="1:30" ht="12.75" customHeight="1">
      <c r="A184" s="102"/>
      <c r="B184" s="102"/>
      <c r="C184" s="102"/>
      <c r="D184" s="102"/>
      <c r="E184" s="102"/>
      <c r="F184" s="102"/>
      <c r="G184" s="102"/>
      <c r="H184" s="102"/>
      <c r="I184" s="102"/>
      <c r="J184" s="102"/>
      <c r="K184" s="102"/>
      <c r="L184" s="102"/>
      <c r="M184" s="102"/>
      <c r="N184" s="102"/>
      <c r="O184" s="102"/>
      <c r="P184" s="102"/>
      <c r="Q184" s="102"/>
      <c r="R184" s="102"/>
      <c r="S184" s="102"/>
      <c r="T184" s="102"/>
      <c r="U184" s="102"/>
      <c r="V184" s="102"/>
      <c r="W184" s="104"/>
      <c r="X184" s="104"/>
      <c r="Y184" s="102"/>
      <c r="Z184" s="102"/>
      <c r="AA184" s="102"/>
      <c r="AB184" s="102"/>
      <c r="AC184" s="102"/>
      <c r="AD184" s="102"/>
    </row>
    <row r="185" spans="1:30" ht="12.75" customHeight="1">
      <c r="A185" s="102"/>
      <c r="B185" s="102"/>
      <c r="C185" s="102"/>
      <c r="D185" s="102"/>
      <c r="E185" s="102"/>
      <c r="F185" s="102"/>
      <c r="G185" s="102"/>
      <c r="H185" s="102"/>
      <c r="I185" s="102"/>
      <c r="J185" s="102"/>
      <c r="K185" s="102"/>
      <c r="L185" s="102"/>
      <c r="M185" s="102"/>
      <c r="N185" s="102"/>
      <c r="O185" s="102"/>
      <c r="P185" s="102"/>
      <c r="Q185" s="102"/>
      <c r="R185" s="102"/>
      <c r="S185" s="102"/>
      <c r="T185" s="102"/>
      <c r="U185" s="102"/>
      <c r="V185" s="102"/>
      <c r="W185" s="104"/>
      <c r="X185" s="104"/>
      <c r="Y185" s="102"/>
      <c r="Z185" s="102"/>
      <c r="AA185" s="102"/>
      <c r="AB185" s="102"/>
      <c r="AC185" s="102"/>
      <c r="AD185" s="102"/>
    </row>
    <row r="186" spans="1:30" ht="12.75" customHeight="1">
      <c r="A186" s="102"/>
      <c r="B186" s="102"/>
      <c r="C186" s="102"/>
      <c r="D186" s="102"/>
      <c r="E186" s="102"/>
      <c r="F186" s="102"/>
      <c r="G186" s="102"/>
      <c r="H186" s="102"/>
      <c r="I186" s="102"/>
      <c r="J186" s="102"/>
      <c r="K186" s="102"/>
      <c r="L186" s="102"/>
      <c r="M186" s="102"/>
      <c r="N186" s="102"/>
      <c r="O186" s="102"/>
      <c r="P186" s="102"/>
      <c r="Q186" s="102"/>
      <c r="R186" s="102"/>
      <c r="S186" s="102"/>
      <c r="T186" s="102"/>
      <c r="U186" s="102"/>
      <c r="V186" s="102"/>
      <c r="W186" s="104"/>
      <c r="X186" s="104"/>
      <c r="Y186" s="102"/>
      <c r="Z186" s="102"/>
      <c r="AA186" s="102"/>
      <c r="AB186" s="102"/>
      <c r="AC186" s="102"/>
      <c r="AD186" s="102"/>
    </row>
    <row r="187" spans="1:30" ht="12.75" customHeight="1">
      <c r="A187" s="102"/>
      <c r="B187" s="102"/>
      <c r="C187" s="102"/>
      <c r="D187" s="102"/>
      <c r="E187" s="102"/>
      <c r="F187" s="102"/>
      <c r="G187" s="102"/>
      <c r="H187" s="102"/>
      <c r="I187" s="102"/>
      <c r="J187" s="102"/>
      <c r="K187" s="102"/>
      <c r="L187" s="102"/>
      <c r="M187" s="102"/>
      <c r="N187" s="102"/>
      <c r="O187" s="102"/>
      <c r="P187" s="102"/>
      <c r="Q187" s="102"/>
      <c r="R187" s="102"/>
      <c r="S187" s="102"/>
      <c r="T187" s="102"/>
      <c r="U187" s="102"/>
      <c r="V187" s="102"/>
      <c r="W187" s="104"/>
      <c r="X187" s="104"/>
      <c r="Y187" s="102"/>
      <c r="Z187" s="102"/>
      <c r="AA187" s="102"/>
      <c r="AB187" s="102"/>
      <c r="AC187" s="102"/>
      <c r="AD187" s="102"/>
    </row>
    <row r="188" spans="1:30" ht="12.75" customHeight="1">
      <c r="A188" s="102"/>
      <c r="B188" s="102"/>
      <c r="C188" s="102"/>
      <c r="D188" s="102"/>
      <c r="E188" s="102"/>
      <c r="F188" s="102"/>
      <c r="G188" s="102"/>
      <c r="H188" s="102"/>
      <c r="I188" s="102"/>
      <c r="J188" s="102"/>
      <c r="K188" s="102"/>
      <c r="L188" s="102"/>
      <c r="M188" s="102"/>
      <c r="N188" s="102"/>
      <c r="O188" s="102"/>
      <c r="P188" s="102"/>
      <c r="Q188" s="102"/>
      <c r="R188" s="102"/>
      <c r="S188" s="102"/>
      <c r="T188" s="102"/>
      <c r="U188" s="102"/>
      <c r="V188" s="102"/>
      <c r="W188" s="104"/>
      <c r="X188" s="104"/>
      <c r="Y188" s="102"/>
      <c r="Z188" s="102"/>
      <c r="AA188" s="102"/>
      <c r="AB188" s="102"/>
      <c r="AC188" s="102"/>
      <c r="AD188" s="102"/>
    </row>
    <row r="189" spans="1:30" ht="12.75" customHeight="1">
      <c r="A189" s="102"/>
      <c r="B189" s="102"/>
      <c r="C189" s="102"/>
      <c r="D189" s="102"/>
      <c r="E189" s="102"/>
      <c r="F189" s="102"/>
      <c r="G189" s="102"/>
      <c r="H189" s="102"/>
      <c r="I189" s="102"/>
      <c r="J189" s="102"/>
      <c r="K189" s="102"/>
      <c r="L189" s="102"/>
      <c r="M189" s="102"/>
      <c r="N189" s="102"/>
      <c r="O189" s="102"/>
      <c r="P189" s="102"/>
      <c r="Q189" s="102"/>
      <c r="R189" s="102"/>
      <c r="S189" s="102"/>
      <c r="T189" s="102"/>
      <c r="U189" s="102"/>
      <c r="V189" s="102"/>
      <c r="W189" s="104"/>
      <c r="X189" s="104"/>
      <c r="Y189" s="102"/>
      <c r="Z189" s="102"/>
      <c r="AA189" s="102"/>
      <c r="AB189" s="102"/>
      <c r="AC189" s="102"/>
      <c r="AD189" s="102"/>
    </row>
    <row r="190" spans="1:30" ht="12.75" customHeight="1">
      <c r="A190" s="102"/>
      <c r="B190" s="102"/>
      <c r="C190" s="102"/>
      <c r="D190" s="102"/>
      <c r="E190" s="102"/>
      <c r="F190" s="102"/>
      <c r="G190" s="102"/>
      <c r="H190" s="102"/>
      <c r="I190" s="102"/>
      <c r="J190" s="102"/>
      <c r="K190" s="102"/>
      <c r="L190" s="102"/>
      <c r="M190" s="102"/>
      <c r="N190" s="102"/>
      <c r="O190" s="102"/>
      <c r="P190" s="102"/>
      <c r="Q190" s="102"/>
      <c r="R190" s="102"/>
      <c r="S190" s="102"/>
      <c r="T190" s="102"/>
      <c r="U190" s="102"/>
      <c r="V190" s="102"/>
      <c r="W190" s="104"/>
      <c r="X190" s="104"/>
      <c r="Y190" s="102"/>
      <c r="Z190" s="102"/>
      <c r="AA190" s="102"/>
      <c r="AB190" s="102"/>
      <c r="AC190" s="102"/>
      <c r="AD190" s="102"/>
    </row>
    <row r="191" spans="1:30" ht="12.75" customHeight="1">
      <c r="A191" s="102"/>
      <c r="B191" s="102"/>
      <c r="C191" s="102"/>
      <c r="D191" s="102"/>
      <c r="E191" s="102"/>
      <c r="F191" s="102"/>
      <c r="G191" s="102"/>
      <c r="H191" s="102"/>
      <c r="I191" s="102"/>
      <c r="J191" s="102"/>
      <c r="K191" s="102"/>
      <c r="L191" s="102"/>
      <c r="M191" s="102"/>
      <c r="N191" s="102"/>
      <c r="O191" s="102"/>
      <c r="P191" s="102"/>
      <c r="Q191" s="102"/>
      <c r="R191" s="102"/>
      <c r="S191" s="102"/>
      <c r="T191" s="102"/>
      <c r="U191" s="102"/>
      <c r="V191" s="102"/>
      <c r="W191" s="104"/>
      <c r="X191" s="104"/>
      <c r="Y191" s="102"/>
      <c r="Z191" s="102"/>
      <c r="AA191" s="102"/>
      <c r="AB191" s="102"/>
      <c r="AC191" s="102"/>
      <c r="AD191" s="102"/>
    </row>
    <row r="192" spans="1:30" ht="12.75" customHeight="1">
      <c r="A192" s="102"/>
      <c r="B192" s="102"/>
      <c r="C192" s="102"/>
      <c r="D192" s="102"/>
      <c r="E192" s="102"/>
      <c r="F192" s="102"/>
      <c r="G192" s="102"/>
      <c r="H192" s="102"/>
      <c r="I192" s="102"/>
      <c r="J192" s="102"/>
      <c r="K192" s="102"/>
      <c r="L192" s="102"/>
      <c r="M192" s="102"/>
      <c r="N192" s="102"/>
      <c r="O192" s="102"/>
      <c r="P192" s="102"/>
      <c r="Q192" s="102"/>
      <c r="R192" s="102"/>
      <c r="S192" s="102"/>
      <c r="T192" s="102"/>
      <c r="U192" s="102"/>
      <c r="V192" s="102"/>
      <c r="W192" s="104"/>
      <c r="X192" s="104"/>
      <c r="Y192" s="102"/>
      <c r="Z192" s="102"/>
      <c r="AA192" s="102"/>
      <c r="AB192" s="102"/>
      <c r="AC192" s="102"/>
      <c r="AD192" s="102"/>
    </row>
    <row r="193" spans="1:30" ht="12.75" customHeight="1">
      <c r="A193" s="102"/>
      <c r="B193" s="102"/>
      <c r="C193" s="102"/>
      <c r="D193" s="102"/>
      <c r="E193" s="102"/>
      <c r="F193" s="102"/>
      <c r="G193" s="102"/>
      <c r="H193" s="102"/>
      <c r="I193" s="102"/>
      <c r="J193" s="102"/>
      <c r="K193" s="102"/>
      <c r="L193" s="102"/>
      <c r="M193" s="102"/>
      <c r="N193" s="102"/>
      <c r="O193" s="102"/>
      <c r="P193" s="102"/>
      <c r="Q193" s="102"/>
      <c r="R193" s="102"/>
      <c r="S193" s="102"/>
      <c r="T193" s="102"/>
      <c r="U193" s="102"/>
      <c r="V193" s="102"/>
      <c r="W193" s="104"/>
      <c r="X193" s="104"/>
      <c r="Y193" s="102"/>
      <c r="Z193" s="102"/>
      <c r="AA193" s="102"/>
      <c r="AB193" s="102"/>
      <c r="AC193" s="102"/>
      <c r="AD193" s="102"/>
    </row>
    <row r="194" spans="1:30" ht="12.75" customHeight="1">
      <c r="A194" s="102"/>
      <c r="B194" s="102"/>
      <c r="C194" s="102"/>
      <c r="D194" s="102"/>
      <c r="E194" s="102"/>
      <c r="F194" s="102"/>
      <c r="G194" s="102"/>
      <c r="H194" s="102"/>
      <c r="I194" s="102"/>
      <c r="J194" s="102"/>
      <c r="K194" s="102"/>
      <c r="L194" s="102"/>
      <c r="M194" s="102"/>
      <c r="N194" s="102"/>
      <c r="O194" s="102"/>
      <c r="P194" s="102"/>
      <c r="Q194" s="102"/>
      <c r="R194" s="102"/>
      <c r="S194" s="102"/>
      <c r="T194" s="102"/>
      <c r="U194" s="102"/>
      <c r="V194" s="102"/>
      <c r="W194" s="104"/>
      <c r="X194" s="104"/>
      <c r="Y194" s="102"/>
      <c r="Z194" s="102"/>
      <c r="AA194" s="102"/>
      <c r="AB194" s="102"/>
      <c r="AC194" s="102"/>
      <c r="AD194" s="102"/>
    </row>
    <row r="195" spans="1:30" ht="12.75" customHeight="1">
      <c r="A195" s="102"/>
      <c r="B195" s="102"/>
      <c r="C195" s="102"/>
      <c r="D195" s="102"/>
      <c r="E195" s="102"/>
      <c r="F195" s="102"/>
      <c r="G195" s="102"/>
      <c r="H195" s="102"/>
      <c r="I195" s="102"/>
      <c r="J195" s="102"/>
      <c r="K195" s="102"/>
      <c r="L195" s="102"/>
      <c r="M195" s="102"/>
      <c r="N195" s="102"/>
      <c r="O195" s="102"/>
      <c r="P195" s="102"/>
      <c r="Q195" s="102"/>
      <c r="R195" s="102"/>
      <c r="S195" s="102"/>
      <c r="T195" s="102"/>
      <c r="U195" s="102"/>
      <c r="V195" s="102"/>
      <c r="W195" s="104"/>
      <c r="X195" s="104"/>
      <c r="Y195" s="102"/>
      <c r="Z195" s="102"/>
      <c r="AA195" s="102"/>
      <c r="AB195" s="102"/>
      <c r="AC195" s="102"/>
      <c r="AD195" s="102"/>
    </row>
    <row r="196" spans="1:30" ht="12.75" customHeight="1">
      <c r="A196" s="102"/>
      <c r="B196" s="102"/>
      <c r="C196" s="102"/>
      <c r="D196" s="102"/>
      <c r="E196" s="102"/>
      <c r="F196" s="102"/>
      <c r="G196" s="102"/>
      <c r="H196" s="102"/>
      <c r="I196" s="102"/>
      <c r="J196" s="102"/>
      <c r="K196" s="102"/>
      <c r="L196" s="102"/>
      <c r="M196" s="102"/>
      <c r="N196" s="102"/>
      <c r="O196" s="102"/>
      <c r="P196" s="102"/>
      <c r="Q196" s="102"/>
      <c r="R196" s="102"/>
      <c r="S196" s="102"/>
      <c r="T196" s="102"/>
      <c r="U196" s="102"/>
      <c r="V196" s="102"/>
      <c r="W196" s="104"/>
      <c r="X196" s="104"/>
      <c r="Y196" s="102"/>
      <c r="Z196" s="102"/>
      <c r="AA196" s="102"/>
      <c r="AB196" s="102"/>
      <c r="AC196" s="102"/>
      <c r="AD196" s="102"/>
    </row>
    <row r="197" spans="1:30" ht="12.75" customHeight="1">
      <c r="A197" s="102"/>
      <c r="B197" s="102"/>
      <c r="C197" s="102"/>
      <c r="D197" s="102"/>
      <c r="E197" s="102"/>
      <c r="F197" s="102"/>
      <c r="G197" s="102"/>
      <c r="H197" s="102"/>
      <c r="I197" s="102"/>
      <c r="J197" s="102"/>
      <c r="K197" s="102"/>
      <c r="L197" s="102"/>
      <c r="M197" s="102"/>
      <c r="N197" s="102"/>
      <c r="O197" s="102"/>
      <c r="P197" s="102"/>
      <c r="Q197" s="102"/>
      <c r="R197" s="102"/>
      <c r="S197" s="102"/>
      <c r="T197" s="102"/>
      <c r="U197" s="102"/>
      <c r="V197" s="102"/>
      <c r="W197" s="104"/>
      <c r="X197" s="104"/>
      <c r="Y197" s="102"/>
      <c r="Z197" s="102"/>
      <c r="AA197" s="102"/>
      <c r="AB197" s="102"/>
      <c r="AC197" s="102"/>
      <c r="AD197" s="102"/>
    </row>
    <row r="198" spans="1:30" ht="12.75" customHeight="1">
      <c r="A198" s="102"/>
      <c r="B198" s="102"/>
      <c r="C198" s="102"/>
      <c r="D198" s="102"/>
      <c r="E198" s="102"/>
      <c r="F198" s="102"/>
      <c r="G198" s="102"/>
      <c r="H198" s="102"/>
      <c r="I198" s="102"/>
      <c r="J198" s="102"/>
      <c r="K198" s="102"/>
      <c r="L198" s="102"/>
      <c r="M198" s="102"/>
      <c r="N198" s="102"/>
      <c r="O198" s="102"/>
      <c r="P198" s="102"/>
      <c r="Q198" s="102"/>
      <c r="R198" s="102"/>
      <c r="S198" s="102"/>
      <c r="T198" s="102"/>
      <c r="U198" s="102"/>
      <c r="V198" s="102"/>
      <c r="W198" s="104"/>
      <c r="X198" s="104"/>
      <c r="Y198" s="102"/>
      <c r="Z198" s="102"/>
      <c r="AA198" s="102"/>
      <c r="AB198" s="102"/>
      <c r="AC198" s="102"/>
      <c r="AD198" s="102"/>
    </row>
    <row r="199" spans="1:30" ht="12.75" customHeight="1">
      <c r="A199" s="102"/>
      <c r="B199" s="102"/>
      <c r="C199" s="102"/>
      <c r="D199" s="102"/>
      <c r="E199" s="102"/>
      <c r="F199" s="102"/>
      <c r="G199" s="102"/>
      <c r="H199" s="102"/>
      <c r="I199" s="102"/>
      <c r="J199" s="102"/>
      <c r="K199" s="102"/>
      <c r="L199" s="102"/>
      <c r="M199" s="102"/>
      <c r="N199" s="102"/>
      <c r="O199" s="102"/>
      <c r="P199" s="102"/>
      <c r="Q199" s="102"/>
      <c r="R199" s="102"/>
      <c r="S199" s="102"/>
      <c r="T199" s="102"/>
      <c r="U199" s="102"/>
      <c r="V199" s="102"/>
      <c r="W199" s="104"/>
      <c r="X199" s="104"/>
      <c r="Y199" s="102"/>
      <c r="Z199" s="102"/>
      <c r="AA199" s="102"/>
      <c r="AB199" s="102"/>
      <c r="AC199" s="102"/>
      <c r="AD199" s="102"/>
    </row>
    <row r="200" spans="1:30" ht="12.75" customHeight="1">
      <c r="A200" s="102"/>
      <c r="B200" s="102"/>
      <c r="C200" s="102"/>
      <c r="D200" s="102"/>
      <c r="E200" s="102"/>
      <c r="F200" s="102"/>
      <c r="G200" s="102"/>
      <c r="H200" s="102"/>
      <c r="I200" s="102"/>
      <c r="J200" s="102"/>
      <c r="K200" s="102"/>
      <c r="L200" s="102"/>
      <c r="M200" s="102"/>
      <c r="N200" s="102"/>
      <c r="O200" s="102"/>
      <c r="P200" s="102"/>
      <c r="Q200" s="102"/>
      <c r="R200" s="102"/>
      <c r="S200" s="102"/>
      <c r="T200" s="102"/>
      <c r="U200" s="102"/>
      <c r="V200" s="102"/>
      <c r="W200" s="104"/>
      <c r="X200" s="104"/>
      <c r="Y200" s="102"/>
      <c r="Z200" s="102"/>
      <c r="AA200" s="102"/>
      <c r="AB200" s="102"/>
      <c r="AC200" s="102"/>
      <c r="AD200" s="102"/>
    </row>
    <row r="201" spans="1:30" ht="12.75" customHeight="1">
      <c r="A201" s="102"/>
      <c r="B201" s="102"/>
      <c r="C201" s="102"/>
      <c r="D201" s="102"/>
      <c r="E201" s="102"/>
      <c r="F201" s="102"/>
      <c r="G201" s="102"/>
      <c r="H201" s="102"/>
      <c r="I201" s="102"/>
      <c r="J201" s="102"/>
      <c r="K201" s="102"/>
      <c r="L201" s="102"/>
      <c r="M201" s="102"/>
      <c r="N201" s="102"/>
      <c r="O201" s="102"/>
      <c r="P201" s="102"/>
      <c r="Q201" s="102"/>
      <c r="R201" s="102"/>
      <c r="S201" s="102"/>
      <c r="T201" s="102"/>
      <c r="U201" s="102"/>
      <c r="V201" s="102"/>
      <c r="W201" s="104"/>
      <c r="X201" s="104"/>
      <c r="Y201" s="102"/>
      <c r="Z201" s="102"/>
      <c r="AA201" s="102"/>
      <c r="AB201" s="102"/>
      <c r="AC201" s="102"/>
      <c r="AD201" s="102"/>
    </row>
    <row r="202" spans="1:30" ht="12.75" customHeight="1">
      <c r="A202" s="102"/>
      <c r="B202" s="102"/>
      <c r="C202" s="102"/>
      <c r="D202" s="102"/>
      <c r="E202" s="102"/>
      <c r="F202" s="102"/>
      <c r="G202" s="102"/>
      <c r="H202" s="102"/>
      <c r="I202" s="102"/>
      <c r="J202" s="102"/>
      <c r="K202" s="102"/>
      <c r="L202" s="102"/>
      <c r="M202" s="102"/>
      <c r="N202" s="102"/>
      <c r="O202" s="102"/>
      <c r="P202" s="102"/>
      <c r="Q202" s="102"/>
      <c r="R202" s="102"/>
      <c r="S202" s="102"/>
      <c r="T202" s="102"/>
      <c r="U202" s="102"/>
      <c r="V202" s="102"/>
      <c r="W202" s="104"/>
      <c r="X202" s="104"/>
      <c r="Y202" s="102"/>
      <c r="Z202" s="102"/>
      <c r="AA202" s="102"/>
      <c r="AB202" s="102"/>
      <c r="AC202" s="102"/>
      <c r="AD202" s="102"/>
    </row>
    <row r="203" spans="1:30" ht="12.75" customHeight="1">
      <c r="A203" s="102"/>
      <c r="B203" s="102"/>
      <c r="C203" s="102"/>
      <c r="D203" s="102"/>
      <c r="E203" s="102"/>
      <c r="F203" s="102"/>
      <c r="G203" s="102"/>
      <c r="H203" s="102"/>
      <c r="I203" s="102"/>
      <c r="J203" s="102"/>
      <c r="K203" s="102"/>
      <c r="L203" s="102"/>
      <c r="M203" s="102"/>
      <c r="N203" s="102"/>
      <c r="O203" s="102"/>
      <c r="P203" s="102"/>
      <c r="Q203" s="102"/>
      <c r="R203" s="102"/>
      <c r="S203" s="102"/>
      <c r="T203" s="102"/>
      <c r="U203" s="102"/>
      <c r="V203" s="102"/>
      <c r="W203" s="104"/>
      <c r="X203" s="104"/>
      <c r="Y203" s="102"/>
      <c r="Z203" s="102"/>
      <c r="AA203" s="102"/>
      <c r="AB203" s="102"/>
      <c r="AC203" s="102"/>
      <c r="AD203" s="102"/>
    </row>
    <row r="204" spans="1:30" ht="12.75" customHeight="1">
      <c r="A204" s="102"/>
      <c r="B204" s="102"/>
      <c r="C204" s="102"/>
      <c r="D204" s="102"/>
      <c r="E204" s="102"/>
      <c r="F204" s="102"/>
      <c r="G204" s="102"/>
      <c r="H204" s="102"/>
      <c r="I204" s="102"/>
      <c r="J204" s="102"/>
      <c r="K204" s="102"/>
      <c r="L204" s="102"/>
      <c r="M204" s="102"/>
      <c r="N204" s="102"/>
      <c r="O204" s="102"/>
      <c r="P204" s="102"/>
      <c r="Q204" s="102"/>
      <c r="R204" s="102"/>
      <c r="S204" s="102"/>
      <c r="T204" s="102"/>
      <c r="U204" s="102"/>
      <c r="V204" s="102"/>
      <c r="W204" s="104"/>
      <c r="X204" s="104"/>
      <c r="Y204" s="102"/>
      <c r="Z204" s="102"/>
      <c r="AA204" s="102"/>
      <c r="AB204" s="102"/>
      <c r="AC204" s="102"/>
      <c r="AD204" s="102"/>
    </row>
    <row r="205" spans="1:30" ht="12.75" customHeight="1">
      <c r="A205" s="102"/>
      <c r="B205" s="102"/>
      <c r="C205" s="102"/>
      <c r="D205" s="102"/>
      <c r="E205" s="102"/>
      <c r="F205" s="102"/>
      <c r="G205" s="102"/>
      <c r="H205" s="102"/>
      <c r="I205" s="102"/>
      <c r="J205" s="102"/>
      <c r="K205" s="102"/>
      <c r="L205" s="102"/>
      <c r="M205" s="102"/>
      <c r="N205" s="102"/>
      <c r="O205" s="102"/>
      <c r="P205" s="102"/>
      <c r="Q205" s="102"/>
      <c r="R205" s="102"/>
      <c r="S205" s="102"/>
      <c r="T205" s="102"/>
      <c r="U205" s="102"/>
      <c r="V205" s="102"/>
      <c r="W205" s="104"/>
      <c r="X205" s="104"/>
      <c r="Y205" s="102"/>
      <c r="Z205" s="102"/>
      <c r="AA205" s="102"/>
      <c r="AB205" s="102"/>
      <c r="AC205" s="102"/>
      <c r="AD205" s="102"/>
    </row>
    <row r="206" spans="1:30" ht="12.75" customHeight="1">
      <c r="A206" s="102"/>
      <c r="B206" s="102"/>
      <c r="C206" s="102"/>
      <c r="D206" s="102"/>
      <c r="E206" s="102"/>
      <c r="F206" s="102"/>
      <c r="G206" s="102"/>
      <c r="H206" s="102"/>
      <c r="I206" s="102"/>
      <c r="J206" s="102"/>
      <c r="K206" s="102"/>
      <c r="L206" s="102"/>
      <c r="M206" s="102"/>
      <c r="N206" s="102"/>
      <c r="O206" s="102"/>
      <c r="P206" s="102"/>
      <c r="Q206" s="102"/>
      <c r="R206" s="102"/>
      <c r="S206" s="102"/>
      <c r="T206" s="102"/>
      <c r="U206" s="102"/>
      <c r="V206" s="102"/>
      <c r="W206" s="104"/>
      <c r="X206" s="104"/>
      <c r="Y206" s="102"/>
      <c r="Z206" s="102"/>
      <c r="AA206" s="102"/>
      <c r="AB206" s="102"/>
      <c r="AC206" s="102"/>
      <c r="AD206" s="102"/>
    </row>
    <row r="207" spans="1:30" ht="12.75" customHeight="1">
      <c r="A207" s="102"/>
      <c r="B207" s="102"/>
      <c r="C207" s="102"/>
      <c r="D207" s="102"/>
      <c r="E207" s="102"/>
      <c r="F207" s="102"/>
      <c r="G207" s="102"/>
      <c r="H207" s="102"/>
      <c r="I207" s="102"/>
      <c r="J207" s="102"/>
      <c r="K207" s="102"/>
      <c r="L207" s="102"/>
      <c r="M207" s="102"/>
      <c r="N207" s="102"/>
      <c r="O207" s="102"/>
      <c r="P207" s="102"/>
      <c r="Q207" s="102"/>
      <c r="R207" s="102"/>
      <c r="S207" s="102"/>
      <c r="T207" s="102"/>
      <c r="U207" s="102"/>
      <c r="V207" s="102"/>
      <c r="W207" s="104"/>
      <c r="X207" s="104"/>
      <c r="Y207" s="102"/>
      <c r="Z207" s="102"/>
      <c r="AA207" s="102"/>
      <c r="AB207" s="102"/>
      <c r="AC207" s="102"/>
      <c r="AD207" s="102"/>
    </row>
    <row r="208" spans="1:30" ht="12.75" customHeight="1">
      <c r="A208" s="102"/>
      <c r="B208" s="102"/>
      <c r="C208" s="102"/>
      <c r="D208" s="102"/>
      <c r="E208" s="102"/>
      <c r="F208" s="102"/>
      <c r="G208" s="102"/>
      <c r="H208" s="102"/>
      <c r="I208" s="102"/>
      <c r="J208" s="102"/>
      <c r="K208" s="102"/>
      <c r="L208" s="102"/>
      <c r="M208" s="102"/>
      <c r="N208" s="102"/>
      <c r="O208" s="102"/>
      <c r="P208" s="102"/>
      <c r="Q208" s="102"/>
      <c r="R208" s="102"/>
      <c r="S208" s="102"/>
      <c r="T208" s="102"/>
      <c r="U208" s="102"/>
      <c r="V208" s="102"/>
      <c r="W208" s="104"/>
      <c r="X208" s="104"/>
      <c r="Y208" s="102"/>
      <c r="Z208" s="102"/>
      <c r="AA208" s="102"/>
      <c r="AB208" s="102"/>
      <c r="AC208" s="102"/>
      <c r="AD208" s="102"/>
    </row>
    <row r="209" spans="1:30" ht="12.75" customHeight="1">
      <c r="A209" s="102"/>
      <c r="B209" s="102"/>
      <c r="C209" s="102"/>
      <c r="D209" s="102"/>
      <c r="E209" s="102"/>
      <c r="F209" s="102"/>
      <c r="G209" s="102"/>
      <c r="H209" s="102"/>
      <c r="I209" s="102"/>
      <c r="J209" s="102"/>
      <c r="K209" s="102"/>
      <c r="L209" s="102"/>
      <c r="M209" s="102"/>
      <c r="N209" s="102"/>
      <c r="O209" s="102"/>
      <c r="P209" s="102"/>
      <c r="Q209" s="102"/>
      <c r="R209" s="102"/>
      <c r="S209" s="102"/>
      <c r="T209" s="102"/>
      <c r="U209" s="102"/>
      <c r="V209" s="102"/>
      <c r="W209" s="104"/>
      <c r="X209" s="104"/>
      <c r="Y209" s="102"/>
      <c r="Z209" s="102"/>
      <c r="AA209" s="102"/>
      <c r="AB209" s="102"/>
      <c r="AC209" s="102"/>
      <c r="AD209" s="102"/>
    </row>
    <row r="210" spans="1:30" ht="12.75" customHeight="1">
      <c r="A210" s="102"/>
      <c r="B210" s="102"/>
      <c r="C210" s="102"/>
      <c r="D210" s="102"/>
      <c r="E210" s="102"/>
      <c r="F210" s="102"/>
      <c r="G210" s="102"/>
      <c r="H210" s="102"/>
      <c r="I210" s="102"/>
      <c r="J210" s="102"/>
      <c r="K210" s="102"/>
      <c r="L210" s="102"/>
      <c r="M210" s="102"/>
      <c r="N210" s="102"/>
      <c r="O210" s="102"/>
      <c r="P210" s="102"/>
      <c r="Q210" s="102"/>
      <c r="R210" s="102"/>
      <c r="S210" s="102"/>
      <c r="T210" s="102"/>
      <c r="U210" s="102"/>
      <c r="V210" s="102"/>
      <c r="W210" s="104"/>
      <c r="X210" s="104"/>
      <c r="Y210" s="102"/>
      <c r="Z210" s="102"/>
      <c r="AA210" s="102"/>
      <c r="AB210" s="102"/>
      <c r="AC210" s="102"/>
      <c r="AD210" s="102"/>
    </row>
    <row r="211" spans="1:30" ht="12.75" customHeight="1">
      <c r="A211" s="102"/>
      <c r="B211" s="102"/>
      <c r="C211" s="102"/>
      <c r="D211" s="102"/>
      <c r="E211" s="102"/>
      <c r="F211" s="102"/>
      <c r="G211" s="102"/>
      <c r="H211" s="102"/>
      <c r="I211" s="102"/>
      <c r="J211" s="102"/>
      <c r="K211" s="102"/>
      <c r="L211" s="102"/>
      <c r="M211" s="102"/>
      <c r="N211" s="102"/>
      <c r="O211" s="102"/>
      <c r="P211" s="102"/>
      <c r="Q211" s="102"/>
      <c r="R211" s="102"/>
      <c r="S211" s="102"/>
      <c r="T211" s="102"/>
      <c r="U211" s="102"/>
      <c r="V211" s="102"/>
      <c r="W211" s="104"/>
      <c r="X211" s="104"/>
      <c r="Y211" s="102"/>
      <c r="Z211" s="102"/>
      <c r="AA211" s="102"/>
      <c r="AB211" s="102"/>
      <c r="AC211" s="102"/>
      <c r="AD211" s="102"/>
    </row>
    <row r="212" spans="1:30" ht="12.75" customHeight="1">
      <c r="A212" s="102"/>
      <c r="B212" s="102"/>
      <c r="C212" s="102"/>
      <c r="D212" s="102"/>
      <c r="E212" s="102"/>
      <c r="F212" s="102"/>
      <c r="G212" s="102"/>
      <c r="H212" s="102"/>
      <c r="I212" s="102"/>
      <c r="J212" s="102"/>
      <c r="K212" s="102"/>
      <c r="L212" s="102"/>
      <c r="M212" s="102"/>
      <c r="N212" s="102"/>
      <c r="O212" s="102"/>
      <c r="P212" s="102"/>
      <c r="Q212" s="102"/>
      <c r="R212" s="102"/>
      <c r="S212" s="102"/>
      <c r="T212" s="102"/>
      <c r="U212" s="102"/>
      <c r="V212" s="102"/>
      <c r="W212" s="104"/>
      <c r="X212" s="104"/>
      <c r="Y212" s="102"/>
      <c r="Z212" s="102"/>
      <c r="AA212" s="102"/>
      <c r="AB212" s="102"/>
      <c r="AC212" s="102"/>
      <c r="AD212" s="102"/>
    </row>
    <row r="213" spans="1:30" ht="12.75" customHeight="1">
      <c r="A213" s="102"/>
      <c r="B213" s="102"/>
      <c r="C213" s="102"/>
      <c r="D213" s="102"/>
      <c r="E213" s="102"/>
      <c r="F213" s="102"/>
      <c r="G213" s="102"/>
      <c r="H213" s="102"/>
      <c r="I213" s="102"/>
      <c r="J213" s="102"/>
      <c r="K213" s="102"/>
      <c r="L213" s="102"/>
      <c r="M213" s="102"/>
      <c r="N213" s="102"/>
      <c r="O213" s="102"/>
      <c r="P213" s="102"/>
      <c r="Q213" s="102"/>
      <c r="R213" s="102"/>
      <c r="S213" s="102"/>
      <c r="T213" s="102"/>
      <c r="U213" s="102"/>
      <c r="V213" s="102"/>
      <c r="W213" s="104"/>
      <c r="X213" s="104"/>
      <c r="Y213" s="102"/>
      <c r="Z213" s="102"/>
      <c r="AA213" s="102"/>
      <c r="AB213" s="102"/>
      <c r="AC213" s="102"/>
      <c r="AD213" s="102"/>
    </row>
    <row r="214" spans="1:30" ht="12.75" customHeight="1">
      <c r="A214" s="102"/>
      <c r="B214" s="102"/>
      <c r="C214" s="102"/>
      <c r="D214" s="102"/>
      <c r="E214" s="102"/>
      <c r="F214" s="102"/>
      <c r="G214" s="102"/>
      <c r="H214" s="102"/>
      <c r="I214" s="102"/>
      <c r="J214" s="102"/>
      <c r="K214" s="102"/>
      <c r="L214" s="102"/>
      <c r="M214" s="102"/>
      <c r="N214" s="102"/>
      <c r="O214" s="102"/>
      <c r="P214" s="102"/>
      <c r="Q214" s="102"/>
      <c r="R214" s="102"/>
      <c r="S214" s="102"/>
      <c r="T214" s="102"/>
      <c r="U214" s="102"/>
      <c r="V214" s="102"/>
      <c r="W214" s="104"/>
      <c r="X214" s="104"/>
      <c r="Y214" s="102"/>
      <c r="Z214" s="102"/>
      <c r="AA214" s="102"/>
      <c r="AB214" s="102"/>
      <c r="AC214" s="102"/>
      <c r="AD214" s="102"/>
    </row>
    <row r="215" spans="1:30" ht="12.75" customHeight="1">
      <c r="A215" s="102"/>
      <c r="B215" s="102"/>
      <c r="C215" s="102"/>
      <c r="D215" s="102"/>
      <c r="E215" s="102"/>
      <c r="F215" s="102"/>
      <c r="G215" s="102"/>
      <c r="H215" s="102"/>
      <c r="I215" s="102"/>
      <c r="J215" s="102"/>
      <c r="K215" s="102"/>
      <c r="L215" s="102"/>
      <c r="M215" s="102"/>
      <c r="N215" s="102"/>
      <c r="O215" s="102"/>
      <c r="P215" s="102"/>
      <c r="Q215" s="102"/>
      <c r="R215" s="102"/>
      <c r="S215" s="102"/>
      <c r="T215" s="102"/>
      <c r="U215" s="102"/>
      <c r="V215" s="102"/>
      <c r="W215" s="104"/>
      <c r="X215" s="104"/>
      <c r="Y215" s="102"/>
      <c r="Z215" s="102"/>
      <c r="AA215" s="102"/>
      <c r="AB215" s="102"/>
      <c r="AC215" s="102"/>
      <c r="AD215" s="102"/>
    </row>
    <row r="216" spans="1:30" ht="12.75" customHeight="1">
      <c r="A216" s="102"/>
      <c r="B216" s="102"/>
      <c r="C216" s="102"/>
      <c r="D216" s="102"/>
      <c r="E216" s="102"/>
      <c r="F216" s="102"/>
      <c r="G216" s="102"/>
      <c r="H216" s="102"/>
      <c r="I216" s="102"/>
      <c r="J216" s="102"/>
      <c r="K216" s="102"/>
      <c r="L216" s="102"/>
      <c r="M216" s="102"/>
      <c r="N216" s="102"/>
      <c r="O216" s="102"/>
      <c r="P216" s="102"/>
      <c r="Q216" s="102"/>
      <c r="R216" s="102"/>
      <c r="S216" s="102"/>
      <c r="T216" s="102"/>
      <c r="U216" s="102"/>
      <c r="V216" s="102"/>
      <c r="W216" s="104"/>
      <c r="X216" s="104"/>
      <c r="Y216" s="102"/>
      <c r="Z216" s="102"/>
      <c r="AA216" s="102"/>
      <c r="AB216" s="102"/>
      <c r="AC216" s="102"/>
      <c r="AD216" s="102"/>
    </row>
    <row r="217" spans="1:30" ht="12.75" customHeight="1">
      <c r="A217" s="102"/>
      <c r="B217" s="102"/>
      <c r="C217" s="102"/>
      <c r="D217" s="102"/>
      <c r="E217" s="102"/>
      <c r="F217" s="102"/>
      <c r="G217" s="102"/>
      <c r="H217" s="102"/>
      <c r="I217" s="102"/>
      <c r="J217" s="102"/>
      <c r="K217" s="102"/>
      <c r="L217" s="102"/>
      <c r="M217" s="102"/>
      <c r="N217" s="102"/>
      <c r="O217" s="102"/>
      <c r="P217" s="102"/>
      <c r="Q217" s="102"/>
      <c r="R217" s="102"/>
      <c r="S217" s="102"/>
      <c r="T217" s="102"/>
      <c r="U217" s="102"/>
      <c r="V217" s="102"/>
      <c r="W217" s="104"/>
      <c r="X217" s="104"/>
      <c r="Y217" s="102"/>
      <c r="Z217" s="102"/>
      <c r="AA217" s="102"/>
      <c r="AB217" s="102"/>
      <c r="AC217" s="102"/>
      <c r="AD217" s="102"/>
    </row>
    <row r="218" spans="1:30" ht="12.75" customHeight="1">
      <c r="A218" s="102"/>
      <c r="B218" s="102"/>
      <c r="C218" s="102"/>
      <c r="D218" s="102"/>
      <c r="E218" s="102"/>
      <c r="F218" s="102"/>
      <c r="G218" s="102"/>
      <c r="H218" s="102"/>
      <c r="I218" s="102"/>
      <c r="J218" s="102"/>
      <c r="K218" s="102"/>
      <c r="L218" s="102"/>
      <c r="M218" s="102"/>
      <c r="N218" s="102"/>
      <c r="O218" s="102"/>
      <c r="P218" s="102"/>
      <c r="Q218" s="102"/>
      <c r="R218" s="102"/>
      <c r="S218" s="102"/>
      <c r="T218" s="102"/>
      <c r="U218" s="102"/>
      <c r="V218" s="102"/>
      <c r="W218" s="104"/>
      <c r="X218" s="104"/>
      <c r="Y218" s="102"/>
      <c r="Z218" s="102"/>
      <c r="AA218" s="102"/>
      <c r="AB218" s="102"/>
      <c r="AC218" s="102"/>
      <c r="AD218" s="102"/>
    </row>
    <row r="219" spans="1:30" ht="12.75" customHeight="1">
      <c r="A219" s="102"/>
      <c r="B219" s="102"/>
      <c r="C219" s="102"/>
      <c r="D219" s="102"/>
      <c r="E219" s="102"/>
      <c r="F219" s="102"/>
      <c r="G219" s="102"/>
      <c r="H219" s="102"/>
      <c r="I219" s="102"/>
      <c r="J219" s="102"/>
      <c r="K219" s="102"/>
      <c r="L219" s="102"/>
      <c r="M219" s="102"/>
      <c r="N219" s="102"/>
      <c r="O219" s="102"/>
      <c r="P219" s="102"/>
      <c r="Q219" s="102"/>
      <c r="R219" s="102"/>
      <c r="S219" s="102"/>
      <c r="T219" s="102"/>
      <c r="U219" s="102"/>
      <c r="V219" s="102"/>
      <c r="W219" s="104"/>
      <c r="X219" s="104"/>
      <c r="Y219" s="102"/>
      <c r="Z219" s="102"/>
      <c r="AA219" s="102"/>
      <c r="AB219" s="102"/>
      <c r="AC219" s="102"/>
      <c r="AD219" s="102"/>
    </row>
    <row r="220" spans="1:30" ht="12.75" customHeight="1">
      <c r="A220" s="102"/>
      <c r="B220" s="102"/>
      <c r="C220" s="102"/>
      <c r="D220" s="102"/>
      <c r="E220" s="102"/>
      <c r="F220" s="102"/>
      <c r="G220" s="102"/>
      <c r="H220" s="102"/>
      <c r="I220" s="102"/>
      <c r="J220" s="102"/>
      <c r="K220" s="102"/>
      <c r="L220" s="102"/>
      <c r="M220" s="102"/>
      <c r="N220" s="102"/>
      <c r="O220" s="102"/>
      <c r="P220" s="102"/>
      <c r="Q220" s="102"/>
      <c r="R220" s="102"/>
      <c r="S220" s="102"/>
      <c r="T220" s="102"/>
      <c r="U220" s="102"/>
      <c r="V220" s="102"/>
      <c r="W220" s="104"/>
      <c r="X220" s="104"/>
      <c r="Y220" s="102"/>
      <c r="Z220" s="102"/>
      <c r="AA220" s="102"/>
      <c r="AB220" s="102"/>
      <c r="AC220" s="102"/>
      <c r="AD220" s="102"/>
    </row>
    <row r="221" spans="1:30" ht="12.75" customHeight="1">
      <c r="A221" s="102"/>
      <c r="B221" s="102"/>
      <c r="C221" s="102"/>
      <c r="D221" s="102"/>
      <c r="E221" s="102"/>
      <c r="F221" s="102"/>
      <c r="G221" s="102"/>
      <c r="H221" s="102"/>
      <c r="I221" s="102"/>
      <c r="J221" s="102"/>
      <c r="K221" s="102"/>
      <c r="L221" s="102"/>
      <c r="M221" s="102"/>
      <c r="N221" s="102"/>
      <c r="O221" s="102"/>
      <c r="P221" s="102"/>
      <c r="Q221" s="102"/>
      <c r="R221" s="102"/>
      <c r="S221" s="102"/>
      <c r="T221" s="102"/>
      <c r="U221" s="102"/>
      <c r="V221" s="102"/>
      <c r="W221" s="104"/>
      <c r="X221" s="104"/>
      <c r="Y221" s="102"/>
      <c r="Z221" s="102"/>
      <c r="AA221" s="102"/>
      <c r="AB221" s="102"/>
      <c r="AC221" s="102"/>
      <c r="AD221" s="102"/>
    </row>
    <row r="222" spans="1:30" ht="12.75" customHeight="1">
      <c r="A222" s="102"/>
      <c r="B222" s="102"/>
      <c r="C222" s="102"/>
      <c r="D222" s="102"/>
      <c r="E222" s="102"/>
      <c r="F222" s="102"/>
      <c r="G222" s="102"/>
      <c r="H222" s="102"/>
      <c r="I222" s="102"/>
      <c r="J222" s="102"/>
      <c r="K222" s="102"/>
      <c r="L222" s="102"/>
      <c r="M222" s="102"/>
      <c r="N222" s="102"/>
      <c r="O222" s="102"/>
      <c r="P222" s="102"/>
      <c r="Q222" s="102"/>
      <c r="R222" s="102"/>
      <c r="S222" s="102"/>
      <c r="T222" s="102"/>
      <c r="U222" s="102"/>
      <c r="V222" s="102"/>
      <c r="W222" s="104"/>
      <c r="X222" s="104"/>
      <c r="Y222" s="102"/>
      <c r="Z222" s="102"/>
      <c r="AA222" s="102"/>
      <c r="AB222" s="102"/>
      <c r="AC222" s="102"/>
      <c r="AD222" s="102"/>
    </row>
    <row r="223" spans="1:30" ht="12.75" customHeight="1">
      <c r="A223" s="102"/>
      <c r="B223" s="102"/>
      <c r="C223" s="102"/>
      <c r="D223" s="102"/>
      <c r="E223" s="102"/>
      <c r="F223" s="102"/>
      <c r="G223" s="102"/>
      <c r="H223" s="102"/>
      <c r="I223" s="102"/>
      <c r="J223" s="102"/>
      <c r="K223" s="102"/>
      <c r="L223" s="102"/>
      <c r="M223" s="102"/>
      <c r="N223" s="102"/>
      <c r="O223" s="102"/>
      <c r="P223" s="102"/>
      <c r="Q223" s="102"/>
      <c r="R223" s="102"/>
      <c r="S223" s="102"/>
      <c r="T223" s="102"/>
      <c r="U223" s="102"/>
      <c r="V223" s="102"/>
      <c r="W223" s="104"/>
      <c r="X223" s="104"/>
      <c r="Y223" s="102"/>
      <c r="Z223" s="102"/>
      <c r="AA223" s="102"/>
      <c r="AB223" s="102"/>
      <c r="AC223" s="102"/>
      <c r="AD223" s="102"/>
    </row>
    <row r="224" spans="1:30" ht="12.75" customHeight="1">
      <c r="A224" s="102"/>
      <c r="B224" s="102"/>
      <c r="C224" s="102"/>
      <c r="D224" s="102"/>
      <c r="E224" s="102"/>
      <c r="F224" s="102"/>
      <c r="G224" s="102"/>
      <c r="H224" s="102"/>
      <c r="I224" s="102"/>
      <c r="J224" s="102"/>
      <c r="K224" s="102"/>
      <c r="L224" s="102"/>
      <c r="M224" s="102"/>
      <c r="N224" s="102"/>
      <c r="O224" s="102"/>
      <c r="P224" s="102"/>
      <c r="Q224" s="102"/>
      <c r="R224" s="102"/>
      <c r="S224" s="102"/>
      <c r="T224" s="102"/>
      <c r="U224" s="102"/>
      <c r="V224" s="102"/>
      <c r="W224" s="104"/>
      <c r="X224" s="104"/>
      <c r="Y224" s="102"/>
      <c r="Z224" s="102"/>
      <c r="AA224" s="102"/>
      <c r="AB224" s="102"/>
      <c r="AC224" s="102"/>
      <c r="AD224" s="102"/>
    </row>
    <row r="225" spans="1:30" ht="12.75" customHeight="1">
      <c r="A225" s="102"/>
      <c r="B225" s="102"/>
      <c r="C225" s="102"/>
      <c r="D225" s="102"/>
      <c r="E225" s="102"/>
      <c r="F225" s="102"/>
      <c r="G225" s="102"/>
      <c r="H225" s="102"/>
      <c r="I225" s="102"/>
      <c r="J225" s="102"/>
      <c r="K225" s="102"/>
      <c r="L225" s="102"/>
      <c r="M225" s="102"/>
      <c r="N225" s="102"/>
      <c r="O225" s="102"/>
      <c r="P225" s="102"/>
      <c r="Q225" s="102"/>
      <c r="R225" s="102"/>
      <c r="S225" s="102"/>
      <c r="T225" s="102"/>
      <c r="U225" s="102"/>
      <c r="V225" s="102"/>
      <c r="W225" s="104"/>
      <c r="X225" s="104"/>
      <c r="Y225" s="102"/>
      <c r="Z225" s="102"/>
      <c r="AA225" s="102"/>
      <c r="AB225" s="102"/>
      <c r="AC225" s="102"/>
      <c r="AD225" s="102"/>
    </row>
    <row r="226" spans="1:30" ht="12.75" customHeight="1">
      <c r="A226" s="102"/>
      <c r="B226" s="102"/>
      <c r="C226" s="102"/>
      <c r="D226" s="102"/>
      <c r="E226" s="102"/>
      <c r="F226" s="102"/>
      <c r="G226" s="102"/>
      <c r="H226" s="102"/>
      <c r="I226" s="102"/>
      <c r="J226" s="102"/>
      <c r="K226" s="102"/>
      <c r="L226" s="102"/>
      <c r="M226" s="102"/>
      <c r="N226" s="102"/>
      <c r="O226" s="102"/>
      <c r="P226" s="102"/>
      <c r="Q226" s="102"/>
      <c r="R226" s="102"/>
      <c r="S226" s="102"/>
      <c r="T226" s="102"/>
      <c r="U226" s="102"/>
      <c r="V226" s="102"/>
      <c r="W226" s="104"/>
      <c r="X226" s="104"/>
      <c r="Y226" s="102"/>
      <c r="Z226" s="102"/>
      <c r="AA226" s="102"/>
      <c r="AB226" s="102"/>
      <c r="AC226" s="102"/>
      <c r="AD226" s="102"/>
    </row>
    <row r="227" spans="1:30" ht="12.75" customHeight="1">
      <c r="A227" s="102"/>
      <c r="B227" s="102"/>
      <c r="C227" s="102"/>
      <c r="D227" s="102"/>
      <c r="E227" s="102"/>
      <c r="F227" s="102"/>
      <c r="G227" s="102"/>
      <c r="H227" s="102"/>
      <c r="I227" s="102"/>
      <c r="J227" s="102"/>
      <c r="K227" s="102"/>
      <c r="L227" s="102"/>
      <c r="M227" s="102"/>
      <c r="N227" s="102"/>
      <c r="O227" s="102"/>
      <c r="P227" s="102"/>
      <c r="Q227" s="102"/>
      <c r="R227" s="102"/>
      <c r="S227" s="102"/>
      <c r="T227" s="102"/>
      <c r="U227" s="102"/>
      <c r="V227" s="102"/>
      <c r="W227" s="104"/>
      <c r="X227" s="104"/>
      <c r="Y227" s="102"/>
      <c r="Z227" s="102"/>
      <c r="AA227" s="102"/>
      <c r="AB227" s="102"/>
      <c r="AC227" s="102"/>
      <c r="AD227" s="102"/>
    </row>
    <row r="228" spans="1:30" ht="12.75" customHeight="1">
      <c r="A228" s="102"/>
      <c r="B228" s="102"/>
      <c r="C228" s="102"/>
      <c r="D228" s="102"/>
      <c r="E228" s="102"/>
      <c r="F228" s="102"/>
      <c r="G228" s="102"/>
      <c r="H228" s="102"/>
      <c r="I228" s="102"/>
      <c r="J228" s="102"/>
      <c r="K228" s="102"/>
      <c r="L228" s="102"/>
      <c r="M228" s="102"/>
      <c r="N228" s="102"/>
      <c r="O228" s="102"/>
      <c r="P228" s="102"/>
      <c r="Q228" s="102"/>
      <c r="R228" s="102"/>
      <c r="S228" s="102"/>
      <c r="T228" s="102"/>
      <c r="U228" s="102"/>
      <c r="V228" s="102"/>
      <c r="W228" s="104"/>
      <c r="X228" s="104"/>
      <c r="Y228" s="102"/>
      <c r="Z228" s="102"/>
      <c r="AA228" s="102"/>
      <c r="AB228" s="102"/>
      <c r="AC228" s="102"/>
      <c r="AD228" s="102"/>
    </row>
    <row r="229" spans="1:30" ht="12.75" customHeight="1">
      <c r="A229" s="102"/>
      <c r="B229" s="102"/>
      <c r="C229" s="102"/>
      <c r="D229" s="102"/>
      <c r="E229" s="102"/>
      <c r="F229" s="102"/>
      <c r="G229" s="102"/>
      <c r="H229" s="102"/>
      <c r="I229" s="102"/>
      <c r="J229" s="102"/>
      <c r="K229" s="102"/>
      <c r="L229" s="102"/>
      <c r="M229" s="102"/>
      <c r="N229" s="102"/>
      <c r="O229" s="102"/>
      <c r="P229" s="102"/>
      <c r="Q229" s="102"/>
      <c r="R229" s="102"/>
      <c r="S229" s="102"/>
      <c r="T229" s="102"/>
      <c r="U229" s="102"/>
      <c r="V229" s="102"/>
      <c r="W229" s="104"/>
      <c r="X229" s="104"/>
      <c r="Y229" s="102"/>
      <c r="Z229" s="102"/>
      <c r="AA229" s="102"/>
      <c r="AB229" s="102"/>
      <c r="AC229" s="102"/>
      <c r="AD229" s="102"/>
    </row>
    <row r="230" spans="1:30" ht="12.75" customHeight="1">
      <c r="A230" s="102"/>
      <c r="B230" s="102"/>
      <c r="C230" s="102"/>
      <c r="D230" s="102"/>
      <c r="E230" s="102"/>
      <c r="F230" s="102"/>
      <c r="G230" s="102"/>
      <c r="H230" s="102"/>
      <c r="I230" s="102"/>
      <c r="J230" s="102"/>
      <c r="K230" s="102"/>
      <c r="L230" s="102"/>
      <c r="M230" s="102"/>
      <c r="N230" s="102"/>
      <c r="O230" s="102"/>
      <c r="P230" s="102"/>
      <c r="Q230" s="102"/>
      <c r="R230" s="102"/>
      <c r="S230" s="102"/>
      <c r="T230" s="102"/>
      <c r="U230" s="102"/>
      <c r="V230" s="102"/>
      <c r="W230" s="104"/>
      <c r="X230" s="104"/>
      <c r="Y230" s="102"/>
      <c r="Z230" s="102"/>
      <c r="AA230" s="102"/>
      <c r="AB230" s="102"/>
      <c r="AC230" s="102"/>
      <c r="AD230" s="102"/>
    </row>
    <row r="231" spans="1:30" ht="12.75" customHeight="1">
      <c r="A231" s="102"/>
      <c r="B231" s="102"/>
      <c r="C231" s="102"/>
      <c r="D231" s="102"/>
      <c r="E231" s="102"/>
      <c r="F231" s="102"/>
      <c r="G231" s="102"/>
      <c r="H231" s="102"/>
      <c r="I231" s="102"/>
      <c r="J231" s="102"/>
      <c r="K231" s="102"/>
      <c r="L231" s="102"/>
      <c r="M231" s="102"/>
      <c r="N231" s="102"/>
      <c r="O231" s="102"/>
      <c r="P231" s="102"/>
      <c r="Q231" s="102"/>
      <c r="R231" s="102"/>
      <c r="S231" s="102"/>
      <c r="T231" s="102"/>
      <c r="U231" s="102"/>
      <c r="V231" s="102"/>
      <c r="W231" s="104"/>
      <c r="X231" s="104"/>
      <c r="Y231" s="102"/>
      <c r="Z231" s="102"/>
      <c r="AA231" s="102"/>
      <c r="AB231" s="102"/>
      <c r="AC231" s="102"/>
      <c r="AD231" s="102"/>
    </row>
    <row r="232" spans="1:30" ht="12.75" customHeight="1">
      <c r="A232" s="102"/>
      <c r="B232" s="102"/>
      <c r="C232" s="102"/>
      <c r="D232" s="102"/>
      <c r="E232" s="102"/>
      <c r="F232" s="102"/>
      <c r="G232" s="102"/>
      <c r="H232" s="102"/>
      <c r="I232" s="102"/>
      <c r="J232" s="102"/>
      <c r="K232" s="102"/>
      <c r="L232" s="102"/>
      <c r="M232" s="102"/>
      <c r="N232" s="102"/>
      <c r="O232" s="102"/>
      <c r="P232" s="102"/>
      <c r="Q232" s="102"/>
      <c r="R232" s="102"/>
      <c r="S232" s="102"/>
      <c r="T232" s="102"/>
      <c r="U232" s="102"/>
      <c r="V232" s="102"/>
      <c r="W232" s="104"/>
      <c r="X232" s="104"/>
      <c r="Y232" s="102"/>
      <c r="Z232" s="102"/>
      <c r="AA232" s="102"/>
      <c r="AB232" s="102"/>
      <c r="AC232" s="102"/>
      <c r="AD232" s="102"/>
    </row>
    <row r="233" spans="1:30" ht="12.75" customHeight="1">
      <c r="A233" s="102"/>
      <c r="B233" s="102"/>
      <c r="C233" s="102"/>
      <c r="D233" s="102"/>
      <c r="E233" s="102"/>
      <c r="F233" s="102"/>
      <c r="G233" s="102"/>
      <c r="H233" s="102"/>
      <c r="I233" s="102"/>
      <c r="J233" s="102"/>
      <c r="K233" s="102"/>
      <c r="L233" s="102"/>
      <c r="M233" s="102"/>
      <c r="N233" s="102"/>
      <c r="O233" s="102"/>
      <c r="P233" s="102"/>
      <c r="Q233" s="102"/>
      <c r="R233" s="102"/>
      <c r="S233" s="102"/>
      <c r="T233" s="102"/>
      <c r="U233" s="102"/>
      <c r="V233" s="102"/>
      <c r="W233" s="104"/>
      <c r="X233" s="104"/>
      <c r="Y233" s="102"/>
      <c r="Z233" s="102"/>
      <c r="AA233" s="102"/>
      <c r="AB233" s="102"/>
      <c r="AC233" s="102"/>
      <c r="AD233" s="102"/>
    </row>
    <row r="234" spans="1:30" ht="12.75" customHeight="1">
      <c r="A234" s="102"/>
      <c r="B234" s="102"/>
      <c r="C234" s="102"/>
      <c r="D234" s="102"/>
      <c r="E234" s="102"/>
      <c r="F234" s="102"/>
      <c r="G234" s="102"/>
      <c r="H234" s="102"/>
      <c r="I234" s="102"/>
      <c r="J234" s="102"/>
      <c r="K234" s="102"/>
      <c r="L234" s="102"/>
      <c r="M234" s="102"/>
      <c r="N234" s="102"/>
      <c r="O234" s="102"/>
      <c r="P234" s="102"/>
      <c r="Q234" s="102"/>
      <c r="R234" s="102"/>
      <c r="S234" s="102"/>
      <c r="T234" s="102"/>
      <c r="U234" s="102"/>
      <c r="V234" s="102"/>
      <c r="W234" s="104"/>
      <c r="X234" s="104"/>
      <c r="Y234" s="102"/>
      <c r="Z234" s="102"/>
      <c r="AA234" s="102"/>
      <c r="AB234" s="102"/>
      <c r="AC234" s="102"/>
      <c r="AD234" s="102"/>
    </row>
    <row r="235" spans="1:30" ht="12.75" customHeight="1">
      <c r="A235" s="102"/>
      <c r="B235" s="102"/>
      <c r="C235" s="102"/>
      <c r="D235" s="102"/>
      <c r="E235" s="102"/>
      <c r="F235" s="102"/>
      <c r="G235" s="102"/>
      <c r="H235" s="102"/>
      <c r="I235" s="102"/>
      <c r="J235" s="102"/>
      <c r="K235" s="102"/>
      <c r="L235" s="102"/>
      <c r="M235" s="102"/>
      <c r="N235" s="102"/>
      <c r="O235" s="102"/>
      <c r="P235" s="102"/>
      <c r="Q235" s="102"/>
      <c r="R235" s="102"/>
      <c r="S235" s="102"/>
      <c r="T235" s="102"/>
      <c r="U235" s="102"/>
      <c r="V235" s="102"/>
      <c r="W235" s="104"/>
      <c r="X235" s="104"/>
      <c r="Y235" s="102"/>
      <c r="Z235" s="102"/>
      <c r="AA235" s="102"/>
      <c r="AB235" s="102"/>
      <c r="AC235" s="102"/>
      <c r="AD235" s="102"/>
    </row>
    <row r="236" spans="1:30" ht="12.75" customHeight="1">
      <c r="A236" s="102"/>
      <c r="B236" s="102"/>
      <c r="C236" s="102"/>
      <c r="D236" s="102"/>
      <c r="E236" s="102"/>
      <c r="F236" s="102"/>
      <c r="G236" s="102"/>
      <c r="H236" s="102"/>
      <c r="I236" s="102"/>
      <c r="J236" s="102"/>
      <c r="K236" s="102"/>
      <c r="L236" s="102"/>
      <c r="M236" s="102"/>
      <c r="N236" s="102"/>
      <c r="O236" s="102"/>
      <c r="P236" s="102"/>
      <c r="Q236" s="102"/>
      <c r="R236" s="102"/>
      <c r="S236" s="102"/>
      <c r="T236" s="102"/>
      <c r="U236" s="102"/>
      <c r="V236" s="102"/>
      <c r="W236" s="104"/>
      <c r="X236" s="104"/>
      <c r="Y236" s="102"/>
      <c r="Z236" s="102"/>
      <c r="AA236" s="102"/>
      <c r="AB236" s="102"/>
      <c r="AC236" s="102"/>
      <c r="AD236" s="102"/>
    </row>
    <row r="237" spans="1:30" ht="12.75" customHeight="1">
      <c r="A237" s="102"/>
      <c r="B237" s="102"/>
      <c r="C237" s="102"/>
      <c r="D237" s="102"/>
      <c r="E237" s="102"/>
      <c r="F237" s="102"/>
      <c r="G237" s="102"/>
      <c r="H237" s="102"/>
      <c r="I237" s="102"/>
      <c r="J237" s="102"/>
      <c r="K237" s="102"/>
      <c r="L237" s="102"/>
      <c r="M237" s="102"/>
      <c r="N237" s="102"/>
      <c r="O237" s="102"/>
      <c r="P237" s="102"/>
      <c r="Q237" s="102"/>
      <c r="R237" s="102"/>
      <c r="S237" s="102"/>
      <c r="T237" s="102"/>
      <c r="U237" s="102"/>
      <c r="V237" s="102"/>
      <c r="W237" s="104"/>
      <c r="X237" s="104"/>
      <c r="Y237" s="102"/>
      <c r="Z237" s="102"/>
      <c r="AA237" s="102"/>
      <c r="AB237" s="102"/>
      <c r="AC237" s="102"/>
      <c r="AD237" s="102"/>
    </row>
    <row r="238" spans="1:30" ht="12.75" customHeight="1">
      <c r="A238" s="102"/>
      <c r="B238" s="102"/>
      <c r="C238" s="102"/>
      <c r="D238" s="102"/>
      <c r="E238" s="102"/>
      <c r="F238" s="102"/>
      <c r="G238" s="102"/>
      <c r="H238" s="102"/>
      <c r="I238" s="102"/>
      <c r="J238" s="102"/>
      <c r="K238" s="102"/>
      <c r="L238" s="102"/>
      <c r="M238" s="102"/>
      <c r="N238" s="102"/>
      <c r="O238" s="102"/>
      <c r="P238" s="102"/>
      <c r="Q238" s="102"/>
      <c r="R238" s="102"/>
      <c r="S238" s="102"/>
      <c r="T238" s="102"/>
      <c r="U238" s="102"/>
      <c r="V238" s="102"/>
      <c r="W238" s="104"/>
      <c r="X238" s="104"/>
      <c r="Y238" s="102"/>
      <c r="Z238" s="102"/>
      <c r="AA238" s="102"/>
      <c r="AB238" s="102"/>
      <c r="AC238" s="102"/>
      <c r="AD238" s="102"/>
    </row>
    <row r="239" spans="1:30" ht="12.75" customHeight="1">
      <c r="A239" s="102"/>
      <c r="B239" s="102"/>
      <c r="C239" s="102"/>
      <c r="D239" s="102"/>
      <c r="E239" s="102"/>
      <c r="F239" s="102"/>
      <c r="G239" s="102"/>
      <c r="H239" s="102"/>
      <c r="I239" s="102"/>
      <c r="J239" s="102"/>
      <c r="K239" s="102"/>
      <c r="L239" s="102"/>
      <c r="M239" s="102"/>
      <c r="N239" s="102"/>
      <c r="O239" s="102"/>
      <c r="P239" s="102"/>
      <c r="Q239" s="102"/>
      <c r="R239" s="102"/>
      <c r="S239" s="102"/>
      <c r="T239" s="102"/>
      <c r="U239" s="102"/>
      <c r="V239" s="102"/>
      <c r="W239" s="104"/>
      <c r="X239" s="104"/>
      <c r="Y239" s="102"/>
      <c r="Z239" s="102"/>
      <c r="AA239" s="102"/>
      <c r="AB239" s="102"/>
      <c r="AC239" s="102"/>
      <c r="AD239" s="102"/>
    </row>
    <row r="240" spans="1:30" ht="12.75" customHeight="1">
      <c r="A240" s="102"/>
      <c r="B240" s="102"/>
      <c r="C240" s="102"/>
      <c r="D240" s="102"/>
      <c r="E240" s="102"/>
      <c r="F240" s="102"/>
      <c r="G240" s="102"/>
      <c r="H240" s="102"/>
      <c r="I240" s="102"/>
      <c r="J240" s="102"/>
      <c r="K240" s="102"/>
      <c r="L240" s="102"/>
      <c r="M240" s="102"/>
      <c r="N240" s="102"/>
      <c r="O240" s="102"/>
      <c r="P240" s="102"/>
      <c r="Q240" s="102"/>
      <c r="R240" s="102"/>
      <c r="S240" s="102"/>
      <c r="T240" s="102"/>
      <c r="U240" s="102"/>
      <c r="V240" s="102"/>
      <c r="W240" s="104"/>
      <c r="X240" s="104"/>
      <c r="Y240" s="102"/>
      <c r="Z240" s="102"/>
      <c r="AA240" s="102"/>
      <c r="AB240" s="102"/>
      <c r="AC240" s="102"/>
      <c r="AD240" s="102"/>
    </row>
    <row r="241" spans="1:30" ht="12.75" customHeight="1">
      <c r="A241" s="102"/>
      <c r="B241" s="102"/>
      <c r="C241" s="102"/>
      <c r="D241" s="102"/>
      <c r="E241" s="102"/>
      <c r="F241" s="102"/>
      <c r="G241" s="102"/>
      <c r="H241" s="102"/>
      <c r="I241" s="102"/>
      <c r="J241" s="102"/>
      <c r="K241" s="102"/>
      <c r="L241" s="102"/>
      <c r="M241" s="102"/>
      <c r="N241" s="102"/>
      <c r="O241" s="102"/>
      <c r="P241" s="102"/>
      <c r="Q241" s="102"/>
      <c r="R241" s="102"/>
      <c r="S241" s="102"/>
      <c r="T241" s="102"/>
      <c r="U241" s="102"/>
      <c r="V241" s="102"/>
      <c r="W241" s="104"/>
      <c r="X241" s="104"/>
      <c r="Y241" s="102"/>
      <c r="Z241" s="102"/>
      <c r="AA241" s="102"/>
      <c r="AB241" s="102"/>
      <c r="AC241" s="102"/>
      <c r="AD241" s="102"/>
    </row>
    <row r="242" spans="1:30" ht="12.75" customHeight="1">
      <c r="A242" s="102"/>
      <c r="B242" s="102"/>
      <c r="C242" s="102"/>
      <c r="D242" s="102"/>
      <c r="E242" s="102"/>
      <c r="F242" s="102"/>
      <c r="G242" s="102"/>
      <c r="H242" s="102"/>
      <c r="I242" s="102"/>
      <c r="J242" s="102"/>
      <c r="K242" s="102"/>
      <c r="L242" s="102"/>
      <c r="M242" s="102"/>
      <c r="N242" s="102"/>
      <c r="O242" s="102"/>
      <c r="P242" s="102"/>
      <c r="Q242" s="102"/>
      <c r="R242" s="102"/>
      <c r="S242" s="102"/>
      <c r="T242" s="102"/>
      <c r="U242" s="102"/>
      <c r="V242" s="102"/>
      <c r="W242" s="104"/>
      <c r="X242" s="104"/>
      <c r="Y242" s="102"/>
      <c r="Z242" s="102"/>
      <c r="AA242" s="102"/>
      <c r="AB242" s="102"/>
      <c r="AC242" s="102"/>
      <c r="AD242" s="102"/>
    </row>
    <row r="243" spans="1:30" ht="12.75" customHeight="1">
      <c r="A243" s="102"/>
      <c r="B243" s="102"/>
      <c r="C243" s="102"/>
      <c r="D243" s="102"/>
      <c r="E243" s="102"/>
      <c r="F243" s="102"/>
      <c r="G243" s="102"/>
      <c r="H243" s="102"/>
      <c r="I243" s="102"/>
      <c r="J243" s="102"/>
      <c r="K243" s="102"/>
      <c r="L243" s="102"/>
      <c r="M243" s="102"/>
      <c r="N243" s="102"/>
      <c r="O243" s="102"/>
      <c r="P243" s="102"/>
      <c r="Q243" s="102"/>
      <c r="R243" s="102"/>
      <c r="S243" s="102"/>
      <c r="T243" s="102"/>
      <c r="U243" s="102"/>
      <c r="V243" s="102"/>
      <c r="W243" s="104"/>
      <c r="X243" s="104"/>
      <c r="Y243" s="102"/>
      <c r="Z243" s="102"/>
      <c r="AA243" s="102"/>
      <c r="AB243" s="102"/>
      <c r="AC243" s="102"/>
      <c r="AD243" s="102"/>
    </row>
    <row r="244" spans="1:30" ht="12.75" customHeight="1">
      <c r="A244" s="102"/>
      <c r="B244" s="102"/>
      <c r="C244" s="102"/>
      <c r="D244" s="102"/>
      <c r="E244" s="102"/>
      <c r="F244" s="102"/>
      <c r="G244" s="102"/>
      <c r="H244" s="102"/>
      <c r="I244" s="102"/>
      <c r="J244" s="102"/>
      <c r="K244" s="102"/>
      <c r="L244" s="102"/>
      <c r="M244" s="102"/>
      <c r="N244" s="102"/>
      <c r="O244" s="102"/>
      <c r="P244" s="102"/>
      <c r="Q244" s="102"/>
      <c r="R244" s="102"/>
      <c r="S244" s="102"/>
      <c r="T244" s="102"/>
      <c r="U244" s="102"/>
      <c r="V244" s="102"/>
      <c r="W244" s="104"/>
      <c r="X244" s="104"/>
      <c r="Y244" s="102"/>
      <c r="Z244" s="102"/>
      <c r="AA244" s="102"/>
      <c r="AB244" s="102"/>
      <c r="AC244" s="102"/>
      <c r="AD244" s="102"/>
    </row>
    <row r="245" spans="1:30" ht="12.75" customHeight="1">
      <c r="A245" s="102"/>
      <c r="B245" s="102"/>
      <c r="C245" s="102"/>
      <c r="D245" s="102"/>
      <c r="E245" s="102"/>
      <c r="F245" s="102"/>
      <c r="G245" s="102"/>
      <c r="H245" s="102"/>
      <c r="I245" s="102"/>
      <c r="J245" s="102"/>
      <c r="K245" s="102"/>
      <c r="L245" s="102"/>
      <c r="M245" s="102"/>
      <c r="N245" s="102"/>
      <c r="O245" s="102"/>
      <c r="P245" s="102"/>
      <c r="Q245" s="102"/>
      <c r="R245" s="102"/>
      <c r="S245" s="102"/>
      <c r="T245" s="102"/>
      <c r="U245" s="102"/>
      <c r="V245" s="102"/>
      <c r="W245" s="104"/>
      <c r="X245" s="104"/>
      <c r="Y245" s="102"/>
      <c r="Z245" s="102"/>
      <c r="AA245" s="102"/>
      <c r="AB245" s="102"/>
      <c r="AC245" s="102"/>
      <c r="AD245" s="102"/>
    </row>
    <row r="246" spans="1:30" ht="12.75" customHeight="1">
      <c r="A246" s="102"/>
      <c r="B246" s="102"/>
      <c r="C246" s="102"/>
      <c r="D246" s="102"/>
      <c r="E246" s="102"/>
      <c r="F246" s="102"/>
      <c r="G246" s="102"/>
      <c r="H246" s="102"/>
      <c r="I246" s="102"/>
      <c r="J246" s="102"/>
      <c r="K246" s="102"/>
      <c r="L246" s="102"/>
      <c r="M246" s="102"/>
      <c r="N246" s="102"/>
      <c r="O246" s="102"/>
      <c r="P246" s="102"/>
      <c r="Q246" s="102"/>
      <c r="R246" s="102"/>
      <c r="S246" s="102"/>
      <c r="T246" s="102"/>
      <c r="U246" s="102"/>
      <c r="V246" s="102"/>
      <c r="W246" s="104"/>
      <c r="X246" s="104"/>
      <c r="Y246" s="102"/>
      <c r="Z246" s="102"/>
      <c r="AA246" s="102"/>
      <c r="AB246" s="102"/>
      <c r="AC246" s="102"/>
      <c r="AD246" s="102"/>
    </row>
    <row r="247" spans="1:30" ht="12.75" customHeight="1">
      <c r="A247" s="102"/>
      <c r="B247" s="102"/>
      <c r="C247" s="102"/>
      <c r="D247" s="102"/>
      <c r="E247" s="102"/>
      <c r="F247" s="102"/>
      <c r="G247" s="102"/>
      <c r="H247" s="102"/>
      <c r="I247" s="102"/>
      <c r="J247" s="102"/>
      <c r="K247" s="102"/>
      <c r="L247" s="102"/>
      <c r="M247" s="102"/>
      <c r="N247" s="102"/>
      <c r="O247" s="102"/>
      <c r="P247" s="102"/>
      <c r="Q247" s="102"/>
      <c r="R247" s="102"/>
      <c r="S247" s="102"/>
      <c r="T247" s="102"/>
      <c r="U247" s="102"/>
      <c r="V247" s="102"/>
      <c r="W247" s="104"/>
      <c r="X247" s="104"/>
      <c r="Y247" s="102"/>
      <c r="Z247" s="102"/>
      <c r="AA247" s="102"/>
      <c r="AB247" s="102"/>
      <c r="AC247" s="102"/>
      <c r="AD247" s="102"/>
    </row>
    <row r="248" spans="1:30" ht="12.75" customHeight="1">
      <c r="A248" s="102"/>
      <c r="B248" s="102"/>
      <c r="C248" s="102"/>
      <c r="D248" s="102"/>
      <c r="E248" s="102"/>
      <c r="F248" s="102"/>
      <c r="G248" s="102"/>
      <c r="H248" s="102"/>
      <c r="I248" s="102"/>
      <c r="J248" s="102"/>
      <c r="K248" s="102"/>
      <c r="L248" s="102"/>
      <c r="M248" s="102"/>
      <c r="N248" s="102"/>
      <c r="O248" s="102"/>
      <c r="P248" s="102"/>
      <c r="Q248" s="102"/>
      <c r="R248" s="102"/>
      <c r="S248" s="102"/>
      <c r="T248" s="102"/>
      <c r="U248" s="102"/>
      <c r="V248" s="102"/>
      <c r="W248" s="104"/>
      <c r="X248" s="104"/>
      <c r="Y248" s="102"/>
      <c r="Z248" s="102"/>
      <c r="AA248" s="102"/>
      <c r="AB248" s="102"/>
      <c r="AC248" s="102"/>
      <c r="AD248" s="102"/>
    </row>
    <row r="249" spans="1:30" ht="12.75" customHeight="1">
      <c r="A249" s="102"/>
      <c r="B249" s="102"/>
      <c r="C249" s="102"/>
      <c r="D249" s="102"/>
      <c r="E249" s="102"/>
      <c r="F249" s="102"/>
      <c r="G249" s="102"/>
      <c r="H249" s="102"/>
      <c r="I249" s="102"/>
      <c r="J249" s="102"/>
      <c r="K249" s="102"/>
      <c r="L249" s="102"/>
      <c r="M249" s="102"/>
      <c r="N249" s="102"/>
      <c r="O249" s="102"/>
      <c r="P249" s="102"/>
      <c r="Q249" s="102"/>
      <c r="R249" s="102"/>
      <c r="S249" s="102"/>
      <c r="T249" s="102"/>
      <c r="U249" s="102"/>
      <c r="V249" s="102"/>
      <c r="W249" s="104"/>
      <c r="X249" s="104"/>
      <c r="Y249" s="102"/>
      <c r="Z249" s="102"/>
      <c r="AA249" s="102"/>
      <c r="AB249" s="102"/>
      <c r="AC249" s="102"/>
      <c r="AD249" s="102"/>
    </row>
    <row r="250" spans="1:30" ht="12.75" customHeight="1">
      <c r="A250" s="102"/>
      <c r="B250" s="102"/>
      <c r="C250" s="102"/>
      <c r="D250" s="102"/>
      <c r="E250" s="102"/>
      <c r="F250" s="102"/>
      <c r="G250" s="102"/>
      <c r="H250" s="102"/>
      <c r="I250" s="102"/>
      <c r="J250" s="102"/>
      <c r="K250" s="102"/>
      <c r="L250" s="102"/>
      <c r="M250" s="102"/>
      <c r="N250" s="102"/>
      <c r="O250" s="102"/>
      <c r="P250" s="102"/>
      <c r="Q250" s="102"/>
      <c r="R250" s="102"/>
      <c r="S250" s="102"/>
      <c r="T250" s="102"/>
      <c r="U250" s="102"/>
      <c r="V250" s="102"/>
      <c r="W250" s="104"/>
      <c r="X250" s="104"/>
      <c r="Y250" s="102"/>
      <c r="Z250" s="102"/>
      <c r="AA250" s="102"/>
      <c r="AB250" s="102"/>
      <c r="AC250" s="102"/>
      <c r="AD250" s="102"/>
    </row>
    <row r="251" spans="1:30" ht="12.75" customHeight="1">
      <c r="A251" s="102"/>
      <c r="B251" s="102"/>
      <c r="C251" s="102"/>
      <c r="D251" s="102"/>
      <c r="E251" s="102"/>
      <c r="F251" s="102"/>
      <c r="G251" s="102"/>
      <c r="H251" s="102"/>
      <c r="I251" s="102"/>
      <c r="J251" s="102"/>
      <c r="K251" s="102"/>
      <c r="L251" s="102"/>
      <c r="M251" s="102"/>
      <c r="N251" s="102"/>
      <c r="O251" s="102"/>
      <c r="P251" s="102"/>
      <c r="Q251" s="102"/>
      <c r="R251" s="102"/>
      <c r="S251" s="102"/>
      <c r="T251" s="102"/>
      <c r="U251" s="102"/>
      <c r="V251" s="102"/>
      <c r="W251" s="104"/>
      <c r="X251" s="104"/>
      <c r="Y251" s="102"/>
      <c r="Z251" s="102"/>
      <c r="AA251" s="102"/>
      <c r="AB251" s="102"/>
      <c r="AC251" s="102"/>
      <c r="AD251" s="102"/>
    </row>
    <row r="252" spans="1:30" ht="12.75" customHeight="1">
      <c r="A252" s="102"/>
      <c r="B252" s="102"/>
      <c r="C252" s="102"/>
      <c r="D252" s="102"/>
      <c r="E252" s="102"/>
      <c r="F252" s="102"/>
      <c r="G252" s="102"/>
      <c r="H252" s="102"/>
      <c r="I252" s="102"/>
      <c r="J252" s="102"/>
      <c r="K252" s="102"/>
      <c r="L252" s="102"/>
      <c r="M252" s="102"/>
      <c r="N252" s="102"/>
      <c r="O252" s="102"/>
      <c r="P252" s="102"/>
      <c r="Q252" s="102"/>
      <c r="R252" s="102"/>
      <c r="S252" s="102"/>
      <c r="T252" s="102"/>
      <c r="U252" s="102"/>
      <c r="V252" s="102"/>
      <c r="W252" s="104"/>
      <c r="X252" s="104"/>
      <c r="Y252" s="102"/>
      <c r="Z252" s="102"/>
      <c r="AA252" s="102"/>
      <c r="AB252" s="102"/>
      <c r="AC252" s="102"/>
      <c r="AD252" s="102"/>
    </row>
    <row r="253" spans="1:30" ht="12.75" customHeight="1">
      <c r="A253" s="102"/>
      <c r="B253" s="102"/>
      <c r="C253" s="102"/>
      <c r="D253" s="102"/>
      <c r="E253" s="102"/>
      <c r="F253" s="102"/>
      <c r="G253" s="102"/>
      <c r="H253" s="102"/>
      <c r="I253" s="102"/>
      <c r="J253" s="102"/>
      <c r="K253" s="102"/>
      <c r="L253" s="102"/>
      <c r="M253" s="102"/>
      <c r="N253" s="102"/>
      <c r="O253" s="102"/>
      <c r="P253" s="102"/>
      <c r="Q253" s="102"/>
      <c r="R253" s="102"/>
      <c r="S253" s="102"/>
      <c r="T253" s="102"/>
      <c r="U253" s="102"/>
      <c r="V253" s="102"/>
      <c r="W253" s="104"/>
      <c r="X253" s="104"/>
      <c r="Y253" s="102"/>
      <c r="Z253" s="102"/>
      <c r="AA253" s="102"/>
      <c r="AB253" s="102"/>
      <c r="AC253" s="102"/>
      <c r="AD253" s="102"/>
    </row>
    <row r="254" spans="1:30" ht="12.75" customHeight="1">
      <c r="A254" s="102"/>
      <c r="B254" s="102"/>
      <c r="C254" s="102"/>
      <c r="D254" s="102"/>
      <c r="E254" s="102"/>
      <c r="F254" s="102"/>
      <c r="G254" s="102"/>
      <c r="H254" s="102"/>
      <c r="I254" s="102"/>
      <c r="J254" s="102"/>
      <c r="K254" s="102"/>
      <c r="L254" s="102"/>
      <c r="M254" s="102"/>
      <c r="N254" s="102"/>
      <c r="O254" s="102"/>
      <c r="P254" s="102"/>
      <c r="Q254" s="102"/>
      <c r="R254" s="102"/>
      <c r="S254" s="102"/>
      <c r="T254" s="102"/>
      <c r="U254" s="102"/>
      <c r="V254" s="102"/>
      <c r="W254" s="104"/>
      <c r="X254" s="104"/>
      <c r="Y254" s="102"/>
      <c r="Z254" s="102"/>
      <c r="AA254" s="102"/>
      <c r="AB254" s="102"/>
      <c r="AC254" s="102"/>
      <c r="AD254" s="102"/>
    </row>
    <row r="255" spans="1:30" ht="12.75" customHeight="1">
      <c r="A255" s="102"/>
      <c r="B255" s="102"/>
      <c r="C255" s="102"/>
      <c r="D255" s="102"/>
      <c r="E255" s="102"/>
      <c r="F255" s="102"/>
      <c r="G255" s="102"/>
      <c r="H255" s="102"/>
      <c r="I255" s="102"/>
      <c r="J255" s="102"/>
      <c r="K255" s="102"/>
      <c r="L255" s="102"/>
      <c r="M255" s="102"/>
      <c r="N255" s="102"/>
      <c r="O255" s="102"/>
      <c r="P255" s="102"/>
      <c r="Q255" s="102"/>
      <c r="R255" s="102"/>
      <c r="S255" s="102"/>
      <c r="T255" s="102"/>
      <c r="U255" s="102"/>
      <c r="V255" s="102"/>
      <c r="W255" s="104"/>
      <c r="X255" s="104"/>
      <c r="Y255" s="102"/>
      <c r="Z255" s="102"/>
      <c r="AA255" s="102"/>
      <c r="AB255" s="102"/>
      <c r="AC255" s="102"/>
      <c r="AD255" s="102"/>
    </row>
    <row r="256" spans="1:30" ht="12.75" customHeight="1">
      <c r="A256" s="102"/>
      <c r="B256" s="102"/>
      <c r="C256" s="102"/>
      <c r="D256" s="102"/>
      <c r="E256" s="102"/>
      <c r="F256" s="102"/>
      <c r="G256" s="102"/>
      <c r="H256" s="102"/>
      <c r="I256" s="102"/>
      <c r="J256" s="102"/>
      <c r="K256" s="102"/>
      <c r="L256" s="102"/>
      <c r="M256" s="102"/>
      <c r="N256" s="102"/>
      <c r="O256" s="102"/>
      <c r="P256" s="102"/>
      <c r="Q256" s="102"/>
      <c r="R256" s="102"/>
      <c r="S256" s="102"/>
      <c r="T256" s="102"/>
      <c r="U256" s="102"/>
      <c r="V256" s="102"/>
      <c r="W256" s="104"/>
      <c r="X256" s="104"/>
      <c r="Y256" s="102"/>
      <c r="Z256" s="102"/>
      <c r="AA256" s="102"/>
      <c r="AB256" s="102"/>
      <c r="AC256" s="102"/>
      <c r="AD256" s="102"/>
    </row>
    <row r="257" spans="1:30" ht="12.75" customHeight="1">
      <c r="A257" s="102"/>
      <c r="B257" s="102"/>
      <c r="C257" s="102"/>
      <c r="D257" s="102"/>
      <c r="E257" s="102"/>
      <c r="F257" s="102"/>
      <c r="G257" s="102"/>
      <c r="H257" s="102"/>
      <c r="I257" s="102"/>
      <c r="J257" s="102"/>
      <c r="K257" s="102"/>
      <c r="L257" s="102"/>
      <c r="M257" s="102"/>
      <c r="N257" s="102"/>
      <c r="O257" s="102"/>
      <c r="P257" s="102"/>
      <c r="Q257" s="102"/>
      <c r="R257" s="102"/>
      <c r="S257" s="102"/>
      <c r="T257" s="102"/>
      <c r="U257" s="102"/>
      <c r="V257" s="102"/>
      <c r="W257" s="104"/>
      <c r="X257" s="104"/>
      <c r="Y257" s="102"/>
      <c r="Z257" s="102"/>
      <c r="AA257" s="102"/>
      <c r="AB257" s="102"/>
      <c r="AC257" s="102"/>
      <c r="AD257" s="102"/>
    </row>
    <row r="258" spans="1:30" ht="12.75" customHeight="1">
      <c r="A258" s="102"/>
      <c r="B258" s="102"/>
      <c r="C258" s="102"/>
      <c r="D258" s="102"/>
      <c r="E258" s="102"/>
      <c r="F258" s="102"/>
      <c r="G258" s="102"/>
      <c r="H258" s="102"/>
      <c r="I258" s="102"/>
      <c r="J258" s="102"/>
      <c r="K258" s="102"/>
      <c r="L258" s="102"/>
      <c r="M258" s="102"/>
      <c r="N258" s="102"/>
      <c r="O258" s="102"/>
      <c r="P258" s="102"/>
      <c r="Q258" s="102"/>
      <c r="R258" s="102"/>
      <c r="S258" s="102"/>
      <c r="T258" s="102"/>
      <c r="U258" s="102"/>
      <c r="V258" s="102"/>
      <c r="W258" s="104"/>
      <c r="X258" s="104"/>
      <c r="Y258" s="102"/>
      <c r="Z258" s="102"/>
      <c r="AA258" s="102"/>
      <c r="AB258" s="102"/>
      <c r="AC258" s="102"/>
      <c r="AD258" s="102"/>
    </row>
    <row r="259" spans="1:30" ht="12.75" customHeight="1">
      <c r="A259" s="102"/>
      <c r="B259" s="102"/>
      <c r="C259" s="102"/>
      <c r="D259" s="102"/>
      <c r="E259" s="102"/>
      <c r="F259" s="102"/>
      <c r="G259" s="102"/>
      <c r="H259" s="102"/>
      <c r="I259" s="102"/>
      <c r="J259" s="102"/>
      <c r="K259" s="102"/>
      <c r="L259" s="102"/>
      <c r="M259" s="102"/>
      <c r="N259" s="102"/>
      <c r="O259" s="102"/>
      <c r="P259" s="102"/>
      <c r="Q259" s="102"/>
      <c r="R259" s="102"/>
      <c r="S259" s="102"/>
      <c r="T259" s="102"/>
      <c r="U259" s="102"/>
      <c r="V259" s="102"/>
      <c r="W259" s="104"/>
      <c r="X259" s="104"/>
      <c r="Y259" s="102"/>
      <c r="Z259" s="102"/>
      <c r="AA259" s="102"/>
      <c r="AB259" s="102"/>
      <c r="AC259" s="102"/>
      <c r="AD259" s="102"/>
    </row>
    <row r="260" spans="1:30" ht="12.75" customHeight="1">
      <c r="A260" s="102"/>
      <c r="B260" s="102"/>
      <c r="C260" s="102"/>
      <c r="D260" s="102"/>
      <c r="E260" s="102"/>
      <c r="F260" s="102"/>
      <c r="G260" s="102"/>
      <c r="H260" s="102"/>
      <c r="I260" s="102"/>
      <c r="J260" s="102"/>
      <c r="K260" s="102"/>
      <c r="L260" s="102"/>
      <c r="M260" s="102"/>
      <c r="N260" s="102"/>
      <c r="O260" s="102"/>
      <c r="P260" s="102"/>
      <c r="Q260" s="102"/>
      <c r="R260" s="102"/>
      <c r="S260" s="102"/>
      <c r="T260" s="102"/>
      <c r="U260" s="102"/>
      <c r="V260" s="102"/>
      <c r="W260" s="104"/>
      <c r="X260" s="104"/>
      <c r="Y260" s="102"/>
      <c r="Z260" s="102"/>
      <c r="AA260" s="102"/>
      <c r="AB260" s="102"/>
      <c r="AC260" s="102"/>
      <c r="AD260" s="102"/>
    </row>
    <row r="261" spans="1:30" ht="12.75" customHeight="1">
      <c r="A261" s="102"/>
      <c r="B261" s="102"/>
      <c r="C261" s="102"/>
      <c r="D261" s="102"/>
      <c r="E261" s="102"/>
      <c r="F261" s="102"/>
      <c r="G261" s="102"/>
      <c r="H261" s="102"/>
      <c r="I261" s="102"/>
      <c r="J261" s="102"/>
      <c r="K261" s="102"/>
      <c r="L261" s="102"/>
      <c r="M261" s="102"/>
      <c r="N261" s="102"/>
      <c r="O261" s="102"/>
      <c r="P261" s="102"/>
      <c r="Q261" s="102"/>
      <c r="R261" s="102"/>
      <c r="S261" s="102"/>
      <c r="T261" s="102"/>
      <c r="U261" s="102"/>
      <c r="V261" s="102"/>
      <c r="W261" s="104"/>
      <c r="X261" s="104"/>
      <c r="Y261" s="102"/>
      <c r="Z261" s="102"/>
      <c r="AA261" s="102"/>
      <c r="AB261" s="102"/>
      <c r="AC261" s="102"/>
      <c r="AD261" s="102"/>
    </row>
    <row r="262" spans="1:30" ht="12.75" customHeight="1">
      <c r="A262" s="102"/>
      <c r="B262" s="102"/>
      <c r="C262" s="102"/>
      <c r="D262" s="102"/>
      <c r="E262" s="102"/>
      <c r="F262" s="102"/>
      <c r="G262" s="102"/>
      <c r="H262" s="102"/>
      <c r="I262" s="102"/>
      <c r="J262" s="102"/>
      <c r="K262" s="102"/>
      <c r="L262" s="102"/>
      <c r="M262" s="102"/>
      <c r="N262" s="102"/>
      <c r="O262" s="102"/>
      <c r="P262" s="102"/>
      <c r="Q262" s="102"/>
      <c r="R262" s="102"/>
      <c r="S262" s="102"/>
      <c r="T262" s="102"/>
      <c r="U262" s="102"/>
      <c r="V262" s="102"/>
      <c r="W262" s="104"/>
      <c r="X262" s="104"/>
      <c r="Y262" s="102"/>
      <c r="Z262" s="102"/>
      <c r="AA262" s="102"/>
      <c r="AB262" s="102"/>
      <c r="AC262" s="102"/>
      <c r="AD262" s="102"/>
    </row>
    <row r="263" spans="1:30" ht="12.75" customHeight="1">
      <c r="A263" s="102"/>
      <c r="B263" s="102"/>
      <c r="C263" s="102"/>
      <c r="D263" s="102"/>
      <c r="E263" s="102"/>
      <c r="F263" s="102"/>
      <c r="G263" s="102"/>
      <c r="H263" s="102"/>
      <c r="I263" s="102"/>
      <c r="J263" s="102"/>
      <c r="K263" s="102"/>
      <c r="L263" s="102"/>
      <c r="M263" s="102"/>
      <c r="N263" s="102"/>
      <c r="O263" s="102"/>
      <c r="P263" s="102"/>
      <c r="Q263" s="102"/>
      <c r="R263" s="102"/>
      <c r="S263" s="102"/>
      <c r="T263" s="102"/>
      <c r="U263" s="102"/>
      <c r="V263" s="102"/>
      <c r="W263" s="104"/>
      <c r="X263" s="104"/>
      <c r="Y263" s="102"/>
      <c r="Z263" s="102"/>
      <c r="AA263" s="102"/>
      <c r="AB263" s="102"/>
      <c r="AC263" s="102"/>
      <c r="AD263" s="102"/>
    </row>
    <row r="264" spans="1:30" ht="12.75" customHeight="1">
      <c r="A264" s="102"/>
      <c r="B264" s="102"/>
      <c r="C264" s="102"/>
      <c r="D264" s="102"/>
      <c r="E264" s="102"/>
      <c r="F264" s="102"/>
      <c r="G264" s="102"/>
      <c r="H264" s="102"/>
      <c r="I264" s="102"/>
      <c r="J264" s="102"/>
      <c r="K264" s="102"/>
      <c r="L264" s="102"/>
      <c r="M264" s="102"/>
      <c r="N264" s="102"/>
      <c r="O264" s="102"/>
      <c r="P264" s="102"/>
      <c r="Q264" s="102"/>
      <c r="R264" s="102"/>
      <c r="S264" s="102"/>
      <c r="T264" s="102"/>
      <c r="U264" s="102"/>
      <c r="V264" s="102"/>
      <c r="W264" s="104"/>
      <c r="X264" s="104"/>
      <c r="Y264" s="102"/>
      <c r="Z264" s="102"/>
      <c r="AA264" s="102"/>
      <c r="AB264" s="102"/>
      <c r="AC264" s="102"/>
      <c r="AD264" s="102"/>
    </row>
    <row r="265" spans="1:30" ht="12.75" customHeight="1">
      <c r="A265" s="102"/>
      <c r="B265" s="102"/>
      <c r="C265" s="102"/>
      <c r="D265" s="102"/>
      <c r="E265" s="102"/>
      <c r="F265" s="102"/>
      <c r="G265" s="102"/>
      <c r="H265" s="102"/>
      <c r="I265" s="102"/>
      <c r="J265" s="102"/>
      <c r="K265" s="102"/>
      <c r="L265" s="102"/>
      <c r="M265" s="102"/>
      <c r="N265" s="102"/>
      <c r="O265" s="102"/>
      <c r="P265" s="102"/>
      <c r="Q265" s="102"/>
      <c r="R265" s="102"/>
      <c r="S265" s="102"/>
      <c r="T265" s="102"/>
      <c r="U265" s="102"/>
      <c r="V265" s="102"/>
      <c r="W265" s="104"/>
      <c r="X265" s="104"/>
      <c r="Y265" s="102"/>
      <c r="Z265" s="102"/>
      <c r="AA265" s="102"/>
      <c r="AB265" s="102"/>
      <c r="AC265" s="102"/>
      <c r="AD265" s="102"/>
    </row>
    <row r="266" spans="1:30" ht="12.75" customHeight="1">
      <c r="A266" s="102"/>
      <c r="B266" s="102"/>
      <c r="C266" s="102"/>
      <c r="D266" s="102"/>
      <c r="E266" s="102"/>
      <c r="F266" s="102"/>
      <c r="G266" s="102"/>
      <c r="H266" s="102"/>
      <c r="I266" s="102"/>
      <c r="J266" s="102"/>
      <c r="K266" s="102"/>
      <c r="L266" s="102"/>
      <c r="M266" s="102"/>
      <c r="N266" s="102"/>
      <c r="O266" s="102"/>
      <c r="P266" s="102"/>
      <c r="Q266" s="102"/>
      <c r="R266" s="102"/>
      <c r="S266" s="102"/>
      <c r="T266" s="102"/>
      <c r="U266" s="102"/>
      <c r="V266" s="102"/>
      <c r="W266" s="104"/>
      <c r="X266" s="104"/>
      <c r="Y266" s="102"/>
      <c r="Z266" s="102"/>
      <c r="AA266" s="102"/>
      <c r="AB266" s="102"/>
      <c r="AC266" s="102"/>
      <c r="AD266" s="102"/>
    </row>
    <row r="267" spans="1:30" ht="12.75" customHeight="1">
      <c r="A267" s="102"/>
      <c r="B267" s="102"/>
      <c r="C267" s="102"/>
      <c r="D267" s="102"/>
      <c r="E267" s="102"/>
      <c r="F267" s="102"/>
      <c r="G267" s="102"/>
      <c r="H267" s="102"/>
      <c r="I267" s="102"/>
      <c r="J267" s="102"/>
      <c r="K267" s="102"/>
      <c r="L267" s="102"/>
      <c r="M267" s="102"/>
      <c r="N267" s="102"/>
      <c r="O267" s="102"/>
      <c r="P267" s="102"/>
      <c r="Q267" s="102"/>
      <c r="R267" s="102"/>
      <c r="S267" s="102"/>
      <c r="T267" s="102"/>
      <c r="U267" s="102"/>
      <c r="V267" s="102"/>
      <c r="W267" s="104"/>
      <c r="X267" s="104"/>
      <c r="Y267" s="102"/>
      <c r="Z267" s="102"/>
      <c r="AA267" s="102"/>
      <c r="AB267" s="102"/>
      <c r="AC267" s="102"/>
      <c r="AD267" s="102"/>
    </row>
    <row r="268" spans="1:30" ht="12.75" customHeight="1">
      <c r="A268" s="102"/>
      <c r="B268" s="102"/>
      <c r="C268" s="102"/>
      <c r="D268" s="102"/>
      <c r="E268" s="102"/>
      <c r="F268" s="102"/>
      <c r="G268" s="102"/>
      <c r="H268" s="102"/>
      <c r="I268" s="102"/>
      <c r="J268" s="102"/>
      <c r="K268" s="102"/>
      <c r="L268" s="102"/>
      <c r="M268" s="102"/>
      <c r="N268" s="102"/>
      <c r="O268" s="102"/>
      <c r="P268" s="102"/>
      <c r="Q268" s="102"/>
      <c r="R268" s="102"/>
      <c r="S268" s="102"/>
      <c r="T268" s="102"/>
      <c r="U268" s="102"/>
      <c r="V268" s="102"/>
      <c r="W268" s="104"/>
      <c r="X268" s="104"/>
      <c r="Y268" s="102"/>
      <c r="Z268" s="102"/>
      <c r="AA268" s="102"/>
      <c r="AB268" s="102"/>
      <c r="AC268" s="102"/>
      <c r="AD268" s="102"/>
    </row>
    <row r="269" spans="1:30" ht="12.75" customHeight="1">
      <c r="A269" s="102"/>
      <c r="B269" s="102"/>
      <c r="C269" s="102"/>
      <c r="D269" s="102"/>
      <c r="E269" s="102"/>
      <c r="F269" s="102"/>
      <c r="G269" s="102"/>
      <c r="H269" s="102"/>
      <c r="I269" s="102"/>
      <c r="J269" s="102"/>
      <c r="K269" s="102"/>
      <c r="L269" s="102"/>
      <c r="M269" s="102"/>
      <c r="N269" s="102"/>
      <c r="O269" s="102"/>
      <c r="P269" s="102"/>
      <c r="Q269" s="102"/>
      <c r="R269" s="102"/>
      <c r="S269" s="102"/>
      <c r="T269" s="102"/>
      <c r="U269" s="102"/>
      <c r="V269" s="102"/>
      <c r="W269" s="104"/>
      <c r="X269" s="104"/>
      <c r="Y269" s="102"/>
      <c r="Z269" s="102"/>
      <c r="AA269" s="102"/>
      <c r="AB269" s="102"/>
      <c r="AC269" s="102"/>
      <c r="AD269" s="102"/>
    </row>
    <row r="270" spans="1:30" ht="12.75" customHeight="1">
      <c r="A270" s="102"/>
      <c r="B270" s="102"/>
      <c r="C270" s="102"/>
      <c r="D270" s="102"/>
      <c r="E270" s="102"/>
      <c r="F270" s="102"/>
      <c r="G270" s="102"/>
      <c r="H270" s="102"/>
      <c r="I270" s="102"/>
      <c r="J270" s="102"/>
      <c r="K270" s="102"/>
      <c r="L270" s="102"/>
      <c r="M270" s="102"/>
      <c r="N270" s="102"/>
      <c r="O270" s="102"/>
      <c r="P270" s="102"/>
      <c r="Q270" s="102"/>
      <c r="R270" s="102"/>
      <c r="S270" s="102"/>
      <c r="T270" s="102"/>
      <c r="U270" s="102"/>
      <c r="V270" s="102"/>
      <c r="W270" s="104"/>
      <c r="X270" s="104"/>
      <c r="Y270" s="102"/>
      <c r="Z270" s="102"/>
      <c r="AA270" s="102"/>
      <c r="AB270" s="102"/>
      <c r="AC270" s="102"/>
      <c r="AD270" s="102"/>
    </row>
    <row r="271" spans="1:30" ht="12.75" customHeight="1">
      <c r="A271" s="102"/>
      <c r="B271" s="102"/>
      <c r="C271" s="102"/>
      <c r="D271" s="102"/>
      <c r="E271" s="102"/>
      <c r="F271" s="102"/>
      <c r="G271" s="102"/>
      <c r="H271" s="102"/>
      <c r="I271" s="102"/>
      <c r="J271" s="102"/>
      <c r="K271" s="102"/>
      <c r="L271" s="102"/>
      <c r="M271" s="102"/>
      <c r="N271" s="102"/>
      <c r="O271" s="102"/>
      <c r="P271" s="102"/>
      <c r="Q271" s="102"/>
      <c r="R271" s="102"/>
      <c r="S271" s="102"/>
      <c r="T271" s="102"/>
      <c r="U271" s="102"/>
      <c r="V271" s="102"/>
      <c r="W271" s="104"/>
      <c r="X271" s="104"/>
      <c r="Y271" s="102"/>
      <c r="Z271" s="102"/>
      <c r="AA271" s="102"/>
      <c r="AB271" s="102"/>
      <c r="AC271" s="102"/>
      <c r="AD271" s="102"/>
    </row>
    <row r="272" spans="1:30" ht="12.75" customHeight="1">
      <c r="A272" s="102"/>
      <c r="B272" s="102"/>
      <c r="C272" s="102"/>
      <c r="D272" s="102"/>
      <c r="E272" s="102"/>
      <c r="F272" s="102"/>
      <c r="G272" s="102"/>
      <c r="H272" s="102"/>
      <c r="I272" s="102"/>
      <c r="J272" s="102"/>
      <c r="K272" s="102"/>
      <c r="L272" s="102"/>
      <c r="M272" s="102"/>
      <c r="N272" s="102"/>
      <c r="O272" s="102"/>
      <c r="P272" s="102"/>
      <c r="Q272" s="102"/>
      <c r="R272" s="102"/>
      <c r="S272" s="102"/>
      <c r="T272" s="102"/>
      <c r="U272" s="102"/>
      <c r="V272" s="102"/>
      <c r="W272" s="104"/>
      <c r="X272" s="104"/>
      <c r="Y272" s="102"/>
      <c r="Z272" s="102"/>
      <c r="AA272" s="102"/>
      <c r="AB272" s="102"/>
      <c r="AC272" s="102"/>
      <c r="AD272" s="102"/>
    </row>
    <row r="273" spans="1:30" ht="12.75" customHeight="1">
      <c r="A273" s="102"/>
      <c r="B273" s="102"/>
      <c r="C273" s="102"/>
      <c r="D273" s="102"/>
      <c r="E273" s="102"/>
      <c r="F273" s="102"/>
      <c r="G273" s="102"/>
      <c r="H273" s="102"/>
      <c r="I273" s="102"/>
      <c r="J273" s="102"/>
      <c r="K273" s="102"/>
      <c r="L273" s="102"/>
      <c r="M273" s="102"/>
      <c r="N273" s="102"/>
      <c r="O273" s="102"/>
      <c r="P273" s="102"/>
      <c r="Q273" s="102"/>
      <c r="R273" s="102"/>
      <c r="S273" s="102"/>
      <c r="T273" s="102"/>
      <c r="U273" s="102"/>
      <c r="V273" s="102"/>
      <c r="W273" s="104"/>
      <c r="X273" s="104"/>
      <c r="Y273" s="102"/>
      <c r="Z273" s="102"/>
      <c r="AA273" s="102"/>
      <c r="AB273" s="102"/>
      <c r="AC273" s="102"/>
      <c r="AD273" s="102"/>
    </row>
    <row r="274" spans="1:30" ht="12.75" customHeight="1">
      <c r="A274" s="102"/>
      <c r="B274" s="102"/>
      <c r="C274" s="102"/>
      <c r="D274" s="102"/>
      <c r="E274" s="102"/>
      <c r="F274" s="102"/>
      <c r="G274" s="102"/>
      <c r="H274" s="102"/>
      <c r="I274" s="102"/>
      <c r="J274" s="102"/>
      <c r="K274" s="102"/>
      <c r="L274" s="102"/>
      <c r="M274" s="102"/>
      <c r="N274" s="102"/>
      <c r="O274" s="102"/>
      <c r="P274" s="102"/>
      <c r="Q274" s="102"/>
      <c r="R274" s="102"/>
      <c r="S274" s="102"/>
      <c r="T274" s="102"/>
      <c r="U274" s="102"/>
      <c r="V274" s="102"/>
      <c r="W274" s="104"/>
      <c r="X274" s="104"/>
      <c r="Y274" s="102"/>
      <c r="Z274" s="102"/>
      <c r="AA274" s="102"/>
      <c r="AB274" s="102"/>
      <c r="AC274" s="102"/>
      <c r="AD274" s="102"/>
    </row>
    <row r="275" spans="1:30" ht="12.75" customHeight="1">
      <c r="A275" s="102"/>
      <c r="B275" s="102"/>
      <c r="C275" s="102"/>
      <c r="D275" s="102"/>
      <c r="E275" s="102"/>
      <c r="F275" s="102"/>
      <c r="G275" s="102"/>
      <c r="H275" s="102"/>
      <c r="I275" s="102"/>
      <c r="J275" s="102"/>
      <c r="K275" s="102"/>
      <c r="L275" s="102"/>
      <c r="M275" s="102"/>
      <c r="N275" s="102"/>
      <c r="O275" s="102"/>
      <c r="P275" s="102"/>
      <c r="Q275" s="102"/>
      <c r="R275" s="102"/>
      <c r="S275" s="102"/>
      <c r="T275" s="102"/>
      <c r="U275" s="102"/>
      <c r="V275" s="102"/>
      <c r="W275" s="104"/>
      <c r="X275" s="104"/>
      <c r="Y275" s="102"/>
      <c r="Z275" s="102"/>
      <c r="AA275" s="102"/>
      <c r="AB275" s="102"/>
      <c r="AC275" s="102"/>
      <c r="AD275" s="102"/>
    </row>
    <row r="276" spans="1:30" ht="12.75" customHeight="1">
      <c r="A276" s="102"/>
      <c r="B276" s="102"/>
      <c r="C276" s="102"/>
      <c r="D276" s="102"/>
      <c r="E276" s="102"/>
      <c r="F276" s="102"/>
      <c r="G276" s="102"/>
      <c r="H276" s="102"/>
      <c r="I276" s="102"/>
      <c r="J276" s="102"/>
      <c r="K276" s="102"/>
      <c r="L276" s="102"/>
      <c r="M276" s="102"/>
      <c r="N276" s="102"/>
      <c r="O276" s="102"/>
      <c r="P276" s="102"/>
      <c r="Q276" s="102"/>
      <c r="R276" s="102"/>
      <c r="S276" s="102"/>
      <c r="T276" s="102"/>
      <c r="U276" s="102"/>
      <c r="V276" s="102"/>
      <c r="W276" s="104"/>
      <c r="X276" s="104"/>
      <c r="Y276" s="102"/>
      <c r="Z276" s="102"/>
      <c r="AA276" s="102"/>
      <c r="AB276" s="102"/>
      <c r="AC276" s="102"/>
      <c r="AD276" s="102"/>
    </row>
    <row r="277" spans="1:30" ht="12.75" customHeight="1">
      <c r="A277" s="102"/>
      <c r="B277" s="102"/>
      <c r="C277" s="102"/>
      <c r="D277" s="102"/>
      <c r="E277" s="102"/>
      <c r="F277" s="102"/>
      <c r="G277" s="102"/>
      <c r="H277" s="102"/>
      <c r="I277" s="102"/>
      <c r="J277" s="102"/>
      <c r="K277" s="102"/>
      <c r="L277" s="102"/>
      <c r="M277" s="102"/>
      <c r="N277" s="102"/>
      <c r="O277" s="102"/>
      <c r="P277" s="102"/>
      <c r="Q277" s="102"/>
      <c r="R277" s="102"/>
      <c r="S277" s="102"/>
      <c r="T277" s="102"/>
      <c r="U277" s="102"/>
      <c r="V277" s="102"/>
      <c r="W277" s="104"/>
      <c r="X277" s="104"/>
      <c r="Y277" s="102"/>
      <c r="Z277" s="102"/>
      <c r="AA277" s="102"/>
      <c r="AB277" s="102"/>
      <c r="AC277" s="102"/>
      <c r="AD277" s="102"/>
    </row>
    <row r="278" spans="1:30" ht="12.75" customHeight="1">
      <c r="A278" s="102"/>
      <c r="B278" s="102"/>
      <c r="C278" s="102"/>
      <c r="D278" s="102"/>
      <c r="E278" s="102"/>
      <c r="F278" s="102"/>
      <c r="G278" s="102"/>
      <c r="H278" s="102"/>
      <c r="I278" s="102"/>
      <c r="J278" s="102"/>
      <c r="K278" s="102"/>
      <c r="L278" s="102"/>
      <c r="M278" s="102"/>
      <c r="N278" s="102"/>
      <c r="O278" s="102"/>
      <c r="P278" s="102"/>
      <c r="Q278" s="102"/>
      <c r="R278" s="102"/>
      <c r="S278" s="102"/>
      <c r="T278" s="102"/>
      <c r="U278" s="102"/>
      <c r="V278" s="102"/>
      <c r="W278" s="104"/>
      <c r="X278" s="104"/>
      <c r="Y278" s="102"/>
      <c r="Z278" s="102"/>
      <c r="AA278" s="102"/>
      <c r="AB278" s="102"/>
      <c r="AC278" s="102"/>
      <c r="AD278" s="102"/>
    </row>
    <row r="279" spans="1:30" ht="12.75" customHeight="1">
      <c r="A279" s="102"/>
      <c r="B279" s="102"/>
      <c r="C279" s="102"/>
      <c r="D279" s="102"/>
      <c r="E279" s="102"/>
      <c r="F279" s="102"/>
      <c r="G279" s="102"/>
      <c r="H279" s="102"/>
      <c r="I279" s="102"/>
      <c r="J279" s="102"/>
      <c r="K279" s="102"/>
      <c r="L279" s="102"/>
      <c r="M279" s="102"/>
      <c r="N279" s="102"/>
      <c r="O279" s="102"/>
      <c r="P279" s="102"/>
      <c r="Q279" s="102"/>
      <c r="R279" s="102"/>
      <c r="S279" s="102"/>
      <c r="T279" s="102"/>
      <c r="U279" s="102"/>
      <c r="V279" s="102"/>
      <c r="W279" s="104"/>
      <c r="X279" s="104"/>
      <c r="Y279" s="102"/>
      <c r="Z279" s="102"/>
      <c r="AA279" s="102"/>
      <c r="AB279" s="102"/>
      <c r="AC279" s="102"/>
      <c r="AD279" s="102"/>
    </row>
    <row r="280" spans="1:30" ht="12.75" customHeight="1">
      <c r="A280" s="102"/>
      <c r="B280" s="102"/>
      <c r="C280" s="102"/>
      <c r="D280" s="102"/>
      <c r="E280" s="102"/>
      <c r="F280" s="102"/>
      <c r="G280" s="102"/>
      <c r="H280" s="102"/>
      <c r="I280" s="102"/>
      <c r="J280" s="102"/>
      <c r="K280" s="102"/>
      <c r="L280" s="102"/>
      <c r="M280" s="102"/>
      <c r="N280" s="102"/>
      <c r="O280" s="102"/>
      <c r="P280" s="102"/>
      <c r="Q280" s="102"/>
      <c r="R280" s="102"/>
      <c r="S280" s="102"/>
      <c r="T280" s="102"/>
      <c r="U280" s="102"/>
      <c r="V280" s="102"/>
      <c r="W280" s="104"/>
      <c r="X280" s="104"/>
      <c r="Y280" s="102"/>
      <c r="Z280" s="102"/>
      <c r="AA280" s="102"/>
      <c r="AB280" s="102"/>
      <c r="AC280" s="102"/>
      <c r="AD280" s="102"/>
    </row>
    <row r="281" spans="1:30" ht="12.75" customHeight="1">
      <c r="A281" s="102"/>
      <c r="B281" s="102"/>
      <c r="C281" s="102"/>
      <c r="D281" s="102"/>
      <c r="E281" s="102"/>
      <c r="F281" s="102"/>
      <c r="G281" s="102"/>
      <c r="H281" s="102"/>
      <c r="I281" s="102"/>
      <c r="J281" s="102"/>
      <c r="K281" s="102"/>
      <c r="L281" s="102"/>
      <c r="M281" s="102"/>
      <c r="N281" s="102"/>
      <c r="O281" s="102"/>
      <c r="P281" s="102"/>
      <c r="Q281" s="102"/>
      <c r="R281" s="102"/>
      <c r="S281" s="102"/>
      <c r="T281" s="102"/>
      <c r="U281" s="102"/>
      <c r="V281" s="102"/>
      <c r="W281" s="104"/>
      <c r="X281" s="104"/>
      <c r="Y281" s="102"/>
      <c r="Z281" s="102"/>
      <c r="AA281" s="102"/>
      <c r="AB281" s="102"/>
      <c r="AC281" s="102"/>
      <c r="AD281" s="102"/>
    </row>
    <row r="282" spans="1:30" ht="12.75" customHeight="1">
      <c r="A282" s="102"/>
      <c r="B282" s="102"/>
      <c r="C282" s="102"/>
      <c r="D282" s="102"/>
      <c r="E282" s="102"/>
      <c r="F282" s="102"/>
      <c r="G282" s="102"/>
      <c r="H282" s="102"/>
      <c r="I282" s="102"/>
      <c r="J282" s="102"/>
      <c r="K282" s="102"/>
      <c r="L282" s="102"/>
      <c r="M282" s="102"/>
      <c r="N282" s="102"/>
      <c r="O282" s="102"/>
      <c r="P282" s="102"/>
      <c r="Q282" s="102"/>
      <c r="R282" s="102"/>
      <c r="S282" s="102"/>
      <c r="T282" s="102"/>
      <c r="U282" s="102"/>
      <c r="V282" s="102"/>
      <c r="W282" s="104"/>
      <c r="X282" s="104"/>
      <c r="Y282" s="102"/>
      <c r="Z282" s="102"/>
      <c r="AA282" s="102"/>
      <c r="AB282" s="102"/>
      <c r="AC282" s="102"/>
      <c r="AD282" s="102"/>
    </row>
    <row r="283" spans="1:30" ht="12.75" customHeight="1">
      <c r="A283" s="102"/>
      <c r="B283" s="102"/>
      <c r="C283" s="102"/>
      <c r="D283" s="102"/>
      <c r="E283" s="102"/>
      <c r="F283" s="102"/>
      <c r="G283" s="102"/>
      <c r="H283" s="102"/>
      <c r="I283" s="102"/>
      <c r="J283" s="102"/>
      <c r="K283" s="102"/>
      <c r="L283" s="102"/>
      <c r="M283" s="102"/>
      <c r="N283" s="102"/>
      <c r="O283" s="102"/>
      <c r="P283" s="102"/>
      <c r="Q283" s="102"/>
      <c r="R283" s="102"/>
      <c r="S283" s="102"/>
      <c r="T283" s="102"/>
      <c r="U283" s="102"/>
      <c r="V283" s="102"/>
      <c r="W283" s="104"/>
      <c r="X283" s="104"/>
      <c r="Y283" s="102"/>
      <c r="Z283" s="102"/>
      <c r="AA283" s="102"/>
      <c r="AB283" s="102"/>
      <c r="AC283" s="102"/>
      <c r="AD283" s="102"/>
    </row>
    <row r="284" spans="1:30" ht="12.75" customHeight="1">
      <c r="A284" s="102"/>
      <c r="B284" s="102"/>
      <c r="C284" s="102"/>
      <c r="D284" s="102"/>
      <c r="E284" s="102"/>
      <c r="F284" s="102"/>
      <c r="G284" s="102"/>
      <c r="H284" s="102"/>
      <c r="I284" s="102"/>
      <c r="J284" s="102"/>
      <c r="K284" s="102"/>
      <c r="L284" s="102"/>
      <c r="M284" s="102"/>
      <c r="N284" s="102"/>
      <c r="O284" s="102"/>
      <c r="P284" s="102"/>
      <c r="Q284" s="102"/>
      <c r="R284" s="102"/>
      <c r="S284" s="102"/>
      <c r="T284" s="102"/>
      <c r="U284" s="102"/>
      <c r="V284" s="102"/>
      <c r="W284" s="104"/>
      <c r="X284" s="104"/>
      <c r="Y284" s="102"/>
      <c r="Z284" s="102"/>
      <c r="AA284" s="102"/>
      <c r="AB284" s="102"/>
      <c r="AC284" s="102"/>
      <c r="AD284" s="102"/>
    </row>
    <row r="285" spans="1:30" ht="12.75" customHeight="1">
      <c r="A285" s="102"/>
      <c r="B285" s="102"/>
      <c r="C285" s="102"/>
      <c r="D285" s="102"/>
      <c r="E285" s="102"/>
      <c r="F285" s="102"/>
      <c r="G285" s="102"/>
      <c r="H285" s="102"/>
      <c r="I285" s="102"/>
      <c r="J285" s="102"/>
      <c r="K285" s="102"/>
      <c r="L285" s="102"/>
      <c r="M285" s="102"/>
      <c r="N285" s="102"/>
      <c r="O285" s="102"/>
      <c r="P285" s="102"/>
      <c r="Q285" s="102"/>
      <c r="R285" s="102"/>
      <c r="S285" s="102"/>
      <c r="T285" s="102"/>
      <c r="U285" s="102"/>
      <c r="V285" s="102"/>
      <c r="W285" s="104"/>
      <c r="X285" s="104"/>
      <c r="Y285" s="102"/>
      <c r="Z285" s="102"/>
      <c r="AA285" s="102"/>
      <c r="AB285" s="102"/>
      <c r="AC285" s="102"/>
      <c r="AD285" s="102"/>
    </row>
    <row r="286" spans="1:30" ht="12.75" customHeight="1">
      <c r="A286" s="102"/>
      <c r="B286" s="102"/>
      <c r="C286" s="102"/>
      <c r="D286" s="102"/>
      <c r="E286" s="102"/>
      <c r="F286" s="102"/>
      <c r="G286" s="102"/>
      <c r="H286" s="102"/>
      <c r="I286" s="102"/>
      <c r="J286" s="102"/>
      <c r="K286" s="102"/>
      <c r="L286" s="102"/>
      <c r="M286" s="102"/>
      <c r="N286" s="102"/>
      <c r="O286" s="102"/>
      <c r="P286" s="102"/>
      <c r="Q286" s="102"/>
      <c r="R286" s="102"/>
      <c r="S286" s="102"/>
      <c r="T286" s="102"/>
      <c r="U286" s="102"/>
      <c r="V286" s="102"/>
      <c r="W286" s="104"/>
      <c r="X286" s="104"/>
      <c r="Y286" s="102"/>
      <c r="Z286" s="102"/>
      <c r="AA286" s="102"/>
      <c r="AB286" s="102"/>
      <c r="AC286" s="102"/>
      <c r="AD286" s="102"/>
    </row>
    <row r="287" spans="1:30" ht="12.75" customHeight="1">
      <c r="A287" s="102"/>
      <c r="B287" s="102"/>
      <c r="C287" s="102"/>
      <c r="D287" s="102"/>
      <c r="E287" s="102"/>
      <c r="F287" s="102"/>
      <c r="G287" s="102"/>
      <c r="H287" s="102"/>
      <c r="I287" s="102"/>
      <c r="J287" s="102"/>
      <c r="K287" s="102"/>
      <c r="L287" s="102"/>
      <c r="M287" s="102"/>
      <c r="N287" s="102"/>
      <c r="O287" s="102"/>
      <c r="P287" s="102"/>
      <c r="Q287" s="102"/>
      <c r="R287" s="102"/>
      <c r="S287" s="102"/>
      <c r="T287" s="102"/>
      <c r="U287" s="102"/>
      <c r="V287" s="102"/>
      <c r="W287" s="104"/>
      <c r="X287" s="104"/>
      <c r="Y287" s="102"/>
      <c r="Z287" s="102"/>
      <c r="AA287" s="102"/>
      <c r="AB287" s="102"/>
      <c r="AC287" s="102"/>
      <c r="AD287" s="102"/>
    </row>
    <row r="288" spans="1:30" ht="12.75" customHeight="1">
      <c r="A288" s="102"/>
      <c r="B288" s="102"/>
      <c r="C288" s="102"/>
      <c r="D288" s="102"/>
      <c r="E288" s="102"/>
      <c r="F288" s="102"/>
      <c r="G288" s="102"/>
      <c r="H288" s="102"/>
      <c r="I288" s="102"/>
      <c r="J288" s="102"/>
      <c r="K288" s="102"/>
      <c r="L288" s="102"/>
      <c r="M288" s="102"/>
      <c r="N288" s="102"/>
      <c r="O288" s="102"/>
      <c r="P288" s="102"/>
      <c r="Q288" s="102"/>
      <c r="R288" s="102"/>
      <c r="S288" s="102"/>
      <c r="T288" s="102"/>
      <c r="U288" s="102"/>
      <c r="V288" s="102"/>
      <c r="W288" s="104"/>
      <c r="X288" s="104"/>
      <c r="Y288" s="102"/>
      <c r="Z288" s="102"/>
      <c r="AA288" s="102"/>
      <c r="AB288" s="102"/>
      <c r="AC288" s="102"/>
      <c r="AD288" s="102"/>
    </row>
    <row r="289" spans="1:30" ht="12.75" customHeight="1">
      <c r="A289" s="102"/>
      <c r="B289" s="102"/>
      <c r="C289" s="102"/>
      <c r="D289" s="102"/>
      <c r="E289" s="102"/>
      <c r="F289" s="102"/>
      <c r="G289" s="102"/>
      <c r="H289" s="102"/>
      <c r="I289" s="102"/>
      <c r="J289" s="102"/>
      <c r="K289" s="102"/>
      <c r="L289" s="102"/>
      <c r="M289" s="102"/>
      <c r="N289" s="102"/>
      <c r="O289" s="102"/>
      <c r="P289" s="102"/>
      <c r="Q289" s="102"/>
      <c r="R289" s="102"/>
      <c r="S289" s="102"/>
      <c r="T289" s="102"/>
      <c r="U289" s="102"/>
      <c r="V289" s="102"/>
      <c r="W289" s="104"/>
      <c r="X289" s="104"/>
      <c r="Y289" s="102"/>
      <c r="Z289" s="102"/>
      <c r="AA289" s="102"/>
      <c r="AB289" s="102"/>
      <c r="AC289" s="102"/>
      <c r="AD289" s="102"/>
    </row>
    <row r="290" spans="1:30" ht="12.75" customHeight="1">
      <c r="A290" s="102"/>
      <c r="B290" s="102"/>
      <c r="C290" s="102"/>
      <c r="D290" s="102"/>
      <c r="E290" s="102"/>
      <c r="F290" s="102"/>
      <c r="G290" s="102"/>
      <c r="H290" s="102"/>
      <c r="I290" s="102"/>
      <c r="J290" s="102"/>
      <c r="K290" s="102"/>
      <c r="L290" s="102"/>
      <c r="M290" s="102"/>
      <c r="N290" s="102"/>
      <c r="O290" s="102"/>
      <c r="P290" s="102"/>
      <c r="Q290" s="102"/>
      <c r="R290" s="102"/>
      <c r="S290" s="102"/>
      <c r="T290" s="102"/>
      <c r="U290" s="102"/>
      <c r="V290" s="102"/>
      <c r="W290" s="104"/>
      <c r="X290" s="104"/>
      <c r="Y290" s="102"/>
      <c r="Z290" s="102"/>
      <c r="AA290" s="102"/>
      <c r="AB290" s="102"/>
      <c r="AC290" s="102"/>
      <c r="AD290" s="102"/>
    </row>
    <row r="291" spans="1:30" ht="12.75" customHeight="1">
      <c r="A291" s="102"/>
      <c r="B291" s="102"/>
      <c r="C291" s="102"/>
      <c r="D291" s="102"/>
      <c r="E291" s="102"/>
      <c r="F291" s="102"/>
      <c r="G291" s="102"/>
      <c r="H291" s="102"/>
      <c r="I291" s="102"/>
      <c r="J291" s="102"/>
      <c r="K291" s="102"/>
      <c r="L291" s="102"/>
      <c r="M291" s="102"/>
      <c r="N291" s="102"/>
      <c r="O291" s="102"/>
      <c r="P291" s="102"/>
      <c r="Q291" s="102"/>
      <c r="R291" s="102"/>
      <c r="S291" s="102"/>
      <c r="T291" s="102"/>
      <c r="U291" s="102"/>
      <c r="V291" s="102"/>
      <c r="W291" s="104"/>
      <c r="X291" s="104"/>
      <c r="Y291" s="102"/>
      <c r="Z291" s="102"/>
      <c r="AA291" s="102"/>
      <c r="AB291" s="102"/>
      <c r="AC291" s="102"/>
      <c r="AD291" s="102"/>
    </row>
    <row r="292" spans="1:30" ht="12.75" customHeight="1">
      <c r="A292" s="102"/>
      <c r="B292" s="102"/>
      <c r="C292" s="102"/>
      <c r="D292" s="102"/>
      <c r="E292" s="102"/>
      <c r="F292" s="102"/>
      <c r="G292" s="102"/>
      <c r="H292" s="102"/>
      <c r="I292" s="102"/>
      <c r="J292" s="102"/>
      <c r="K292" s="102"/>
      <c r="L292" s="102"/>
      <c r="M292" s="102"/>
      <c r="N292" s="102"/>
      <c r="O292" s="102"/>
      <c r="P292" s="102"/>
      <c r="Q292" s="102"/>
      <c r="R292" s="102"/>
      <c r="S292" s="102"/>
      <c r="T292" s="102"/>
      <c r="U292" s="102"/>
      <c r="V292" s="102"/>
      <c r="W292" s="104"/>
      <c r="X292" s="104"/>
      <c r="Y292" s="102"/>
      <c r="Z292" s="102"/>
      <c r="AA292" s="102"/>
      <c r="AB292" s="102"/>
      <c r="AC292" s="102"/>
      <c r="AD292" s="102"/>
    </row>
    <row r="293" spans="1:30" ht="12.75" customHeight="1">
      <c r="A293" s="102"/>
      <c r="B293" s="102"/>
      <c r="C293" s="102"/>
      <c r="D293" s="102"/>
      <c r="E293" s="102"/>
      <c r="F293" s="102"/>
      <c r="G293" s="102"/>
      <c r="H293" s="102"/>
      <c r="I293" s="102"/>
      <c r="J293" s="102"/>
      <c r="K293" s="102"/>
      <c r="L293" s="102"/>
      <c r="M293" s="102"/>
      <c r="N293" s="102"/>
      <c r="O293" s="102"/>
      <c r="P293" s="102"/>
      <c r="Q293" s="102"/>
      <c r="R293" s="102"/>
      <c r="S293" s="102"/>
      <c r="T293" s="102"/>
      <c r="U293" s="102"/>
      <c r="V293" s="102"/>
      <c r="W293" s="104"/>
      <c r="X293" s="104"/>
      <c r="Y293" s="102"/>
      <c r="Z293" s="102"/>
      <c r="AA293" s="102"/>
      <c r="AB293" s="102"/>
      <c r="AC293" s="102"/>
      <c r="AD293" s="102"/>
    </row>
    <row r="294" spans="1:30" ht="12.75" customHeight="1">
      <c r="A294" s="102"/>
      <c r="B294" s="102"/>
      <c r="C294" s="102"/>
      <c r="D294" s="102"/>
      <c r="E294" s="102"/>
      <c r="F294" s="102"/>
      <c r="G294" s="102"/>
      <c r="H294" s="102"/>
      <c r="I294" s="102"/>
      <c r="J294" s="102"/>
      <c r="K294" s="102"/>
      <c r="L294" s="102"/>
      <c r="M294" s="102"/>
      <c r="N294" s="102"/>
      <c r="O294" s="102"/>
      <c r="P294" s="102"/>
      <c r="Q294" s="102"/>
      <c r="R294" s="102"/>
      <c r="S294" s="102"/>
      <c r="T294" s="102"/>
      <c r="U294" s="102"/>
      <c r="V294" s="102"/>
      <c r="W294" s="104"/>
      <c r="X294" s="104"/>
      <c r="Y294" s="102"/>
      <c r="Z294" s="102"/>
      <c r="AA294" s="102"/>
      <c r="AB294" s="102"/>
      <c r="AC294" s="102"/>
      <c r="AD294" s="102"/>
    </row>
    <row r="295" spans="1:30" ht="12.75" customHeight="1">
      <c r="A295" s="102"/>
      <c r="B295" s="102"/>
      <c r="C295" s="102"/>
      <c r="D295" s="102"/>
      <c r="E295" s="102"/>
      <c r="F295" s="102"/>
      <c r="G295" s="102"/>
      <c r="H295" s="102"/>
      <c r="I295" s="102"/>
      <c r="J295" s="102"/>
      <c r="K295" s="102"/>
      <c r="L295" s="102"/>
      <c r="M295" s="102"/>
      <c r="N295" s="102"/>
      <c r="O295" s="102"/>
      <c r="P295" s="102"/>
      <c r="Q295" s="102"/>
      <c r="R295" s="102"/>
      <c r="S295" s="102"/>
      <c r="T295" s="102"/>
      <c r="U295" s="102"/>
      <c r="V295" s="102"/>
      <c r="W295" s="104"/>
      <c r="X295" s="104"/>
      <c r="Y295" s="102"/>
      <c r="Z295" s="102"/>
      <c r="AA295" s="102"/>
      <c r="AB295" s="102"/>
      <c r="AC295" s="102"/>
      <c r="AD295" s="102"/>
    </row>
    <row r="296" spans="1:30" ht="12.75" customHeight="1">
      <c r="A296" s="102"/>
      <c r="B296" s="102"/>
      <c r="C296" s="102"/>
      <c r="D296" s="102"/>
      <c r="E296" s="102"/>
      <c r="F296" s="102"/>
      <c r="G296" s="102"/>
      <c r="H296" s="102"/>
      <c r="I296" s="102"/>
      <c r="J296" s="102"/>
      <c r="K296" s="102"/>
      <c r="L296" s="102"/>
      <c r="M296" s="102"/>
      <c r="N296" s="102"/>
      <c r="O296" s="102"/>
      <c r="P296" s="102"/>
      <c r="Q296" s="102"/>
      <c r="R296" s="102"/>
      <c r="S296" s="102"/>
      <c r="T296" s="102"/>
      <c r="U296" s="102"/>
      <c r="V296" s="102"/>
      <c r="W296" s="104"/>
      <c r="X296" s="104"/>
      <c r="Y296" s="102"/>
      <c r="Z296" s="102"/>
      <c r="AA296" s="102"/>
      <c r="AB296" s="102"/>
      <c r="AC296" s="102"/>
      <c r="AD296" s="102"/>
    </row>
    <row r="297" spans="1:30" ht="12.75" customHeight="1">
      <c r="A297" s="102"/>
      <c r="B297" s="102"/>
      <c r="C297" s="102"/>
      <c r="D297" s="102"/>
      <c r="E297" s="102"/>
      <c r="F297" s="102"/>
      <c r="G297" s="102"/>
      <c r="H297" s="102"/>
      <c r="I297" s="102"/>
      <c r="J297" s="102"/>
      <c r="K297" s="102"/>
      <c r="L297" s="102"/>
      <c r="M297" s="102"/>
      <c r="N297" s="102"/>
      <c r="O297" s="102"/>
      <c r="P297" s="102"/>
      <c r="Q297" s="102"/>
      <c r="R297" s="102"/>
      <c r="S297" s="102"/>
      <c r="T297" s="102"/>
      <c r="U297" s="102"/>
      <c r="V297" s="102"/>
      <c r="W297" s="104"/>
      <c r="X297" s="104"/>
      <c r="Y297" s="102"/>
      <c r="Z297" s="102"/>
      <c r="AA297" s="102"/>
      <c r="AB297" s="102"/>
      <c r="AC297" s="102"/>
      <c r="AD297" s="102"/>
    </row>
    <row r="298" spans="1:30" ht="12.75" customHeight="1">
      <c r="A298" s="102"/>
      <c r="B298" s="102"/>
      <c r="C298" s="102"/>
      <c r="D298" s="102"/>
      <c r="E298" s="102"/>
      <c r="F298" s="102"/>
      <c r="G298" s="102"/>
      <c r="H298" s="102"/>
      <c r="I298" s="102"/>
      <c r="J298" s="102"/>
      <c r="K298" s="102"/>
      <c r="L298" s="102"/>
      <c r="M298" s="102"/>
      <c r="N298" s="102"/>
      <c r="O298" s="102"/>
      <c r="P298" s="102"/>
      <c r="Q298" s="102"/>
      <c r="R298" s="102"/>
      <c r="S298" s="102"/>
      <c r="T298" s="102"/>
      <c r="U298" s="102"/>
      <c r="V298" s="102"/>
      <c r="W298" s="104"/>
      <c r="X298" s="104"/>
      <c r="Y298" s="102"/>
      <c r="Z298" s="102"/>
      <c r="AA298" s="102"/>
      <c r="AB298" s="102"/>
      <c r="AC298" s="102"/>
      <c r="AD298" s="102"/>
    </row>
    <row r="299" spans="1:30" ht="12.75" customHeight="1">
      <c r="A299" s="102"/>
      <c r="B299" s="102"/>
      <c r="C299" s="102"/>
      <c r="D299" s="102"/>
      <c r="E299" s="102"/>
      <c r="F299" s="102"/>
      <c r="G299" s="102"/>
      <c r="H299" s="102"/>
      <c r="I299" s="102"/>
      <c r="J299" s="102"/>
      <c r="K299" s="102"/>
      <c r="L299" s="102"/>
      <c r="M299" s="102"/>
      <c r="N299" s="102"/>
      <c r="O299" s="102"/>
      <c r="P299" s="102"/>
      <c r="Q299" s="102"/>
      <c r="R299" s="102"/>
      <c r="S299" s="102"/>
      <c r="T299" s="102"/>
      <c r="U299" s="102"/>
      <c r="V299" s="102"/>
      <c r="W299" s="104"/>
      <c r="X299" s="104"/>
      <c r="Y299" s="102"/>
      <c r="Z299" s="102"/>
      <c r="AA299" s="102"/>
      <c r="AB299" s="102"/>
      <c r="AC299" s="102"/>
      <c r="AD299" s="102"/>
    </row>
    <row r="300" spans="1:30" ht="12.75" customHeight="1">
      <c r="A300" s="102"/>
      <c r="B300" s="102"/>
      <c r="C300" s="102"/>
      <c r="D300" s="102"/>
      <c r="E300" s="102"/>
      <c r="F300" s="102"/>
      <c r="G300" s="102"/>
      <c r="H300" s="102"/>
      <c r="I300" s="102"/>
      <c r="J300" s="102"/>
      <c r="K300" s="102"/>
      <c r="L300" s="102"/>
      <c r="M300" s="102"/>
      <c r="N300" s="102"/>
      <c r="O300" s="102"/>
      <c r="P300" s="102"/>
      <c r="Q300" s="102"/>
      <c r="R300" s="102"/>
      <c r="S300" s="102"/>
      <c r="T300" s="102"/>
      <c r="U300" s="102"/>
      <c r="V300" s="102"/>
      <c r="W300" s="104"/>
      <c r="X300" s="104"/>
      <c r="Y300" s="102"/>
      <c r="Z300" s="102"/>
      <c r="AA300" s="102"/>
      <c r="AB300" s="102"/>
      <c r="AC300" s="102"/>
      <c r="AD300" s="102"/>
    </row>
    <row r="301" spans="1:30" ht="12.75" customHeight="1">
      <c r="A301" s="102"/>
      <c r="B301" s="102"/>
      <c r="C301" s="102"/>
      <c r="D301" s="102"/>
      <c r="E301" s="102"/>
      <c r="F301" s="102"/>
      <c r="G301" s="102"/>
      <c r="H301" s="102"/>
      <c r="I301" s="102"/>
      <c r="J301" s="102"/>
      <c r="K301" s="102"/>
      <c r="L301" s="102"/>
      <c r="M301" s="102"/>
      <c r="N301" s="102"/>
      <c r="O301" s="102"/>
      <c r="P301" s="102"/>
      <c r="Q301" s="102"/>
      <c r="R301" s="102"/>
      <c r="S301" s="102"/>
      <c r="T301" s="102"/>
      <c r="U301" s="102"/>
      <c r="V301" s="102"/>
      <c r="W301" s="104"/>
      <c r="X301" s="104"/>
      <c r="Y301" s="102"/>
      <c r="Z301" s="102"/>
      <c r="AA301" s="102"/>
      <c r="AB301" s="102"/>
      <c r="AC301" s="102"/>
      <c r="AD301" s="102"/>
    </row>
    <row r="302" spans="1:30" ht="12.75" customHeight="1">
      <c r="A302" s="102"/>
      <c r="B302" s="102"/>
      <c r="C302" s="102"/>
      <c r="D302" s="102"/>
      <c r="E302" s="102"/>
      <c r="F302" s="102"/>
      <c r="G302" s="102"/>
      <c r="H302" s="102"/>
      <c r="I302" s="102"/>
      <c r="J302" s="102"/>
      <c r="K302" s="102"/>
      <c r="L302" s="102"/>
      <c r="M302" s="102"/>
      <c r="N302" s="102"/>
      <c r="O302" s="102"/>
      <c r="P302" s="102"/>
      <c r="Q302" s="102"/>
      <c r="R302" s="102"/>
      <c r="S302" s="102"/>
      <c r="T302" s="102"/>
      <c r="U302" s="102"/>
      <c r="V302" s="102"/>
      <c r="W302" s="104"/>
      <c r="X302" s="104"/>
      <c r="Y302" s="102"/>
      <c r="Z302" s="102"/>
      <c r="AA302" s="102"/>
      <c r="AB302" s="102"/>
      <c r="AC302" s="102"/>
      <c r="AD302" s="102"/>
    </row>
    <row r="303" spans="1:30" ht="12.75" customHeight="1">
      <c r="A303" s="102"/>
      <c r="B303" s="102"/>
      <c r="C303" s="102"/>
      <c r="D303" s="102"/>
      <c r="E303" s="102"/>
      <c r="F303" s="102"/>
      <c r="G303" s="102"/>
      <c r="H303" s="102"/>
      <c r="I303" s="102"/>
      <c r="J303" s="102"/>
      <c r="K303" s="102"/>
      <c r="L303" s="102"/>
      <c r="M303" s="102"/>
      <c r="N303" s="102"/>
      <c r="O303" s="102"/>
      <c r="P303" s="102"/>
      <c r="Q303" s="102"/>
      <c r="R303" s="102"/>
      <c r="S303" s="102"/>
      <c r="T303" s="102"/>
      <c r="U303" s="102"/>
      <c r="V303" s="102"/>
      <c r="W303" s="104"/>
      <c r="X303" s="104"/>
      <c r="Y303" s="102"/>
      <c r="Z303" s="102"/>
      <c r="AA303" s="102"/>
      <c r="AB303" s="102"/>
      <c r="AC303" s="102"/>
      <c r="AD303" s="102"/>
    </row>
    <row r="304" spans="1:30" ht="12.75" customHeight="1">
      <c r="A304" s="102"/>
      <c r="B304" s="102"/>
      <c r="C304" s="102"/>
      <c r="D304" s="102"/>
      <c r="E304" s="102"/>
      <c r="F304" s="102"/>
      <c r="G304" s="102"/>
      <c r="H304" s="102"/>
      <c r="I304" s="102"/>
      <c r="J304" s="102"/>
      <c r="K304" s="102"/>
      <c r="L304" s="102"/>
      <c r="M304" s="102"/>
      <c r="N304" s="102"/>
      <c r="O304" s="102"/>
      <c r="P304" s="102"/>
      <c r="Q304" s="102"/>
      <c r="R304" s="102"/>
      <c r="S304" s="102"/>
      <c r="T304" s="102"/>
      <c r="U304" s="102"/>
      <c r="V304" s="102"/>
      <c r="W304" s="104"/>
      <c r="X304" s="104"/>
      <c r="Y304" s="102"/>
      <c r="Z304" s="102"/>
      <c r="AA304" s="102"/>
      <c r="AB304" s="102"/>
      <c r="AC304" s="102"/>
      <c r="AD304" s="102"/>
    </row>
    <row r="305" spans="1:30" ht="12.75" customHeight="1">
      <c r="A305" s="102"/>
      <c r="B305" s="102"/>
      <c r="C305" s="102"/>
      <c r="D305" s="102"/>
      <c r="E305" s="102"/>
      <c r="F305" s="102"/>
      <c r="G305" s="102"/>
      <c r="H305" s="102"/>
      <c r="I305" s="102"/>
      <c r="J305" s="102"/>
      <c r="K305" s="102"/>
      <c r="L305" s="102"/>
      <c r="M305" s="102"/>
      <c r="N305" s="102"/>
      <c r="O305" s="102"/>
      <c r="P305" s="102"/>
      <c r="Q305" s="102"/>
      <c r="R305" s="102"/>
      <c r="S305" s="102"/>
      <c r="T305" s="102"/>
      <c r="U305" s="102"/>
      <c r="V305" s="102"/>
      <c r="W305" s="104"/>
      <c r="X305" s="104"/>
      <c r="Y305" s="102"/>
      <c r="Z305" s="102"/>
      <c r="AA305" s="102"/>
      <c r="AB305" s="102"/>
      <c r="AC305" s="102"/>
      <c r="AD305" s="102"/>
    </row>
    <row r="306" spans="1:30" ht="12.75" customHeight="1">
      <c r="A306" s="102"/>
      <c r="B306" s="102"/>
      <c r="C306" s="102"/>
      <c r="D306" s="102"/>
      <c r="E306" s="102"/>
      <c r="F306" s="102"/>
      <c r="G306" s="102"/>
      <c r="H306" s="102"/>
      <c r="I306" s="102"/>
      <c r="J306" s="102"/>
      <c r="K306" s="102"/>
      <c r="L306" s="102"/>
      <c r="M306" s="102"/>
      <c r="N306" s="102"/>
      <c r="O306" s="102"/>
      <c r="P306" s="102"/>
      <c r="Q306" s="102"/>
      <c r="R306" s="102"/>
      <c r="S306" s="102"/>
      <c r="T306" s="102"/>
      <c r="U306" s="102"/>
      <c r="V306" s="102"/>
      <c r="W306" s="104"/>
      <c r="X306" s="104"/>
      <c r="Y306" s="102"/>
      <c r="Z306" s="102"/>
      <c r="AA306" s="102"/>
      <c r="AB306" s="102"/>
      <c r="AC306" s="102"/>
      <c r="AD306" s="102"/>
    </row>
    <row r="307" spans="1:30" ht="12.75" customHeight="1">
      <c r="A307" s="102"/>
      <c r="B307" s="102"/>
      <c r="C307" s="102"/>
      <c r="D307" s="102"/>
      <c r="E307" s="102"/>
      <c r="F307" s="102"/>
      <c r="G307" s="102"/>
      <c r="H307" s="102"/>
      <c r="I307" s="102"/>
      <c r="J307" s="102"/>
      <c r="K307" s="102"/>
      <c r="L307" s="102"/>
      <c r="M307" s="102"/>
      <c r="N307" s="102"/>
      <c r="O307" s="102"/>
      <c r="P307" s="102"/>
      <c r="Q307" s="102"/>
      <c r="R307" s="102"/>
      <c r="S307" s="102"/>
      <c r="T307" s="102"/>
      <c r="U307" s="102"/>
      <c r="V307" s="102"/>
      <c r="W307" s="104"/>
      <c r="X307" s="104"/>
      <c r="Y307" s="102"/>
      <c r="Z307" s="102"/>
      <c r="AA307" s="102"/>
      <c r="AB307" s="102"/>
      <c r="AC307" s="102"/>
      <c r="AD307" s="102"/>
    </row>
    <row r="308" spans="1:30" ht="12.75" customHeight="1">
      <c r="A308" s="102"/>
      <c r="B308" s="102"/>
      <c r="C308" s="102"/>
      <c r="D308" s="102"/>
      <c r="E308" s="102"/>
      <c r="F308" s="102"/>
      <c r="G308" s="102"/>
      <c r="H308" s="102"/>
      <c r="I308" s="102"/>
      <c r="J308" s="102"/>
      <c r="K308" s="102"/>
      <c r="L308" s="102"/>
      <c r="M308" s="102"/>
      <c r="N308" s="102"/>
      <c r="O308" s="102"/>
      <c r="P308" s="102"/>
      <c r="Q308" s="102"/>
      <c r="R308" s="102"/>
      <c r="S308" s="102"/>
      <c r="T308" s="102"/>
      <c r="U308" s="102"/>
      <c r="V308" s="102"/>
      <c r="W308" s="104"/>
      <c r="X308" s="104"/>
      <c r="Y308" s="102"/>
      <c r="Z308" s="102"/>
      <c r="AA308" s="102"/>
      <c r="AB308" s="102"/>
      <c r="AC308" s="102"/>
      <c r="AD308" s="102"/>
    </row>
    <row r="309" spans="1:30" ht="12.75" customHeight="1">
      <c r="A309" s="102"/>
      <c r="B309" s="102"/>
      <c r="C309" s="102"/>
      <c r="D309" s="102"/>
      <c r="E309" s="102"/>
      <c r="F309" s="102"/>
      <c r="G309" s="102"/>
      <c r="H309" s="102"/>
      <c r="I309" s="102"/>
      <c r="J309" s="102"/>
      <c r="K309" s="102"/>
      <c r="L309" s="102"/>
      <c r="M309" s="102"/>
      <c r="N309" s="102"/>
      <c r="O309" s="102"/>
      <c r="P309" s="102"/>
      <c r="Q309" s="102"/>
      <c r="R309" s="102"/>
      <c r="S309" s="102"/>
      <c r="T309" s="102"/>
      <c r="U309" s="102"/>
      <c r="V309" s="102"/>
      <c r="W309" s="104"/>
      <c r="X309" s="104"/>
      <c r="Y309" s="102"/>
      <c r="Z309" s="102"/>
      <c r="AA309" s="102"/>
      <c r="AB309" s="102"/>
      <c r="AC309" s="102"/>
      <c r="AD309" s="102"/>
    </row>
    <row r="310" spans="1:30" ht="12.75" customHeight="1">
      <c r="A310" s="102"/>
      <c r="B310" s="102"/>
      <c r="C310" s="102"/>
      <c r="D310" s="102"/>
      <c r="E310" s="102"/>
      <c r="F310" s="102"/>
      <c r="G310" s="102"/>
      <c r="H310" s="102"/>
      <c r="I310" s="102"/>
      <c r="J310" s="102"/>
      <c r="K310" s="102"/>
      <c r="L310" s="102"/>
      <c r="M310" s="102"/>
      <c r="N310" s="102"/>
      <c r="O310" s="102"/>
      <c r="P310" s="102"/>
      <c r="Q310" s="102"/>
      <c r="R310" s="102"/>
      <c r="S310" s="102"/>
      <c r="T310" s="102"/>
      <c r="U310" s="102"/>
      <c r="V310" s="102"/>
      <c r="W310" s="104"/>
      <c r="X310" s="104"/>
      <c r="Y310" s="102"/>
      <c r="Z310" s="102"/>
      <c r="AA310" s="102"/>
      <c r="AB310" s="102"/>
      <c r="AC310" s="102"/>
      <c r="AD310" s="102"/>
    </row>
    <row r="311" spans="1:30" ht="12.75" customHeight="1">
      <c r="A311" s="102"/>
      <c r="B311" s="102"/>
      <c r="C311" s="102"/>
      <c r="D311" s="102"/>
      <c r="E311" s="102"/>
      <c r="F311" s="102"/>
      <c r="G311" s="102"/>
      <c r="H311" s="102"/>
      <c r="I311" s="102"/>
      <c r="J311" s="102"/>
      <c r="K311" s="102"/>
      <c r="L311" s="102"/>
      <c r="M311" s="102"/>
      <c r="N311" s="102"/>
      <c r="O311" s="102"/>
      <c r="P311" s="102"/>
      <c r="Q311" s="102"/>
      <c r="R311" s="102"/>
      <c r="S311" s="102"/>
      <c r="T311" s="102"/>
      <c r="U311" s="102"/>
      <c r="V311" s="102"/>
      <c r="W311" s="104"/>
      <c r="X311" s="104"/>
      <c r="Y311" s="102"/>
      <c r="Z311" s="102"/>
      <c r="AA311" s="102"/>
      <c r="AB311" s="102"/>
      <c r="AC311" s="102"/>
      <c r="AD311" s="102"/>
    </row>
    <row r="312" spans="1:30" ht="12.75" customHeight="1">
      <c r="A312" s="102"/>
      <c r="B312" s="102"/>
      <c r="C312" s="102"/>
      <c r="D312" s="102"/>
      <c r="E312" s="102"/>
      <c r="F312" s="102"/>
      <c r="G312" s="102"/>
      <c r="H312" s="102"/>
      <c r="I312" s="102"/>
      <c r="J312" s="102"/>
      <c r="K312" s="102"/>
      <c r="L312" s="102"/>
      <c r="M312" s="102"/>
      <c r="N312" s="102"/>
      <c r="O312" s="102"/>
      <c r="P312" s="102"/>
      <c r="Q312" s="102"/>
      <c r="R312" s="102"/>
      <c r="S312" s="102"/>
      <c r="T312" s="102"/>
      <c r="U312" s="102"/>
      <c r="V312" s="102"/>
      <c r="W312" s="104"/>
      <c r="X312" s="104"/>
      <c r="Y312" s="102"/>
      <c r="Z312" s="102"/>
      <c r="AA312" s="102"/>
      <c r="AB312" s="102"/>
      <c r="AC312" s="102"/>
      <c r="AD312" s="102"/>
    </row>
    <row r="313" spans="1:30" ht="12.75" customHeight="1">
      <c r="A313" s="102"/>
      <c r="B313" s="102"/>
      <c r="C313" s="102"/>
      <c r="D313" s="102"/>
      <c r="E313" s="102"/>
      <c r="F313" s="102"/>
      <c r="G313" s="102"/>
      <c r="H313" s="102"/>
      <c r="I313" s="102"/>
      <c r="J313" s="102"/>
      <c r="K313" s="102"/>
      <c r="L313" s="102"/>
      <c r="M313" s="102"/>
      <c r="N313" s="102"/>
      <c r="O313" s="102"/>
      <c r="P313" s="102"/>
      <c r="Q313" s="102"/>
      <c r="R313" s="102"/>
      <c r="S313" s="102"/>
      <c r="T313" s="102"/>
      <c r="U313" s="102"/>
      <c r="V313" s="102"/>
      <c r="W313" s="104"/>
      <c r="X313" s="104"/>
      <c r="Y313" s="102"/>
      <c r="Z313" s="102"/>
      <c r="AA313" s="102"/>
      <c r="AB313" s="102"/>
      <c r="AC313" s="102"/>
      <c r="AD313" s="102"/>
    </row>
    <row r="314" spans="1:30" ht="12.75" customHeight="1">
      <c r="A314" s="102"/>
      <c r="B314" s="102"/>
      <c r="C314" s="102"/>
      <c r="D314" s="102"/>
      <c r="E314" s="102"/>
      <c r="F314" s="102"/>
      <c r="G314" s="102"/>
      <c r="H314" s="102"/>
      <c r="I314" s="102"/>
      <c r="J314" s="102"/>
      <c r="K314" s="102"/>
      <c r="L314" s="102"/>
      <c r="M314" s="102"/>
      <c r="N314" s="102"/>
      <c r="O314" s="102"/>
      <c r="P314" s="102"/>
      <c r="Q314" s="102"/>
      <c r="R314" s="102"/>
      <c r="S314" s="102"/>
      <c r="T314" s="102"/>
      <c r="U314" s="102"/>
      <c r="V314" s="102"/>
      <c r="W314" s="104"/>
      <c r="X314" s="104"/>
      <c r="Y314" s="102"/>
      <c r="Z314" s="102"/>
      <c r="AA314" s="102"/>
      <c r="AB314" s="102"/>
      <c r="AC314" s="102"/>
      <c r="AD314" s="102"/>
    </row>
    <row r="315" spans="1:30" ht="12.75" customHeight="1">
      <c r="A315" s="102"/>
      <c r="B315" s="102"/>
      <c r="C315" s="102"/>
      <c r="D315" s="102"/>
      <c r="E315" s="102"/>
      <c r="F315" s="102"/>
      <c r="G315" s="102"/>
      <c r="H315" s="102"/>
      <c r="I315" s="102"/>
      <c r="J315" s="102"/>
      <c r="K315" s="102"/>
      <c r="L315" s="102"/>
      <c r="M315" s="102"/>
      <c r="N315" s="102"/>
      <c r="O315" s="102"/>
      <c r="P315" s="102"/>
      <c r="Q315" s="102"/>
      <c r="R315" s="102"/>
      <c r="S315" s="102"/>
      <c r="T315" s="102"/>
      <c r="U315" s="102"/>
      <c r="V315" s="102"/>
      <c r="W315" s="104"/>
      <c r="X315" s="104"/>
      <c r="Y315" s="102"/>
      <c r="Z315" s="102"/>
      <c r="AA315" s="102"/>
      <c r="AB315" s="102"/>
      <c r="AC315" s="102"/>
      <c r="AD315" s="102"/>
    </row>
    <row r="316" spans="1:30" ht="12.75" customHeight="1">
      <c r="A316" s="102"/>
      <c r="B316" s="102"/>
      <c r="C316" s="102"/>
      <c r="D316" s="102"/>
      <c r="E316" s="102"/>
      <c r="F316" s="102"/>
      <c r="G316" s="102"/>
      <c r="H316" s="102"/>
      <c r="I316" s="102"/>
      <c r="J316" s="102"/>
      <c r="K316" s="102"/>
      <c r="L316" s="102"/>
      <c r="M316" s="102"/>
      <c r="N316" s="102"/>
      <c r="O316" s="102"/>
      <c r="P316" s="102"/>
      <c r="Q316" s="102"/>
      <c r="R316" s="102"/>
      <c r="S316" s="102"/>
      <c r="T316" s="102"/>
      <c r="U316" s="102"/>
      <c r="V316" s="102"/>
      <c r="W316" s="104"/>
      <c r="X316" s="104"/>
      <c r="Y316" s="102"/>
      <c r="Z316" s="102"/>
      <c r="AA316" s="102"/>
      <c r="AB316" s="102"/>
      <c r="AC316" s="102"/>
      <c r="AD316" s="102"/>
    </row>
    <row r="317" spans="1:30" ht="12.75" customHeight="1">
      <c r="A317" s="102"/>
      <c r="B317" s="102"/>
      <c r="C317" s="102"/>
      <c r="D317" s="102"/>
      <c r="E317" s="102"/>
      <c r="F317" s="102"/>
      <c r="G317" s="102"/>
      <c r="H317" s="102"/>
      <c r="I317" s="102"/>
      <c r="J317" s="102"/>
      <c r="K317" s="102"/>
      <c r="L317" s="102"/>
      <c r="M317" s="102"/>
      <c r="N317" s="102"/>
      <c r="O317" s="102"/>
      <c r="P317" s="102"/>
      <c r="Q317" s="102"/>
      <c r="R317" s="102"/>
      <c r="S317" s="102"/>
      <c r="T317" s="102"/>
      <c r="U317" s="102"/>
      <c r="V317" s="102"/>
      <c r="W317" s="104"/>
      <c r="X317" s="104"/>
      <c r="Y317" s="102"/>
      <c r="Z317" s="102"/>
      <c r="AA317" s="102"/>
      <c r="AB317" s="102"/>
      <c r="AC317" s="102"/>
      <c r="AD317" s="102"/>
    </row>
    <row r="318" spans="1:30" ht="12.75" customHeight="1">
      <c r="A318" s="102"/>
      <c r="B318" s="102"/>
      <c r="C318" s="102"/>
      <c r="D318" s="102"/>
      <c r="E318" s="102"/>
      <c r="F318" s="102"/>
      <c r="G318" s="102"/>
      <c r="H318" s="102"/>
      <c r="I318" s="102"/>
      <c r="J318" s="102"/>
      <c r="K318" s="102"/>
      <c r="L318" s="102"/>
      <c r="M318" s="102"/>
      <c r="N318" s="102"/>
      <c r="O318" s="102"/>
      <c r="P318" s="102"/>
      <c r="Q318" s="102"/>
      <c r="R318" s="102"/>
      <c r="S318" s="102"/>
      <c r="T318" s="102"/>
      <c r="U318" s="102"/>
      <c r="V318" s="102"/>
      <c r="W318" s="104"/>
      <c r="X318" s="104"/>
      <c r="Y318" s="102"/>
      <c r="Z318" s="102"/>
      <c r="AA318" s="102"/>
      <c r="AB318" s="102"/>
      <c r="AC318" s="102"/>
      <c r="AD318" s="102"/>
    </row>
    <row r="319" spans="1:30" ht="12.75" customHeight="1">
      <c r="A319" s="102"/>
      <c r="B319" s="102"/>
      <c r="C319" s="102"/>
      <c r="D319" s="102"/>
      <c r="E319" s="102"/>
      <c r="F319" s="102"/>
      <c r="G319" s="102"/>
      <c r="H319" s="102"/>
      <c r="I319" s="102"/>
      <c r="J319" s="102"/>
      <c r="K319" s="102"/>
      <c r="L319" s="102"/>
      <c r="M319" s="102"/>
      <c r="N319" s="102"/>
      <c r="O319" s="102"/>
      <c r="P319" s="102"/>
      <c r="Q319" s="102"/>
      <c r="R319" s="102"/>
      <c r="S319" s="102"/>
      <c r="T319" s="102"/>
      <c r="U319" s="102"/>
      <c r="V319" s="102"/>
      <c r="W319" s="104"/>
      <c r="X319" s="104"/>
      <c r="Y319" s="102"/>
      <c r="Z319" s="102"/>
      <c r="AA319" s="102"/>
      <c r="AB319" s="102"/>
      <c r="AC319" s="102"/>
      <c r="AD319" s="102"/>
    </row>
    <row r="320" spans="1:30" ht="12.75" customHeight="1">
      <c r="A320" s="102"/>
      <c r="B320" s="102"/>
      <c r="C320" s="102"/>
      <c r="D320" s="102"/>
      <c r="E320" s="102"/>
      <c r="F320" s="102"/>
      <c r="G320" s="102"/>
      <c r="H320" s="102"/>
      <c r="I320" s="102"/>
      <c r="J320" s="102"/>
      <c r="K320" s="102"/>
      <c r="L320" s="102"/>
      <c r="M320" s="102"/>
      <c r="N320" s="102"/>
      <c r="O320" s="102"/>
      <c r="P320" s="102"/>
      <c r="Q320" s="102"/>
      <c r="R320" s="102"/>
      <c r="S320" s="102"/>
      <c r="T320" s="102"/>
      <c r="U320" s="102"/>
      <c r="V320" s="102"/>
      <c r="W320" s="104"/>
      <c r="X320" s="104"/>
      <c r="Y320" s="102"/>
      <c r="Z320" s="102"/>
      <c r="AA320" s="102"/>
      <c r="AB320" s="102"/>
      <c r="AC320" s="102"/>
      <c r="AD320" s="102"/>
    </row>
    <row r="321" spans="1:30" ht="12.75" customHeight="1">
      <c r="A321" s="102"/>
      <c r="B321" s="102"/>
      <c r="C321" s="102"/>
      <c r="D321" s="102"/>
      <c r="E321" s="102"/>
      <c r="F321" s="102"/>
      <c r="G321" s="102"/>
      <c r="H321" s="102"/>
      <c r="I321" s="102"/>
      <c r="J321" s="102"/>
      <c r="K321" s="102"/>
      <c r="L321" s="102"/>
      <c r="M321" s="102"/>
      <c r="N321" s="102"/>
      <c r="O321" s="102"/>
      <c r="P321" s="102"/>
      <c r="Q321" s="102"/>
      <c r="R321" s="102"/>
      <c r="S321" s="102"/>
      <c r="T321" s="102"/>
      <c r="U321" s="102"/>
      <c r="V321" s="102"/>
      <c r="W321" s="104"/>
      <c r="X321" s="104"/>
      <c r="Y321" s="102"/>
      <c r="Z321" s="102"/>
      <c r="AA321" s="102"/>
      <c r="AB321" s="102"/>
      <c r="AC321" s="102"/>
      <c r="AD321" s="102"/>
    </row>
    <row r="322" spans="1:30" ht="12.75" customHeight="1">
      <c r="A322" s="102"/>
      <c r="B322" s="102"/>
      <c r="C322" s="102"/>
      <c r="D322" s="102"/>
      <c r="E322" s="102"/>
      <c r="F322" s="102"/>
      <c r="G322" s="102"/>
      <c r="H322" s="102"/>
      <c r="I322" s="102"/>
      <c r="J322" s="102"/>
      <c r="K322" s="102"/>
      <c r="L322" s="102"/>
      <c r="M322" s="102"/>
      <c r="N322" s="102"/>
      <c r="O322" s="102"/>
      <c r="P322" s="102"/>
      <c r="Q322" s="102"/>
      <c r="R322" s="102"/>
      <c r="S322" s="102"/>
      <c r="T322" s="102"/>
      <c r="U322" s="102"/>
      <c r="V322" s="102"/>
      <c r="W322" s="104"/>
      <c r="X322" s="104"/>
      <c r="Y322" s="102"/>
      <c r="Z322" s="102"/>
      <c r="AA322" s="102"/>
      <c r="AB322" s="102"/>
      <c r="AC322" s="102"/>
      <c r="AD322" s="102"/>
    </row>
    <row r="323" spans="1:30" ht="12.75" customHeight="1">
      <c r="A323" s="102"/>
      <c r="B323" s="102"/>
      <c r="C323" s="102"/>
      <c r="D323" s="102"/>
      <c r="E323" s="102"/>
      <c r="F323" s="102"/>
      <c r="G323" s="102"/>
      <c r="H323" s="102"/>
      <c r="I323" s="102"/>
      <c r="J323" s="102"/>
      <c r="K323" s="102"/>
      <c r="L323" s="102"/>
      <c r="M323" s="102"/>
      <c r="N323" s="102"/>
      <c r="O323" s="102"/>
      <c r="P323" s="102"/>
      <c r="Q323" s="102"/>
      <c r="R323" s="102"/>
      <c r="S323" s="102"/>
      <c r="T323" s="102"/>
      <c r="U323" s="102"/>
      <c r="V323" s="102"/>
      <c r="W323" s="104"/>
      <c r="X323" s="104"/>
      <c r="Y323" s="102"/>
      <c r="Z323" s="102"/>
      <c r="AA323" s="102"/>
      <c r="AB323" s="102"/>
      <c r="AC323" s="102"/>
      <c r="AD323" s="102"/>
    </row>
    <row r="324" spans="1:30" ht="12.75" customHeight="1">
      <c r="A324" s="102"/>
      <c r="B324" s="102"/>
      <c r="C324" s="102"/>
      <c r="D324" s="102"/>
      <c r="E324" s="102"/>
      <c r="F324" s="102"/>
      <c r="G324" s="102"/>
      <c r="H324" s="102"/>
      <c r="I324" s="102"/>
      <c r="J324" s="102"/>
      <c r="K324" s="102"/>
      <c r="L324" s="102"/>
      <c r="M324" s="102"/>
      <c r="N324" s="102"/>
      <c r="O324" s="102"/>
      <c r="P324" s="102"/>
      <c r="Q324" s="102"/>
      <c r="R324" s="102"/>
      <c r="S324" s="102"/>
      <c r="T324" s="102"/>
      <c r="U324" s="102"/>
      <c r="V324" s="102"/>
      <c r="W324" s="104"/>
      <c r="X324" s="104"/>
      <c r="Y324" s="102"/>
      <c r="Z324" s="102"/>
      <c r="AA324" s="102"/>
      <c r="AB324" s="102"/>
      <c r="AC324" s="102"/>
      <c r="AD324" s="102"/>
    </row>
    <row r="325" spans="1:30" ht="12.75" customHeight="1">
      <c r="A325" s="102"/>
      <c r="B325" s="102"/>
      <c r="C325" s="102"/>
      <c r="D325" s="102"/>
      <c r="E325" s="102"/>
      <c r="F325" s="102"/>
      <c r="G325" s="102"/>
      <c r="H325" s="102"/>
      <c r="I325" s="102"/>
      <c r="J325" s="102"/>
      <c r="K325" s="102"/>
      <c r="L325" s="102"/>
      <c r="M325" s="102"/>
      <c r="N325" s="102"/>
      <c r="O325" s="102"/>
      <c r="P325" s="102"/>
      <c r="Q325" s="102"/>
      <c r="R325" s="102"/>
      <c r="S325" s="102"/>
      <c r="T325" s="102"/>
      <c r="U325" s="102"/>
      <c r="V325" s="102"/>
      <c r="W325" s="104"/>
      <c r="X325" s="104"/>
      <c r="Y325" s="102"/>
      <c r="Z325" s="102"/>
      <c r="AA325" s="102"/>
      <c r="AB325" s="102"/>
      <c r="AC325" s="102"/>
      <c r="AD325" s="102"/>
    </row>
    <row r="326" spans="1:30" ht="12.75" customHeight="1">
      <c r="A326" s="102"/>
      <c r="B326" s="102"/>
      <c r="C326" s="102"/>
      <c r="D326" s="102"/>
      <c r="E326" s="102"/>
      <c r="F326" s="102"/>
      <c r="G326" s="102"/>
      <c r="H326" s="102"/>
      <c r="I326" s="102"/>
      <c r="J326" s="102"/>
      <c r="K326" s="102"/>
      <c r="L326" s="102"/>
      <c r="M326" s="102"/>
      <c r="N326" s="102"/>
      <c r="O326" s="102"/>
      <c r="P326" s="102"/>
      <c r="Q326" s="102"/>
      <c r="R326" s="102"/>
      <c r="S326" s="102"/>
      <c r="T326" s="102"/>
      <c r="U326" s="102"/>
      <c r="V326" s="102"/>
      <c r="W326" s="104"/>
      <c r="X326" s="104"/>
      <c r="Y326" s="102"/>
      <c r="Z326" s="102"/>
      <c r="AA326" s="102"/>
      <c r="AB326" s="102"/>
      <c r="AC326" s="102"/>
      <c r="AD326" s="102"/>
    </row>
    <row r="327" spans="1:30" ht="12.75" customHeight="1">
      <c r="A327" s="102"/>
      <c r="B327" s="102"/>
      <c r="C327" s="102"/>
      <c r="D327" s="102"/>
      <c r="E327" s="102"/>
      <c r="F327" s="102"/>
      <c r="G327" s="102"/>
      <c r="H327" s="102"/>
      <c r="I327" s="102"/>
      <c r="J327" s="102"/>
      <c r="K327" s="102"/>
      <c r="L327" s="102"/>
      <c r="M327" s="102"/>
      <c r="N327" s="102"/>
      <c r="O327" s="102"/>
      <c r="P327" s="102"/>
      <c r="Q327" s="102"/>
      <c r="R327" s="102"/>
      <c r="S327" s="102"/>
      <c r="T327" s="102"/>
      <c r="U327" s="102"/>
      <c r="V327" s="102"/>
      <c r="W327" s="104"/>
      <c r="X327" s="104"/>
      <c r="Y327" s="102"/>
      <c r="Z327" s="102"/>
      <c r="AA327" s="102"/>
      <c r="AB327" s="102"/>
      <c r="AC327" s="102"/>
      <c r="AD327" s="102"/>
    </row>
    <row r="328" spans="1:30" ht="12.75" customHeight="1">
      <c r="A328" s="102"/>
      <c r="B328" s="102"/>
      <c r="C328" s="102"/>
      <c r="D328" s="102"/>
      <c r="E328" s="102"/>
      <c r="F328" s="102"/>
      <c r="G328" s="102"/>
      <c r="H328" s="102"/>
      <c r="I328" s="102"/>
      <c r="J328" s="102"/>
      <c r="K328" s="102"/>
      <c r="L328" s="102"/>
      <c r="M328" s="102"/>
      <c r="N328" s="102"/>
      <c r="O328" s="102"/>
      <c r="P328" s="102"/>
      <c r="Q328" s="102"/>
      <c r="R328" s="102"/>
      <c r="S328" s="102"/>
      <c r="T328" s="102"/>
      <c r="U328" s="102"/>
      <c r="V328" s="102"/>
      <c r="W328" s="104"/>
      <c r="X328" s="104"/>
      <c r="Y328" s="102"/>
      <c r="Z328" s="102"/>
      <c r="AA328" s="102"/>
      <c r="AB328" s="102"/>
      <c r="AC328" s="102"/>
      <c r="AD328" s="102"/>
    </row>
    <row r="329" spans="1:30" ht="12.75" customHeight="1">
      <c r="A329" s="102"/>
      <c r="B329" s="102"/>
      <c r="C329" s="102"/>
      <c r="D329" s="102"/>
      <c r="E329" s="102"/>
      <c r="F329" s="102"/>
      <c r="G329" s="102"/>
      <c r="H329" s="102"/>
      <c r="I329" s="102"/>
      <c r="J329" s="102"/>
      <c r="K329" s="102"/>
      <c r="L329" s="102"/>
      <c r="M329" s="102"/>
      <c r="N329" s="102"/>
      <c r="O329" s="102"/>
      <c r="P329" s="102"/>
      <c r="Q329" s="102"/>
      <c r="R329" s="102"/>
      <c r="S329" s="102"/>
      <c r="T329" s="102"/>
      <c r="U329" s="102"/>
      <c r="V329" s="102"/>
      <c r="W329" s="104"/>
      <c r="X329" s="104"/>
      <c r="Y329" s="102"/>
      <c r="Z329" s="102"/>
      <c r="AA329" s="102"/>
      <c r="AB329" s="102"/>
      <c r="AC329" s="102"/>
      <c r="AD329" s="102"/>
    </row>
    <row r="330" spans="1:30" ht="12.75" customHeight="1">
      <c r="A330" s="102"/>
      <c r="B330" s="102"/>
      <c r="C330" s="102"/>
      <c r="D330" s="102"/>
      <c r="E330" s="102"/>
      <c r="F330" s="102"/>
      <c r="G330" s="102"/>
      <c r="H330" s="102"/>
      <c r="I330" s="102"/>
      <c r="J330" s="102"/>
      <c r="K330" s="102"/>
      <c r="L330" s="102"/>
      <c r="M330" s="102"/>
      <c r="N330" s="102"/>
      <c r="O330" s="102"/>
      <c r="P330" s="102"/>
      <c r="Q330" s="102"/>
      <c r="R330" s="102"/>
      <c r="S330" s="102"/>
      <c r="T330" s="102"/>
      <c r="U330" s="102"/>
      <c r="V330" s="102"/>
      <c r="W330" s="104"/>
      <c r="X330" s="104"/>
      <c r="Y330" s="102"/>
      <c r="Z330" s="102"/>
      <c r="AA330" s="102"/>
      <c r="AB330" s="102"/>
      <c r="AC330" s="102"/>
      <c r="AD330" s="102"/>
    </row>
    <row r="331" spans="1:30" ht="12.75" customHeight="1">
      <c r="A331" s="102"/>
      <c r="B331" s="102"/>
      <c r="C331" s="102"/>
      <c r="D331" s="102"/>
      <c r="E331" s="102"/>
      <c r="F331" s="102"/>
      <c r="G331" s="102"/>
      <c r="H331" s="102"/>
      <c r="I331" s="102"/>
      <c r="J331" s="102"/>
      <c r="K331" s="102"/>
      <c r="L331" s="102"/>
      <c r="M331" s="102"/>
      <c r="N331" s="102"/>
      <c r="O331" s="102"/>
      <c r="P331" s="102"/>
      <c r="Q331" s="102"/>
      <c r="R331" s="102"/>
      <c r="S331" s="102"/>
      <c r="T331" s="102"/>
      <c r="U331" s="102"/>
      <c r="V331" s="102"/>
      <c r="W331" s="104"/>
      <c r="X331" s="104"/>
      <c r="Y331" s="102"/>
      <c r="Z331" s="102"/>
      <c r="AA331" s="102"/>
      <c r="AB331" s="102"/>
      <c r="AC331" s="102"/>
      <c r="AD331" s="102"/>
    </row>
    <row r="332" spans="1:30" ht="12.75" customHeight="1">
      <c r="A332" s="102"/>
      <c r="B332" s="102"/>
      <c r="C332" s="102"/>
      <c r="D332" s="102"/>
      <c r="E332" s="102"/>
      <c r="F332" s="102"/>
      <c r="G332" s="102"/>
      <c r="H332" s="102"/>
      <c r="I332" s="102"/>
      <c r="J332" s="102"/>
      <c r="K332" s="102"/>
      <c r="L332" s="102"/>
      <c r="M332" s="102"/>
      <c r="N332" s="102"/>
      <c r="O332" s="102"/>
      <c r="P332" s="102"/>
      <c r="Q332" s="102"/>
      <c r="R332" s="102"/>
      <c r="S332" s="102"/>
      <c r="T332" s="102"/>
      <c r="U332" s="102"/>
      <c r="V332" s="102"/>
      <c r="W332" s="104"/>
      <c r="X332" s="104"/>
      <c r="Y332" s="102"/>
      <c r="Z332" s="102"/>
      <c r="AA332" s="102"/>
      <c r="AB332" s="102"/>
      <c r="AC332" s="102"/>
      <c r="AD332" s="102"/>
    </row>
    <row r="333" spans="1:30" ht="12.75" customHeight="1">
      <c r="A333" s="102"/>
      <c r="B333" s="102"/>
      <c r="C333" s="102"/>
      <c r="D333" s="102"/>
      <c r="E333" s="102"/>
      <c r="F333" s="102"/>
      <c r="G333" s="102"/>
      <c r="H333" s="102"/>
      <c r="I333" s="102"/>
      <c r="J333" s="102"/>
      <c r="K333" s="102"/>
      <c r="L333" s="102"/>
      <c r="M333" s="102"/>
      <c r="N333" s="102"/>
      <c r="O333" s="102"/>
      <c r="P333" s="102"/>
      <c r="Q333" s="102"/>
      <c r="R333" s="102"/>
      <c r="S333" s="102"/>
      <c r="T333" s="102"/>
      <c r="U333" s="102"/>
      <c r="V333" s="102"/>
      <c r="W333" s="104"/>
      <c r="X333" s="104"/>
      <c r="Y333" s="102"/>
      <c r="Z333" s="102"/>
      <c r="AA333" s="102"/>
      <c r="AB333" s="102"/>
      <c r="AC333" s="102"/>
      <c r="AD333" s="102"/>
    </row>
    <row r="334" spans="1:30" ht="12.75" customHeight="1">
      <c r="A334" s="102"/>
      <c r="B334" s="102"/>
      <c r="C334" s="102"/>
      <c r="D334" s="102"/>
      <c r="E334" s="102"/>
      <c r="F334" s="102"/>
      <c r="G334" s="102"/>
      <c r="H334" s="102"/>
      <c r="I334" s="102"/>
      <c r="J334" s="102"/>
      <c r="K334" s="102"/>
      <c r="L334" s="102"/>
      <c r="M334" s="102"/>
      <c r="N334" s="102"/>
      <c r="O334" s="102"/>
      <c r="P334" s="102"/>
      <c r="Q334" s="102"/>
      <c r="R334" s="102"/>
      <c r="S334" s="102"/>
      <c r="T334" s="102"/>
      <c r="U334" s="102"/>
      <c r="V334" s="102"/>
      <c r="W334" s="104"/>
      <c r="X334" s="104"/>
      <c r="Y334" s="102"/>
      <c r="Z334" s="102"/>
      <c r="AA334" s="102"/>
      <c r="AB334" s="102"/>
      <c r="AC334" s="102"/>
      <c r="AD334" s="102"/>
    </row>
    <row r="335" spans="1:30" ht="12.75" customHeight="1">
      <c r="A335" s="102"/>
      <c r="B335" s="102"/>
      <c r="C335" s="102"/>
      <c r="D335" s="102"/>
      <c r="E335" s="102"/>
      <c r="F335" s="102"/>
      <c r="G335" s="102"/>
      <c r="H335" s="102"/>
      <c r="I335" s="102"/>
      <c r="J335" s="102"/>
      <c r="K335" s="102"/>
      <c r="L335" s="102"/>
      <c r="M335" s="102"/>
      <c r="N335" s="102"/>
      <c r="O335" s="102"/>
      <c r="P335" s="102"/>
      <c r="Q335" s="102"/>
      <c r="R335" s="102"/>
      <c r="S335" s="102"/>
      <c r="T335" s="102"/>
      <c r="U335" s="102"/>
      <c r="V335" s="102"/>
      <c r="W335" s="104"/>
      <c r="X335" s="104"/>
      <c r="Y335" s="102"/>
      <c r="Z335" s="102"/>
      <c r="AA335" s="102"/>
      <c r="AB335" s="102"/>
      <c r="AC335" s="102"/>
      <c r="AD335" s="102"/>
    </row>
    <row r="336" spans="1:30" ht="12.75" customHeight="1">
      <c r="A336" s="102"/>
      <c r="B336" s="102"/>
      <c r="C336" s="102"/>
      <c r="D336" s="102"/>
      <c r="E336" s="102"/>
      <c r="F336" s="102"/>
      <c r="G336" s="102"/>
      <c r="H336" s="102"/>
      <c r="I336" s="102"/>
      <c r="J336" s="102"/>
      <c r="K336" s="102"/>
      <c r="L336" s="102"/>
      <c r="M336" s="102"/>
      <c r="N336" s="102"/>
      <c r="O336" s="102"/>
      <c r="P336" s="102"/>
      <c r="Q336" s="102"/>
      <c r="R336" s="102"/>
      <c r="S336" s="102"/>
      <c r="T336" s="102"/>
      <c r="U336" s="102"/>
      <c r="V336" s="102"/>
      <c r="W336" s="104"/>
      <c r="X336" s="104"/>
      <c r="Y336" s="102"/>
      <c r="Z336" s="102"/>
      <c r="AA336" s="102"/>
      <c r="AB336" s="102"/>
      <c r="AC336" s="102"/>
      <c r="AD336" s="102"/>
    </row>
    <row r="337" spans="1:30" ht="12.75" customHeight="1">
      <c r="A337" s="102"/>
      <c r="B337" s="102"/>
      <c r="C337" s="102"/>
      <c r="D337" s="102"/>
      <c r="E337" s="102"/>
      <c r="F337" s="102"/>
      <c r="G337" s="102"/>
      <c r="H337" s="102"/>
      <c r="I337" s="102"/>
      <c r="J337" s="102"/>
      <c r="K337" s="102"/>
      <c r="L337" s="102"/>
      <c r="M337" s="102"/>
      <c r="N337" s="102"/>
      <c r="O337" s="102"/>
      <c r="P337" s="102"/>
      <c r="Q337" s="102"/>
      <c r="R337" s="102"/>
      <c r="S337" s="102"/>
      <c r="T337" s="102"/>
      <c r="U337" s="102"/>
      <c r="V337" s="102"/>
      <c r="W337" s="104"/>
      <c r="X337" s="104"/>
      <c r="Y337" s="102"/>
      <c r="Z337" s="102"/>
      <c r="AA337" s="102"/>
      <c r="AB337" s="102"/>
      <c r="AC337" s="102"/>
      <c r="AD337" s="102"/>
    </row>
    <row r="338" spans="1:30" ht="12.75" customHeight="1">
      <c r="A338" s="102"/>
      <c r="B338" s="102"/>
      <c r="C338" s="102"/>
      <c r="D338" s="102"/>
      <c r="E338" s="102"/>
      <c r="F338" s="102"/>
      <c r="G338" s="102"/>
      <c r="H338" s="102"/>
      <c r="I338" s="102"/>
      <c r="J338" s="102"/>
      <c r="K338" s="102"/>
      <c r="L338" s="102"/>
      <c r="M338" s="102"/>
      <c r="N338" s="102"/>
      <c r="O338" s="102"/>
      <c r="P338" s="102"/>
      <c r="Q338" s="102"/>
      <c r="R338" s="102"/>
      <c r="S338" s="102"/>
      <c r="T338" s="102"/>
      <c r="U338" s="102"/>
      <c r="V338" s="102"/>
      <c r="W338" s="104"/>
      <c r="X338" s="104"/>
      <c r="Y338" s="102"/>
      <c r="Z338" s="102"/>
      <c r="AA338" s="102"/>
      <c r="AB338" s="102"/>
      <c r="AC338" s="102"/>
      <c r="AD338" s="102"/>
    </row>
    <row r="339" spans="1:30" ht="12.75" customHeight="1">
      <c r="A339" s="102"/>
      <c r="B339" s="102"/>
      <c r="C339" s="102"/>
      <c r="D339" s="102"/>
      <c r="E339" s="102"/>
      <c r="F339" s="102"/>
      <c r="G339" s="102"/>
      <c r="H339" s="102"/>
      <c r="I339" s="102"/>
      <c r="J339" s="102"/>
      <c r="K339" s="102"/>
      <c r="L339" s="102"/>
      <c r="M339" s="102"/>
      <c r="N339" s="102"/>
      <c r="O339" s="102"/>
      <c r="P339" s="102"/>
      <c r="Q339" s="102"/>
      <c r="R339" s="102"/>
      <c r="S339" s="102"/>
      <c r="T339" s="102"/>
      <c r="U339" s="102"/>
      <c r="V339" s="102"/>
      <c r="W339" s="104"/>
      <c r="X339" s="104"/>
      <c r="Y339" s="102"/>
      <c r="Z339" s="102"/>
      <c r="AA339" s="102"/>
      <c r="AB339" s="102"/>
      <c r="AC339" s="102"/>
      <c r="AD339" s="102"/>
    </row>
    <row r="340" spans="1:30" ht="12.75" customHeight="1">
      <c r="A340" s="102"/>
      <c r="B340" s="102"/>
      <c r="C340" s="102"/>
      <c r="D340" s="102"/>
      <c r="E340" s="102"/>
      <c r="F340" s="102"/>
      <c r="G340" s="102"/>
      <c r="H340" s="102"/>
      <c r="I340" s="102"/>
      <c r="J340" s="102"/>
      <c r="K340" s="102"/>
      <c r="L340" s="102"/>
      <c r="M340" s="102"/>
      <c r="N340" s="102"/>
      <c r="O340" s="102"/>
      <c r="P340" s="102"/>
      <c r="Q340" s="102"/>
      <c r="R340" s="102"/>
      <c r="S340" s="102"/>
      <c r="T340" s="102"/>
      <c r="U340" s="102"/>
      <c r="V340" s="102"/>
      <c r="W340" s="104"/>
      <c r="X340" s="104"/>
      <c r="Y340" s="102"/>
      <c r="Z340" s="102"/>
      <c r="AA340" s="102"/>
      <c r="AB340" s="102"/>
      <c r="AC340" s="102"/>
      <c r="AD340" s="102"/>
    </row>
    <row r="341" spans="1:30" ht="12.75" customHeight="1">
      <c r="A341" s="102"/>
      <c r="B341" s="102"/>
      <c r="C341" s="102"/>
      <c r="D341" s="102"/>
      <c r="E341" s="102"/>
      <c r="F341" s="102"/>
      <c r="G341" s="102"/>
      <c r="H341" s="102"/>
      <c r="I341" s="102"/>
      <c r="J341" s="102"/>
      <c r="K341" s="102"/>
      <c r="L341" s="102"/>
      <c r="M341" s="102"/>
      <c r="N341" s="102"/>
      <c r="O341" s="102"/>
      <c r="P341" s="102"/>
      <c r="Q341" s="102"/>
      <c r="R341" s="102"/>
      <c r="S341" s="102"/>
      <c r="T341" s="102"/>
      <c r="U341" s="102"/>
      <c r="V341" s="102"/>
      <c r="W341" s="104"/>
      <c r="X341" s="104"/>
      <c r="Y341" s="102"/>
      <c r="Z341" s="102"/>
      <c r="AA341" s="102"/>
      <c r="AB341" s="102"/>
      <c r="AC341" s="102"/>
      <c r="AD341" s="102"/>
    </row>
    <row r="342" spans="1:30" ht="12.75" customHeight="1">
      <c r="A342" s="102"/>
      <c r="B342" s="102"/>
      <c r="C342" s="102"/>
      <c r="D342" s="102"/>
      <c r="E342" s="102"/>
      <c r="F342" s="102"/>
      <c r="G342" s="102"/>
      <c r="H342" s="102"/>
      <c r="I342" s="102"/>
      <c r="J342" s="102"/>
      <c r="K342" s="102"/>
      <c r="L342" s="102"/>
      <c r="M342" s="102"/>
      <c r="N342" s="102"/>
      <c r="O342" s="102"/>
      <c r="P342" s="102"/>
      <c r="Q342" s="102"/>
      <c r="R342" s="102"/>
      <c r="S342" s="102"/>
      <c r="T342" s="102"/>
      <c r="U342" s="102"/>
      <c r="V342" s="102"/>
      <c r="W342" s="104"/>
      <c r="X342" s="104"/>
      <c r="Y342" s="102"/>
      <c r="Z342" s="102"/>
      <c r="AA342" s="102"/>
      <c r="AB342" s="102"/>
      <c r="AC342" s="102"/>
      <c r="AD342" s="102"/>
    </row>
    <row r="343" spans="1:30" ht="12.75" customHeight="1">
      <c r="A343" s="102"/>
      <c r="B343" s="102"/>
      <c r="C343" s="102"/>
      <c r="D343" s="102"/>
      <c r="E343" s="102"/>
      <c r="F343" s="102"/>
      <c r="G343" s="102"/>
      <c r="H343" s="102"/>
      <c r="I343" s="102"/>
      <c r="J343" s="102"/>
      <c r="K343" s="102"/>
      <c r="L343" s="102"/>
      <c r="M343" s="102"/>
      <c r="N343" s="102"/>
      <c r="O343" s="102"/>
      <c r="P343" s="102"/>
      <c r="Q343" s="102"/>
      <c r="R343" s="102"/>
      <c r="S343" s="102"/>
      <c r="T343" s="102"/>
      <c r="U343" s="102"/>
      <c r="V343" s="102"/>
      <c r="W343" s="104"/>
      <c r="X343" s="104"/>
      <c r="Y343" s="102"/>
      <c r="Z343" s="102"/>
      <c r="AA343" s="102"/>
      <c r="AB343" s="102"/>
      <c r="AC343" s="102"/>
      <c r="AD343" s="102"/>
    </row>
    <row r="344" spans="1:30" ht="12.75" customHeight="1">
      <c r="A344" s="102"/>
      <c r="B344" s="102"/>
      <c r="C344" s="102"/>
      <c r="D344" s="102"/>
      <c r="E344" s="102"/>
      <c r="F344" s="102"/>
      <c r="G344" s="102"/>
      <c r="H344" s="102"/>
      <c r="I344" s="102"/>
      <c r="J344" s="102"/>
      <c r="K344" s="102"/>
      <c r="L344" s="102"/>
      <c r="M344" s="102"/>
      <c r="N344" s="102"/>
      <c r="O344" s="102"/>
      <c r="P344" s="102"/>
      <c r="Q344" s="102"/>
      <c r="R344" s="102"/>
      <c r="S344" s="102"/>
      <c r="T344" s="102"/>
      <c r="U344" s="102"/>
      <c r="V344" s="102"/>
      <c r="W344" s="104"/>
      <c r="X344" s="104"/>
      <c r="Y344" s="102"/>
      <c r="Z344" s="102"/>
      <c r="AA344" s="102"/>
      <c r="AB344" s="102"/>
      <c r="AC344" s="102"/>
      <c r="AD344" s="102"/>
    </row>
    <row r="345" spans="1:30" ht="12.75" customHeight="1">
      <c r="A345" s="102"/>
      <c r="B345" s="102"/>
      <c r="C345" s="102"/>
      <c r="D345" s="102"/>
      <c r="E345" s="102"/>
      <c r="F345" s="102"/>
      <c r="G345" s="102"/>
      <c r="H345" s="102"/>
      <c r="I345" s="102"/>
      <c r="J345" s="102"/>
      <c r="K345" s="102"/>
      <c r="L345" s="102"/>
      <c r="M345" s="102"/>
      <c r="N345" s="102"/>
      <c r="O345" s="102"/>
      <c r="P345" s="102"/>
      <c r="Q345" s="102"/>
      <c r="R345" s="102"/>
      <c r="S345" s="102"/>
      <c r="T345" s="102"/>
      <c r="U345" s="102"/>
      <c r="V345" s="102"/>
      <c r="W345" s="104"/>
      <c r="X345" s="104"/>
      <c r="Y345" s="102"/>
      <c r="Z345" s="102"/>
      <c r="AA345" s="102"/>
      <c r="AB345" s="102"/>
      <c r="AC345" s="102"/>
      <c r="AD345" s="102"/>
    </row>
    <row r="346" spans="1:30" ht="12.75" customHeight="1">
      <c r="A346" s="102"/>
      <c r="B346" s="102"/>
      <c r="C346" s="102"/>
      <c r="D346" s="102"/>
      <c r="E346" s="102"/>
      <c r="F346" s="102"/>
      <c r="G346" s="102"/>
      <c r="H346" s="102"/>
      <c r="I346" s="102"/>
      <c r="J346" s="102"/>
      <c r="K346" s="102"/>
      <c r="L346" s="102"/>
      <c r="M346" s="102"/>
      <c r="N346" s="102"/>
      <c r="O346" s="102"/>
      <c r="P346" s="102"/>
      <c r="Q346" s="102"/>
      <c r="R346" s="102"/>
      <c r="S346" s="102"/>
      <c r="T346" s="102"/>
      <c r="U346" s="102"/>
      <c r="V346" s="102"/>
      <c r="W346" s="104"/>
      <c r="X346" s="104"/>
      <c r="Y346" s="102"/>
      <c r="Z346" s="102"/>
      <c r="AA346" s="102"/>
      <c r="AB346" s="102"/>
      <c r="AC346" s="102"/>
      <c r="AD346" s="102"/>
    </row>
    <row r="347" spans="1:30" ht="12.75" customHeight="1">
      <c r="A347" s="102"/>
      <c r="B347" s="102"/>
      <c r="C347" s="102"/>
      <c r="D347" s="102"/>
      <c r="E347" s="102"/>
      <c r="F347" s="102"/>
      <c r="G347" s="102"/>
      <c r="H347" s="102"/>
      <c r="I347" s="102"/>
      <c r="J347" s="102"/>
      <c r="K347" s="102"/>
      <c r="L347" s="102"/>
      <c r="M347" s="102"/>
      <c r="N347" s="102"/>
      <c r="O347" s="102"/>
      <c r="P347" s="102"/>
      <c r="Q347" s="102"/>
      <c r="R347" s="102"/>
      <c r="S347" s="102"/>
      <c r="T347" s="102"/>
      <c r="U347" s="102"/>
      <c r="V347" s="102"/>
      <c r="W347" s="104"/>
      <c r="X347" s="104"/>
      <c r="Y347" s="102"/>
      <c r="Z347" s="102"/>
      <c r="AA347" s="102"/>
      <c r="AB347" s="102"/>
      <c r="AC347" s="102"/>
      <c r="AD347" s="102"/>
    </row>
    <row r="348" spans="1:30" ht="12.75" customHeight="1">
      <c r="A348" s="102"/>
      <c r="B348" s="102"/>
      <c r="C348" s="102"/>
      <c r="D348" s="102"/>
      <c r="E348" s="102"/>
      <c r="F348" s="102"/>
      <c r="G348" s="102"/>
      <c r="H348" s="102"/>
      <c r="I348" s="102"/>
      <c r="J348" s="102"/>
      <c r="K348" s="102"/>
      <c r="L348" s="102"/>
      <c r="M348" s="102"/>
      <c r="N348" s="102"/>
      <c r="O348" s="102"/>
      <c r="P348" s="102"/>
      <c r="Q348" s="102"/>
      <c r="R348" s="102"/>
      <c r="S348" s="102"/>
      <c r="T348" s="102"/>
      <c r="U348" s="102"/>
      <c r="V348" s="102"/>
      <c r="W348" s="104"/>
      <c r="X348" s="104"/>
      <c r="Y348" s="102"/>
      <c r="Z348" s="102"/>
      <c r="AA348" s="102"/>
      <c r="AB348" s="102"/>
      <c r="AC348" s="102"/>
      <c r="AD348" s="102"/>
    </row>
    <row r="349" spans="1:30" ht="12.75" customHeight="1">
      <c r="A349" s="102"/>
      <c r="B349" s="102"/>
      <c r="C349" s="102"/>
      <c r="D349" s="102"/>
      <c r="E349" s="102"/>
      <c r="F349" s="102"/>
      <c r="G349" s="102"/>
      <c r="H349" s="102"/>
      <c r="I349" s="102"/>
      <c r="J349" s="102"/>
      <c r="K349" s="102"/>
      <c r="L349" s="102"/>
      <c r="M349" s="102"/>
      <c r="N349" s="102"/>
      <c r="O349" s="102"/>
      <c r="P349" s="102"/>
      <c r="Q349" s="102"/>
      <c r="R349" s="102"/>
      <c r="S349" s="102"/>
      <c r="T349" s="102"/>
      <c r="U349" s="102"/>
      <c r="V349" s="102"/>
      <c r="W349" s="104"/>
      <c r="X349" s="104"/>
      <c r="Y349" s="102"/>
      <c r="Z349" s="102"/>
      <c r="AA349" s="102"/>
      <c r="AB349" s="102"/>
      <c r="AC349" s="102"/>
      <c r="AD349" s="102"/>
    </row>
    <row r="350" spans="1:30" ht="12.75" customHeight="1">
      <c r="A350" s="102"/>
      <c r="B350" s="102"/>
      <c r="C350" s="102"/>
      <c r="D350" s="102"/>
      <c r="E350" s="102"/>
      <c r="F350" s="102"/>
      <c r="G350" s="102"/>
      <c r="H350" s="102"/>
      <c r="I350" s="102"/>
      <c r="J350" s="102"/>
      <c r="K350" s="102"/>
      <c r="L350" s="102"/>
      <c r="M350" s="102"/>
      <c r="N350" s="102"/>
      <c r="O350" s="102"/>
      <c r="P350" s="102"/>
      <c r="Q350" s="102"/>
      <c r="R350" s="102"/>
      <c r="S350" s="102"/>
      <c r="T350" s="102"/>
      <c r="U350" s="102"/>
      <c r="V350" s="102"/>
      <c r="W350" s="104"/>
      <c r="X350" s="104"/>
      <c r="Y350" s="102"/>
      <c r="Z350" s="102"/>
      <c r="AA350" s="102"/>
      <c r="AB350" s="102"/>
      <c r="AC350" s="102"/>
      <c r="AD350" s="102"/>
    </row>
    <row r="351" spans="1:30" ht="12.75" customHeight="1">
      <c r="A351" s="102"/>
      <c r="B351" s="102"/>
      <c r="C351" s="102"/>
      <c r="D351" s="102"/>
      <c r="E351" s="102"/>
      <c r="F351" s="102"/>
      <c r="G351" s="102"/>
      <c r="H351" s="102"/>
      <c r="I351" s="102"/>
      <c r="J351" s="102"/>
      <c r="K351" s="102"/>
      <c r="L351" s="102"/>
      <c r="M351" s="102"/>
      <c r="N351" s="102"/>
      <c r="O351" s="102"/>
      <c r="P351" s="102"/>
      <c r="Q351" s="102"/>
      <c r="R351" s="102"/>
      <c r="S351" s="102"/>
      <c r="T351" s="102"/>
      <c r="U351" s="102"/>
      <c r="V351" s="102"/>
      <c r="W351" s="104"/>
      <c r="X351" s="104"/>
      <c r="Y351" s="102"/>
      <c r="Z351" s="102"/>
      <c r="AA351" s="102"/>
      <c r="AB351" s="102"/>
      <c r="AC351" s="102"/>
      <c r="AD351" s="102"/>
    </row>
    <row r="352" spans="1:30" ht="12.75" customHeight="1">
      <c r="A352" s="102"/>
      <c r="B352" s="102"/>
      <c r="C352" s="102"/>
      <c r="D352" s="102"/>
      <c r="E352" s="102"/>
      <c r="F352" s="102"/>
      <c r="G352" s="102"/>
      <c r="H352" s="102"/>
      <c r="I352" s="102"/>
      <c r="J352" s="102"/>
      <c r="K352" s="102"/>
      <c r="L352" s="102"/>
      <c r="M352" s="102"/>
      <c r="N352" s="102"/>
      <c r="O352" s="102"/>
      <c r="P352" s="102"/>
      <c r="Q352" s="102"/>
      <c r="R352" s="102"/>
      <c r="S352" s="102"/>
      <c r="T352" s="102"/>
      <c r="U352" s="102"/>
      <c r="V352" s="102"/>
      <c r="W352" s="104"/>
      <c r="X352" s="104"/>
      <c r="Y352" s="102"/>
      <c r="Z352" s="102"/>
      <c r="AA352" s="102"/>
      <c r="AB352" s="102"/>
      <c r="AC352" s="102"/>
      <c r="AD352" s="102"/>
    </row>
    <row r="353" spans="1:30" ht="12.75" customHeight="1">
      <c r="A353" s="102"/>
      <c r="B353" s="102"/>
      <c r="C353" s="102"/>
      <c r="D353" s="102"/>
      <c r="E353" s="102"/>
      <c r="F353" s="102"/>
      <c r="G353" s="102"/>
      <c r="H353" s="102"/>
      <c r="I353" s="102"/>
      <c r="J353" s="102"/>
      <c r="K353" s="102"/>
      <c r="L353" s="102"/>
      <c r="M353" s="102"/>
      <c r="N353" s="102"/>
      <c r="O353" s="102"/>
      <c r="P353" s="102"/>
      <c r="Q353" s="102"/>
      <c r="R353" s="102"/>
      <c r="S353" s="102"/>
      <c r="T353" s="102"/>
      <c r="U353" s="102"/>
      <c r="V353" s="102"/>
      <c r="W353" s="104"/>
      <c r="X353" s="104"/>
      <c r="Y353" s="102"/>
      <c r="Z353" s="102"/>
      <c r="AA353" s="102"/>
      <c r="AB353" s="102"/>
      <c r="AC353" s="102"/>
      <c r="AD353" s="102"/>
    </row>
    <row r="354" spans="1:30" ht="12.75" customHeight="1">
      <c r="A354" s="102"/>
      <c r="B354" s="102"/>
      <c r="C354" s="102"/>
      <c r="D354" s="102"/>
      <c r="E354" s="102"/>
      <c r="F354" s="102"/>
      <c r="G354" s="102"/>
      <c r="H354" s="102"/>
      <c r="I354" s="102"/>
      <c r="J354" s="102"/>
      <c r="K354" s="102"/>
      <c r="L354" s="102"/>
      <c r="M354" s="102"/>
      <c r="N354" s="102"/>
      <c r="O354" s="102"/>
      <c r="P354" s="102"/>
      <c r="Q354" s="102"/>
      <c r="R354" s="102"/>
      <c r="S354" s="102"/>
      <c r="T354" s="102"/>
      <c r="U354" s="102"/>
      <c r="V354" s="102"/>
      <c r="W354" s="104"/>
      <c r="X354" s="104"/>
      <c r="Y354" s="102"/>
      <c r="Z354" s="102"/>
      <c r="AA354" s="102"/>
      <c r="AB354" s="102"/>
      <c r="AC354" s="102"/>
      <c r="AD354" s="102"/>
    </row>
    <row r="355" spans="1:30" ht="12.75" customHeight="1">
      <c r="A355" s="102"/>
      <c r="B355" s="102"/>
      <c r="C355" s="102"/>
      <c r="D355" s="102"/>
      <c r="E355" s="102"/>
      <c r="F355" s="102"/>
      <c r="G355" s="102"/>
      <c r="H355" s="102"/>
      <c r="I355" s="102"/>
      <c r="J355" s="102"/>
      <c r="K355" s="102"/>
      <c r="L355" s="102"/>
      <c r="M355" s="102"/>
      <c r="N355" s="102"/>
      <c r="O355" s="102"/>
      <c r="P355" s="102"/>
      <c r="Q355" s="102"/>
      <c r="R355" s="102"/>
      <c r="S355" s="102"/>
      <c r="T355" s="102"/>
      <c r="U355" s="102"/>
      <c r="V355" s="102"/>
      <c r="W355" s="104"/>
      <c r="X355" s="104"/>
      <c r="Y355" s="102"/>
      <c r="Z355" s="102"/>
      <c r="AA355" s="102"/>
      <c r="AB355" s="102"/>
      <c r="AC355" s="102"/>
      <c r="AD355" s="102"/>
    </row>
    <row r="356" spans="1:30" ht="12.75" customHeight="1">
      <c r="A356" s="102"/>
      <c r="B356" s="102"/>
      <c r="C356" s="102"/>
      <c r="D356" s="102"/>
      <c r="E356" s="102"/>
      <c r="F356" s="102"/>
      <c r="G356" s="102"/>
      <c r="H356" s="102"/>
      <c r="I356" s="102"/>
      <c r="J356" s="102"/>
      <c r="K356" s="102"/>
      <c r="L356" s="102"/>
      <c r="M356" s="102"/>
      <c r="N356" s="102"/>
      <c r="O356" s="102"/>
      <c r="P356" s="102"/>
      <c r="Q356" s="102"/>
      <c r="R356" s="102"/>
      <c r="S356" s="102"/>
      <c r="T356" s="102"/>
      <c r="U356" s="102"/>
      <c r="V356" s="102"/>
      <c r="W356" s="104"/>
      <c r="X356" s="104"/>
      <c r="Y356" s="102"/>
      <c r="Z356" s="102"/>
      <c r="AA356" s="102"/>
      <c r="AB356" s="102"/>
      <c r="AC356" s="102"/>
      <c r="AD356" s="102"/>
    </row>
    <row r="357" spans="1:30" ht="12.75" customHeight="1">
      <c r="A357" s="102"/>
      <c r="B357" s="102"/>
      <c r="C357" s="102"/>
      <c r="D357" s="102"/>
      <c r="E357" s="102"/>
      <c r="F357" s="102"/>
      <c r="G357" s="102"/>
      <c r="H357" s="102"/>
      <c r="I357" s="102"/>
      <c r="J357" s="102"/>
      <c r="K357" s="102"/>
      <c r="L357" s="102"/>
      <c r="M357" s="102"/>
      <c r="N357" s="102"/>
      <c r="O357" s="102"/>
      <c r="P357" s="102"/>
      <c r="Q357" s="102"/>
      <c r="R357" s="102"/>
      <c r="S357" s="102"/>
      <c r="T357" s="102"/>
      <c r="U357" s="102"/>
      <c r="V357" s="102"/>
      <c r="W357" s="104"/>
      <c r="X357" s="104"/>
      <c r="Y357" s="102"/>
      <c r="Z357" s="102"/>
      <c r="AA357" s="102"/>
      <c r="AB357" s="102"/>
      <c r="AC357" s="102"/>
      <c r="AD357" s="102"/>
    </row>
    <row r="358" spans="1:30" ht="12.75" customHeight="1">
      <c r="A358" s="102"/>
      <c r="B358" s="102"/>
      <c r="C358" s="102"/>
      <c r="D358" s="102"/>
      <c r="E358" s="102"/>
      <c r="F358" s="102"/>
      <c r="G358" s="102"/>
      <c r="H358" s="102"/>
      <c r="I358" s="102"/>
      <c r="J358" s="102"/>
      <c r="K358" s="102"/>
      <c r="L358" s="102"/>
      <c r="M358" s="102"/>
      <c r="N358" s="102"/>
      <c r="O358" s="102"/>
      <c r="P358" s="102"/>
      <c r="Q358" s="102"/>
      <c r="R358" s="102"/>
      <c r="S358" s="102"/>
      <c r="T358" s="102"/>
      <c r="U358" s="102"/>
      <c r="V358" s="102"/>
      <c r="W358" s="104"/>
      <c r="X358" s="104"/>
      <c r="Y358" s="102"/>
      <c r="Z358" s="102"/>
      <c r="AA358" s="102"/>
      <c r="AB358" s="102"/>
      <c r="AC358" s="102"/>
      <c r="AD358" s="102"/>
    </row>
    <row r="359" spans="1:30" ht="12.75" customHeight="1">
      <c r="A359" s="102"/>
      <c r="B359" s="102"/>
      <c r="C359" s="102"/>
      <c r="D359" s="102"/>
      <c r="E359" s="102"/>
      <c r="F359" s="102"/>
      <c r="G359" s="102"/>
      <c r="H359" s="102"/>
      <c r="I359" s="102"/>
      <c r="J359" s="102"/>
      <c r="K359" s="102"/>
      <c r="L359" s="102"/>
      <c r="M359" s="102"/>
      <c r="N359" s="102"/>
      <c r="O359" s="102"/>
      <c r="P359" s="102"/>
      <c r="Q359" s="102"/>
      <c r="R359" s="102"/>
      <c r="S359" s="102"/>
      <c r="T359" s="102"/>
      <c r="U359" s="102"/>
      <c r="V359" s="102"/>
      <c r="W359" s="104"/>
      <c r="X359" s="104"/>
      <c r="Y359" s="102"/>
      <c r="Z359" s="102"/>
      <c r="AA359" s="102"/>
      <c r="AB359" s="102"/>
      <c r="AC359" s="102"/>
      <c r="AD359" s="102"/>
    </row>
    <row r="360" spans="1:30" ht="12.75" customHeight="1">
      <c r="A360" s="102"/>
      <c r="B360" s="102"/>
      <c r="C360" s="102"/>
      <c r="D360" s="102"/>
      <c r="E360" s="102"/>
      <c r="F360" s="102"/>
      <c r="G360" s="102"/>
      <c r="H360" s="102"/>
      <c r="I360" s="102"/>
      <c r="J360" s="102"/>
      <c r="K360" s="102"/>
      <c r="L360" s="102"/>
      <c r="M360" s="102"/>
      <c r="N360" s="102"/>
      <c r="O360" s="102"/>
      <c r="P360" s="102"/>
      <c r="Q360" s="102"/>
      <c r="R360" s="102"/>
      <c r="S360" s="102"/>
      <c r="T360" s="102"/>
      <c r="U360" s="102"/>
      <c r="V360" s="102"/>
      <c r="W360" s="104"/>
      <c r="X360" s="104"/>
      <c r="Y360" s="102"/>
      <c r="Z360" s="102"/>
      <c r="AA360" s="102"/>
      <c r="AB360" s="102"/>
      <c r="AC360" s="102"/>
      <c r="AD360" s="102"/>
    </row>
    <row r="361" spans="1:30" ht="12.75" customHeight="1">
      <c r="A361" s="102"/>
      <c r="B361" s="102"/>
      <c r="C361" s="102"/>
      <c r="D361" s="102"/>
      <c r="E361" s="102"/>
      <c r="F361" s="102"/>
      <c r="G361" s="102"/>
      <c r="H361" s="102"/>
      <c r="I361" s="102"/>
      <c r="J361" s="102"/>
      <c r="K361" s="102"/>
      <c r="L361" s="102"/>
      <c r="M361" s="102"/>
      <c r="N361" s="102"/>
      <c r="O361" s="102"/>
      <c r="P361" s="102"/>
      <c r="Q361" s="102"/>
      <c r="R361" s="102"/>
      <c r="S361" s="102"/>
      <c r="T361" s="102"/>
      <c r="U361" s="102"/>
      <c r="V361" s="102"/>
      <c r="W361" s="104"/>
      <c r="X361" s="104"/>
      <c r="Y361" s="102"/>
      <c r="Z361" s="102"/>
      <c r="AA361" s="102"/>
      <c r="AB361" s="102"/>
      <c r="AC361" s="102"/>
      <c r="AD361" s="102"/>
    </row>
    <row r="362" spans="1:30" ht="12.75" customHeight="1">
      <c r="A362" s="102"/>
      <c r="B362" s="102"/>
      <c r="C362" s="102"/>
      <c r="D362" s="102"/>
      <c r="E362" s="102"/>
      <c r="F362" s="102"/>
      <c r="G362" s="102"/>
      <c r="H362" s="102"/>
      <c r="I362" s="102"/>
      <c r="J362" s="102"/>
      <c r="K362" s="102"/>
      <c r="L362" s="102"/>
      <c r="M362" s="102"/>
      <c r="N362" s="102"/>
      <c r="O362" s="102"/>
      <c r="P362" s="102"/>
      <c r="Q362" s="102"/>
      <c r="R362" s="102"/>
      <c r="S362" s="102"/>
      <c r="T362" s="102"/>
      <c r="U362" s="102"/>
      <c r="V362" s="102"/>
      <c r="W362" s="104"/>
      <c r="X362" s="104"/>
      <c r="Y362" s="102"/>
      <c r="Z362" s="102"/>
      <c r="AA362" s="102"/>
      <c r="AB362" s="102"/>
      <c r="AC362" s="102"/>
      <c r="AD362" s="102"/>
    </row>
    <row r="363" spans="1:30" ht="12.75" customHeight="1">
      <c r="A363" s="102"/>
      <c r="B363" s="102"/>
      <c r="C363" s="102"/>
      <c r="D363" s="102"/>
      <c r="E363" s="102"/>
      <c r="F363" s="102"/>
      <c r="G363" s="102"/>
      <c r="H363" s="102"/>
      <c r="I363" s="102"/>
      <c r="J363" s="102"/>
      <c r="K363" s="102"/>
      <c r="L363" s="102"/>
      <c r="M363" s="102"/>
      <c r="N363" s="102"/>
      <c r="O363" s="102"/>
      <c r="P363" s="102"/>
      <c r="Q363" s="102"/>
      <c r="R363" s="102"/>
      <c r="S363" s="102"/>
      <c r="T363" s="102"/>
      <c r="U363" s="102"/>
      <c r="V363" s="102"/>
      <c r="W363" s="104"/>
      <c r="X363" s="104"/>
      <c r="Y363" s="102"/>
      <c r="Z363" s="102"/>
      <c r="AA363" s="102"/>
      <c r="AB363" s="102"/>
      <c r="AC363" s="102"/>
      <c r="AD363" s="102"/>
    </row>
    <row r="364" spans="1:30" ht="12.75" customHeight="1">
      <c r="A364" s="102"/>
      <c r="B364" s="102"/>
      <c r="C364" s="102"/>
      <c r="D364" s="102"/>
      <c r="E364" s="102"/>
      <c r="F364" s="102"/>
      <c r="G364" s="102"/>
      <c r="H364" s="102"/>
      <c r="I364" s="102"/>
      <c r="J364" s="102"/>
      <c r="K364" s="102"/>
      <c r="L364" s="102"/>
      <c r="M364" s="102"/>
      <c r="N364" s="102"/>
      <c r="O364" s="102"/>
      <c r="P364" s="102"/>
      <c r="Q364" s="102"/>
      <c r="R364" s="102"/>
      <c r="S364" s="102"/>
      <c r="T364" s="102"/>
      <c r="U364" s="102"/>
      <c r="V364" s="102"/>
      <c r="W364" s="104"/>
      <c r="X364" s="104"/>
      <c r="Y364" s="102"/>
      <c r="Z364" s="102"/>
      <c r="AA364" s="102"/>
      <c r="AB364" s="102"/>
      <c r="AC364" s="102"/>
      <c r="AD364" s="102"/>
    </row>
    <row r="365" spans="1:30" ht="12.75" customHeight="1">
      <c r="A365" s="102"/>
      <c r="B365" s="102"/>
      <c r="C365" s="102"/>
      <c r="D365" s="102"/>
      <c r="E365" s="102"/>
      <c r="F365" s="102"/>
      <c r="G365" s="102"/>
      <c r="H365" s="102"/>
      <c r="I365" s="102"/>
      <c r="J365" s="102"/>
      <c r="K365" s="102"/>
      <c r="L365" s="102"/>
      <c r="M365" s="102"/>
      <c r="N365" s="102"/>
      <c r="O365" s="102"/>
      <c r="P365" s="102"/>
      <c r="Q365" s="102"/>
      <c r="R365" s="102"/>
      <c r="S365" s="102"/>
      <c r="T365" s="102"/>
      <c r="U365" s="102"/>
      <c r="V365" s="102"/>
      <c r="W365" s="104"/>
      <c r="X365" s="104"/>
      <c r="Y365" s="102"/>
      <c r="Z365" s="102"/>
      <c r="AA365" s="102"/>
      <c r="AB365" s="102"/>
      <c r="AC365" s="102"/>
      <c r="AD365" s="102"/>
    </row>
    <row r="366" spans="1:30" ht="12.75" customHeight="1">
      <c r="A366" s="102"/>
      <c r="B366" s="102"/>
      <c r="C366" s="102"/>
      <c r="D366" s="102"/>
      <c r="E366" s="102"/>
      <c r="F366" s="102"/>
      <c r="G366" s="102"/>
      <c r="H366" s="102"/>
      <c r="I366" s="102"/>
      <c r="J366" s="102"/>
      <c r="K366" s="102"/>
      <c r="L366" s="102"/>
      <c r="M366" s="102"/>
      <c r="N366" s="102"/>
      <c r="O366" s="102"/>
      <c r="P366" s="102"/>
      <c r="Q366" s="102"/>
      <c r="R366" s="102"/>
      <c r="S366" s="102"/>
      <c r="T366" s="102"/>
      <c r="U366" s="102"/>
      <c r="V366" s="102"/>
      <c r="W366" s="104"/>
      <c r="X366" s="104"/>
      <c r="Y366" s="102"/>
      <c r="Z366" s="102"/>
      <c r="AA366" s="102"/>
      <c r="AB366" s="102"/>
      <c r="AC366" s="102"/>
      <c r="AD366" s="102"/>
    </row>
    <row r="367" spans="1:30" ht="12.75" customHeight="1">
      <c r="A367" s="102"/>
      <c r="B367" s="102"/>
      <c r="C367" s="102"/>
      <c r="D367" s="102"/>
      <c r="E367" s="102"/>
      <c r="F367" s="102"/>
      <c r="G367" s="102"/>
      <c r="H367" s="102"/>
      <c r="I367" s="102"/>
      <c r="J367" s="102"/>
      <c r="K367" s="102"/>
      <c r="L367" s="102"/>
      <c r="M367" s="102"/>
      <c r="N367" s="102"/>
      <c r="O367" s="102"/>
      <c r="P367" s="102"/>
      <c r="Q367" s="102"/>
      <c r="R367" s="102"/>
      <c r="S367" s="102"/>
      <c r="T367" s="102"/>
      <c r="U367" s="102"/>
      <c r="V367" s="102"/>
      <c r="W367" s="104"/>
      <c r="X367" s="104"/>
      <c r="Y367" s="102"/>
      <c r="Z367" s="102"/>
      <c r="AA367" s="102"/>
      <c r="AB367" s="102"/>
      <c r="AC367" s="102"/>
      <c r="AD367" s="102"/>
    </row>
    <row r="368" spans="1:30" ht="12.75" customHeight="1">
      <c r="A368" s="102"/>
      <c r="B368" s="102"/>
      <c r="C368" s="102"/>
      <c r="D368" s="102"/>
      <c r="E368" s="102"/>
      <c r="F368" s="102"/>
      <c r="G368" s="102"/>
      <c r="H368" s="102"/>
      <c r="I368" s="102"/>
      <c r="J368" s="102"/>
      <c r="K368" s="102"/>
      <c r="L368" s="102"/>
      <c r="M368" s="102"/>
      <c r="N368" s="102"/>
      <c r="O368" s="102"/>
      <c r="P368" s="102"/>
      <c r="Q368" s="102"/>
      <c r="R368" s="102"/>
      <c r="S368" s="102"/>
      <c r="T368" s="102"/>
      <c r="U368" s="102"/>
      <c r="V368" s="102"/>
      <c r="W368" s="104"/>
      <c r="X368" s="104"/>
      <c r="Y368" s="102"/>
      <c r="Z368" s="102"/>
      <c r="AA368" s="102"/>
      <c r="AB368" s="102"/>
      <c r="AC368" s="102"/>
      <c r="AD368" s="102"/>
    </row>
    <row r="369" spans="1:30" ht="12.75" customHeight="1">
      <c r="A369" s="102"/>
      <c r="B369" s="102"/>
      <c r="C369" s="102"/>
      <c r="D369" s="102"/>
      <c r="E369" s="102"/>
      <c r="F369" s="102"/>
      <c r="G369" s="102"/>
      <c r="H369" s="102"/>
      <c r="I369" s="102"/>
      <c r="J369" s="102"/>
      <c r="K369" s="102"/>
      <c r="L369" s="102"/>
      <c r="M369" s="102"/>
      <c r="N369" s="102"/>
      <c r="O369" s="102"/>
      <c r="P369" s="102"/>
      <c r="Q369" s="102"/>
      <c r="R369" s="102"/>
      <c r="S369" s="102"/>
      <c r="T369" s="102"/>
      <c r="U369" s="102"/>
      <c r="V369" s="102"/>
      <c r="W369" s="104"/>
      <c r="X369" s="104"/>
      <c r="Y369" s="102"/>
      <c r="Z369" s="102"/>
      <c r="AA369" s="102"/>
      <c r="AB369" s="102"/>
      <c r="AC369" s="102"/>
      <c r="AD369" s="102"/>
    </row>
    <row r="370" spans="1:30" ht="12.75" customHeight="1">
      <c r="A370" s="102"/>
      <c r="B370" s="102"/>
      <c r="C370" s="102"/>
      <c r="D370" s="102"/>
      <c r="E370" s="102"/>
      <c r="F370" s="102"/>
      <c r="G370" s="102"/>
      <c r="H370" s="102"/>
      <c r="I370" s="102"/>
      <c r="J370" s="102"/>
      <c r="K370" s="102"/>
      <c r="L370" s="102"/>
      <c r="M370" s="102"/>
      <c r="N370" s="102"/>
      <c r="O370" s="102"/>
      <c r="P370" s="102"/>
      <c r="Q370" s="102"/>
      <c r="R370" s="102"/>
      <c r="S370" s="102"/>
      <c r="T370" s="102"/>
      <c r="U370" s="102"/>
      <c r="V370" s="102"/>
      <c r="W370" s="104"/>
      <c r="X370" s="104"/>
      <c r="Y370" s="102"/>
      <c r="Z370" s="102"/>
      <c r="AA370" s="102"/>
      <c r="AB370" s="102"/>
      <c r="AC370" s="102"/>
      <c r="AD370" s="102"/>
    </row>
    <row r="371" spans="1:30" ht="12.75" customHeight="1">
      <c r="A371" s="102"/>
      <c r="B371" s="102"/>
      <c r="C371" s="102"/>
      <c r="D371" s="102"/>
      <c r="E371" s="102"/>
      <c r="F371" s="102"/>
      <c r="G371" s="102"/>
      <c r="H371" s="102"/>
      <c r="I371" s="102"/>
      <c r="J371" s="102"/>
      <c r="K371" s="102"/>
      <c r="L371" s="102"/>
      <c r="M371" s="102"/>
      <c r="N371" s="102"/>
      <c r="O371" s="102"/>
      <c r="P371" s="102"/>
      <c r="Q371" s="102"/>
      <c r="R371" s="102"/>
      <c r="S371" s="102"/>
      <c r="T371" s="102"/>
      <c r="U371" s="102"/>
      <c r="V371" s="102"/>
      <c r="W371" s="104"/>
      <c r="X371" s="104"/>
      <c r="Y371" s="102"/>
      <c r="Z371" s="102"/>
      <c r="AA371" s="102"/>
      <c r="AB371" s="102"/>
      <c r="AC371" s="102"/>
      <c r="AD371" s="102"/>
    </row>
    <row r="372" spans="1:30" ht="12.75" customHeight="1">
      <c r="A372" s="102"/>
      <c r="B372" s="102"/>
      <c r="C372" s="102"/>
      <c r="D372" s="102"/>
      <c r="E372" s="102"/>
      <c r="F372" s="102"/>
      <c r="G372" s="102"/>
      <c r="H372" s="102"/>
      <c r="I372" s="102"/>
      <c r="J372" s="102"/>
      <c r="K372" s="102"/>
      <c r="L372" s="102"/>
      <c r="M372" s="102"/>
      <c r="N372" s="102"/>
      <c r="O372" s="102"/>
      <c r="P372" s="102"/>
      <c r="Q372" s="102"/>
      <c r="R372" s="102"/>
      <c r="S372" s="102"/>
      <c r="T372" s="102"/>
      <c r="U372" s="102"/>
      <c r="V372" s="102"/>
      <c r="W372" s="104"/>
      <c r="X372" s="104"/>
      <c r="Y372" s="102"/>
      <c r="Z372" s="102"/>
      <c r="AA372" s="102"/>
      <c r="AB372" s="102"/>
      <c r="AC372" s="102"/>
      <c r="AD372" s="102"/>
    </row>
    <row r="373" spans="1:30" ht="12.75" customHeight="1">
      <c r="A373" s="102"/>
      <c r="B373" s="102"/>
      <c r="C373" s="102"/>
      <c r="D373" s="102"/>
      <c r="E373" s="102"/>
      <c r="F373" s="102"/>
      <c r="G373" s="102"/>
      <c r="H373" s="102"/>
      <c r="I373" s="102"/>
      <c r="J373" s="102"/>
      <c r="K373" s="102"/>
      <c r="L373" s="102"/>
      <c r="M373" s="102"/>
      <c r="N373" s="102"/>
      <c r="O373" s="102"/>
      <c r="P373" s="102"/>
      <c r="Q373" s="102"/>
      <c r="R373" s="102"/>
      <c r="S373" s="102"/>
      <c r="T373" s="102"/>
      <c r="U373" s="102"/>
      <c r="V373" s="102"/>
      <c r="W373" s="104"/>
      <c r="X373" s="104"/>
      <c r="Y373" s="102"/>
      <c r="Z373" s="102"/>
      <c r="AA373" s="102"/>
      <c r="AB373" s="102"/>
      <c r="AC373" s="102"/>
      <c r="AD373" s="102"/>
    </row>
    <row r="374" spans="1:30" ht="12.75" customHeight="1">
      <c r="A374" s="102"/>
      <c r="B374" s="102"/>
      <c r="C374" s="102"/>
      <c r="D374" s="102"/>
      <c r="E374" s="102"/>
      <c r="F374" s="102"/>
      <c r="G374" s="102"/>
      <c r="H374" s="102"/>
      <c r="I374" s="102"/>
      <c r="J374" s="102"/>
      <c r="K374" s="102"/>
      <c r="L374" s="102"/>
      <c r="M374" s="102"/>
      <c r="N374" s="102"/>
      <c r="O374" s="102"/>
      <c r="P374" s="102"/>
      <c r="Q374" s="102"/>
      <c r="R374" s="102"/>
      <c r="S374" s="102"/>
      <c r="T374" s="102"/>
      <c r="U374" s="102"/>
      <c r="V374" s="102"/>
      <c r="W374" s="104"/>
      <c r="X374" s="104"/>
      <c r="Y374" s="102"/>
      <c r="Z374" s="102"/>
      <c r="AA374" s="102"/>
      <c r="AB374" s="102"/>
      <c r="AC374" s="102"/>
      <c r="AD374" s="102"/>
    </row>
    <row r="375" spans="1:30" ht="12.75" customHeight="1">
      <c r="A375" s="102"/>
      <c r="B375" s="102"/>
      <c r="C375" s="102"/>
      <c r="D375" s="102"/>
      <c r="E375" s="102"/>
      <c r="F375" s="102"/>
      <c r="G375" s="102"/>
      <c r="H375" s="102"/>
      <c r="I375" s="102"/>
      <c r="J375" s="102"/>
      <c r="K375" s="102"/>
      <c r="L375" s="102"/>
      <c r="M375" s="102"/>
      <c r="N375" s="102"/>
      <c r="O375" s="102"/>
      <c r="P375" s="102"/>
      <c r="Q375" s="102"/>
      <c r="R375" s="102"/>
      <c r="S375" s="102"/>
      <c r="T375" s="102"/>
      <c r="U375" s="102"/>
      <c r="V375" s="102"/>
      <c r="W375" s="104"/>
      <c r="X375" s="104"/>
      <c r="Y375" s="102"/>
      <c r="Z375" s="102"/>
      <c r="AA375" s="102"/>
      <c r="AB375" s="102"/>
      <c r="AC375" s="102"/>
      <c r="AD375" s="102"/>
    </row>
    <row r="376" spans="1:30" ht="12.75" customHeight="1">
      <c r="A376" s="102"/>
      <c r="B376" s="102"/>
      <c r="C376" s="102"/>
      <c r="D376" s="102"/>
      <c r="E376" s="102"/>
      <c r="F376" s="102"/>
      <c r="G376" s="102"/>
      <c r="H376" s="102"/>
      <c r="I376" s="102"/>
      <c r="J376" s="102"/>
      <c r="K376" s="102"/>
      <c r="L376" s="102"/>
      <c r="M376" s="102"/>
      <c r="N376" s="102"/>
      <c r="O376" s="102"/>
      <c r="P376" s="102"/>
      <c r="Q376" s="102"/>
      <c r="R376" s="102"/>
      <c r="S376" s="102"/>
      <c r="T376" s="102"/>
      <c r="U376" s="102"/>
      <c r="V376" s="102"/>
      <c r="W376" s="104"/>
      <c r="X376" s="104"/>
      <c r="Y376" s="102"/>
      <c r="Z376" s="102"/>
      <c r="AA376" s="102"/>
      <c r="AB376" s="102"/>
      <c r="AC376" s="102"/>
      <c r="AD376" s="102"/>
    </row>
    <row r="377" spans="1:30" ht="12.75" customHeight="1">
      <c r="A377" s="102"/>
      <c r="B377" s="102"/>
      <c r="C377" s="102"/>
      <c r="D377" s="102"/>
      <c r="E377" s="102"/>
      <c r="F377" s="102"/>
      <c r="G377" s="102"/>
      <c r="H377" s="102"/>
      <c r="I377" s="102"/>
      <c r="J377" s="102"/>
      <c r="K377" s="102"/>
      <c r="L377" s="102"/>
      <c r="M377" s="102"/>
      <c r="N377" s="102"/>
      <c r="O377" s="102"/>
      <c r="P377" s="102"/>
      <c r="Q377" s="102"/>
      <c r="R377" s="102"/>
      <c r="S377" s="102"/>
      <c r="T377" s="102"/>
      <c r="U377" s="102"/>
      <c r="V377" s="102"/>
      <c r="W377" s="104"/>
      <c r="X377" s="104"/>
      <c r="Y377" s="102"/>
      <c r="Z377" s="102"/>
      <c r="AA377" s="102"/>
      <c r="AB377" s="102"/>
      <c r="AC377" s="102"/>
      <c r="AD377" s="102"/>
    </row>
    <row r="378" spans="1:30" ht="12.75" customHeight="1">
      <c r="A378" s="102"/>
      <c r="B378" s="102"/>
      <c r="C378" s="102"/>
      <c r="D378" s="102"/>
      <c r="E378" s="102"/>
      <c r="F378" s="102"/>
      <c r="G378" s="102"/>
      <c r="H378" s="102"/>
      <c r="I378" s="102"/>
      <c r="J378" s="102"/>
      <c r="K378" s="102"/>
      <c r="L378" s="102"/>
      <c r="M378" s="102"/>
      <c r="N378" s="102"/>
      <c r="O378" s="102"/>
      <c r="P378" s="102"/>
      <c r="Q378" s="102"/>
      <c r="R378" s="102"/>
      <c r="S378" s="102"/>
      <c r="T378" s="102"/>
      <c r="U378" s="102"/>
      <c r="V378" s="102"/>
      <c r="W378" s="104"/>
      <c r="X378" s="104"/>
      <c r="Y378" s="102"/>
      <c r="Z378" s="102"/>
      <c r="AA378" s="102"/>
      <c r="AB378" s="102"/>
      <c r="AC378" s="102"/>
      <c r="AD378" s="102"/>
    </row>
    <row r="379" spans="1:30" ht="12.75" customHeight="1">
      <c r="A379" s="102"/>
      <c r="B379" s="102"/>
      <c r="C379" s="102"/>
      <c r="D379" s="102"/>
      <c r="E379" s="102"/>
      <c r="F379" s="102"/>
      <c r="G379" s="102"/>
      <c r="H379" s="102"/>
      <c r="I379" s="102"/>
      <c r="J379" s="102"/>
      <c r="K379" s="102"/>
      <c r="L379" s="102"/>
      <c r="M379" s="102"/>
      <c r="N379" s="102"/>
      <c r="O379" s="102"/>
      <c r="P379" s="102"/>
      <c r="Q379" s="102"/>
      <c r="R379" s="102"/>
      <c r="S379" s="102"/>
      <c r="T379" s="102"/>
      <c r="U379" s="102"/>
      <c r="V379" s="102"/>
      <c r="W379" s="104"/>
      <c r="X379" s="104"/>
      <c r="Y379" s="102"/>
      <c r="Z379" s="102"/>
      <c r="AA379" s="102"/>
      <c r="AB379" s="102"/>
      <c r="AC379" s="102"/>
      <c r="AD379" s="102"/>
    </row>
    <row r="380" spans="1:30" ht="12.75" customHeight="1">
      <c r="A380" s="102"/>
      <c r="B380" s="102"/>
      <c r="C380" s="102"/>
      <c r="D380" s="102"/>
      <c r="E380" s="102"/>
      <c r="F380" s="102"/>
      <c r="G380" s="102"/>
      <c r="H380" s="102"/>
      <c r="I380" s="102"/>
      <c r="J380" s="102"/>
      <c r="K380" s="102"/>
      <c r="L380" s="102"/>
      <c r="M380" s="102"/>
      <c r="N380" s="102"/>
      <c r="O380" s="102"/>
      <c r="P380" s="102"/>
      <c r="Q380" s="102"/>
      <c r="R380" s="102"/>
      <c r="S380" s="102"/>
      <c r="T380" s="102"/>
      <c r="U380" s="102"/>
      <c r="V380" s="102"/>
      <c r="W380" s="104"/>
      <c r="X380" s="104"/>
      <c r="Y380" s="102"/>
      <c r="Z380" s="102"/>
      <c r="AA380" s="102"/>
      <c r="AB380" s="102"/>
      <c r="AC380" s="102"/>
      <c r="AD380" s="102"/>
    </row>
    <row r="381" spans="1:30" ht="12.75" customHeight="1">
      <c r="A381" s="102"/>
      <c r="B381" s="102"/>
      <c r="C381" s="102"/>
      <c r="D381" s="102"/>
      <c r="E381" s="102"/>
      <c r="F381" s="102"/>
      <c r="G381" s="102"/>
      <c r="H381" s="102"/>
      <c r="I381" s="102"/>
      <c r="J381" s="102"/>
      <c r="K381" s="102"/>
      <c r="L381" s="102"/>
      <c r="M381" s="102"/>
      <c r="N381" s="102"/>
      <c r="O381" s="102"/>
      <c r="P381" s="102"/>
      <c r="Q381" s="102"/>
      <c r="R381" s="102"/>
      <c r="S381" s="102"/>
      <c r="T381" s="102"/>
      <c r="U381" s="102"/>
      <c r="V381" s="102"/>
      <c r="W381" s="104"/>
      <c r="X381" s="104"/>
      <c r="Y381" s="102"/>
      <c r="Z381" s="102"/>
      <c r="AA381" s="102"/>
      <c r="AB381" s="102"/>
      <c r="AC381" s="102"/>
      <c r="AD381" s="102"/>
    </row>
    <row r="382" spans="1:30" ht="12.75" customHeight="1">
      <c r="A382" s="102"/>
      <c r="B382" s="102"/>
      <c r="C382" s="102"/>
      <c r="D382" s="102"/>
      <c r="E382" s="102"/>
      <c r="F382" s="102"/>
      <c r="G382" s="102"/>
      <c r="H382" s="102"/>
      <c r="I382" s="102"/>
      <c r="J382" s="102"/>
      <c r="K382" s="102"/>
      <c r="L382" s="102"/>
      <c r="M382" s="102"/>
      <c r="N382" s="102"/>
      <c r="O382" s="102"/>
      <c r="P382" s="102"/>
      <c r="Q382" s="102"/>
      <c r="R382" s="102"/>
      <c r="S382" s="102"/>
      <c r="T382" s="102"/>
      <c r="U382" s="102"/>
      <c r="V382" s="102"/>
      <c r="W382" s="104"/>
      <c r="X382" s="104"/>
      <c r="Y382" s="102"/>
      <c r="Z382" s="102"/>
      <c r="AA382" s="102"/>
      <c r="AB382" s="102"/>
      <c r="AC382" s="102"/>
      <c r="AD382" s="102"/>
    </row>
    <row r="383" spans="1:30" ht="12.75" customHeight="1">
      <c r="A383" s="102"/>
      <c r="B383" s="102"/>
      <c r="C383" s="102"/>
      <c r="D383" s="102"/>
      <c r="E383" s="102"/>
      <c r="F383" s="102"/>
      <c r="G383" s="102"/>
      <c r="H383" s="102"/>
      <c r="I383" s="102"/>
      <c r="J383" s="102"/>
      <c r="K383" s="102"/>
      <c r="L383" s="102"/>
      <c r="M383" s="102"/>
      <c r="N383" s="102"/>
      <c r="O383" s="102"/>
      <c r="P383" s="102"/>
      <c r="Q383" s="102"/>
      <c r="R383" s="102"/>
      <c r="S383" s="102"/>
      <c r="T383" s="102"/>
      <c r="U383" s="102"/>
      <c r="V383" s="102"/>
      <c r="W383" s="104"/>
      <c r="X383" s="104"/>
      <c r="Y383" s="102"/>
      <c r="Z383" s="102"/>
      <c r="AA383" s="102"/>
      <c r="AB383" s="102"/>
      <c r="AC383" s="102"/>
      <c r="AD383" s="102"/>
    </row>
    <row r="384" spans="1:30" ht="12.75" customHeight="1">
      <c r="A384" s="102"/>
      <c r="B384" s="102"/>
      <c r="C384" s="102"/>
      <c r="D384" s="102"/>
      <c r="E384" s="102"/>
      <c r="F384" s="102"/>
      <c r="G384" s="102"/>
      <c r="H384" s="102"/>
      <c r="I384" s="102"/>
      <c r="J384" s="102"/>
      <c r="K384" s="102"/>
      <c r="L384" s="102"/>
      <c r="M384" s="102"/>
      <c r="N384" s="102"/>
      <c r="O384" s="102"/>
      <c r="P384" s="102"/>
      <c r="Q384" s="102"/>
      <c r="R384" s="102"/>
      <c r="S384" s="102"/>
      <c r="T384" s="102"/>
      <c r="U384" s="102"/>
      <c r="V384" s="102"/>
      <c r="W384" s="104"/>
      <c r="X384" s="104"/>
      <c r="Y384" s="102"/>
      <c r="Z384" s="102"/>
      <c r="AA384" s="102"/>
      <c r="AB384" s="102"/>
      <c r="AC384" s="102"/>
      <c r="AD384" s="102"/>
    </row>
    <row r="385" spans="1:30" ht="12.75" customHeight="1">
      <c r="A385" s="102"/>
      <c r="B385" s="102"/>
      <c r="C385" s="102"/>
      <c r="D385" s="102"/>
      <c r="E385" s="102"/>
      <c r="F385" s="102"/>
      <c r="G385" s="102"/>
      <c r="H385" s="102"/>
      <c r="I385" s="102"/>
      <c r="J385" s="102"/>
      <c r="K385" s="102"/>
      <c r="L385" s="102"/>
      <c r="M385" s="102"/>
      <c r="N385" s="102"/>
      <c r="O385" s="102"/>
      <c r="P385" s="102"/>
      <c r="Q385" s="102"/>
      <c r="R385" s="102"/>
      <c r="S385" s="102"/>
      <c r="T385" s="102"/>
      <c r="U385" s="102"/>
      <c r="V385" s="102"/>
      <c r="W385" s="104"/>
      <c r="X385" s="104"/>
      <c r="Y385" s="102"/>
      <c r="Z385" s="102"/>
      <c r="AA385" s="102"/>
      <c r="AB385" s="102"/>
      <c r="AC385" s="102"/>
      <c r="AD385" s="102"/>
    </row>
    <row r="386" spans="1:30" ht="12.75" customHeight="1">
      <c r="A386" s="102"/>
      <c r="B386" s="102"/>
      <c r="C386" s="102"/>
      <c r="D386" s="102"/>
      <c r="E386" s="102"/>
      <c r="F386" s="102"/>
      <c r="G386" s="102"/>
      <c r="H386" s="102"/>
      <c r="I386" s="102"/>
      <c r="J386" s="102"/>
      <c r="K386" s="102"/>
      <c r="L386" s="102"/>
      <c r="M386" s="102"/>
      <c r="N386" s="102"/>
      <c r="O386" s="102"/>
      <c r="P386" s="102"/>
      <c r="Q386" s="102"/>
      <c r="R386" s="102"/>
      <c r="S386" s="102"/>
      <c r="T386" s="102"/>
      <c r="U386" s="102"/>
      <c r="V386" s="102"/>
      <c r="W386" s="104"/>
      <c r="X386" s="104"/>
      <c r="Y386" s="102"/>
      <c r="Z386" s="102"/>
      <c r="AA386" s="102"/>
      <c r="AB386" s="102"/>
      <c r="AC386" s="102"/>
      <c r="AD386" s="102"/>
    </row>
    <row r="387" spans="1:30" ht="12.75" customHeight="1">
      <c r="A387" s="102"/>
      <c r="B387" s="102"/>
      <c r="C387" s="102"/>
      <c r="D387" s="102"/>
      <c r="E387" s="102"/>
      <c r="F387" s="102"/>
      <c r="G387" s="102"/>
      <c r="H387" s="102"/>
      <c r="I387" s="102"/>
      <c r="J387" s="102"/>
      <c r="K387" s="102"/>
      <c r="L387" s="102"/>
      <c r="M387" s="102"/>
      <c r="N387" s="102"/>
      <c r="O387" s="102"/>
      <c r="P387" s="102"/>
      <c r="Q387" s="102"/>
      <c r="R387" s="102"/>
      <c r="S387" s="102"/>
      <c r="T387" s="102"/>
      <c r="U387" s="102"/>
      <c r="V387" s="102"/>
      <c r="W387" s="104"/>
      <c r="X387" s="104"/>
      <c r="Y387" s="102"/>
      <c r="Z387" s="102"/>
      <c r="AA387" s="102"/>
      <c r="AB387" s="102"/>
      <c r="AC387" s="102"/>
      <c r="AD387" s="102"/>
    </row>
    <row r="388" spans="1:30" ht="12.75" customHeight="1">
      <c r="A388" s="102"/>
      <c r="B388" s="102"/>
      <c r="C388" s="102"/>
      <c r="D388" s="102"/>
      <c r="E388" s="102"/>
      <c r="F388" s="102"/>
      <c r="G388" s="102"/>
      <c r="H388" s="102"/>
      <c r="I388" s="102"/>
      <c r="J388" s="102"/>
      <c r="K388" s="102"/>
      <c r="L388" s="102"/>
      <c r="M388" s="102"/>
      <c r="N388" s="102"/>
      <c r="O388" s="102"/>
      <c r="P388" s="102"/>
      <c r="Q388" s="102"/>
      <c r="R388" s="102"/>
      <c r="S388" s="102"/>
      <c r="T388" s="102"/>
      <c r="U388" s="102"/>
      <c r="V388" s="102"/>
      <c r="W388" s="104"/>
      <c r="X388" s="104"/>
      <c r="Y388" s="102"/>
      <c r="Z388" s="102"/>
      <c r="AA388" s="102"/>
      <c r="AB388" s="102"/>
      <c r="AC388" s="102"/>
      <c r="AD388" s="102"/>
    </row>
    <row r="389" spans="1:30" ht="12.75" customHeight="1">
      <c r="A389" s="102"/>
      <c r="B389" s="102"/>
      <c r="C389" s="102"/>
      <c r="D389" s="102"/>
      <c r="E389" s="102"/>
      <c r="F389" s="102"/>
      <c r="G389" s="102"/>
      <c r="H389" s="102"/>
      <c r="I389" s="102"/>
      <c r="J389" s="102"/>
      <c r="K389" s="102"/>
      <c r="L389" s="102"/>
      <c r="M389" s="102"/>
      <c r="N389" s="102"/>
      <c r="O389" s="102"/>
      <c r="P389" s="102"/>
      <c r="Q389" s="102"/>
      <c r="R389" s="102"/>
      <c r="S389" s="102"/>
      <c r="T389" s="102"/>
      <c r="U389" s="102"/>
      <c r="V389" s="102"/>
      <c r="W389" s="104"/>
      <c r="X389" s="104"/>
      <c r="Y389" s="102"/>
      <c r="Z389" s="102"/>
      <c r="AA389" s="102"/>
      <c r="AB389" s="102"/>
      <c r="AC389" s="102"/>
      <c r="AD389" s="102"/>
    </row>
    <row r="390" spans="1:30" ht="12.75" customHeight="1">
      <c r="A390" s="102"/>
      <c r="B390" s="102"/>
      <c r="C390" s="102"/>
      <c r="D390" s="102"/>
      <c r="E390" s="102"/>
      <c r="F390" s="102"/>
      <c r="G390" s="102"/>
      <c r="H390" s="102"/>
      <c r="I390" s="102"/>
      <c r="J390" s="102"/>
      <c r="K390" s="102"/>
      <c r="L390" s="102"/>
      <c r="M390" s="102"/>
      <c r="N390" s="102"/>
      <c r="O390" s="102"/>
      <c r="P390" s="102"/>
      <c r="Q390" s="102"/>
      <c r="R390" s="102"/>
      <c r="S390" s="102"/>
      <c r="T390" s="102"/>
      <c r="U390" s="102"/>
      <c r="V390" s="102"/>
      <c r="W390" s="104"/>
      <c r="X390" s="104"/>
      <c r="Y390" s="102"/>
      <c r="Z390" s="102"/>
      <c r="AA390" s="102"/>
      <c r="AB390" s="102"/>
      <c r="AC390" s="102"/>
      <c r="AD390" s="102"/>
    </row>
    <row r="391" spans="1:30" ht="12.75" customHeight="1">
      <c r="A391" s="102"/>
      <c r="B391" s="102"/>
      <c r="C391" s="102"/>
      <c r="D391" s="102"/>
      <c r="E391" s="102"/>
      <c r="F391" s="102"/>
      <c r="G391" s="102"/>
      <c r="H391" s="102"/>
      <c r="I391" s="102"/>
      <c r="J391" s="102"/>
      <c r="K391" s="102"/>
      <c r="L391" s="102"/>
      <c r="M391" s="102"/>
      <c r="N391" s="102"/>
      <c r="O391" s="102"/>
      <c r="P391" s="102"/>
      <c r="Q391" s="102"/>
      <c r="R391" s="102"/>
      <c r="S391" s="102"/>
      <c r="T391" s="102"/>
      <c r="U391" s="102"/>
      <c r="V391" s="102"/>
      <c r="W391" s="104"/>
      <c r="X391" s="104"/>
      <c r="Y391" s="102"/>
      <c r="Z391" s="102"/>
      <c r="AA391" s="102"/>
      <c r="AB391" s="102"/>
      <c r="AC391" s="102"/>
      <c r="AD391" s="102"/>
    </row>
    <row r="392" spans="1:30" ht="12.75" customHeight="1">
      <c r="A392" s="102"/>
      <c r="B392" s="102"/>
      <c r="C392" s="102"/>
      <c r="D392" s="102"/>
      <c r="E392" s="102"/>
      <c r="F392" s="102"/>
      <c r="G392" s="102"/>
      <c r="H392" s="102"/>
      <c r="I392" s="102"/>
      <c r="J392" s="102"/>
      <c r="K392" s="102"/>
      <c r="L392" s="102"/>
      <c r="M392" s="102"/>
      <c r="N392" s="102"/>
      <c r="O392" s="102"/>
      <c r="P392" s="102"/>
      <c r="Q392" s="102"/>
      <c r="R392" s="102"/>
      <c r="S392" s="102"/>
      <c r="T392" s="102"/>
      <c r="U392" s="102"/>
      <c r="V392" s="102"/>
      <c r="W392" s="104"/>
      <c r="X392" s="104"/>
      <c r="Y392" s="102"/>
      <c r="Z392" s="102"/>
      <c r="AA392" s="102"/>
      <c r="AB392" s="102"/>
      <c r="AC392" s="102"/>
      <c r="AD392" s="102"/>
    </row>
    <row r="393" spans="1:30" ht="12.75" customHeight="1">
      <c r="A393" s="102"/>
      <c r="B393" s="102"/>
      <c r="C393" s="102"/>
      <c r="D393" s="102"/>
      <c r="E393" s="102"/>
      <c r="F393" s="102"/>
      <c r="G393" s="102"/>
      <c r="H393" s="102"/>
      <c r="I393" s="102"/>
      <c r="J393" s="102"/>
      <c r="K393" s="102"/>
      <c r="L393" s="102"/>
      <c r="M393" s="102"/>
      <c r="N393" s="102"/>
      <c r="O393" s="102"/>
      <c r="P393" s="102"/>
      <c r="Q393" s="102"/>
      <c r="R393" s="102"/>
      <c r="S393" s="102"/>
      <c r="T393" s="102"/>
      <c r="U393" s="102"/>
      <c r="V393" s="102"/>
      <c r="W393" s="104"/>
      <c r="X393" s="104"/>
      <c r="Y393" s="102"/>
      <c r="Z393" s="102"/>
      <c r="AA393" s="102"/>
      <c r="AB393" s="102"/>
      <c r="AC393" s="102"/>
      <c r="AD393" s="102"/>
    </row>
    <row r="394" spans="1:30" ht="12.75" customHeight="1">
      <c r="A394" s="102"/>
      <c r="B394" s="102"/>
      <c r="C394" s="102"/>
      <c r="D394" s="102"/>
      <c r="E394" s="102"/>
      <c r="F394" s="102"/>
      <c r="G394" s="102"/>
      <c r="H394" s="102"/>
      <c r="I394" s="102"/>
      <c r="J394" s="102"/>
      <c r="K394" s="102"/>
      <c r="L394" s="102"/>
      <c r="M394" s="102"/>
      <c r="N394" s="102"/>
      <c r="O394" s="102"/>
      <c r="P394" s="102"/>
      <c r="Q394" s="102"/>
      <c r="R394" s="102"/>
      <c r="S394" s="102"/>
      <c r="T394" s="102"/>
      <c r="U394" s="102"/>
      <c r="V394" s="102"/>
      <c r="W394" s="104"/>
      <c r="X394" s="104"/>
      <c r="Y394" s="102"/>
      <c r="Z394" s="102"/>
      <c r="AA394" s="102"/>
      <c r="AB394" s="102"/>
      <c r="AC394" s="102"/>
      <c r="AD394" s="102"/>
    </row>
    <row r="395" spans="1:30" ht="12.75" customHeight="1">
      <c r="A395" s="102"/>
      <c r="B395" s="102"/>
      <c r="C395" s="102"/>
      <c r="D395" s="102"/>
      <c r="E395" s="102"/>
      <c r="F395" s="102"/>
      <c r="G395" s="102"/>
      <c r="H395" s="102"/>
      <c r="I395" s="102"/>
      <c r="J395" s="102"/>
      <c r="K395" s="102"/>
      <c r="L395" s="102"/>
      <c r="M395" s="102"/>
      <c r="N395" s="102"/>
      <c r="O395" s="102"/>
      <c r="P395" s="102"/>
      <c r="Q395" s="102"/>
      <c r="R395" s="102"/>
      <c r="S395" s="102"/>
      <c r="T395" s="102"/>
      <c r="U395" s="102"/>
      <c r="V395" s="102"/>
      <c r="W395" s="104"/>
      <c r="X395" s="104"/>
      <c r="Y395" s="102"/>
      <c r="Z395" s="102"/>
      <c r="AA395" s="102"/>
      <c r="AB395" s="102"/>
      <c r="AC395" s="102"/>
      <c r="AD395" s="102"/>
    </row>
    <row r="396" spans="1:30" ht="12.75" customHeight="1">
      <c r="A396" s="102"/>
      <c r="B396" s="102"/>
      <c r="C396" s="102"/>
      <c r="D396" s="102"/>
      <c r="E396" s="102"/>
      <c r="F396" s="102"/>
      <c r="G396" s="102"/>
      <c r="H396" s="102"/>
      <c r="I396" s="102"/>
      <c r="J396" s="102"/>
      <c r="K396" s="102"/>
      <c r="L396" s="102"/>
      <c r="M396" s="102"/>
      <c r="N396" s="102"/>
      <c r="O396" s="102"/>
      <c r="P396" s="102"/>
      <c r="Q396" s="102"/>
      <c r="R396" s="102"/>
      <c r="S396" s="102"/>
      <c r="T396" s="102"/>
      <c r="U396" s="102"/>
      <c r="V396" s="102"/>
      <c r="W396" s="104"/>
      <c r="X396" s="104"/>
      <c r="Y396" s="102"/>
      <c r="Z396" s="102"/>
      <c r="AA396" s="102"/>
      <c r="AB396" s="102"/>
      <c r="AC396" s="102"/>
      <c r="AD396" s="102"/>
    </row>
    <row r="397" spans="1:30" ht="12.75" customHeight="1">
      <c r="A397" s="102"/>
      <c r="B397" s="102"/>
      <c r="C397" s="102"/>
      <c r="D397" s="102"/>
      <c r="E397" s="102"/>
      <c r="F397" s="102"/>
      <c r="G397" s="102"/>
      <c r="H397" s="102"/>
      <c r="I397" s="102"/>
      <c r="J397" s="102"/>
      <c r="K397" s="102"/>
      <c r="L397" s="102"/>
      <c r="M397" s="102"/>
      <c r="N397" s="102"/>
      <c r="O397" s="102"/>
      <c r="P397" s="102"/>
      <c r="Q397" s="102"/>
      <c r="R397" s="102"/>
      <c r="S397" s="102"/>
      <c r="T397" s="102"/>
      <c r="U397" s="102"/>
      <c r="V397" s="102"/>
      <c r="W397" s="104"/>
      <c r="X397" s="104"/>
      <c r="Y397" s="102"/>
      <c r="Z397" s="102"/>
      <c r="AA397" s="102"/>
      <c r="AB397" s="102"/>
      <c r="AC397" s="102"/>
      <c r="AD397" s="102"/>
    </row>
    <row r="398" spans="1:30" ht="12.75" customHeight="1">
      <c r="A398" s="102"/>
      <c r="B398" s="102"/>
      <c r="C398" s="102"/>
      <c r="D398" s="102"/>
      <c r="E398" s="102"/>
      <c r="F398" s="102"/>
      <c r="G398" s="102"/>
      <c r="H398" s="102"/>
      <c r="I398" s="102"/>
      <c r="J398" s="102"/>
      <c r="K398" s="102"/>
      <c r="L398" s="102"/>
      <c r="M398" s="102"/>
      <c r="N398" s="102"/>
      <c r="O398" s="102"/>
      <c r="P398" s="102"/>
      <c r="Q398" s="102"/>
      <c r="R398" s="102"/>
      <c r="S398" s="102"/>
      <c r="T398" s="102"/>
      <c r="U398" s="102"/>
      <c r="V398" s="102"/>
      <c r="W398" s="104"/>
      <c r="X398" s="104"/>
      <c r="Y398" s="102"/>
      <c r="Z398" s="102"/>
      <c r="AA398" s="102"/>
      <c r="AB398" s="102"/>
      <c r="AC398" s="102"/>
      <c r="AD398" s="102"/>
    </row>
    <row r="399" spans="1:30" ht="12.75" customHeight="1">
      <c r="A399" s="102"/>
      <c r="B399" s="102"/>
      <c r="C399" s="102"/>
      <c r="D399" s="102"/>
      <c r="E399" s="102"/>
      <c r="F399" s="102"/>
      <c r="G399" s="102"/>
      <c r="H399" s="102"/>
      <c r="I399" s="102"/>
      <c r="J399" s="102"/>
      <c r="K399" s="102"/>
      <c r="L399" s="102"/>
      <c r="M399" s="102"/>
      <c r="N399" s="102"/>
      <c r="O399" s="102"/>
      <c r="P399" s="102"/>
      <c r="Q399" s="102"/>
      <c r="R399" s="102"/>
      <c r="S399" s="102"/>
      <c r="T399" s="102"/>
      <c r="U399" s="102"/>
      <c r="V399" s="102"/>
      <c r="W399" s="104"/>
      <c r="X399" s="104"/>
      <c r="Y399" s="102"/>
      <c r="Z399" s="102"/>
      <c r="AA399" s="102"/>
      <c r="AB399" s="102"/>
      <c r="AC399" s="102"/>
      <c r="AD399" s="102"/>
    </row>
    <row r="400" spans="1:30" ht="12.75" customHeight="1">
      <c r="A400" s="102"/>
      <c r="B400" s="102"/>
      <c r="C400" s="102"/>
      <c r="D400" s="102"/>
      <c r="E400" s="102"/>
      <c r="F400" s="102"/>
      <c r="G400" s="102"/>
      <c r="H400" s="102"/>
      <c r="I400" s="102"/>
      <c r="J400" s="102"/>
      <c r="K400" s="102"/>
      <c r="L400" s="102"/>
      <c r="M400" s="102"/>
      <c r="N400" s="102"/>
      <c r="O400" s="102"/>
      <c r="P400" s="102"/>
      <c r="Q400" s="102"/>
      <c r="R400" s="102"/>
      <c r="S400" s="102"/>
      <c r="T400" s="102"/>
      <c r="U400" s="102"/>
      <c r="V400" s="102"/>
      <c r="W400" s="104"/>
      <c r="X400" s="104"/>
      <c r="Y400" s="102"/>
      <c r="Z400" s="102"/>
      <c r="AA400" s="102"/>
      <c r="AB400" s="102"/>
      <c r="AC400" s="102"/>
      <c r="AD400" s="102"/>
    </row>
    <row r="401" spans="1:30" ht="12.75" customHeight="1">
      <c r="A401" s="102"/>
      <c r="B401" s="102"/>
      <c r="C401" s="102"/>
      <c r="D401" s="102"/>
      <c r="E401" s="102"/>
      <c r="F401" s="102"/>
      <c r="G401" s="102"/>
      <c r="H401" s="102"/>
      <c r="I401" s="102"/>
      <c r="J401" s="102"/>
      <c r="K401" s="102"/>
      <c r="L401" s="102"/>
      <c r="M401" s="102"/>
      <c r="N401" s="102"/>
      <c r="O401" s="102"/>
      <c r="P401" s="102"/>
      <c r="Q401" s="102"/>
      <c r="R401" s="102"/>
      <c r="S401" s="102"/>
      <c r="T401" s="102"/>
      <c r="U401" s="102"/>
      <c r="V401" s="102"/>
      <c r="W401" s="104"/>
      <c r="X401" s="104"/>
      <c r="Y401" s="102"/>
      <c r="Z401" s="102"/>
      <c r="AA401" s="102"/>
      <c r="AB401" s="102"/>
      <c r="AC401" s="102"/>
      <c r="AD401" s="102"/>
    </row>
    <row r="402" spans="1:30" ht="12.75" customHeight="1">
      <c r="A402" s="102"/>
      <c r="B402" s="102"/>
      <c r="C402" s="102"/>
      <c r="D402" s="102"/>
      <c r="E402" s="102"/>
      <c r="F402" s="102"/>
      <c r="G402" s="102"/>
      <c r="H402" s="102"/>
      <c r="I402" s="102"/>
      <c r="J402" s="102"/>
      <c r="K402" s="102"/>
      <c r="L402" s="102"/>
      <c r="M402" s="102"/>
      <c r="N402" s="102"/>
      <c r="O402" s="102"/>
      <c r="P402" s="102"/>
      <c r="Q402" s="102"/>
      <c r="R402" s="102"/>
      <c r="S402" s="102"/>
      <c r="T402" s="102"/>
      <c r="U402" s="102"/>
      <c r="V402" s="102"/>
      <c r="W402" s="104"/>
      <c r="X402" s="104"/>
      <c r="Y402" s="102"/>
      <c r="Z402" s="102"/>
      <c r="AA402" s="102"/>
      <c r="AB402" s="102"/>
      <c r="AC402" s="102"/>
      <c r="AD402" s="102"/>
    </row>
    <row r="403" spans="1:30" ht="12.75" customHeight="1">
      <c r="A403" s="102"/>
      <c r="B403" s="102"/>
      <c r="C403" s="102"/>
      <c r="D403" s="102"/>
      <c r="E403" s="102"/>
      <c r="F403" s="102"/>
      <c r="G403" s="102"/>
      <c r="H403" s="102"/>
      <c r="I403" s="102"/>
      <c r="J403" s="102"/>
      <c r="K403" s="102"/>
      <c r="L403" s="102"/>
      <c r="M403" s="102"/>
      <c r="N403" s="102"/>
      <c r="O403" s="102"/>
      <c r="P403" s="102"/>
      <c r="Q403" s="102"/>
      <c r="R403" s="102"/>
      <c r="S403" s="102"/>
      <c r="T403" s="102"/>
      <c r="U403" s="102"/>
      <c r="V403" s="102"/>
      <c r="W403" s="104"/>
      <c r="X403" s="104"/>
      <c r="Y403" s="102"/>
      <c r="Z403" s="102"/>
      <c r="AA403" s="102"/>
      <c r="AB403" s="102"/>
      <c r="AC403" s="102"/>
      <c r="AD403" s="102"/>
    </row>
    <row r="404" spans="1:30" ht="12.75" customHeight="1">
      <c r="A404" s="102"/>
      <c r="B404" s="102"/>
      <c r="C404" s="102"/>
      <c r="D404" s="102"/>
      <c r="E404" s="102"/>
      <c r="F404" s="102"/>
      <c r="G404" s="102"/>
      <c r="H404" s="102"/>
      <c r="I404" s="102"/>
      <c r="J404" s="102"/>
      <c r="K404" s="102"/>
      <c r="L404" s="102"/>
      <c r="M404" s="102"/>
      <c r="N404" s="102"/>
      <c r="O404" s="102"/>
      <c r="P404" s="102"/>
      <c r="Q404" s="102"/>
      <c r="R404" s="102"/>
      <c r="S404" s="102"/>
      <c r="T404" s="102"/>
      <c r="U404" s="102"/>
      <c r="V404" s="102"/>
      <c r="W404" s="104"/>
      <c r="X404" s="104"/>
      <c r="Y404" s="102"/>
      <c r="Z404" s="102"/>
      <c r="AA404" s="102"/>
      <c r="AB404" s="102"/>
      <c r="AC404" s="102"/>
      <c r="AD404" s="102"/>
    </row>
    <row r="405" spans="1:30" ht="12.75" customHeight="1">
      <c r="A405" s="102"/>
      <c r="B405" s="102"/>
      <c r="C405" s="102"/>
      <c r="D405" s="102"/>
      <c r="E405" s="102"/>
      <c r="F405" s="102"/>
      <c r="G405" s="102"/>
      <c r="H405" s="102"/>
      <c r="I405" s="102"/>
      <c r="J405" s="102"/>
      <c r="K405" s="102"/>
      <c r="L405" s="102"/>
      <c r="M405" s="102"/>
      <c r="N405" s="102"/>
      <c r="O405" s="102"/>
      <c r="P405" s="102"/>
      <c r="Q405" s="102"/>
      <c r="R405" s="102"/>
      <c r="S405" s="102"/>
      <c r="T405" s="102"/>
      <c r="U405" s="102"/>
      <c r="V405" s="102"/>
      <c r="W405" s="104"/>
      <c r="X405" s="104"/>
      <c r="Y405" s="102"/>
      <c r="Z405" s="102"/>
      <c r="AA405" s="102"/>
      <c r="AB405" s="102"/>
      <c r="AC405" s="102"/>
      <c r="AD405" s="102"/>
    </row>
    <row r="406" spans="1:30" ht="12.75" customHeight="1">
      <c r="A406" s="102"/>
      <c r="B406" s="102"/>
      <c r="C406" s="102"/>
      <c r="D406" s="102"/>
      <c r="E406" s="102"/>
      <c r="F406" s="102"/>
      <c r="G406" s="102"/>
      <c r="H406" s="102"/>
      <c r="I406" s="102"/>
      <c r="J406" s="102"/>
      <c r="K406" s="102"/>
      <c r="L406" s="102"/>
      <c r="M406" s="102"/>
      <c r="N406" s="102"/>
      <c r="O406" s="102"/>
      <c r="P406" s="102"/>
      <c r="Q406" s="102"/>
      <c r="R406" s="102"/>
      <c r="S406" s="102"/>
      <c r="T406" s="102"/>
      <c r="U406" s="102"/>
      <c r="V406" s="102"/>
      <c r="W406" s="104"/>
      <c r="X406" s="104"/>
      <c r="Y406" s="102"/>
      <c r="Z406" s="102"/>
      <c r="AA406" s="102"/>
      <c r="AB406" s="102"/>
      <c r="AC406" s="102"/>
      <c r="AD406" s="102"/>
    </row>
    <row r="407" spans="1:30" ht="12.75" customHeight="1">
      <c r="A407" s="102"/>
      <c r="B407" s="102"/>
      <c r="C407" s="102"/>
      <c r="D407" s="102"/>
      <c r="E407" s="102"/>
      <c r="F407" s="102"/>
      <c r="G407" s="102"/>
      <c r="H407" s="102"/>
      <c r="I407" s="102"/>
      <c r="J407" s="102"/>
      <c r="K407" s="102"/>
      <c r="L407" s="102"/>
      <c r="M407" s="102"/>
      <c r="N407" s="102"/>
      <c r="O407" s="102"/>
      <c r="P407" s="102"/>
      <c r="Q407" s="102"/>
      <c r="R407" s="102"/>
      <c r="S407" s="102"/>
      <c r="T407" s="102"/>
      <c r="U407" s="102"/>
      <c r="V407" s="102"/>
      <c r="W407" s="104"/>
      <c r="X407" s="104"/>
      <c r="Y407" s="102"/>
      <c r="Z407" s="102"/>
      <c r="AA407" s="102"/>
      <c r="AB407" s="102"/>
      <c r="AC407" s="102"/>
      <c r="AD407" s="102"/>
    </row>
    <row r="408" spans="1:30" ht="12.75" customHeight="1">
      <c r="A408" s="102"/>
      <c r="B408" s="102"/>
      <c r="C408" s="102"/>
      <c r="D408" s="102"/>
      <c r="E408" s="102"/>
      <c r="F408" s="102"/>
      <c r="G408" s="102"/>
      <c r="H408" s="102"/>
      <c r="I408" s="102"/>
      <c r="J408" s="102"/>
      <c r="K408" s="102"/>
      <c r="L408" s="102"/>
      <c r="M408" s="102"/>
      <c r="N408" s="102"/>
      <c r="O408" s="102"/>
      <c r="P408" s="102"/>
      <c r="Q408" s="102"/>
      <c r="R408" s="102"/>
      <c r="S408" s="102"/>
      <c r="T408" s="102"/>
      <c r="U408" s="102"/>
      <c r="V408" s="102"/>
      <c r="W408" s="104"/>
      <c r="X408" s="104"/>
      <c r="Y408" s="102"/>
      <c r="Z408" s="102"/>
      <c r="AA408" s="102"/>
      <c r="AB408" s="102"/>
      <c r="AC408" s="102"/>
      <c r="AD408" s="102"/>
    </row>
    <row r="409" spans="1:30" ht="12.75" customHeight="1">
      <c r="A409" s="102"/>
      <c r="B409" s="102"/>
      <c r="C409" s="102"/>
      <c r="D409" s="102"/>
      <c r="E409" s="102"/>
      <c r="F409" s="102"/>
      <c r="G409" s="102"/>
      <c r="H409" s="102"/>
      <c r="I409" s="102"/>
      <c r="J409" s="102"/>
      <c r="K409" s="102"/>
      <c r="L409" s="102"/>
      <c r="M409" s="102"/>
      <c r="N409" s="102"/>
      <c r="O409" s="102"/>
      <c r="P409" s="102"/>
      <c r="Q409" s="102"/>
      <c r="R409" s="102"/>
      <c r="S409" s="102"/>
      <c r="T409" s="102"/>
      <c r="U409" s="102"/>
      <c r="V409" s="102"/>
      <c r="W409" s="104"/>
      <c r="X409" s="104"/>
      <c r="Y409" s="102"/>
      <c r="Z409" s="102"/>
      <c r="AA409" s="102"/>
      <c r="AB409" s="102"/>
      <c r="AC409" s="102"/>
      <c r="AD409" s="102"/>
    </row>
    <row r="410" spans="1:30" ht="12.75" customHeight="1">
      <c r="A410" s="102"/>
      <c r="B410" s="102"/>
      <c r="C410" s="102"/>
      <c r="D410" s="102"/>
      <c r="E410" s="102"/>
      <c r="F410" s="102"/>
      <c r="G410" s="102"/>
      <c r="H410" s="102"/>
      <c r="I410" s="102"/>
      <c r="J410" s="102"/>
      <c r="K410" s="102"/>
      <c r="L410" s="102"/>
      <c r="M410" s="102"/>
      <c r="N410" s="102"/>
      <c r="O410" s="102"/>
      <c r="P410" s="102"/>
      <c r="Q410" s="102"/>
      <c r="R410" s="102"/>
      <c r="S410" s="102"/>
      <c r="T410" s="102"/>
      <c r="U410" s="102"/>
      <c r="V410" s="102"/>
      <c r="W410" s="104"/>
      <c r="X410" s="104"/>
      <c r="Y410" s="102"/>
      <c r="Z410" s="102"/>
      <c r="AA410" s="102"/>
      <c r="AB410" s="102"/>
      <c r="AC410" s="102"/>
      <c r="AD410" s="102"/>
    </row>
    <row r="411" spans="1:30" ht="12.75" customHeight="1">
      <c r="A411" s="102"/>
      <c r="B411" s="102"/>
      <c r="C411" s="102"/>
      <c r="D411" s="102"/>
      <c r="E411" s="102"/>
      <c r="F411" s="102"/>
      <c r="G411" s="102"/>
      <c r="H411" s="102"/>
      <c r="I411" s="102"/>
      <c r="J411" s="102"/>
      <c r="K411" s="102"/>
      <c r="L411" s="102"/>
      <c r="M411" s="102"/>
      <c r="N411" s="102"/>
      <c r="O411" s="102"/>
      <c r="P411" s="102"/>
      <c r="Q411" s="102"/>
      <c r="R411" s="102"/>
      <c r="S411" s="102"/>
      <c r="T411" s="102"/>
      <c r="U411" s="102"/>
      <c r="V411" s="102"/>
      <c r="W411" s="104"/>
      <c r="X411" s="104"/>
      <c r="Y411" s="102"/>
      <c r="Z411" s="102"/>
      <c r="AA411" s="102"/>
      <c r="AB411" s="102"/>
      <c r="AC411" s="102"/>
      <c r="AD411" s="102"/>
    </row>
    <row r="412" spans="1:30" ht="12.75" customHeight="1">
      <c r="A412" s="102"/>
      <c r="B412" s="102"/>
      <c r="C412" s="102"/>
      <c r="D412" s="102"/>
      <c r="E412" s="102"/>
      <c r="F412" s="102"/>
      <c r="G412" s="102"/>
      <c r="H412" s="102"/>
      <c r="I412" s="102"/>
      <c r="J412" s="102"/>
      <c r="K412" s="102"/>
      <c r="L412" s="102"/>
      <c r="M412" s="102"/>
      <c r="N412" s="102"/>
      <c r="O412" s="102"/>
      <c r="P412" s="102"/>
      <c r="Q412" s="102"/>
      <c r="R412" s="102"/>
      <c r="S412" s="102"/>
      <c r="T412" s="102"/>
      <c r="U412" s="102"/>
      <c r="V412" s="102"/>
      <c r="W412" s="104"/>
      <c r="X412" s="104"/>
      <c r="Y412" s="102"/>
      <c r="Z412" s="102"/>
      <c r="AA412" s="102"/>
      <c r="AB412" s="102"/>
      <c r="AC412" s="102"/>
      <c r="AD412" s="102"/>
    </row>
    <row r="413" spans="1:30" ht="12.75" customHeight="1">
      <c r="A413" s="102"/>
      <c r="B413" s="102"/>
      <c r="C413" s="102"/>
      <c r="D413" s="102"/>
      <c r="E413" s="102"/>
      <c r="F413" s="102"/>
      <c r="G413" s="102"/>
      <c r="H413" s="102"/>
      <c r="I413" s="102"/>
      <c r="J413" s="102"/>
      <c r="K413" s="102"/>
      <c r="L413" s="102"/>
      <c r="M413" s="102"/>
      <c r="N413" s="102"/>
      <c r="O413" s="102"/>
      <c r="P413" s="102"/>
      <c r="Q413" s="102"/>
      <c r="R413" s="102"/>
      <c r="S413" s="102"/>
      <c r="T413" s="102"/>
      <c r="U413" s="102"/>
      <c r="V413" s="102"/>
      <c r="W413" s="104"/>
      <c r="X413" s="104"/>
      <c r="Y413" s="102"/>
      <c r="Z413" s="102"/>
      <c r="AA413" s="102"/>
      <c r="AB413" s="102"/>
      <c r="AC413" s="102"/>
      <c r="AD413" s="102"/>
    </row>
    <row r="414" spans="1:30" ht="12.75" customHeight="1">
      <c r="A414" s="102"/>
      <c r="B414" s="102"/>
      <c r="C414" s="102"/>
      <c r="D414" s="102"/>
      <c r="E414" s="102"/>
      <c r="F414" s="102"/>
      <c r="G414" s="102"/>
      <c r="H414" s="102"/>
      <c r="I414" s="102"/>
      <c r="J414" s="102"/>
      <c r="K414" s="102"/>
      <c r="L414" s="102"/>
      <c r="M414" s="102"/>
      <c r="N414" s="102"/>
      <c r="O414" s="102"/>
      <c r="P414" s="102"/>
      <c r="Q414" s="102"/>
      <c r="R414" s="102"/>
      <c r="S414" s="102"/>
      <c r="T414" s="102"/>
      <c r="U414" s="102"/>
      <c r="V414" s="102"/>
      <c r="W414" s="104"/>
      <c r="X414" s="104"/>
      <c r="Y414" s="102"/>
      <c r="Z414" s="102"/>
      <c r="AA414" s="102"/>
      <c r="AB414" s="102"/>
      <c r="AC414" s="102"/>
      <c r="AD414" s="102"/>
    </row>
    <row r="415" spans="1:30" ht="12.75" customHeight="1">
      <c r="A415" s="102"/>
      <c r="B415" s="102"/>
      <c r="C415" s="102"/>
      <c r="D415" s="102"/>
      <c r="E415" s="102"/>
      <c r="F415" s="102"/>
      <c r="G415" s="102"/>
      <c r="H415" s="102"/>
      <c r="I415" s="102"/>
      <c r="J415" s="102"/>
      <c r="K415" s="102"/>
      <c r="L415" s="102"/>
      <c r="M415" s="102"/>
      <c r="N415" s="102"/>
      <c r="O415" s="102"/>
      <c r="P415" s="102"/>
      <c r="Q415" s="102"/>
      <c r="R415" s="102"/>
      <c r="S415" s="102"/>
      <c r="T415" s="102"/>
      <c r="U415" s="102"/>
      <c r="V415" s="102"/>
      <c r="W415" s="104"/>
      <c r="X415" s="104"/>
      <c r="Y415" s="102"/>
      <c r="Z415" s="102"/>
      <c r="AA415" s="102"/>
      <c r="AB415" s="102"/>
      <c r="AC415" s="102"/>
      <c r="AD415" s="102"/>
    </row>
    <row r="416" spans="1:30" ht="12.75" customHeight="1">
      <c r="A416" s="102"/>
      <c r="B416" s="102"/>
      <c r="C416" s="102"/>
      <c r="D416" s="102"/>
      <c r="E416" s="102"/>
      <c r="F416" s="102"/>
      <c r="G416" s="102"/>
      <c r="H416" s="102"/>
      <c r="I416" s="102"/>
      <c r="J416" s="102"/>
      <c r="K416" s="102"/>
      <c r="L416" s="102"/>
      <c r="M416" s="102"/>
      <c r="N416" s="102"/>
      <c r="O416" s="102"/>
      <c r="P416" s="102"/>
      <c r="Q416" s="102"/>
      <c r="R416" s="102"/>
      <c r="S416" s="102"/>
      <c r="T416" s="102"/>
      <c r="U416" s="102"/>
      <c r="V416" s="102"/>
      <c r="W416" s="104"/>
      <c r="X416" s="104"/>
      <c r="Y416" s="102"/>
      <c r="Z416" s="102"/>
      <c r="AA416" s="102"/>
      <c r="AB416" s="102"/>
      <c r="AC416" s="102"/>
      <c r="AD416" s="102"/>
    </row>
    <row r="417" spans="1:30" ht="12.75" customHeight="1">
      <c r="A417" s="102"/>
      <c r="B417" s="102"/>
      <c r="C417" s="102"/>
      <c r="D417" s="102"/>
      <c r="E417" s="102"/>
      <c r="F417" s="102"/>
      <c r="G417" s="102"/>
      <c r="H417" s="102"/>
      <c r="I417" s="102"/>
      <c r="J417" s="102"/>
      <c r="K417" s="102"/>
      <c r="L417" s="102"/>
      <c r="M417" s="102"/>
      <c r="N417" s="102"/>
      <c r="O417" s="102"/>
      <c r="P417" s="102"/>
      <c r="Q417" s="102"/>
      <c r="R417" s="102"/>
      <c r="S417" s="102"/>
      <c r="T417" s="102"/>
      <c r="U417" s="102"/>
      <c r="V417" s="102"/>
      <c r="W417" s="104"/>
      <c r="X417" s="104"/>
      <c r="Y417" s="102"/>
      <c r="Z417" s="102"/>
      <c r="AA417" s="102"/>
      <c r="AB417" s="102"/>
      <c r="AC417" s="102"/>
      <c r="AD417" s="102"/>
    </row>
    <row r="418" spans="1:30" ht="12.75" customHeight="1">
      <c r="A418" s="102"/>
      <c r="B418" s="102"/>
      <c r="C418" s="102"/>
      <c r="D418" s="102"/>
      <c r="E418" s="102"/>
      <c r="F418" s="102"/>
      <c r="G418" s="102"/>
      <c r="H418" s="102"/>
      <c r="I418" s="102"/>
      <c r="J418" s="102"/>
      <c r="K418" s="102"/>
      <c r="L418" s="102"/>
      <c r="M418" s="102"/>
      <c r="N418" s="102"/>
      <c r="O418" s="102"/>
      <c r="P418" s="102"/>
      <c r="Q418" s="102"/>
      <c r="R418" s="102"/>
      <c r="S418" s="102"/>
      <c r="T418" s="102"/>
      <c r="U418" s="102"/>
      <c r="V418" s="102"/>
      <c r="W418" s="104"/>
      <c r="X418" s="104"/>
      <c r="Y418" s="102"/>
      <c r="Z418" s="102"/>
      <c r="AA418" s="102"/>
      <c r="AB418" s="102"/>
      <c r="AC418" s="102"/>
      <c r="AD418" s="102"/>
    </row>
    <row r="419" spans="1:30" ht="12.75" customHeight="1">
      <c r="A419" s="102"/>
      <c r="B419" s="102"/>
      <c r="C419" s="102"/>
      <c r="D419" s="102"/>
      <c r="E419" s="102"/>
      <c r="F419" s="102"/>
      <c r="G419" s="102"/>
      <c r="H419" s="102"/>
      <c r="I419" s="102"/>
      <c r="J419" s="102"/>
      <c r="K419" s="102"/>
      <c r="L419" s="102"/>
      <c r="M419" s="102"/>
      <c r="N419" s="102"/>
      <c r="O419" s="102"/>
      <c r="P419" s="102"/>
      <c r="Q419" s="102"/>
      <c r="R419" s="102"/>
      <c r="S419" s="102"/>
      <c r="T419" s="102"/>
      <c r="U419" s="102"/>
      <c r="V419" s="102"/>
      <c r="W419" s="104"/>
      <c r="X419" s="104"/>
      <c r="Y419" s="102"/>
      <c r="Z419" s="102"/>
      <c r="AA419" s="102"/>
      <c r="AB419" s="102"/>
      <c r="AC419" s="102"/>
      <c r="AD419" s="102"/>
    </row>
    <row r="420" spans="1:30" ht="12.75" customHeight="1">
      <c r="A420" s="102"/>
      <c r="B420" s="102"/>
      <c r="C420" s="102"/>
      <c r="D420" s="102"/>
      <c r="E420" s="102"/>
      <c r="F420" s="102"/>
      <c r="G420" s="102"/>
      <c r="H420" s="102"/>
      <c r="I420" s="102"/>
      <c r="J420" s="102"/>
      <c r="K420" s="102"/>
      <c r="L420" s="102"/>
      <c r="M420" s="102"/>
      <c r="N420" s="102"/>
      <c r="O420" s="102"/>
      <c r="P420" s="102"/>
      <c r="Q420" s="102"/>
      <c r="R420" s="102"/>
      <c r="S420" s="102"/>
      <c r="T420" s="102"/>
      <c r="U420" s="102"/>
      <c r="V420" s="102"/>
      <c r="W420" s="104"/>
      <c r="X420" s="104"/>
      <c r="Y420" s="102"/>
      <c r="Z420" s="102"/>
      <c r="AA420" s="102"/>
      <c r="AB420" s="102"/>
      <c r="AC420" s="102"/>
      <c r="AD420" s="102"/>
    </row>
    <row r="421" spans="1:30" ht="12.75" customHeight="1">
      <c r="A421" s="102"/>
      <c r="B421" s="102"/>
      <c r="C421" s="102"/>
      <c r="D421" s="102"/>
      <c r="E421" s="102"/>
      <c r="F421" s="102"/>
      <c r="G421" s="102"/>
      <c r="H421" s="102"/>
      <c r="I421" s="102"/>
      <c r="J421" s="102"/>
      <c r="K421" s="102"/>
      <c r="L421" s="102"/>
      <c r="M421" s="102"/>
      <c r="N421" s="102"/>
      <c r="O421" s="102"/>
      <c r="P421" s="102"/>
      <c r="Q421" s="102"/>
      <c r="R421" s="102"/>
      <c r="S421" s="102"/>
      <c r="T421" s="102"/>
      <c r="U421" s="102"/>
      <c r="V421" s="102"/>
      <c r="W421" s="104"/>
      <c r="X421" s="104"/>
      <c r="Y421" s="102"/>
      <c r="Z421" s="102"/>
      <c r="AA421" s="102"/>
      <c r="AB421" s="102"/>
      <c r="AC421" s="102"/>
      <c r="AD421" s="102"/>
    </row>
    <row r="422" spans="1:30" ht="12.75" customHeight="1">
      <c r="A422" s="102"/>
      <c r="B422" s="102"/>
      <c r="C422" s="102"/>
      <c r="D422" s="102"/>
      <c r="E422" s="102"/>
      <c r="F422" s="102"/>
      <c r="G422" s="102"/>
      <c r="H422" s="102"/>
      <c r="I422" s="102"/>
      <c r="J422" s="102"/>
      <c r="K422" s="102"/>
      <c r="L422" s="102"/>
      <c r="M422" s="102"/>
      <c r="N422" s="102"/>
      <c r="O422" s="102"/>
      <c r="P422" s="102"/>
      <c r="Q422" s="102"/>
      <c r="R422" s="102"/>
      <c r="S422" s="102"/>
      <c r="T422" s="102"/>
      <c r="U422" s="102"/>
      <c r="V422" s="102"/>
      <c r="W422" s="104"/>
      <c r="X422" s="104"/>
      <c r="Y422" s="102"/>
      <c r="Z422" s="102"/>
      <c r="AA422" s="102"/>
      <c r="AB422" s="102"/>
      <c r="AC422" s="102"/>
      <c r="AD422" s="102"/>
    </row>
    <row r="423" spans="1:30" ht="12.75" customHeight="1">
      <c r="A423" s="102"/>
      <c r="B423" s="102"/>
      <c r="C423" s="102"/>
      <c r="D423" s="102"/>
      <c r="E423" s="102"/>
      <c r="F423" s="102"/>
      <c r="G423" s="102"/>
      <c r="H423" s="102"/>
      <c r="I423" s="102"/>
      <c r="J423" s="102"/>
      <c r="K423" s="102"/>
      <c r="L423" s="102"/>
      <c r="M423" s="102"/>
      <c r="N423" s="102"/>
      <c r="O423" s="102"/>
      <c r="P423" s="102"/>
      <c r="Q423" s="102"/>
      <c r="R423" s="102"/>
      <c r="S423" s="102"/>
      <c r="T423" s="102"/>
      <c r="U423" s="102"/>
      <c r="V423" s="102"/>
      <c r="W423" s="104"/>
      <c r="X423" s="104"/>
      <c r="Y423" s="102"/>
      <c r="Z423" s="102"/>
      <c r="AA423" s="102"/>
      <c r="AB423" s="102"/>
      <c r="AC423" s="102"/>
      <c r="AD423" s="102"/>
    </row>
    <row r="424" spans="1:30" ht="12.75" customHeight="1">
      <c r="A424" s="102"/>
      <c r="B424" s="102"/>
      <c r="C424" s="102"/>
      <c r="D424" s="102"/>
      <c r="E424" s="102"/>
      <c r="F424" s="102"/>
      <c r="G424" s="102"/>
      <c r="H424" s="102"/>
      <c r="I424" s="102"/>
      <c r="J424" s="102"/>
      <c r="K424" s="102"/>
      <c r="L424" s="102"/>
      <c r="M424" s="102"/>
      <c r="N424" s="102"/>
      <c r="O424" s="102"/>
      <c r="P424" s="102"/>
      <c r="Q424" s="102"/>
      <c r="R424" s="102"/>
      <c r="S424" s="102"/>
      <c r="T424" s="102"/>
      <c r="U424" s="102"/>
      <c r="V424" s="102"/>
      <c r="W424" s="104"/>
      <c r="X424" s="104"/>
      <c r="Y424" s="102"/>
      <c r="Z424" s="102"/>
      <c r="AA424" s="102"/>
      <c r="AB424" s="102"/>
      <c r="AC424" s="102"/>
      <c r="AD424" s="102"/>
    </row>
    <row r="425" spans="1:30" ht="12.75" customHeight="1">
      <c r="A425" s="102"/>
      <c r="B425" s="102"/>
      <c r="C425" s="102"/>
      <c r="D425" s="102"/>
      <c r="E425" s="102"/>
      <c r="F425" s="102"/>
      <c r="G425" s="102"/>
      <c r="H425" s="102"/>
      <c r="I425" s="102"/>
      <c r="J425" s="102"/>
      <c r="K425" s="102"/>
      <c r="L425" s="102"/>
      <c r="M425" s="102"/>
      <c r="N425" s="102"/>
      <c r="O425" s="102"/>
      <c r="P425" s="102"/>
      <c r="Q425" s="102"/>
      <c r="R425" s="102"/>
      <c r="S425" s="102"/>
      <c r="T425" s="102"/>
      <c r="U425" s="102"/>
      <c r="V425" s="102"/>
      <c r="W425" s="104"/>
      <c r="X425" s="104"/>
      <c r="Y425" s="102"/>
      <c r="Z425" s="102"/>
      <c r="AA425" s="102"/>
      <c r="AB425" s="102"/>
      <c r="AC425" s="102"/>
      <c r="AD425" s="102"/>
    </row>
    <row r="426" spans="1:30" ht="12.75" customHeight="1">
      <c r="A426" s="102"/>
      <c r="B426" s="102"/>
      <c r="C426" s="102"/>
      <c r="D426" s="102"/>
      <c r="E426" s="102"/>
      <c r="F426" s="102"/>
      <c r="G426" s="102"/>
      <c r="H426" s="102"/>
      <c r="I426" s="102"/>
      <c r="J426" s="102"/>
      <c r="K426" s="102"/>
      <c r="L426" s="102"/>
      <c r="M426" s="102"/>
      <c r="N426" s="102"/>
      <c r="O426" s="102"/>
      <c r="P426" s="102"/>
      <c r="Q426" s="102"/>
      <c r="R426" s="102"/>
      <c r="S426" s="102"/>
      <c r="T426" s="102"/>
      <c r="U426" s="102"/>
      <c r="V426" s="102"/>
      <c r="W426" s="104"/>
      <c r="X426" s="104"/>
      <c r="Y426" s="102"/>
      <c r="Z426" s="102"/>
      <c r="AA426" s="102"/>
      <c r="AB426" s="102"/>
      <c r="AC426" s="102"/>
      <c r="AD426" s="102"/>
    </row>
    <row r="427" spans="1:30" ht="12.75" customHeight="1">
      <c r="A427" s="102"/>
      <c r="B427" s="102"/>
      <c r="C427" s="102"/>
      <c r="D427" s="102"/>
      <c r="E427" s="102"/>
      <c r="F427" s="102"/>
      <c r="G427" s="102"/>
      <c r="H427" s="102"/>
      <c r="I427" s="102"/>
      <c r="J427" s="102"/>
      <c r="K427" s="102"/>
      <c r="L427" s="102"/>
      <c r="M427" s="102"/>
      <c r="N427" s="102"/>
      <c r="O427" s="102"/>
      <c r="P427" s="102"/>
      <c r="Q427" s="102"/>
      <c r="R427" s="102"/>
      <c r="S427" s="102"/>
      <c r="T427" s="102"/>
      <c r="U427" s="102"/>
      <c r="V427" s="102"/>
      <c r="W427" s="104"/>
      <c r="X427" s="104"/>
      <c r="Y427" s="102"/>
      <c r="Z427" s="102"/>
      <c r="AA427" s="102"/>
      <c r="AB427" s="102"/>
      <c r="AC427" s="102"/>
      <c r="AD427" s="102"/>
    </row>
    <row r="428" spans="1:30" ht="12.75" customHeight="1">
      <c r="A428" s="102"/>
      <c r="B428" s="102"/>
      <c r="C428" s="102"/>
      <c r="D428" s="102"/>
      <c r="E428" s="102"/>
      <c r="F428" s="102"/>
      <c r="G428" s="102"/>
      <c r="H428" s="102"/>
      <c r="I428" s="102"/>
      <c r="J428" s="102"/>
      <c r="K428" s="102"/>
      <c r="L428" s="102"/>
      <c r="M428" s="102"/>
      <c r="N428" s="102"/>
      <c r="O428" s="102"/>
      <c r="P428" s="102"/>
      <c r="Q428" s="102"/>
      <c r="R428" s="102"/>
      <c r="S428" s="102"/>
      <c r="T428" s="102"/>
      <c r="U428" s="102"/>
      <c r="V428" s="102"/>
      <c r="W428" s="104"/>
      <c r="X428" s="104"/>
      <c r="Y428" s="102"/>
      <c r="Z428" s="102"/>
      <c r="AA428" s="102"/>
      <c r="AB428" s="102"/>
      <c r="AC428" s="102"/>
      <c r="AD428" s="102"/>
    </row>
    <row r="429" spans="1:30" ht="12.75" customHeight="1">
      <c r="A429" s="102"/>
      <c r="B429" s="102"/>
      <c r="C429" s="102"/>
      <c r="D429" s="102"/>
      <c r="E429" s="102"/>
      <c r="F429" s="102"/>
      <c r="G429" s="102"/>
      <c r="H429" s="102"/>
      <c r="I429" s="102"/>
      <c r="J429" s="102"/>
      <c r="K429" s="102"/>
      <c r="L429" s="102"/>
      <c r="M429" s="102"/>
      <c r="N429" s="102"/>
      <c r="O429" s="102"/>
      <c r="P429" s="102"/>
      <c r="Q429" s="102"/>
      <c r="R429" s="102"/>
      <c r="S429" s="102"/>
      <c r="T429" s="102"/>
      <c r="U429" s="102"/>
      <c r="V429" s="102"/>
      <c r="W429" s="104"/>
      <c r="X429" s="104"/>
      <c r="Y429" s="102"/>
      <c r="Z429" s="102"/>
      <c r="AA429" s="102"/>
      <c r="AB429" s="102"/>
      <c r="AC429" s="102"/>
      <c r="AD429" s="102"/>
    </row>
    <row r="430" spans="1:30" ht="12.75" customHeight="1">
      <c r="A430" s="102"/>
      <c r="B430" s="102"/>
      <c r="C430" s="102"/>
      <c r="D430" s="102"/>
      <c r="E430" s="102"/>
      <c r="F430" s="102"/>
      <c r="G430" s="102"/>
      <c r="H430" s="102"/>
      <c r="I430" s="102"/>
      <c r="J430" s="102"/>
      <c r="K430" s="102"/>
      <c r="L430" s="102"/>
      <c r="M430" s="102"/>
      <c r="N430" s="102"/>
      <c r="O430" s="102"/>
      <c r="P430" s="102"/>
      <c r="Q430" s="102"/>
      <c r="R430" s="102"/>
      <c r="S430" s="102"/>
      <c r="T430" s="102"/>
      <c r="U430" s="102"/>
      <c r="V430" s="102"/>
      <c r="W430" s="104"/>
      <c r="X430" s="104"/>
      <c r="Y430" s="102"/>
      <c r="Z430" s="102"/>
      <c r="AA430" s="102"/>
      <c r="AB430" s="102"/>
      <c r="AC430" s="102"/>
      <c r="AD430" s="102"/>
    </row>
    <row r="431" spans="1:30" ht="12.75" customHeight="1">
      <c r="A431" s="102"/>
      <c r="B431" s="102"/>
      <c r="C431" s="102"/>
      <c r="D431" s="102"/>
      <c r="E431" s="102"/>
      <c r="F431" s="102"/>
      <c r="G431" s="102"/>
      <c r="H431" s="102"/>
      <c r="I431" s="102"/>
      <c r="J431" s="102"/>
      <c r="K431" s="102"/>
      <c r="L431" s="102"/>
      <c r="M431" s="102"/>
      <c r="N431" s="102"/>
      <c r="O431" s="102"/>
      <c r="P431" s="102"/>
      <c r="Q431" s="102"/>
      <c r="R431" s="102"/>
      <c r="S431" s="102"/>
      <c r="T431" s="102"/>
      <c r="U431" s="102"/>
      <c r="V431" s="102"/>
      <c r="W431" s="104"/>
      <c r="X431" s="104"/>
      <c r="Y431" s="102"/>
      <c r="Z431" s="102"/>
      <c r="AA431" s="102"/>
      <c r="AB431" s="102"/>
      <c r="AC431" s="102"/>
      <c r="AD431" s="102"/>
    </row>
    <row r="432" spans="1:30" ht="12.75" customHeight="1">
      <c r="A432" s="102"/>
      <c r="B432" s="102"/>
      <c r="C432" s="102"/>
      <c r="D432" s="102"/>
      <c r="E432" s="102"/>
      <c r="F432" s="102"/>
      <c r="G432" s="102"/>
      <c r="H432" s="102"/>
      <c r="I432" s="102"/>
      <c r="J432" s="102"/>
      <c r="K432" s="102"/>
      <c r="L432" s="102"/>
      <c r="M432" s="102"/>
      <c r="N432" s="102"/>
      <c r="O432" s="102"/>
      <c r="P432" s="102"/>
      <c r="Q432" s="102"/>
      <c r="R432" s="102"/>
      <c r="S432" s="102"/>
      <c r="T432" s="102"/>
      <c r="U432" s="102"/>
      <c r="V432" s="102"/>
      <c r="W432" s="104"/>
      <c r="X432" s="104"/>
      <c r="Y432" s="102"/>
      <c r="Z432" s="102"/>
      <c r="AA432" s="102"/>
      <c r="AB432" s="102"/>
      <c r="AC432" s="102"/>
      <c r="AD432" s="102"/>
    </row>
    <row r="433" spans="1:30" ht="12.75" customHeight="1">
      <c r="A433" s="102"/>
      <c r="B433" s="102"/>
      <c r="C433" s="102"/>
      <c r="D433" s="102"/>
      <c r="E433" s="102"/>
      <c r="F433" s="102"/>
      <c r="G433" s="102"/>
      <c r="H433" s="102"/>
      <c r="I433" s="102"/>
      <c r="J433" s="102"/>
      <c r="K433" s="102"/>
      <c r="L433" s="102"/>
      <c r="M433" s="102"/>
      <c r="N433" s="102"/>
      <c r="O433" s="102"/>
      <c r="P433" s="102"/>
      <c r="Q433" s="102"/>
      <c r="R433" s="102"/>
      <c r="S433" s="102"/>
      <c r="T433" s="102"/>
      <c r="U433" s="102"/>
      <c r="V433" s="102"/>
      <c r="W433" s="104"/>
      <c r="X433" s="104"/>
      <c r="Y433" s="102"/>
      <c r="Z433" s="102"/>
      <c r="AA433" s="102"/>
      <c r="AB433" s="102"/>
      <c r="AC433" s="102"/>
      <c r="AD433" s="102"/>
    </row>
    <row r="434" spans="1:30" ht="12.75" customHeight="1">
      <c r="A434" s="102"/>
      <c r="B434" s="102"/>
      <c r="C434" s="102"/>
      <c r="D434" s="102"/>
      <c r="E434" s="102"/>
      <c r="F434" s="102"/>
      <c r="G434" s="102"/>
      <c r="H434" s="102"/>
      <c r="I434" s="102"/>
      <c r="J434" s="102"/>
      <c r="K434" s="102"/>
      <c r="L434" s="102"/>
      <c r="M434" s="102"/>
      <c r="N434" s="102"/>
      <c r="O434" s="102"/>
      <c r="P434" s="102"/>
      <c r="Q434" s="102"/>
      <c r="R434" s="102"/>
      <c r="S434" s="102"/>
      <c r="T434" s="102"/>
      <c r="U434" s="102"/>
      <c r="V434" s="102"/>
      <c r="W434" s="104"/>
      <c r="X434" s="104"/>
      <c r="Y434" s="102"/>
      <c r="Z434" s="102"/>
      <c r="AA434" s="102"/>
      <c r="AB434" s="102"/>
      <c r="AC434" s="102"/>
      <c r="AD434" s="102"/>
    </row>
    <row r="435" spans="1:30" ht="12.75" customHeight="1">
      <c r="A435" s="102"/>
      <c r="B435" s="102"/>
      <c r="C435" s="102"/>
      <c r="D435" s="102"/>
      <c r="E435" s="102"/>
      <c r="F435" s="102"/>
      <c r="G435" s="102"/>
      <c r="H435" s="102"/>
      <c r="I435" s="102"/>
      <c r="J435" s="102"/>
      <c r="K435" s="102"/>
      <c r="L435" s="102"/>
      <c r="M435" s="102"/>
      <c r="N435" s="102"/>
      <c r="O435" s="102"/>
      <c r="P435" s="102"/>
      <c r="Q435" s="102"/>
      <c r="R435" s="102"/>
      <c r="S435" s="102"/>
      <c r="T435" s="102"/>
      <c r="U435" s="102"/>
      <c r="V435" s="102"/>
      <c r="W435" s="104"/>
      <c r="X435" s="104"/>
      <c r="Y435" s="102"/>
      <c r="Z435" s="102"/>
      <c r="AA435" s="102"/>
      <c r="AB435" s="102"/>
      <c r="AC435" s="102"/>
      <c r="AD435" s="102"/>
    </row>
    <row r="436" spans="1:30" ht="12.75" customHeight="1">
      <c r="A436" s="102"/>
      <c r="B436" s="102"/>
      <c r="C436" s="102"/>
      <c r="D436" s="102"/>
      <c r="E436" s="102"/>
      <c r="F436" s="102"/>
      <c r="G436" s="102"/>
      <c r="H436" s="102"/>
      <c r="I436" s="102"/>
      <c r="J436" s="102"/>
      <c r="K436" s="102"/>
      <c r="L436" s="102"/>
      <c r="M436" s="102"/>
      <c r="N436" s="102"/>
      <c r="O436" s="102"/>
      <c r="P436" s="102"/>
      <c r="Q436" s="102"/>
      <c r="R436" s="102"/>
      <c r="S436" s="102"/>
      <c r="T436" s="102"/>
      <c r="U436" s="102"/>
      <c r="V436" s="102"/>
      <c r="W436" s="104"/>
      <c r="X436" s="104"/>
      <c r="Y436" s="102"/>
      <c r="Z436" s="102"/>
      <c r="AA436" s="102"/>
      <c r="AB436" s="102"/>
      <c r="AC436" s="102"/>
      <c r="AD436" s="102"/>
    </row>
    <row r="437" spans="1:30" ht="12.75" customHeight="1">
      <c r="A437" s="102"/>
      <c r="B437" s="102"/>
      <c r="C437" s="102"/>
      <c r="D437" s="102"/>
      <c r="E437" s="102"/>
      <c r="F437" s="102"/>
      <c r="G437" s="102"/>
      <c r="H437" s="102"/>
      <c r="I437" s="102"/>
      <c r="J437" s="102"/>
      <c r="K437" s="102"/>
      <c r="L437" s="102"/>
      <c r="M437" s="102"/>
      <c r="N437" s="102"/>
      <c r="O437" s="102"/>
      <c r="P437" s="102"/>
      <c r="Q437" s="102"/>
      <c r="R437" s="102"/>
      <c r="S437" s="102"/>
      <c r="T437" s="102"/>
      <c r="U437" s="102"/>
      <c r="V437" s="102"/>
      <c r="W437" s="104"/>
      <c r="X437" s="104"/>
      <c r="Y437" s="102"/>
      <c r="Z437" s="102"/>
      <c r="AA437" s="102"/>
      <c r="AB437" s="102"/>
      <c r="AC437" s="102"/>
      <c r="AD437" s="102"/>
    </row>
    <row r="438" spans="1:30" ht="12.75" customHeight="1">
      <c r="A438" s="102"/>
      <c r="B438" s="102"/>
      <c r="C438" s="102"/>
      <c r="D438" s="102"/>
      <c r="E438" s="102"/>
      <c r="F438" s="102"/>
      <c r="G438" s="102"/>
      <c r="H438" s="102"/>
      <c r="I438" s="102"/>
      <c r="J438" s="102"/>
      <c r="K438" s="102"/>
      <c r="L438" s="102"/>
      <c r="M438" s="102"/>
      <c r="N438" s="102"/>
      <c r="O438" s="102"/>
      <c r="P438" s="102"/>
      <c r="Q438" s="102"/>
      <c r="R438" s="102"/>
      <c r="S438" s="102"/>
      <c r="T438" s="102"/>
      <c r="U438" s="102"/>
      <c r="V438" s="102"/>
      <c r="W438" s="104"/>
      <c r="X438" s="104"/>
      <c r="Y438" s="102"/>
      <c r="Z438" s="102"/>
      <c r="AA438" s="102"/>
      <c r="AB438" s="102"/>
      <c r="AC438" s="102"/>
      <c r="AD438" s="102"/>
    </row>
    <row r="439" spans="1:30" ht="12.75" customHeight="1">
      <c r="A439" s="102"/>
      <c r="B439" s="102"/>
      <c r="C439" s="102"/>
      <c r="D439" s="102"/>
      <c r="E439" s="102"/>
      <c r="F439" s="102"/>
      <c r="G439" s="102"/>
      <c r="H439" s="102"/>
      <c r="I439" s="102"/>
      <c r="J439" s="102"/>
      <c r="K439" s="102"/>
      <c r="L439" s="102"/>
      <c r="M439" s="102"/>
      <c r="N439" s="102"/>
      <c r="O439" s="102"/>
      <c r="P439" s="102"/>
      <c r="Q439" s="102"/>
      <c r="R439" s="102"/>
      <c r="S439" s="102"/>
      <c r="T439" s="102"/>
      <c r="U439" s="102"/>
      <c r="V439" s="102"/>
      <c r="W439" s="104"/>
      <c r="X439" s="104"/>
      <c r="Y439" s="102"/>
      <c r="Z439" s="102"/>
      <c r="AA439" s="102"/>
      <c r="AB439" s="102"/>
      <c r="AC439" s="102"/>
      <c r="AD439" s="102"/>
    </row>
    <row r="440" spans="1:30" ht="12.75" customHeight="1">
      <c r="A440" s="102"/>
      <c r="B440" s="102"/>
      <c r="C440" s="102"/>
      <c r="D440" s="102"/>
      <c r="E440" s="102"/>
      <c r="F440" s="102"/>
      <c r="G440" s="102"/>
      <c r="H440" s="102"/>
      <c r="I440" s="102"/>
      <c r="J440" s="102"/>
      <c r="K440" s="102"/>
      <c r="L440" s="102"/>
      <c r="M440" s="102"/>
      <c r="N440" s="102"/>
      <c r="O440" s="102"/>
      <c r="P440" s="102"/>
      <c r="Q440" s="102"/>
      <c r="R440" s="102"/>
      <c r="S440" s="102"/>
      <c r="T440" s="102"/>
      <c r="U440" s="102"/>
      <c r="V440" s="102"/>
      <c r="W440" s="104"/>
      <c r="X440" s="104"/>
      <c r="Y440" s="102"/>
      <c r="Z440" s="102"/>
      <c r="AA440" s="102"/>
      <c r="AB440" s="102"/>
      <c r="AC440" s="102"/>
      <c r="AD440" s="102"/>
    </row>
    <row r="441" spans="1:30" ht="12.75" customHeight="1">
      <c r="A441" s="102"/>
      <c r="B441" s="102"/>
      <c r="C441" s="102"/>
      <c r="D441" s="102"/>
      <c r="E441" s="102"/>
      <c r="F441" s="102"/>
      <c r="G441" s="102"/>
      <c r="H441" s="102"/>
      <c r="I441" s="102"/>
      <c r="J441" s="102"/>
      <c r="K441" s="102"/>
      <c r="L441" s="102"/>
      <c r="M441" s="102"/>
      <c r="N441" s="102"/>
      <c r="O441" s="102"/>
      <c r="P441" s="102"/>
      <c r="Q441" s="102"/>
      <c r="R441" s="102"/>
      <c r="S441" s="102"/>
      <c r="T441" s="102"/>
      <c r="U441" s="102"/>
      <c r="V441" s="102"/>
      <c r="W441" s="104"/>
      <c r="X441" s="104"/>
      <c r="Y441" s="102"/>
      <c r="Z441" s="102"/>
      <c r="AA441" s="102"/>
      <c r="AB441" s="102"/>
      <c r="AC441" s="102"/>
      <c r="AD441" s="102"/>
    </row>
    <row r="442" spans="1:30" ht="12.75" customHeight="1">
      <c r="A442" s="102"/>
      <c r="B442" s="102"/>
      <c r="C442" s="102"/>
      <c r="D442" s="102"/>
      <c r="E442" s="102"/>
      <c r="F442" s="102"/>
      <c r="G442" s="102"/>
      <c r="H442" s="102"/>
      <c r="I442" s="102"/>
      <c r="J442" s="102"/>
      <c r="K442" s="102"/>
      <c r="L442" s="102"/>
      <c r="M442" s="102"/>
      <c r="N442" s="102"/>
      <c r="O442" s="102"/>
      <c r="P442" s="102"/>
      <c r="Q442" s="102"/>
      <c r="R442" s="102"/>
      <c r="S442" s="102"/>
      <c r="T442" s="102"/>
      <c r="U442" s="102"/>
      <c r="V442" s="102"/>
      <c r="W442" s="104"/>
      <c r="X442" s="104"/>
      <c r="Y442" s="102"/>
      <c r="Z442" s="102"/>
      <c r="AA442" s="102"/>
      <c r="AB442" s="102"/>
      <c r="AC442" s="102"/>
      <c r="AD442" s="102"/>
    </row>
    <row r="443" spans="1:30" ht="12.75" customHeight="1">
      <c r="A443" s="102"/>
      <c r="B443" s="102"/>
      <c r="C443" s="102"/>
      <c r="D443" s="102"/>
      <c r="E443" s="102"/>
      <c r="F443" s="102"/>
      <c r="G443" s="102"/>
      <c r="H443" s="102"/>
      <c r="I443" s="102"/>
      <c r="J443" s="102"/>
      <c r="K443" s="102"/>
      <c r="L443" s="102"/>
      <c r="M443" s="102"/>
      <c r="N443" s="102"/>
      <c r="O443" s="102"/>
      <c r="P443" s="102"/>
      <c r="Q443" s="102"/>
      <c r="R443" s="102"/>
      <c r="S443" s="102"/>
      <c r="T443" s="102"/>
      <c r="U443" s="102"/>
      <c r="V443" s="102"/>
      <c r="W443" s="104"/>
      <c r="X443" s="104"/>
      <c r="Y443" s="102"/>
      <c r="Z443" s="102"/>
      <c r="AA443" s="102"/>
      <c r="AB443" s="102"/>
      <c r="AC443" s="102"/>
      <c r="AD443" s="102"/>
    </row>
    <row r="444" spans="1:30" ht="12.75" customHeight="1">
      <c r="A444" s="102"/>
      <c r="B444" s="102"/>
      <c r="C444" s="102"/>
      <c r="D444" s="102"/>
      <c r="E444" s="102"/>
      <c r="F444" s="102"/>
      <c r="G444" s="102"/>
      <c r="H444" s="102"/>
      <c r="I444" s="102"/>
      <c r="J444" s="102"/>
      <c r="K444" s="102"/>
      <c r="L444" s="102"/>
      <c r="M444" s="102"/>
      <c r="N444" s="102"/>
      <c r="O444" s="102"/>
      <c r="P444" s="102"/>
      <c r="Q444" s="102"/>
      <c r="R444" s="102"/>
      <c r="S444" s="102"/>
      <c r="T444" s="102"/>
      <c r="U444" s="102"/>
      <c r="V444" s="102"/>
      <c r="W444" s="104"/>
      <c r="X444" s="104"/>
      <c r="Y444" s="102"/>
      <c r="Z444" s="102"/>
      <c r="AA444" s="102"/>
      <c r="AB444" s="102"/>
      <c r="AC444" s="102"/>
      <c r="AD444" s="102"/>
    </row>
    <row r="445" spans="1:30" ht="12.75" customHeight="1">
      <c r="A445" s="102"/>
      <c r="B445" s="102"/>
      <c r="C445" s="102"/>
      <c r="D445" s="102"/>
      <c r="E445" s="102"/>
      <c r="F445" s="102"/>
      <c r="G445" s="102"/>
      <c r="H445" s="102"/>
      <c r="I445" s="102"/>
      <c r="J445" s="102"/>
      <c r="K445" s="102"/>
      <c r="L445" s="102"/>
      <c r="M445" s="102"/>
      <c r="N445" s="102"/>
      <c r="O445" s="102"/>
      <c r="P445" s="102"/>
      <c r="Q445" s="102"/>
      <c r="R445" s="102"/>
      <c r="S445" s="102"/>
      <c r="T445" s="102"/>
      <c r="U445" s="102"/>
      <c r="V445" s="102"/>
      <c r="W445" s="104"/>
      <c r="X445" s="104"/>
      <c r="Y445" s="102"/>
      <c r="Z445" s="102"/>
      <c r="AA445" s="102"/>
      <c r="AB445" s="102"/>
      <c r="AC445" s="102"/>
      <c r="AD445" s="102"/>
    </row>
    <row r="446" spans="1:30" ht="12.75" customHeight="1">
      <c r="A446" s="102"/>
      <c r="B446" s="102"/>
      <c r="C446" s="102"/>
      <c r="D446" s="102"/>
      <c r="E446" s="102"/>
      <c r="F446" s="102"/>
      <c r="G446" s="102"/>
      <c r="H446" s="102"/>
      <c r="I446" s="102"/>
      <c r="J446" s="102"/>
      <c r="K446" s="102"/>
      <c r="L446" s="102"/>
      <c r="M446" s="102"/>
      <c r="N446" s="102"/>
      <c r="O446" s="102"/>
      <c r="P446" s="102"/>
      <c r="Q446" s="102"/>
      <c r="R446" s="102"/>
      <c r="S446" s="102"/>
      <c r="T446" s="102"/>
      <c r="U446" s="102"/>
      <c r="V446" s="102"/>
      <c r="W446" s="104"/>
      <c r="X446" s="104"/>
      <c r="Y446" s="102"/>
      <c r="Z446" s="102"/>
      <c r="AA446" s="102"/>
      <c r="AB446" s="102"/>
      <c r="AC446" s="102"/>
      <c r="AD446" s="102"/>
    </row>
    <row r="447" spans="1:30" ht="12.75" customHeight="1">
      <c r="A447" s="102"/>
      <c r="B447" s="102"/>
      <c r="C447" s="102"/>
      <c r="D447" s="102"/>
      <c r="E447" s="102"/>
      <c r="F447" s="102"/>
      <c r="G447" s="102"/>
      <c r="H447" s="102"/>
      <c r="I447" s="102"/>
      <c r="J447" s="102"/>
      <c r="K447" s="102"/>
      <c r="L447" s="102"/>
      <c r="M447" s="102"/>
      <c r="N447" s="102"/>
      <c r="O447" s="102"/>
      <c r="P447" s="102"/>
      <c r="Q447" s="102"/>
      <c r="R447" s="102"/>
      <c r="S447" s="102"/>
      <c r="T447" s="102"/>
      <c r="U447" s="102"/>
      <c r="V447" s="102"/>
      <c r="W447" s="104"/>
      <c r="X447" s="104"/>
      <c r="Y447" s="102"/>
      <c r="Z447" s="102"/>
      <c r="AA447" s="102"/>
      <c r="AB447" s="102"/>
      <c r="AC447" s="102"/>
      <c r="AD447" s="102"/>
    </row>
    <row r="448" spans="1:30" ht="12.75" customHeight="1">
      <c r="A448" s="102"/>
      <c r="B448" s="102"/>
      <c r="C448" s="102"/>
      <c r="D448" s="102"/>
      <c r="E448" s="102"/>
      <c r="F448" s="102"/>
      <c r="G448" s="102"/>
      <c r="H448" s="102"/>
      <c r="I448" s="102"/>
      <c r="J448" s="102"/>
      <c r="K448" s="102"/>
      <c r="L448" s="102"/>
      <c r="M448" s="102"/>
      <c r="N448" s="102"/>
      <c r="O448" s="102"/>
      <c r="P448" s="102"/>
      <c r="Q448" s="102"/>
      <c r="R448" s="102"/>
      <c r="S448" s="102"/>
      <c r="T448" s="102"/>
      <c r="U448" s="102"/>
      <c r="V448" s="102"/>
      <c r="W448" s="104"/>
      <c r="X448" s="104"/>
      <c r="Y448" s="102"/>
      <c r="Z448" s="102"/>
      <c r="AA448" s="102"/>
      <c r="AB448" s="102"/>
      <c r="AC448" s="102"/>
      <c r="AD448" s="102"/>
    </row>
    <row r="449" spans="1:30" ht="12.75" customHeight="1">
      <c r="A449" s="102"/>
      <c r="B449" s="102"/>
      <c r="C449" s="102"/>
      <c r="D449" s="102"/>
      <c r="E449" s="102"/>
      <c r="F449" s="102"/>
      <c r="G449" s="102"/>
      <c r="H449" s="102"/>
      <c r="I449" s="102"/>
      <c r="J449" s="102"/>
      <c r="K449" s="102"/>
      <c r="L449" s="102"/>
      <c r="M449" s="102"/>
      <c r="N449" s="102"/>
      <c r="O449" s="102"/>
      <c r="P449" s="102"/>
      <c r="Q449" s="102"/>
      <c r="R449" s="102"/>
      <c r="S449" s="102"/>
      <c r="T449" s="102"/>
      <c r="U449" s="102"/>
      <c r="V449" s="102"/>
      <c r="W449" s="104"/>
      <c r="X449" s="104"/>
      <c r="Y449" s="102"/>
      <c r="Z449" s="102"/>
      <c r="AA449" s="102"/>
      <c r="AB449" s="102"/>
      <c r="AC449" s="102"/>
      <c r="AD449" s="102"/>
    </row>
    <row r="450" spans="1:30" ht="12.75" customHeight="1">
      <c r="A450" s="102"/>
      <c r="B450" s="102"/>
      <c r="C450" s="102"/>
      <c r="D450" s="102"/>
      <c r="E450" s="102"/>
      <c r="F450" s="102"/>
      <c r="G450" s="102"/>
      <c r="H450" s="102"/>
      <c r="I450" s="102"/>
      <c r="J450" s="102"/>
      <c r="K450" s="102"/>
      <c r="L450" s="102"/>
      <c r="M450" s="102"/>
      <c r="N450" s="102"/>
      <c r="O450" s="102"/>
      <c r="P450" s="102"/>
      <c r="Q450" s="102"/>
      <c r="R450" s="102"/>
      <c r="S450" s="102"/>
      <c r="T450" s="102"/>
      <c r="U450" s="102"/>
      <c r="V450" s="102"/>
      <c r="W450" s="104"/>
      <c r="X450" s="104"/>
      <c r="Y450" s="102"/>
      <c r="Z450" s="102"/>
      <c r="AA450" s="102"/>
      <c r="AB450" s="102"/>
      <c r="AC450" s="102"/>
      <c r="AD450" s="102"/>
    </row>
    <row r="451" spans="1:30" ht="12.75" customHeight="1">
      <c r="A451" s="102"/>
      <c r="B451" s="102"/>
      <c r="C451" s="102"/>
      <c r="D451" s="102"/>
      <c r="E451" s="102"/>
      <c r="F451" s="102"/>
      <c r="G451" s="102"/>
      <c r="H451" s="102"/>
      <c r="I451" s="102"/>
      <c r="J451" s="102"/>
      <c r="K451" s="102"/>
      <c r="L451" s="102"/>
      <c r="M451" s="102"/>
      <c r="N451" s="102"/>
      <c r="O451" s="102"/>
      <c r="P451" s="102"/>
      <c r="Q451" s="102"/>
      <c r="R451" s="102"/>
      <c r="S451" s="102"/>
      <c r="T451" s="102"/>
      <c r="U451" s="102"/>
      <c r="V451" s="102"/>
      <c r="W451" s="104"/>
      <c r="X451" s="104"/>
      <c r="Y451" s="102"/>
      <c r="Z451" s="102"/>
      <c r="AA451" s="102"/>
      <c r="AB451" s="102"/>
      <c r="AC451" s="102"/>
      <c r="AD451" s="102"/>
    </row>
    <row r="452" spans="1:30" ht="12.75" customHeight="1">
      <c r="A452" s="102"/>
      <c r="B452" s="102"/>
      <c r="C452" s="102"/>
      <c r="D452" s="102"/>
      <c r="E452" s="102"/>
      <c r="F452" s="102"/>
      <c r="G452" s="102"/>
      <c r="H452" s="102"/>
      <c r="I452" s="102"/>
      <c r="J452" s="102"/>
      <c r="K452" s="102"/>
      <c r="L452" s="102"/>
      <c r="M452" s="102"/>
      <c r="N452" s="102"/>
      <c r="O452" s="102"/>
      <c r="P452" s="102"/>
      <c r="Q452" s="102"/>
      <c r="R452" s="102"/>
      <c r="S452" s="102"/>
      <c r="T452" s="102"/>
      <c r="U452" s="102"/>
      <c r="V452" s="102"/>
      <c r="W452" s="104"/>
      <c r="X452" s="104"/>
      <c r="Y452" s="102"/>
      <c r="Z452" s="102"/>
      <c r="AA452" s="102"/>
      <c r="AB452" s="102"/>
      <c r="AC452" s="102"/>
      <c r="AD452" s="102"/>
    </row>
    <row r="453" spans="1:30" ht="12.75" customHeight="1">
      <c r="A453" s="102"/>
      <c r="B453" s="102"/>
      <c r="C453" s="102"/>
      <c r="D453" s="102"/>
      <c r="E453" s="102"/>
      <c r="F453" s="102"/>
      <c r="G453" s="102"/>
      <c r="H453" s="102"/>
      <c r="I453" s="102"/>
      <c r="J453" s="102"/>
      <c r="K453" s="102"/>
      <c r="L453" s="102"/>
      <c r="M453" s="102"/>
      <c r="N453" s="102"/>
      <c r="O453" s="102"/>
      <c r="P453" s="102"/>
      <c r="Q453" s="102"/>
      <c r="R453" s="102"/>
      <c r="S453" s="102"/>
      <c r="T453" s="102"/>
      <c r="U453" s="102"/>
      <c r="V453" s="102"/>
      <c r="W453" s="104"/>
      <c r="X453" s="104"/>
      <c r="Y453" s="102"/>
      <c r="Z453" s="102"/>
      <c r="AA453" s="102"/>
      <c r="AB453" s="102"/>
      <c r="AC453" s="102"/>
      <c r="AD453" s="102"/>
    </row>
    <row r="454" spans="1:30" ht="12.75" customHeight="1">
      <c r="A454" s="102"/>
      <c r="B454" s="102"/>
      <c r="C454" s="102"/>
      <c r="D454" s="102"/>
      <c r="E454" s="102"/>
      <c r="F454" s="102"/>
      <c r="G454" s="102"/>
      <c r="H454" s="102"/>
      <c r="I454" s="102"/>
      <c r="J454" s="102"/>
      <c r="K454" s="102"/>
      <c r="L454" s="102"/>
      <c r="M454" s="102"/>
      <c r="N454" s="102"/>
      <c r="O454" s="102"/>
      <c r="P454" s="102"/>
      <c r="Q454" s="102"/>
      <c r="R454" s="102"/>
      <c r="S454" s="102"/>
      <c r="T454" s="102"/>
      <c r="U454" s="102"/>
      <c r="V454" s="102"/>
      <c r="W454" s="104"/>
      <c r="X454" s="104"/>
      <c r="Y454" s="102"/>
      <c r="Z454" s="102"/>
      <c r="AA454" s="102"/>
      <c r="AB454" s="102"/>
      <c r="AC454" s="102"/>
      <c r="AD454" s="102"/>
    </row>
    <row r="455" spans="1:30" ht="12.75" customHeight="1">
      <c r="A455" s="102"/>
      <c r="B455" s="102"/>
      <c r="C455" s="102"/>
      <c r="D455" s="102"/>
      <c r="E455" s="102"/>
      <c r="F455" s="102"/>
      <c r="G455" s="102"/>
      <c r="H455" s="102"/>
      <c r="I455" s="102"/>
      <c r="J455" s="102"/>
      <c r="K455" s="102"/>
      <c r="L455" s="102"/>
      <c r="M455" s="102"/>
      <c r="N455" s="102"/>
      <c r="O455" s="102"/>
      <c r="P455" s="102"/>
      <c r="Q455" s="102"/>
      <c r="R455" s="102"/>
      <c r="S455" s="102"/>
      <c r="T455" s="102"/>
      <c r="U455" s="102"/>
      <c r="V455" s="102"/>
      <c r="W455" s="104"/>
      <c r="X455" s="104"/>
      <c r="Y455" s="102"/>
      <c r="Z455" s="102"/>
      <c r="AA455" s="102"/>
      <c r="AB455" s="102"/>
      <c r="AC455" s="102"/>
      <c r="AD455" s="102"/>
    </row>
    <row r="456" spans="1:30" ht="12.75" customHeight="1">
      <c r="A456" s="102"/>
      <c r="B456" s="102"/>
      <c r="C456" s="102"/>
      <c r="D456" s="102"/>
      <c r="E456" s="102"/>
      <c r="F456" s="102"/>
      <c r="G456" s="102"/>
      <c r="H456" s="102"/>
      <c r="I456" s="102"/>
      <c r="J456" s="102"/>
      <c r="K456" s="102"/>
      <c r="L456" s="102"/>
      <c r="M456" s="102"/>
      <c r="N456" s="102"/>
      <c r="O456" s="102"/>
      <c r="P456" s="102"/>
      <c r="Q456" s="102"/>
      <c r="R456" s="102"/>
      <c r="S456" s="102"/>
      <c r="T456" s="102"/>
      <c r="U456" s="102"/>
      <c r="V456" s="102"/>
      <c r="W456" s="104"/>
      <c r="X456" s="104"/>
      <c r="Y456" s="102"/>
      <c r="Z456" s="102"/>
      <c r="AA456" s="102"/>
      <c r="AB456" s="102"/>
      <c r="AC456" s="102"/>
      <c r="AD456" s="102"/>
    </row>
    <row r="457" spans="1:30" ht="12.75" customHeight="1">
      <c r="A457" s="102"/>
      <c r="B457" s="102"/>
      <c r="C457" s="102"/>
      <c r="D457" s="102"/>
      <c r="E457" s="102"/>
      <c r="F457" s="102"/>
      <c r="G457" s="102"/>
      <c r="H457" s="102"/>
      <c r="I457" s="102"/>
      <c r="J457" s="102"/>
      <c r="K457" s="102"/>
      <c r="L457" s="102"/>
      <c r="M457" s="102"/>
      <c r="N457" s="102"/>
      <c r="O457" s="102"/>
      <c r="P457" s="102"/>
      <c r="Q457" s="102"/>
      <c r="R457" s="102"/>
      <c r="S457" s="102"/>
      <c r="T457" s="102"/>
      <c r="U457" s="102"/>
      <c r="V457" s="102"/>
      <c r="W457" s="104"/>
      <c r="X457" s="104"/>
      <c r="Y457" s="102"/>
      <c r="Z457" s="102"/>
      <c r="AA457" s="102"/>
      <c r="AB457" s="102"/>
      <c r="AC457" s="102"/>
      <c r="AD457" s="102"/>
    </row>
    <row r="458" spans="1:30" ht="12.75" customHeight="1">
      <c r="A458" s="102"/>
      <c r="B458" s="102"/>
      <c r="C458" s="102"/>
      <c r="D458" s="102"/>
      <c r="E458" s="102"/>
      <c r="F458" s="102"/>
      <c r="G458" s="102"/>
      <c r="H458" s="102"/>
      <c r="I458" s="102"/>
      <c r="J458" s="102"/>
      <c r="K458" s="102"/>
      <c r="L458" s="102"/>
      <c r="M458" s="102"/>
      <c r="N458" s="102"/>
      <c r="O458" s="102"/>
      <c r="P458" s="102"/>
      <c r="Q458" s="102"/>
      <c r="R458" s="102"/>
      <c r="S458" s="102"/>
      <c r="T458" s="102"/>
      <c r="U458" s="102"/>
      <c r="V458" s="102"/>
      <c r="W458" s="104"/>
      <c r="X458" s="104"/>
      <c r="Y458" s="102"/>
      <c r="Z458" s="102"/>
      <c r="AA458" s="102"/>
      <c r="AB458" s="102"/>
      <c r="AC458" s="102"/>
      <c r="AD458" s="102"/>
    </row>
    <row r="459" spans="1:30" ht="12.75" customHeight="1">
      <c r="A459" s="102"/>
      <c r="B459" s="102"/>
      <c r="C459" s="102"/>
      <c r="D459" s="102"/>
      <c r="E459" s="102"/>
      <c r="F459" s="102"/>
      <c r="G459" s="102"/>
      <c r="H459" s="102"/>
      <c r="I459" s="102"/>
      <c r="J459" s="102"/>
      <c r="K459" s="102"/>
      <c r="L459" s="102"/>
      <c r="M459" s="102"/>
      <c r="N459" s="102"/>
      <c r="O459" s="102"/>
      <c r="P459" s="102"/>
      <c r="Q459" s="102"/>
      <c r="R459" s="102"/>
      <c r="S459" s="102"/>
      <c r="T459" s="102"/>
      <c r="U459" s="102"/>
      <c r="V459" s="102"/>
      <c r="W459" s="104"/>
      <c r="X459" s="104"/>
      <c r="Y459" s="102"/>
      <c r="Z459" s="102"/>
      <c r="AA459" s="102"/>
      <c r="AB459" s="102"/>
      <c r="AC459" s="102"/>
      <c r="AD459" s="102"/>
    </row>
    <row r="460" spans="1:30" ht="12.75" customHeight="1">
      <c r="A460" s="102"/>
      <c r="B460" s="102"/>
      <c r="C460" s="102"/>
      <c r="D460" s="102"/>
      <c r="E460" s="102"/>
      <c r="F460" s="102"/>
      <c r="G460" s="102"/>
      <c r="H460" s="102"/>
      <c r="I460" s="102"/>
      <c r="J460" s="102"/>
      <c r="K460" s="102"/>
      <c r="L460" s="102"/>
      <c r="M460" s="102"/>
      <c r="N460" s="102"/>
      <c r="O460" s="102"/>
      <c r="P460" s="102"/>
      <c r="Q460" s="102"/>
      <c r="R460" s="102"/>
      <c r="S460" s="102"/>
      <c r="T460" s="102"/>
      <c r="U460" s="102"/>
      <c r="V460" s="102"/>
      <c r="W460" s="104"/>
      <c r="X460" s="104"/>
      <c r="Y460" s="102"/>
      <c r="Z460" s="102"/>
      <c r="AA460" s="102"/>
      <c r="AB460" s="102"/>
      <c r="AC460" s="102"/>
      <c r="AD460" s="102"/>
    </row>
    <row r="461" spans="1:30" ht="12.75" customHeight="1">
      <c r="A461" s="102"/>
      <c r="B461" s="102"/>
      <c r="C461" s="102"/>
      <c r="D461" s="102"/>
      <c r="E461" s="102"/>
      <c r="F461" s="102"/>
      <c r="G461" s="102"/>
      <c r="H461" s="102"/>
      <c r="I461" s="102"/>
      <c r="J461" s="102"/>
      <c r="K461" s="102"/>
      <c r="L461" s="102"/>
      <c r="M461" s="102"/>
      <c r="N461" s="102"/>
      <c r="O461" s="102"/>
      <c r="P461" s="102"/>
      <c r="Q461" s="102"/>
      <c r="R461" s="102"/>
      <c r="S461" s="102"/>
      <c r="T461" s="102"/>
      <c r="U461" s="102"/>
      <c r="V461" s="102"/>
      <c r="W461" s="104"/>
      <c r="X461" s="104"/>
      <c r="Y461" s="102"/>
      <c r="Z461" s="102"/>
      <c r="AA461" s="102"/>
      <c r="AB461" s="102"/>
      <c r="AC461" s="102"/>
      <c r="AD461" s="102"/>
    </row>
    <row r="462" spans="1:30" ht="12.75" customHeight="1">
      <c r="A462" s="102"/>
      <c r="B462" s="102"/>
      <c r="C462" s="102"/>
      <c r="D462" s="102"/>
      <c r="E462" s="102"/>
      <c r="F462" s="102"/>
      <c r="G462" s="102"/>
      <c r="H462" s="102"/>
      <c r="I462" s="102"/>
      <c r="J462" s="102"/>
      <c r="K462" s="102"/>
      <c r="L462" s="102"/>
      <c r="M462" s="102"/>
      <c r="N462" s="102"/>
      <c r="O462" s="102"/>
      <c r="P462" s="102"/>
      <c r="Q462" s="102"/>
      <c r="R462" s="102"/>
      <c r="S462" s="102"/>
      <c r="T462" s="102"/>
      <c r="U462" s="102"/>
      <c r="V462" s="102"/>
      <c r="W462" s="104"/>
      <c r="X462" s="104"/>
      <c r="Y462" s="102"/>
      <c r="Z462" s="102"/>
      <c r="AA462" s="102"/>
      <c r="AB462" s="102"/>
      <c r="AC462" s="102"/>
      <c r="AD462" s="102"/>
    </row>
    <row r="463" spans="1:30" ht="12.75" customHeight="1">
      <c r="A463" s="102"/>
      <c r="B463" s="102"/>
      <c r="C463" s="102"/>
      <c r="D463" s="102"/>
      <c r="E463" s="102"/>
      <c r="F463" s="102"/>
      <c r="G463" s="102"/>
      <c r="H463" s="102"/>
      <c r="I463" s="102"/>
      <c r="J463" s="102"/>
      <c r="K463" s="102"/>
      <c r="L463" s="102"/>
      <c r="M463" s="102"/>
      <c r="N463" s="102"/>
      <c r="O463" s="102"/>
      <c r="P463" s="102"/>
      <c r="Q463" s="102"/>
      <c r="R463" s="102"/>
      <c r="S463" s="102"/>
      <c r="T463" s="102"/>
      <c r="U463" s="102"/>
      <c r="V463" s="102"/>
      <c r="W463" s="104"/>
      <c r="X463" s="104"/>
      <c r="Y463" s="102"/>
      <c r="Z463" s="102"/>
      <c r="AA463" s="102"/>
      <c r="AB463" s="102"/>
      <c r="AC463" s="102"/>
      <c r="AD463" s="102"/>
    </row>
    <row r="464" spans="1:30" ht="12.75" customHeight="1">
      <c r="A464" s="102"/>
      <c r="B464" s="102"/>
      <c r="C464" s="102"/>
      <c r="D464" s="102"/>
      <c r="E464" s="102"/>
      <c r="F464" s="102"/>
      <c r="G464" s="102"/>
      <c r="H464" s="102"/>
      <c r="I464" s="102"/>
      <c r="J464" s="102"/>
      <c r="K464" s="102"/>
      <c r="L464" s="102"/>
      <c r="M464" s="102"/>
      <c r="N464" s="102"/>
      <c r="O464" s="102"/>
      <c r="P464" s="102"/>
      <c r="Q464" s="102"/>
      <c r="R464" s="102"/>
      <c r="S464" s="102"/>
      <c r="T464" s="102"/>
      <c r="U464" s="102"/>
      <c r="V464" s="102"/>
      <c r="W464" s="104"/>
      <c r="X464" s="104"/>
      <c r="Y464" s="102"/>
      <c r="Z464" s="102"/>
      <c r="AA464" s="102"/>
      <c r="AB464" s="102"/>
      <c r="AC464" s="102"/>
      <c r="AD464" s="102"/>
    </row>
    <row r="465" spans="1:30" ht="12.75" customHeight="1">
      <c r="A465" s="102"/>
      <c r="B465" s="102"/>
      <c r="C465" s="102"/>
      <c r="D465" s="102"/>
      <c r="E465" s="102"/>
      <c r="F465" s="102"/>
      <c r="G465" s="102"/>
      <c r="H465" s="102"/>
      <c r="I465" s="102"/>
      <c r="J465" s="102"/>
      <c r="K465" s="102"/>
      <c r="L465" s="102"/>
      <c r="M465" s="102"/>
      <c r="N465" s="102"/>
      <c r="O465" s="102"/>
      <c r="P465" s="102"/>
      <c r="Q465" s="102"/>
      <c r="R465" s="102"/>
      <c r="S465" s="102"/>
      <c r="T465" s="102"/>
      <c r="U465" s="102"/>
      <c r="V465" s="102"/>
      <c r="W465" s="104"/>
      <c r="X465" s="104"/>
      <c r="Y465" s="102"/>
      <c r="Z465" s="102"/>
      <c r="AA465" s="102"/>
      <c r="AB465" s="102"/>
      <c r="AC465" s="102"/>
      <c r="AD465" s="102"/>
    </row>
    <row r="466" spans="1:30" ht="12.75" customHeight="1">
      <c r="A466" s="102"/>
      <c r="B466" s="102"/>
      <c r="C466" s="102"/>
      <c r="D466" s="102"/>
      <c r="E466" s="102"/>
      <c r="F466" s="102"/>
      <c r="G466" s="102"/>
      <c r="H466" s="102"/>
      <c r="I466" s="102"/>
      <c r="J466" s="102"/>
      <c r="K466" s="102"/>
      <c r="L466" s="102"/>
      <c r="M466" s="102"/>
      <c r="N466" s="102"/>
      <c r="O466" s="102"/>
      <c r="P466" s="102"/>
      <c r="Q466" s="102"/>
      <c r="R466" s="102"/>
      <c r="S466" s="102"/>
      <c r="T466" s="102"/>
      <c r="U466" s="102"/>
      <c r="V466" s="102"/>
      <c r="W466" s="104"/>
      <c r="X466" s="104"/>
      <c r="Y466" s="102"/>
      <c r="Z466" s="102"/>
      <c r="AA466" s="102"/>
      <c r="AB466" s="102"/>
      <c r="AC466" s="102"/>
      <c r="AD466" s="102"/>
    </row>
    <row r="467" spans="1:30" ht="12.75" customHeight="1">
      <c r="A467" s="102"/>
      <c r="B467" s="102"/>
      <c r="C467" s="102"/>
      <c r="D467" s="102"/>
      <c r="E467" s="102"/>
      <c r="F467" s="102"/>
      <c r="G467" s="102"/>
      <c r="H467" s="102"/>
      <c r="I467" s="102"/>
      <c r="J467" s="102"/>
      <c r="K467" s="102"/>
      <c r="L467" s="102"/>
      <c r="M467" s="102"/>
      <c r="N467" s="102"/>
      <c r="O467" s="102"/>
      <c r="P467" s="102"/>
      <c r="Q467" s="102"/>
      <c r="R467" s="102"/>
      <c r="S467" s="102"/>
      <c r="T467" s="102"/>
      <c r="U467" s="102"/>
      <c r="V467" s="102"/>
      <c r="W467" s="104"/>
      <c r="X467" s="104"/>
      <c r="Y467" s="102"/>
      <c r="Z467" s="102"/>
      <c r="AA467" s="102"/>
      <c r="AB467" s="102"/>
      <c r="AC467" s="102"/>
      <c r="AD467" s="102"/>
    </row>
    <row r="468" spans="1:30" ht="12.75" customHeight="1">
      <c r="A468" s="102"/>
      <c r="B468" s="102"/>
      <c r="C468" s="102"/>
      <c r="D468" s="102"/>
      <c r="E468" s="102"/>
      <c r="F468" s="102"/>
      <c r="G468" s="102"/>
      <c r="H468" s="102"/>
      <c r="I468" s="102"/>
      <c r="J468" s="102"/>
      <c r="K468" s="102"/>
      <c r="L468" s="102"/>
      <c r="M468" s="102"/>
      <c r="N468" s="102"/>
      <c r="O468" s="102"/>
      <c r="P468" s="102"/>
      <c r="Q468" s="102"/>
      <c r="R468" s="102"/>
      <c r="S468" s="102"/>
      <c r="T468" s="102"/>
      <c r="U468" s="102"/>
      <c r="V468" s="102"/>
      <c r="W468" s="104"/>
      <c r="X468" s="104"/>
      <c r="Y468" s="102"/>
      <c r="Z468" s="102"/>
      <c r="AA468" s="102"/>
      <c r="AB468" s="102"/>
      <c r="AC468" s="102"/>
      <c r="AD468" s="102"/>
    </row>
    <row r="469" spans="1:30" ht="12.75" customHeight="1">
      <c r="A469" s="102"/>
      <c r="B469" s="102"/>
      <c r="C469" s="102"/>
      <c r="D469" s="102"/>
      <c r="E469" s="102"/>
      <c r="F469" s="102"/>
      <c r="G469" s="102"/>
      <c r="H469" s="102"/>
      <c r="I469" s="102"/>
      <c r="J469" s="102"/>
      <c r="K469" s="102"/>
      <c r="L469" s="102"/>
      <c r="M469" s="102"/>
      <c r="N469" s="102"/>
      <c r="O469" s="102"/>
      <c r="P469" s="102"/>
      <c r="Q469" s="102"/>
      <c r="R469" s="102"/>
      <c r="S469" s="102"/>
      <c r="T469" s="102"/>
      <c r="U469" s="102"/>
      <c r="V469" s="102"/>
      <c r="W469" s="104"/>
      <c r="X469" s="104"/>
      <c r="Y469" s="102"/>
      <c r="Z469" s="102"/>
      <c r="AA469" s="102"/>
      <c r="AB469" s="102"/>
      <c r="AC469" s="102"/>
      <c r="AD469" s="102"/>
    </row>
    <row r="470" spans="1:30" ht="12.75" customHeight="1">
      <c r="A470" s="102"/>
      <c r="B470" s="102"/>
      <c r="C470" s="102"/>
      <c r="D470" s="102"/>
      <c r="E470" s="102"/>
      <c r="F470" s="102"/>
      <c r="G470" s="102"/>
      <c r="H470" s="102"/>
      <c r="I470" s="102"/>
      <c r="J470" s="102"/>
      <c r="K470" s="102"/>
      <c r="L470" s="102"/>
      <c r="M470" s="102"/>
      <c r="N470" s="102"/>
      <c r="O470" s="102"/>
      <c r="P470" s="102"/>
      <c r="Q470" s="102"/>
      <c r="R470" s="102"/>
      <c r="S470" s="102"/>
      <c r="T470" s="102"/>
      <c r="U470" s="102"/>
      <c r="V470" s="102"/>
      <c r="W470" s="104"/>
      <c r="X470" s="104"/>
      <c r="Y470" s="102"/>
      <c r="Z470" s="102"/>
      <c r="AA470" s="102"/>
      <c r="AB470" s="102"/>
      <c r="AC470" s="102"/>
      <c r="AD470" s="102"/>
    </row>
    <row r="471" spans="1:30" ht="12.75" customHeight="1">
      <c r="A471" s="102"/>
      <c r="B471" s="102"/>
      <c r="C471" s="102"/>
      <c r="D471" s="102"/>
      <c r="E471" s="102"/>
      <c r="F471" s="102"/>
      <c r="G471" s="102"/>
      <c r="H471" s="102"/>
      <c r="I471" s="102"/>
      <c r="J471" s="102"/>
      <c r="K471" s="102"/>
      <c r="L471" s="102"/>
      <c r="M471" s="102"/>
      <c r="N471" s="102"/>
      <c r="O471" s="102"/>
      <c r="P471" s="102"/>
      <c r="Q471" s="102"/>
      <c r="R471" s="102"/>
      <c r="S471" s="102"/>
      <c r="T471" s="102"/>
      <c r="U471" s="102"/>
      <c r="V471" s="102"/>
      <c r="W471" s="104"/>
      <c r="X471" s="104"/>
      <c r="Y471" s="102"/>
      <c r="Z471" s="102"/>
      <c r="AA471" s="102"/>
      <c r="AB471" s="102"/>
      <c r="AC471" s="102"/>
      <c r="AD471" s="102"/>
    </row>
    <row r="472" spans="1:30" ht="12.75" customHeight="1">
      <c r="A472" s="102"/>
      <c r="B472" s="102"/>
      <c r="C472" s="102"/>
      <c r="D472" s="102"/>
      <c r="E472" s="102"/>
      <c r="F472" s="102"/>
      <c r="G472" s="102"/>
      <c r="H472" s="102"/>
      <c r="I472" s="102"/>
      <c r="J472" s="102"/>
      <c r="K472" s="102"/>
      <c r="L472" s="102"/>
      <c r="M472" s="102"/>
      <c r="N472" s="102"/>
      <c r="O472" s="102"/>
      <c r="P472" s="102"/>
      <c r="Q472" s="102"/>
      <c r="R472" s="102"/>
      <c r="S472" s="102"/>
      <c r="T472" s="102"/>
      <c r="U472" s="102"/>
      <c r="V472" s="102"/>
      <c r="W472" s="104"/>
      <c r="X472" s="104"/>
      <c r="Y472" s="102"/>
      <c r="Z472" s="102"/>
      <c r="AA472" s="102"/>
      <c r="AB472" s="102"/>
      <c r="AC472" s="102"/>
      <c r="AD472" s="102"/>
    </row>
    <row r="473" spans="1:30" ht="12.75" customHeight="1">
      <c r="A473" s="102"/>
      <c r="B473" s="102"/>
      <c r="C473" s="102"/>
      <c r="D473" s="102"/>
      <c r="E473" s="102"/>
      <c r="F473" s="102"/>
      <c r="G473" s="102"/>
      <c r="H473" s="102"/>
      <c r="I473" s="102"/>
      <c r="J473" s="102"/>
      <c r="K473" s="102"/>
      <c r="L473" s="102"/>
      <c r="M473" s="102"/>
      <c r="N473" s="102"/>
      <c r="O473" s="102"/>
      <c r="P473" s="102"/>
      <c r="Q473" s="102"/>
      <c r="R473" s="102"/>
      <c r="S473" s="102"/>
      <c r="T473" s="102"/>
      <c r="U473" s="102"/>
      <c r="V473" s="102"/>
      <c r="W473" s="104"/>
      <c r="X473" s="104"/>
      <c r="Y473" s="102"/>
      <c r="Z473" s="102"/>
      <c r="AA473" s="102"/>
      <c r="AB473" s="102"/>
      <c r="AC473" s="102"/>
      <c r="AD473" s="102"/>
    </row>
    <row r="474" spans="1:30" ht="12.75" customHeight="1">
      <c r="A474" s="102"/>
      <c r="B474" s="102"/>
      <c r="C474" s="102"/>
      <c r="D474" s="102"/>
      <c r="E474" s="102"/>
      <c r="F474" s="102"/>
      <c r="G474" s="102"/>
      <c r="H474" s="102"/>
      <c r="I474" s="102"/>
      <c r="J474" s="102"/>
      <c r="K474" s="102"/>
      <c r="L474" s="102"/>
      <c r="M474" s="102"/>
      <c r="N474" s="102"/>
      <c r="O474" s="102"/>
      <c r="P474" s="102"/>
      <c r="Q474" s="102"/>
      <c r="R474" s="102"/>
      <c r="S474" s="102"/>
      <c r="T474" s="102"/>
      <c r="U474" s="102"/>
      <c r="V474" s="102"/>
      <c r="W474" s="104"/>
      <c r="X474" s="104"/>
      <c r="Y474" s="102"/>
      <c r="Z474" s="102"/>
      <c r="AA474" s="102"/>
      <c r="AB474" s="102"/>
      <c r="AC474" s="102"/>
      <c r="AD474" s="102"/>
    </row>
    <row r="475" spans="1:30" ht="12.75" customHeight="1">
      <c r="A475" s="102"/>
      <c r="B475" s="102"/>
      <c r="C475" s="102"/>
      <c r="D475" s="102"/>
      <c r="E475" s="102"/>
      <c r="F475" s="102"/>
      <c r="G475" s="102"/>
      <c r="H475" s="102"/>
      <c r="I475" s="102"/>
      <c r="J475" s="102"/>
      <c r="K475" s="102"/>
      <c r="L475" s="102"/>
      <c r="M475" s="102"/>
      <c r="N475" s="102"/>
      <c r="O475" s="102"/>
      <c r="P475" s="102"/>
      <c r="Q475" s="102"/>
      <c r="R475" s="102"/>
      <c r="S475" s="102"/>
      <c r="T475" s="102"/>
      <c r="U475" s="102"/>
      <c r="V475" s="102"/>
      <c r="W475" s="104"/>
      <c r="X475" s="104"/>
      <c r="Y475" s="102"/>
      <c r="Z475" s="102"/>
      <c r="AA475" s="102"/>
      <c r="AB475" s="102"/>
      <c r="AC475" s="102"/>
      <c r="AD475" s="102"/>
    </row>
    <row r="476" spans="1:30" ht="12.75" customHeight="1">
      <c r="A476" s="102"/>
      <c r="B476" s="102"/>
      <c r="C476" s="102"/>
      <c r="D476" s="102"/>
      <c r="E476" s="102"/>
      <c r="F476" s="102"/>
      <c r="G476" s="102"/>
      <c r="H476" s="102"/>
      <c r="I476" s="102"/>
      <c r="J476" s="102"/>
      <c r="K476" s="102"/>
      <c r="L476" s="102"/>
      <c r="M476" s="102"/>
      <c r="N476" s="102"/>
      <c r="O476" s="102"/>
      <c r="P476" s="102"/>
      <c r="Q476" s="102"/>
      <c r="R476" s="102"/>
      <c r="S476" s="102"/>
      <c r="T476" s="102"/>
      <c r="U476" s="102"/>
      <c r="V476" s="102"/>
      <c r="W476" s="104"/>
      <c r="X476" s="104"/>
      <c r="Y476" s="102"/>
      <c r="Z476" s="102"/>
      <c r="AA476" s="102"/>
      <c r="AB476" s="102"/>
      <c r="AC476" s="102"/>
      <c r="AD476" s="102"/>
    </row>
    <row r="477" spans="1:30" ht="12.75" customHeight="1">
      <c r="A477" s="102"/>
      <c r="B477" s="102"/>
      <c r="C477" s="102"/>
      <c r="D477" s="102"/>
      <c r="E477" s="102"/>
      <c r="F477" s="102"/>
      <c r="G477" s="102"/>
      <c r="H477" s="102"/>
      <c r="I477" s="102"/>
      <c r="J477" s="102"/>
      <c r="K477" s="102"/>
      <c r="L477" s="102"/>
      <c r="M477" s="102"/>
      <c r="N477" s="102"/>
      <c r="O477" s="102"/>
      <c r="P477" s="102"/>
      <c r="Q477" s="102"/>
      <c r="R477" s="102"/>
      <c r="S477" s="102"/>
      <c r="T477" s="102"/>
      <c r="U477" s="102"/>
      <c r="V477" s="102"/>
      <c r="W477" s="104"/>
      <c r="X477" s="104"/>
      <c r="Y477" s="102"/>
      <c r="Z477" s="102"/>
      <c r="AA477" s="102"/>
      <c r="AB477" s="102"/>
      <c r="AC477" s="102"/>
      <c r="AD477" s="102"/>
    </row>
    <row r="478" spans="1:30" ht="12.75" customHeight="1">
      <c r="A478" s="102"/>
      <c r="B478" s="102"/>
      <c r="C478" s="102"/>
      <c r="D478" s="102"/>
      <c r="E478" s="102"/>
      <c r="F478" s="102"/>
      <c r="G478" s="102"/>
      <c r="H478" s="102"/>
      <c r="I478" s="102"/>
      <c r="J478" s="102"/>
      <c r="K478" s="102"/>
      <c r="L478" s="102"/>
      <c r="M478" s="102"/>
      <c r="N478" s="102"/>
      <c r="O478" s="102"/>
      <c r="P478" s="102"/>
      <c r="Q478" s="102"/>
      <c r="R478" s="102"/>
      <c r="S478" s="102"/>
      <c r="T478" s="102"/>
      <c r="U478" s="102"/>
      <c r="V478" s="102"/>
      <c r="W478" s="104"/>
      <c r="X478" s="104"/>
      <c r="Y478" s="102"/>
      <c r="Z478" s="102"/>
      <c r="AA478" s="102"/>
      <c r="AB478" s="102"/>
      <c r="AC478" s="102"/>
      <c r="AD478" s="102"/>
    </row>
    <row r="479" spans="1:30" ht="12.75" customHeight="1">
      <c r="A479" s="102"/>
      <c r="B479" s="102"/>
      <c r="C479" s="102"/>
      <c r="D479" s="102"/>
      <c r="E479" s="102"/>
      <c r="F479" s="102"/>
      <c r="G479" s="102"/>
      <c r="H479" s="102"/>
      <c r="I479" s="102"/>
      <c r="J479" s="102"/>
      <c r="K479" s="102"/>
      <c r="L479" s="102"/>
      <c r="M479" s="102"/>
      <c r="N479" s="102"/>
      <c r="O479" s="102"/>
      <c r="P479" s="102"/>
      <c r="Q479" s="102"/>
      <c r="R479" s="102"/>
      <c r="S479" s="102"/>
      <c r="T479" s="102"/>
      <c r="U479" s="102"/>
      <c r="V479" s="102"/>
      <c r="W479" s="104"/>
      <c r="X479" s="104"/>
      <c r="Y479" s="102"/>
      <c r="Z479" s="102"/>
      <c r="AA479" s="102"/>
      <c r="AB479" s="102"/>
      <c r="AC479" s="102"/>
      <c r="AD479" s="102"/>
    </row>
    <row r="480" spans="1:30" ht="12.75" customHeight="1">
      <c r="A480" s="102"/>
      <c r="B480" s="102"/>
      <c r="C480" s="102"/>
      <c r="D480" s="102"/>
      <c r="E480" s="102"/>
      <c r="F480" s="102"/>
      <c r="G480" s="102"/>
      <c r="H480" s="102"/>
      <c r="I480" s="102"/>
      <c r="J480" s="102"/>
      <c r="K480" s="102"/>
      <c r="L480" s="102"/>
      <c r="M480" s="102"/>
      <c r="N480" s="102"/>
      <c r="O480" s="102"/>
      <c r="P480" s="102"/>
      <c r="Q480" s="102"/>
      <c r="R480" s="102"/>
      <c r="S480" s="102"/>
      <c r="T480" s="102"/>
      <c r="U480" s="102"/>
      <c r="V480" s="102"/>
      <c r="W480" s="104"/>
      <c r="X480" s="104"/>
      <c r="Y480" s="102"/>
      <c r="Z480" s="102"/>
      <c r="AA480" s="102"/>
      <c r="AB480" s="102"/>
      <c r="AC480" s="102"/>
      <c r="AD480" s="102"/>
    </row>
    <row r="481" spans="1:30" ht="12.75" customHeight="1">
      <c r="A481" s="102"/>
      <c r="B481" s="102"/>
      <c r="C481" s="102"/>
      <c r="D481" s="102"/>
      <c r="E481" s="102"/>
      <c r="F481" s="102"/>
      <c r="G481" s="102"/>
      <c r="H481" s="102"/>
      <c r="I481" s="102"/>
      <c r="J481" s="102"/>
      <c r="K481" s="102"/>
      <c r="L481" s="102"/>
      <c r="M481" s="102"/>
      <c r="N481" s="102"/>
      <c r="O481" s="102"/>
      <c r="P481" s="102"/>
      <c r="Q481" s="102"/>
      <c r="R481" s="102"/>
      <c r="S481" s="102"/>
      <c r="T481" s="102"/>
      <c r="U481" s="102"/>
      <c r="V481" s="102"/>
      <c r="W481" s="104"/>
      <c r="X481" s="104"/>
      <c r="Y481" s="102"/>
      <c r="Z481" s="102"/>
      <c r="AA481" s="102"/>
      <c r="AB481" s="102"/>
      <c r="AC481" s="102"/>
      <c r="AD481" s="102"/>
    </row>
    <row r="482" spans="1:30" ht="12.75" customHeight="1">
      <c r="A482" s="102"/>
      <c r="B482" s="102"/>
      <c r="C482" s="102"/>
      <c r="D482" s="102"/>
      <c r="E482" s="102"/>
      <c r="F482" s="102"/>
      <c r="G482" s="102"/>
      <c r="H482" s="102"/>
      <c r="I482" s="102"/>
      <c r="J482" s="102"/>
      <c r="K482" s="102"/>
      <c r="L482" s="102"/>
      <c r="M482" s="102"/>
      <c r="N482" s="102"/>
      <c r="O482" s="102"/>
      <c r="P482" s="102"/>
      <c r="Q482" s="102"/>
      <c r="R482" s="102"/>
      <c r="S482" s="102"/>
      <c r="T482" s="102"/>
      <c r="U482" s="102"/>
      <c r="V482" s="102"/>
      <c r="W482" s="104"/>
      <c r="X482" s="104"/>
      <c r="Y482" s="102"/>
      <c r="Z482" s="102"/>
      <c r="AA482" s="102"/>
      <c r="AB482" s="102"/>
      <c r="AC482" s="102"/>
      <c r="AD482" s="102"/>
    </row>
    <row r="483" spans="1:30" ht="12.75" customHeight="1">
      <c r="A483" s="102"/>
      <c r="B483" s="102"/>
      <c r="C483" s="102"/>
      <c r="D483" s="102"/>
      <c r="E483" s="102"/>
      <c r="F483" s="102"/>
      <c r="G483" s="102"/>
      <c r="H483" s="102"/>
      <c r="I483" s="102"/>
      <c r="J483" s="102"/>
      <c r="K483" s="102"/>
      <c r="L483" s="102"/>
      <c r="M483" s="102"/>
      <c r="N483" s="102"/>
      <c r="O483" s="102"/>
      <c r="P483" s="102"/>
      <c r="Q483" s="102"/>
      <c r="R483" s="102"/>
      <c r="S483" s="102"/>
      <c r="T483" s="102"/>
      <c r="U483" s="102"/>
      <c r="V483" s="102"/>
      <c r="W483" s="104"/>
      <c r="X483" s="104"/>
      <c r="Y483" s="102"/>
      <c r="Z483" s="102"/>
      <c r="AA483" s="102"/>
      <c r="AB483" s="102"/>
      <c r="AC483" s="102"/>
      <c r="AD483" s="102"/>
    </row>
    <row r="484" spans="1:30" ht="12.75" customHeight="1">
      <c r="A484" s="102"/>
      <c r="B484" s="102"/>
      <c r="C484" s="102"/>
      <c r="D484" s="102"/>
      <c r="E484" s="102"/>
      <c r="F484" s="102"/>
      <c r="G484" s="102"/>
      <c r="H484" s="102"/>
      <c r="I484" s="102"/>
      <c r="J484" s="102"/>
      <c r="K484" s="102"/>
      <c r="L484" s="102"/>
      <c r="M484" s="102"/>
      <c r="N484" s="102"/>
      <c r="O484" s="102"/>
      <c r="P484" s="102"/>
      <c r="Q484" s="102"/>
      <c r="R484" s="102"/>
      <c r="S484" s="102"/>
      <c r="T484" s="102"/>
      <c r="U484" s="102"/>
      <c r="V484" s="102"/>
      <c r="W484" s="104"/>
      <c r="X484" s="104"/>
      <c r="Y484" s="102"/>
      <c r="Z484" s="102"/>
      <c r="AA484" s="102"/>
      <c r="AB484" s="102"/>
      <c r="AC484" s="102"/>
      <c r="AD484" s="102"/>
    </row>
    <row r="485" spans="1:30" ht="12.75" customHeight="1">
      <c r="A485" s="102"/>
      <c r="B485" s="102"/>
      <c r="C485" s="102"/>
      <c r="D485" s="102"/>
      <c r="E485" s="102"/>
      <c r="F485" s="102"/>
      <c r="G485" s="102"/>
      <c r="H485" s="102"/>
      <c r="I485" s="102"/>
      <c r="J485" s="102"/>
      <c r="K485" s="102"/>
      <c r="L485" s="102"/>
      <c r="M485" s="102"/>
      <c r="N485" s="102"/>
      <c r="O485" s="102"/>
      <c r="P485" s="102"/>
      <c r="Q485" s="102"/>
      <c r="R485" s="102"/>
      <c r="S485" s="102"/>
      <c r="T485" s="102"/>
      <c r="U485" s="102"/>
      <c r="V485" s="102"/>
      <c r="W485" s="104"/>
      <c r="X485" s="104"/>
      <c r="Y485" s="102"/>
      <c r="Z485" s="102"/>
      <c r="AA485" s="102"/>
      <c r="AB485" s="102"/>
      <c r="AC485" s="102"/>
      <c r="AD485" s="102"/>
    </row>
    <row r="486" spans="1:30" ht="12.75" customHeight="1">
      <c r="A486" s="102"/>
      <c r="B486" s="102"/>
      <c r="C486" s="102"/>
      <c r="D486" s="102"/>
      <c r="E486" s="102"/>
      <c r="F486" s="102"/>
      <c r="G486" s="102"/>
      <c r="H486" s="102"/>
      <c r="I486" s="102"/>
      <c r="J486" s="102"/>
      <c r="K486" s="102"/>
      <c r="L486" s="102"/>
      <c r="M486" s="102"/>
      <c r="N486" s="102"/>
      <c r="O486" s="102"/>
      <c r="P486" s="102"/>
      <c r="Q486" s="102"/>
      <c r="R486" s="102"/>
      <c r="S486" s="102"/>
      <c r="T486" s="102"/>
      <c r="U486" s="102"/>
      <c r="V486" s="102"/>
      <c r="W486" s="104"/>
      <c r="X486" s="104"/>
      <c r="Y486" s="102"/>
      <c r="Z486" s="102"/>
      <c r="AA486" s="102"/>
      <c r="AB486" s="102"/>
      <c r="AC486" s="102"/>
      <c r="AD486" s="102"/>
    </row>
    <row r="487" spans="1:30" ht="12.75" customHeight="1">
      <c r="A487" s="102"/>
      <c r="B487" s="102"/>
      <c r="C487" s="102"/>
      <c r="D487" s="102"/>
      <c r="E487" s="102"/>
      <c r="F487" s="102"/>
      <c r="G487" s="102"/>
      <c r="H487" s="102"/>
      <c r="I487" s="102"/>
      <c r="J487" s="102"/>
      <c r="K487" s="102"/>
      <c r="L487" s="102"/>
      <c r="M487" s="102"/>
      <c r="N487" s="102"/>
      <c r="O487" s="102"/>
      <c r="P487" s="102"/>
      <c r="Q487" s="102"/>
      <c r="R487" s="102"/>
      <c r="S487" s="102"/>
      <c r="T487" s="102"/>
      <c r="U487" s="102"/>
      <c r="V487" s="102"/>
      <c r="W487" s="104"/>
      <c r="X487" s="104"/>
      <c r="Y487" s="102"/>
      <c r="Z487" s="102"/>
      <c r="AA487" s="102"/>
      <c r="AB487" s="102"/>
      <c r="AC487" s="102"/>
      <c r="AD487" s="102"/>
    </row>
    <row r="488" spans="1:30" ht="12.75" customHeight="1">
      <c r="A488" s="102"/>
      <c r="B488" s="102"/>
      <c r="C488" s="102"/>
      <c r="D488" s="102"/>
      <c r="E488" s="102"/>
      <c r="F488" s="102"/>
      <c r="G488" s="102"/>
      <c r="H488" s="102"/>
      <c r="I488" s="102"/>
      <c r="J488" s="102"/>
      <c r="K488" s="102"/>
      <c r="L488" s="102"/>
      <c r="M488" s="102"/>
      <c r="N488" s="102"/>
      <c r="O488" s="102"/>
      <c r="P488" s="102"/>
      <c r="Q488" s="102"/>
      <c r="R488" s="102"/>
      <c r="S488" s="102"/>
      <c r="T488" s="102"/>
      <c r="U488" s="102"/>
      <c r="V488" s="102"/>
      <c r="W488" s="104"/>
      <c r="X488" s="104"/>
      <c r="Y488" s="102"/>
      <c r="Z488" s="102"/>
      <c r="AA488" s="102"/>
      <c r="AB488" s="102"/>
      <c r="AC488" s="102"/>
      <c r="AD488" s="102"/>
    </row>
    <row r="489" spans="1:30" ht="12.75" customHeight="1">
      <c r="A489" s="102"/>
      <c r="B489" s="102"/>
      <c r="C489" s="102"/>
      <c r="D489" s="102"/>
      <c r="E489" s="102"/>
      <c r="F489" s="102"/>
      <c r="G489" s="102"/>
      <c r="H489" s="102"/>
      <c r="I489" s="102"/>
      <c r="J489" s="102"/>
      <c r="K489" s="102"/>
      <c r="L489" s="102"/>
      <c r="M489" s="102"/>
      <c r="N489" s="102"/>
      <c r="O489" s="102"/>
      <c r="P489" s="102"/>
      <c r="Q489" s="102"/>
      <c r="R489" s="102"/>
      <c r="S489" s="102"/>
      <c r="T489" s="102"/>
      <c r="U489" s="102"/>
      <c r="V489" s="102"/>
      <c r="W489" s="104"/>
      <c r="X489" s="104"/>
      <c r="Y489" s="102"/>
      <c r="Z489" s="102"/>
      <c r="AA489" s="102"/>
      <c r="AB489" s="102"/>
      <c r="AC489" s="102"/>
      <c r="AD489" s="102"/>
    </row>
    <row r="490" spans="1:30" ht="12.75" customHeight="1">
      <c r="A490" s="102"/>
      <c r="B490" s="102"/>
      <c r="C490" s="102"/>
      <c r="D490" s="102"/>
      <c r="E490" s="102"/>
      <c r="F490" s="102"/>
      <c r="G490" s="102"/>
      <c r="H490" s="102"/>
      <c r="I490" s="102"/>
      <c r="J490" s="102"/>
      <c r="K490" s="102"/>
      <c r="L490" s="102"/>
      <c r="M490" s="102"/>
      <c r="N490" s="102"/>
      <c r="O490" s="102"/>
      <c r="P490" s="102"/>
      <c r="Q490" s="102"/>
      <c r="R490" s="102"/>
      <c r="S490" s="102"/>
      <c r="T490" s="102"/>
      <c r="U490" s="102"/>
      <c r="V490" s="102"/>
      <c r="W490" s="104"/>
      <c r="X490" s="104"/>
      <c r="Y490" s="102"/>
      <c r="Z490" s="102"/>
      <c r="AA490" s="102"/>
      <c r="AB490" s="102"/>
      <c r="AC490" s="102"/>
      <c r="AD490" s="102"/>
    </row>
    <row r="491" spans="1:30" ht="12.75" customHeight="1">
      <c r="A491" s="102"/>
      <c r="B491" s="102"/>
      <c r="C491" s="102"/>
      <c r="D491" s="102"/>
      <c r="E491" s="102"/>
      <c r="F491" s="102"/>
      <c r="G491" s="102"/>
      <c r="H491" s="102"/>
      <c r="I491" s="102"/>
      <c r="J491" s="102"/>
      <c r="K491" s="102"/>
      <c r="L491" s="102"/>
      <c r="M491" s="102"/>
      <c r="N491" s="102"/>
      <c r="O491" s="102"/>
      <c r="P491" s="102"/>
      <c r="Q491" s="102"/>
      <c r="R491" s="102"/>
      <c r="S491" s="102"/>
      <c r="T491" s="102"/>
      <c r="U491" s="102"/>
      <c r="V491" s="102"/>
      <c r="W491" s="104"/>
      <c r="X491" s="104"/>
      <c r="Y491" s="102"/>
      <c r="Z491" s="102"/>
      <c r="AA491" s="102"/>
      <c r="AB491" s="102"/>
      <c r="AC491" s="102"/>
      <c r="AD491" s="102"/>
    </row>
    <row r="492" spans="1:30" ht="12.75" customHeight="1">
      <c r="A492" s="102"/>
      <c r="B492" s="102"/>
      <c r="C492" s="102"/>
      <c r="D492" s="102"/>
      <c r="E492" s="102"/>
      <c r="F492" s="102"/>
      <c r="G492" s="102"/>
      <c r="H492" s="102"/>
      <c r="I492" s="102"/>
      <c r="J492" s="102"/>
      <c r="K492" s="102"/>
      <c r="L492" s="102"/>
      <c r="M492" s="102"/>
      <c r="N492" s="102"/>
      <c r="O492" s="102"/>
      <c r="P492" s="102"/>
      <c r="Q492" s="102"/>
      <c r="R492" s="102"/>
      <c r="S492" s="102"/>
      <c r="T492" s="102"/>
      <c r="U492" s="102"/>
      <c r="V492" s="102"/>
      <c r="W492" s="104"/>
      <c r="X492" s="104"/>
      <c r="Y492" s="102"/>
      <c r="Z492" s="102"/>
      <c r="AA492" s="102"/>
      <c r="AB492" s="102"/>
      <c r="AC492" s="102"/>
      <c r="AD492" s="102"/>
    </row>
    <row r="493" spans="1:30" ht="12.75" customHeight="1">
      <c r="A493" s="102"/>
      <c r="B493" s="102"/>
      <c r="C493" s="102"/>
      <c r="D493" s="102"/>
      <c r="E493" s="102"/>
      <c r="F493" s="102"/>
      <c r="G493" s="102"/>
      <c r="H493" s="102"/>
      <c r="I493" s="102"/>
      <c r="J493" s="102"/>
      <c r="K493" s="102"/>
      <c r="L493" s="102"/>
      <c r="M493" s="102"/>
      <c r="N493" s="102"/>
      <c r="O493" s="102"/>
      <c r="P493" s="102"/>
      <c r="Q493" s="102"/>
      <c r="R493" s="102"/>
      <c r="S493" s="102"/>
      <c r="T493" s="102"/>
      <c r="U493" s="102"/>
      <c r="V493" s="102"/>
      <c r="W493" s="104"/>
      <c r="X493" s="104"/>
      <c r="Y493" s="102"/>
      <c r="Z493" s="102"/>
      <c r="AA493" s="102"/>
      <c r="AB493" s="102"/>
      <c r="AC493" s="102"/>
      <c r="AD493" s="102"/>
    </row>
    <row r="494" spans="1:30" ht="12.75" customHeight="1">
      <c r="A494" s="102"/>
      <c r="B494" s="102"/>
      <c r="C494" s="102"/>
      <c r="D494" s="102"/>
      <c r="E494" s="102"/>
      <c r="F494" s="102"/>
      <c r="G494" s="102"/>
      <c r="H494" s="102"/>
      <c r="I494" s="102"/>
      <c r="J494" s="102"/>
      <c r="K494" s="102"/>
      <c r="L494" s="102"/>
      <c r="M494" s="102"/>
      <c r="N494" s="102"/>
      <c r="O494" s="102"/>
      <c r="P494" s="102"/>
      <c r="Q494" s="102"/>
      <c r="R494" s="102"/>
      <c r="S494" s="102"/>
      <c r="T494" s="102"/>
      <c r="U494" s="102"/>
      <c r="V494" s="102"/>
      <c r="W494" s="104"/>
      <c r="X494" s="104"/>
      <c r="Y494" s="102"/>
      <c r="Z494" s="102"/>
      <c r="AA494" s="102"/>
      <c r="AB494" s="102"/>
      <c r="AC494" s="102"/>
      <c r="AD494" s="102"/>
    </row>
    <row r="495" spans="1:30" ht="12.75" customHeight="1">
      <c r="A495" s="102"/>
      <c r="B495" s="102"/>
      <c r="C495" s="102"/>
      <c r="D495" s="102"/>
      <c r="E495" s="102"/>
      <c r="F495" s="102"/>
      <c r="G495" s="102"/>
      <c r="H495" s="102"/>
      <c r="I495" s="102"/>
      <c r="J495" s="102"/>
      <c r="K495" s="102"/>
      <c r="L495" s="102"/>
      <c r="M495" s="102"/>
      <c r="N495" s="102"/>
      <c r="O495" s="102"/>
      <c r="P495" s="102"/>
      <c r="Q495" s="102"/>
      <c r="R495" s="102"/>
      <c r="S495" s="102"/>
      <c r="T495" s="102"/>
      <c r="U495" s="102"/>
      <c r="V495" s="102"/>
      <c r="W495" s="104"/>
      <c r="X495" s="104"/>
      <c r="Y495" s="102"/>
      <c r="Z495" s="102"/>
      <c r="AA495" s="102"/>
      <c r="AB495" s="102"/>
      <c r="AC495" s="102"/>
      <c r="AD495" s="102"/>
    </row>
    <row r="496" spans="1:30" ht="12.75" customHeight="1">
      <c r="A496" s="102"/>
      <c r="B496" s="102"/>
      <c r="C496" s="102"/>
      <c r="D496" s="102"/>
      <c r="E496" s="102"/>
      <c r="F496" s="102"/>
      <c r="G496" s="102"/>
      <c r="H496" s="102"/>
      <c r="I496" s="102"/>
      <c r="J496" s="102"/>
      <c r="K496" s="102"/>
      <c r="L496" s="102"/>
      <c r="M496" s="102"/>
      <c r="N496" s="102"/>
      <c r="O496" s="102"/>
      <c r="P496" s="102"/>
      <c r="Q496" s="102"/>
      <c r="R496" s="102"/>
      <c r="S496" s="102"/>
      <c r="T496" s="102"/>
      <c r="U496" s="102"/>
      <c r="V496" s="102"/>
      <c r="W496" s="104"/>
      <c r="X496" s="104"/>
      <c r="Y496" s="102"/>
      <c r="Z496" s="102"/>
      <c r="AA496" s="102"/>
      <c r="AB496" s="102"/>
      <c r="AC496" s="102"/>
      <c r="AD496" s="102"/>
    </row>
    <row r="497" spans="1:30" ht="12.75" customHeight="1">
      <c r="A497" s="102"/>
      <c r="B497" s="102"/>
      <c r="C497" s="102"/>
      <c r="D497" s="102"/>
      <c r="E497" s="102"/>
      <c r="F497" s="102"/>
      <c r="G497" s="102"/>
      <c r="H497" s="102"/>
      <c r="I497" s="102"/>
      <c r="J497" s="102"/>
      <c r="K497" s="102"/>
      <c r="L497" s="102"/>
      <c r="M497" s="102"/>
      <c r="N497" s="102"/>
      <c r="O497" s="102"/>
      <c r="P497" s="102"/>
      <c r="Q497" s="102"/>
      <c r="R497" s="102"/>
      <c r="S497" s="102"/>
      <c r="T497" s="102"/>
      <c r="U497" s="102"/>
      <c r="V497" s="102"/>
      <c r="W497" s="104"/>
      <c r="X497" s="104"/>
      <c r="Y497" s="102"/>
      <c r="Z497" s="102"/>
      <c r="AA497" s="102"/>
      <c r="AB497" s="102"/>
      <c r="AC497" s="102"/>
      <c r="AD497" s="102"/>
    </row>
    <row r="498" spans="1:30" ht="12.75" customHeight="1">
      <c r="A498" s="102"/>
      <c r="B498" s="102"/>
      <c r="C498" s="102"/>
      <c r="D498" s="102"/>
      <c r="E498" s="102"/>
      <c r="F498" s="102"/>
      <c r="G498" s="102"/>
      <c r="H498" s="102"/>
      <c r="I498" s="102"/>
      <c r="J498" s="102"/>
      <c r="K498" s="102"/>
      <c r="L498" s="102"/>
      <c r="M498" s="102"/>
      <c r="N498" s="102"/>
      <c r="O498" s="102"/>
      <c r="P498" s="102"/>
      <c r="Q498" s="102"/>
      <c r="R498" s="102"/>
      <c r="S498" s="102"/>
      <c r="T498" s="102"/>
      <c r="U498" s="102"/>
      <c r="V498" s="102"/>
      <c r="W498" s="104"/>
      <c r="X498" s="104"/>
      <c r="Y498" s="102"/>
      <c r="Z498" s="102"/>
      <c r="AA498" s="102"/>
      <c r="AB498" s="102"/>
      <c r="AC498" s="102"/>
      <c r="AD498" s="102"/>
    </row>
    <row r="499" spans="1:30" ht="12.75" customHeight="1">
      <c r="A499" s="102"/>
      <c r="B499" s="102"/>
      <c r="C499" s="102"/>
      <c r="D499" s="102"/>
      <c r="E499" s="102"/>
      <c r="F499" s="102"/>
      <c r="G499" s="102"/>
      <c r="H499" s="102"/>
      <c r="I499" s="102"/>
      <c r="J499" s="102"/>
      <c r="K499" s="102"/>
      <c r="L499" s="102"/>
      <c r="M499" s="102"/>
      <c r="N499" s="102"/>
      <c r="O499" s="102"/>
      <c r="P499" s="102"/>
      <c r="Q499" s="102"/>
      <c r="R499" s="102"/>
      <c r="S499" s="102"/>
      <c r="T499" s="102"/>
      <c r="U499" s="102"/>
      <c r="V499" s="102"/>
      <c r="W499" s="104"/>
      <c r="X499" s="104"/>
      <c r="Y499" s="102"/>
      <c r="Z499" s="102"/>
      <c r="AA499" s="102"/>
      <c r="AB499" s="102"/>
      <c r="AC499" s="102"/>
      <c r="AD499" s="102"/>
    </row>
    <row r="500" spans="1:30" ht="12.75" customHeight="1">
      <c r="A500" s="102"/>
      <c r="B500" s="102"/>
      <c r="C500" s="102"/>
      <c r="D500" s="102"/>
      <c r="E500" s="102"/>
      <c r="F500" s="102"/>
      <c r="G500" s="102"/>
      <c r="H500" s="102"/>
      <c r="I500" s="102"/>
      <c r="J500" s="102"/>
      <c r="K500" s="102"/>
      <c r="L500" s="102"/>
      <c r="M500" s="102"/>
      <c r="N500" s="102"/>
      <c r="O500" s="102"/>
      <c r="P500" s="102"/>
      <c r="Q500" s="102"/>
      <c r="R500" s="102"/>
      <c r="S500" s="102"/>
      <c r="T500" s="102"/>
      <c r="U500" s="102"/>
      <c r="V500" s="102"/>
      <c r="W500" s="104"/>
      <c r="X500" s="104"/>
      <c r="Y500" s="102"/>
      <c r="Z500" s="102"/>
      <c r="AA500" s="102"/>
      <c r="AB500" s="102"/>
      <c r="AC500" s="102"/>
      <c r="AD500" s="102"/>
    </row>
    <row r="501" spans="1:30" ht="12.75" customHeight="1">
      <c r="A501" s="102"/>
      <c r="B501" s="102"/>
      <c r="C501" s="102"/>
      <c r="D501" s="102"/>
      <c r="E501" s="102"/>
      <c r="F501" s="102"/>
      <c r="G501" s="102"/>
      <c r="H501" s="102"/>
      <c r="I501" s="102"/>
      <c r="J501" s="102"/>
      <c r="K501" s="102"/>
      <c r="L501" s="102"/>
      <c r="M501" s="102"/>
      <c r="N501" s="102"/>
      <c r="O501" s="102"/>
      <c r="P501" s="102"/>
      <c r="Q501" s="102"/>
      <c r="R501" s="102"/>
      <c r="S501" s="102"/>
      <c r="T501" s="102"/>
      <c r="U501" s="102"/>
      <c r="V501" s="102"/>
      <c r="W501" s="104"/>
      <c r="X501" s="104"/>
      <c r="Y501" s="102"/>
      <c r="Z501" s="102"/>
      <c r="AA501" s="102"/>
      <c r="AB501" s="102"/>
      <c r="AC501" s="102"/>
      <c r="AD501" s="102"/>
    </row>
    <row r="502" spans="1:30" ht="12.75" customHeight="1">
      <c r="A502" s="102"/>
      <c r="B502" s="102"/>
      <c r="C502" s="102"/>
      <c r="D502" s="102"/>
      <c r="E502" s="102"/>
      <c r="F502" s="102"/>
      <c r="G502" s="102"/>
      <c r="H502" s="102"/>
      <c r="I502" s="102"/>
      <c r="J502" s="102"/>
      <c r="K502" s="102"/>
      <c r="L502" s="102"/>
      <c r="M502" s="102"/>
      <c r="N502" s="102"/>
      <c r="O502" s="102"/>
      <c r="P502" s="102"/>
      <c r="Q502" s="102"/>
      <c r="R502" s="102"/>
      <c r="S502" s="102"/>
      <c r="T502" s="102"/>
      <c r="U502" s="102"/>
      <c r="V502" s="102"/>
      <c r="W502" s="104"/>
      <c r="X502" s="104"/>
      <c r="Y502" s="102"/>
      <c r="Z502" s="102"/>
      <c r="AA502" s="102"/>
      <c r="AB502" s="102"/>
      <c r="AC502" s="102"/>
      <c r="AD502" s="102"/>
    </row>
    <row r="503" spans="1:30" ht="12.75" customHeight="1">
      <c r="A503" s="102"/>
      <c r="B503" s="102"/>
      <c r="C503" s="102"/>
      <c r="D503" s="102"/>
      <c r="E503" s="102"/>
      <c r="F503" s="102"/>
      <c r="G503" s="102"/>
      <c r="H503" s="102"/>
      <c r="I503" s="102"/>
      <c r="J503" s="102"/>
      <c r="K503" s="102"/>
      <c r="L503" s="102"/>
      <c r="M503" s="102"/>
      <c r="N503" s="102"/>
      <c r="O503" s="102"/>
      <c r="P503" s="102"/>
      <c r="Q503" s="102"/>
      <c r="R503" s="102"/>
      <c r="S503" s="102"/>
      <c r="T503" s="102"/>
      <c r="U503" s="102"/>
      <c r="V503" s="102"/>
      <c r="W503" s="104"/>
      <c r="X503" s="104"/>
      <c r="Y503" s="102"/>
      <c r="Z503" s="102"/>
      <c r="AA503" s="102"/>
      <c r="AB503" s="102"/>
      <c r="AC503" s="102"/>
      <c r="AD503" s="102"/>
    </row>
    <row r="504" spans="1:30" ht="12.75" customHeight="1">
      <c r="A504" s="102"/>
      <c r="B504" s="102"/>
      <c r="C504" s="102"/>
      <c r="D504" s="102"/>
      <c r="E504" s="102"/>
      <c r="F504" s="102"/>
      <c r="G504" s="102"/>
      <c r="H504" s="102"/>
      <c r="I504" s="102"/>
      <c r="J504" s="102"/>
      <c r="K504" s="102"/>
      <c r="L504" s="102"/>
      <c r="M504" s="102"/>
      <c r="N504" s="102"/>
      <c r="O504" s="102"/>
      <c r="P504" s="102"/>
      <c r="Q504" s="102"/>
      <c r="R504" s="102"/>
      <c r="S504" s="102"/>
      <c r="T504" s="102"/>
      <c r="U504" s="102"/>
      <c r="V504" s="102"/>
      <c r="W504" s="104"/>
      <c r="X504" s="104"/>
      <c r="Y504" s="102"/>
      <c r="Z504" s="102"/>
      <c r="AA504" s="102"/>
      <c r="AB504" s="102"/>
      <c r="AC504" s="102"/>
      <c r="AD504" s="102"/>
    </row>
    <row r="505" spans="1:30" ht="12.75" customHeight="1">
      <c r="A505" s="102"/>
      <c r="B505" s="102"/>
      <c r="C505" s="102"/>
      <c r="D505" s="102"/>
      <c r="E505" s="102"/>
      <c r="F505" s="102"/>
      <c r="G505" s="102"/>
      <c r="H505" s="102"/>
      <c r="I505" s="102"/>
      <c r="J505" s="102"/>
      <c r="K505" s="102"/>
      <c r="L505" s="102"/>
      <c r="M505" s="102"/>
      <c r="N505" s="102"/>
      <c r="O505" s="102"/>
      <c r="P505" s="102"/>
      <c r="Q505" s="102"/>
      <c r="R505" s="102"/>
      <c r="S505" s="102"/>
      <c r="T505" s="102"/>
      <c r="U505" s="102"/>
      <c r="V505" s="102"/>
      <c r="W505" s="104"/>
      <c r="X505" s="104"/>
      <c r="Y505" s="102"/>
      <c r="Z505" s="102"/>
      <c r="AA505" s="102"/>
      <c r="AB505" s="102"/>
      <c r="AC505" s="102"/>
      <c r="AD505" s="102"/>
    </row>
    <row r="506" spans="1:30" ht="12.75" customHeight="1">
      <c r="A506" s="102"/>
      <c r="B506" s="102"/>
      <c r="C506" s="102"/>
      <c r="D506" s="102"/>
      <c r="E506" s="102"/>
      <c r="F506" s="102"/>
      <c r="G506" s="102"/>
      <c r="H506" s="102"/>
      <c r="I506" s="102"/>
      <c r="J506" s="102"/>
      <c r="K506" s="102"/>
      <c r="L506" s="102"/>
      <c r="M506" s="102"/>
      <c r="N506" s="102"/>
      <c r="O506" s="102"/>
      <c r="P506" s="102"/>
      <c r="Q506" s="102"/>
      <c r="R506" s="102"/>
      <c r="S506" s="102"/>
      <c r="T506" s="102"/>
      <c r="U506" s="102"/>
      <c r="V506" s="102"/>
      <c r="W506" s="104"/>
      <c r="X506" s="104"/>
      <c r="Y506" s="102"/>
      <c r="Z506" s="102"/>
      <c r="AA506" s="102"/>
      <c r="AB506" s="102"/>
      <c r="AC506" s="102"/>
      <c r="AD506" s="102"/>
    </row>
    <row r="507" spans="1:30" ht="12.75" customHeight="1">
      <c r="A507" s="102"/>
      <c r="B507" s="102"/>
      <c r="C507" s="102"/>
      <c r="D507" s="102"/>
      <c r="E507" s="102"/>
      <c r="F507" s="102"/>
      <c r="G507" s="102"/>
      <c r="H507" s="102"/>
      <c r="I507" s="102"/>
      <c r="J507" s="102"/>
      <c r="K507" s="102"/>
      <c r="L507" s="102"/>
      <c r="M507" s="102"/>
      <c r="N507" s="102"/>
      <c r="O507" s="102"/>
      <c r="P507" s="102"/>
      <c r="Q507" s="102"/>
      <c r="R507" s="102"/>
      <c r="S507" s="102"/>
      <c r="T507" s="102"/>
      <c r="U507" s="102"/>
      <c r="V507" s="102"/>
      <c r="W507" s="104"/>
      <c r="X507" s="104"/>
      <c r="Y507" s="102"/>
      <c r="Z507" s="102"/>
      <c r="AA507" s="102"/>
      <c r="AB507" s="102"/>
      <c r="AC507" s="102"/>
      <c r="AD507" s="102"/>
    </row>
    <row r="508" spans="1:30" ht="12.75" customHeight="1">
      <c r="A508" s="102"/>
      <c r="B508" s="102"/>
      <c r="C508" s="102"/>
      <c r="D508" s="102"/>
      <c r="E508" s="102"/>
      <c r="F508" s="102"/>
      <c r="G508" s="102"/>
      <c r="H508" s="102"/>
      <c r="I508" s="102"/>
      <c r="J508" s="102"/>
      <c r="K508" s="102"/>
      <c r="L508" s="102"/>
      <c r="M508" s="102"/>
      <c r="N508" s="102"/>
      <c r="O508" s="102"/>
      <c r="P508" s="102"/>
      <c r="Q508" s="102"/>
      <c r="R508" s="102"/>
      <c r="S508" s="102"/>
      <c r="T508" s="102"/>
      <c r="U508" s="102"/>
      <c r="V508" s="102"/>
      <c r="W508" s="104"/>
      <c r="X508" s="104"/>
      <c r="Y508" s="102"/>
      <c r="Z508" s="102"/>
      <c r="AA508" s="102"/>
      <c r="AB508" s="102"/>
      <c r="AC508" s="102"/>
      <c r="AD508" s="102"/>
    </row>
    <row r="509" spans="1:30" ht="12.75" customHeight="1">
      <c r="A509" s="102"/>
      <c r="B509" s="102"/>
      <c r="C509" s="102"/>
      <c r="D509" s="102"/>
      <c r="E509" s="102"/>
      <c r="F509" s="102"/>
      <c r="G509" s="102"/>
      <c r="H509" s="102"/>
      <c r="I509" s="102"/>
      <c r="J509" s="102"/>
      <c r="K509" s="102"/>
      <c r="L509" s="102"/>
      <c r="M509" s="102"/>
      <c r="N509" s="102"/>
      <c r="O509" s="102"/>
      <c r="P509" s="102"/>
      <c r="Q509" s="102"/>
      <c r="R509" s="102"/>
      <c r="S509" s="102"/>
      <c r="T509" s="102"/>
      <c r="U509" s="102"/>
      <c r="V509" s="102"/>
      <c r="W509" s="104"/>
      <c r="X509" s="104"/>
      <c r="Y509" s="102"/>
      <c r="Z509" s="102"/>
      <c r="AA509" s="102"/>
      <c r="AB509" s="102"/>
      <c r="AC509" s="102"/>
      <c r="AD509" s="102"/>
    </row>
    <row r="510" spans="1:30" ht="12.75" customHeight="1">
      <c r="A510" s="102"/>
      <c r="B510" s="102"/>
      <c r="C510" s="102"/>
      <c r="D510" s="102"/>
      <c r="E510" s="102"/>
      <c r="F510" s="102"/>
      <c r="G510" s="102"/>
      <c r="H510" s="102"/>
      <c r="I510" s="102"/>
      <c r="J510" s="102"/>
      <c r="K510" s="102"/>
      <c r="L510" s="102"/>
      <c r="M510" s="102"/>
      <c r="N510" s="102"/>
      <c r="O510" s="102"/>
      <c r="P510" s="102"/>
      <c r="Q510" s="102"/>
      <c r="R510" s="102"/>
      <c r="S510" s="102"/>
      <c r="T510" s="102"/>
      <c r="U510" s="102"/>
      <c r="V510" s="102"/>
      <c r="W510" s="104"/>
      <c r="X510" s="104"/>
      <c r="Y510" s="102"/>
      <c r="Z510" s="102"/>
      <c r="AA510" s="102"/>
      <c r="AB510" s="102"/>
      <c r="AC510" s="102"/>
      <c r="AD510" s="102"/>
    </row>
    <row r="511" spans="1:30" ht="12.75" customHeight="1">
      <c r="A511" s="102"/>
      <c r="B511" s="102"/>
      <c r="C511" s="102"/>
      <c r="D511" s="102"/>
      <c r="E511" s="102"/>
      <c r="F511" s="102"/>
      <c r="G511" s="102"/>
      <c r="H511" s="102"/>
      <c r="I511" s="102"/>
      <c r="J511" s="102"/>
      <c r="K511" s="102"/>
      <c r="L511" s="102"/>
      <c r="M511" s="102"/>
      <c r="N511" s="102"/>
      <c r="O511" s="102"/>
      <c r="P511" s="102"/>
      <c r="Q511" s="102"/>
      <c r="R511" s="102"/>
      <c r="S511" s="102"/>
      <c r="T511" s="102"/>
      <c r="U511" s="102"/>
      <c r="V511" s="102"/>
      <c r="W511" s="104"/>
      <c r="X511" s="104"/>
      <c r="Y511" s="102"/>
      <c r="Z511" s="102"/>
      <c r="AA511" s="102"/>
      <c r="AB511" s="102"/>
      <c r="AC511" s="102"/>
      <c r="AD511" s="102"/>
    </row>
    <row r="512" spans="1:30" ht="12.75" customHeight="1">
      <c r="A512" s="102"/>
      <c r="B512" s="102"/>
      <c r="C512" s="102"/>
      <c r="D512" s="102"/>
      <c r="E512" s="102"/>
      <c r="F512" s="102"/>
      <c r="G512" s="102"/>
      <c r="H512" s="102"/>
      <c r="I512" s="102"/>
      <c r="J512" s="102"/>
      <c r="K512" s="102"/>
      <c r="L512" s="102"/>
      <c r="M512" s="102"/>
      <c r="N512" s="102"/>
      <c r="O512" s="102"/>
      <c r="P512" s="102"/>
      <c r="Q512" s="102"/>
      <c r="R512" s="102"/>
      <c r="S512" s="102"/>
      <c r="T512" s="102"/>
      <c r="U512" s="102"/>
      <c r="V512" s="102"/>
      <c r="W512" s="104"/>
      <c r="X512" s="104"/>
      <c r="Y512" s="102"/>
      <c r="Z512" s="102"/>
      <c r="AA512" s="102"/>
      <c r="AB512" s="102"/>
      <c r="AC512" s="102"/>
      <c r="AD512" s="102"/>
    </row>
    <row r="513" spans="1:30" ht="12.75" customHeight="1">
      <c r="A513" s="102"/>
      <c r="B513" s="102"/>
      <c r="C513" s="102"/>
      <c r="D513" s="102"/>
      <c r="E513" s="102"/>
      <c r="F513" s="102"/>
      <c r="G513" s="102"/>
      <c r="H513" s="102"/>
      <c r="I513" s="102"/>
      <c r="J513" s="102"/>
      <c r="K513" s="102"/>
      <c r="L513" s="102"/>
      <c r="M513" s="102"/>
      <c r="N513" s="102"/>
      <c r="O513" s="102"/>
      <c r="P513" s="102"/>
      <c r="Q513" s="102"/>
      <c r="R513" s="102"/>
      <c r="S513" s="102"/>
      <c r="T513" s="102"/>
      <c r="U513" s="102"/>
      <c r="V513" s="102"/>
      <c r="W513" s="104"/>
      <c r="X513" s="104"/>
      <c r="Y513" s="102"/>
      <c r="Z513" s="102"/>
      <c r="AA513" s="102"/>
      <c r="AB513" s="102"/>
      <c r="AC513" s="102"/>
      <c r="AD513" s="102"/>
    </row>
    <row r="514" spans="1:30" ht="12.75" customHeight="1">
      <c r="A514" s="102"/>
      <c r="B514" s="102"/>
      <c r="C514" s="102"/>
      <c r="D514" s="102"/>
      <c r="E514" s="102"/>
      <c r="F514" s="102"/>
      <c r="G514" s="102"/>
      <c r="H514" s="102"/>
      <c r="I514" s="102"/>
      <c r="J514" s="102"/>
      <c r="K514" s="102"/>
      <c r="L514" s="102"/>
      <c r="M514" s="102"/>
      <c r="N514" s="102"/>
      <c r="O514" s="102"/>
      <c r="P514" s="102"/>
      <c r="Q514" s="102"/>
      <c r="R514" s="102"/>
      <c r="S514" s="102"/>
      <c r="T514" s="102"/>
      <c r="U514" s="102"/>
      <c r="V514" s="102"/>
      <c r="W514" s="104"/>
      <c r="X514" s="104"/>
      <c r="Y514" s="102"/>
      <c r="Z514" s="102"/>
      <c r="AA514" s="102"/>
      <c r="AB514" s="102"/>
      <c r="AC514" s="102"/>
      <c r="AD514" s="102"/>
    </row>
    <row r="515" spans="1:30" ht="12.75" customHeight="1">
      <c r="A515" s="102"/>
      <c r="B515" s="102"/>
      <c r="C515" s="102"/>
      <c r="D515" s="102"/>
      <c r="E515" s="102"/>
      <c r="F515" s="102"/>
      <c r="G515" s="102"/>
      <c r="H515" s="102"/>
      <c r="I515" s="102"/>
      <c r="J515" s="102"/>
      <c r="K515" s="102"/>
      <c r="L515" s="102"/>
      <c r="M515" s="102"/>
      <c r="N515" s="102"/>
      <c r="O515" s="102"/>
      <c r="P515" s="102"/>
      <c r="Q515" s="102"/>
      <c r="R515" s="102"/>
      <c r="S515" s="102"/>
      <c r="T515" s="102"/>
      <c r="U515" s="102"/>
      <c r="V515" s="102"/>
      <c r="W515" s="104"/>
      <c r="X515" s="104"/>
      <c r="Y515" s="102"/>
      <c r="Z515" s="102"/>
      <c r="AA515" s="102"/>
      <c r="AB515" s="102"/>
      <c r="AC515" s="102"/>
      <c r="AD515" s="102"/>
    </row>
    <row r="516" spans="1:30" ht="12.75" customHeight="1">
      <c r="A516" s="102"/>
      <c r="B516" s="102"/>
      <c r="C516" s="102"/>
      <c r="D516" s="102"/>
      <c r="E516" s="102"/>
      <c r="F516" s="102"/>
      <c r="G516" s="102"/>
      <c r="H516" s="102"/>
      <c r="I516" s="102"/>
      <c r="J516" s="102"/>
      <c r="K516" s="102"/>
      <c r="L516" s="102"/>
      <c r="M516" s="102"/>
      <c r="N516" s="102"/>
      <c r="O516" s="102"/>
      <c r="P516" s="102"/>
      <c r="Q516" s="102"/>
      <c r="R516" s="102"/>
      <c r="S516" s="102"/>
      <c r="T516" s="102"/>
      <c r="U516" s="102"/>
      <c r="V516" s="102"/>
      <c r="W516" s="104"/>
      <c r="X516" s="104"/>
      <c r="Y516" s="102"/>
      <c r="Z516" s="102"/>
      <c r="AA516" s="102"/>
      <c r="AB516" s="102"/>
      <c r="AC516" s="102"/>
      <c r="AD516" s="102"/>
    </row>
    <row r="517" spans="1:30" ht="12.75" customHeight="1">
      <c r="A517" s="102"/>
      <c r="B517" s="102"/>
      <c r="C517" s="102"/>
      <c r="D517" s="102"/>
      <c r="E517" s="102"/>
      <c r="F517" s="102"/>
      <c r="G517" s="102"/>
      <c r="H517" s="102"/>
      <c r="I517" s="102"/>
      <c r="J517" s="102"/>
      <c r="K517" s="102"/>
      <c r="L517" s="102"/>
      <c r="M517" s="102"/>
      <c r="N517" s="102"/>
      <c r="O517" s="102"/>
      <c r="P517" s="102"/>
      <c r="Q517" s="102"/>
      <c r="R517" s="102"/>
      <c r="S517" s="102"/>
      <c r="T517" s="102"/>
      <c r="U517" s="102"/>
      <c r="V517" s="102"/>
      <c r="W517" s="104"/>
      <c r="X517" s="104"/>
      <c r="Y517" s="102"/>
      <c r="Z517" s="102"/>
      <c r="AA517" s="102"/>
      <c r="AB517" s="102"/>
      <c r="AC517" s="102"/>
      <c r="AD517" s="102"/>
    </row>
    <row r="518" spans="1:30" ht="12.75" customHeight="1">
      <c r="A518" s="102"/>
      <c r="B518" s="102"/>
      <c r="C518" s="102"/>
      <c r="D518" s="102"/>
      <c r="E518" s="102"/>
      <c r="F518" s="102"/>
      <c r="G518" s="102"/>
      <c r="H518" s="102"/>
      <c r="I518" s="102"/>
      <c r="J518" s="102"/>
      <c r="K518" s="102"/>
      <c r="L518" s="102"/>
      <c r="M518" s="102"/>
      <c r="N518" s="102"/>
      <c r="O518" s="102"/>
      <c r="P518" s="102"/>
      <c r="Q518" s="102"/>
      <c r="R518" s="102"/>
      <c r="S518" s="102"/>
      <c r="T518" s="102"/>
      <c r="U518" s="102"/>
      <c r="V518" s="102"/>
      <c r="W518" s="104"/>
      <c r="X518" s="104"/>
      <c r="Y518" s="102"/>
      <c r="Z518" s="102"/>
      <c r="AA518" s="102"/>
      <c r="AB518" s="102"/>
      <c r="AC518" s="102"/>
      <c r="AD518" s="102"/>
    </row>
    <row r="519" spans="1:30" ht="12.75" customHeight="1">
      <c r="A519" s="102"/>
      <c r="B519" s="102"/>
      <c r="C519" s="102"/>
      <c r="D519" s="102"/>
      <c r="E519" s="102"/>
      <c r="F519" s="102"/>
      <c r="G519" s="102"/>
      <c r="H519" s="102"/>
      <c r="I519" s="102"/>
      <c r="J519" s="102"/>
      <c r="K519" s="102"/>
      <c r="L519" s="102"/>
      <c r="M519" s="102"/>
      <c r="N519" s="102"/>
      <c r="O519" s="102"/>
      <c r="P519" s="102"/>
      <c r="Q519" s="102"/>
      <c r="R519" s="102"/>
      <c r="S519" s="102"/>
      <c r="T519" s="102"/>
      <c r="U519" s="102"/>
      <c r="V519" s="102"/>
      <c r="W519" s="104"/>
      <c r="X519" s="104"/>
      <c r="Y519" s="102"/>
      <c r="Z519" s="102"/>
      <c r="AA519" s="102"/>
      <c r="AB519" s="102"/>
      <c r="AC519" s="102"/>
      <c r="AD519" s="102"/>
    </row>
    <row r="520" spans="1:30" ht="12.75" customHeight="1">
      <c r="A520" s="102"/>
      <c r="B520" s="102"/>
      <c r="C520" s="102"/>
      <c r="D520" s="102"/>
      <c r="E520" s="102"/>
      <c r="F520" s="102"/>
      <c r="G520" s="102"/>
      <c r="H520" s="102"/>
      <c r="I520" s="102"/>
      <c r="J520" s="102"/>
      <c r="K520" s="102"/>
      <c r="L520" s="102"/>
      <c r="M520" s="102"/>
      <c r="N520" s="102"/>
      <c r="O520" s="102"/>
      <c r="P520" s="102"/>
      <c r="Q520" s="102"/>
      <c r="R520" s="102"/>
      <c r="S520" s="102"/>
      <c r="T520" s="102"/>
      <c r="U520" s="102"/>
      <c r="V520" s="102"/>
      <c r="W520" s="104"/>
      <c r="X520" s="104"/>
      <c r="Y520" s="102"/>
      <c r="Z520" s="102"/>
      <c r="AA520" s="102"/>
      <c r="AB520" s="102"/>
      <c r="AC520" s="102"/>
      <c r="AD520" s="102"/>
    </row>
    <row r="521" spans="1:30" ht="12.75" customHeight="1">
      <c r="A521" s="102"/>
      <c r="B521" s="102"/>
      <c r="C521" s="102"/>
      <c r="D521" s="102"/>
      <c r="E521" s="102"/>
      <c r="F521" s="102"/>
      <c r="G521" s="102"/>
      <c r="H521" s="102"/>
      <c r="I521" s="102"/>
      <c r="J521" s="102"/>
      <c r="K521" s="102"/>
      <c r="L521" s="102"/>
      <c r="M521" s="102"/>
      <c r="N521" s="102"/>
      <c r="O521" s="102"/>
      <c r="P521" s="102"/>
      <c r="Q521" s="102"/>
      <c r="R521" s="102"/>
      <c r="S521" s="102"/>
      <c r="T521" s="102"/>
      <c r="U521" s="102"/>
      <c r="V521" s="102"/>
      <c r="W521" s="104"/>
      <c r="X521" s="104"/>
      <c r="Y521" s="102"/>
      <c r="Z521" s="102"/>
      <c r="AA521" s="102"/>
      <c r="AB521" s="102"/>
      <c r="AC521" s="102"/>
      <c r="AD521" s="102"/>
    </row>
    <row r="522" spans="1:30" ht="12.75" customHeight="1">
      <c r="A522" s="102"/>
      <c r="B522" s="102"/>
      <c r="C522" s="102"/>
      <c r="D522" s="102"/>
      <c r="E522" s="102"/>
      <c r="F522" s="102"/>
      <c r="G522" s="102"/>
      <c r="H522" s="102"/>
      <c r="I522" s="102"/>
      <c r="J522" s="102"/>
      <c r="K522" s="102"/>
      <c r="L522" s="102"/>
      <c r="M522" s="102"/>
      <c r="N522" s="102"/>
      <c r="O522" s="102"/>
      <c r="P522" s="102"/>
      <c r="Q522" s="102"/>
      <c r="R522" s="102"/>
      <c r="S522" s="102"/>
      <c r="T522" s="102"/>
      <c r="U522" s="102"/>
      <c r="V522" s="102"/>
      <c r="W522" s="104"/>
      <c r="X522" s="104"/>
      <c r="Y522" s="102"/>
      <c r="Z522" s="102"/>
      <c r="AA522" s="102"/>
      <c r="AB522" s="102"/>
      <c r="AC522" s="102"/>
      <c r="AD522" s="102"/>
    </row>
    <row r="523" spans="1:30" ht="12.75" customHeight="1">
      <c r="A523" s="102"/>
      <c r="B523" s="102"/>
      <c r="C523" s="102"/>
      <c r="D523" s="102"/>
      <c r="E523" s="102"/>
      <c r="F523" s="102"/>
      <c r="G523" s="102"/>
      <c r="H523" s="102"/>
      <c r="I523" s="102"/>
      <c r="J523" s="102"/>
      <c r="K523" s="102"/>
      <c r="L523" s="102"/>
      <c r="M523" s="102"/>
      <c r="N523" s="102"/>
      <c r="O523" s="102"/>
      <c r="P523" s="102"/>
      <c r="Q523" s="102"/>
      <c r="R523" s="102"/>
      <c r="S523" s="102"/>
      <c r="T523" s="102"/>
      <c r="U523" s="102"/>
      <c r="V523" s="102"/>
      <c r="W523" s="104"/>
      <c r="X523" s="104"/>
      <c r="Y523" s="102"/>
      <c r="Z523" s="102"/>
      <c r="AA523" s="102"/>
      <c r="AB523" s="102"/>
      <c r="AC523" s="102"/>
      <c r="AD523" s="102"/>
    </row>
    <row r="524" spans="1:30" ht="12.75" customHeight="1">
      <c r="A524" s="102"/>
      <c r="B524" s="102"/>
      <c r="C524" s="102"/>
      <c r="D524" s="102"/>
      <c r="E524" s="102"/>
      <c r="F524" s="102"/>
      <c r="G524" s="102"/>
      <c r="H524" s="102"/>
      <c r="I524" s="102"/>
      <c r="J524" s="102"/>
      <c r="K524" s="102"/>
      <c r="L524" s="102"/>
      <c r="M524" s="102"/>
      <c r="N524" s="102"/>
      <c r="O524" s="102"/>
      <c r="P524" s="102"/>
      <c r="Q524" s="102"/>
      <c r="R524" s="102"/>
      <c r="S524" s="102"/>
      <c r="T524" s="102"/>
      <c r="U524" s="102"/>
      <c r="V524" s="102"/>
      <c r="W524" s="104"/>
      <c r="X524" s="104"/>
      <c r="Y524" s="102"/>
      <c r="Z524" s="102"/>
      <c r="AA524" s="102"/>
      <c r="AB524" s="102"/>
      <c r="AC524" s="102"/>
      <c r="AD524" s="102"/>
    </row>
    <row r="525" spans="1:30" ht="12.75" customHeight="1">
      <c r="A525" s="102"/>
      <c r="B525" s="102"/>
      <c r="C525" s="102"/>
      <c r="D525" s="102"/>
      <c r="E525" s="102"/>
      <c r="F525" s="102"/>
      <c r="G525" s="102"/>
      <c r="H525" s="102"/>
      <c r="I525" s="102"/>
      <c r="J525" s="102"/>
      <c r="K525" s="102"/>
      <c r="L525" s="102"/>
      <c r="M525" s="102"/>
      <c r="N525" s="102"/>
      <c r="O525" s="102"/>
      <c r="P525" s="102"/>
      <c r="Q525" s="102"/>
      <c r="R525" s="102"/>
      <c r="S525" s="102"/>
      <c r="T525" s="102"/>
      <c r="U525" s="102"/>
      <c r="V525" s="102"/>
      <c r="W525" s="104"/>
      <c r="X525" s="104"/>
      <c r="Y525" s="102"/>
      <c r="Z525" s="102"/>
      <c r="AA525" s="102"/>
      <c r="AB525" s="102"/>
      <c r="AC525" s="102"/>
      <c r="AD525" s="102"/>
    </row>
    <row r="526" spans="1:30" ht="12.75" customHeight="1">
      <c r="A526" s="102"/>
      <c r="B526" s="102"/>
      <c r="C526" s="102"/>
      <c r="D526" s="102"/>
      <c r="E526" s="102"/>
      <c r="F526" s="102"/>
      <c r="G526" s="102"/>
      <c r="H526" s="102"/>
      <c r="I526" s="102"/>
      <c r="J526" s="102"/>
      <c r="K526" s="102"/>
      <c r="L526" s="102"/>
      <c r="M526" s="102"/>
      <c r="N526" s="102"/>
      <c r="O526" s="102"/>
      <c r="P526" s="102"/>
      <c r="Q526" s="102"/>
      <c r="R526" s="102"/>
      <c r="S526" s="102"/>
      <c r="T526" s="102"/>
      <c r="U526" s="102"/>
      <c r="V526" s="102"/>
      <c r="W526" s="104"/>
      <c r="X526" s="104"/>
      <c r="Y526" s="102"/>
      <c r="Z526" s="102"/>
      <c r="AA526" s="102"/>
      <c r="AB526" s="102"/>
      <c r="AC526" s="102"/>
      <c r="AD526" s="102"/>
    </row>
    <row r="527" spans="1:30" ht="12.75" customHeight="1">
      <c r="A527" s="102"/>
      <c r="B527" s="102"/>
      <c r="C527" s="102"/>
      <c r="D527" s="102"/>
      <c r="E527" s="102"/>
      <c r="F527" s="102"/>
      <c r="G527" s="102"/>
      <c r="H527" s="102"/>
      <c r="I527" s="102"/>
      <c r="J527" s="102"/>
      <c r="K527" s="102"/>
      <c r="L527" s="102"/>
      <c r="M527" s="102"/>
      <c r="N527" s="102"/>
      <c r="O527" s="102"/>
      <c r="P527" s="102"/>
      <c r="Q527" s="102"/>
      <c r="R527" s="102"/>
      <c r="S527" s="102"/>
      <c r="T527" s="102"/>
      <c r="U527" s="102"/>
      <c r="V527" s="102"/>
      <c r="W527" s="104"/>
      <c r="X527" s="104"/>
      <c r="Y527" s="102"/>
      <c r="Z527" s="102"/>
      <c r="AA527" s="102"/>
      <c r="AB527" s="102"/>
      <c r="AC527" s="102"/>
      <c r="AD527" s="102"/>
    </row>
    <row r="528" spans="1:30" ht="12.75" customHeight="1">
      <c r="A528" s="102"/>
      <c r="B528" s="102"/>
      <c r="C528" s="102"/>
      <c r="D528" s="102"/>
      <c r="E528" s="102"/>
      <c r="F528" s="102"/>
      <c r="G528" s="102"/>
      <c r="H528" s="102"/>
      <c r="I528" s="102"/>
      <c r="J528" s="102"/>
      <c r="K528" s="102"/>
      <c r="L528" s="102"/>
      <c r="M528" s="102"/>
      <c r="N528" s="102"/>
      <c r="O528" s="102"/>
      <c r="P528" s="102"/>
      <c r="Q528" s="102"/>
      <c r="R528" s="102"/>
      <c r="S528" s="102"/>
      <c r="T528" s="102"/>
      <c r="U528" s="102"/>
      <c r="V528" s="102"/>
      <c r="W528" s="104"/>
      <c r="X528" s="104"/>
      <c r="Y528" s="102"/>
      <c r="Z528" s="102"/>
      <c r="AA528" s="102"/>
      <c r="AB528" s="102"/>
      <c r="AC528" s="102"/>
      <c r="AD528" s="102"/>
    </row>
    <row r="529" spans="1:30" ht="12.75" customHeight="1">
      <c r="A529" s="102"/>
      <c r="B529" s="102"/>
      <c r="C529" s="102"/>
      <c r="D529" s="102"/>
      <c r="E529" s="102"/>
      <c r="F529" s="102"/>
      <c r="G529" s="102"/>
      <c r="H529" s="102"/>
      <c r="I529" s="102"/>
      <c r="J529" s="102"/>
      <c r="K529" s="102"/>
      <c r="L529" s="102"/>
      <c r="M529" s="102"/>
      <c r="N529" s="102"/>
      <c r="O529" s="102"/>
      <c r="P529" s="102"/>
      <c r="Q529" s="102"/>
      <c r="R529" s="102"/>
      <c r="S529" s="102"/>
      <c r="T529" s="102"/>
      <c r="U529" s="102"/>
      <c r="V529" s="102"/>
      <c r="W529" s="104"/>
      <c r="X529" s="104"/>
      <c r="Y529" s="102"/>
      <c r="Z529" s="102"/>
      <c r="AA529" s="102"/>
      <c r="AB529" s="102"/>
      <c r="AC529" s="102"/>
      <c r="AD529" s="102"/>
    </row>
    <row r="530" spans="1:30" ht="12.75" customHeight="1">
      <c r="A530" s="102"/>
      <c r="B530" s="102"/>
      <c r="C530" s="102"/>
      <c r="D530" s="102"/>
      <c r="E530" s="102"/>
      <c r="F530" s="102"/>
      <c r="G530" s="102"/>
      <c r="H530" s="102"/>
      <c r="I530" s="102"/>
      <c r="J530" s="102"/>
      <c r="K530" s="102"/>
      <c r="L530" s="102"/>
      <c r="M530" s="102"/>
      <c r="N530" s="102"/>
      <c r="O530" s="102"/>
      <c r="P530" s="102"/>
      <c r="Q530" s="102"/>
      <c r="R530" s="102"/>
      <c r="S530" s="102"/>
      <c r="T530" s="102"/>
      <c r="U530" s="102"/>
      <c r="V530" s="102"/>
      <c r="W530" s="104"/>
      <c r="X530" s="104"/>
      <c r="Y530" s="102"/>
      <c r="Z530" s="102"/>
      <c r="AA530" s="102"/>
      <c r="AB530" s="102"/>
      <c r="AC530" s="102"/>
      <c r="AD530" s="102"/>
    </row>
    <row r="531" spans="1:30" ht="12.75" customHeight="1">
      <c r="A531" s="102"/>
      <c r="B531" s="102"/>
      <c r="C531" s="102"/>
      <c r="D531" s="102"/>
      <c r="E531" s="102"/>
      <c r="F531" s="102"/>
      <c r="G531" s="102"/>
      <c r="H531" s="102"/>
      <c r="I531" s="102"/>
      <c r="J531" s="102"/>
      <c r="K531" s="102"/>
      <c r="L531" s="102"/>
      <c r="M531" s="102"/>
      <c r="N531" s="102"/>
      <c r="O531" s="102"/>
      <c r="P531" s="102"/>
      <c r="Q531" s="102"/>
      <c r="R531" s="102"/>
      <c r="S531" s="102"/>
      <c r="T531" s="102"/>
      <c r="U531" s="102"/>
      <c r="V531" s="102"/>
      <c r="W531" s="104"/>
      <c r="X531" s="104"/>
      <c r="Y531" s="102"/>
      <c r="Z531" s="102"/>
      <c r="AA531" s="102"/>
      <c r="AB531" s="102"/>
      <c r="AC531" s="102"/>
      <c r="AD531" s="102"/>
    </row>
    <row r="532" spans="1:30" ht="12.75" customHeight="1">
      <c r="A532" s="102"/>
      <c r="B532" s="102"/>
      <c r="C532" s="102"/>
      <c r="D532" s="102"/>
      <c r="E532" s="102"/>
      <c r="F532" s="102"/>
      <c r="G532" s="102"/>
      <c r="H532" s="102"/>
      <c r="I532" s="102"/>
      <c r="J532" s="102"/>
      <c r="K532" s="102"/>
      <c r="L532" s="102"/>
      <c r="M532" s="102"/>
      <c r="N532" s="102"/>
      <c r="O532" s="102"/>
      <c r="P532" s="102"/>
      <c r="Q532" s="102"/>
      <c r="R532" s="102"/>
      <c r="S532" s="102"/>
      <c r="T532" s="102"/>
      <c r="U532" s="102"/>
      <c r="V532" s="102"/>
      <c r="W532" s="104"/>
      <c r="X532" s="104"/>
      <c r="Y532" s="102"/>
      <c r="Z532" s="102"/>
      <c r="AA532" s="102"/>
      <c r="AB532" s="102"/>
      <c r="AC532" s="102"/>
      <c r="AD532" s="102"/>
    </row>
    <row r="533" spans="1:30" ht="12.75" customHeight="1">
      <c r="A533" s="102"/>
      <c r="B533" s="102"/>
      <c r="C533" s="102"/>
      <c r="D533" s="102"/>
      <c r="E533" s="102"/>
      <c r="F533" s="102"/>
      <c r="G533" s="102"/>
      <c r="H533" s="102"/>
      <c r="I533" s="102"/>
      <c r="J533" s="102"/>
      <c r="K533" s="102"/>
      <c r="L533" s="102"/>
      <c r="M533" s="102"/>
      <c r="N533" s="102"/>
      <c r="O533" s="102"/>
      <c r="P533" s="102"/>
      <c r="Q533" s="102"/>
      <c r="R533" s="102"/>
      <c r="S533" s="102"/>
      <c r="T533" s="102"/>
      <c r="U533" s="102"/>
      <c r="V533" s="102"/>
      <c r="W533" s="104"/>
      <c r="X533" s="104"/>
      <c r="Y533" s="102"/>
      <c r="Z533" s="102"/>
      <c r="AA533" s="102"/>
      <c r="AB533" s="102"/>
      <c r="AC533" s="102"/>
      <c r="AD533" s="102"/>
    </row>
    <row r="534" spans="1:30" ht="12.75" customHeight="1">
      <c r="A534" s="102"/>
      <c r="B534" s="102"/>
      <c r="C534" s="102"/>
      <c r="D534" s="102"/>
      <c r="E534" s="102"/>
      <c r="F534" s="102"/>
      <c r="G534" s="102"/>
      <c r="H534" s="102"/>
      <c r="I534" s="102"/>
      <c r="J534" s="102"/>
      <c r="K534" s="102"/>
      <c r="L534" s="102"/>
      <c r="M534" s="102"/>
      <c r="N534" s="102"/>
      <c r="O534" s="102"/>
      <c r="P534" s="102"/>
      <c r="Q534" s="102"/>
      <c r="R534" s="102"/>
      <c r="S534" s="102"/>
      <c r="T534" s="102"/>
      <c r="U534" s="102"/>
      <c r="V534" s="102"/>
      <c r="W534" s="104"/>
      <c r="X534" s="104"/>
      <c r="Y534" s="102"/>
      <c r="Z534" s="102"/>
      <c r="AA534" s="102"/>
      <c r="AB534" s="102"/>
      <c r="AC534" s="102"/>
      <c r="AD534" s="102"/>
    </row>
    <row r="535" spans="1:30" ht="12.75" customHeight="1">
      <c r="A535" s="102"/>
      <c r="B535" s="102"/>
      <c r="C535" s="102"/>
      <c r="D535" s="102"/>
      <c r="E535" s="102"/>
      <c r="F535" s="102"/>
      <c r="G535" s="102"/>
      <c r="H535" s="102"/>
      <c r="I535" s="102"/>
      <c r="J535" s="102"/>
      <c r="K535" s="102"/>
      <c r="L535" s="102"/>
      <c r="M535" s="102"/>
      <c r="N535" s="102"/>
      <c r="O535" s="102"/>
      <c r="P535" s="102"/>
      <c r="Q535" s="102"/>
      <c r="R535" s="102"/>
      <c r="S535" s="102"/>
      <c r="T535" s="102"/>
      <c r="U535" s="102"/>
      <c r="V535" s="102"/>
      <c r="W535" s="104"/>
      <c r="X535" s="104"/>
      <c r="Y535" s="102"/>
      <c r="Z535" s="102"/>
      <c r="AA535" s="102"/>
      <c r="AB535" s="102"/>
      <c r="AC535" s="102"/>
      <c r="AD535" s="102"/>
    </row>
    <row r="536" spans="1:30" ht="12.75" customHeight="1">
      <c r="A536" s="102"/>
      <c r="B536" s="102"/>
      <c r="C536" s="102"/>
      <c r="D536" s="102"/>
      <c r="E536" s="102"/>
      <c r="F536" s="102"/>
      <c r="G536" s="102"/>
      <c r="H536" s="102"/>
      <c r="I536" s="102"/>
      <c r="J536" s="102"/>
      <c r="K536" s="102"/>
      <c r="L536" s="102"/>
      <c r="M536" s="102"/>
      <c r="N536" s="102"/>
      <c r="O536" s="102"/>
      <c r="P536" s="102"/>
      <c r="Q536" s="102"/>
      <c r="R536" s="102"/>
      <c r="S536" s="102"/>
      <c r="T536" s="102"/>
      <c r="U536" s="102"/>
      <c r="V536" s="102"/>
      <c r="W536" s="104"/>
      <c r="X536" s="104"/>
      <c r="Y536" s="102"/>
      <c r="Z536" s="102"/>
      <c r="AA536" s="102"/>
      <c r="AB536" s="102"/>
      <c r="AC536" s="102"/>
      <c r="AD536" s="102"/>
    </row>
    <row r="537" spans="1:30" ht="12.75" customHeight="1">
      <c r="A537" s="102"/>
      <c r="B537" s="102"/>
      <c r="C537" s="102"/>
      <c r="D537" s="102"/>
      <c r="E537" s="102"/>
      <c r="F537" s="102"/>
      <c r="G537" s="102"/>
      <c r="H537" s="102"/>
      <c r="I537" s="102"/>
      <c r="J537" s="102"/>
      <c r="K537" s="102"/>
      <c r="L537" s="102"/>
      <c r="M537" s="102"/>
      <c r="N537" s="102"/>
      <c r="O537" s="102"/>
      <c r="P537" s="102"/>
      <c r="Q537" s="102"/>
      <c r="R537" s="102"/>
      <c r="S537" s="102"/>
      <c r="T537" s="102"/>
      <c r="U537" s="102"/>
      <c r="V537" s="102"/>
      <c r="W537" s="104"/>
      <c r="X537" s="104"/>
      <c r="Y537" s="102"/>
      <c r="Z537" s="102"/>
      <c r="AA537" s="102"/>
      <c r="AB537" s="102"/>
      <c r="AC537" s="102"/>
      <c r="AD537" s="102"/>
    </row>
    <row r="538" spans="1:30" ht="12.75" customHeight="1">
      <c r="A538" s="102"/>
      <c r="B538" s="102"/>
      <c r="C538" s="102"/>
      <c r="D538" s="102"/>
      <c r="E538" s="102"/>
      <c r="F538" s="102"/>
      <c r="G538" s="102"/>
      <c r="H538" s="102"/>
      <c r="I538" s="102"/>
      <c r="J538" s="102"/>
      <c r="K538" s="102"/>
      <c r="L538" s="102"/>
      <c r="M538" s="102"/>
      <c r="N538" s="102"/>
      <c r="O538" s="102"/>
      <c r="P538" s="102"/>
      <c r="Q538" s="102"/>
      <c r="R538" s="102"/>
      <c r="S538" s="102"/>
      <c r="T538" s="102"/>
      <c r="U538" s="102"/>
      <c r="V538" s="102"/>
      <c r="W538" s="104"/>
      <c r="X538" s="104"/>
      <c r="Y538" s="102"/>
      <c r="Z538" s="102"/>
      <c r="AA538" s="102"/>
      <c r="AB538" s="102"/>
      <c r="AC538" s="102"/>
      <c r="AD538" s="102"/>
    </row>
    <row r="539" spans="1:30" ht="12.75" customHeight="1">
      <c r="A539" s="102"/>
      <c r="B539" s="102"/>
      <c r="C539" s="102"/>
      <c r="D539" s="102"/>
      <c r="E539" s="102"/>
      <c r="F539" s="102"/>
      <c r="G539" s="102"/>
      <c r="H539" s="102"/>
      <c r="I539" s="102"/>
      <c r="J539" s="102"/>
      <c r="K539" s="102"/>
      <c r="L539" s="102"/>
      <c r="M539" s="102"/>
      <c r="N539" s="102"/>
      <c r="O539" s="102"/>
      <c r="P539" s="102"/>
      <c r="Q539" s="102"/>
      <c r="R539" s="102"/>
      <c r="S539" s="102"/>
      <c r="T539" s="102"/>
      <c r="U539" s="102"/>
      <c r="V539" s="102"/>
      <c r="W539" s="104"/>
      <c r="X539" s="104"/>
      <c r="Y539" s="102"/>
      <c r="Z539" s="102"/>
      <c r="AA539" s="102"/>
      <c r="AB539" s="102"/>
      <c r="AC539" s="102"/>
      <c r="AD539" s="102"/>
    </row>
    <row r="540" spans="1:30" ht="12.75" customHeight="1">
      <c r="A540" s="102"/>
      <c r="B540" s="102"/>
      <c r="C540" s="102"/>
      <c r="D540" s="102"/>
      <c r="E540" s="102"/>
      <c r="F540" s="102"/>
      <c r="G540" s="102"/>
      <c r="H540" s="102"/>
      <c r="I540" s="102"/>
      <c r="J540" s="102"/>
      <c r="K540" s="102"/>
      <c r="L540" s="102"/>
      <c r="M540" s="102"/>
      <c r="N540" s="102"/>
      <c r="O540" s="102"/>
      <c r="P540" s="102"/>
      <c r="Q540" s="102"/>
      <c r="R540" s="102"/>
      <c r="S540" s="102"/>
      <c r="T540" s="102"/>
      <c r="U540" s="102"/>
      <c r="V540" s="102"/>
      <c r="W540" s="104"/>
      <c r="X540" s="104"/>
      <c r="Y540" s="102"/>
      <c r="Z540" s="102"/>
      <c r="AA540" s="102"/>
      <c r="AB540" s="102"/>
      <c r="AC540" s="102"/>
      <c r="AD540" s="102"/>
    </row>
    <row r="541" spans="1:30" ht="12.75" customHeight="1">
      <c r="A541" s="102"/>
      <c r="B541" s="102"/>
      <c r="C541" s="102"/>
      <c r="D541" s="102"/>
      <c r="E541" s="102"/>
      <c r="F541" s="102"/>
      <c r="G541" s="102"/>
      <c r="H541" s="102"/>
      <c r="I541" s="102"/>
      <c r="J541" s="102"/>
      <c r="K541" s="102"/>
      <c r="L541" s="102"/>
      <c r="M541" s="102"/>
      <c r="N541" s="102"/>
      <c r="O541" s="102"/>
      <c r="P541" s="102"/>
      <c r="Q541" s="102"/>
      <c r="R541" s="102"/>
      <c r="S541" s="102"/>
      <c r="T541" s="102"/>
      <c r="U541" s="102"/>
      <c r="V541" s="102"/>
      <c r="W541" s="104"/>
      <c r="X541" s="104"/>
      <c r="Y541" s="102"/>
      <c r="Z541" s="102"/>
      <c r="AA541" s="102"/>
      <c r="AB541" s="102"/>
      <c r="AC541" s="102"/>
      <c r="AD541" s="102"/>
    </row>
    <row r="542" spans="1:30" ht="12.75" customHeight="1">
      <c r="A542" s="102"/>
      <c r="B542" s="102"/>
      <c r="C542" s="102"/>
      <c r="D542" s="102"/>
      <c r="E542" s="102"/>
      <c r="F542" s="102"/>
      <c r="G542" s="102"/>
      <c r="H542" s="102"/>
      <c r="I542" s="102"/>
      <c r="J542" s="102"/>
      <c r="K542" s="102"/>
      <c r="L542" s="102"/>
      <c r="M542" s="102"/>
      <c r="N542" s="102"/>
      <c r="O542" s="102"/>
      <c r="P542" s="102"/>
      <c r="Q542" s="102"/>
      <c r="R542" s="102"/>
      <c r="S542" s="102"/>
      <c r="T542" s="102"/>
      <c r="U542" s="102"/>
      <c r="V542" s="102"/>
      <c r="W542" s="104"/>
      <c r="X542" s="104"/>
      <c r="Y542" s="102"/>
      <c r="Z542" s="102"/>
      <c r="AA542" s="102"/>
      <c r="AB542" s="102"/>
      <c r="AC542" s="102"/>
      <c r="AD542" s="102"/>
    </row>
    <row r="543" spans="1:30" ht="12.75" customHeight="1">
      <c r="A543" s="102"/>
      <c r="B543" s="102"/>
      <c r="C543" s="102"/>
      <c r="D543" s="102"/>
      <c r="E543" s="102"/>
      <c r="F543" s="102"/>
      <c r="G543" s="102"/>
      <c r="H543" s="102"/>
      <c r="I543" s="102"/>
      <c r="J543" s="102"/>
      <c r="K543" s="102"/>
      <c r="L543" s="102"/>
      <c r="M543" s="102"/>
      <c r="N543" s="102"/>
      <c r="O543" s="102"/>
      <c r="P543" s="102"/>
      <c r="Q543" s="102"/>
      <c r="R543" s="102"/>
      <c r="S543" s="102"/>
      <c r="T543" s="102"/>
      <c r="U543" s="102"/>
      <c r="V543" s="102"/>
      <c r="W543" s="104"/>
      <c r="X543" s="104"/>
      <c r="Y543" s="102"/>
      <c r="Z543" s="102"/>
      <c r="AA543" s="102"/>
      <c r="AB543" s="102"/>
      <c r="AC543" s="102"/>
      <c r="AD543" s="102"/>
    </row>
    <row r="544" spans="1:30" ht="12.75" customHeight="1">
      <c r="A544" s="102"/>
      <c r="B544" s="102"/>
      <c r="C544" s="102"/>
      <c r="D544" s="102"/>
      <c r="E544" s="102"/>
      <c r="F544" s="102"/>
      <c r="G544" s="102"/>
      <c r="H544" s="102"/>
      <c r="I544" s="102"/>
      <c r="J544" s="102"/>
      <c r="K544" s="102"/>
      <c r="L544" s="102"/>
      <c r="M544" s="102"/>
      <c r="N544" s="102"/>
      <c r="O544" s="102"/>
      <c r="P544" s="102"/>
      <c r="Q544" s="102"/>
      <c r="R544" s="102"/>
      <c r="S544" s="102"/>
      <c r="T544" s="102"/>
      <c r="U544" s="102"/>
      <c r="V544" s="102"/>
      <c r="W544" s="104"/>
      <c r="X544" s="104"/>
      <c r="Y544" s="102"/>
      <c r="Z544" s="102"/>
      <c r="AA544" s="102"/>
      <c r="AB544" s="102"/>
      <c r="AC544" s="102"/>
      <c r="AD544" s="102"/>
    </row>
    <row r="545" spans="1:30" ht="12.75" customHeight="1">
      <c r="A545" s="102"/>
      <c r="B545" s="102"/>
      <c r="C545" s="102"/>
      <c r="D545" s="102"/>
      <c r="E545" s="102"/>
      <c r="F545" s="102"/>
      <c r="G545" s="102"/>
      <c r="H545" s="102"/>
      <c r="I545" s="102"/>
      <c r="J545" s="102"/>
      <c r="K545" s="102"/>
      <c r="L545" s="102"/>
      <c r="M545" s="102"/>
      <c r="N545" s="102"/>
      <c r="O545" s="102"/>
      <c r="P545" s="102"/>
      <c r="Q545" s="102"/>
      <c r="R545" s="102"/>
      <c r="S545" s="102"/>
      <c r="T545" s="102"/>
      <c r="U545" s="102"/>
      <c r="V545" s="102"/>
      <c r="W545" s="104"/>
      <c r="X545" s="104"/>
      <c r="Y545" s="102"/>
      <c r="Z545" s="102"/>
      <c r="AA545" s="102"/>
      <c r="AB545" s="102"/>
      <c r="AC545" s="102"/>
      <c r="AD545" s="102"/>
    </row>
    <row r="546" spans="1:30" ht="12.75" customHeight="1">
      <c r="A546" s="102"/>
      <c r="B546" s="102"/>
      <c r="C546" s="102"/>
      <c r="D546" s="102"/>
      <c r="E546" s="102"/>
      <c r="F546" s="102"/>
      <c r="G546" s="102"/>
      <c r="H546" s="102"/>
      <c r="I546" s="102"/>
      <c r="J546" s="102"/>
      <c r="K546" s="102"/>
      <c r="L546" s="102"/>
      <c r="M546" s="102"/>
      <c r="N546" s="102"/>
      <c r="O546" s="102"/>
      <c r="P546" s="102"/>
      <c r="Q546" s="102"/>
      <c r="R546" s="102"/>
      <c r="S546" s="102"/>
      <c r="T546" s="102"/>
      <c r="U546" s="102"/>
      <c r="V546" s="102"/>
      <c r="W546" s="104"/>
      <c r="X546" s="104"/>
      <c r="Y546" s="102"/>
      <c r="Z546" s="102"/>
      <c r="AA546" s="102"/>
      <c r="AB546" s="102"/>
      <c r="AC546" s="102"/>
      <c r="AD546" s="102"/>
    </row>
    <row r="547" spans="1:30" ht="12.75" customHeight="1">
      <c r="A547" s="102"/>
      <c r="B547" s="102"/>
      <c r="C547" s="102"/>
      <c r="D547" s="102"/>
      <c r="E547" s="102"/>
      <c r="F547" s="102"/>
      <c r="G547" s="102"/>
      <c r="H547" s="102"/>
      <c r="I547" s="102"/>
      <c r="J547" s="102"/>
      <c r="K547" s="102"/>
      <c r="L547" s="102"/>
      <c r="M547" s="102"/>
      <c r="N547" s="102"/>
      <c r="O547" s="102"/>
      <c r="P547" s="102"/>
      <c r="Q547" s="102"/>
      <c r="R547" s="102"/>
      <c r="S547" s="102"/>
      <c r="T547" s="102"/>
      <c r="U547" s="102"/>
      <c r="V547" s="102"/>
      <c r="W547" s="104"/>
      <c r="X547" s="104"/>
      <c r="Y547" s="102"/>
      <c r="Z547" s="102"/>
      <c r="AA547" s="102"/>
      <c r="AB547" s="102"/>
      <c r="AC547" s="102"/>
      <c r="AD547" s="102"/>
    </row>
    <row r="548" spans="1:30" ht="12.75" customHeight="1">
      <c r="A548" s="102"/>
      <c r="B548" s="102"/>
      <c r="C548" s="102"/>
      <c r="D548" s="102"/>
      <c r="E548" s="102"/>
      <c r="F548" s="102"/>
      <c r="G548" s="102"/>
      <c r="H548" s="102"/>
      <c r="I548" s="102"/>
      <c r="J548" s="102"/>
      <c r="K548" s="102"/>
      <c r="L548" s="102"/>
      <c r="M548" s="102"/>
      <c r="N548" s="102"/>
      <c r="O548" s="102"/>
      <c r="P548" s="102"/>
      <c r="Q548" s="102"/>
      <c r="R548" s="102"/>
      <c r="S548" s="102"/>
      <c r="T548" s="102"/>
      <c r="U548" s="102"/>
      <c r="V548" s="102"/>
      <c r="W548" s="104"/>
      <c r="X548" s="104"/>
      <c r="Y548" s="102"/>
      <c r="Z548" s="102"/>
      <c r="AA548" s="102"/>
      <c r="AB548" s="102"/>
      <c r="AC548" s="102"/>
      <c r="AD548" s="102"/>
    </row>
    <row r="549" spans="1:30" ht="12.75" customHeight="1">
      <c r="A549" s="102"/>
      <c r="B549" s="102"/>
      <c r="C549" s="102"/>
      <c r="D549" s="102"/>
      <c r="E549" s="102"/>
      <c r="F549" s="102"/>
      <c r="G549" s="102"/>
      <c r="H549" s="102"/>
      <c r="I549" s="102"/>
      <c r="J549" s="102"/>
      <c r="K549" s="102"/>
      <c r="L549" s="102"/>
      <c r="M549" s="102"/>
      <c r="N549" s="102"/>
      <c r="O549" s="102"/>
      <c r="P549" s="102"/>
      <c r="Q549" s="102"/>
      <c r="R549" s="102"/>
      <c r="S549" s="102"/>
      <c r="T549" s="102"/>
      <c r="U549" s="102"/>
      <c r="V549" s="102"/>
      <c r="W549" s="104"/>
      <c r="X549" s="104"/>
      <c r="Y549" s="102"/>
      <c r="Z549" s="102"/>
      <c r="AA549" s="102"/>
      <c r="AB549" s="102"/>
      <c r="AC549" s="102"/>
      <c r="AD549" s="102"/>
    </row>
    <row r="550" spans="1:30" ht="12.75" customHeight="1">
      <c r="A550" s="102"/>
      <c r="B550" s="102"/>
      <c r="C550" s="102"/>
      <c r="D550" s="102"/>
      <c r="E550" s="102"/>
      <c r="F550" s="102"/>
      <c r="G550" s="102"/>
      <c r="H550" s="102"/>
      <c r="I550" s="102"/>
      <c r="J550" s="102"/>
      <c r="K550" s="102"/>
      <c r="L550" s="102"/>
      <c r="M550" s="102"/>
      <c r="N550" s="102"/>
      <c r="O550" s="102"/>
      <c r="P550" s="102"/>
      <c r="Q550" s="102"/>
      <c r="R550" s="102"/>
      <c r="S550" s="102"/>
      <c r="T550" s="102"/>
      <c r="U550" s="102"/>
      <c r="V550" s="102"/>
      <c r="W550" s="104"/>
      <c r="X550" s="104"/>
      <c r="Y550" s="102"/>
      <c r="Z550" s="102"/>
      <c r="AA550" s="102"/>
      <c r="AB550" s="102"/>
      <c r="AC550" s="102"/>
      <c r="AD550" s="102"/>
    </row>
    <row r="551" spans="1:30" ht="12.75" customHeight="1">
      <c r="A551" s="102"/>
      <c r="B551" s="102"/>
      <c r="C551" s="102"/>
      <c r="D551" s="102"/>
      <c r="E551" s="102"/>
      <c r="F551" s="102"/>
      <c r="G551" s="102"/>
      <c r="H551" s="102"/>
      <c r="I551" s="102"/>
      <c r="J551" s="102"/>
      <c r="K551" s="102"/>
      <c r="L551" s="102"/>
      <c r="M551" s="102"/>
      <c r="N551" s="102"/>
      <c r="O551" s="102"/>
      <c r="P551" s="102"/>
      <c r="Q551" s="102"/>
      <c r="R551" s="102"/>
      <c r="S551" s="102"/>
      <c r="T551" s="102"/>
      <c r="U551" s="102"/>
      <c r="V551" s="102"/>
      <c r="W551" s="104"/>
      <c r="X551" s="104"/>
      <c r="Y551" s="102"/>
      <c r="Z551" s="102"/>
      <c r="AA551" s="102"/>
      <c r="AB551" s="102"/>
      <c r="AC551" s="102"/>
      <c r="AD551" s="102"/>
    </row>
    <row r="552" spans="1:30" ht="12.75" customHeight="1">
      <c r="A552" s="102"/>
      <c r="B552" s="102"/>
      <c r="C552" s="102"/>
      <c r="D552" s="102"/>
      <c r="E552" s="102"/>
      <c r="F552" s="102"/>
      <c r="G552" s="102"/>
      <c r="H552" s="102"/>
      <c r="I552" s="102"/>
      <c r="J552" s="102"/>
      <c r="K552" s="102"/>
      <c r="L552" s="102"/>
      <c r="M552" s="102"/>
      <c r="N552" s="102"/>
      <c r="O552" s="102"/>
      <c r="P552" s="102"/>
      <c r="Q552" s="102"/>
      <c r="R552" s="102"/>
      <c r="S552" s="102"/>
      <c r="T552" s="102"/>
      <c r="U552" s="102"/>
      <c r="V552" s="102"/>
      <c r="W552" s="104"/>
      <c r="X552" s="104"/>
      <c r="Y552" s="102"/>
      <c r="Z552" s="102"/>
      <c r="AA552" s="102"/>
      <c r="AB552" s="102"/>
      <c r="AC552" s="102"/>
      <c r="AD552" s="102"/>
    </row>
    <row r="553" spans="1:30" ht="12.75" customHeight="1">
      <c r="A553" s="102"/>
      <c r="B553" s="102"/>
      <c r="C553" s="102"/>
      <c r="D553" s="102"/>
      <c r="E553" s="102"/>
      <c r="F553" s="102"/>
      <c r="G553" s="102"/>
      <c r="H553" s="102"/>
      <c r="I553" s="102"/>
      <c r="J553" s="102"/>
      <c r="K553" s="102"/>
      <c r="L553" s="102"/>
      <c r="M553" s="102"/>
      <c r="N553" s="102"/>
      <c r="O553" s="102"/>
      <c r="P553" s="102"/>
      <c r="Q553" s="102"/>
      <c r="R553" s="102"/>
      <c r="S553" s="102"/>
      <c r="T553" s="102"/>
      <c r="U553" s="102"/>
      <c r="V553" s="102"/>
      <c r="W553" s="104"/>
      <c r="X553" s="104"/>
      <c r="Y553" s="102"/>
      <c r="Z553" s="102"/>
      <c r="AA553" s="102"/>
      <c r="AB553" s="102"/>
      <c r="AC553" s="102"/>
      <c r="AD553" s="102"/>
    </row>
    <row r="554" spans="1:30" ht="12.75" customHeight="1">
      <c r="A554" s="102"/>
      <c r="B554" s="102"/>
      <c r="C554" s="102"/>
      <c r="D554" s="102"/>
      <c r="E554" s="102"/>
      <c r="F554" s="102"/>
      <c r="G554" s="102"/>
      <c r="H554" s="102"/>
      <c r="I554" s="102"/>
      <c r="J554" s="102"/>
      <c r="K554" s="102"/>
      <c r="L554" s="102"/>
      <c r="M554" s="102"/>
      <c r="N554" s="102"/>
      <c r="O554" s="102"/>
      <c r="P554" s="102"/>
      <c r="Q554" s="102"/>
      <c r="R554" s="102"/>
      <c r="S554" s="102"/>
      <c r="T554" s="102"/>
      <c r="U554" s="102"/>
      <c r="V554" s="102"/>
      <c r="W554" s="104"/>
      <c r="X554" s="104"/>
      <c r="Y554" s="102"/>
      <c r="Z554" s="102"/>
      <c r="AA554" s="102"/>
      <c r="AB554" s="102"/>
      <c r="AC554" s="102"/>
      <c r="AD554" s="102"/>
    </row>
    <row r="555" spans="1:30" ht="12.75" customHeight="1">
      <c r="A555" s="102"/>
      <c r="B555" s="102"/>
      <c r="C555" s="102"/>
      <c r="D555" s="102"/>
      <c r="E555" s="102"/>
      <c r="F555" s="102"/>
      <c r="G555" s="102"/>
      <c r="H555" s="102"/>
      <c r="I555" s="102"/>
      <c r="J555" s="102"/>
      <c r="K555" s="102"/>
      <c r="L555" s="102"/>
      <c r="M555" s="102"/>
      <c r="N555" s="102"/>
      <c r="O555" s="102"/>
      <c r="P555" s="102"/>
      <c r="Q555" s="102"/>
      <c r="R555" s="102"/>
      <c r="S555" s="102"/>
      <c r="T555" s="102"/>
      <c r="U555" s="102"/>
      <c r="V555" s="102"/>
      <c r="W555" s="104"/>
      <c r="X555" s="104"/>
      <c r="Y555" s="102"/>
      <c r="Z555" s="102"/>
      <c r="AA555" s="102"/>
      <c r="AB555" s="102"/>
      <c r="AC555" s="102"/>
      <c r="AD555" s="102"/>
    </row>
    <row r="556" spans="1:30" ht="12.75" customHeight="1">
      <c r="A556" s="102"/>
      <c r="B556" s="102"/>
      <c r="C556" s="102"/>
      <c r="D556" s="102"/>
      <c r="E556" s="102"/>
      <c r="F556" s="102"/>
      <c r="G556" s="102"/>
      <c r="H556" s="102"/>
      <c r="I556" s="102"/>
      <c r="J556" s="102"/>
      <c r="K556" s="102"/>
      <c r="L556" s="102"/>
      <c r="M556" s="102"/>
      <c r="N556" s="102"/>
      <c r="O556" s="102"/>
      <c r="P556" s="102"/>
      <c r="Q556" s="102"/>
      <c r="R556" s="102"/>
      <c r="S556" s="102"/>
      <c r="T556" s="102"/>
      <c r="U556" s="102"/>
      <c r="V556" s="102"/>
      <c r="W556" s="104"/>
      <c r="X556" s="104"/>
      <c r="Y556" s="102"/>
      <c r="Z556" s="102"/>
      <c r="AA556" s="102"/>
      <c r="AB556" s="102"/>
      <c r="AC556" s="102"/>
      <c r="AD556" s="102"/>
    </row>
    <row r="557" spans="1:30" ht="12.75" customHeight="1">
      <c r="A557" s="102"/>
      <c r="B557" s="102"/>
      <c r="C557" s="102"/>
      <c r="D557" s="102"/>
      <c r="E557" s="102"/>
      <c r="F557" s="102"/>
      <c r="G557" s="102"/>
      <c r="H557" s="102"/>
      <c r="I557" s="102"/>
      <c r="J557" s="102"/>
      <c r="K557" s="102"/>
      <c r="L557" s="102"/>
      <c r="M557" s="102"/>
      <c r="N557" s="102"/>
      <c r="O557" s="102"/>
      <c r="P557" s="102"/>
      <c r="Q557" s="102"/>
      <c r="R557" s="102"/>
      <c r="S557" s="102"/>
      <c r="T557" s="102"/>
      <c r="U557" s="102"/>
      <c r="V557" s="102"/>
      <c r="W557" s="104"/>
      <c r="X557" s="104"/>
      <c r="Y557" s="102"/>
      <c r="Z557" s="102"/>
      <c r="AA557" s="102"/>
      <c r="AB557" s="102"/>
      <c r="AC557" s="102"/>
      <c r="AD557" s="102"/>
    </row>
    <row r="558" spans="1:30" ht="12.75" customHeight="1">
      <c r="A558" s="102"/>
      <c r="B558" s="102"/>
      <c r="C558" s="102"/>
      <c r="D558" s="102"/>
      <c r="E558" s="102"/>
      <c r="F558" s="102"/>
      <c r="G558" s="102"/>
      <c r="H558" s="102"/>
      <c r="I558" s="102"/>
      <c r="J558" s="102"/>
      <c r="K558" s="102"/>
      <c r="L558" s="102"/>
      <c r="M558" s="102"/>
      <c r="N558" s="102"/>
      <c r="O558" s="102"/>
      <c r="P558" s="102"/>
      <c r="Q558" s="102"/>
      <c r="R558" s="102"/>
      <c r="S558" s="102"/>
      <c r="T558" s="102"/>
      <c r="U558" s="102"/>
      <c r="V558" s="102"/>
      <c r="W558" s="104"/>
      <c r="X558" s="104"/>
      <c r="Y558" s="102"/>
      <c r="Z558" s="102"/>
      <c r="AA558" s="102"/>
      <c r="AB558" s="102"/>
      <c r="AC558" s="102"/>
      <c r="AD558" s="102"/>
    </row>
    <row r="559" spans="1:30" ht="12.75" customHeight="1">
      <c r="A559" s="102"/>
      <c r="B559" s="102"/>
      <c r="C559" s="102"/>
      <c r="D559" s="102"/>
      <c r="E559" s="102"/>
      <c r="F559" s="102"/>
      <c r="G559" s="102"/>
      <c r="H559" s="102"/>
      <c r="I559" s="102"/>
      <c r="J559" s="102"/>
      <c r="K559" s="102"/>
      <c r="L559" s="102"/>
      <c r="M559" s="102"/>
      <c r="N559" s="102"/>
      <c r="O559" s="102"/>
      <c r="P559" s="102"/>
      <c r="Q559" s="102"/>
      <c r="R559" s="102"/>
      <c r="S559" s="102"/>
      <c r="T559" s="102"/>
      <c r="U559" s="102"/>
      <c r="V559" s="102"/>
      <c r="W559" s="104"/>
      <c r="X559" s="104"/>
      <c r="Y559" s="102"/>
      <c r="Z559" s="102"/>
      <c r="AA559" s="102"/>
      <c r="AB559" s="102"/>
      <c r="AC559" s="102"/>
      <c r="AD559" s="102"/>
    </row>
    <row r="560" spans="1:30" ht="12.75" customHeight="1">
      <c r="A560" s="102"/>
      <c r="B560" s="102"/>
      <c r="C560" s="102"/>
      <c r="D560" s="102"/>
      <c r="E560" s="102"/>
      <c r="F560" s="102"/>
      <c r="G560" s="102"/>
      <c r="H560" s="102"/>
      <c r="I560" s="102"/>
      <c r="J560" s="102"/>
      <c r="K560" s="102"/>
      <c r="L560" s="102"/>
      <c r="M560" s="102"/>
      <c r="N560" s="102"/>
      <c r="O560" s="102"/>
      <c r="P560" s="102"/>
      <c r="Q560" s="102"/>
      <c r="R560" s="102"/>
      <c r="S560" s="102"/>
      <c r="T560" s="102"/>
      <c r="U560" s="102"/>
      <c r="V560" s="102"/>
      <c r="W560" s="104"/>
      <c r="X560" s="104"/>
      <c r="Y560" s="102"/>
      <c r="Z560" s="102"/>
      <c r="AA560" s="102"/>
      <c r="AB560" s="102"/>
      <c r="AC560" s="102"/>
      <c r="AD560" s="102"/>
    </row>
    <row r="561" spans="1:30" ht="12.75" customHeight="1">
      <c r="A561" s="102"/>
      <c r="B561" s="102"/>
      <c r="C561" s="102"/>
      <c r="D561" s="102"/>
      <c r="E561" s="102"/>
      <c r="F561" s="102"/>
      <c r="G561" s="102"/>
      <c r="H561" s="102"/>
      <c r="I561" s="102"/>
      <c r="J561" s="102"/>
      <c r="K561" s="102"/>
      <c r="L561" s="102"/>
      <c r="M561" s="102"/>
      <c r="N561" s="102"/>
      <c r="O561" s="102"/>
      <c r="P561" s="102"/>
      <c r="Q561" s="102"/>
      <c r="R561" s="102"/>
      <c r="S561" s="102"/>
      <c r="T561" s="102"/>
      <c r="U561" s="102"/>
      <c r="V561" s="102"/>
      <c r="W561" s="104"/>
      <c r="X561" s="104"/>
      <c r="Y561" s="102"/>
      <c r="Z561" s="102"/>
      <c r="AA561" s="102"/>
      <c r="AB561" s="102"/>
      <c r="AC561" s="102"/>
      <c r="AD561" s="102"/>
    </row>
    <row r="562" spans="1:30" ht="12.75" customHeight="1">
      <c r="A562" s="102"/>
      <c r="B562" s="102"/>
      <c r="C562" s="102"/>
      <c r="D562" s="102"/>
      <c r="E562" s="102"/>
      <c r="F562" s="102"/>
      <c r="G562" s="102"/>
      <c r="H562" s="102"/>
      <c r="I562" s="102"/>
      <c r="J562" s="102"/>
      <c r="K562" s="102"/>
      <c r="L562" s="102"/>
      <c r="M562" s="102"/>
      <c r="N562" s="102"/>
      <c r="O562" s="102"/>
      <c r="P562" s="102"/>
      <c r="Q562" s="102"/>
      <c r="R562" s="102"/>
      <c r="S562" s="102"/>
      <c r="T562" s="102"/>
      <c r="U562" s="102"/>
      <c r="V562" s="102"/>
      <c r="W562" s="104"/>
      <c r="X562" s="104"/>
      <c r="Y562" s="102"/>
      <c r="Z562" s="102"/>
      <c r="AA562" s="102"/>
      <c r="AB562" s="102"/>
      <c r="AC562" s="102"/>
      <c r="AD562" s="102"/>
    </row>
    <row r="563" spans="1:30" ht="12.75" customHeight="1">
      <c r="A563" s="102"/>
      <c r="B563" s="102"/>
      <c r="C563" s="102"/>
      <c r="D563" s="102"/>
      <c r="E563" s="102"/>
      <c r="F563" s="102"/>
      <c r="G563" s="102"/>
      <c r="H563" s="102"/>
      <c r="I563" s="102"/>
      <c r="J563" s="102"/>
      <c r="K563" s="102"/>
      <c r="L563" s="102"/>
      <c r="M563" s="102"/>
      <c r="N563" s="102"/>
      <c r="O563" s="102"/>
      <c r="P563" s="102"/>
      <c r="Q563" s="102"/>
      <c r="R563" s="102"/>
      <c r="S563" s="102"/>
      <c r="T563" s="102"/>
      <c r="U563" s="102"/>
      <c r="V563" s="102"/>
      <c r="W563" s="104"/>
      <c r="X563" s="104"/>
      <c r="Y563" s="102"/>
      <c r="Z563" s="102"/>
      <c r="AA563" s="102"/>
      <c r="AB563" s="102"/>
      <c r="AC563" s="102"/>
      <c r="AD563" s="102"/>
    </row>
    <row r="564" spans="1:30" ht="12.75" customHeight="1">
      <c r="A564" s="102"/>
      <c r="B564" s="102"/>
      <c r="C564" s="102"/>
      <c r="D564" s="102"/>
      <c r="E564" s="102"/>
      <c r="F564" s="102"/>
      <c r="G564" s="102"/>
      <c r="H564" s="102"/>
      <c r="I564" s="102"/>
      <c r="J564" s="102"/>
      <c r="K564" s="102"/>
      <c r="L564" s="102"/>
      <c r="M564" s="102"/>
      <c r="N564" s="102"/>
      <c r="O564" s="102"/>
      <c r="P564" s="102"/>
      <c r="Q564" s="102"/>
      <c r="R564" s="102"/>
      <c r="S564" s="102"/>
      <c r="T564" s="102"/>
      <c r="U564" s="102"/>
      <c r="V564" s="102"/>
      <c r="W564" s="104"/>
      <c r="X564" s="104"/>
      <c r="Y564" s="102"/>
      <c r="Z564" s="102"/>
      <c r="AA564" s="102"/>
      <c r="AB564" s="102"/>
      <c r="AC564" s="102"/>
      <c r="AD564" s="102"/>
    </row>
    <row r="565" spans="1:30" ht="12.75" customHeight="1">
      <c r="A565" s="102"/>
      <c r="B565" s="102"/>
      <c r="C565" s="102"/>
      <c r="D565" s="102"/>
      <c r="E565" s="102"/>
      <c r="F565" s="102"/>
      <c r="G565" s="102"/>
      <c r="H565" s="102"/>
      <c r="I565" s="102"/>
      <c r="J565" s="102"/>
      <c r="K565" s="102"/>
      <c r="L565" s="102"/>
      <c r="M565" s="102"/>
      <c r="N565" s="102"/>
      <c r="O565" s="102"/>
      <c r="P565" s="102"/>
      <c r="Q565" s="102"/>
      <c r="R565" s="102"/>
      <c r="S565" s="102"/>
      <c r="T565" s="102"/>
      <c r="U565" s="102"/>
      <c r="V565" s="102"/>
      <c r="W565" s="104"/>
      <c r="X565" s="104"/>
      <c r="Y565" s="102"/>
      <c r="Z565" s="102"/>
      <c r="AA565" s="102"/>
      <c r="AB565" s="102"/>
      <c r="AC565" s="102"/>
      <c r="AD565" s="102"/>
    </row>
    <row r="566" spans="1:30" ht="12.75" customHeight="1">
      <c r="A566" s="102"/>
      <c r="B566" s="102"/>
      <c r="C566" s="102"/>
      <c r="D566" s="102"/>
      <c r="E566" s="102"/>
      <c r="F566" s="102"/>
      <c r="G566" s="102"/>
      <c r="H566" s="102"/>
      <c r="I566" s="102"/>
      <c r="J566" s="102"/>
      <c r="K566" s="102"/>
      <c r="L566" s="102"/>
      <c r="M566" s="102"/>
      <c r="N566" s="102"/>
      <c r="O566" s="102"/>
      <c r="P566" s="102"/>
      <c r="Q566" s="102"/>
      <c r="R566" s="102"/>
      <c r="S566" s="102"/>
      <c r="T566" s="102"/>
      <c r="U566" s="102"/>
      <c r="V566" s="102"/>
      <c r="W566" s="104"/>
      <c r="X566" s="104"/>
      <c r="Y566" s="102"/>
      <c r="Z566" s="102"/>
      <c r="AA566" s="102"/>
      <c r="AB566" s="102"/>
      <c r="AC566" s="102"/>
      <c r="AD566" s="102"/>
    </row>
    <row r="567" spans="1:30" ht="12.75" customHeight="1">
      <c r="A567" s="102"/>
      <c r="B567" s="102"/>
      <c r="C567" s="102"/>
      <c r="D567" s="102"/>
      <c r="E567" s="102"/>
      <c r="F567" s="102"/>
      <c r="G567" s="102"/>
      <c r="H567" s="102"/>
      <c r="I567" s="102"/>
      <c r="J567" s="102"/>
      <c r="K567" s="102"/>
      <c r="L567" s="102"/>
      <c r="M567" s="102"/>
      <c r="N567" s="102"/>
      <c r="O567" s="102"/>
      <c r="P567" s="102"/>
      <c r="Q567" s="102"/>
      <c r="R567" s="102"/>
      <c r="S567" s="102"/>
      <c r="T567" s="102"/>
      <c r="U567" s="102"/>
      <c r="V567" s="102"/>
      <c r="W567" s="104"/>
      <c r="X567" s="104"/>
      <c r="Y567" s="102"/>
      <c r="Z567" s="102"/>
      <c r="AA567" s="102"/>
      <c r="AB567" s="102"/>
      <c r="AC567" s="102"/>
      <c r="AD567" s="102"/>
    </row>
    <row r="568" spans="1:30" ht="12.75" customHeight="1">
      <c r="A568" s="102"/>
      <c r="B568" s="102"/>
      <c r="C568" s="102"/>
      <c r="D568" s="102"/>
      <c r="E568" s="102"/>
      <c r="F568" s="102"/>
      <c r="G568" s="102"/>
      <c r="H568" s="102"/>
      <c r="I568" s="102"/>
      <c r="J568" s="102"/>
      <c r="K568" s="102"/>
      <c r="L568" s="102"/>
      <c r="M568" s="102"/>
      <c r="N568" s="102"/>
      <c r="O568" s="102"/>
      <c r="P568" s="102"/>
      <c r="Q568" s="102"/>
      <c r="R568" s="102"/>
      <c r="S568" s="102"/>
      <c r="T568" s="102"/>
      <c r="U568" s="102"/>
      <c r="V568" s="102"/>
      <c r="W568" s="104"/>
      <c r="X568" s="104"/>
      <c r="Y568" s="102"/>
      <c r="Z568" s="102"/>
      <c r="AA568" s="102"/>
      <c r="AB568" s="102"/>
      <c r="AC568" s="102"/>
      <c r="AD568" s="102"/>
    </row>
    <row r="569" spans="1:30" ht="12.75" customHeight="1">
      <c r="A569" s="102"/>
      <c r="B569" s="102"/>
      <c r="C569" s="102"/>
      <c r="D569" s="102"/>
      <c r="E569" s="102"/>
      <c r="F569" s="102"/>
      <c r="G569" s="102"/>
      <c r="H569" s="102"/>
      <c r="I569" s="102"/>
      <c r="J569" s="102"/>
      <c r="K569" s="102"/>
      <c r="L569" s="102"/>
      <c r="M569" s="102"/>
      <c r="N569" s="102"/>
      <c r="O569" s="102"/>
      <c r="P569" s="102"/>
      <c r="Q569" s="102"/>
      <c r="R569" s="102"/>
      <c r="S569" s="102"/>
      <c r="T569" s="102"/>
      <c r="U569" s="102"/>
      <c r="V569" s="102"/>
      <c r="W569" s="104"/>
      <c r="X569" s="104"/>
      <c r="Y569" s="102"/>
      <c r="Z569" s="102"/>
      <c r="AA569" s="102"/>
      <c r="AB569" s="102"/>
      <c r="AC569" s="102"/>
      <c r="AD569" s="102"/>
    </row>
    <row r="570" spans="1:30" ht="12.75" customHeight="1">
      <c r="A570" s="102"/>
      <c r="B570" s="102"/>
      <c r="C570" s="102"/>
      <c r="D570" s="102"/>
      <c r="E570" s="102"/>
      <c r="F570" s="102"/>
      <c r="G570" s="102"/>
      <c r="H570" s="102"/>
      <c r="I570" s="102"/>
      <c r="J570" s="102"/>
      <c r="K570" s="102"/>
      <c r="L570" s="102"/>
      <c r="M570" s="102"/>
      <c r="N570" s="102"/>
      <c r="O570" s="102"/>
      <c r="P570" s="102"/>
      <c r="Q570" s="102"/>
      <c r="R570" s="102"/>
      <c r="S570" s="102"/>
      <c r="T570" s="102"/>
      <c r="U570" s="102"/>
      <c r="V570" s="102"/>
      <c r="W570" s="104"/>
      <c r="X570" s="104"/>
      <c r="Y570" s="102"/>
      <c r="Z570" s="102"/>
      <c r="AA570" s="102"/>
      <c r="AB570" s="102"/>
      <c r="AC570" s="102"/>
      <c r="AD570" s="102"/>
    </row>
    <row r="571" spans="1:30" ht="12.75" customHeight="1">
      <c r="A571" s="102"/>
      <c r="B571" s="102"/>
      <c r="C571" s="102"/>
      <c r="D571" s="102"/>
      <c r="E571" s="102"/>
      <c r="F571" s="102"/>
      <c r="G571" s="102"/>
      <c r="H571" s="102"/>
      <c r="I571" s="102"/>
      <c r="J571" s="102"/>
      <c r="K571" s="102"/>
      <c r="L571" s="102"/>
      <c r="M571" s="102"/>
      <c r="N571" s="102"/>
      <c r="O571" s="102"/>
      <c r="P571" s="102"/>
      <c r="Q571" s="102"/>
      <c r="R571" s="102"/>
      <c r="S571" s="102"/>
      <c r="T571" s="102"/>
      <c r="U571" s="102"/>
      <c r="V571" s="102"/>
      <c r="W571" s="104"/>
      <c r="X571" s="104"/>
      <c r="Y571" s="102"/>
      <c r="Z571" s="102"/>
      <c r="AA571" s="102"/>
      <c r="AB571" s="102"/>
      <c r="AC571" s="102"/>
      <c r="AD571" s="102"/>
    </row>
    <row r="572" spans="1:30" ht="12.75" customHeight="1">
      <c r="A572" s="102"/>
      <c r="B572" s="102"/>
      <c r="C572" s="102"/>
      <c r="D572" s="102"/>
      <c r="E572" s="102"/>
      <c r="F572" s="102"/>
      <c r="G572" s="102"/>
      <c r="H572" s="102"/>
      <c r="I572" s="102"/>
      <c r="J572" s="102"/>
      <c r="K572" s="102"/>
      <c r="L572" s="102"/>
      <c r="M572" s="102"/>
      <c r="N572" s="102"/>
      <c r="O572" s="102"/>
      <c r="P572" s="102"/>
      <c r="Q572" s="102"/>
      <c r="R572" s="102"/>
      <c r="S572" s="102"/>
      <c r="T572" s="102"/>
      <c r="U572" s="102"/>
      <c r="V572" s="102"/>
      <c r="W572" s="104"/>
      <c r="X572" s="104"/>
      <c r="Y572" s="102"/>
      <c r="Z572" s="102"/>
      <c r="AA572" s="102"/>
      <c r="AB572" s="102"/>
      <c r="AC572" s="102"/>
      <c r="AD572" s="102"/>
    </row>
    <row r="573" spans="1:30" ht="12.75" customHeight="1">
      <c r="A573" s="102"/>
      <c r="B573" s="102"/>
      <c r="C573" s="102"/>
      <c r="D573" s="102"/>
      <c r="E573" s="102"/>
      <c r="F573" s="102"/>
      <c r="G573" s="102"/>
      <c r="H573" s="102"/>
      <c r="I573" s="102"/>
      <c r="J573" s="102"/>
      <c r="K573" s="102"/>
      <c r="L573" s="102"/>
      <c r="M573" s="102"/>
      <c r="N573" s="102"/>
      <c r="O573" s="102"/>
      <c r="P573" s="102"/>
      <c r="Q573" s="102"/>
      <c r="R573" s="102"/>
      <c r="S573" s="102"/>
      <c r="T573" s="102"/>
      <c r="U573" s="102"/>
      <c r="V573" s="102"/>
      <c r="W573" s="104"/>
      <c r="X573" s="104"/>
      <c r="Y573" s="102"/>
      <c r="Z573" s="102"/>
      <c r="AA573" s="102"/>
      <c r="AB573" s="102"/>
      <c r="AC573" s="102"/>
      <c r="AD573" s="102"/>
    </row>
    <row r="574" spans="1:30" ht="12.75" customHeight="1">
      <c r="A574" s="102"/>
      <c r="B574" s="102"/>
      <c r="C574" s="102"/>
      <c r="D574" s="102"/>
      <c r="E574" s="102"/>
      <c r="F574" s="102"/>
      <c r="G574" s="102"/>
      <c r="H574" s="102"/>
      <c r="I574" s="102"/>
      <c r="J574" s="102"/>
      <c r="K574" s="102"/>
      <c r="L574" s="102"/>
      <c r="M574" s="102"/>
      <c r="N574" s="102"/>
      <c r="O574" s="102"/>
      <c r="P574" s="102"/>
      <c r="Q574" s="102"/>
      <c r="R574" s="102"/>
      <c r="S574" s="102"/>
      <c r="T574" s="102"/>
      <c r="U574" s="102"/>
      <c r="V574" s="102"/>
      <c r="W574" s="104"/>
      <c r="X574" s="104"/>
      <c r="Y574" s="102"/>
      <c r="Z574" s="102"/>
      <c r="AA574" s="102"/>
      <c r="AB574" s="102"/>
      <c r="AC574" s="102"/>
      <c r="AD574" s="102"/>
    </row>
    <row r="575" spans="1:30" ht="12.75" customHeight="1">
      <c r="A575" s="102"/>
      <c r="B575" s="102"/>
      <c r="C575" s="102"/>
      <c r="D575" s="102"/>
      <c r="E575" s="102"/>
      <c r="F575" s="102"/>
      <c r="G575" s="102"/>
      <c r="H575" s="102"/>
      <c r="I575" s="102"/>
      <c r="J575" s="102"/>
      <c r="K575" s="102"/>
      <c r="L575" s="102"/>
      <c r="M575" s="102"/>
      <c r="N575" s="102"/>
      <c r="O575" s="102"/>
      <c r="P575" s="102"/>
      <c r="Q575" s="102"/>
      <c r="R575" s="102"/>
      <c r="S575" s="102"/>
      <c r="T575" s="102"/>
      <c r="U575" s="102"/>
      <c r="V575" s="102"/>
      <c r="W575" s="104"/>
      <c r="X575" s="104"/>
      <c r="Y575" s="102"/>
      <c r="Z575" s="102"/>
      <c r="AA575" s="102"/>
      <c r="AB575" s="102"/>
      <c r="AC575" s="102"/>
      <c r="AD575" s="102"/>
    </row>
    <row r="576" spans="1:30" ht="12.75" customHeight="1">
      <c r="A576" s="102"/>
      <c r="B576" s="102"/>
      <c r="C576" s="102"/>
      <c r="D576" s="102"/>
      <c r="E576" s="102"/>
      <c r="F576" s="102"/>
      <c r="G576" s="102"/>
      <c r="H576" s="102"/>
      <c r="I576" s="102"/>
      <c r="J576" s="102"/>
      <c r="K576" s="102"/>
      <c r="L576" s="102"/>
      <c r="M576" s="102"/>
      <c r="N576" s="102"/>
      <c r="O576" s="102"/>
      <c r="P576" s="102"/>
      <c r="Q576" s="102"/>
      <c r="R576" s="102"/>
      <c r="S576" s="102"/>
      <c r="T576" s="102"/>
      <c r="U576" s="102"/>
      <c r="V576" s="102"/>
      <c r="W576" s="104"/>
      <c r="X576" s="104"/>
      <c r="Y576" s="102"/>
      <c r="Z576" s="102"/>
      <c r="AA576" s="102"/>
      <c r="AB576" s="102"/>
      <c r="AC576" s="102"/>
      <c r="AD576" s="102"/>
    </row>
    <row r="577" spans="1:30" ht="12.75" customHeight="1">
      <c r="A577" s="102"/>
      <c r="B577" s="102"/>
      <c r="C577" s="102"/>
      <c r="D577" s="102"/>
      <c r="E577" s="102"/>
      <c r="F577" s="102"/>
      <c r="G577" s="102"/>
      <c r="H577" s="102"/>
      <c r="I577" s="102"/>
      <c r="J577" s="102"/>
      <c r="K577" s="102"/>
      <c r="L577" s="102"/>
      <c r="M577" s="102"/>
      <c r="N577" s="102"/>
      <c r="O577" s="102"/>
      <c r="P577" s="102"/>
      <c r="Q577" s="102"/>
      <c r="R577" s="102"/>
      <c r="S577" s="102"/>
      <c r="T577" s="102"/>
      <c r="U577" s="102"/>
      <c r="V577" s="102"/>
      <c r="W577" s="104"/>
      <c r="X577" s="104"/>
      <c r="Y577" s="102"/>
      <c r="Z577" s="102"/>
      <c r="AA577" s="102"/>
      <c r="AB577" s="102"/>
      <c r="AC577" s="102"/>
      <c r="AD577" s="102"/>
    </row>
    <row r="578" spans="1:30" ht="12.75" customHeight="1">
      <c r="A578" s="102"/>
      <c r="B578" s="102"/>
      <c r="C578" s="102"/>
      <c r="D578" s="102"/>
      <c r="E578" s="102"/>
      <c r="F578" s="102"/>
      <c r="G578" s="102"/>
      <c r="H578" s="102"/>
      <c r="I578" s="102"/>
      <c r="J578" s="102"/>
      <c r="K578" s="102"/>
      <c r="L578" s="102"/>
      <c r="M578" s="102"/>
      <c r="N578" s="102"/>
      <c r="O578" s="102"/>
      <c r="P578" s="102"/>
      <c r="Q578" s="102"/>
      <c r="R578" s="102"/>
      <c r="S578" s="102"/>
      <c r="T578" s="102"/>
      <c r="U578" s="102"/>
      <c r="V578" s="102"/>
      <c r="W578" s="104"/>
      <c r="X578" s="104"/>
      <c r="Y578" s="102"/>
      <c r="Z578" s="102"/>
      <c r="AA578" s="102"/>
      <c r="AB578" s="102"/>
      <c r="AC578" s="102"/>
      <c r="AD578" s="102"/>
    </row>
    <row r="579" spans="1:30" ht="12.75" customHeight="1">
      <c r="A579" s="102"/>
      <c r="B579" s="102"/>
      <c r="C579" s="102"/>
      <c r="D579" s="102"/>
      <c r="E579" s="102"/>
      <c r="F579" s="102"/>
      <c r="G579" s="102"/>
      <c r="H579" s="102"/>
      <c r="I579" s="102"/>
      <c r="J579" s="102"/>
      <c r="K579" s="102"/>
      <c r="L579" s="102"/>
      <c r="M579" s="102"/>
      <c r="N579" s="102"/>
      <c r="O579" s="102"/>
      <c r="P579" s="102"/>
      <c r="Q579" s="102"/>
      <c r="R579" s="102"/>
      <c r="S579" s="102"/>
      <c r="T579" s="102"/>
      <c r="U579" s="102"/>
      <c r="V579" s="102"/>
      <c r="W579" s="104"/>
      <c r="X579" s="104"/>
      <c r="Y579" s="102"/>
      <c r="Z579" s="102"/>
      <c r="AA579" s="102"/>
      <c r="AB579" s="102"/>
      <c r="AC579" s="102"/>
      <c r="AD579" s="102"/>
    </row>
    <row r="580" spans="1:30" ht="12.75" customHeight="1">
      <c r="A580" s="102"/>
      <c r="B580" s="102"/>
      <c r="C580" s="102"/>
      <c r="D580" s="102"/>
      <c r="E580" s="102"/>
      <c r="F580" s="102"/>
      <c r="G580" s="102"/>
      <c r="H580" s="102"/>
      <c r="I580" s="102"/>
      <c r="J580" s="102"/>
      <c r="K580" s="102"/>
      <c r="L580" s="102"/>
      <c r="M580" s="102"/>
      <c r="N580" s="102"/>
      <c r="O580" s="102"/>
      <c r="P580" s="102"/>
      <c r="Q580" s="102"/>
      <c r="R580" s="102"/>
      <c r="S580" s="102"/>
      <c r="T580" s="102"/>
      <c r="U580" s="102"/>
      <c r="V580" s="102"/>
      <c r="W580" s="104"/>
      <c r="X580" s="104"/>
      <c r="Y580" s="102"/>
      <c r="Z580" s="102"/>
      <c r="AA580" s="102"/>
      <c r="AB580" s="102"/>
      <c r="AC580" s="102"/>
      <c r="AD580" s="102"/>
    </row>
    <row r="581" spans="1:30" ht="12.75" customHeight="1">
      <c r="A581" s="102"/>
      <c r="B581" s="102"/>
      <c r="C581" s="102"/>
      <c r="D581" s="102"/>
      <c r="E581" s="102"/>
      <c r="F581" s="102"/>
      <c r="G581" s="102"/>
      <c r="H581" s="102"/>
      <c r="I581" s="102"/>
      <c r="J581" s="102"/>
      <c r="K581" s="102"/>
      <c r="L581" s="102"/>
      <c r="M581" s="102"/>
      <c r="N581" s="102"/>
      <c r="O581" s="102"/>
      <c r="P581" s="102"/>
      <c r="Q581" s="102"/>
      <c r="R581" s="102"/>
      <c r="S581" s="102"/>
      <c r="T581" s="102"/>
      <c r="U581" s="102"/>
      <c r="V581" s="102"/>
      <c r="W581" s="104"/>
      <c r="X581" s="104"/>
      <c r="Y581" s="102"/>
      <c r="Z581" s="102"/>
      <c r="AA581" s="102"/>
      <c r="AB581" s="102"/>
      <c r="AC581" s="102"/>
      <c r="AD581" s="102"/>
    </row>
    <row r="582" spans="1:30" ht="12.75" customHeight="1">
      <c r="A582" s="102"/>
      <c r="B582" s="102"/>
      <c r="C582" s="102"/>
      <c r="D582" s="102"/>
      <c r="E582" s="102"/>
      <c r="F582" s="102"/>
      <c r="G582" s="102"/>
      <c r="H582" s="102"/>
      <c r="I582" s="102"/>
      <c r="J582" s="102"/>
      <c r="K582" s="102"/>
      <c r="L582" s="102"/>
      <c r="M582" s="102"/>
      <c r="N582" s="102"/>
      <c r="O582" s="102"/>
      <c r="P582" s="102"/>
      <c r="Q582" s="102"/>
      <c r="R582" s="102"/>
      <c r="S582" s="102"/>
      <c r="T582" s="102"/>
      <c r="U582" s="102"/>
      <c r="V582" s="102"/>
      <c r="W582" s="104"/>
      <c r="X582" s="104"/>
      <c r="Y582" s="102"/>
      <c r="Z582" s="102"/>
      <c r="AA582" s="102"/>
      <c r="AB582" s="102"/>
      <c r="AC582" s="102"/>
      <c r="AD582" s="102"/>
    </row>
    <row r="583" spans="1:30" ht="12.75" customHeight="1">
      <c r="A583" s="102"/>
      <c r="B583" s="102"/>
      <c r="C583" s="102"/>
      <c r="D583" s="102"/>
      <c r="E583" s="102"/>
      <c r="F583" s="102"/>
      <c r="G583" s="102"/>
      <c r="H583" s="102"/>
      <c r="I583" s="102"/>
      <c r="J583" s="102"/>
      <c r="K583" s="102"/>
      <c r="L583" s="102"/>
      <c r="M583" s="102"/>
      <c r="N583" s="102"/>
      <c r="O583" s="102"/>
      <c r="P583" s="102"/>
      <c r="Q583" s="102"/>
      <c r="R583" s="102"/>
      <c r="S583" s="102"/>
      <c r="T583" s="102"/>
      <c r="U583" s="102"/>
      <c r="V583" s="102"/>
      <c r="W583" s="104"/>
      <c r="X583" s="104"/>
      <c r="Y583" s="102"/>
      <c r="Z583" s="102"/>
      <c r="AA583" s="102"/>
      <c r="AB583" s="102"/>
      <c r="AC583" s="102"/>
      <c r="AD583" s="102"/>
    </row>
    <row r="584" spans="1:30" ht="12.75" customHeight="1">
      <c r="A584" s="102"/>
      <c r="B584" s="102"/>
      <c r="C584" s="102"/>
      <c r="D584" s="102"/>
      <c r="E584" s="102"/>
      <c r="F584" s="102"/>
      <c r="G584" s="102"/>
      <c r="H584" s="102"/>
      <c r="I584" s="102"/>
      <c r="J584" s="102"/>
      <c r="K584" s="102"/>
      <c r="L584" s="102"/>
      <c r="M584" s="102"/>
      <c r="N584" s="102"/>
      <c r="O584" s="102"/>
      <c r="P584" s="102"/>
      <c r="Q584" s="102"/>
      <c r="R584" s="102"/>
      <c r="S584" s="102"/>
      <c r="T584" s="102"/>
      <c r="U584" s="102"/>
      <c r="V584" s="102"/>
      <c r="W584" s="104"/>
      <c r="X584" s="104"/>
      <c r="Y584" s="102"/>
      <c r="Z584" s="102"/>
      <c r="AA584" s="102"/>
      <c r="AB584" s="102"/>
      <c r="AC584" s="102"/>
      <c r="AD584" s="102"/>
    </row>
    <row r="585" spans="1:30" ht="12.75" customHeight="1">
      <c r="A585" s="102"/>
      <c r="B585" s="102"/>
      <c r="C585" s="102"/>
      <c r="D585" s="102"/>
      <c r="E585" s="102"/>
      <c r="F585" s="102"/>
      <c r="G585" s="102"/>
      <c r="H585" s="102"/>
      <c r="I585" s="102"/>
      <c r="J585" s="102"/>
      <c r="K585" s="102"/>
      <c r="L585" s="102"/>
      <c r="M585" s="102"/>
      <c r="N585" s="102"/>
      <c r="O585" s="102"/>
      <c r="P585" s="102"/>
      <c r="Q585" s="102"/>
      <c r="R585" s="102"/>
      <c r="S585" s="102"/>
      <c r="T585" s="102"/>
      <c r="U585" s="102"/>
      <c r="V585" s="102"/>
      <c r="W585" s="104"/>
      <c r="X585" s="104"/>
      <c r="Y585" s="102"/>
      <c r="Z585" s="102"/>
      <c r="AA585" s="102"/>
      <c r="AB585" s="102"/>
      <c r="AC585" s="102"/>
      <c r="AD585" s="102"/>
    </row>
    <row r="586" spans="1:30" ht="12.75" customHeight="1">
      <c r="A586" s="102"/>
      <c r="B586" s="102"/>
      <c r="C586" s="102"/>
      <c r="D586" s="102"/>
      <c r="E586" s="102"/>
      <c r="F586" s="102"/>
      <c r="G586" s="102"/>
      <c r="H586" s="102"/>
      <c r="I586" s="102"/>
      <c r="J586" s="102"/>
      <c r="K586" s="102"/>
      <c r="L586" s="102"/>
      <c r="M586" s="102"/>
      <c r="N586" s="102"/>
      <c r="O586" s="102"/>
      <c r="P586" s="102"/>
      <c r="Q586" s="102"/>
      <c r="R586" s="102"/>
      <c r="S586" s="102"/>
      <c r="T586" s="102"/>
      <c r="U586" s="102"/>
      <c r="V586" s="102"/>
      <c r="W586" s="104"/>
      <c r="X586" s="104"/>
      <c r="Y586" s="102"/>
      <c r="Z586" s="102"/>
      <c r="AA586" s="102"/>
      <c r="AB586" s="102"/>
      <c r="AC586" s="102"/>
      <c r="AD586" s="102"/>
    </row>
    <row r="587" spans="1:30" ht="12.75" customHeight="1">
      <c r="A587" s="102"/>
      <c r="B587" s="102"/>
      <c r="C587" s="102"/>
      <c r="D587" s="102"/>
      <c r="E587" s="102"/>
      <c r="F587" s="102"/>
      <c r="G587" s="102"/>
      <c r="H587" s="102"/>
      <c r="I587" s="102"/>
      <c r="J587" s="102"/>
      <c r="K587" s="102"/>
      <c r="L587" s="102"/>
      <c r="M587" s="102"/>
      <c r="N587" s="102"/>
      <c r="O587" s="102"/>
      <c r="P587" s="102"/>
      <c r="Q587" s="102"/>
      <c r="R587" s="102"/>
      <c r="S587" s="102"/>
      <c r="T587" s="102"/>
      <c r="U587" s="102"/>
      <c r="V587" s="102"/>
      <c r="W587" s="104"/>
      <c r="X587" s="104"/>
      <c r="Y587" s="102"/>
      <c r="Z587" s="102"/>
      <c r="AA587" s="102"/>
      <c r="AB587" s="102"/>
      <c r="AC587" s="102"/>
      <c r="AD587" s="102"/>
    </row>
    <row r="588" spans="1:30" ht="12.75" customHeight="1">
      <c r="A588" s="102"/>
      <c r="B588" s="102"/>
      <c r="C588" s="102"/>
      <c r="D588" s="102"/>
      <c r="E588" s="102"/>
      <c r="F588" s="102"/>
      <c r="G588" s="102"/>
      <c r="H588" s="102"/>
      <c r="I588" s="102"/>
      <c r="J588" s="102"/>
      <c r="K588" s="102"/>
      <c r="L588" s="102"/>
      <c r="M588" s="102"/>
      <c r="N588" s="102"/>
      <c r="O588" s="102"/>
      <c r="P588" s="102"/>
      <c r="Q588" s="102"/>
      <c r="R588" s="102"/>
      <c r="S588" s="102"/>
      <c r="T588" s="102"/>
      <c r="U588" s="102"/>
      <c r="V588" s="102"/>
      <c r="W588" s="104"/>
      <c r="X588" s="104"/>
      <c r="Y588" s="102"/>
      <c r="Z588" s="102"/>
      <c r="AA588" s="102"/>
      <c r="AB588" s="102"/>
      <c r="AC588" s="102"/>
      <c r="AD588" s="102"/>
    </row>
    <row r="589" spans="1:30" ht="12.75" customHeight="1">
      <c r="A589" s="102"/>
      <c r="B589" s="102"/>
      <c r="C589" s="102"/>
      <c r="D589" s="102"/>
      <c r="E589" s="102"/>
      <c r="F589" s="102"/>
      <c r="G589" s="102"/>
      <c r="H589" s="102"/>
      <c r="I589" s="102"/>
      <c r="J589" s="102"/>
      <c r="K589" s="102"/>
      <c r="L589" s="102"/>
      <c r="M589" s="102"/>
      <c r="N589" s="102"/>
      <c r="O589" s="102"/>
      <c r="P589" s="102"/>
      <c r="Q589" s="102"/>
      <c r="R589" s="102"/>
      <c r="S589" s="102"/>
      <c r="T589" s="102"/>
      <c r="U589" s="102"/>
      <c r="V589" s="102"/>
      <c r="W589" s="104"/>
      <c r="X589" s="104"/>
      <c r="Y589" s="102"/>
      <c r="Z589" s="102"/>
      <c r="AA589" s="102"/>
      <c r="AB589" s="102"/>
      <c r="AC589" s="102"/>
      <c r="AD589" s="102"/>
    </row>
    <row r="590" spans="1:30" ht="12.75" customHeight="1">
      <c r="A590" s="102"/>
      <c r="B590" s="102"/>
      <c r="C590" s="102"/>
      <c r="D590" s="102"/>
      <c r="E590" s="102"/>
      <c r="F590" s="102"/>
      <c r="G590" s="102"/>
      <c r="H590" s="102"/>
      <c r="I590" s="102"/>
      <c r="J590" s="102"/>
      <c r="K590" s="102"/>
      <c r="L590" s="102"/>
      <c r="M590" s="102"/>
      <c r="N590" s="102"/>
      <c r="O590" s="102"/>
      <c r="P590" s="102"/>
      <c r="Q590" s="102"/>
      <c r="R590" s="102"/>
      <c r="S590" s="102"/>
      <c r="T590" s="102"/>
      <c r="U590" s="102"/>
      <c r="V590" s="102"/>
      <c r="W590" s="104"/>
      <c r="X590" s="104"/>
      <c r="Y590" s="102"/>
      <c r="Z590" s="102"/>
      <c r="AA590" s="102"/>
      <c r="AB590" s="102"/>
      <c r="AC590" s="102"/>
      <c r="AD590" s="102"/>
    </row>
    <row r="591" spans="1:30" ht="12.75" customHeight="1">
      <c r="A591" s="102"/>
      <c r="B591" s="102"/>
      <c r="C591" s="102"/>
      <c r="D591" s="102"/>
      <c r="E591" s="102"/>
      <c r="F591" s="102"/>
      <c r="G591" s="102"/>
      <c r="H591" s="102"/>
      <c r="I591" s="102"/>
      <c r="J591" s="102"/>
      <c r="K591" s="102"/>
      <c r="L591" s="102"/>
      <c r="M591" s="102"/>
      <c r="N591" s="102"/>
      <c r="O591" s="102"/>
      <c r="P591" s="102"/>
      <c r="Q591" s="102"/>
      <c r="R591" s="102"/>
      <c r="S591" s="102"/>
      <c r="T591" s="102"/>
      <c r="U591" s="102"/>
      <c r="V591" s="102"/>
      <c r="W591" s="104"/>
      <c r="X591" s="104"/>
      <c r="Y591" s="102"/>
      <c r="Z591" s="102"/>
      <c r="AA591" s="102"/>
      <c r="AB591" s="102"/>
      <c r="AC591" s="102"/>
      <c r="AD591" s="102"/>
    </row>
    <row r="592" spans="1:30" ht="12.75" customHeight="1">
      <c r="A592" s="102"/>
      <c r="B592" s="102"/>
      <c r="C592" s="102"/>
      <c r="D592" s="102"/>
      <c r="E592" s="102"/>
      <c r="F592" s="102"/>
      <c r="G592" s="102"/>
      <c r="H592" s="102"/>
      <c r="I592" s="102"/>
      <c r="J592" s="102"/>
      <c r="K592" s="102"/>
      <c r="L592" s="102"/>
      <c r="M592" s="102"/>
      <c r="N592" s="102"/>
      <c r="O592" s="102"/>
      <c r="P592" s="102"/>
      <c r="Q592" s="102"/>
      <c r="R592" s="102"/>
      <c r="S592" s="102"/>
      <c r="T592" s="102"/>
      <c r="U592" s="102"/>
      <c r="V592" s="102"/>
      <c r="W592" s="104"/>
      <c r="X592" s="104"/>
      <c r="Y592" s="102"/>
      <c r="Z592" s="102"/>
      <c r="AA592" s="102"/>
      <c r="AB592" s="102"/>
      <c r="AC592" s="102"/>
      <c r="AD592" s="102"/>
    </row>
    <row r="593" spans="1:30" ht="12.75" customHeight="1">
      <c r="A593" s="102"/>
      <c r="B593" s="102"/>
      <c r="C593" s="102"/>
      <c r="D593" s="102"/>
      <c r="E593" s="102"/>
      <c r="F593" s="102"/>
      <c r="G593" s="102"/>
      <c r="H593" s="102"/>
      <c r="I593" s="102"/>
      <c r="J593" s="102"/>
      <c r="K593" s="102"/>
      <c r="L593" s="102"/>
      <c r="M593" s="102"/>
      <c r="N593" s="102"/>
      <c r="O593" s="102"/>
      <c r="P593" s="102"/>
      <c r="Q593" s="102"/>
      <c r="R593" s="102"/>
      <c r="S593" s="102"/>
      <c r="T593" s="102"/>
      <c r="U593" s="102"/>
      <c r="V593" s="102"/>
      <c r="W593" s="104"/>
      <c r="X593" s="104"/>
      <c r="Y593" s="102"/>
      <c r="Z593" s="102"/>
      <c r="AA593" s="102"/>
      <c r="AB593" s="102"/>
      <c r="AC593" s="102"/>
      <c r="AD593" s="102"/>
    </row>
    <row r="594" spans="1:30" ht="12.75" customHeight="1">
      <c r="A594" s="102"/>
      <c r="B594" s="102"/>
      <c r="C594" s="102"/>
      <c r="D594" s="102"/>
      <c r="E594" s="102"/>
      <c r="F594" s="102"/>
      <c r="G594" s="102"/>
      <c r="H594" s="102"/>
      <c r="I594" s="102"/>
      <c r="J594" s="102"/>
      <c r="K594" s="102"/>
      <c r="L594" s="102"/>
      <c r="M594" s="102"/>
      <c r="N594" s="102"/>
      <c r="O594" s="102"/>
      <c r="P594" s="102"/>
      <c r="Q594" s="102"/>
      <c r="R594" s="102"/>
      <c r="S594" s="102"/>
      <c r="T594" s="102"/>
      <c r="U594" s="102"/>
      <c r="V594" s="102"/>
      <c r="W594" s="104"/>
      <c r="X594" s="104"/>
      <c r="Y594" s="102"/>
      <c r="Z594" s="102"/>
      <c r="AA594" s="102"/>
      <c r="AB594" s="102"/>
      <c r="AC594" s="102"/>
      <c r="AD594" s="102"/>
    </row>
    <row r="595" spans="1:30" ht="12.75" customHeight="1">
      <c r="A595" s="102"/>
      <c r="B595" s="102"/>
      <c r="C595" s="102"/>
      <c r="D595" s="102"/>
      <c r="E595" s="102"/>
      <c r="F595" s="102"/>
      <c r="G595" s="102"/>
      <c r="H595" s="102"/>
      <c r="I595" s="102"/>
      <c r="J595" s="102"/>
      <c r="K595" s="102"/>
      <c r="L595" s="102"/>
      <c r="M595" s="102"/>
      <c r="N595" s="102"/>
      <c r="O595" s="102"/>
      <c r="P595" s="102"/>
      <c r="Q595" s="102"/>
      <c r="R595" s="102"/>
      <c r="S595" s="102"/>
      <c r="T595" s="102"/>
      <c r="U595" s="102"/>
      <c r="V595" s="102"/>
      <c r="W595" s="104"/>
      <c r="X595" s="104"/>
      <c r="Y595" s="102"/>
      <c r="Z595" s="102"/>
      <c r="AA595" s="102"/>
      <c r="AB595" s="102"/>
      <c r="AC595" s="102"/>
      <c r="AD595" s="102"/>
    </row>
    <row r="596" spans="1:30" ht="12.75" customHeight="1">
      <c r="A596" s="102"/>
      <c r="B596" s="102"/>
      <c r="C596" s="102"/>
      <c r="D596" s="102"/>
      <c r="E596" s="102"/>
      <c r="F596" s="102"/>
      <c r="G596" s="102"/>
      <c r="H596" s="102"/>
      <c r="I596" s="102"/>
      <c r="J596" s="102"/>
      <c r="K596" s="102"/>
      <c r="L596" s="102"/>
      <c r="M596" s="102"/>
      <c r="N596" s="102"/>
      <c r="O596" s="102"/>
      <c r="P596" s="102"/>
      <c r="Q596" s="102"/>
      <c r="R596" s="102"/>
      <c r="S596" s="102"/>
      <c r="T596" s="102"/>
      <c r="U596" s="102"/>
      <c r="V596" s="102"/>
      <c r="W596" s="104"/>
      <c r="X596" s="104"/>
      <c r="Y596" s="102"/>
      <c r="Z596" s="102"/>
      <c r="AA596" s="102"/>
      <c r="AB596" s="102"/>
      <c r="AC596" s="102"/>
      <c r="AD596" s="102"/>
    </row>
    <row r="597" spans="1:30" ht="12.75" customHeight="1">
      <c r="A597" s="102"/>
      <c r="B597" s="102"/>
      <c r="C597" s="102"/>
      <c r="D597" s="102"/>
      <c r="E597" s="102"/>
      <c r="F597" s="102"/>
      <c r="G597" s="102"/>
      <c r="H597" s="102"/>
      <c r="I597" s="102"/>
      <c r="J597" s="102"/>
      <c r="K597" s="102"/>
      <c r="L597" s="102"/>
      <c r="M597" s="102"/>
      <c r="N597" s="102"/>
      <c r="O597" s="102"/>
      <c r="P597" s="102"/>
      <c r="Q597" s="102"/>
      <c r="R597" s="102"/>
      <c r="S597" s="102"/>
      <c r="T597" s="102"/>
      <c r="U597" s="102"/>
      <c r="V597" s="102"/>
      <c r="W597" s="104"/>
      <c r="X597" s="104"/>
      <c r="Y597" s="102"/>
      <c r="Z597" s="102"/>
      <c r="AA597" s="102"/>
      <c r="AB597" s="102"/>
      <c r="AC597" s="102"/>
      <c r="AD597" s="102"/>
    </row>
    <row r="598" spans="1:30" ht="12.75" customHeight="1">
      <c r="A598" s="102"/>
      <c r="B598" s="102"/>
      <c r="C598" s="102"/>
      <c r="D598" s="102"/>
      <c r="E598" s="102"/>
      <c r="F598" s="102"/>
      <c r="G598" s="102"/>
      <c r="H598" s="102"/>
      <c r="I598" s="102"/>
      <c r="J598" s="102"/>
      <c r="K598" s="102"/>
      <c r="L598" s="102"/>
      <c r="M598" s="102"/>
      <c r="N598" s="102"/>
      <c r="O598" s="102"/>
      <c r="P598" s="102"/>
      <c r="Q598" s="102"/>
      <c r="R598" s="102"/>
      <c r="S598" s="102"/>
      <c r="T598" s="102"/>
      <c r="U598" s="102"/>
      <c r="V598" s="102"/>
      <c r="W598" s="104"/>
      <c r="X598" s="104"/>
      <c r="Y598" s="102"/>
      <c r="Z598" s="102"/>
      <c r="AA598" s="102"/>
      <c r="AB598" s="102"/>
      <c r="AC598" s="102"/>
      <c r="AD598" s="102"/>
    </row>
    <row r="599" spans="1:30" ht="12.75" customHeight="1">
      <c r="A599" s="102"/>
      <c r="B599" s="102"/>
      <c r="C599" s="102"/>
      <c r="D599" s="102"/>
      <c r="E599" s="102"/>
      <c r="F599" s="102"/>
      <c r="G599" s="102"/>
      <c r="H599" s="102"/>
      <c r="I599" s="102"/>
      <c r="J599" s="102"/>
      <c r="K599" s="102"/>
      <c r="L599" s="102"/>
      <c r="M599" s="102"/>
      <c r="N599" s="102"/>
      <c r="O599" s="102"/>
      <c r="P599" s="102"/>
      <c r="Q599" s="102"/>
      <c r="R599" s="102"/>
      <c r="S599" s="102"/>
      <c r="T599" s="102"/>
      <c r="U599" s="102"/>
      <c r="V599" s="102"/>
      <c r="W599" s="104"/>
      <c r="X599" s="104"/>
      <c r="Y599" s="102"/>
      <c r="Z599" s="102"/>
      <c r="AA599" s="102"/>
      <c r="AB599" s="102"/>
      <c r="AC599" s="102"/>
      <c r="AD599" s="102"/>
    </row>
    <row r="600" spans="1:30" ht="12.75" customHeight="1">
      <c r="A600" s="102"/>
      <c r="B600" s="102"/>
      <c r="C600" s="102"/>
      <c r="D600" s="102"/>
      <c r="E600" s="102"/>
      <c r="F600" s="102"/>
      <c r="G600" s="102"/>
      <c r="H600" s="102"/>
      <c r="I600" s="102"/>
      <c r="J600" s="102"/>
      <c r="K600" s="102"/>
      <c r="L600" s="102"/>
      <c r="M600" s="102"/>
      <c r="N600" s="102"/>
      <c r="O600" s="102"/>
      <c r="P600" s="102"/>
      <c r="Q600" s="102"/>
      <c r="R600" s="102"/>
      <c r="S600" s="102"/>
      <c r="T600" s="102"/>
      <c r="U600" s="102"/>
      <c r="V600" s="102"/>
      <c r="W600" s="104"/>
      <c r="X600" s="104"/>
      <c r="Y600" s="102"/>
      <c r="Z600" s="102"/>
      <c r="AA600" s="102"/>
      <c r="AB600" s="102"/>
      <c r="AC600" s="102"/>
      <c r="AD600" s="102"/>
    </row>
    <row r="601" spans="1:30" ht="12.75" customHeight="1">
      <c r="A601" s="102"/>
      <c r="B601" s="102"/>
      <c r="C601" s="102"/>
      <c r="D601" s="102"/>
      <c r="E601" s="102"/>
      <c r="F601" s="102"/>
      <c r="G601" s="102"/>
      <c r="H601" s="102"/>
      <c r="I601" s="102"/>
      <c r="J601" s="102"/>
      <c r="K601" s="102"/>
      <c r="L601" s="102"/>
      <c r="M601" s="102"/>
      <c r="N601" s="102"/>
      <c r="O601" s="102"/>
      <c r="P601" s="102"/>
      <c r="Q601" s="102"/>
      <c r="R601" s="102"/>
      <c r="S601" s="102"/>
      <c r="T601" s="102"/>
      <c r="U601" s="102"/>
      <c r="V601" s="102"/>
      <c r="W601" s="104"/>
      <c r="X601" s="104"/>
      <c r="Y601" s="102"/>
      <c r="Z601" s="102"/>
      <c r="AA601" s="102"/>
      <c r="AB601" s="102"/>
      <c r="AC601" s="102"/>
      <c r="AD601" s="102"/>
    </row>
    <row r="602" spans="1:30" ht="12.75" customHeight="1">
      <c r="A602" s="102"/>
      <c r="B602" s="102"/>
      <c r="C602" s="102"/>
      <c r="D602" s="102"/>
      <c r="E602" s="102"/>
      <c r="F602" s="102"/>
      <c r="G602" s="102"/>
      <c r="H602" s="102"/>
      <c r="I602" s="102"/>
      <c r="J602" s="102"/>
      <c r="K602" s="102"/>
      <c r="L602" s="102"/>
      <c r="M602" s="102"/>
      <c r="N602" s="102"/>
      <c r="O602" s="102"/>
      <c r="P602" s="102"/>
      <c r="Q602" s="102"/>
      <c r="R602" s="102"/>
      <c r="S602" s="102"/>
      <c r="T602" s="102"/>
      <c r="U602" s="102"/>
      <c r="V602" s="102"/>
      <c r="W602" s="104"/>
      <c r="X602" s="104"/>
      <c r="Y602" s="102"/>
      <c r="Z602" s="102"/>
      <c r="AA602" s="102"/>
      <c r="AB602" s="102"/>
      <c r="AC602" s="102"/>
      <c r="AD602" s="102"/>
    </row>
    <row r="603" spans="1:30" ht="12.75" customHeight="1">
      <c r="A603" s="102"/>
      <c r="B603" s="102"/>
      <c r="C603" s="102"/>
      <c r="D603" s="102"/>
      <c r="E603" s="102"/>
      <c r="F603" s="102"/>
      <c r="G603" s="102"/>
      <c r="H603" s="102"/>
      <c r="I603" s="102"/>
      <c r="J603" s="102"/>
      <c r="K603" s="102"/>
      <c r="L603" s="102"/>
      <c r="M603" s="102"/>
      <c r="N603" s="102"/>
      <c r="O603" s="102"/>
      <c r="P603" s="102"/>
      <c r="Q603" s="102"/>
      <c r="R603" s="102"/>
      <c r="S603" s="102"/>
      <c r="T603" s="102"/>
      <c r="U603" s="102"/>
      <c r="V603" s="102"/>
      <c r="W603" s="104"/>
      <c r="X603" s="104"/>
      <c r="Y603" s="102"/>
      <c r="Z603" s="102"/>
      <c r="AA603" s="102"/>
      <c r="AB603" s="102"/>
      <c r="AC603" s="102"/>
      <c r="AD603" s="102"/>
    </row>
    <row r="604" spans="1:30" ht="12.75" customHeight="1">
      <c r="A604" s="102"/>
      <c r="B604" s="102"/>
      <c r="C604" s="102"/>
      <c r="D604" s="102"/>
      <c r="E604" s="102"/>
      <c r="F604" s="102"/>
      <c r="G604" s="102"/>
      <c r="H604" s="102"/>
      <c r="I604" s="102"/>
      <c r="J604" s="102"/>
      <c r="K604" s="102"/>
      <c r="L604" s="102"/>
      <c r="M604" s="102"/>
      <c r="N604" s="102"/>
      <c r="O604" s="102"/>
      <c r="P604" s="102"/>
      <c r="Q604" s="102"/>
      <c r="R604" s="102"/>
      <c r="S604" s="102"/>
      <c r="T604" s="102"/>
      <c r="U604" s="102"/>
      <c r="V604" s="102"/>
      <c r="W604" s="104"/>
      <c r="X604" s="104"/>
      <c r="Y604" s="102"/>
      <c r="Z604" s="102"/>
      <c r="AA604" s="102"/>
      <c r="AB604" s="102"/>
      <c r="AC604" s="102"/>
      <c r="AD604" s="102"/>
    </row>
    <row r="605" spans="1:30" ht="12.75" customHeight="1">
      <c r="A605" s="102"/>
      <c r="B605" s="102"/>
      <c r="C605" s="102"/>
      <c r="D605" s="102"/>
      <c r="E605" s="102"/>
      <c r="F605" s="102"/>
      <c r="G605" s="102"/>
      <c r="H605" s="102"/>
      <c r="I605" s="102"/>
      <c r="J605" s="102"/>
      <c r="K605" s="102"/>
      <c r="L605" s="102"/>
      <c r="M605" s="102"/>
      <c r="N605" s="102"/>
      <c r="O605" s="102"/>
      <c r="P605" s="102"/>
      <c r="Q605" s="102"/>
      <c r="R605" s="102"/>
      <c r="S605" s="102"/>
      <c r="T605" s="102"/>
      <c r="U605" s="102"/>
      <c r="V605" s="102"/>
      <c r="W605" s="104"/>
      <c r="X605" s="104"/>
      <c r="Y605" s="102"/>
      <c r="Z605" s="102"/>
      <c r="AA605" s="102"/>
      <c r="AB605" s="102"/>
      <c r="AC605" s="102"/>
      <c r="AD605" s="102"/>
    </row>
    <row r="606" spans="1:30" ht="12.75" customHeight="1">
      <c r="A606" s="102"/>
      <c r="B606" s="102"/>
      <c r="C606" s="102"/>
      <c r="D606" s="102"/>
      <c r="E606" s="102"/>
      <c r="F606" s="102"/>
      <c r="G606" s="102"/>
      <c r="H606" s="102"/>
      <c r="I606" s="102"/>
      <c r="J606" s="102"/>
      <c r="K606" s="102"/>
      <c r="L606" s="102"/>
      <c r="M606" s="102"/>
      <c r="N606" s="102"/>
      <c r="O606" s="102"/>
      <c r="P606" s="102"/>
      <c r="Q606" s="102"/>
      <c r="R606" s="102"/>
      <c r="S606" s="102"/>
      <c r="T606" s="102"/>
      <c r="U606" s="102"/>
      <c r="V606" s="102"/>
      <c r="W606" s="104"/>
      <c r="X606" s="104"/>
      <c r="Y606" s="102"/>
      <c r="Z606" s="102"/>
      <c r="AA606" s="102"/>
      <c r="AB606" s="102"/>
      <c r="AC606" s="102"/>
      <c r="AD606" s="102"/>
    </row>
    <row r="607" spans="1:30" ht="12.75" customHeight="1">
      <c r="A607" s="102"/>
      <c r="B607" s="102"/>
      <c r="C607" s="102"/>
      <c r="D607" s="102"/>
      <c r="E607" s="102"/>
      <c r="F607" s="102"/>
      <c r="G607" s="102"/>
      <c r="H607" s="102"/>
      <c r="I607" s="102"/>
      <c r="J607" s="102"/>
      <c r="K607" s="102"/>
      <c r="L607" s="102"/>
      <c r="M607" s="102"/>
      <c r="N607" s="102"/>
      <c r="O607" s="102"/>
      <c r="P607" s="102"/>
      <c r="Q607" s="102"/>
      <c r="R607" s="102"/>
      <c r="S607" s="102"/>
      <c r="T607" s="102"/>
      <c r="U607" s="102"/>
      <c r="V607" s="102"/>
      <c r="W607" s="104"/>
      <c r="X607" s="104"/>
      <c r="Y607" s="102"/>
      <c r="Z607" s="102"/>
      <c r="AA607" s="102"/>
      <c r="AB607" s="102"/>
      <c r="AC607" s="102"/>
      <c r="AD607" s="102"/>
    </row>
    <row r="608" spans="1:30" ht="12.75" customHeight="1">
      <c r="A608" s="102"/>
      <c r="B608" s="102"/>
      <c r="C608" s="102"/>
      <c r="D608" s="102"/>
      <c r="E608" s="102"/>
      <c r="F608" s="102"/>
      <c r="G608" s="102"/>
      <c r="H608" s="102"/>
      <c r="I608" s="102"/>
      <c r="J608" s="102"/>
      <c r="K608" s="102"/>
      <c r="L608" s="102"/>
      <c r="M608" s="102"/>
      <c r="N608" s="102"/>
      <c r="O608" s="102"/>
      <c r="P608" s="102"/>
      <c r="Q608" s="102"/>
      <c r="R608" s="102"/>
      <c r="S608" s="102"/>
      <c r="T608" s="102"/>
      <c r="U608" s="102"/>
      <c r="V608" s="102"/>
      <c r="W608" s="104"/>
      <c r="X608" s="104"/>
      <c r="Y608" s="102"/>
      <c r="Z608" s="102"/>
      <c r="AA608" s="102"/>
      <c r="AB608" s="102"/>
      <c r="AC608" s="102"/>
      <c r="AD608" s="102"/>
    </row>
    <row r="609" spans="1:30" ht="12.75" customHeight="1">
      <c r="A609" s="102"/>
      <c r="B609" s="102"/>
      <c r="C609" s="102"/>
      <c r="D609" s="102"/>
      <c r="E609" s="102"/>
      <c r="F609" s="102"/>
      <c r="G609" s="102"/>
      <c r="H609" s="102"/>
      <c r="I609" s="102"/>
      <c r="J609" s="102"/>
      <c r="K609" s="102"/>
      <c r="L609" s="102"/>
      <c r="M609" s="102"/>
      <c r="N609" s="102"/>
      <c r="O609" s="102"/>
      <c r="P609" s="102"/>
      <c r="Q609" s="102"/>
      <c r="R609" s="102"/>
      <c r="S609" s="102"/>
      <c r="T609" s="102"/>
      <c r="U609" s="102"/>
      <c r="V609" s="102"/>
      <c r="W609" s="104"/>
      <c r="X609" s="104"/>
      <c r="Y609" s="102"/>
      <c r="Z609" s="102"/>
      <c r="AA609" s="102"/>
      <c r="AB609" s="102"/>
      <c r="AC609" s="102"/>
      <c r="AD609" s="102"/>
    </row>
    <row r="610" spans="1:30" ht="12.75" customHeight="1">
      <c r="A610" s="102"/>
      <c r="B610" s="102"/>
      <c r="C610" s="102"/>
      <c r="D610" s="102"/>
      <c r="E610" s="102"/>
      <c r="F610" s="102"/>
      <c r="G610" s="102"/>
      <c r="H610" s="102"/>
      <c r="I610" s="102"/>
      <c r="J610" s="102"/>
      <c r="K610" s="102"/>
      <c r="L610" s="102"/>
      <c r="M610" s="102"/>
      <c r="N610" s="102"/>
      <c r="O610" s="102"/>
      <c r="P610" s="102"/>
      <c r="Q610" s="102"/>
      <c r="R610" s="102"/>
      <c r="S610" s="102"/>
      <c r="T610" s="102"/>
      <c r="U610" s="102"/>
      <c r="V610" s="102"/>
      <c r="W610" s="104"/>
      <c r="X610" s="104"/>
      <c r="Y610" s="102"/>
      <c r="Z610" s="102"/>
      <c r="AA610" s="102"/>
      <c r="AB610" s="102"/>
      <c r="AC610" s="102"/>
      <c r="AD610" s="102"/>
    </row>
    <row r="611" spans="1:30" ht="12.75" customHeight="1">
      <c r="A611" s="102"/>
      <c r="B611" s="102"/>
      <c r="C611" s="102"/>
      <c r="D611" s="102"/>
      <c r="E611" s="102"/>
      <c r="F611" s="102"/>
      <c r="G611" s="102"/>
      <c r="H611" s="102"/>
      <c r="I611" s="102"/>
      <c r="J611" s="102"/>
      <c r="K611" s="102"/>
      <c r="L611" s="102"/>
      <c r="M611" s="102"/>
      <c r="N611" s="102"/>
      <c r="O611" s="102"/>
      <c r="P611" s="102"/>
      <c r="Q611" s="102"/>
      <c r="R611" s="102"/>
      <c r="S611" s="102"/>
      <c r="T611" s="102"/>
      <c r="U611" s="102"/>
      <c r="V611" s="102"/>
      <c r="W611" s="104"/>
      <c r="X611" s="104"/>
      <c r="Y611" s="102"/>
      <c r="Z611" s="102"/>
      <c r="AA611" s="102"/>
      <c r="AB611" s="102"/>
      <c r="AC611" s="102"/>
      <c r="AD611" s="102"/>
    </row>
    <row r="612" spans="1:30" ht="12.75" customHeight="1">
      <c r="A612" s="102"/>
      <c r="B612" s="102"/>
      <c r="C612" s="102"/>
      <c r="D612" s="102"/>
      <c r="E612" s="102"/>
      <c r="F612" s="102"/>
      <c r="G612" s="102"/>
      <c r="H612" s="102"/>
      <c r="I612" s="102"/>
      <c r="J612" s="102"/>
      <c r="K612" s="102"/>
      <c r="L612" s="102"/>
      <c r="M612" s="102"/>
      <c r="N612" s="102"/>
      <c r="O612" s="102"/>
      <c r="P612" s="102"/>
      <c r="Q612" s="102"/>
      <c r="R612" s="102"/>
      <c r="S612" s="102"/>
      <c r="T612" s="102"/>
      <c r="U612" s="102"/>
      <c r="V612" s="102"/>
      <c r="W612" s="104"/>
      <c r="X612" s="104"/>
      <c r="Y612" s="102"/>
      <c r="Z612" s="102"/>
      <c r="AA612" s="102"/>
      <c r="AB612" s="102"/>
      <c r="AC612" s="102"/>
      <c r="AD612" s="102"/>
    </row>
    <row r="613" spans="1:30" ht="12.75" customHeight="1">
      <c r="A613" s="102"/>
      <c r="B613" s="102"/>
      <c r="C613" s="102"/>
      <c r="D613" s="102"/>
      <c r="E613" s="102"/>
      <c r="F613" s="102"/>
      <c r="G613" s="102"/>
      <c r="H613" s="102"/>
      <c r="I613" s="102"/>
      <c r="J613" s="102"/>
      <c r="K613" s="102"/>
      <c r="L613" s="102"/>
      <c r="M613" s="102"/>
      <c r="N613" s="102"/>
      <c r="O613" s="102"/>
      <c r="P613" s="102"/>
      <c r="Q613" s="102"/>
      <c r="R613" s="102"/>
      <c r="S613" s="102"/>
      <c r="T613" s="102"/>
      <c r="U613" s="102"/>
      <c r="V613" s="102"/>
      <c r="W613" s="104"/>
      <c r="X613" s="104"/>
      <c r="Y613" s="102"/>
      <c r="Z613" s="102"/>
      <c r="AA613" s="102"/>
      <c r="AB613" s="102"/>
      <c r="AC613" s="102"/>
      <c r="AD613" s="102"/>
    </row>
    <row r="614" spans="1:30" ht="12.75" customHeight="1">
      <c r="A614" s="102"/>
      <c r="B614" s="102"/>
      <c r="C614" s="102"/>
      <c r="D614" s="102"/>
      <c r="E614" s="102"/>
      <c r="F614" s="102"/>
      <c r="G614" s="102"/>
      <c r="H614" s="102"/>
      <c r="I614" s="102"/>
      <c r="J614" s="102"/>
      <c r="K614" s="102"/>
      <c r="L614" s="102"/>
      <c r="M614" s="102"/>
      <c r="N614" s="102"/>
      <c r="O614" s="102"/>
      <c r="P614" s="102"/>
      <c r="Q614" s="102"/>
      <c r="R614" s="102"/>
      <c r="S614" s="102"/>
      <c r="T614" s="102"/>
      <c r="U614" s="102"/>
      <c r="V614" s="102"/>
      <c r="W614" s="104"/>
      <c r="X614" s="104"/>
      <c r="Y614" s="102"/>
      <c r="Z614" s="102"/>
      <c r="AA614" s="102"/>
      <c r="AB614" s="102"/>
      <c r="AC614" s="102"/>
      <c r="AD614" s="102"/>
    </row>
    <row r="615" spans="1:30" ht="12.75" customHeight="1">
      <c r="A615" s="102"/>
      <c r="B615" s="102"/>
      <c r="C615" s="102"/>
      <c r="D615" s="102"/>
      <c r="E615" s="102"/>
      <c r="F615" s="102"/>
      <c r="G615" s="102"/>
      <c r="H615" s="102"/>
      <c r="I615" s="102"/>
      <c r="J615" s="102"/>
      <c r="K615" s="102"/>
      <c r="L615" s="102"/>
      <c r="M615" s="102"/>
      <c r="N615" s="102"/>
      <c r="O615" s="102"/>
      <c r="P615" s="102"/>
      <c r="Q615" s="102"/>
      <c r="R615" s="102"/>
      <c r="S615" s="102"/>
      <c r="T615" s="102"/>
      <c r="U615" s="102"/>
      <c r="V615" s="102"/>
      <c r="W615" s="104"/>
      <c r="X615" s="104"/>
      <c r="Y615" s="102"/>
      <c r="Z615" s="102"/>
      <c r="AA615" s="102"/>
      <c r="AB615" s="102"/>
      <c r="AC615" s="102"/>
      <c r="AD615" s="102"/>
    </row>
    <row r="616" spans="1:30" ht="12.75" customHeight="1">
      <c r="A616" s="102"/>
      <c r="B616" s="102"/>
      <c r="C616" s="102"/>
      <c r="D616" s="102"/>
      <c r="E616" s="102"/>
      <c r="F616" s="102"/>
      <c r="G616" s="102"/>
      <c r="H616" s="102"/>
      <c r="I616" s="102"/>
      <c r="J616" s="102"/>
      <c r="K616" s="102"/>
      <c r="L616" s="102"/>
      <c r="M616" s="102"/>
      <c r="N616" s="102"/>
      <c r="O616" s="102"/>
      <c r="P616" s="102"/>
      <c r="Q616" s="102"/>
      <c r="R616" s="102"/>
      <c r="S616" s="102"/>
      <c r="T616" s="102"/>
      <c r="U616" s="102"/>
      <c r="V616" s="102"/>
      <c r="W616" s="104"/>
      <c r="X616" s="104"/>
      <c r="Y616" s="102"/>
      <c r="Z616" s="102"/>
      <c r="AA616" s="102"/>
      <c r="AB616" s="102"/>
      <c r="AC616" s="102"/>
      <c r="AD616" s="102"/>
    </row>
    <row r="617" spans="1:30" ht="12.75" customHeight="1">
      <c r="A617" s="102"/>
      <c r="B617" s="102"/>
      <c r="C617" s="102"/>
      <c r="D617" s="102"/>
      <c r="E617" s="102"/>
      <c r="F617" s="102"/>
      <c r="G617" s="102"/>
      <c r="H617" s="102"/>
      <c r="I617" s="102"/>
      <c r="J617" s="102"/>
      <c r="K617" s="102"/>
      <c r="L617" s="102"/>
      <c r="M617" s="102"/>
      <c r="N617" s="102"/>
      <c r="O617" s="102"/>
      <c r="P617" s="102"/>
      <c r="Q617" s="102"/>
      <c r="R617" s="102"/>
      <c r="S617" s="102"/>
      <c r="T617" s="102"/>
      <c r="U617" s="102"/>
      <c r="V617" s="102"/>
      <c r="W617" s="104"/>
      <c r="X617" s="104"/>
      <c r="Y617" s="102"/>
      <c r="Z617" s="102"/>
      <c r="AA617" s="102"/>
      <c r="AB617" s="102"/>
      <c r="AC617" s="102"/>
      <c r="AD617" s="102"/>
    </row>
    <row r="618" spans="1:30" ht="12.75" customHeight="1">
      <c r="A618" s="102"/>
      <c r="B618" s="102"/>
      <c r="C618" s="102"/>
      <c r="D618" s="102"/>
      <c r="E618" s="102"/>
      <c r="F618" s="102"/>
      <c r="G618" s="102"/>
      <c r="H618" s="102"/>
      <c r="I618" s="102"/>
      <c r="J618" s="102"/>
      <c r="K618" s="102"/>
      <c r="L618" s="102"/>
      <c r="M618" s="102"/>
      <c r="N618" s="102"/>
      <c r="O618" s="102"/>
      <c r="P618" s="102"/>
      <c r="Q618" s="102"/>
      <c r="R618" s="102"/>
      <c r="S618" s="102"/>
      <c r="T618" s="102"/>
      <c r="U618" s="102"/>
      <c r="V618" s="102"/>
      <c r="W618" s="104"/>
      <c r="X618" s="104"/>
      <c r="Y618" s="102"/>
      <c r="Z618" s="102"/>
      <c r="AA618" s="102"/>
      <c r="AB618" s="102"/>
      <c r="AC618" s="102"/>
      <c r="AD618" s="102"/>
    </row>
    <row r="619" spans="1:30" ht="12.75" customHeight="1">
      <c r="A619" s="102"/>
      <c r="B619" s="102"/>
      <c r="C619" s="102"/>
      <c r="D619" s="102"/>
      <c r="E619" s="102"/>
      <c r="F619" s="102"/>
      <c r="G619" s="102"/>
      <c r="H619" s="102"/>
      <c r="I619" s="102"/>
      <c r="J619" s="102"/>
      <c r="K619" s="102"/>
      <c r="L619" s="102"/>
      <c r="M619" s="102"/>
      <c r="N619" s="102"/>
      <c r="O619" s="102"/>
      <c r="P619" s="102"/>
      <c r="Q619" s="102"/>
      <c r="R619" s="102"/>
      <c r="S619" s="102"/>
      <c r="T619" s="102"/>
      <c r="U619" s="102"/>
      <c r="V619" s="102"/>
      <c r="W619" s="104"/>
      <c r="X619" s="104"/>
      <c r="Y619" s="102"/>
      <c r="Z619" s="102"/>
      <c r="AA619" s="102"/>
      <c r="AB619" s="102"/>
      <c r="AC619" s="102"/>
      <c r="AD619" s="102"/>
    </row>
    <row r="620" spans="1:30" ht="12.75" customHeight="1">
      <c r="A620" s="102"/>
      <c r="B620" s="102"/>
      <c r="C620" s="102"/>
      <c r="D620" s="102"/>
      <c r="E620" s="102"/>
      <c r="F620" s="102"/>
      <c r="G620" s="102"/>
      <c r="H620" s="102"/>
      <c r="I620" s="102"/>
      <c r="J620" s="102"/>
      <c r="K620" s="102"/>
      <c r="L620" s="102"/>
      <c r="M620" s="102"/>
      <c r="N620" s="102"/>
      <c r="O620" s="102"/>
      <c r="P620" s="102"/>
      <c r="Q620" s="102"/>
      <c r="R620" s="102"/>
      <c r="S620" s="102"/>
      <c r="T620" s="102"/>
      <c r="U620" s="102"/>
      <c r="V620" s="102"/>
      <c r="W620" s="104"/>
      <c r="X620" s="104"/>
      <c r="Y620" s="102"/>
      <c r="Z620" s="102"/>
      <c r="AA620" s="102"/>
      <c r="AB620" s="102"/>
      <c r="AC620" s="102"/>
      <c r="AD620" s="102"/>
    </row>
    <row r="621" spans="1:30" ht="12.75" customHeight="1">
      <c r="A621" s="102"/>
      <c r="B621" s="102"/>
      <c r="C621" s="102"/>
      <c r="D621" s="102"/>
      <c r="E621" s="102"/>
      <c r="F621" s="102"/>
      <c r="G621" s="102"/>
      <c r="H621" s="102"/>
      <c r="I621" s="102"/>
      <c r="J621" s="102"/>
      <c r="K621" s="102"/>
      <c r="L621" s="102"/>
      <c r="M621" s="102"/>
      <c r="N621" s="102"/>
      <c r="O621" s="102"/>
      <c r="P621" s="102"/>
      <c r="Q621" s="102"/>
      <c r="R621" s="102"/>
      <c r="S621" s="102"/>
      <c r="T621" s="102"/>
      <c r="U621" s="102"/>
      <c r="V621" s="102"/>
      <c r="W621" s="104"/>
      <c r="X621" s="104"/>
      <c r="Y621" s="102"/>
      <c r="Z621" s="102"/>
      <c r="AA621" s="102"/>
      <c r="AB621" s="102"/>
      <c r="AC621" s="102"/>
      <c r="AD621" s="102"/>
    </row>
    <row r="622" spans="1:30" ht="12.75" customHeight="1">
      <c r="A622" s="102"/>
      <c r="B622" s="102"/>
      <c r="C622" s="102"/>
      <c r="D622" s="102"/>
      <c r="E622" s="102"/>
      <c r="F622" s="102"/>
      <c r="G622" s="102"/>
      <c r="H622" s="102"/>
      <c r="I622" s="102"/>
      <c r="J622" s="102"/>
      <c r="K622" s="102"/>
      <c r="L622" s="102"/>
      <c r="M622" s="102"/>
      <c r="N622" s="102"/>
      <c r="O622" s="102"/>
      <c r="P622" s="102"/>
      <c r="Q622" s="102"/>
      <c r="R622" s="102"/>
      <c r="S622" s="102"/>
      <c r="T622" s="102"/>
      <c r="U622" s="102"/>
      <c r="V622" s="102"/>
      <c r="W622" s="104"/>
      <c r="X622" s="104"/>
      <c r="Y622" s="102"/>
      <c r="Z622" s="102"/>
      <c r="AA622" s="102"/>
      <c r="AB622" s="102"/>
      <c r="AC622" s="102"/>
      <c r="AD622" s="102"/>
    </row>
    <row r="623" spans="1:30" ht="12.75" customHeight="1">
      <c r="A623" s="102"/>
      <c r="B623" s="102"/>
      <c r="C623" s="102"/>
      <c r="D623" s="102"/>
      <c r="E623" s="102"/>
      <c r="F623" s="102"/>
      <c r="G623" s="102"/>
      <c r="H623" s="102"/>
      <c r="I623" s="102"/>
      <c r="J623" s="102"/>
      <c r="K623" s="102"/>
      <c r="L623" s="102"/>
      <c r="M623" s="102"/>
      <c r="N623" s="102"/>
      <c r="O623" s="102"/>
      <c r="P623" s="102"/>
      <c r="Q623" s="102"/>
      <c r="R623" s="102"/>
      <c r="S623" s="102"/>
      <c r="T623" s="102"/>
      <c r="U623" s="102"/>
      <c r="V623" s="102"/>
      <c r="W623" s="104"/>
      <c r="X623" s="104"/>
      <c r="Y623" s="102"/>
      <c r="Z623" s="102"/>
      <c r="AA623" s="102"/>
      <c r="AB623" s="102"/>
      <c r="AC623" s="102"/>
      <c r="AD623" s="102"/>
    </row>
    <row r="624" spans="1:30" ht="12.75" customHeight="1">
      <c r="A624" s="102"/>
      <c r="B624" s="102"/>
      <c r="C624" s="102"/>
      <c r="D624" s="102"/>
      <c r="E624" s="102"/>
      <c r="F624" s="102"/>
      <c r="G624" s="102"/>
      <c r="H624" s="102"/>
      <c r="I624" s="102"/>
      <c r="J624" s="102"/>
      <c r="K624" s="102"/>
      <c r="L624" s="102"/>
      <c r="M624" s="102"/>
      <c r="N624" s="102"/>
      <c r="O624" s="102"/>
      <c r="P624" s="102"/>
      <c r="Q624" s="102"/>
      <c r="R624" s="102"/>
      <c r="S624" s="102"/>
      <c r="T624" s="102"/>
      <c r="U624" s="102"/>
      <c r="V624" s="102"/>
      <c r="W624" s="104"/>
      <c r="X624" s="104"/>
      <c r="Y624" s="102"/>
      <c r="Z624" s="102"/>
      <c r="AA624" s="102"/>
      <c r="AB624" s="102"/>
      <c r="AC624" s="102"/>
      <c r="AD624" s="102"/>
    </row>
    <row r="625" spans="1:30" ht="12.75" customHeight="1">
      <c r="A625" s="102"/>
      <c r="B625" s="102"/>
      <c r="C625" s="102"/>
      <c r="D625" s="102"/>
      <c r="E625" s="102"/>
      <c r="F625" s="102"/>
      <c r="G625" s="102"/>
      <c r="H625" s="102"/>
      <c r="I625" s="102"/>
      <c r="J625" s="102"/>
      <c r="K625" s="102"/>
      <c r="L625" s="102"/>
      <c r="M625" s="102"/>
      <c r="N625" s="102"/>
      <c r="O625" s="102"/>
      <c r="P625" s="102"/>
      <c r="Q625" s="102"/>
      <c r="R625" s="102"/>
      <c r="S625" s="102"/>
      <c r="T625" s="102"/>
      <c r="U625" s="102"/>
      <c r="V625" s="102"/>
      <c r="W625" s="104"/>
      <c r="X625" s="104"/>
      <c r="Y625" s="102"/>
      <c r="Z625" s="102"/>
      <c r="AA625" s="102"/>
      <c r="AB625" s="102"/>
      <c r="AC625" s="102"/>
      <c r="AD625" s="102"/>
    </row>
    <row r="626" spans="1:30" ht="12.75" customHeight="1">
      <c r="A626" s="102"/>
      <c r="B626" s="102"/>
      <c r="C626" s="102"/>
      <c r="D626" s="102"/>
      <c r="E626" s="102"/>
      <c r="F626" s="102"/>
      <c r="G626" s="102"/>
      <c r="H626" s="102"/>
      <c r="I626" s="102"/>
      <c r="J626" s="102"/>
      <c r="K626" s="102"/>
      <c r="L626" s="102"/>
      <c r="M626" s="102"/>
      <c r="N626" s="102"/>
      <c r="O626" s="102"/>
      <c r="P626" s="102"/>
      <c r="Q626" s="102"/>
      <c r="R626" s="102"/>
      <c r="S626" s="102"/>
      <c r="T626" s="102"/>
      <c r="U626" s="102"/>
      <c r="V626" s="102"/>
      <c r="W626" s="104"/>
      <c r="X626" s="104"/>
      <c r="Y626" s="102"/>
      <c r="Z626" s="102"/>
      <c r="AA626" s="102"/>
      <c r="AB626" s="102"/>
      <c r="AC626" s="102"/>
      <c r="AD626" s="102"/>
    </row>
    <row r="627" spans="1:30" ht="12.75" customHeight="1">
      <c r="A627" s="102"/>
      <c r="B627" s="102"/>
      <c r="C627" s="102"/>
      <c r="D627" s="102"/>
      <c r="E627" s="102"/>
      <c r="F627" s="102"/>
      <c r="G627" s="102"/>
      <c r="H627" s="102"/>
      <c r="I627" s="102"/>
      <c r="J627" s="102"/>
      <c r="K627" s="102"/>
      <c r="L627" s="102"/>
      <c r="M627" s="102"/>
      <c r="N627" s="102"/>
      <c r="O627" s="102"/>
      <c r="P627" s="102"/>
      <c r="Q627" s="102"/>
      <c r="R627" s="102"/>
      <c r="S627" s="102"/>
      <c r="T627" s="102"/>
      <c r="U627" s="102"/>
      <c r="V627" s="102"/>
      <c r="W627" s="104"/>
      <c r="X627" s="104"/>
      <c r="Y627" s="102"/>
      <c r="Z627" s="102"/>
      <c r="AA627" s="102"/>
      <c r="AB627" s="102"/>
      <c r="AC627" s="102"/>
      <c r="AD627" s="102"/>
    </row>
    <row r="628" spans="1:30" ht="12.75" customHeight="1">
      <c r="A628" s="102"/>
      <c r="B628" s="102"/>
      <c r="C628" s="102"/>
      <c r="D628" s="102"/>
      <c r="E628" s="102"/>
      <c r="F628" s="102"/>
      <c r="G628" s="102"/>
      <c r="H628" s="102"/>
      <c r="I628" s="102"/>
      <c r="J628" s="102"/>
      <c r="K628" s="102"/>
      <c r="L628" s="102"/>
      <c r="M628" s="102"/>
      <c r="N628" s="102"/>
      <c r="O628" s="102"/>
      <c r="P628" s="102"/>
      <c r="Q628" s="102"/>
      <c r="R628" s="102"/>
      <c r="S628" s="102"/>
      <c r="T628" s="102"/>
      <c r="U628" s="102"/>
      <c r="V628" s="102"/>
      <c r="W628" s="104"/>
      <c r="X628" s="104"/>
      <c r="Y628" s="102"/>
      <c r="Z628" s="102"/>
      <c r="AA628" s="102"/>
      <c r="AB628" s="102"/>
      <c r="AC628" s="102"/>
      <c r="AD628" s="102"/>
    </row>
    <row r="629" spans="1:30" ht="12.75" customHeight="1">
      <c r="A629" s="102"/>
      <c r="B629" s="102"/>
      <c r="C629" s="102"/>
      <c r="D629" s="102"/>
      <c r="E629" s="102"/>
      <c r="F629" s="102"/>
      <c r="G629" s="102"/>
      <c r="H629" s="102"/>
      <c r="I629" s="102"/>
      <c r="J629" s="102"/>
      <c r="K629" s="102"/>
      <c r="L629" s="102"/>
      <c r="M629" s="102"/>
      <c r="N629" s="102"/>
      <c r="O629" s="102"/>
      <c r="P629" s="102"/>
      <c r="Q629" s="102"/>
      <c r="R629" s="102"/>
      <c r="S629" s="102"/>
      <c r="T629" s="102"/>
      <c r="U629" s="102"/>
      <c r="V629" s="102"/>
      <c r="W629" s="104"/>
      <c r="X629" s="104"/>
      <c r="Y629" s="102"/>
      <c r="Z629" s="102"/>
      <c r="AA629" s="102"/>
      <c r="AB629" s="102"/>
      <c r="AC629" s="102"/>
      <c r="AD629" s="102"/>
    </row>
    <row r="630" spans="1:30" ht="12.75" customHeight="1">
      <c r="A630" s="102"/>
      <c r="B630" s="102"/>
      <c r="C630" s="102"/>
      <c r="D630" s="102"/>
      <c r="E630" s="102"/>
      <c r="F630" s="102"/>
      <c r="G630" s="102"/>
      <c r="H630" s="102"/>
      <c r="I630" s="102"/>
      <c r="J630" s="102"/>
      <c r="K630" s="102"/>
      <c r="L630" s="102"/>
      <c r="M630" s="102"/>
      <c r="N630" s="102"/>
      <c r="O630" s="102"/>
      <c r="P630" s="102"/>
      <c r="Q630" s="102"/>
      <c r="R630" s="102"/>
      <c r="S630" s="102"/>
      <c r="T630" s="102"/>
      <c r="U630" s="102"/>
      <c r="V630" s="102"/>
      <c r="W630" s="104"/>
      <c r="X630" s="104"/>
      <c r="Y630" s="102"/>
      <c r="Z630" s="102"/>
      <c r="AA630" s="102"/>
      <c r="AB630" s="102"/>
      <c r="AC630" s="102"/>
      <c r="AD630" s="102"/>
    </row>
    <row r="631" spans="1:30" ht="12.75" customHeight="1">
      <c r="A631" s="102"/>
      <c r="B631" s="102"/>
      <c r="C631" s="102"/>
      <c r="D631" s="102"/>
      <c r="E631" s="102"/>
      <c r="F631" s="102"/>
      <c r="G631" s="102"/>
      <c r="H631" s="102"/>
      <c r="I631" s="102"/>
      <c r="J631" s="102"/>
      <c r="K631" s="102"/>
      <c r="L631" s="102"/>
      <c r="M631" s="102"/>
      <c r="N631" s="102"/>
      <c r="O631" s="102"/>
      <c r="P631" s="102"/>
      <c r="Q631" s="102"/>
      <c r="R631" s="102"/>
      <c r="S631" s="102"/>
      <c r="T631" s="102"/>
      <c r="U631" s="102"/>
      <c r="V631" s="102"/>
      <c r="W631" s="104"/>
      <c r="X631" s="104"/>
      <c r="Y631" s="102"/>
      <c r="Z631" s="102"/>
      <c r="AA631" s="102"/>
      <c r="AB631" s="102"/>
      <c r="AC631" s="102"/>
      <c r="AD631" s="102"/>
    </row>
    <row r="632" spans="1:30" ht="12.75" customHeight="1">
      <c r="A632" s="102"/>
      <c r="B632" s="102"/>
      <c r="C632" s="102"/>
      <c r="D632" s="102"/>
      <c r="E632" s="102"/>
      <c r="F632" s="102"/>
      <c r="G632" s="102"/>
      <c r="H632" s="102"/>
      <c r="I632" s="102"/>
      <c r="J632" s="102"/>
      <c r="K632" s="102"/>
      <c r="L632" s="102"/>
      <c r="M632" s="102"/>
      <c r="N632" s="102"/>
      <c r="O632" s="102"/>
      <c r="P632" s="102"/>
      <c r="Q632" s="102"/>
      <c r="R632" s="102"/>
      <c r="S632" s="102"/>
      <c r="T632" s="102"/>
      <c r="U632" s="102"/>
      <c r="V632" s="102"/>
      <c r="W632" s="104"/>
      <c r="X632" s="104"/>
      <c r="Y632" s="102"/>
      <c r="Z632" s="102"/>
      <c r="AA632" s="102"/>
      <c r="AB632" s="102"/>
      <c r="AC632" s="102"/>
      <c r="AD632" s="102"/>
    </row>
    <row r="633" spans="1:30" ht="12.75" customHeight="1">
      <c r="A633" s="102"/>
      <c r="B633" s="102"/>
      <c r="C633" s="102"/>
      <c r="D633" s="102"/>
      <c r="E633" s="102"/>
      <c r="F633" s="102"/>
      <c r="G633" s="102"/>
      <c r="H633" s="102"/>
      <c r="I633" s="102"/>
      <c r="J633" s="102"/>
      <c r="K633" s="102"/>
      <c r="L633" s="102"/>
      <c r="M633" s="102"/>
      <c r="N633" s="102"/>
      <c r="O633" s="102"/>
      <c r="P633" s="102"/>
      <c r="Q633" s="102"/>
      <c r="R633" s="102"/>
      <c r="S633" s="102"/>
      <c r="T633" s="102"/>
      <c r="U633" s="102"/>
      <c r="V633" s="102"/>
      <c r="W633" s="104"/>
      <c r="X633" s="104"/>
      <c r="Y633" s="102"/>
      <c r="Z633" s="102"/>
      <c r="AA633" s="102"/>
      <c r="AB633" s="102"/>
      <c r="AC633" s="102"/>
      <c r="AD633" s="102"/>
    </row>
    <row r="634" spans="1:30" ht="12.75" customHeight="1">
      <c r="A634" s="102"/>
      <c r="B634" s="102"/>
      <c r="C634" s="102"/>
      <c r="D634" s="102"/>
      <c r="E634" s="102"/>
      <c r="F634" s="102"/>
      <c r="G634" s="102"/>
      <c r="H634" s="102"/>
      <c r="I634" s="102"/>
      <c r="J634" s="102"/>
      <c r="K634" s="102"/>
      <c r="L634" s="102"/>
      <c r="M634" s="102"/>
      <c r="N634" s="102"/>
      <c r="O634" s="102"/>
      <c r="P634" s="102"/>
      <c r="Q634" s="102"/>
      <c r="R634" s="102"/>
      <c r="S634" s="102"/>
      <c r="T634" s="102"/>
      <c r="U634" s="102"/>
      <c r="V634" s="102"/>
      <c r="W634" s="104"/>
      <c r="X634" s="104"/>
      <c r="Y634" s="102"/>
      <c r="Z634" s="102"/>
      <c r="AA634" s="102"/>
      <c r="AB634" s="102"/>
      <c r="AC634" s="102"/>
      <c r="AD634" s="102"/>
    </row>
    <row r="635" spans="1:30" ht="12.75" customHeight="1">
      <c r="A635" s="102"/>
      <c r="B635" s="102"/>
      <c r="C635" s="102"/>
      <c r="D635" s="102"/>
      <c r="E635" s="102"/>
      <c r="F635" s="102"/>
      <c r="G635" s="102"/>
      <c r="H635" s="102"/>
      <c r="I635" s="102"/>
      <c r="J635" s="102"/>
      <c r="K635" s="102"/>
      <c r="L635" s="102"/>
      <c r="M635" s="102"/>
      <c r="N635" s="102"/>
      <c r="O635" s="102"/>
      <c r="P635" s="102"/>
      <c r="Q635" s="102"/>
      <c r="R635" s="102"/>
      <c r="S635" s="102"/>
      <c r="T635" s="102"/>
      <c r="U635" s="102"/>
      <c r="V635" s="102"/>
      <c r="W635" s="104"/>
      <c r="X635" s="104"/>
      <c r="Y635" s="102"/>
      <c r="Z635" s="102"/>
      <c r="AA635" s="102"/>
      <c r="AB635" s="102"/>
      <c r="AC635" s="102"/>
      <c r="AD635" s="102"/>
    </row>
    <row r="636" spans="1:30" ht="12.75" customHeight="1">
      <c r="A636" s="102"/>
      <c r="B636" s="102"/>
      <c r="C636" s="102"/>
      <c r="D636" s="102"/>
      <c r="E636" s="102"/>
      <c r="F636" s="102"/>
      <c r="G636" s="102"/>
      <c r="H636" s="102"/>
      <c r="I636" s="102"/>
      <c r="J636" s="102"/>
      <c r="K636" s="102"/>
      <c r="L636" s="102"/>
      <c r="M636" s="102"/>
      <c r="N636" s="102"/>
      <c r="O636" s="102"/>
      <c r="P636" s="102"/>
      <c r="Q636" s="102"/>
      <c r="R636" s="102"/>
      <c r="S636" s="102"/>
      <c r="T636" s="102"/>
      <c r="U636" s="102"/>
      <c r="V636" s="102"/>
      <c r="W636" s="104"/>
      <c r="X636" s="104"/>
      <c r="Y636" s="102"/>
      <c r="Z636" s="102"/>
      <c r="AA636" s="102"/>
      <c r="AB636" s="102"/>
      <c r="AC636" s="102"/>
      <c r="AD636" s="102"/>
    </row>
    <row r="637" spans="1:30" ht="12.75" customHeight="1">
      <c r="A637" s="102"/>
      <c r="B637" s="102"/>
      <c r="C637" s="102"/>
      <c r="D637" s="102"/>
      <c r="E637" s="102"/>
      <c r="F637" s="102"/>
      <c r="G637" s="102"/>
      <c r="H637" s="102"/>
      <c r="I637" s="102"/>
      <c r="J637" s="102"/>
      <c r="K637" s="102"/>
      <c r="L637" s="102"/>
      <c r="M637" s="102"/>
      <c r="N637" s="102"/>
      <c r="O637" s="102"/>
      <c r="P637" s="102"/>
      <c r="Q637" s="102"/>
      <c r="R637" s="102"/>
      <c r="S637" s="102"/>
      <c r="T637" s="102"/>
      <c r="U637" s="102"/>
      <c r="V637" s="102"/>
      <c r="W637" s="104"/>
      <c r="X637" s="104"/>
      <c r="Y637" s="102"/>
      <c r="Z637" s="102"/>
      <c r="AA637" s="102"/>
      <c r="AB637" s="102"/>
      <c r="AC637" s="102"/>
      <c r="AD637" s="102"/>
    </row>
    <row r="638" spans="1:30" ht="12.75" customHeight="1">
      <c r="A638" s="102"/>
      <c r="B638" s="102"/>
      <c r="C638" s="102"/>
      <c r="D638" s="102"/>
      <c r="E638" s="102"/>
      <c r="F638" s="102"/>
      <c r="G638" s="102"/>
      <c r="H638" s="102"/>
      <c r="I638" s="102"/>
      <c r="J638" s="102"/>
      <c r="K638" s="102"/>
      <c r="L638" s="102"/>
      <c r="M638" s="102"/>
      <c r="N638" s="102"/>
      <c r="O638" s="102"/>
      <c r="P638" s="102"/>
      <c r="Q638" s="102"/>
      <c r="R638" s="102"/>
      <c r="S638" s="102"/>
      <c r="T638" s="102"/>
      <c r="U638" s="102"/>
      <c r="V638" s="102"/>
      <c r="W638" s="104"/>
      <c r="X638" s="104"/>
      <c r="Y638" s="102"/>
      <c r="Z638" s="102"/>
      <c r="AA638" s="102"/>
      <c r="AB638" s="102"/>
      <c r="AC638" s="102"/>
      <c r="AD638" s="102"/>
    </row>
    <row r="639" spans="1:30" ht="12.75" customHeight="1">
      <c r="A639" s="102"/>
      <c r="B639" s="102"/>
      <c r="C639" s="102"/>
      <c r="D639" s="102"/>
      <c r="E639" s="102"/>
      <c r="F639" s="102"/>
      <c r="G639" s="102"/>
      <c r="H639" s="102"/>
      <c r="I639" s="102"/>
      <c r="J639" s="102"/>
      <c r="K639" s="102"/>
      <c r="L639" s="102"/>
      <c r="M639" s="102"/>
      <c r="N639" s="102"/>
      <c r="O639" s="102"/>
      <c r="P639" s="102"/>
      <c r="Q639" s="102"/>
      <c r="R639" s="102"/>
      <c r="S639" s="102"/>
      <c r="T639" s="102"/>
      <c r="U639" s="102"/>
      <c r="V639" s="102"/>
      <c r="W639" s="104"/>
      <c r="X639" s="104"/>
      <c r="Y639" s="102"/>
      <c r="Z639" s="102"/>
      <c r="AA639" s="102"/>
      <c r="AB639" s="102"/>
      <c r="AC639" s="102"/>
      <c r="AD639" s="102"/>
    </row>
    <row r="640" spans="1:30" ht="12.75" customHeight="1">
      <c r="A640" s="102"/>
      <c r="B640" s="102"/>
      <c r="C640" s="102"/>
      <c r="D640" s="102"/>
      <c r="E640" s="102"/>
      <c r="F640" s="102"/>
      <c r="G640" s="102"/>
      <c r="H640" s="102"/>
      <c r="I640" s="102"/>
      <c r="J640" s="102"/>
      <c r="K640" s="102"/>
      <c r="L640" s="102"/>
      <c r="M640" s="102"/>
      <c r="N640" s="102"/>
      <c r="O640" s="102"/>
      <c r="P640" s="102"/>
      <c r="Q640" s="102"/>
      <c r="R640" s="102"/>
      <c r="S640" s="102"/>
      <c r="T640" s="102"/>
      <c r="U640" s="102"/>
      <c r="V640" s="102"/>
      <c r="W640" s="104"/>
      <c r="X640" s="104"/>
      <c r="Y640" s="102"/>
      <c r="Z640" s="102"/>
      <c r="AA640" s="102"/>
      <c r="AB640" s="102"/>
      <c r="AC640" s="102"/>
      <c r="AD640" s="102"/>
    </row>
    <row r="641" spans="1:30" ht="12.75" customHeight="1">
      <c r="A641" s="102"/>
      <c r="B641" s="102"/>
      <c r="C641" s="102"/>
      <c r="D641" s="102"/>
      <c r="E641" s="102"/>
      <c r="F641" s="102"/>
      <c r="G641" s="102"/>
      <c r="H641" s="102"/>
      <c r="I641" s="102"/>
      <c r="J641" s="102"/>
      <c r="K641" s="102"/>
      <c r="L641" s="102"/>
      <c r="M641" s="102"/>
      <c r="N641" s="102"/>
      <c r="O641" s="102"/>
      <c r="P641" s="102"/>
      <c r="Q641" s="102"/>
      <c r="R641" s="102"/>
      <c r="S641" s="102"/>
      <c r="T641" s="102"/>
      <c r="U641" s="102"/>
      <c r="V641" s="102"/>
      <c r="W641" s="104"/>
      <c r="X641" s="104"/>
      <c r="Y641" s="102"/>
      <c r="Z641" s="102"/>
      <c r="AA641" s="102"/>
      <c r="AB641" s="102"/>
      <c r="AC641" s="102"/>
      <c r="AD641" s="102"/>
    </row>
    <row r="642" spans="1:30" ht="12.75" customHeight="1">
      <c r="A642" s="102"/>
      <c r="B642" s="102"/>
      <c r="C642" s="102"/>
      <c r="D642" s="102"/>
      <c r="E642" s="102"/>
      <c r="F642" s="102"/>
      <c r="G642" s="102"/>
      <c r="H642" s="102"/>
      <c r="I642" s="102"/>
      <c r="J642" s="102"/>
      <c r="K642" s="102"/>
      <c r="L642" s="102"/>
      <c r="M642" s="102"/>
      <c r="N642" s="102"/>
      <c r="O642" s="102"/>
      <c r="P642" s="102"/>
      <c r="Q642" s="102"/>
      <c r="R642" s="102"/>
      <c r="S642" s="102"/>
      <c r="T642" s="102"/>
      <c r="U642" s="102"/>
      <c r="V642" s="102"/>
      <c r="W642" s="104"/>
      <c r="X642" s="104"/>
      <c r="Y642" s="102"/>
      <c r="Z642" s="102"/>
      <c r="AA642" s="102"/>
      <c r="AB642" s="102"/>
      <c r="AC642" s="102"/>
      <c r="AD642" s="102"/>
    </row>
    <row r="643" spans="1:30" ht="12.75" customHeight="1">
      <c r="A643" s="102"/>
      <c r="B643" s="102"/>
      <c r="C643" s="102"/>
      <c r="D643" s="102"/>
      <c r="E643" s="102"/>
      <c r="F643" s="102"/>
      <c r="G643" s="102"/>
      <c r="H643" s="102"/>
      <c r="I643" s="102"/>
      <c r="J643" s="102"/>
      <c r="K643" s="102"/>
      <c r="L643" s="102"/>
      <c r="M643" s="102"/>
      <c r="N643" s="102"/>
      <c r="O643" s="102"/>
      <c r="P643" s="102"/>
      <c r="Q643" s="102"/>
      <c r="R643" s="102"/>
      <c r="S643" s="102"/>
      <c r="T643" s="102"/>
      <c r="U643" s="102"/>
      <c r="V643" s="102"/>
      <c r="W643" s="104"/>
      <c r="X643" s="104"/>
      <c r="Y643" s="102"/>
      <c r="Z643" s="102"/>
      <c r="AA643" s="102"/>
      <c r="AB643" s="102"/>
      <c r="AC643" s="102"/>
      <c r="AD643" s="102"/>
    </row>
    <row r="644" spans="1:30" ht="12.75" customHeight="1">
      <c r="A644" s="102"/>
      <c r="B644" s="102"/>
      <c r="C644" s="102"/>
      <c r="D644" s="102"/>
      <c r="E644" s="102"/>
      <c r="F644" s="102"/>
      <c r="G644" s="102"/>
      <c r="H644" s="102"/>
      <c r="I644" s="102"/>
      <c r="J644" s="102"/>
      <c r="K644" s="102"/>
      <c r="L644" s="102"/>
      <c r="M644" s="102"/>
      <c r="N644" s="102"/>
      <c r="O644" s="102"/>
      <c r="P644" s="102"/>
      <c r="Q644" s="102"/>
      <c r="R644" s="102"/>
      <c r="S644" s="102"/>
      <c r="T644" s="102"/>
      <c r="U644" s="102"/>
      <c r="V644" s="102"/>
      <c r="W644" s="104"/>
      <c r="X644" s="104"/>
      <c r="Y644" s="102"/>
      <c r="Z644" s="102"/>
      <c r="AA644" s="102"/>
      <c r="AB644" s="102"/>
      <c r="AC644" s="102"/>
      <c r="AD644" s="102"/>
    </row>
    <row r="645" spans="1:30" ht="12.75" customHeight="1">
      <c r="A645" s="102"/>
      <c r="B645" s="102"/>
      <c r="C645" s="102"/>
      <c r="D645" s="102"/>
      <c r="E645" s="102"/>
      <c r="F645" s="102"/>
      <c r="G645" s="102"/>
      <c r="H645" s="102"/>
      <c r="I645" s="102"/>
      <c r="J645" s="102"/>
      <c r="K645" s="102"/>
      <c r="L645" s="102"/>
      <c r="M645" s="102"/>
      <c r="N645" s="102"/>
      <c r="O645" s="102"/>
      <c r="P645" s="102"/>
      <c r="Q645" s="102"/>
      <c r="R645" s="102"/>
      <c r="S645" s="102"/>
      <c r="T645" s="102"/>
      <c r="U645" s="102"/>
      <c r="V645" s="102"/>
      <c r="W645" s="104"/>
      <c r="X645" s="104"/>
      <c r="Y645" s="102"/>
      <c r="Z645" s="102"/>
      <c r="AA645" s="102"/>
      <c r="AB645" s="102"/>
      <c r="AC645" s="102"/>
      <c r="AD645" s="102"/>
    </row>
    <row r="646" spans="1:30" ht="12.75" customHeight="1">
      <c r="A646" s="102"/>
      <c r="B646" s="102"/>
      <c r="C646" s="102"/>
      <c r="D646" s="102"/>
      <c r="E646" s="102"/>
      <c r="F646" s="102"/>
      <c r="G646" s="102"/>
      <c r="H646" s="102"/>
      <c r="I646" s="102"/>
      <c r="J646" s="102"/>
      <c r="K646" s="102"/>
      <c r="L646" s="102"/>
      <c r="M646" s="102"/>
      <c r="N646" s="102"/>
      <c r="O646" s="102"/>
      <c r="P646" s="102"/>
      <c r="Q646" s="102"/>
      <c r="R646" s="102"/>
      <c r="S646" s="102"/>
      <c r="T646" s="102"/>
      <c r="U646" s="102"/>
      <c r="V646" s="102"/>
      <c r="W646" s="104"/>
      <c r="X646" s="104"/>
      <c r="Y646" s="102"/>
      <c r="Z646" s="102"/>
      <c r="AA646" s="102"/>
      <c r="AB646" s="102"/>
      <c r="AC646" s="102"/>
      <c r="AD646" s="102"/>
    </row>
    <row r="647" spans="1:30" ht="12.75" customHeight="1">
      <c r="A647" s="102"/>
      <c r="B647" s="102"/>
      <c r="C647" s="102"/>
      <c r="D647" s="102"/>
      <c r="E647" s="102"/>
      <c r="F647" s="102"/>
      <c r="G647" s="102"/>
      <c r="H647" s="102"/>
      <c r="I647" s="102"/>
      <c r="J647" s="102"/>
      <c r="K647" s="102"/>
      <c r="L647" s="102"/>
      <c r="M647" s="102"/>
      <c r="N647" s="102"/>
      <c r="O647" s="102"/>
      <c r="P647" s="102"/>
      <c r="Q647" s="102"/>
      <c r="R647" s="102"/>
      <c r="S647" s="102"/>
      <c r="T647" s="102"/>
      <c r="U647" s="102"/>
      <c r="V647" s="102"/>
      <c r="W647" s="104"/>
      <c r="X647" s="104"/>
      <c r="Y647" s="102"/>
      <c r="Z647" s="102"/>
      <c r="AA647" s="102"/>
      <c r="AB647" s="102"/>
      <c r="AC647" s="102"/>
      <c r="AD647" s="102"/>
    </row>
    <row r="648" spans="1:30" ht="12.75" customHeight="1">
      <c r="A648" s="102"/>
      <c r="B648" s="102"/>
      <c r="C648" s="102"/>
      <c r="D648" s="102"/>
      <c r="E648" s="102"/>
      <c r="F648" s="102"/>
      <c r="G648" s="102"/>
      <c r="H648" s="102"/>
      <c r="I648" s="102"/>
      <c r="J648" s="102"/>
      <c r="K648" s="102"/>
      <c r="L648" s="102"/>
      <c r="M648" s="102"/>
      <c r="N648" s="102"/>
      <c r="O648" s="102"/>
      <c r="P648" s="102"/>
      <c r="Q648" s="102"/>
      <c r="R648" s="102"/>
      <c r="S648" s="102"/>
      <c r="T648" s="102"/>
      <c r="U648" s="102"/>
      <c r="V648" s="102"/>
      <c r="W648" s="104"/>
      <c r="X648" s="104"/>
      <c r="Y648" s="102"/>
      <c r="Z648" s="102"/>
      <c r="AA648" s="102"/>
      <c r="AB648" s="102"/>
      <c r="AC648" s="102"/>
      <c r="AD648" s="102"/>
    </row>
    <row r="649" spans="1:30" ht="12.75" customHeight="1">
      <c r="A649" s="102"/>
      <c r="B649" s="102"/>
      <c r="C649" s="102"/>
      <c r="D649" s="102"/>
      <c r="E649" s="102"/>
      <c r="F649" s="102"/>
      <c r="G649" s="102"/>
      <c r="H649" s="102"/>
      <c r="I649" s="102"/>
      <c r="J649" s="102"/>
      <c r="K649" s="102"/>
      <c r="L649" s="102"/>
      <c r="M649" s="102"/>
      <c r="N649" s="102"/>
      <c r="O649" s="102"/>
      <c r="P649" s="102"/>
      <c r="Q649" s="102"/>
      <c r="R649" s="102"/>
      <c r="S649" s="102"/>
      <c r="T649" s="102"/>
      <c r="U649" s="102"/>
      <c r="V649" s="102"/>
      <c r="W649" s="104"/>
      <c r="X649" s="104"/>
      <c r="Y649" s="102"/>
      <c r="Z649" s="102"/>
      <c r="AA649" s="102"/>
      <c r="AB649" s="102"/>
      <c r="AC649" s="102"/>
      <c r="AD649" s="102"/>
    </row>
    <row r="650" spans="1:30" ht="12.75" customHeight="1">
      <c r="A650" s="102"/>
      <c r="B650" s="102"/>
      <c r="C650" s="102"/>
      <c r="D650" s="102"/>
      <c r="E650" s="102"/>
      <c r="F650" s="102"/>
      <c r="G650" s="102"/>
      <c r="H650" s="102"/>
      <c r="I650" s="102"/>
      <c r="J650" s="102"/>
      <c r="K650" s="102"/>
      <c r="L650" s="102"/>
      <c r="M650" s="102"/>
      <c r="N650" s="102"/>
      <c r="O650" s="102"/>
      <c r="P650" s="102"/>
      <c r="Q650" s="102"/>
      <c r="R650" s="102"/>
      <c r="S650" s="102"/>
      <c r="T650" s="102"/>
      <c r="U650" s="102"/>
      <c r="V650" s="102"/>
      <c r="W650" s="104"/>
      <c r="X650" s="104"/>
      <c r="Y650" s="102"/>
      <c r="Z650" s="102"/>
      <c r="AA650" s="102"/>
      <c r="AB650" s="102"/>
      <c r="AC650" s="102"/>
      <c r="AD650" s="102"/>
    </row>
    <row r="651" spans="1:30" ht="12.75" customHeight="1">
      <c r="A651" s="102"/>
      <c r="B651" s="102"/>
      <c r="C651" s="102"/>
      <c r="D651" s="102"/>
      <c r="E651" s="102"/>
      <c r="F651" s="102"/>
      <c r="G651" s="102"/>
      <c r="H651" s="102"/>
      <c r="I651" s="102"/>
      <c r="J651" s="102"/>
      <c r="K651" s="102"/>
      <c r="L651" s="102"/>
      <c r="M651" s="102"/>
      <c r="N651" s="102"/>
      <c r="O651" s="102"/>
      <c r="P651" s="102"/>
      <c r="Q651" s="102"/>
      <c r="R651" s="102"/>
      <c r="S651" s="102"/>
      <c r="T651" s="102"/>
      <c r="U651" s="102"/>
      <c r="V651" s="102"/>
      <c r="W651" s="104"/>
      <c r="X651" s="104"/>
      <c r="Y651" s="102"/>
      <c r="Z651" s="102"/>
      <c r="AA651" s="102"/>
      <c r="AB651" s="102"/>
      <c r="AC651" s="102"/>
      <c r="AD651" s="102"/>
    </row>
    <row r="652" spans="1:30" ht="12.75" customHeight="1">
      <c r="A652" s="102"/>
      <c r="B652" s="102"/>
      <c r="C652" s="102"/>
      <c r="D652" s="102"/>
      <c r="E652" s="102"/>
      <c r="F652" s="102"/>
      <c r="G652" s="102"/>
      <c r="H652" s="102"/>
      <c r="I652" s="102"/>
      <c r="J652" s="102"/>
      <c r="K652" s="102"/>
      <c r="L652" s="102"/>
      <c r="M652" s="102"/>
      <c r="N652" s="102"/>
      <c r="O652" s="102"/>
      <c r="P652" s="102"/>
      <c r="Q652" s="102"/>
      <c r="R652" s="102"/>
      <c r="S652" s="102"/>
      <c r="T652" s="102"/>
      <c r="U652" s="102"/>
      <c r="V652" s="102"/>
      <c r="W652" s="104"/>
      <c r="X652" s="104"/>
      <c r="Y652" s="102"/>
      <c r="Z652" s="102"/>
      <c r="AA652" s="102"/>
      <c r="AB652" s="102"/>
      <c r="AC652" s="102"/>
      <c r="AD652" s="102"/>
    </row>
    <row r="653" spans="1:30" ht="12.75" customHeight="1">
      <c r="A653" s="102"/>
      <c r="B653" s="102"/>
      <c r="C653" s="102"/>
      <c r="D653" s="102"/>
      <c r="E653" s="102"/>
      <c r="F653" s="102"/>
      <c r="G653" s="102"/>
      <c r="H653" s="102"/>
      <c r="I653" s="102"/>
      <c r="J653" s="102"/>
      <c r="K653" s="102"/>
      <c r="L653" s="102"/>
      <c r="M653" s="102"/>
      <c r="N653" s="102"/>
      <c r="O653" s="102"/>
      <c r="P653" s="102"/>
      <c r="Q653" s="102"/>
      <c r="R653" s="102"/>
      <c r="S653" s="102"/>
      <c r="T653" s="102"/>
      <c r="U653" s="102"/>
      <c r="V653" s="102"/>
      <c r="W653" s="104"/>
      <c r="X653" s="104"/>
      <c r="Y653" s="102"/>
      <c r="Z653" s="102"/>
      <c r="AA653" s="102"/>
      <c r="AB653" s="102"/>
      <c r="AC653" s="102"/>
      <c r="AD653" s="102"/>
    </row>
    <row r="654" spans="1:30" ht="12.75" customHeight="1">
      <c r="A654" s="102"/>
      <c r="B654" s="102"/>
      <c r="C654" s="102"/>
      <c r="D654" s="102"/>
      <c r="E654" s="102"/>
      <c r="F654" s="102"/>
      <c r="G654" s="102"/>
      <c r="H654" s="102"/>
      <c r="I654" s="102"/>
      <c r="J654" s="102"/>
      <c r="K654" s="102"/>
      <c r="L654" s="102"/>
      <c r="M654" s="102"/>
      <c r="N654" s="102"/>
      <c r="O654" s="102"/>
      <c r="P654" s="102"/>
      <c r="Q654" s="102"/>
      <c r="R654" s="102"/>
      <c r="S654" s="102"/>
      <c r="T654" s="102"/>
      <c r="U654" s="102"/>
      <c r="V654" s="102"/>
      <c r="W654" s="104"/>
      <c r="X654" s="104"/>
      <c r="Y654" s="102"/>
      <c r="Z654" s="102"/>
      <c r="AA654" s="102"/>
      <c r="AB654" s="102"/>
      <c r="AC654" s="102"/>
      <c r="AD654" s="102"/>
    </row>
    <row r="655" spans="1:30" ht="12.75" customHeight="1">
      <c r="A655" s="102"/>
      <c r="B655" s="102"/>
      <c r="C655" s="102"/>
      <c r="D655" s="102"/>
      <c r="E655" s="102"/>
      <c r="F655" s="102"/>
      <c r="G655" s="102"/>
      <c r="H655" s="102"/>
      <c r="I655" s="102"/>
      <c r="J655" s="102"/>
      <c r="K655" s="102"/>
      <c r="L655" s="102"/>
      <c r="M655" s="102"/>
      <c r="N655" s="102"/>
      <c r="O655" s="102"/>
      <c r="P655" s="102"/>
      <c r="Q655" s="102"/>
      <c r="R655" s="102"/>
      <c r="S655" s="102"/>
      <c r="T655" s="102"/>
      <c r="U655" s="102"/>
      <c r="V655" s="102"/>
      <c r="W655" s="104"/>
      <c r="X655" s="104"/>
      <c r="Y655" s="102"/>
      <c r="Z655" s="102"/>
      <c r="AA655" s="102"/>
      <c r="AB655" s="102"/>
      <c r="AC655" s="102"/>
      <c r="AD655" s="102"/>
    </row>
    <row r="656" spans="1:30" ht="12.75" customHeight="1">
      <c r="A656" s="102"/>
      <c r="B656" s="102"/>
      <c r="C656" s="102"/>
      <c r="D656" s="102"/>
      <c r="E656" s="102"/>
      <c r="F656" s="102"/>
      <c r="G656" s="102"/>
      <c r="H656" s="102"/>
      <c r="I656" s="102"/>
      <c r="J656" s="102"/>
      <c r="K656" s="102"/>
      <c r="L656" s="102"/>
      <c r="M656" s="102"/>
      <c r="N656" s="102"/>
      <c r="O656" s="102"/>
      <c r="P656" s="102"/>
      <c r="Q656" s="102"/>
      <c r="R656" s="102"/>
      <c r="S656" s="102"/>
      <c r="T656" s="102"/>
      <c r="U656" s="102"/>
      <c r="V656" s="102"/>
      <c r="W656" s="104"/>
      <c r="X656" s="104"/>
      <c r="Y656" s="102"/>
      <c r="Z656" s="102"/>
      <c r="AA656" s="102"/>
      <c r="AB656" s="102"/>
      <c r="AC656" s="102"/>
      <c r="AD656" s="102"/>
    </row>
    <row r="657" spans="1:30" ht="12.75" customHeight="1">
      <c r="A657" s="102"/>
      <c r="B657" s="102"/>
      <c r="C657" s="102"/>
      <c r="D657" s="102"/>
      <c r="E657" s="102"/>
      <c r="F657" s="102"/>
      <c r="G657" s="102"/>
      <c r="H657" s="102"/>
      <c r="I657" s="102"/>
      <c r="J657" s="102"/>
      <c r="K657" s="102"/>
      <c r="L657" s="102"/>
      <c r="M657" s="102"/>
      <c r="N657" s="102"/>
      <c r="O657" s="102"/>
      <c r="P657" s="102"/>
      <c r="Q657" s="102"/>
      <c r="R657" s="102"/>
      <c r="S657" s="102"/>
      <c r="T657" s="102"/>
      <c r="U657" s="102"/>
      <c r="V657" s="102"/>
      <c r="W657" s="104"/>
      <c r="X657" s="104"/>
      <c r="Y657" s="102"/>
      <c r="Z657" s="102"/>
      <c r="AA657" s="102"/>
      <c r="AB657" s="102"/>
      <c r="AC657" s="102"/>
      <c r="AD657" s="102"/>
    </row>
    <row r="658" spans="1:30" ht="12.75" customHeight="1">
      <c r="A658" s="102"/>
      <c r="B658" s="102"/>
      <c r="C658" s="102"/>
      <c r="D658" s="102"/>
      <c r="E658" s="102"/>
      <c r="F658" s="102"/>
      <c r="G658" s="102"/>
      <c r="H658" s="102"/>
      <c r="I658" s="102"/>
      <c r="J658" s="102"/>
      <c r="K658" s="102"/>
      <c r="L658" s="102"/>
      <c r="M658" s="102"/>
      <c r="N658" s="102"/>
      <c r="O658" s="102"/>
      <c r="P658" s="102"/>
      <c r="Q658" s="102"/>
      <c r="R658" s="102"/>
      <c r="S658" s="102"/>
      <c r="T658" s="102"/>
      <c r="U658" s="102"/>
      <c r="V658" s="102"/>
      <c r="W658" s="104"/>
      <c r="X658" s="104"/>
      <c r="Y658" s="102"/>
      <c r="Z658" s="102"/>
      <c r="AA658" s="102"/>
      <c r="AB658" s="102"/>
      <c r="AC658" s="102"/>
      <c r="AD658" s="102"/>
    </row>
    <row r="659" spans="1:30" ht="12.75" customHeight="1">
      <c r="A659" s="102"/>
      <c r="B659" s="102"/>
      <c r="C659" s="102"/>
      <c r="D659" s="102"/>
      <c r="E659" s="102"/>
      <c r="F659" s="102"/>
      <c r="G659" s="102"/>
      <c r="H659" s="102"/>
      <c r="I659" s="102"/>
      <c r="J659" s="102"/>
      <c r="K659" s="102"/>
      <c r="L659" s="102"/>
      <c r="M659" s="102"/>
      <c r="N659" s="102"/>
      <c r="O659" s="102"/>
      <c r="P659" s="102"/>
      <c r="Q659" s="102"/>
      <c r="R659" s="102"/>
      <c r="S659" s="102"/>
      <c r="T659" s="102"/>
      <c r="U659" s="102"/>
      <c r="V659" s="102"/>
      <c r="W659" s="104"/>
      <c r="X659" s="104"/>
      <c r="Y659" s="102"/>
      <c r="Z659" s="102"/>
      <c r="AA659" s="102"/>
      <c r="AB659" s="102"/>
      <c r="AC659" s="102"/>
      <c r="AD659" s="102"/>
    </row>
    <row r="660" spans="1:30" ht="12.75" customHeight="1">
      <c r="A660" s="102"/>
      <c r="B660" s="102"/>
      <c r="C660" s="102"/>
      <c r="D660" s="102"/>
      <c r="E660" s="102"/>
      <c r="F660" s="102"/>
      <c r="G660" s="102"/>
      <c r="H660" s="102"/>
      <c r="I660" s="102"/>
      <c r="J660" s="102"/>
      <c r="K660" s="102"/>
      <c r="L660" s="102"/>
      <c r="M660" s="102"/>
      <c r="N660" s="102"/>
      <c r="O660" s="102"/>
      <c r="P660" s="102"/>
      <c r="Q660" s="102"/>
      <c r="R660" s="102"/>
      <c r="S660" s="102"/>
      <c r="T660" s="102"/>
      <c r="U660" s="102"/>
      <c r="V660" s="102"/>
      <c r="W660" s="104"/>
      <c r="X660" s="104"/>
      <c r="Y660" s="102"/>
      <c r="Z660" s="102"/>
      <c r="AA660" s="102"/>
      <c r="AB660" s="102"/>
      <c r="AC660" s="102"/>
      <c r="AD660" s="102"/>
    </row>
    <row r="661" spans="1:30" ht="12.75" customHeight="1">
      <c r="A661" s="102"/>
      <c r="B661" s="102"/>
      <c r="C661" s="102"/>
      <c r="D661" s="102"/>
      <c r="E661" s="102"/>
      <c r="F661" s="102"/>
      <c r="G661" s="102"/>
      <c r="H661" s="102"/>
      <c r="I661" s="102"/>
      <c r="J661" s="102"/>
      <c r="K661" s="102"/>
      <c r="L661" s="102"/>
      <c r="M661" s="102"/>
      <c r="N661" s="102"/>
      <c r="O661" s="102"/>
      <c r="P661" s="102"/>
      <c r="Q661" s="102"/>
      <c r="R661" s="102"/>
      <c r="S661" s="102"/>
      <c r="T661" s="102"/>
      <c r="U661" s="102"/>
      <c r="V661" s="102"/>
      <c r="W661" s="104"/>
      <c r="X661" s="104"/>
      <c r="Y661" s="102"/>
      <c r="Z661" s="102"/>
      <c r="AA661" s="102"/>
      <c r="AB661" s="102"/>
      <c r="AC661" s="102"/>
      <c r="AD661" s="102"/>
    </row>
    <row r="662" spans="1:30" ht="12.75" customHeight="1">
      <c r="A662" s="102"/>
      <c r="B662" s="102"/>
      <c r="C662" s="102"/>
      <c r="D662" s="102"/>
      <c r="E662" s="102"/>
      <c r="F662" s="102"/>
      <c r="G662" s="102"/>
      <c r="H662" s="102"/>
      <c r="I662" s="102"/>
      <c r="J662" s="102"/>
      <c r="K662" s="102"/>
      <c r="L662" s="102"/>
      <c r="M662" s="102"/>
      <c r="N662" s="102"/>
      <c r="O662" s="102"/>
      <c r="P662" s="102"/>
      <c r="Q662" s="102"/>
      <c r="R662" s="102"/>
      <c r="S662" s="102"/>
      <c r="T662" s="102"/>
      <c r="U662" s="102"/>
      <c r="V662" s="102"/>
      <c r="W662" s="104"/>
      <c r="X662" s="104"/>
      <c r="Y662" s="102"/>
      <c r="Z662" s="102"/>
      <c r="AA662" s="102"/>
      <c r="AB662" s="102"/>
      <c r="AC662" s="102"/>
      <c r="AD662" s="102"/>
    </row>
    <row r="663" spans="1:30" ht="12.75" customHeight="1">
      <c r="A663" s="102"/>
      <c r="B663" s="102"/>
      <c r="C663" s="102"/>
      <c r="D663" s="102"/>
      <c r="E663" s="102"/>
      <c r="F663" s="102"/>
      <c r="G663" s="102"/>
      <c r="H663" s="102"/>
      <c r="I663" s="102"/>
      <c r="J663" s="102"/>
      <c r="K663" s="102"/>
      <c r="L663" s="102"/>
      <c r="M663" s="102"/>
      <c r="N663" s="102"/>
      <c r="O663" s="102"/>
      <c r="P663" s="102"/>
      <c r="Q663" s="102"/>
      <c r="R663" s="102"/>
      <c r="S663" s="102"/>
      <c r="T663" s="102"/>
      <c r="U663" s="102"/>
      <c r="V663" s="102"/>
      <c r="W663" s="104"/>
      <c r="X663" s="104"/>
      <c r="Y663" s="102"/>
      <c r="Z663" s="102"/>
      <c r="AA663" s="102"/>
      <c r="AB663" s="102"/>
      <c r="AC663" s="102"/>
      <c r="AD663" s="102"/>
    </row>
    <row r="664" spans="1:30" ht="12.75" customHeight="1">
      <c r="A664" s="102"/>
      <c r="B664" s="102"/>
      <c r="C664" s="102"/>
      <c r="D664" s="102"/>
      <c r="E664" s="102"/>
      <c r="F664" s="102"/>
      <c r="G664" s="102"/>
      <c r="H664" s="102"/>
      <c r="I664" s="102"/>
      <c r="J664" s="102"/>
      <c r="K664" s="102"/>
      <c r="L664" s="102"/>
      <c r="M664" s="102"/>
      <c r="N664" s="102"/>
      <c r="O664" s="102"/>
      <c r="P664" s="102"/>
      <c r="Q664" s="102"/>
      <c r="R664" s="102"/>
      <c r="S664" s="102"/>
      <c r="T664" s="102"/>
      <c r="U664" s="102"/>
      <c r="V664" s="102"/>
      <c r="W664" s="104"/>
      <c r="X664" s="104"/>
      <c r="Y664" s="102"/>
      <c r="Z664" s="102"/>
      <c r="AA664" s="102"/>
      <c r="AB664" s="102"/>
      <c r="AC664" s="102"/>
      <c r="AD664" s="102"/>
    </row>
    <row r="665" spans="1:30" ht="12.75" customHeight="1">
      <c r="A665" s="102"/>
      <c r="B665" s="102"/>
      <c r="C665" s="102"/>
      <c r="D665" s="102"/>
      <c r="E665" s="102"/>
      <c r="F665" s="102"/>
      <c r="G665" s="102"/>
      <c r="H665" s="102"/>
      <c r="I665" s="102"/>
      <c r="J665" s="102"/>
      <c r="K665" s="102"/>
      <c r="L665" s="102"/>
      <c r="M665" s="102"/>
      <c r="N665" s="102"/>
      <c r="O665" s="102"/>
      <c r="P665" s="102"/>
      <c r="Q665" s="102"/>
      <c r="R665" s="102"/>
      <c r="S665" s="102"/>
      <c r="T665" s="102"/>
      <c r="U665" s="102"/>
      <c r="V665" s="102"/>
      <c r="W665" s="104"/>
      <c r="X665" s="104"/>
      <c r="Y665" s="102"/>
      <c r="Z665" s="102"/>
      <c r="AA665" s="102"/>
      <c r="AB665" s="102"/>
      <c r="AC665" s="102"/>
      <c r="AD665" s="102"/>
    </row>
    <row r="666" spans="1:30" ht="12.75" customHeight="1">
      <c r="A666" s="102"/>
      <c r="B666" s="102"/>
      <c r="C666" s="102"/>
      <c r="D666" s="102"/>
      <c r="E666" s="102"/>
      <c r="F666" s="102"/>
      <c r="G666" s="102"/>
      <c r="H666" s="102"/>
      <c r="I666" s="102"/>
      <c r="J666" s="102"/>
      <c r="K666" s="102"/>
      <c r="L666" s="102"/>
      <c r="M666" s="102"/>
      <c r="N666" s="102"/>
      <c r="O666" s="102"/>
      <c r="P666" s="102"/>
      <c r="Q666" s="102"/>
      <c r="R666" s="102"/>
      <c r="S666" s="102"/>
      <c r="T666" s="102"/>
      <c r="U666" s="102"/>
      <c r="V666" s="102"/>
      <c r="W666" s="104"/>
      <c r="X666" s="104"/>
      <c r="Y666" s="102"/>
      <c r="Z666" s="102"/>
      <c r="AA666" s="102"/>
      <c r="AB666" s="102"/>
      <c r="AC666" s="102"/>
      <c r="AD666" s="102"/>
    </row>
    <row r="667" spans="1:30" ht="12.75" customHeight="1">
      <c r="A667" s="102"/>
      <c r="B667" s="102"/>
      <c r="C667" s="102"/>
      <c r="D667" s="102"/>
      <c r="E667" s="102"/>
      <c r="F667" s="102"/>
      <c r="G667" s="102"/>
      <c r="H667" s="102"/>
      <c r="I667" s="102"/>
      <c r="J667" s="102"/>
      <c r="K667" s="102"/>
      <c r="L667" s="102"/>
      <c r="M667" s="102"/>
      <c r="N667" s="102"/>
      <c r="O667" s="102"/>
      <c r="P667" s="102"/>
      <c r="Q667" s="102"/>
      <c r="R667" s="102"/>
      <c r="S667" s="102"/>
      <c r="T667" s="102"/>
      <c r="U667" s="102"/>
      <c r="V667" s="102"/>
      <c r="W667" s="104"/>
      <c r="X667" s="104"/>
      <c r="Y667" s="102"/>
      <c r="Z667" s="102"/>
      <c r="AA667" s="102"/>
      <c r="AB667" s="102"/>
      <c r="AC667" s="102"/>
      <c r="AD667" s="102"/>
    </row>
    <row r="668" spans="1:30" ht="12.75" customHeight="1">
      <c r="A668" s="102"/>
      <c r="B668" s="102"/>
      <c r="C668" s="102"/>
      <c r="D668" s="102"/>
      <c r="E668" s="102"/>
      <c r="F668" s="102"/>
      <c r="G668" s="102"/>
      <c r="H668" s="102"/>
      <c r="I668" s="102"/>
      <c r="J668" s="102"/>
      <c r="K668" s="102"/>
      <c r="L668" s="102"/>
      <c r="M668" s="102"/>
      <c r="N668" s="102"/>
      <c r="O668" s="102"/>
      <c r="P668" s="102"/>
      <c r="Q668" s="102"/>
      <c r="R668" s="102"/>
      <c r="S668" s="102"/>
      <c r="T668" s="102"/>
      <c r="U668" s="102"/>
      <c r="V668" s="102"/>
      <c r="W668" s="104"/>
      <c r="X668" s="104"/>
      <c r="Y668" s="102"/>
      <c r="Z668" s="102"/>
      <c r="AA668" s="102"/>
      <c r="AB668" s="102"/>
      <c r="AC668" s="102"/>
      <c r="AD668" s="102"/>
    </row>
    <row r="669" spans="1:30" ht="12.75" customHeight="1">
      <c r="A669" s="102"/>
      <c r="B669" s="102"/>
      <c r="C669" s="102"/>
      <c r="D669" s="102"/>
      <c r="E669" s="102"/>
      <c r="F669" s="102"/>
      <c r="G669" s="102"/>
      <c r="H669" s="102"/>
      <c r="I669" s="102"/>
      <c r="J669" s="102"/>
      <c r="K669" s="102"/>
      <c r="L669" s="102"/>
      <c r="M669" s="102"/>
      <c r="N669" s="102"/>
      <c r="O669" s="102"/>
      <c r="P669" s="102"/>
      <c r="Q669" s="102"/>
      <c r="R669" s="102"/>
      <c r="S669" s="102"/>
      <c r="T669" s="102"/>
      <c r="U669" s="102"/>
      <c r="V669" s="102"/>
      <c r="W669" s="104"/>
      <c r="X669" s="104"/>
      <c r="Y669" s="102"/>
      <c r="Z669" s="102"/>
      <c r="AA669" s="102"/>
      <c r="AB669" s="102"/>
      <c r="AC669" s="102"/>
      <c r="AD669" s="102"/>
    </row>
    <row r="670" spans="1:30" ht="12.75" customHeight="1">
      <c r="A670" s="102"/>
      <c r="B670" s="102"/>
      <c r="C670" s="102"/>
      <c r="D670" s="102"/>
      <c r="E670" s="102"/>
      <c r="F670" s="102"/>
      <c r="G670" s="102"/>
      <c r="H670" s="102"/>
      <c r="I670" s="102"/>
      <c r="J670" s="102"/>
      <c r="K670" s="102"/>
      <c r="L670" s="102"/>
      <c r="M670" s="102"/>
      <c r="N670" s="102"/>
      <c r="O670" s="102"/>
      <c r="P670" s="102"/>
      <c r="Q670" s="102"/>
      <c r="R670" s="102"/>
      <c r="S670" s="102"/>
      <c r="T670" s="102"/>
      <c r="U670" s="102"/>
      <c r="V670" s="102"/>
      <c r="W670" s="104"/>
      <c r="X670" s="104"/>
      <c r="Y670" s="102"/>
      <c r="Z670" s="102"/>
      <c r="AA670" s="102"/>
      <c r="AB670" s="102"/>
      <c r="AC670" s="102"/>
      <c r="AD670" s="102"/>
    </row>
    <row r="671" spans="1:30" ht="12.75" customHeight="1">
      <c r="A671" s="102"/>
      <c r="B671" s="102"/>
      <c r="C671" s="102"/>
      <c r="D671" s="102"/>
      <c r="E671" s="102"/>
      <c r="F671" s="102"/>
      <c r="G671" s="102"/>
      <c r="H671" s="102"/>
      <c r="I671" s="102"/>
      <c r="J671" s="102"/>
      <c r="K671" s="102"/>
      <c r="L671" s="102"/>
      <c r="M671" s="102"/>
      <c r="N671" s="102"/>
      <c r="O671" s="102"/>
      <c r="P671" s="102"/>
      <c r="Q671" s="102"/>
      <c r="R671" s="102"/>
      <c r="S671" s="102"/>
      <c r="T671" s="102"/>
      <c r="U671" s="102"/>
      <c r="V671" s="102"/>
      <c r="W671" s="104"/>
      <c r="X671" s="104"/>
      <c r="Y671" s="102"/>
      <c r="Z671" s="102"/>
      <c r="AA671" s="102"/>
      <c r="AB671" s="102"/>
      <c r="AC671" s="102"/>
      <c r="AD671" s="102"/>
    </row>
    <row r="672" spans="1:30" ht="12.75" customHeight="1">
      <c r="A672" s="102"/>
      <c r="B672" s="102"/>
      <c r="C672" s="102"/>
      <c r="D672" s="102"/>
      <c r="E672" s="102"/>
      <c r="F672" s="102"/>
      <c r="G672" s="102"/>
      <c r="H672" s="102"/>
      <c r="I672" s="102"/>
      <c r="J672" s="102"/>
      <c r="K672" s="102"/>
      <c r="L672" s="102"/>
      <c r="M672" s="102"/>
      <c r="N672" s="102"/>
      <c r="O672" s="102"/>
      <c r="P672" s="102"/>
      <c r="Q672" s="102"/>
      <c r="R672" s="102"/>
      <c r="S672" s="102"/>
      <c r="T672" s="102"/>
      <c r="U672" s="102"/>
      <c r="V672" s="102"/>
      <c r="W672" s="104"/>
      <c r="X672" s="104"/>
      <c r="Y672" s="102"/>
      <c r="Z672" s="102"/>
      <c r="AA672" s="102"/>
      <c r="AB672" s="102"/>
      <c r="AC672" s="102"/>
      <c r="AD672" s="102"/>
    </row>
    <row r="673" spans="1:30" ht="12.75" customHeight="1">
      <c r="A673" s="102"/>
      <c r="B673" s="102"/>
      <c r="C673" s="102"/>
      <c r="D673" s="102"/>
      <c r="E673" s="102"/>
      <c r="F673" s="102"/>
      <c r="G673" s="102"/>
      <c r="H673" s="102"/>
      <c r="I673" s="102"/>
      <c r="J673" s="102"/>
      <c r="K673" s="102"/>
      <c r="L673" s="102"/>
      <c r="M673" s="102"/>
      <c r="N673" s="102"/>
      <c r="O673" s="102"/>
      <c r="P673" s="102"/>
      <c r="Q673" s="102"/>
      <c r="R673" s="102"/>
      <c r="S673" s="102"/>
      <c r="T673" s="102"/>
      <c r="U673" s="102"/>
      <c r="V673" s="102"/>
      <c r="W673" s="104"/>
      <c r="X673" s="104"/>
      <c r="Y673" s="102"/>
      <c r="Z673" s="102"/>
      <c r="AA673" s="102"/>
      <c r="AB673" s="102"/>
      <c r="AC673" s="102"/>
      <c r="AD673" s="102"/>
    </row>
    <row r="674" spans="1:30" ht="12.75" customHeight="1">
      <c r="A674" s="102"/>
      <c r="B674" s="102"/>
      <c r="C674" s="102"/>
      <c r="D674" s="102"/>
      <c r="E674" s="102"/>
      <c r="F674" s="102"/>
      <c r="G674" s="102"/>
      <c r="H674" s="102"/>
      <c r="I674" s="102"/>
      <c r="J674" s="102"/>
      <c r="K674" s="102"/>
      <c r="L674" s="102"/>
      <c r="M674" s="102"/>
      <c r="N674" s="102"/>
      <c r="O674" s="102"/>
      <c r="P674" s="102"/>
      <c r="Q674" s="102"/>
      <c r="R674" s="102"/>
      <c r="S674" s="102"/>
      <c r="T674" s="102"/>
      <c r="U674" s="102"/>
      <c r="V674" s="102"/>
      <c r="W674" s="104"/>
      <c r="X674" s="104"/>
      <c r="Y674" s="102"/>
      <c r="Z674" s="102"/>
      <c r="AA674" s="102"/>
      <c r="AB674" s="102"/>
      <c r="AC674" s="102"/>
      <c r="AD674" s="102"/>
    </row>
    <row r="675" spans="1:30" ht="12.75" customHeight="1">
      <c r="A675" s="102"/>
      <c r="B675" s="102"/>
      <c r="C675" s="102"/>
      <c r="D675" s="102"/>
      <c r="E675" s="102"/>
      <c r="F675" s="102"/>
      <c r="G675" s="102"/>
      <c r="H675" s="102"/>
      <c r="I675" s="102"/>
      <c r="J675" s="102"/>
      <c r="K675" s="102"/>
      <c r="L675" s="102"/>
      <c r="M675" s="102"/>
      <c r="N675" s="102"/>
      <c r="O675" s="102"/>
      <c r="P675" s="102"/>
      <c r="Q675" s="102"/>
      <c r="R675" s="102"/>
      <c r="S675" s="102"/>
      <c r="T675" s="102"/>
      <c r="U675" s="102"/>
      <c r="V675" s="102"/>
      <c r="W675" s="104"/>
      <c r="X675" s="104"/>
      <c r="Y675" s="102"/>
      <c r="Z675" s="102"/>
      <c r="AA675" s="102"/>
      <c r="AB675" s="102"/>
      <c r="AC675" s="102"/>
      <c r="AD675" s="102"/>
    </row>
    <row r="676" spans="1:30" ht="12.75" customHeight="1">
      <c r="A676" s="102"/>
      <c r="B676" s="102"/>
      <c r="C676" s="102"/>
      <c r="D676" s="102"/>
      <c r="E676" s="102"/>
      <c r="F676" s="102"/>
      <c r="G676" s="102"/>
      <c r="H676" s="102"/>
      <c r="I676" s="102"/>
      <c r="J676" s="102"/>
      <c r="K676" s="102"/>
      <c r="L676" s="102"/>
      <c r="M676" s="102"/>
      <c r="N676" s="102"/>
      <c r="O676" s="102"/>
      <c r="P676" s="102"/>
      <c r="Q676" s="102"/>
      <c r="R676" s="102"/>
      <c r="S676" s="102"/>
      <c r="T676" s="102"/>
      <c r="U676" s="102"/>
      <c r="V676" s="102"/>
      <c r="W676" s="104"/>
      <c r="X676" s="104"/>
      <c r="Y676" s="102"/>
      <c r="Z676" s="102"/>
      <c r="AA676" s="102"/>
      <c r="AB676" s="102"/>
      <c r="AC676" s="102"/>
      <c r="AD676" s="102"/>
    </row>
    <row r="677" spans="1:30" ht="12.75" customHeight="1">
      <c r="A677" s="102"/>
      <c r="B677" s="102"/>
      <c r="C677" s="102"/>
      <c r="D677" s="102"/>
      <c r="E677" s="102"/>
      <c r="F677" s="102"/>
      <c r="G677" s="102"/>
      <c r="H677" s="102"/>
      <c r="I677" s="102"/>
      <c r="J677" s="102"/>
      <c r="K677" s="102"/>
      <c r="L677" s="102"/>
      <c r="M677" s="102"/>
      <c r="N677" s="102"/>
      <c r="O677" s="102"/>
      <c r="P677" s="102"/>
      <c r="Q677" s="102"/>
      <c r="R677" s="102"/>
      <c r="S677" s="102"/>
      <c r="T677" s="102"/>
      <c r="U677" s="102"/>
      <c r="V677" s="102"/>
      <c r="W677" s="104"/>
      <c r="X677" s="104"/>
      <c r="Y677" s="102"/>
      <c r="Z677" s="102"/>
      <c r="AA677" s="102"/>
      <c r="AB677" s="102"/>
      <c r="AC677" s="102"/>
      <c r="AD677" s="102"/>
    </row>
    <row r="678" spans="1:30" ht="12.75" customHeight="1">
      <c r="A678" s="102"/>
      <c r="B678" s="102"/>
      <c r="C678" s="102"/>
      <c r="D678" s="102"/>
      <c r="E678" s="102"/>
      <c r="F678" s="102"/>
      <c r="G678" s="102"/>
      <c r="H678" s="102"/>
      <c r="I678" s="102"/>
      <c r="J678" s="102"/>
      <c r="K678" s="102"/>
      <c r="L678" s="102"/>
      <c r="M678" s="102"/>
      <c r="N678" s="102"/>
      <c r="O678" s="102"/>
      <c r="P678" s="102"/>
      <c r="Q678" s="102"/>
      <c r="R678" s="102"/>
      <c r="S678" s="102"/>
      <c r="T678" s="102"/>
      <c r="U678" s="102"/>
      <c r="V678" s="102"/>
      <c r="W678" s="104"/>
      <c r="X678" s="104"/>
      <c r="Y678" s="102"/>
      <c r="Z678" s="102"/>
      <c r="AA678" s="102"/>
      <c r="AB678" s="102"/>
      <c r="AC678" s="102"/>
      <c r="AD678" s="102"/>
    </row>
    <row r="679" spans="1:30" ht="12.75" customHeight="1">
      <c r="A679" s="102"/>
      <c r="B679" s="102"/>
      <c r="C679" s="102"/>
      <c r="D679" s="102"/>
      <c r="E679" s="102"/>
      <c r="F679" s="102"/>
      <c r="G679" s="102"/>
      <c r="H679" s="102"/>
      <c r="I679" s="102"/>
      <c r="J679" s="102"/>
      <c r="K679" s="102"/>
      <c r="L679" s="102"/>
      <c r="M679" s="102"/>
      <c r="N679" s="102"/>
      <c r="O679" s="102"/>
      <c r="P679" s="102"/>
      <c r="Q679" s="102"/>
      <c r="R679" s="102"/>
      <c r="S679" s="102"/>
      <c r="T679" s="102"/>
      <c r="U679" s="102"/>
      <c r="V679" s="102"/>
      <c r="W679" s="104"/>
      <c r="X679" s="104"/>
      <c r="Y679" s="102"/>
      <c r="Z679" s="102"/>
      <c r="AA679" s="102"/>
      <c r="AB679" s="102"/>
      <c r="AC679" s="102"/>
      <c r="AD679" s="102"/>
    </row>
    <row r="680" spans="1:30" ht="12.75" customHeight="1">
      <c r="A680" s="102"/>
      <c r="B680" s="102"/>
      <c r="C680" s="102"/>
      <c r="D680" s="102"/>
      <c r="E680" s="102"/>
      <c r="F680" s="102"/>
      <c r="G680" s="102"/>
      <c r="H680" s="102"/>
      <c r="I680" s="102"/>
      <c r="J680" s="102"/>
      <c r="K680" s="102"/>
      <c r="L680" s="102"/>
      <c r="M680" s="102"/>
      <c r="N680" s="102"/>
      <c r="O680" s="102"/>
      <c r="P680" s="102"/>
      <c r="Q680" s="102"/>
      <c r="R680" s="102"/>
      <c r="S680" s="102"/>
      <c r="T680" s="102"/>
      <c r="U680" s="102"/>
      <c r="V680" s="102"/>
      <c r="W680" s="104"/>
      <c r="X680" s="104"/>
      <c r="Y680" s="102"/>
      <c r="Z680" s="102"/>
      <c r="AA680" s="102"/>
      <c r="AB680" s="102"/>
      <c r="AC680" s="102"/>
      <c r="AD680" s="102"/>
    </row>
    <row r="681" spans="1:30" ht="12.75" customHeight="1">
      <c r="A681" s="102"/>
      <c r="B681" s="102"/>
      <c r="C681" s="102"/>
      <c r="D681" s="102"/>
      <c r="E681" s="102"/>
      <c r="F681" s="102"/>
      <c r="G681" s="102"/>
      <c r="H681" s="102"/>
      <c r="I681" s="102"/>
      <c r="J681" s="102"/>
      <c r="K681" s="102"/>
      <c r="L681" s="102"/>
      <c r="M681" s="102"/>
      <c r="N681" s="102"/>
      <c r="O681" s="102"/>
      <c r="P681" s="102"/>
      <c r="Q681" s="102"/>
      <c r="R681" s="102"/>
      <c r="S681" s="102"/>
      <c r="T681" s="102"/>
      <c r="U681" s="102"/>
      <c r="V681" s="102"/>
      <c r="W681" s="104"/>
      <c r="X681" s="104"/>
      <c r="Y681" s="102"/>
      <c r="Z681" s="102"/>
      <c r="AA681" s="102"/>
      <c r="AB681" s="102"/>
      <c r="AC681" s="102"/>
      <c r="AD681" s="102"/>
    </row>
    <row r="682" spans="1:30" ht="12.75" customHeight="1">
      <c r="A682" s="102"/>
      <c r="B682" s="102"/>
      <c r="C682" s="102"/>
      <c r="D682" s="102"/>
      <c r="E682" s="102"/>
      <c r="F682" s="102"/>
      <c r="G682" s="102"/>
      <c r="H682" s="102"/>
      <c r="I682" s="102"/>
      <c r="J682" s="102"/>
      <c r="K682" s="102"/>
      <c r="L682" s="102"/>
      <c r="M682" s="102"/>
      <c r="N682" s="102"/>
      <c r="O682" s="102"/>
      <c r="P682" s="102"/>
      <c r="Q682" s="102"/>
      <c r="R682" s="102"/>
      <c r="S682" s="102"/>
      <c r="T682" s="102"/>
      <c r="U682" s="102"/>
      <c r="V682" s="102"/>
      <c r="W682" s="104"/>
      <c r="X682" s="104"/>
      <c r="Y682" s="102"/>
      <c r="Z682" s="102"/>
      <c r="AA682" s="102"/>
      <c r="AB682" s="102"/>
      <c r="AC682" s="102"/>
      <c r="AD682" s="102"/>
    </row>
    <row r="683" spans="1:30" ht="12.75" customHeight="1">
      <c r="A683" s="102"/>
      <c r="B683" s="102"/>
      <c r="C683" s="102"/>
      <c r="D683" s="102"/>
      <c r="E683" s="102"/>
      <c r="F683" s="102"/>
      <c r="G683" s="102"/>
      <c r="H683" s="102"/>
      <c r="I683" s="102"/>
      <c r="J683" s="102"/>
      <c r="K683" s="102"/>
      <c r="L683" s="102"/>
      <c r="M683" s="102"/>
      <c r="N683" s="102"/>
      <c r="O683" s="102"/>
      <c r="P683" s="102"/>
      <c r="Q683" s="102"/>
      <c r="R683" s="102"/>
      <c r="S683" s="102"/>
      <c r="T683" s="102"/>
      <c r="U683" s="102"/>
      <c r="V683" s="102"/>
      <c r="W683" s="104"/>
      <c r="X683" s="104"/>
      <c r="Y683" s="102"/>
      <c r="Z683" s="102"/>
      <c r="AA683" s="102"/>
      <c r="AB683" s="102"/>
      <c r="AC683" s="102"/>
      <c r="AD683" s="102"/>
    </row>
    <row r="684" spans="1:30" ht="12.75" customHeight="1">
      <c r="A684" s="102"/>
      <c r="B684" s="102"/>
      <c r="C684" s="102"/>
      <c r="D684" s="102"/>
      <c r="E684" s="102"/>
      <c r="F684" s="102"/>
      <c r="G684" s="102"/>
      <c r="H684" s="102"/>
      <c r="I684" s="102"/>
      <c r="J684" s="102"/>
      <c r="K684" s="102"/>
      <c r="L684" s="102"/>
      <c r="M684" s="102"/>
      <c r="N684" s="102"/>
      <c r="O684" s="102"/>
      <c r="P684" s="102"/>
      <c r="Q684" s="102"/>
      <c r="R684" s="102"/>
      <c r="S684" s="102"/>
      <c r="T684" s="102"/>
      <c r="U684" s="102"/>
      <c r="V684" s="102"/>
      <c r="W684" s="104"/>
      <c r="X684" s="104"/>
      <c r="Y684" s="102"/>
      <c r="Z684" s="102"/>
      <c r="AA684" s="102"/>
      <c r="AB684" s="102"/>
      <c r="AC684" s="102"/>
      <c r="AD684" s="102"/>
    </row>
    <row r="685" spans="1:30" ht="12.75" customHeight="1">
      <c r="A685" s="102"/>
      <c r="B685" s="102"/>
      <c r="C685" s="102"/>
      <c r="D685" s="102"/>
      <c r="E685" s="102"/>
      <c r="F685" s="102"/>
      <c r="G685" s="102"/>
      <c r="H685" s="102"/>
      <c r="I685" s="102"/>
      <c r="J685" s="102"/>
      <c r="K685" s="102"/>
      <c r="L685" s="102"/>
      <c r="M685" s="102"/>
      <c r="N685" s="102"/>
      <c r="O685" s="102"/>
      <c r="P685" s="102"/>
      <c r="Q685" s="102"/>
      <c r="R685" s="102"/>
      <c r="S685" s="102"/>
      <c r="T685" s="102"/>
      <c r="U685" s="102"/>
      <c r="V685" s="102"/>
      <c r="W685" s="104"/>
      <c r="X685" s="104"/>
      <c r="Y685" s="102"/>
      <c r="Z685" s="102"/>
      <c r="AA685" s="102"/>
      <c r="AB685" s="102"/>
      <c r="AC685" s="102"/>
      <c r="AD685" s="102"/>
    </row>
    <row r="686" spans="1:30" ht="12.75" customHeight="1">
      <c r="A686" s="102"/>
      <c r="B686" s="102"/>
      <c r="C686" s="102"/>
      <c r="D686" s="102"/>
      <c r="E686" s="102"/>
      <c r="F686" s="102"/>
      <c r="G686" s="102"/>
      <c r="H686" s="102"/>
      <c r="I686" s="102"/>
      <c r="J686" s="102"/>
      <c r="K686" s="102"/>
      <c r="L686" s="102"/>
      <c r="M686" s="102"/>
      <c r="N686" s="102"/>
      <c r="O686" s="102"/>
      <c r="P686" s="102"/>
      <c r="Q686" s="102"/>
      <c r="R686" s="102"/>
      <c r="S686" s="102"/>
      <c r="T686" s="102"/>
      <c r="U686" s="102"/>
      <c r="V686" s="102"/>
      <c r="W686" s="104"/>
      <c r="X686" s="104"/>
      <c r="Y686" s="102"/>
      <c r="Z686" s="102"/>
      <c r="AA686" s="102"/>
      <c r="AB686" s="102"/>
      <c r="AC686" s="102"/>
      <c r="AD686" s="102"/>
    </row>
    <row r="687" spans="1:30" ht="12.75" customHeight="1">
      <c r="A687" s="102"/>
      <c r="B687" s="102"/>
      <c r="C687" s="102"/>
      <c r="D687" s="102"/>
      <c r="E687" s="102"/>
      <c r="F687" s="102"/>
      <c r="G687" s="102"/>
      <c r="H687" s="102"/>
      <c r="I687" s="102"/>
      <c r="J687" s="102"/>
      <c r="K687" s="102"/>
      <c r="L687" s="102"/>
      <c r="M687" s="102"/>
      <c r="N687" s="102"/>
      <c r="O687" s="102"/>
      <c r="P687" s="102"/>
      <c r="Q687" s="102"/>
      <c r="R687" s="102"/>
      <c r="S687" s="102"/>
      <c r="T687" s="102"/>
      <c r="U687" s="102"/>
      <c r="V687" s="102"/>
      <c r="W687" s="104"/>
      <c r="X687" s="104"/>
      <c r="Y687" s="102"/>
      <c r="Z687" s="102"/>
      <c r="AA687" s="102"/>
      <c r="AB687" s="102"/>
      <c r="AC687" s="102"/>
      <c r="AD687" s="102"/>
    </row>
    <row r="688" spans="1:30" ht="12.75" customHeight="1">
      <c r="A688" s="102"/>
      <c r="B688" s="102"/>
      <c r="C688" s="102"/>
      <c r="D688" s="102"/>
      <c r="E688" s="102"/>
      <c r="F688" s="102"/>
      <c r="G688" s="102"/>
      <c r="H688" s="102"/>
      <c r="I688" s="102"/>
      <c r="J688" s="102"/>
      <c r="K688" s="102"/>
      <c r="L688" s="102"/>
      <c r="M688" s="102"/>
      <c r="N688" s="102"/>
      <c r="O688" s="102"/>
      <c r="P688" s="102"/>
      <c r="Q688" s="102"/>
      <c r="R688" s="102"/>
      <c r="S688" s="102"/>
      <c r="T688" s="102"/>
      <c r="U688" s="102"/>
      <c r="V688" s="102"/>
      <c r="W688" s="104"/>
      <c r="X688" s="104"/>
      <c r="Y688" s="102"/>
      <c r="Z688" s="102"/>
      <c r="AA688" s="102"/>
      <c r="AB688" s="102"/>
      <c r="AC688" s="102"/>
      <c r="AD688" s="102"/>
    </row>
    <row r="689" spans="1:30" ht="12.75" customHeight="1">
      <c r="A689" s="102"/>
      <c r="B689" s="102"/>
      <c r="C689" s="102"/>
      <c r="D689" s="102"/>
      <c r="E689" s="102"/>
      <c r="F689" s="102"/>
      <c r="G689" s="102"/>
      <c r="H689" s="102"/>
      <c r="I689" s="102"/>
      <c r="J689" s="102"/>
      <c r="K689" s="102"/>
      <c r="L689" s="102"/>
      <c r="M689" s="102"/>
      <c r="N689" s="102"/>
      <c r="O689" s="102"/>
      <c r="P689" s="102"/>
      <c r="Q689" s="102"/>
      <c r="R689" s="102"/>
      <c r="S689" s="102"/>
      <c r="T689" s="102"/>
      <c r="U689" s="102"/>
      <c r="V689" s="102"/>
      <c r="W689" s="104"/>
      <c r="X689" s="104"/>
      <c r="Y689" s="102"/>
      <c r="Z689" s="102"/>
      <c r="AA689" s="102"/>
      <c r="AB689" s="102"/>
      <c r="AC689" s="102"/>
      <c r="AD689" s="102"/>
    </row>
    <row r="690" spans="1:30" ht="12.75" customHeight="1">
      <c r="A690" s="102"/>
      <c r="B690" s="102"/>
      <c r="C690" s="102"/>
      <c r="D690" s="102"/>
      <c r="E690" s="102"/>
      <c r="F690" s="102"/>
      <c r="G690" s="102"/>
      <c r="H690" s="102"/>
      <c r="I690" s="102"/>
      <c r="J690" s="102"/>
      <c r="K690" s="102"/>
      <c r="L690" s="102"/>
      <c r="M690" s="102"/>
      <c r="N690" s="102"/>
      <c r="O690" s="102"/>
      <c r="P690" s="102"/>
      <c r="Q690" s="102"/>
      <c r="R690" s="102"/>
      <c r="S690" s="102"/>
      <c r="T690" s="102"/>
      <c r="U690" s="102"/>
      <c r="V690" s="102"/>
      <c r="W690" s="104"/>
      <c r="X690" s="104"/>
      <c r="Y690" s="102"/>
      <c r="Z690" s="102"/>
      <c r="AA690" s="102"/>
      <c r="AB690" s="102"/>
      <c r="AC690" s="102"/>
      <c r="AD690" s="102"/>
    </row>
    <row r="691" spans="1:30" ht="12.75" customHeight="1">
      <c r="A691" s="102"/>
      <c r="B691" s="102"/>
      <c r="C691" s="102"/>
      <c r="D691" s="102"/>
      <c r="E691" s="102"/>
      <c r="F691" s="102"/>
      <c r="G691" s="102"/>
      <c r="H691" s="102"/>
      <c r="I691" s="102"/>
      <c r="J691" s="102"/>
      <c r="K691" s="102"/>
      <c r="L691" s="102"/>
      <c r="M691" s="102"/>
      <c r="N691" s="102"/>
      <c r="O691" s="102"/>
      <c r="P691" s="102"/>
      <c r="Q691" s="102"/>
      <c r="R691" s="102"/>
      <c r="S691" s="102"/>
      <c r="T691" s="102"/>
      <c r="U691" s="102"/>
      <c r="V691" s="102"/>
      <c r="W691" s="104"/>
      <c r="X691" s="104"/>
      <c r="Y691" s="102"/>
      <c r="Z691" s="102"/>
      <c r="AA691" s="102"/>
      <c r="AB691" s="102"/>
      <c r="AC691" s="102"/>
      <c r="AD691" s="102"/>
    </row>
    <row r="692" spans="1:30" ht="12.75" customHeight="1">
      <c r="A692" s="102"/>
      <c r="B692" s="102"/>
      <c r="C692" s="102"/>
      <c r="D692" s="102"/>
      <c r="E692" s="102"/>
      <c r="F692" s="102"/>
      <c r="G692" s="102"/>
      <c r="H692" s="102"/>
      <c r="I692" s="102"/>
      <c r="J692" s="102"/>
      <c r="K692" s="102"/>
      <c r="L692" s="102"/>
      <c r="M692" s="102"/>
      <c r="N692" s="102"/>
      <c r="O692" s="102"/>
      <c r="P692" s="102"/>
      <c r="Q692" s="102"/>
      <c r="R692" s="102"/>
      <c r="S692" s="102"/>
      <c r="T692" s="102"/>
      <c r="U692" s="102"/>
      <c r="V692" s="102"/>
      <c r="W692" s="104"/>
      <c r="X692" s="104"/>
      <c r="Y692" s="102"/>
      <c r="Z692" s="102"/>
      <c r="AA692" s="102"/>
      <c r="AB692" s="102"/>
      <c r="AC692" s="102"/>
      <c r="AD692" s="102"/>
    </row>
    <row r="693" spans="1:30" ht="12.75" customHeight="1">
      <c r="A693" s="102"/>
      <c r="B693" s="102"/>
      <c r="C693" s="102"/>
      <c r="D693" s="102"/>
      <c r="E693" s="102"/>
      <c r="F693" s="102"/>
      <c r="G693" s="102"/>
      <c r="H693" s="102"/>
      <c r="I693" s="102"/>
      <c r="J693" s="102"/>
      <c r="K693" s="102"/>
      <c r="L693" s="102"/>
      <c r="M693" s="102"/>
      <c r="N693" s="102"/>
      <c r="O693" s="102"/>
      <c r="P693" s="102"/>
      <c r="Q693" s="102"/>
      <c r="R693" s="102"/>
      <c r="S693" s="102"/>
      <c r="T693" s="102"/>
      <c r="U693" s="102"/>
      <c r="V693" s="102"/>
      <c r="W693" s="104"/>
      <c r="X693" s="104"/>
      <c r="Y693" s="102"/>
      <c r="Z693" s="102"/>
      <c r="AA693" s="102"/>
      <c r="AB693" s="102"/>
      <c r="AC693" s="102"/>
      <c r="AD693" s="102"/>
    </row>
    <row r="694" spans="1:30" ht="12.75" customHeight="1">
      <c r="A694" s="102"/>
      <c r="B694" s="102"/>
      <c r="C694" s="102"/>
      <c r="D694" s="102"/>
      <c r="E694" s="102"/>
      <c r="F694" s="102"/>
      <c r="G694" s="102"/>
      <c r="H694" s="102"/>
      <c r="I694" s="102"/>
      <c r="J694" s="102"/>
      <c r="K694" s="102"/>
      <c r="L694" s="102"/>
      <c r="M694" s="102"/>
      <c r="N694" s="102"/>
      <c r="O694" s="102"/>
      <c r="P694" s="102"/>
      <c r="Q694" s="102"/>
      <c r="R694" s="102"/>
      <c r="S694" s="102"/>
      <c r="T694" s="102"/>
      <c r="U694" s="102"/>
      <c r="V694" s="102"/>
      <c r="W694" s="104"/>
      <c r="X694" s="104"/>
      <c r="Y694" s="102"/>
      <c r="Z694" s="102"/>
      <c r="AA694" s="102"/>
      <c r="AB694" s="102"/>
      <c r="AC694" s="102"/>
      <c r="AD694" s="102"/>
    </row>
    <row r="695" spans="1:30" ht="12.75" customHeight="1">
      <c r="A695" s="102"/>
      <c r="B695" s="102"/>
      <c r="C695" s="102"/>
      <c r="D695" s="102"/>
      <c r="E695" s="102"/>
      <c r="F695" s="102"/>
      <c r="G695" s="102"/>
      <c r="H695" s="102"/>
      <c r="I695" s="102"/>
      <c r="J695" s="102"/>
      <c r="K695" s="102"/>
      <c r="L695" s="102"/>
      <c r="M695" s="102"/>
      <c r="N695" s="102"/>
      <c r="O695" s="102"/>
      <c r="P695" s="102"/>
      <c r="Q695" s="102"/>
      <c r="R695" s="102"/>
      <c r="S695" s="102"/>
      <c r="T695" s="102"/>
      <c r="U695" s="102"/>
      <c r="V695" s="102"/>
      <c r="W695" s="104"/>
      <c r="X695" s="104"/>
      <c r="Y695" s="102"/>
      <c r="Z695" s="102"/>
      <c r="AA695" s="102"/>
      <c r="AB695" s="102"/>
      <c r="AC695" s="102"/>
      <c r="AD695" s="102"/>
    </row>
    <row r="696" spans="1:30" ht="12.75" customHeight="1">
      <c r="A696" s="102"/>
      <c r="B696" s="102"/>
      <c r="C696" s="102"/>
      <c r="D696" s="102"/>
      <c r="E696" s="102"/>
      <c r="F696" s="102"/>
      <c r="G696" s="102"/>
      <c r="H696" s="102"/>
      <c r="I696" s="102"/>
      <c r="J696" s="102"/>
      <c r="K696" s="102"/>
      <c r="L696" s="102"/>
      <c r="M696" s="102"/>
      <c r="N696" s="102"/>
      <c r="O696" s="102"/>
      <c r="P696" s="102"/>
      <c r="Q696" s="102"/>
      <c r="R696" s="102"/>
      <c r="S696" s="102"/>
      <c r="T696" s="102"/>
      <c r="U696" s="102"/>
      <c r="V696" s="102"/>
      <c r="W696" s="104"/>
      <c r="X696" s="104"/>
      <c r="Y696" s="102"/>
      <c r="Z696" s="102"/>
      <c r="AA696" s="102"/>
      <c r="AB696" s="102"/>
      <c r="AC696" s="102"/>
      <c r="AD696" s="102"/>
    </row>
    <row r="697" spans="1:30" ht="12.75" customHeight="1">
      <c r="A697" s="102"/>
      <c r="B697" s="102"/>
      <c r="C697" s="102"/>
      <c r="D697" s="102"/>
      <c r="E697" s="102"/>
      <c r="F697" s="102"/>
      <c r="G697" s="102"/>
      <c r="H697" s="102"/>
      <c r="I697" s="102"/>
      <c r="J697" s="102"/>
      <c r="K697" s="102"/>
      <c r="L697" s="102"/>
      <c r="M697" s="102"/>
      <c r="N697" s="102"/>
      <c r="O697" s="102"/>
      <c r="P697" s="102"/>
      <c r="Q697" s="102"/>
      <c r="R697" s="102"/>
      <c r="S697" s="102"/>
      <c r="T697" s="102"/>
      <c r="U697" s="102"/>
      <c r="V697" s="102"/>
      <c r="W697" s="104"/>
      <c r="X697" s="104"/>
      <c r="Y697" s="102"/>
      <c r="Z697" s="102"/>
      <c r="AA697" s="102"/>
      <c r="AB697" s="102"/>
      <c r="AC697" s="102"/>
      <c r="AD697" s="102"/>
    </row>
    <row r="698" spans="1:30" ht="12.75" customHeight="1">
      <c r="A698" s="102"/>
      <c r="B698" s="102"/>
      <c r="C698" s="102"/>
      <c r="D698" s="102"/>
      <c r="E698" s="102"/>
      <c r="F698" s="102"/>
      <c r="G698" s="102"/>
      <c r="H698" s="102"/>
      <c r="I698" s="102"/>
      <c r="J698" s="102"/>
      <c r="K698" s="102"/>
      <c r="L698" s="102"/>
      <c r="M698" s="102"/>
      <c r="N698" s="102"/>
      <c r="O698" s="102"/>
      <c r="P698" s="102"/>
      <c r="Q698" s="102"/>
      <c r="R698" s="102"/>
      <c r="S698" s="102"/>
      <c r="T698" s="102"/>
      <c r="U698" s="102"/>
      <c r="V698" s="102"/>
      <c r="W698" s="104"/>
      <c r="X698" s="104"/>
      <c r="Y698" s="102"/>
      <c r="Z698" s="102"/>
      <c r="AA698" s="102"/>
      <c r="AB698" s="102"/>
      <c r="AC698" s="102"/>
      <c r="AD698" s="102"/>
    </row>
    <row r="699" spans="1:30" ht="12.75" customHeight="1">
      <c r="A699" s="102"/>
      <c r="B699" s="102"/>
      <c r="C699" s="102"/>
      <c r="D699" s="102"/>
      <c r="E699" s="102"/>
      <c r="F699" s="102"/>
      <c r="G699" s="102"/>
      <c r="H699" s="102"/>
      <c r="I699" s="102"/>
      <c r="J699" s="102"/>
      <c r="K699" s="102"/>
      <c r="L699" s="102"/>
      <c r="M699" s="102"/>
      <c r="N699" s="102"/>
      <c r="O699" s="102"/>
      <c r="P699" s="102"/>
      <c r="Q699" s="102"/>
      <c r="R699" s="102"/>
      <c r="S699" s="102"/>
      <c r="T699" s="102"/>
      <c r="U699" s="102"/>
      <c r="V699" s="102"/>
      <c r="W699" s="104"/>
      <c r="X699" s="104"/>
      <c r="Y699" s="102"/>
      <c r="Z699" s="102"/>
      <c r="AA699" s="102"/>
      <c r="AB699" s="102"/>
      <c r="AC699" s="102"/>
      <c r="AD699" s="102"/>
    </row>
    <row r="700" spans="1:30" ht="12.75" customHeight="1">
      <c r="A700" s="102"/>
      <c r="B700" s="102"/>
      <c r="C700" s="102"/>
      <c r="D700" s="102"/>
      <c r="E700" s="102"/>
      <c r="F700" s="102"/>
      <c r="G700" s="102"/>
      <c r="H700" s="102"/>
      <c r="I700" s="102"/>
      <c r="J700" s="102"/>
      <c r="K700" s="102"/>
      <c r="L700" s="102"/>
      <c r="M700" s="102"/>
      <c r="N700" s="102"/>
      <c r="O700" s="102"/>
      <c r="P700" s="102"/>
      <c r="Q700" s="102"/>
      <c r="R700" s="102"/>
      <c r="S700" s="102"/>
      <c r="T700" s="102"/>
      <c r="U700" s="102"/>
      <c r="V700" s="102"/>
      <c r="W700" s="104"/>
      <c r="X700" s="104"/>
      <c r="Y700" s="102"/>
      <c r="Z700" s="102"/>
      <c r="AA700" s="102"/>
      <c r="AB700" s="102"/>
      <c r="AC700" s="102"/>
      <c r="AD700" s="102"/>
    </row>
    <row r="701" spans="1:30" ht="12.75" customHeight="1">
      <c r="A701" s="102"/>
      <c r="B701" s="102"/>
      <c r="C701" s="102"/>
      <c r="D701" s="102"/>
      <c r="E701" s="102"/>
      <c r="F701" s="102"/>
      <c r="G701" s="102"/>
      <c r="H701" s="102"/>
      <c r="I701" s="102"/>
      <c r="J701" s="102"/>
      <c r="K701" s="102"/>
      <c r="L701" s="102"/>
      <c r="M701" s="102"/>
      <c r="N701" s="102"/>
      <c r="O701" s="102"/>
      <c r="P701" s="102"/>
      <c r="Q701" s="102"/>
      <c r="R701" s="102"/>
      <c r="S701" s="102"/>
      <c r="T701" s="102"/>
      <c r="U701" s="102"/>
      <c r="V701" s="102"/>
      <c r="W701" s="104"/>
      <c r="X701" s="104"/>
      <c r="Y701" s="102"/>
      <c r="Z701" s="102"/>
      <c r="AA701" s="102"/>
      <c r="AB701" s="102"/>
      <c r="AC701" s="102"/>
      <c r="AD701" s="102"/>
    </row>
    <row r="702" spans="1:30" ht="12.75" customHeight="1">
      <c r="A702" s="102"/>
      <c r="B702" s="102"/>
      <c r="C702" s="102"/>
      <c r="D702" s="102"/>
      <c r="E702" s="102"/>
      <c r="F702" s="102"/>
      <c r="G702" s="102"/>
      <c r="H702" s="102"/>
      <c r="I702" s="102"/>
      <c r="J702" s="102"/>
      <c r="K702" s="102"/>
      <c r="L702" s="102"/>
      <c r="M702" s="102"/>
      <c r="N702" s="102"/>
      <c r="O702" s="102"/>
      <c r="P702" s="102"/>
      <c r="Q702" s="102"/>
      <c r="R702" s="102"/>
      <c r="S702" s="102"/>
      <c r="T702" s="102"/>
      <c r="U702" s="102"/>
      <c r="V702" s="102"/>
      <c r="W702" s="104"/>
      <c r="X702" s="104"/>
      <c r="Y702" s="102"/>
      <c r="Z702" s="102"/>
      <c r="AA702" s="102"/>
      <c r="AB702" s="102"/>
      <c r="AC702" s="102"/>
      <c r="AD702" s="102"/>
    </row>
    <row r="703" spans="1:30" ht="12.75" customHeight="1">
      <c r="A703" s="102"/>
      <c r="B703" s="102"/>
      <c r="C703" s="102"/>
      <c r="D703" s="102"/>
      <c r="E703" s="102"/>
      <c r="F703" s="102"/>
      <c r="G703" s="102"/>
      <c r="H703" s="102"/>
      <c r="I703" s="102"/>
      <c r="J703" s="102"/>
      <c r="K703" s="102"/>
      <c r="L703" s="102"/>
      <c r="M703" s="102"/>
      <c r="N703" s="102"/>
      <c r="O703" s="102"/>
      <c r="P703" s="102"/>
      <c r="Q703" s="102"/>
      <c r="R703" s="102"/>
      <c r="S703" s="102"/>
      <c r="T703" s="102"/>
      <c r="U703" s="102"/>
      <c r="V703" s="102"/>
      <c r="W703" s="104"/>
      <c r="X703" s="104"/>
      <c r="Y703" s="102"/>
      <c r="Z703" s="102"/>
      <c r="AA703" s="102"/>
      <c r="AB703" s="102"/>
      <c r="AC703" s="102"/>
      <c r="AD703" s="102"/>
    </row>
    <row r="704" spans="1:30" ht="12.75" customHeight="1">
      <c r="A704" s="102"/>
      <c r="B704" s="102"/>
      <c r="C704" s="102"/>
      <c r="D704" s="102"/>
      <c r="E704" s="102"/>
      <c r="F704" s="102"/>
      <c r="G704" s="102"/>
      <c r="H704" s="102"/>
      <c r="I704" s="102"/>
      <c r="J704" s="102"/>
      <c r="K704" s="102"/>
      <c r="L704" s="102"/>
      <c r="M704" s="102"/>
      <c r="N704" s="102"/>
      <c r="O704" s="102"/>
      <c r="P704" s="102"/>
      <c r="Q704" s="102"/>
      <c r="R704" s="102"/>
      <c r="S704" s="102"/>
      <c r="T704" s="102"/>
      <c r="U704" s="102"/>
      <c r="V704" s="102"/>
      <c r="W704" s="104"/>
      <c r="X704" s="104"/>
      <c r="Y704" s="102"/>
      <c r="Z704" s="102"/>
      <c r="AA704" s="102"/>
      <c r="AB704" s="102"/>
      <c r="AC704" s="102"/>
      <c r="AD704" s="102"/>
    </row>
    <row r="705" spans="1:30" ht="12.75" customHeight="1">
      <c r="A705" s="102"/>
      <c r="B705" s="102"/>
      <c r="C705" s="102"/>
      <c r="D705" s="102"/>
      <c r="E705" s="102"/>
      <c r="F705" s="102"/>
      <c r="G705" s="102"/>
      <c r="H705" s="102"/>
      <c r="I705" s="102"/>
      <c r="J705" s="102"/>
      <c r="K705" s="102"/>
      <c r="L705" s="102"/>
      <c r="M705" s="102"/>
      <c r="N705" s="102"/>
      <c r="O705" s="102"/>
      <c r="P705" s="102"/>
      <c r="Q705" s="102"/>
      <c r="R705" s="102"/>
      <c r="S705" s="102"/>
      <c r="T705" s="102"/>
      <c r="U705" s="102"/>
      <c r="V705" s="102"/>
      <c r="W705" s="104"/>
      <c r="X705" s="104"/>
      <c r="Y705" s="102"/>
      <c r="Z705" s="102"/>
      <c r="AA705" s="102"/>
      <c r="AB705" s="102"/>
      <c r="AC705" s="102"/>
      <c r="AD705" s="102"/>
    </row>
    <row r="706" spans="1:30" ht="12.75" customHeight="1">
      <c r="A706" s="102"/>
      <c r="B706" s="102"/>
      <c r="C706" s="102"/>
      <c r="D706" s="102"/>
      <c r="E706" s="102"/>
      <c r="F706" s="102"/>
      <c r="G706" s="102"/>
      <c r="H706" s="102"/>
      <c r="I706" s="102"/>
      <c r="J706" s="102"/>
      <c r="K706" s="102"/>
      <c r="L706" s="102"/>
      <c r="M706" s="102"/>
      <c r="N706" s="102"/>
      <c r="O706" s="102"/>
      <c r="P706" s="102"/>
      <c r="Q706" s="102"/>
      <c r="R706" s="102"/>
      <c r="S706" s="102"/>
      <c r="T706" s="102"/>
      <c r="U706" s="102"/>
      <c r="V706" s="102"/>
      <c r="W706" s="104"/>
      <c r="X706" s="104"/>
      <c r="Y706" s="102"/>
      <c r="Z706" s="102"/>
      <c r="AA706" s="102"/>
      <c r="AB706" s="102"/>
      <c r="AC706" s="102"/>
      <c r="AD706" s="102"/>
    </row>
    <row r="707" spans="1:30" ht="12.75" customHeight="1">
      <c r="A707" s="102"/>
      <c r="B707" s="102"/>
      <c r="C707" s="102"/>
      <c r="D707" s="102"/>
      <c r="E707" s="102"/>
      <c r="F707" s="102"/>
      <c r="G707" s="102"/>
      <c r="H707" s="102"/>
      <c r="I707" s="102"/>
      <c r="J707" s="102"/>
      <c r="K707" s="102"/>
      <c r="L707" s="102"/>
      <c r="M707" s="102"/>
      <c r="N707" s="102"/>
      <c r="O707" s="102"/>
      <c r="P707" s="102"/>
      <c r="Q707" s="102"/>
      <c r="R707" s="102"/>
      <c r="S707" s="102"/>
      <c r="T707" s="102"/>
      <c r="U707" s="102"/>
      <c r="V707" s="102"/>
      <c r="W707" s="104"/>
      <c r="X707" s="104"/>
      <c r="Y707" s="102"/>
      <c r="Z707" s="102"/>
      <c r="AA707" s="102"/>
      <c r="AB707" s="102"/>
      <c r="AC707" s="102"/>
      <c r="AD707" s="102"/>
    </row>
    <row r="708" spans="1:30" ht="12.75" customHeight="1">
      <c r="A708" s="102"/>
      <c r="B708" s="102"/>
      <c r="C708" s="102"/>
      <c r="D708" s="102"/>
      <c r="E708" s="102"/>
      <c r="F708" s="102"/>
      <c r="G708" s="102"/>
      <c r="H708" s="102"/>
      <c r="I708" s="102"/>
      <c r="J708" s="102"/>
      <c r="K708" s="102"/>
      <c r="L708" s="102"/>
      <c r="M708" s="102"/>
      <c r="N708" s="102"/>
      <c r="O708" s="102"/>
      <c r="P708" s="102"/>
      <c r="Q708" s="102"/>
      <c r="R708" s="102"/>
      <c r="S708" s="102"/>
      <c r="T708" s="102"/>
      <c r="U708" s="102"/>
      <c r="V708" s="102"/>
      <c r="W708" s="104"/>
      <c r="X708" s="104"/>
      <c r="Y708" s="102"/>
      <c r="Z708" s="102"/>
      <c r="AA708" s="102"/>
      <c r="AB708" s="102"/>
      <c r="AC708" s="102"/>
      <c r="AD708" s="102"/>
    </row>
    <row r="709" spans="1:30" ht="12.75" customHeight="1">
      <c r="A709" s="102"/>
      <c r="B709" s="102"/>
      <c r="C709" s="102"/>
      <c r="D709" s="102"/>
      <c r="E709" s="102"/>
      <c r="F709" s="102"/>
      <c r="G709" s="102"/>
      <c r="H709" s="102"/>
      <c r="I709" s="102"/>
      <c r="J709" s="102"/>
      <c r="K709" s="102"/>
      <c r="L709" s="102"/>
      <c r="M709" s="102"/>
      <c r="N709" s="102"/>
      <c r="O709" s="102"/>
      <c r="P709" s="102"/>
      <c r="Q709" s="102"/>
      <c r="R709" s="102"/>
      <c r="S709" s="102"/>
      <c r="T709" s="102"/>
      <c r="U709" s="102"/>
      <c r="V709" s="102"/>
      <c r="W709" s="104"/>
      <c r="X709" s="104"/>
      <c r="Y709" s="102"/>
      <c r="Z709" s="102"/>
      <c r="AA709" s="102"/>
      <c r="AB709" s="102"/>
      <c r="AC709" s="102"/>
      <c r="AD709" s="102"/>
    </row>
    <row r="710" spans="1:30" ht="12.75" customHeight="1">
      <c r="A710" s="102"/>
      <c r="B710" s="102"/>
      <c r="C710" s="102"/>
      <c r="D710" s="102"/>
      <c r="E710" s="102"/>
      <c r="F710" s="102"/>
      <c r="G710" s="102"/>
      <c r="H710" s="102"/>
      <c r="I710" s="102"/>
      <c r="J710" s="102"/>
      <c r="K710" s="102"/>
      <c r="L710" s="102"/>
      <c r="M710" s="102"/>
      <c r="N710" s="102"/>
      <c r="O710" s="102"/>
      <c r="P710" s="102"/>
      <c r="Q710" s="102"/>
      <c r="R710" s="102"/>
      <c r="S710" s="102"/>
      <c r="T710" s="102"/>
      <c r="U710" s="102"/>
      <c r="V710" s="102"/>
      <c r="W710" s="104"/>
      <c r="X710" s="104"/>
      <c r="Y710" s="102"/>
      <c r="Z710" s="102"/>
      <c r="AA710" s="102"/>
      <c r="AB710" s="102"/>
      <c r="AC710" s="102"/>
      <c r="AD710" s="102"/>
    </row>
    <row r="711" spans="1:30" ht="12.75" customHeight="1">
      <c r="A711" s="102"/>
      <c r="B711" s="102"/>
      <c r="C711" s="102"/>
      <c r="D711" s="102"/>
      <c r="E711" s="102"/>
      <c r="F711" s="102"/>
      <c r="G711" s="102"/>
      <c r="H711" s="102"/>
      <c r="I711" s="102"/>
      <c r="J711" s="102"/>
      <c r="K711" s="102"/>
      <c r="L711" s="102"/>
      <c r="M711" s="102"/>
      <c r="N711" s="102"/>
      <c r="O711" s="102"/>
      <c r="P711" s="102"/>
      <c r="Q711" s="102"/>
      <c r="R711" s="102"/>
      <c r="S711" s="102"/>
      <c r="T711" s="102"/>
      <c r="U711" s="102"/>
      <c r="V711" s="102"/>
      <c r="W711" s="104"/>
      <c r="X711" s="104"/>
      <c r="Y711" s="102"/>
      <c r="Z711" s="102"/>
      <c r="AA711" s="102"/>
      <c r="AB711" s="102"/>
      <c r="AC711" s="102"/>
      <c r="AD711" s="102"/>
    </row>
    <row r="712" spans="1:30" ht="12.75" customHeight="1">
      <c r="A712" s="102"/>
      <c r="B712" s="102"/>
      <c r="C712" s="102"/>
      <c r="D712" s="102"/>
      <c r="E712" s="102"/>
      <c r="F712" s="102"/>
      <c r="G712" s="102"/>
      <c r="H712" s="102"/>
      <c r="I712" s="102"/>
      <c r="J712" s="102"/>
      <c r="K712" s="102"/>
      <c r="L712" s="102"/>
      <c r="M712" s="102"/>
      <c r="N712" s="102"/>
      <c r="O712" s="102"/>
      <c r="P712" s="102"/>
      <c r="Q712" s="102"/>
      <c r="R712" s="102"/>
      <c r="S712" s="102"/>
      <c r="T712" s="102"/>
      <c r="U712" s="102"/>
      <c r="V712" s="102"/>
      <c r="W712" s="104"/>
      <c r="X712" s="104"/>
      <c r="Y712" s="102"/>
      <c r="Z712" s="102"/>
      <c r="AA712" s="102"/>
      <c r="AB712" s="102"/>
      <c r="AC712" s="102"/>
      <c r="AD712" s="102"/>
    </row>
    <row r="713" spans="1:30" ht="12.75" customHeight="1">
      <c r="A713" s="102"/>
      <c r="B713" s="102"/>
      <c r="C713" s="102"/>
      <c r="D713" s="102"/>
      <c r="E713" s="102"/>
      <c r="F713" s="102"/>
      <c r="G713" s="102"/>
      <c r="H713" s="102"/>
      <c r="I713" s="102"/>
      <c r="J713" s="102"/>
      <c r="K713" s="102"/>
      <c r="L713" s="102"/>
      <c r="M713" s="102"/>
      <c r="N713" s="102"/>
      <c r="O713" s="102"/>
      <c r="P713" s="102"/>
      <c r="Q713" s="102"/>
      <c r="R713" s="102"/>
      <c r="S713" s="102"/>
      <c r="T713" s="102"/>
      <c r="U713" s="102"/>
      <c r="V713" s="102"/>
      <c r="W713" s="104"/>
      <c r="X713" s="104"/>
      <c r="Y713" s="102"/>
      <c r="Z713" s="102"/>
      <c r="AA713" s="102"/>
      <c r="AB713" s="102"/>
      <c r="AC713" s="102"/>
      <c r="AD713" s="102"/>
    </row>
    <row r="714" spans="1:30" ht="12.75" customHeight="1">
      <c r="A714" s="102"/>
      <c r="B714" s="102"/>
      <c r="C714" s="102"/>
      <c r="D714" s="102"/>
      <c r="E714" s="102"/>
      <c r="F714" s="102"/>
      <c r="G714" s="102"/>
      <c r="H714" s="102"/>
      <c r="I714" s="102"/>
      <c r="J714" s="102"/>
      <c r="K714" s="102"/>
      <c r="L714" s="102"/>
      <c r="M714" s="102"/>
      <c r="N714" s="102"/>
      <c r="O714" s="102"/>
      <c r="P714" s="102"/>
      <c r="Q714" s="102"/>
      <c r="R714" s="102"/>
      <c r="S714" s="102"/>
      <c r="T714" s="102"/>
      <c r="U714" s="102"/>
      <c r="V714" s="102"/>
      <c r="W714" s="104"/>
      <c r="X714" s="104"/>
      <c r="Y714" s="102"/>
      <c r="Z714" s="102"/>
      <c r="AA714" s="102"/>
      <c r="AB714" s="102"/>
      <c r="AC714" s="102"/>
      <c r="AD714" s="102"/>
    </row>
    <row r="715" spans="1:30" ht="12.75" customHeight="1">
      <c r="A715" s="102"/>
      <c r="B715" s="102"/>
      <c r="C715" s="102"/>
      <c r="D715" s="102"/>
      <c r="E715" s="102"/>
      <c r="F715" s="102"/>
      <c r="G715" s="102"/>
      <c r="H715" s="102"/>
      <c r="I715" s="102"/>
      <c r="J715" s="102"/>
      <c r="K715" s="102"/>
      <c r="L715" s="102"/>
      <c r="M715" s="102"/>
      <c r="N715" s="102"/>
      <c r="O715" s="102"/>
      <c r="P715" s="102"/>
      <c r="Q715" s="102"/>
      <c r="R715" s="102"/>
      <c r="S715" s="102"/>
      <c r="T715" s="102"/>
      <c r="U715" s="102"/>
      <c r="V715" s="102"/>
      <c r="W715" s="104"/>
      <c r="X715" s="104"/>
      <c r="Y715" s="102"/>
      <c r="Z715" s="102"/>
      <c r="AA715" s="102"/>
      <c r="AB715" s="102"/>
      <c r="AC715" s="102"/>
      <c r="AD715" s="102"/>
    </row>
    <row r="716" spans="1:30" ht="12.75" customHeight="1">
      <c r="A716" s="102"/>
      <c r="B716" s="102"/>
      <c r="C716" s="102"/>
      <c r="D716" s="102"/>
      <c r="E716" s="102"/>
      <c r="F716" s="102"/>
      <c r="G716" s="102"/>
      <c r="H716" s="102"/>
      <c r="I716" s="102"/>
      <c r="J716" s="102"/>
      <c r="K716" s="102"/>
      <c r="L716" s="102"/>
      <c r="M716" s="102"/>
      <c r="N716" s="102"/>
      <c r="O716" s="102"/>
      <c r="P716" s="102"/>
      <c r="Q716" s="102"/>
      <c r="R716" s="102"/>
      <c r="S716" s="102"/>
      <c r="T716" s="102"/>
      <c r="U716" s="102"/>
      <c r="V716" s="102"/>
      <c r="W716" s="104"/>
      <c r="X716" s="104"/>
      <c r="Y716" s="102"/>
      <c r="Z716" s="102"/>
      <c r="AA716" s="102"/>
      <c r="AB716" s="102"/>
      <c r="AC716" s="102"/>
      <c r="AD716" s="102"/>
    </row>
    <row r="717" spans="1:30" ht="12.75" customHeight="1">
      <c r="A717" s="102"/>
      <c r="B717" s="102"/>
      <c r="C717" s="102"/>
      <c r="D717" s="102"/>
      <c r="E717" s="102"/>
      <c r="F717" s="102"/>
      <c r="G717" s="102"/>
      <c r="H717" s="102"/>
      <c r="I717" s="102"/>
      <c r="J717" s="102"/>
      <c r="K717" s="102"/>
      <c r="L717" s="102"/>
      <c r="M717" s="102"/>
      <c r="N717" s="102"/>
      <c r="O717" s="102"/>
      <c r="P717" s="102"/>
      <c r="Q717" s="102"/>
      <c r="R717" s="102"/>
      <c r="S717" s="102"/>
      <c r="T717" s="102"/>
      <c r="U717" s="102"/>
      <c r="V717" s="102"/>
      <c r="W717" s="104"/>
      <c r="X717" s="104"/>
      <c r="Y717" s="102"/>
      <c r="Z717" s="102"/>
      <c r="AA717" s="102"/>
      <c r="AB717" s="102"/>
      <c r="AC717" s="102"/>
      <c r="AD717" s="102"/>
    </row>
    <row r="718" spans="1:30" ht="12.75" customHeight="1">
      <c r="A718" s="102"/>
      <c r="B718" s="102"/>
      <c r="C718" s="102"/>
      <c r="D718" s="102"/>
      <c r="E718" s="102"/>
      <c r="F718" s="102"/>
      <c r="G718" s="102"/>
      <c r="H718" s="102"/>
      <c r="I718" s="102"/>
      <c r="J718" s="102"/>
      <c r="K718" s="102"/>
      <c r="L718" s="102"/>
      <c r="M718" s="102"/>
      <c r="N718" s="102"/>
      <c r="O718" s="102"/>
      <c r="P718" s="102"/>
      <c r="Q718" s="102"/>
      <c r="R718" s="102"/>
      <c r="S718" s="102"/>
      <c r="T718" s="102"/>
      <c r="U718" s="102"/>
      <c r="V718" s="102"/>
      <c r="W718" s="104"/>
      <c r="X718" s="104"/>
      <c r="Y718" s="102"/>
      <c r="Z718" s="102"/>
      <c r="AA718" s="102"/>
      <c r="AB718" s="102"/>
      <c r="AC718" s="102"/>
      <c r="AD718" s="102"/>
    </row>
    <row r="719" spans="1:30" ht="12.75" customHeight="1">
      <c r="A719" s="102"/>
      <c r="B719" s="102"/>
      <c r="C719" s="102"/>
      <c r="D719" s="102"/>
      <c r="E719" s="102"/>
      <c r="F719" s="102"/>
      <c r="G719" s="102"/>
      <c r="H719" s="102"/>
      <c r="I719" s="102"/>
      <c r="J719" s="102"/>
      <c r="K719" s="102"/>
      <c r="L719" s="102"/>
      <c r="M719" s="102"/>
      <c r="N719" s="102"/>
      <c r="O719" s="102"/>
      <c r="P719" s="102"/>
      <c r="Q719" s="102"/>
      <c r="R719" s="102"/>
      <c r="S719" s="102"/>
      <c r="T719" s="102"/>
      <c r="U719" s="102"/>
      <c r="V719" s="102"/>
      <c r="W719" s="104"/>
      <c r="X719" s="104"/>
      <c r="Y719" s="102"/>
      <c r="Z719" s="102"/>
      <c r="AA719" s="102"/>
      <c r="AB719" s="102"/>
      <c r="AC719" s="102"/>
      <c r="AD719" s="102"/>
    </row>
    <row r="720" spans="1:30" ht="12.75" customHeight="1">
      <c r="A720" s="102"/>
      <c r="B720" s="102"/>
      <c r="C720" s="102"/>
      <c r="D720" s="102"/>
      <c r="E720" s="102"/>
      <c r="F720" s="102"/>
      <c r="G720" s="102"/>
      <c r="H720" s="102"/>
      <c r="I720" s="102"/>
      <c r="J720" s="102"/>
      <c r="K720" s="102"/>
      <c r="L720" s="102"/>
      <c r="M720" s="102"/>
      <c r="N720" s="102"/>
      <c r="O720" s="102"/>
      <c r="P720" s="102"/>
      <c r="Q720" s="102"/>
      <c r="R720" s="102"/>
      <c r="S720" s="102"/>
      <c r="T720" s="102"/>
      <c r="U720" s="102"/>
      <c r="V720" s="102"/>
      <c r="W720" s="104"/>
      <c r="X720" s="104"/>
      <c r="Y720" s="102"/>
      <c r="Z720" s="102"/>
      <c r="AA720" s="102"/>
      <c r="AB720" s="102"/>
      <c r="AC720" s="102"/>
      <c r="AD720" s="102"/>
    </row>
    <row r="721" spans="1:30" ht="12.75" customHeight="1">
      <c r="A721" s="102"/>
      <c r="B721" s="102"/>
      <c r="C721" s="102"/>
      <c r="D721" s="102"/>
      <c r="E721" s="102"/>
      <c r="F721" s="102"/>
      <c r="G721" s="102"/>
      <c r="H721" s="102"/>
      <c r="I721" s="102"/>
      <c r="J721" s="102"/>
      <c r="K721" s="102"/>
      <c r="L721" s="102"/>
      <c r="M721" s="102"/>
      <c r="N721" s="102"/>
      <c r="O721" s="102"/>
      <c r="P721" s="102"/>
      <c r="Q721" s="102"/>
      <c r="R721" s="102"/>
      <c r="S721" s="102"/>
      <c r="T721" s="102"/>
      <c r="U721" s="102"/>
      <c r="V721" s="102"/>
      <c r="W721" s="104"/>
      <c r="X721" s="104"/>
      <c r="Y721" s="102"/>
      <c r="Z721" s="102"/>
      <c r="AA721" s="102"/>
      <c r="AB721" s="102"/>
      <c r="AC721" s="102"/>
      <c r="AD721" s="102"/>
    </row>
    <row r="722" spans="1:30" ht="12.75" customHeight="1">
      <c r="A722" s="102"/>
      <c r="B722" s="102"/>
      <c r="C722" s="102"/>
      <c r="D722" s="102"/>
      <c r="E722" s="102"/>
      <c r="F722" s="102"/>
      <c r="G722" s="102"/>
      <c r="H722" s="102"/>
      <c r="I722" s="102"/>
      <c r="J722" s="102"/>
      <c r="K722" s="102"/>
      <c r="L722" s="102"/>
      <c r="M722" s="102"/>
      <c r="N722" s="102"/>
      <c r="O722" s="102"/>
      <c r="P722" s="102"/>
      <c r="Q722" s="102"/>
      <c r="R722" s="102"/>
      <c r="S722" s="102"/>
      <c r="T722" s="102"/>
      <c r="U722" s="102"/>
      <c r="V722" s="102"/>
      <c r="W722" s="104"/>
      <c r="X722" s="104"/>
      <c r="Y722" s="102"/>
      <c r="Z722" s="102"/>
      <c r="AA722" s="102"/>
      <c r="AB722" s="102"/>
      <c r="AC722" s="102"/>
      <c r="AD722" s="102"/>
    </row>
    <row r="723" spans="1:30" ht="12.75" customHeight="1">
      <c r="A723" s="102"/>
      <c r="B723" s="102"/>
      <c r="C723" s="102"/>
      <c r="D723" s="102"/>
      <c r="E723" s="102"/>
      <c r="F723" s="102"/>
      <c r="G723" s="102"/>
      <c r="H723" s="102"/>
      <c r="I723" s="102"/>
      <c r="J723" s="102"/>
      <c r="K723" s="102"/>
      <c r="L723" s="102"/>
      <c r="M723" s="102"/>
      <c r="N723" s="102"/>
      <c r="O723" s="102"/>
      <c r="P723" s="102"/>
      <c r="Q723" s="102"/>
      <c r="R723" s="102"/>
      <c r="S723" s="102"/>
      <c r="T723" s="102"/>
      <c r="U723" s="102"/>
      <c r="V723" s="102"/>
      <c r="W723" s="104"/>
      <c r="X723" s="104"/>
      <c r="Y723" s="102"/>
      <c r="Z723" s="102"/>
      <c r="AA723" s="102"/>
      <c r="AB723" s="102"/>
      <c r="AC723" s="102"/>
      <c r="AD723" s="102"/>
    </row>
    <row r="724" spans="1:30" ht="12.75" customHeight="1">
      <c r="A724" s="102"/>
      <c r="B724" s="102"/>
      <c r="C724" s="102"/>
      <c r="D724" s="102"/>
      <c r="E724" s="102"/>
      <c r="F724" s="102"/>
      <c r="G724" s="102"/>
      <c r="H724" s="102"/>
      <c r="I724" s="102"/>
      <c r="J724" s="102"/>
      <c r="K724" s="102"/>
      <c r="L724" s="102"/>
      <c r="M724" s="102"/>
      <c r="N724" s="102"/>
      <c r="O724" s="102"/>
      <c r="P724" s="102"/>
      <c r="Q724" s="102"/>
      <c r="R724" s="102"/>
      <c r="S724" s="102"/>
      <c r="T724" s="102"/>
      <c r="U724" s="102"/>
      <c r="V724" s="102"/>
      <c r="W724" s="104"/>
      <c r="X724" s="104"/>
      <c r="Y724" s="102"/>
      <c r="Z724" s="102"/>
      <c r="AA724" s="102"/>
      <c r="AB724" s="102"/>
      <c r="AC724" s="102"/>
      <c r="AD724" s="102"/>
    </row>
    <row r="725" spans="1:30" ht="12.75" customHeight="1">
      <c r="A725" s="102"/>
      <c r="B725" s="102"/>
      <c r="C725" s="102"/>
      <c r="D725" s="102"/>
      <c r="E725" s="102"/>
      <c r="F725" s="102"/>
      <c r="G725" s="102"/>
      <c r="H725" s="102"/>
      <c r="I725" s="102"/>
      <c r="J725" s="102"/>
      <c r="K725" s="102"/>
      <c r="L725" s="102"/>
      <c r="M725" s="102"/>
      <c r="N725" s="102"/>
      <c r="O725" s="102"/>
      <c r="P725" s="102"/>
      <c r="Q725" s="102"/>
      <c r="R725" s="102"/>
      <c r="S725" s="102"/>
      <c r="T725" s="102"/>
      <c r="U725" s="102"/>
      <c r="V725" s="102"/>
      <c r="W725" s="104"/>
      <c r="X725" s="104"/>
      <c r="Y725" s="102"/>
      <c r="Z725" s="102"/>
      <c r="AA725" s="102"/>
      <c r="AB725" s="102"/>
      <c r="AC725" s="102"/>
      <c r="AD725" s="102"/>
    </row>
    <row r="726" spans="1:30" ht="12.75" customHeight="1">
      <c r="A726" s="102"/>
      <c r="B726" s="102"/>
      <c r="C726" s="102"/>
      <c r="D726" s="102"/>
      <c r="E726" s="102"/>
      <c r="F726" s="102"/>
      <c r="G726" s="102"/>
      <c r="H726" s="102"/>
      <c r="I726" s="102"/>
      <c r="J726" s="102"/>
      <c r="K726" s="102"/>
      <c r="L726" s="102"/>
      <c r="M726" s="102"/>
      <c r="N726" s="102"/>
      <c r="O726" s="102"/>
      <c r="P726" s="102"/>
      <c r="Q726" s="102"/>
      <c r="R726" s="102"/>
      <c r="S726" s="102"/>
      <c r="T726" s="102"/>
      <c r="U726" s="102"/>
      <c r="V726" s="102"/>
      <c r="W726" s="104"/>
      <c r="X726" s="104"/>
      <c r="Y726" s="102"/>
      <c r="Z726" s="102"/>
      <c r="AA726" s="102"/>
      <c r="AB726" s="102"/>
      <c r="AC726" s="102"/>
      <c r="AD726" s="102"/>
    </row>
    <row r="727" spans="1:30" ht="12.75" customHeight="1">
      <c r="A727" s="102"/>
      <c r="B727" s="102"/>
      <c r="C727" s="102"/>
      <c r="D727" s="102"/>
      <c r="E727" s="102"/>
      <c r="F727" s="102"/>
      <c r="G727" s="102"/>
      <c r="H727" s="102"/>
      <c r="I727" s="102"/>
      <c r="J727" s="102"/>
      <c r="K727" s="102"/>
      <c r="L727" s="102"/>
      <c r="M727" s="102"/>
      <c r="N727" s="102"/>
      <c r="O727" s="102"/>
      <c r="P727" s="102"/>
      <c r="Q727" s="102"/>
      <c r="R727" s="102"/>
      <c r="S727" s="102"/>
      <c r="T727" s="102"/>
      <c r="U727" s="102"/>
      <c r="V727" s="102"/>
      <c r="W727" s="104"/>
      <c r="X727" s="104"/>
      <c r="Y727" s="102"/>
      <c r="Z727" s="102"/>
      <c r="AA727" s="102"/>
      <c r="AB727" s="102"/>
      <c r="AC727" s="102"/>
      <c r="AD727" s="102"/>
    </row>
    <row r="728" spans="1:30" ht="12.75" customHeight="1">
      <c r="A728" s="102"/>
      <c r="B728" s="102"/>
      <c r="C728" s="102"/>
      <c r="D728" s="102"/>
      <c r="E728" s="102"/>
      <c r="F728" s="102"/>
      <c r="G728" s="102"/>
      <c r="H728" s="102"/>
      <c r="I728" s="102"/>
      <c r="J728" s="102"/>
      <c r="K728" s="102"/>
      <c r="L728" s="102"/>
      <c r="M728" s="102"/>
      <c r="N728" s="102"/>
      <c r="O728" s="102"/>
      <c r="P728" s="102"/>
      <c r="Q728" s="102"/>
      <c r="R728" s="102"/>
      <c r="S728" s="102"/>
      <c r="T728" s="102"/>
      <c r="U728" s="102"/>
      <c r="V728" s="102"/>
      <c r="W728" s="104"/>
      <c r="X728" s="104"/>
      <c r="Y728" s="102"/>
      <c r="Z728" s="102"/>
      <c r="AA728" s="102"/>
      <c r="AB728" s="102"/>
      <c r="AC728" s="102"/>
      <c r="AD728" s="102"/>
    </row>
    <row r="729" spans="1:30" ht="12.75" customHeight="1">
      <c r="A729" s="102"/>
      <c r="B729" s="102"/>
      <c r="C729" s="102"/>
      <c r="D729" s="102"/>
      <c r="E729" s="102"/>
      <c r="F729" s="102"/>
      <c r="G729" s="102"/>
      <c r="H729" s="102"/>
      <c r="I729" s="102"/>
      <c r="J729" s="102"/>
      <c r="K729" s="102"/>
      <c r="L729" s="102"/>
      <c r="M729" s="102"/>
      <c r="N729" s="102"/>
      <c r="O729" s="102"/>
      <c r="P729" s="102"/>
      <c r="Q729" s="102"/>
      <c r="R729" s="102"/>
      <c r="S729" s="102"/>
      <c r="T729" s="102"/>
      <c r="U729" s="102"/>
      <c r="V729" s="102"/>
      <c r="W729" s="104"/>
      <c r="X729" s="104"/>
      <c r="Y729" s="102"/>
      <c r="Z729" s="102"/>
      <c r="AA729" s="102"/>
      <c r="AB729" s="102"/>
      <c r="AC729" s="102"/>
      <c r="AD729" s="102"/>
    </row>
    <row r="730" spans="1:30" ht="12.75" customHeight="1">
      <c r="A730" s="102"/>
      <c r="B730" s="102"/>
      <c r="C730" s="102"/>
      <c r="D730" s="102"/>
      <c r="E730" s="102"/>
      <c r="F730" s="102"/>
      <c r="G730" s="102"/>
      <c r="H730" s="102"/>
      <c r="I730" s="102"/>
      <c r="J730" s="102"/>
      <c r="K730" s="102"/>
      <c r="L730" s="102"/>
      <c r="M730" s="102"/>
      <c r="N730" s="102"/>
      <c r="O730" s="102"/>
      <c r="P730" s="102"/>
      <c r="Q730" s="102"/>
      <c r="R730" s="102"/>
      <c r="S730" s="102"/>
      <c r="T730" s="102"/>
      <c r="U730" s="102"/>
      <c r="V730" s="102"/>
      <c r="W730" s="104"/>
      <c r="X730" s="104"/>
      <c r="Y730" s="102"/>
      <c r="Z730" s="102"/>
      <c r="AA730" s="102"/>
      <c r="AB730" s="102"/>
      <c r="AC730" s="102"/>
      <c r="AD730" s="102"/>
    </row>
    <row r="731" spans="1:30" ht="12.75" customHeight="1">
      <c r="A731" s="102"/>
      <c r="B731" s="102"/>
      <c r="C731" s="102"/>
      <c r="D731" s="102"/>
      <c r="E731" s="102"/>
      <c r="F731" s="102"/>
      <c r="G731" s="102"/>
      <c r="H731" s="102"/>
      <c r="I731" s="102"/>
      <c r="J731" s="102"/>
      <c r="K731" s="102"/>
      <c r="L731" s="102"/>
      <c r="M731" s="102"/>
      <c r="N731" s="102"/>
      <c r="O731" s="102"/>
      <c r="P731" s="102"/>
      <c r="Q731" s="102"/>
      <c r="R731" s="102"/>
      <c r="S731" s="102"/>
      <c r="T731" s="102"/>
      <c r="U731" s="102"/>
      <c r="V731" s="102"/>
      <c r="W731" s="104"/>
      <c r="X731" s="104"/>
      <c r="Y731" s="102"/>
      <c r="Z731" s="102"/>
      <c r="AA731" s="102"/>
      <c r="AB731" s="102"/>
      <c r="AC731" s="102"/>
      <c r="AD731" s="102"/>
    </row>
    <row r="732" spans="1:30" ht="12.75" customHeight="1">
      <c r="A732" s="102"/>
      <c r="B732" s="102"/>
      <c r="C732" s="102"/>
      <c r="D732" s="102"/>
      <c r="E732" s="102"/>
      <c r="F732" s="102"/>
      <c r="G732" s="102"/>
      <c r="H732" s="102"/>
      <c r="I732" s="102"/>
      <c r="J732" s="102"/>
      <c r="K732" s="102"/>
      <c r="L732" s="102"/>
      <c r="M732" s="102"/>
      <c r="N732" s="102"/>
      <c r="O732" s="102"/>
      <c r="P732" s="102"/>
      <c r="Q732" s="102"/>
      <c r="R732" s="102"/>
      <c r="S732" s="102"/>
      <c r="T732" s="102"/>
      <c r="U732" s="102"/>
      <c r="V732" s="102"/>
      <c r="W732" s="104"/>
      <c r="X732" s="104"/>
      <c r="Y732" s="102"/>
      <c r="Z732" s="102"/>
      <c r="AA732" s="102"/>
      <c r="AB732" s="102"/>
      <c r="AC732" s="102"/>
      <c r="AD732" s="102"/>
    </row>
    <row r="733" spans="1:30" ht="12.75" customHeight="1">
      <c r="A733" s="102"/>
      <c r="B733" s="102"/>
      <c r="C733" s="102"/>
      <c r="D733" s="102"/>
      <c r="E733" s="102"/>
      <c r="F733" s="102"/>
      <c r="G733" s="102"/>
      <c r="H733" s="102"/>
      <c r="I733" s="102"/>
      <c r="J733" s="102"/>
      <c r="K733" s="102"/>
      <c r="L733" s="102"/>
      <c r="M733" s="102"/>
      <c r="N733" s="102"/>
      <c r="O733" s="102"/>
      <c r="P733" s="102"/>
      <c r="Q733" s="102"/>
      <c r="R733" s="102"/>
      <c r="S733" s="102"/>
      <c r="T733" s="102"/>
      <c r="U733" s="102"/>
      <c r="V733" s="102"/>
      <c r="W733" s="104"/>
      <c r="X733" s="104"/>
      <c r="Y733" s="102"/>
      <c r="Z733" s="102"/>
      <c r="AA733" s="102"/>
      <c r="AB733" s="102"/>
      <c r="AC733" s="102"/>
      <c r="AD733" s="102"/>
    </row>
    <row r="734" spans="1:30" ht="12.75" customHeight="1">
      <c r="A734" s="102"/>
      <c r="B734" s="102"/>
      <c r="C734" s="102"/>
      <c r="D734" s="102"/>
      <c r="E734" s="102"/>
      <c r="F734" s="102"/>
      <c r="G734" s="102"/>
      <c r="H734" s="102"/>
      <c r="I734" s="102"/>
      <c r="J734" s="102"/>
      <c r="K734" s="102"/>
      <c r="L734" s="102"/>
      <c r="M734" s="102"/>
      <c r="N734" s="102"/>
      <c r="O734" s="102"/>
      <c r="P734" s="102"/>
      <c r="Q734" s="102"/>
      <c r="R734" s="102"/>
      <c r="S734" s="102"/>
      <c r="T734" s="102"/>
      <c r="U734" s="102"/>
      <c r="V734" s="102"/>
      <c r="W734" s="104"/>
      <c r="X734" s="104"/>
      <c r="Y734" s="102"/>
      <c r="Z734" s="102"/>
      <c r="AA734" s="102"/>
      <c r="AB734" s="102"/>
      <c r="AC734" s="102"/>
      <c r="AD734" s="102"/>
    </row>
    <row r="735" spans="1:30" ht="12.75" customHeight="1">
      <c r="A735" s="102"/>
      <c r="B735" s="102"/>
      <c r="C735" s="102"/>
      <c r="D735" s="102"/>
      <c r="E735" s="102"/>
      <c r="F735" s="102"/>
      <c r="G735" s="102"/>
      <c r="H735" s="102"/>
      <c r="I735" s="102"/>
      <c r="J735" s="102"/>
      <c r="K735" s="102"/>
      <c r="L735" s="102"/>
      <c r="M735" s="102"/>
      <c r="N735" s="102"/>
      <c r="O735" s="102"/>
      <c r="P735" s="102"/>
      <c r="Q735" s="102"/>
      <c r="R735" s="102"/>
      <c r="S735" s="102"/>
      <c r="T735" s="102"/>
      <c r="U735" s="102"/>
      <c r="V735" s="102"/>
      <c r="W735" s="104"/>
      <c r="X735" s="104"/>
      <c r="Y735" s="102"/>
      <c r="Z735" s="102"/>
      <c r="AA735" s="102"/>
      <c r="AB735" s="102"/>
      <c r="AC735" s="102"/>
      <c r="AD735" s="102"/>
    </row>
    <row r="736" spans="1:30" ht="12.75" customHeight="1">
      <c r="A736" s="102"/>
      <c r="B736" s="102"/>
      <c r="C736" s="102"/>
      <c r="D736" s="102"/>
      <c r="E736" s="102"/>
      <c r="F736" s="102"/>
      <c r="G736" s="102"/>
      <c r="H736" s="102"/>
      <c r="I736" s="102"/>
      <c r="J736" s="102"/>
      <c r="K736" s="102"/>
      <c r="L736" s="102"/>
      <c r="M736" s="102"/>
      <c r="N736" s="102"/>
      <c r="O736" s="102"/>
      <c r="P736" s="102"/>
      <c r="Q736" s="102"/>
      <c r="R736" s="102"/>
      <c r="S736" s="102"/>
      <c r="T736" s="102"/>
      <c r="U736" s="102"/>
      <c r="V736" s="102"/>
      <c r="W736" s="104"/>
      <c r="X736" s="104"/>
      <c r="Y736" s="102"/>
      <c r="Z736" s="102"/>
      <c r="AA736" s="102"/>
      <c r="AB736" s="102"/>
      <c r="AC736" s="102"/>
      <c r="AD736" s="102"/>
    </row>
    <row r="737" spans="1:30" ht="12.75" customHeight="1">
      <c r="A737" s="102"/>
      <c r="B737" s="102"/>
      <c r="C737" s="102"/>
      <c r="D737" s="102"/>
      <c r="E737" s="102"/>
      <c r="F737" s="102"/>
      <c r="G737" s="102"/>
      <c r="H737" s="102"/>
      <c r="I737" s="102"/>
      <c r="J737" s="102"/>
      <c r="K737" s="102"/>
      <c r="L737" s="102"/>
      <c r="M737" s="102"/>
      <c r="N737" s="102"/>
      <c r="O737" s="102"/>
      <c r="P737" s="102"/>
      <c r="Q737" s="102"/>
      <c r="R737" s="102"/>
      <c r="S737" s="102"/>
      <c r="T737" s="102"/>
      <c r="U737" s="102"/>
      <c r="V737" s="102"/>
      <c r="W737" s="104"/>
      <c r="X737" s="104"/>
      <c r="Y737" s="102"/>
      <c r="Z737" s="102"/>
      <c r="AA737" s="102"/>
      <c r="AB737" s="102"/>
      <c r="AC737" s="102"/>
      <c r="AD737" s="102"/>
    </row>
    <row r="738" spans="1:30" ht="12.75" customHeight="1">
      <c r="A738" s="102"/>
      <c r="B738" s="102"/>
      <c r="C738" s="102"/>
      <c r="D738" s="102"/>
      <c r="E738" s="102"/>
      <c r="F738" s="102"/>
      <c r="G738" s="102"/>
      <c r="H738" s="102"/>
      <c r="I738" s="102"/>
      <c r="J738" s="102"/>
      <c r="K738" s="102"/>
      <c r="L738" s="102"/>
      <c r="M738" s="102"/>
      <c r="N738" s="102"/>
      <c r="O738" s="102"/>
      <c r="P738" s="102"/>
      <c r="Q738" s="102"/>
      <c r="R738" s="102"/>
      <c r="S738" s="102"/>
      <c r="T738" s="102"/>
      <c r="U738" s="102"/>
      <c r="V738" s="102"/>
      <c r="W738" s="104"/>
      <c r="X738" s="104"/>
      <c r="Y738" s="102"/>
      <c r="Z738" s="102"/>
      <c r="AA738" s="102"/>
      <c r="AB738" s="102"/>
      <c r="AC738" s="102"/>
      <c r="AD738" s="102"/>
    </row>
    <row r="739" spans="1:30" ht="12.75" customHeight="1">
      <c r="A739" s="102"/>
      <c r="B739" s="102"/>
      <c r="C739" s="102"/>
      <c r="D739" s="102"/>
      <c r="E739" s="102"/>
      <c r="F739" s="102"/>
      <c r="G739" s="102"/>
      <c r="H739" s="102"/>
      <c r="I739" s="102"/>
      <c r="J739" s="102"/>
      <c r="K739" s="102"/>
      <c r="L739" s="102"/>
      <c r="M739" s="102"/>
      <c r="N739" s="102"/>
      <c r="O739" s="102"/>
      <c r="P739" s="102"/>
      <c r="Q739" s="102"/>
      <c r="R739" s="102"/>
      <c r="S739" s="102"/>
      <c r="T739" s="102"/>
      <c r="U739" s="102"/>
      <c r="V739" s="102"/>
      <c r="W739" s="104"/>
      <c r="X739" s="104"/>
      <c r="Y739" s="102"/>
      <c r="Z739" s="102"/>
      <c r="AA739" s="102"/>
      <c r="AB739" s="102"/>
      <c r="AC739" s="102"/>
      <c r="AD739" s="102"/>
    </row>
    <row r="740" spans="1:30" ht="12.75" customHeight="1">
      <c r="A740" s="102"/>
      <c r="B740" s="102"/>
      <c r="C740" s="102"/>
      <c r="D740" s="102"/>
      <c r="E740" s="102"/>
      <c r="F740" s="102"/>
      <c r="G740" s="102"/>
      <c r="H740" s="102"/>
      <c r="I740" s="102"/>
      <c r="J740" s="102"/>
      <c r="K740" s="102"/>
      <c r="L740" s="102"/>
      <c r="M740" s="102"/>
      <c r="N740" s="102"/>
      <c r="O740" s="102"/>
      <c r="P740" s="102"/>
      <c r="Q740" s="102"/>
      <c r="R740" s="102"/>
      <c r="S740" s="102"/>
      <c r="T740" s="102"/>
      <c r="U740" s="102"/>
      <c r="V740" s="102"/>
      <c r="W740" s="104"/>
      <c r="X740" s="104"/>
      <c r="Y740" s="102"/>
      <c r="Z740" s="102"/>
      <c r="AA740" s="102"/>
      <c r="AB740" s="102"/>
      <c r="AC740" s="102"/>
      <c r="AD740" s="102"/>
    </row>
    <row r="741" spans="1:30" ht="12.75" customHeight="1">
      <c r="A741" s="102"/>
      <c r="B741" s="102"/>
      <c r="C741" s="102"/>
      <c r="D741" s="102"/>
      <c r="E741" s="102"/>
      <c r="F741" s="102"/>
      <c r="G741" s="102"/>
      <c r="H741" s="102"/>
      <c r="I741" s="102"/>
      <c r="J741" s="102"/>
      <c r="K741" s="102"/>
      <c r="L741" s="102"/>
      <c r="M741" s="102"/>
      <c r="N741" s="102"/>
      <c r="O741" s="102"/>
      <c r="P741" s="102"/>
      <c r="Q741" s="102"/>
      <c r="R741" s="102"/>
      <c r="S741" s="102"/>
      <c r="T741" s="102"/>
      <c r="U741" s="102"/>
      <c r="V741" s="102"/>
      <c r="W741" s="104"/>
      <c r="X741" s="104"/>
      <c r="Y741" s="102"/>
      <c r="Z741" s="102"/>
      <c r="AA741" s="102"/>
      <c r="AB741" s="102"/>
      <c r="AC741" s="102"/>
      <c r="AD741" s="102"/>
    </row>
    <row r="742" spans="1:30" ht="12.75" customHeight="1">
      <c r="A742" s="102"/>
      <c r="B742" s="102"/>
      <c r="C742" s="102"/>
      <c r="D742" s="102"/>
      <c r="E742" s="102"/>
      <c r="F742" s="102"/>
      <c r="G742" s="102"/>
      <c r="H742" s="102"/>
      <c r="I742" s="102"/>
      <c r="J742" s="102"/>
      <c r="K742" s="102"/>
      <c r="L742" s="102"/>
      <c r="M742" s="102"/>
      <c r="N742" s="102"/>
      <c r="O742" s="102"/>
      <c r="P742" s="102"/>
      <c r="Q742" s="102"/>
      <c r="R742" s="102"/>
      <c r="S742" s="102"/>
      <c r="T742" s="102"/>
      <c r="U742" s="102"/>
      <c r="V742" s="102"/>
      <c r="W742" s="104"/>
      <c r="X742" s="104"/>
      <c r="Y742" s="102"/>
      <c r="Z742" s="102"/>
      <c r="AA742" s="102"/>
      <c r="AB742" s="102"/>
      <c r="AC742" s="102"/>
      <c r="AD742" s="102"/>
    </row>
    <row r="743" spans="1:30" ht="12.75" customHeight="1">
      <c r="A743" s="102"/>
      <c r="B743" s="102"/>
      <c r="C743" s="102"/>
      <c r="D743" s="102"/>
      <c r="E743" s="102"/>
      <c r="F743" s="102"/>
      <c r="G743" s="102"/>
      <c r="H743" s="102"/>
      <c r="I743" s="102"/>
      <c r="J743" s="102"/>
      <c r="K743" s="102"/>
      <c r="L743" s="102"/>
      <c r="M743" s="102"/>
      <c r="N743" s="102"/>
      <c r="O743" s="102"/>
      <c r="P743" s="102"/>
      <c r="Q743" s="102"/>
      <c r="R743" s="102"/>
      <c r="S743" s="102"/>
      <c r="T743" s="102"/>
      <c r="U743" s="102"/>
      <c r="V743" s="102"/>
      <c r="W743" s="104"/>
      <c r="X743" s="104"/>
      <c r="Y743" s="102"/>
      <c r="Z743" s="102"/>
      <c r="AA743" s="102"/>
      <c r="AB743" s="102"/>
      <c r="AC743" s="102"/>
      <c r="AD743" s="102"/>
    </row>
    <row r="744" spans="1:30" ht="12.75" customHeight="1">
      <c r="A744" s="102"/>
      <c r="B744" s="102"/>
      <c r="C744" s="102"/>
      <c r="D744" s="102"/>
      <c r="E744" s="102"/>
      <c r="F744" s="102"/>
      <c r="G744" s="102"/>
      <c r="H744" s="102"/>
      <c r="I744" s="102"/>
      <c r="J744" s="102"/>
      <c r="K744" s="102"/>
      <c r="L744" s="102"/>
      <c r="M744" s="102"/>
      <c r="N744" s="102"/>
      <c r="O744" s="102"/>
      <c r="P744" s="102"/>
      <c r="Q744" s="102"/>
      <c r="R744" s="102"/>
      <c r="S744" s="102"/>
      <c r="T744" s="102"/>
      <c r="U744" s="102"/>
      <c r="V744" s="102"/>
      <c r="W744" s="104"/>
      <c r="X744" s="104"/>
      <c r="Y744" s="102"/>
      <c r="Z744" s="102"/>
      <c r="AA744" s="102"/>
      <c r="AB744" s="102"/>
      <c r="AC744" s="102"/>
      <c r="AD744" s="102"/>
    </row>
    <row r="745" spans="1:30" ht="12.75" customHeight="1">
      <c r="A745" s="102"/>
      <c r="B745" s="102"/>
      <c r="C745" s="102"/>
      <c r="D745" s="102"/>
      <c r="E745" s="102"/>
      <c r="F745" s="102"/>
      <c r="G745" s="102"/>
      <c r="H745" s="102"/>
      <c r="I745" s="102"/>
      <c r="J745" s="102"/>
      <c r="K745" s="102"/>
      <c r="L745" s="102"/>
      <c r="M745" s="102"/>
      <c r="N745" s="102"/>
      <c r="O745" s="102"/>
      <c r="P745" s="102"/>
      <c r="Q745" s="102"/>
      <c r="R745" s="102"/>
      <c r="S745" s="102"/>
      <c r="T745" s="102"/>
      <c r="U745" s="102"/>
      <c r="V745" s="102"/>
      <c r="W745" s="104"/>
      <c r="X745" s="104"/>
      <c r="Y745" s="102"/>
      <c r="Z745" s="102"/>
      <c r="AA745" s="102"/>
      <c r="AB745" s="102"/>
      <c r="AC745" s="102"/>
      <c r="AD745" s="102"/>
    </row>
    <row r="746" spans="1:30" ht="12.75" customHeight="1">
      <c r="A746" s="102"/>
      <c r="B746" s="102"/>
      <c r="C746" s="102"/>
      <c r="D746" s="102"/>
      <c r="E746" s="102"/>
      <c r="F746" s="102"/>
      <c r="G746" s="102"/>
      <c r="H746" s="102"/>
      <c r="I746" s="102"/>
      <c r="J746" s="102"/>
      <c r="K746" s="102"/>
      <c r="L746" s="102"/>
      <c r="M746" s="102"/>
      <c r="N746" s="102"/>
      <c r="O746" s="102"/>
      <c r="P746" s="102"/>
      <c r="Q746" s="102"/>
      <c r="R746" s="102"/>
      <c r="S746" s="102"/>
      <c r="T746" s="102"/>
      <c r="U746" s="102"/>
      <c r="V746" s="102"/>
      <c r="W746" s="104"/>
      <c r="X746" s="104"/>
      <c r="Y746" s="102"/>
      <c r="Z746" s="102"/>
      <c r="AA746" s="102"/>
      <c r="AB746" s="102"/>
      <c r="AC746" s="102"/>
      <c r="AD746" s="102"/>
    </row>
    <row r="747" spans="1:30" ht="12.75" customHeight="1">
      <c r="A747" s="102"/>
      <c r="B747" s="102"/>
      <c r="C747" s="102"/>
      <c r="D747" s="102"/>
      <c r="E747" s="102"/>
      <c r="F747" s="102"/>
      <c r="G747" s="102"/>
      <c r="H747" s="102"/>
      <c r="I747" s="102"/>
      <c r="J747" s="102"/>
      <c r="K747" s="102"/>
      <c r="L747" s="102"/>
      <c r="M747" s="102"/>
      <c r="N747" s="102"/>
      <c r="O747" s="102"/>
      <c r="P747" s="102"/>
      <c r="Q747" s="102"/>
      <c r="R747" s="102"/>
      <c r="S747" s="102"/>
      <c r="T747" s="102"/>
      <c r="U747" s="102"/>
      <c r="V747" s="102"/>
      <c r="W747" s="104"/>
      <c r="X747" s="104"/>
      <c r="Y747" s="102"/>
      <c r="Z747" s="102"/>
      <c r="AA747" s="102"/>
      <c r="AB747" s="102"/>
      <c r="AC747" s="102"/>
      <c r="AD747" s="102"/>
    </row>
    <row r="748" spans="1:30" ht="12.75" customHeight="1">
      <c r="A748" s="102"/>
      <c r="B748" s="102"/>
      <c r="C748" s="102"/>
      <c r="D748" s="102"/>
      <c r="E748" s="102"/>
      <c r="F748" s="102"/>
      <c r="G748" s="102"/>
      <c r="H748" s="102"/>
      <c r="I748" s="102"/>
      <c r="J748" s="102"/>
      <c r="K748" s="102"/>
      <c r="L748" s="102"/>
      <c r="M748" s="102"/>
      <c r="N748" s="102"/>
      <c r="O748" s="102"/>
      <c r="P748" s="102"/>
      <c r="Q748" s="102"/>
      <c r="R748" s="102"/>
      <c r="S748" s="102"/>
      <c r="T748" s="102"/>
      <c r="U748" s="102"/>
      <c r="V748" s="102"/>
      <c r="W748" s="104"/>
      <c r="X748" s="104"/>
      <c r="Y748" s="102"/>
      <c r="Z748" s="102"/>
      <c r="AA748" s="102"/>
      <c r="AB748" s="102"/>
      <c r="AC748" s="102"/>
      <c r="AD748" s="102"/>
    </row>
    <row r="749" spans="1:30" ht="12.75" customHeight="1">
      <c r="A749" s="102"/>
      <c r="B749" s="102"/>
      <c r="C749" s="102"/>
      <c r="D749" s="102"/>
      <c r="E749" s="102"/>
      <c r="F749" s="102"/>
      <c r="G749" s="102"/>
      <c r="H749" s="102"/>
      <c r="I749" s="102"/>
      <c r="J749" s="102"/>
      <c r="K749" s="102"/>
      <c r="L749" s="102"/>
      <c r="M749" s="102"/>
      <c r="N749" s="102"/>
      <c r="O749" s="102"/>
      <c r="P749" s="102"/>
      <c r="Q749" s="102"/>
      <c r="R749" s="102"/>
      <c r="S749" s="102"/>
      <c r="T749" s="102"/>
      <c r="U749" s="102"/>
      <c r="V749" s="102"/>
      <c r="W749" s="104"/>
      <c r="X749" s="104"/>
      <c r="Y749" s="102"/>
      <c r="Z749" s="102"/>
      <c r="AA749" s="102"/>
      <c r="AB749" s="102"/>
      <c r="AC749" s="102"/>
      <c r="AD749" s="102"/>
    </row>
    <row r="750" spans="1:30" ht="12.75" customHeight="1">
      <c r="A750" s="102"/>
      <c r="B750" s="102"/>
      <c r="C750" s="102"/>
      <c r="D750" s="102"/>
      <c r="E750" s="102"/>
      <c r="F750" s="102"/>
      <c r="G750" s="102"/>
      <c r="H750" s="102"/>
      <c r="I750" s="102"/>
      <c r="J750" s="102"/>
      <c r="K750" s="102"/>
      <c r="L750" s="102"/>
      <c r="M750" s="102"/>
      <c r="N750" s="102"/>
      <c r="O750" s="102"/>
      <c r="P750" s="102"/>
      <c r="Q750" s="102"/>
      <c r="R750" s="102"/>
      <c r="S750" s="102"/>
      <c r="T750" s="102"/>
      <c r="U750" s="102"/>
      <c r="V750" s="102"/>
      <c r="W750" s="104"/>
      <c r="X750" s="104"/>
      <c r="Y750" s="102"/>
      <c r="Z750" s="102"/>
      <c r="AA750" s="102"/>
      <c r="AB750" s="102"/>
      <c r="AC750" s="102"/>
      <c r="AD750" s="102"/>
    </row>
    <row r="751" spans="1:30" ht="12.75" customHeight="1">
      <c r="A751" s="102"/>
      <c r="B751" s="102"/>
      <c r="C751" s="102"/>
      <c r="D751" s="102"/>
      <c r="E751" s="102"/>
      <c r="F751" s="102"/>
      <c r="G751" s="102"/>
      <c r="H751" s="102"/>
      <c r="I751" s="102"/>
      <c r="J751" s="102"/>
      <c r="K751" s="102"/>
      <c r="L751" s="102"/>
      <c r="M751" s="102"/>
      <c r="N751" s="102"/>
      <c r="O751" s="102"/>
      <c r="P751" s="102"/>
      <c r="Q751" s="102"/>
      <c r="R751" s="102"/>
      <c r="S751" s="102"/>
      <c r="T751" s="102"/>
      <c r="U751" s="102"/>
      <c r="V751" s="102"/>
      <c r="W751" s="104"/>
      <c r="X751" s="104"/>
      <c r="Y751" s="102"/>
      <c r="Z751" s="102"/>
      <c r="AA751" s="102"/>
      <c r="AB751" s="102"/>
      <c r="AC751" s="102"/>
      <c r="AD751" s="102"/>
    </row>
    <row r="752" spans="1:30" ht="12.75" customHeight="1">
      <c r="A752" s="102"/>
      <c r="B752" s="102"/>
      <c r="C752" s="102"/>
      <c r="D752" s="102"/>
      <c r="E752" s="102"/>
      <c r="F752" s="102"/>
      <c r="G752" s="102"/>
      <c r="H752" s="102"/>
      <c r="I752" s="102"/>
      <c r="J752" s="102"/>
      <c r="K752" s="102"/>
      <c r="L752" s="102"/>
      <c r="M752" s="102"/>
      <c r="N752" s="102"/>
      <c r="O752" s="102"/>
      <c r="P752" s="102"/>
      <c r="Q752" s="102"/>
      <c r="R752" s="102"/>
      <c r="S752" s="102"/>
      <c r="T752" s="102"/>
      <c r="U752" s="102"/>
      <c r="V752" s="102"/>
      <c r="W752" s="104"/>
      <c r="X752" s="104"/>
      <c r="Y752" s="102"/>
      <c r="Z752" s="102"/>
      <c r="AA752" s="102"/>
      <c r="AB752" s="102"/>
      <c r="AC752" s="102"/>
      <c r="AD752" s="102"/>
    </row>
    <row r="753" spans="1:30" ht="12.75" customHeight="1">
      <c r="A753" s="102"/>
      <c r="B753" s="102"/>
      <c r="C753" s="102"/>
      <c r="D753" s="102"/>
      <c r="E753" s="102"/>
      <c r="F753" s="102"/>
      <c r="G753" s="102"/>
      <c r="H753" s="102"/>
      <c r="I753" s="102"/>
      <c r="J753" s="102"/>
      <c r="K753" s="102"/>
      <c r="L753" s="102"/>
      <c r="M753" s="102"/>
      <c r="N753" s="102"/>
      <c r="O753" s="102"/>
      <c r="P753" s="102"/>
      <c r="Q753" s="102"/>
      <c r="R753" s="102"/>
      <c r="S753" s="102"/>
      <c r="T753" s="102"/>
      <c r="U753" s="102"/>
      <c r="V753" s="102"/>
      <c r="W753" s="104"/>
      <c r="X753" s="104"/>
      <c r="Y753" s="102"/>
      <c r="Z753" s="102"/>
      <c r="AA753" s="102"/>
      <c r="AB753" s="102"/>
      <c r="AC753" s="102"/>
      <c r="AD753" s="102"/>
    </row>
    <row r="754" spans="1:30" ht="12.75" customHeight="1">
      <c r="A754" s="102"/>
      <c r="B754" s="102"/>
      <c r="C754" s="102"/>
      <c r="D754" s="102"/>
      <c r="E754" s="102"/>
      <c r="F754" s="102"/>
      <c r="G754" s="102"/>
      <c r="H754" s="102"/>
      <c r="I754" s="102"/>
      <c r="J754" s="102"/>
      <c r="K754" s="102"/>
      <c r="L754" s="102"/>
      <c r="M754" s="102"/>
      <c r="N754" s="102"/>
      <c r="O754" s="102"/>
      <c r="P754" s="102"/>
      <c r="Q754" s="102"/>
      <c r="R754" s="102"/>
      <c r="S754" s="102"/>
      <c r="T754" s="102"/>
      <c r="U754" s="102"/>
      <c r="V754" s="102"/>
      <c r="W754" s="104"/>
      <c r="X754" s="104"/>
      <c r="Y754" s="102"/>
      <c r="Z754" s="102"/>
      <c r="AA754" s="102"/>
      <c r="AB754" s="102"/>
      <c r="AC754" s="102"/>
      <c r="AD754" s="102"/>
    </row>
    <row r="755" spans="1:30" ht="12.75" customHeight="1">
      <c r="A755" s="102"/>
      <c r="B755" s="102"/>
      <c r="C755" s="102"/>
      <c r="D755" s="102"/>
      <c r="E755" s="102"/>
      <c r="F755" s="102"/>
      <c r="G755" s="102"/>
      <c r="H755" s="102"/>
      <c r="I755" s="102"/>
      <c r="J755" s="102"/>
      <c r="K755" s="102"/>
      <c r="L755" s="102"/>
      <c r="M755" s="102"/>
      <c r="N755" s="102"/>
      <c r="O755" s="102"/>
      <c r="P755" s="102"/>
      <c r="Q755" s="102"/>
      <c r="R755" s="102"/>
      <c r="S755" s="102"/>
      <c r="T755" s="102"/>
      <c r="U755" s="102"/>
      <c r="V755" s="102"/>
      <c r="W755" s="104"/>
      <c r="X755" s="104"/>
      <c r="Y755" s="102"/>
      <c r="Z755" s="102"/>
      <c r="AA755" s="102"/>
      <c r="AB755" s="102"/>
      <c r="AC755" s="102"/>
      <c r="AD755" s="102"/>
    </row>
    <row r="756" spans="1:30" ht="12.75" customHeight="1">
      <c r="A756" s="102"/>
      <c r="B756" s="102"/>
      <c r="C756" s="102"/>
      <c r="D756" s="102"/>
      <c r="E756" s="102"/>
      <c r="F756" s="102"/>
      <c r="G756" s="102"/>
      <c r="H756" s="102"/>
      <c r="I756" s="102"/>
      <c r="J756" s="102"/>
      <c r="K756" s="102"/>
      <c r="L756" s="102"/>
      <c r="M756" s="102"/>
      <c r="N756" s="102"/>
      <c r="O756" s="102"/>
      <c r="P756" s="102"/>
      <c r="Q756" s="102"/>
      <c r="R756" s="102"/>
      <c r="S756" s="102"/>
      <c r="T756" s="102"/>
      <c r="U756" s="102"/>
      <c r="V756" s="102"/>
      <c r="W756" s="104"/>
      <c r="X756" s="104"/>
      <c r="Y756" s="102"/>
      <c r="Z756" s="102"/>
      <c r="AA756" s="102"/>
      <c r="AB756" s="102"/>
      <c r="AC756" s="102"/>
      <c r="AD756" s="102"/>
    </row>
    <row r="757" spans="1:30" ht="12.75" customHeight="1">
      <c r="A757" s="102"/>
      <c r="B757" s="102"/>
      <c r="C757" s="102"/>
      <c r="D757" s="102"/>
      <c r="E757" s="102"/>
      <c r="F757" s="102"/>
      <c r="G757" s="102"/>
      <c r="H757" s="102"/>
      <c r="I757" s="102"/>
      <c r="J757" s="102"/>
      <c r="K757" s="102"/>
      <c r="L757" s="102"/>
      <c r="M757" s="102"/>
      <c r="N757" s="102"/>
      <c r="O757" s="102"/>
      <c r="P757" s="102"/>
      <c r="Q757" s="102"/>
      <c r="R757" s="102"/>
      <c r="S757" s="102"/>
      <c r="T757" s="102"/>
      <c r="U757" s="102"/>
      <c r="V757" s="102"/>
      <c r="W757" s="104"/>
      <c r="X757" s="104"/>
      <c r="Y757" s="102"/>
      <c r="Z757" s="102"/>
      <c r="AA757" s="102"/>
      <c r="AB757" s="102"/>
      <c r="AC757" s="102"/>
      <c r="AD757" s="102"/>
    </row>
    <row r="758" spans="1:30" ht="12.75" customHeight="1">
      <c r="A758" s="102"/>
      <c r="B758" s="102"/>
      <c r="C758" s="102"/>
      <c r="D758" s="102"/>
      <c r="E758" s="102"/>
      <c r="F758" s="102"/>
      <c r="G758" s="102"/>
      <c r="H758" s="102"/>
      <c r="I758" s="102"/>
      <c r="J758" s="102"/>
      <c r="K758" s="102"/>
      <c r="L758" s="102"/>
      <c r="M758" s="102"/>
      <c r="N758" s="102"/>
      <c r="O758" s="102"/>
      <c r="P758" s="102"/>
      <c r="Q758" s="102"/>
      <c r="R758" s="102"/>
      <c r="S758" s="102"/>
      <c r="T758" s="102"/>
      <c r="U758" s="102"/>
      <c r="V758" s="102"/>
      <c r="W758" s="104"/>
      <c r="X758" s="104"/>
      <c r="Y758" s="102"/>
      <c r="Z758" s="102"/>
      <c r="AA758" s="102"/>
      <c r="AB758" s="102"/>
      <c r="AC758" s="102"/>
      <c r="AD758" s="102"/>
    </row>
    <row r="759" spans="1:30" ht="12.75" customHeight="1">
      <c r="A759" s="102"/>
      <c r="B759" s="102"/>
      <c r="C759" s="102"/>
      <c r="D759" s="102"/>
      <c r="E759" s="102"/>
      <c r="F759" s="102"/>
      <c r="G759" s="102"/>
      <c r="H759" s="102"/>
      <c r="I759" s="102"/>
      <c r="J759" s="102"/>
      <c r="K759" s="102"/>
      <c r="L759" s="102"/>
      <c r="M759" s="102"/>
      <c r="N759" s="102"/>
      <c r="O759" s="102"/>
      <c r="P759" s="102"/>
      <c r="Q759" s="102"/>
      <c r="R759" s="102"/>
      <c r="S759" s="102"/>
      <c r="T759" s="102"/>
      <c r="U759" s="102"/>
      <c r="V759" s="102"/>
      <c r="W759" s="104"/>
      <c r="X759" s="104"/>
      <c r="Y759" s="102"/>
      <c r="Z759" s="102"/>
      <c r="AA759" s="102"/>
      <c r="AB759" s="102"/>
      <c r="AC759" s="102"/>
      <c r="AD759" s="102"/>
    </row>
    <row r="760" spans="1:30" ht="12.75" customHeight="1">
      <c r="A760" s="102"/>
      <c r="B760" s="102"/>
      <c r="C760" s="102"/>
      <c r="D760" s="102"/>
      <c r="E760" s="102"/>
      <c r="F760" s="102"/>
      <c r="G760" s="102"/>
      <c r="H760" s="102"/>
      <c r="I760" s="102"/>
      <c r="J760" s="102"/>
      <c r="K760" s="102"/>
      <c r="L760" s="102"/>
      <c r="M760" s="102"/>
      <c r="N760" s="102"/>
      <c r="O760" s="102"/>
      <c r="P760" s="102"/>
      <c r="Q760" s="102"/>
      <c r="R760" s="102"/>
      <c r="S760" s="102"/>
      <c r="T760" s="102"/>
      <c r="U760" s="102"/>
      <c r="V760" s="102"/>
      <c r="W760" s="104"/>
      <c r="X760" s="104"/>
      <c r="Y760" s="102"/>
      <c r="Z760" s="102"/>
      <c r="AA760" s="102"/>
      <c r="AB760" s="102"/>
      <c r="AC760" s="102"/>
      <c r="AD760" s="102"/>
    </row>
    <row r="761" spans="1:30" ht="12.75" customHeight="1">
      <c r="A761" s="102"/>
      <c r="B761" s="102"/>
      <c r="C761" s="102"/>
      <c r="D761" s="102"/>
      <c r="E761" s="102"/>
      <c r="F761" s="102"/>
      <c r="G761" s="102"/>
      <c r="H761" s="102"/>
      <c r="I761" s="102"/>
      <c r="J761" s="102"/>
      <c r="K761" s="102"/>
      <c r="L761" s="102"/>
      <c r="M761" s="102"/>
      <c r="N761" s="102"/>
      <c r="O761" s="102"/>
      <c r="P761" s="102"/>
      <c r="Q761" s="102"/>
      <c r="R761" s="102"/>
      <c r="S761" s="102"/>
      <c r="T761" s="102"/>
      <c r="U761" s="102"/>
      <c r="V761" s="102"/>
      <c r="W761" s="104"/>
      <c r="X761" s="104"/>
      <c r="Y761" s="102"/>
      <c r="Z761" s="102"/>
      <c r="AA761" s="102"/>
      <c r="AB761" s="102"/>
      <c r="AC761" s="102"/>
      <c r="AD761" s="102"/>
    </row>
    <row r="762" spans="1:30" ht="12.75" customHeight="1">
      <c r="A762" s="102"/>
      <c r="B762" s="102"/>
      <c r="C762" s="102"/>
      <c r="D762" s="102"/>
      <c r="E762" s="102"/>
      <c r="F762" s="102"/>
      <c r="G762" s="102"/>
      <c r="H762" s="102"/>
      <c r="I762" s="102"/>
      <c r="J762" s="102"/>
      <c r="K762" s="102"/>
      <c r="L762" s="102"/>
      <c r="M762" s="102"/>
      <c r="N762" s="102"/>
      <c r="O762" s="102"/>
      <c r="P762" s="102"/>
      <c r="Q762" s="102"/>
      <c r="R762" s="102"/>
      <c r="S762" s="102"/>
      <c r="T762" s="102"/>
      <c r="U762" s="102"/>
      <c r="V762" s="102"/>
      <c r="W762" s="104"/>
      <c r="X762" s="104"/>
      <c r="Y762" s="102"/>
      <c r="Z762" s="102"/>
      <c r="AA762" s="102"/>
      <c r="AB762" s="102"/>
      <c r="AC762" s="102"/>
      <c r="AD762" s="102"/>
    </row>
    <row r="763" spans="1:30" ht="12.75" customHeight="1">
      <c r="A763" s="102"/>
      <c r="B763" s="102"/>
      <c r="C763" s="102"/>
      <c r="D763" s="102"/>
      <c r="E763" s="102"/>
      <c r="F763" s="102"/>
      <c r="G763" s="102"/>
      <c r="H763" s="102"/>
      <c r="I763" s="102"/>
      <c r="J763" s="102"/>
      <c r="K763" s="102"/>
      <c r="L763" s="102"/>
      <c r="M763" s="102"/>
      <c r="N763" s="102"/>
      <c r="O763" s="102"/>
      <c r="P763" s="102"/>
      <c r="Q763" s="102"/>
      <c r="R763" s="102"/>
      <c r="S763" s="102"/>
      <c r="T763" s="102"/>
      <c r="U763" s="102"/>
      <c r="V763" s="102"/>
      <c r="W763" s="104"/>
      <c r="X763" s="104"/>
      <c r="Y763" s="102"/>
      <c r="Z763" s="102"/>
      <c r="AA763" s="102"/>
      <c r="AB763" s="102"/>
      <c r="AC763" s="102"/>
      <c r="AD763" s="102"/>
    </row>
    <row r="764" spans="1:30" ht="12.75" customHeight="1">
      <c r="A764" s="102"/>
      <c r="B764" s="102"/>
      <c r="C764" s="102"/>
      <c r="D764" s="102"/>
      <c r="E764" s="102"/>
      <c r="F764" s="102"/>
      <c r="G764" s="102"/>
      <c r="H764" s="102"/>
      <c r="I764" s="102"/>
      <c r="J764" s="102"/>
      <c r="K764" s="102"/>
      <c r="L764" s="102"/>
      <c r="M764" s="102"/>
      <c r="N764" s="102"/>
      <c r="O764" s="102"/>
      <c r="P764" s="102"/>
      <c r="Q764" s="102"/>
      <c r="R764" s="102"/>
      <c r="S764" s="102"/>
      <c r="T764" s="102"/>
      <c r="U764" s="102"/>
      <c r="V764" s="102"/>
      <c r="W764" s="104"/>
      <c r="X764" s="104"/>
      <c r="Y764" s="102"/>
      <c r="Z764" s="102"/>
      <c r="AA764" s="102"/>
      <c r="AB764" s="102"/>
      <c r="AC764" s="102"/>
      <c r="AD764" s="102"/>
    </row>
    <row r="765" spans="1:30" ht="12.75" customHeight="1">
      <c r="A765" s="102"/>
      <c r="B765" s="102"/>
      <c r="C765" s="102"/>
      <c r="D765" s="102"/>
      <c r="E765" s="102"/>
      <c r="F765" s="102"/>
      <c r="G765" s="102"/>
      <c r="H765" s="102"/>
      <c r="I765" s="102"/>
      <c r="J765" s="102"/>
      <c r="K765" s="102"/>
      <c r="L765" s="102"/>
      <c r="M765" s="102"/>
      <c r="N765" s="102"/>
      <c r="O765" s="102"/>
      <c r="P765" s="102"/>
      <c r="Q765" s="102"/>
      <c r="R765" s="102"/>
      <c r="S765" s="102"/>
      <c r="T765" s="102"/>
      <c r="U765" s="102"/>
      <c r="V765" s="102"/>
      <c r="W765" s="104"/>
      <c r="X765" s="104"/>
      <c r="Y765" s="102"/>
      <c r="Z765" s="102"/>
      <c r="AA765" s="102"/>
      <c r="AB765" s="102"/>
      <c r="AC765" s="102"/>
      <c r="AD765" s="102"/>
    </row>
    <row r="766" spans="1:30" ht="12.75" customHeight="1">
      <c r="A766" s="102"/>
      <c r="B766" s="102"/>
      <c r="C766" s="102"/>
      <c r="D766" s="102"/>
      <c r="E766" s="102"/>
      <c r="F766" s="102"/>
      <c r="G766" s="102"/>
      <c r="H766" s="102"/>
      <c r="I766" s="102"/>
      <c r="J766" s="102"/>
      <c r="K766" s="102"/>
      <c r="L766" s="102"/>
      <c r="M766" s="102"/>
      <c r="N766" s="102"/>
      <c r="O766" s="102"/>
      <c r="P766" s="102"/>
      <c r="Q766" s="102"/>
      <c r="R766" s="102"/>
      <c r="S766" s="102"/>
      <c r="T766" s="102"/>
      <c r="U766" s="102"/>
      <c r="V766" s="102"/>
      <c r="W766" s="104"/>
      <c r="X766" s="104"/>
      <c r="Y766" s="102"/>
      <c r="Z766" s="102"/>
      <c r="AA766" s="102"/>
      <c r="AB766" s="102"/>
      <c r="AC766" s="102"/>
      <c r="AD766" s="102"/>
    </row>
    <row r="767" spans="1:30" ht="12.75" customHeight="1">
      <c r="A767" s="102"/>
      <c r="B767" s="102"/>
      <c r="C767" s="102"/>
      <c r="D767" s="102"/>
      <c r="E767" s="102"/>
      <c r="F767" s="102"/>
      <c r="G767" s="102"/>
      <c r="H767" s="102"/>
      <c r="I767" s="102"/>
      <c r="J767" s="102"/>
      <c r="K767" s="102"/>
      <c r="L767" s="102"/>
      <c r="M767" s="102"/>
      <c r="N767" s="102"/>
      <c r="O767" s="102"/>
      <c r="P767" s="102"/>
      <c r="Q767" s="102"/>
      <c r="R767" s="102"/>
      <c r="S767" s="102"/>
      <c r="T767" s="102"/>
      <c r="U767" s="102"/>
      <c r="V767" s="102"/>
      <c r="W767" s="104"/>
      <c r="X767" s="104"/>
      <c r="Y767" s="102"/>
      <c r="Z767" s="102"/>
      <c r="AA767" s="102"/>
      <c r="AB767" s="102"/>
      <c r="AC767" s="102"/>
      <c r="AD767" s="102"/>
    </row>
    <row r="768" spans="1:30" ht="12.75" customHeight="1">
      <c r="A768" s="102"/>
      <c r="B768" s="102"/>
      <c r="C768" s="102"/>
      <c r="D768" s="102"/>
      <c r="E768" s="102"/>
      <c r="F768" s="102"/>
      <c r="G768" s="102"/>
      <c r="H768" s="102"/>
      <c r="I768" s="102"/>
      <c r="J768" s="102"/>
      <c r="K768" s="102"/>
      <c r="L768" s="102"/>
      <c r="M768" s="102"/>
      <c r="N768" s="102"/>
      <c r="O768" s="102"/>
      <c r="P768" s="102"/>
      <c r="Q768" s="102"/>
      <c r="R768" s="102"/>
      <c r="S768" s="102"/>
      <c r="T768" s="102"/>
      <c r="U768" s="102"/>
      <c r="V768" s="102"/>
      <c r="W768" s="104"/>
      <c r="X768" s="104"/>
      <c r="Y768" s="102"/>
      <c r="Z768" s="102"/>
      <c r="AA768" s="102"/>
      <c r="AB768" s="102"/>
      <c r="AC768" s="102"/>
      <c r="AD768" s="102"/>
    </row>
    <row r="769" spans="1:30" ht="12.75" customHeight="1">
      <c r="A769" s="102"/>
      <c r="B769" s="102"/>
      <c r="C769" s="102"/>
      <c r="D769" s="102"/>
      <c r="E769" s="102"/>
      <c r="F769" s="102"/>
      <c r="G769" s="102"/>
      <c r="H769" s="102"/>
      <c r="I769" s="102"/>
      <c r="J769" s="102"/>
      <c r="K769" s="102"/>
      <c r="L769" s="102"/>
      <c r="M769" s="102"/>
      <c r="N769" s="102"/>
      <c r="O769" s="102"/>
      <c r="P769" s="102"/>
      <c r="Q769" s="102"/>
      <c r="R769" s="102"/>
      <c r="S769" s="102"/>
      <c r="T769" s="102"/>
      <c r="U769" s="102"/>
      <c r="V769" s="102"/>
      <c r="W769" s="104"/>
      <c r="X769" s="104"/>
      <c r="Y769" s="102"/>
      <c r="Z769" s="102"/>
      <c r="AA769" s="102"/>
      <c r="AB769" s="102"/>
      <c r="AC769" s="102"/>
      <c r="AD769" s="102"/>
    </row>
    <row r="770" spans="1:30" ht="12.75" customHeight="1">
      <c r="A770" s="102"/>
      <c r="B770" s="102"/>
      <c r="C770" s="102"/>
      <c r="D770" s="102"/>
      <c r="E770" s="102"/>
      <c r="F770" s="102"/>
      <c r="G770" s="102"/>
      <c r="H770" s="102"/>
      <c r="I770" s="102"/>
      <c r="J770" s="102"/>
      <c r="K770" s="102"/>
      <c r="L770" s="102"/>
      <c r="M770" s="102"/>
      <c r="N770" s="102"/>
      <c r="O770" s="102"/>
      <c r="P770" s="102"/>
      <c r="Q770" s="102"/>
      <c r="R770" s="102"/>
      <c r="S770" s="102"/>
      <c r="T770" s="102"/>
      <c r="U770" s="102"/>
      <c r="V770" s="102"/>
      <c r="W770" s="104"/>
      <c r="X770" s="104"/>
      <c r="Y770" s="102"/>
      <c r="Z770" s="102"/>
      <c r="AA770" s="102"/>
      <c r="AB770" s="102"/>
      <c r="AC770" s="102"/>
      <c r="AD770" s="102"/>
    </row>
    <row r="771" spans="1:30" ht="12.75" customHeight="1">
      <c r="A771" s="102"/>
      <c r="B771" s="102"/>
      <c r="C771" s="102"/>
      <c r="D771" s="102"/>
      <c r="E771" s="102"/>
      <c r="F771" s="102"/>
      <c r="G771" s="102"/>
      <c r="H771" s="102"/>
      <c r="I771" s="102"/>
      <c r="J771" s="102"/>
      <c r="K771" s="102"/>
      <c r="L771" s="102"/>
      <c r="M771" s="102"/>
      <c r="N771" s="102"/>
      <c r="O771" s="102"/>
      <c r="P771" s="102"/>
      <c r="Q771" s="102"/>
      <c r="R771" s="102"/>
      <c r="S771" s="102"/>
      <c r="T771" s="102"/>
      <c r="U771" s="102"/>
      <c r="V771" s="102"/>
      <c r="W771" s="104"/>
      <c r="X771" s="104"/>
      <c r="Y771" s="102"/>
      <c r="Z771" s="102"/>
      <c r="AA771" s="102"/>
      <c r="AB771" s="102"/>
      <c r="AC771" s="102"/>
      <c r="AD771" s="102"/>
    </row>
    <row r="772" spans="1:30" ht="12.75" customHeight="1">
      <c r="A772" s="102"/>
      <c r="B772" s="102"/>
      <c r="C772" s="102"/>
      <c r="D772" s="102"/>
      <c r="E772" s="102"/>
      <c r="F772" s="102"/>
      <c r="G772" s="102"/>
      <c r="H772" s="102"/>
      <c r="I772" s="102"/>
      <c r="J772" s="102"/>
      <c r="K772" s="102"/>
      <c r="L772" s="102"/>
      <c r="M772" s="102"/>
      <c r="N772" s="102"/>
      <c r="O772" s="102"/>
      <c r="P772" s="102"/>
      <c r="Q772" s="102"/>
      <c r="R772" s="102"/>
      <c r="S772" s="102"/>
      <c r="T772" s="102"/>
      <c r="U772" s="102"/>
      <c r="V772" s="102"/>
      <c r="W772" s="104"/>
      <c r="X772" s="104"/>
      <c r="Y772" s="102"/>
      <c r="Z772" s="102"/>
      <c r="AA772" s="102"/>
      <c r="AB772" s="102"/>
      <c r="AC772" s="102"/>
      <c r="AD772" s="102"/>
    </row>
    <row r="773" spans="1:30" ht="12.75" customHeight="1">
      <c r="A773" s="102"/>
      <c r="B773" s="102"/>
      <c r="C773" s="102"/>
      <c r="D773" s="102"/>
      <c r="E773" s="102"/>
      <c r="F773" s="102"/>
      <c r="G773" s="102"/>
      <c r="H773" s="102"/>
      <c r="I773" s="102"/>
      <c r="J773" s="102"/>
      <c r="K773" s="102"/>
      <c r="L773" s="102"/>
      <c r="M773" s="102"/>
      <c r="N773" s="102"/>
      <c r="O773" s="102"/>
      <c r="P773" s="102"/>
      <c r="Q773" s="102"/>
      <c r="R773" s="102"/>
      <c r="S773" s="102"/>
      <c r="T773" s="102"/>
      <c r="U773" s="102"/>
      <c r="V773" s="102"/>
      <c r="W773" s="104"/>
      <c r="X773" s="104"/>
      <c r="Y773" s="102"/>
      <c r="Z773" s="102"/>
      <c r="AA773" s="102"/>
      <c r="AB773" s="102"/>
      <c r="AC773" s="102"/>
      <c r="AD773" s="102"/>
    </row>
    <row r="774" spans="1:30" ht="12.75" customHeight="1">
      <c r="A774" s="102"/>
      <c r="B774" s="102"/>
      <c r="C774" s="102"/>
      <c r="D774" s="102"/>
      <c r="E774" s="102"/>
      <c r="F774" s="102"/>
      <c r="G774" s="102"/>
      <c r="H774" s="102"/>
      <c r="I774" s="102"/>
      <c r="J774" s="102"/>
      <c r="K774" s="102"/>
      <c r="L774" s="102"/>
      <c r="M774" s="102"/>
      <c r="N774" s="102"/>
      <c r="O774" s="102"/>
      <c r="P774" s="102"/>
      <c r="Q774" s="102"/>
      <c r="R774" s="102"/>
      <c r="S774" s="102"/>
      <c r="T774" s="102"/>
      <c r="U774" s="102"/>
      <c r="V774" s="102"/>
      <c r="W774" s="104"/>
      <c r="X774" s="104"/>
      <c r="Y774" s="102"/>
      <c r="Z774" s="102"/>
      <c r="AA774" s="102"/>
      <c r="AB774" s="102"/>
      <c r="AC774" s="102"/>
      <c r="AD774" s="102"/>
    </row>
    <row r="775" spans="1:30" ht="12.75" customHeight="1">
      <c r="A775" s="102"/>
      <c r="B775" s="102"/>
      <c r="C775" s="102"/>
      <c r="D775" s="102"/>
      <c r="E775" s="102"/>
      <c r="F775" s="102"/>
      <c r="G775" s="102"/>
      <c r="H775" s="102"/>
      <c r="I775" s="102"/>
      <c r="J775" s="102"/>
      <c r="K775" s="102"/>
      <c r="L775" s="102"/>
      <c r="M775" s="102"/>
      <c r="N775" s="102"/>
      <c r="O775" s="102"/>
      <c r="P775" s="102"/>
      <c r="Q775" s="102"/>
      <c r="R775" s="102"/>
      <c r="S775" s="102"/>
      <c r="T775" s="102"/>
      <c r="U775" s="102"/>
      <c r="V775" s="102"/>
      <c r="W775" s="104"/>
      <c r="X775" s="104"/>
      <c r="Y775" s="102"/>
      <c r="Z775" s="102"/>
      <c r="AA775" s="102"/>
      <c r="AB775" s="102"/>
      <c r="AC775" s="102"/>
      <c r="AD775" s="102"/>
    </row>
    <row r="776" spans="1:30" ht="12.75" customHeight="1">
      <c r="A776" s="102"/>
      <c r="B776" s="102"/>
      <c r="C776" s="102"/>
      <c r="D776" s="102"/>
      <c r="E776" s="102"/>
      <c r="F776" s="102"/>
      <c r="G776" s="102"/>
      <c r="H776" s="102"/>
      <c r="I776" s="102"/>
      <c r="J776" s="102"/>
      <c r="K776" s="102"/>
      <c r="L776" s="102"/>
      <c r="M776" s="102"/>
      <c r="N776" s="102"/>
      <c r="O776" s="102"/>
      <c r="P776" s="102"/>
      <c r="Q776" s="102"/>
      <c r="R776" s="102"/>
      <c r="S776" s="102"/>
      <c r="T776" s="102"/>
      <c r="U776" s="102"/>
      <c r="V776" s="102"/>
      <c r="W776" s="104"/>
      <c r="X776" s="104"/>
      <c r="Y776" s="102"/>
      <c r="Z776" s="102"/>
      <c r="AA776" s="102"/>
      <c r="AB776" s="102"/>
      <c r="AC776" s="102"/>
      <c r="AD776" s="102"/>
    </row>
    <row r="777" spans="1:30" ht="12.75" customHeight="1">
      <c r="A777" s="102"/>
      <c r="B777" s="102"/>
      <c r="C777" s="102"/>
      <c r="D777" s="102"/>
      <c r="E777" s="102"/>
      <c r="F777" s="102"/>
      <c r="G777" s="102"/>
      <c r="H777" s="102"/>
      <c r="I777" s="102"/>
      <c r="J777" s="102"/>
      <c r="K777" s="102"/>
      <c r="L777" s="102"/>
      <c r="M777" s="102"/>
      <c r="N777" s="102"/>
      <c r="O777" s="102"/>
      <c r="P777" s="102"/>
      <c r="Q777" s="102"/>
      <c r="R777" s="102"/>
      <c r="S777" s="102"/>
      <c r="T777" s="102"/>
      <c r="U777" s="102"/>
      <c r="V777" s="102"/>
      <c r="W777" s="104"/>
      <c r="X777" s="104"/>
      <c r="Y777" s="102"/>
      <c r="Z777" s="102"/>
      <c r="AA777" s="102"/>
      <c r="AB777" s="102"/>
      <c r="AC777" s="102"/>
      <c r="AD777" s="102"/>
    </row>
    <row r="778" spans="1:30" ht="12.75" customHeight="1">
      <c r="A778" s="102"/>
      <c r="B778" s="102"/>
      <c r="C778" s="102"/>
      <c r="D778" s="102"/>
      <c r="E778" s="102"/>
      <c r="F778" s="102"/>
      <c r="G778" s="102"/>
      <c r="H778" s="102"/>
      <c r="I778" s="102"/>
      <c r="J778" s="102"/>
      <c r="K778" s="102"/>
      <c r="L778" s="102"/>
      <c r="M778" s="102"/>
      <c r="N778" s="102"/>
      <c r="O778" s="102"/>
      <c r="P778" s="102"/>
      <c r="Q778" s="102"/>
      <c r="R778" s="102"/>
      <c r="S778" s="102"/>
      <c r="T778" s="102"/>
      <c r="U778" s="102"/>
      <c r="V778" s="102"/>
      <c r="W778" s="104"/>
      <c r="X778" s="104"/>
      <c r="Y778" s="102"/>
      <c r="Z778" s="102"/>
      <c r="AA778" s="102"/>
      <c r="AB778" s="102"/>
      <c r="AC778" s="102"/>
      <c r="AD778" s="102"/>
    </row>
    <row r="779" spans="1:30" ht="12.75" customHeight="1">
      <c r="A779" s="102"/>
      <c r="B779" s="102"/>
      <c r="C779" s="102"/>
      <c r="D779" s="102"/>
      <c r="E779" s="102"/>
      <c r="F779" s="102"/>
      <c r="G779" s="102"/>
      <c r="H779" s="102"/>
      <c r="I779" s="102"/>
      <c r="J779" s="102"/>
      <c r="K779" s="102"/>
      <c r="L779" s="102"/>
      <c r="M779" s="102"/>
      <c r="N779" s="102"/>
      <c r="O779" s="102"/>
      <c r="P779" s="102"/>
      <c r="Q779" s="102"/>
      <c r="R779" s="102"/>
      <c r="S779" s="102"/>
      <c r="T779" s="102"/>
      <c r="U779" s="102"/>
      <c r="V779" s="102"/>
      <c r="W779" s="104"/>
      <c r="X779" s="104"/>
      <c r="Y779" s="102"/>
      <c r="Z779" s="102"/>
      <c r="AA779" s="102"/>
      <c r="AB779" s="102"/>
      <c r="AC779" s="102"/>
      <c r="AD779" s="102"/>
    </row>
    <row r="780" spans="1:30" ht="12.75" customHeight="1">
      <c r="A780" s="102"/>
      <c r="B780" s="102"/>
      <c r="C780" s="102"/>
      <c r="D780" s="102"/>
      <c r="E780" s="102"/>
      <c r="F780" s="102"/>
      <c r="G780" s="102"/>
      <c r="H780" s="102"/>
      <c r="I780" s="102"/>
      <c r="J780" s="102"/>
      <c r="K780" s="102"/>
      <c r="L780" s="102"/>
      <c r="M780" s="102"/>
      <c r="N780" s="102"/>
      <c r="O780" s="102"/>
      <c r="P780" s="102"/>
      <c r="Q780" s="102"/>
      <c r="R780" s="102"/>
      <c r="S780" s="102"/>
      <c r="T780" s="102"/>
      <c r="U780" s="102"/>
      <c r="V780" s="102"/>
      <c r="W780" s="104"/>
      <c r="X780" s="104"/>
      <c r="Y780" s="102"/>
      <c r="Z780" s="102"/>
      <c r="AA780" s="102"/>
      <c r="AB780" s="102"/>
      <c r="AC780" s="102"/>
      <c r="AD780" s="102"/>
    </row>
    <row r="781" spans="1:30" ht="12.75" customHeight="1">
      <c r="A781" s="102"/>
      <c r="B781" s="102"/>
      <c r="C781" s="102"/>
      <c r="D781" s="102"/>
      <c r="E781" s="102"/>
      <c r="F781" s="102"/>
      <c r="G781" s="102"/>
      <c r="H781" s="102"/>
      <c r="I781" s="102"/>
      <c r="J781" s="102"/>
      <c r="K781" s="102"/>
      <c r="L781" s="102"/>
      <c r="M781" s="102"/>
      <c r="N781" s="102"/>
      <c r="O781" s="102"/>
      <c r="P781" s="102"/>
      <c r="Q781" s="102"/>
      <c r="R781" s="102"/>
      <c r="S781" s="102"/>
      <c r="T781" s="102"/>
      <c r="U781" s="102"/>
      <c r="V781" s="102"/>
      <c r="W781" s="104"/>
      <c r="X781" s="104"/>
      <c r="Y781" s="102"/>
      <c r="Z781" s="102"/>
      <c r="AA781" s="102"/>
      <c r="AB781" s="102"/>
      <c r="AC781" s="102"/>
      <c r="AD781" s="102"/>
    </row>
    <row r="782" spans="1:30" ht="12.75" customHeight="1">
      <c r="A782" s="102"/>
      <c r="B782" s="102"/>
      <c r="C782" s="102"/>
      <c r="D782" s="102"/>
      <c r="E782" s="102"/>
      <c r="F782" s="102"/>
      <c r="G782" s="102"/>
      <c r="H782" s="102"/>
      <c r="I782" s="102"/>
      <c r="J782" s="102"/>
      <c r="K782" s="102"/>
      <c r="L782" s="102"/>
      <c r="M782" s="102"/>
      <c r="N782" s="102"/>
      <c r="O782" s="102"/>
      <c r="P782" s="102"/>
      <c r="Q782" s="102"/>
      <c r="R782" s="102"/>
      <c r="S782" s="102"/>
      <c r="T782" s="102"/>
      <c r="U782" s="102"/>
      <c r="V782" s="102"/>
      <c r="W782" s="104"/>
      <c r="X782" s="104"/>
      <c r="Y782" s="102"/>
      <c r="Z782" s="102"/>
      <c r="AA782" s="102"/>
      <c r="AB782" s="102"/>
      <c r="AC782" s="102"/>
      <c r="AD782" s="102"/>
    </row>
    <row r="783" spans="1:30" ht="12.75" customHeight="1">
      <c r="A783" s="102"/>
      <c r="B783" s="102"/>
      <c r="C783" s="102"/>
      <c r="D783" s="102"/>
      <c r="E783" s="102"/>
      <c r="F783" s="102"/>
      <c r="G783" s="102"/>
      <c r="H783" s="102"/>
      <c r="I783" s="102"/>
      <c r="J783" s="102"/>
      <c r="K783" s="102"/>
      <c r="L783" s="102"/>
      <c r="M783" s="102"/>
      <c r="N783" s="102"/>
      <c r="O783" s="102"/>
      <c r="P783" s="102"/>
      <c r="Q783" s="102"/>
      <c r="R783" s="102"/>
      <c r="S783" s="102"/>
      <c r="T783" s="102"/>
      <c r="U783" s="102"/>
      <c r="V783" s="102"/>
      <c r="W783" s="104"/>
      <c r="X783" s="104"/>
      <c r="Y783" s="102"/>
      <c r="Z783" s="102"/>
      <c r="AA783" s="102"/>
      <c r="AB783" s="102"/>
      <c r="AC783" s="102"/>
      <c r="AD783" s="102"/>
    </row>
    <row r="784" spans="1:30" ht="12.75" customHeight="1">
      <c r="A784" s="102"/>
      <c r="B784" s="102"/>
      <c r="C784" s="102"/>
      <c r="D784" s="102"/>
      <c r="E784" s="102"/>
      <c r="F784" s="102"/>
      <c r="G784" s="102"/>
      <c r="H784" s="102"/>
      <c r="I784" s="102"/>
      <c r="J784" s="102"/>
      <c r="K784" s="102"/>
      <c r="L784" s="102"/>
      <c r="M784" s="102"/>
      <c r="N784" s="102"/>
      <c r="O784" s="102"/>
      <c r="P784" s="102"/>
      <c r="Q784" s="102"/>
      <c r="R784" s="102"/>
      <c r="S784" s="102"/>
      <c r="T784" s="102"/>
      <c r="U784" s="102"/>
      <c r="V784" s="102"/>
      <c r="W784" s="104"/>
      <c r="X784" s="104"/>
      <c r="Y784" s="102"/>
      <c r="Z784" s="102"/>
      <c r="AA784" s="102"/>
      <c r="AB784" s="102"/>
      <c r="AC784" s="102"/>
      <c r="AD784" s="102"/>
    </row>
    <row r="785" spans="1:30" ht="12.75" customHeight="1">
      <c r="A785" s="102"/>
      <c r="B785" s="102"/>
      <c r="C785" s="102"/>
      <c r="D785" s="102"/>
      <c r="E785" s="102"/>
      <c r="F785" s="102"/>
      <c r="G785" s="102"/>
      <c r="H785" s="102"/>
      <c r="I785" s="102"/>
      <c r="J785" s="102"/>
      <c r="K785" s="102"/>
      <c r="L785" s="102"/>
      <c r="M785" s="102"/>
      <c r="N785" s="102"/>
      <c r="O785" s="102"/>
      <c r="P785" s="102"/>
      <c r="Q785" s="102"/>
      <c r="R785" s="102"/>
      <c r="S785" s="102"/>
      <c r="T785" s="102"/>
      <c r="U785" s="102"/>
      <c r="V785" s="102"/>
      <c r="W785" s="104"/>
      <c r="X785" s="104"/>
      <c r="Y785" s="102"/>
      <c r="Z785" s="102"/>
      <c r="AA785" s="102"/>
      <c r="AB785" s="102"/>
      <c r="AC785" s="102"/>
      <c r="AD785" s="102"/>
    </row>
    <row r="786" spans="1:30" ht="12.75" customHeight="1">
      <c r="A786" s="102"/>
      <c r="B786" s="102"/>
      <c r="C786" s="102"/>
      <c r="D786" s="102"/>
      <c r="E786" s="102"/>
      <c r="F786" s="102"/>
      <c r="G786" s="102"/>
      <c r="H786" s="102"/>
      <c r="I786" s="102"/>
      <c r="J786" s="102"/>
      <c r="K786" s="102"/>
      <c r="L786" s="102"/>
      <c r="M786" s="102"/>
      <c r="N786" s="102"/>
      <c r="O786" s="102"/>
      <c r="P786" s="102"/>
      <c r="Q786" s="102"/>
      <c r="R786" s="102"/>
      <c r="S786" s="102"/>
      <c r="T786" s="102"/>
      <c r="U786" s="102"/>
      <c r="V786" s="102"/>
      <c r="W786" s="104"/>
      <c r="X786" s="104"/>
      <c r="Y786" s="102"/>
      <c r="Z786" s="102"/>
      <c r="AA786" s="102"/>
      <c r="AB786" s="102"/>
      <c r="AC786" s="102"/>
      <c r="AD786" s="102"/>
    </row>
    <row r="787" spans="1:30" ht="12.75" customHeight="1">
      <c r="A787" s="102"/>
      <c r="B787" s="102"/>
      <c r="C787" s="102"/>
      <c r="D787" s="102"/>
      <c r="E787" s="102"/>
      <c r="F787" s="102"/>
      <c r="G787" s="102"/>
      <c r="H787" s="102"/>
      <c r="I787" s="102"/>
      <c r="J787" s="102"/>
      <c r="K787" s="102"/>
      <c r="L787" s="102"/>
      <c r="M787" s="102"/>
      <c r="N787" s="102"/>
      <c r="O787" s="102"/>
      <c r="P787" s="102"/>
      <c r="Q787" s="102"/>
      <c r="R787" s="102"/>
      <c r="S787" s="102"/>
      <c r="T787" s="102"/>
      <c r="U787" s="102"/>
      <c r="V787" s="102"/>
      <c r="W787" s="104"/>
      <c r="X787" s="104"/>
      <c r="Y787" s="102"/>
      <c r="Z787" s="102"/>
      <c r="AA787" s="102"/>
      <c r="AB787" s="102"/>
      <c r="AC787" s="102"/>
      <c r="AD787" s="102"/>
    </row>
    <row r="788" spans="1:30" ht="12.75" customHeight="1">
      <c r="A788" s="102"/>
      <c r="B788" s="102"/>
      <c r="C788" s="102"/>
      <c r="D788" s="102"/>
      <c r="E788" s="102"/>
      <c r="F788" s="102"/>
      <c r="G788" s="102"/>
      <c r="H788" s="102"/>
      <c r="I788" s="102"/>
      <c r="J788" s="102"/>
      <c r="K788" s="102"/>
      <c r="L788" s="102"/>
      <c r="M788" s="102"/>
      <c r="N788" s="102"/>
      <c r="O788" s="102"/>
      <c r="P788" s="102"/>
      <c r="Q788" s="102"/>
      <c r="R788" s="102"/>
      <c r="S788" s="102"/>
      <c r="T788" s="102"/>
      <c r="U788" s="102"/>
      <c r="V788" s="102"/>
      <c r="W788" s="104"/>
      <c r="X788" s="104"/>
      <c r="Y788" s="102"/>
      <c r="Z788" s="102"/>
      <c r="AA788" s="102"/>
      <c r="AB788" s="102"/>
      <c r="AC788" s="102"/>
      <c r="AD788" s="102"/>
    </row>
    <row r="789" spans="1:30" ht="12.75" customHeight="1">
      <c r="A789" s="102"/>
      <c r="B789" s="102"/>
      <c r="C789" s="102"/>
      <c r="D789" s="102"/>
      <c r="E789" s="102"/>
      <c r="F789" s="102"/>
      <c r="G789" s="102"/>
      <c r="H789" s="102"/>
      <c r="I789" s="102"/>
      <c r="J789" s="102"/>
      <c r="K789" s="102"/>
      <c r="L789" s="102"/>
      <c r="M789" s="102"/>
      <c r="N789" s="102"/>
      <c r="O789" s="102"/>
      <c r="P789" s="102"/>
      <c r="Q789" s="102"/>
      <c r="R789" s="102"/>
      <c r="S789" s="102"/>
      <c r="T789" s="102"/>
      <c r="U789" s="102"/>
      <c r="V789" s="102"/>
      <c r="W789" s="104"/>
      <c r="X789" s="104"/>
      <c r="Y789" s="102"/>
      <c r="Z789" s="102"/>
      <c r="AA789" s="102"/>
      <c r="AB789" s="102"/>
      <c r="AC789" s="102"/>
      <c r="AD789" s="102"/>
    </row>
    <row r="790" spans="1:30" ht="12.75" customHeight="1">
      <c r="A790" s="102"/>
      <c r="B790" s="102"/>
      <c r="C790" s="102"/>
      <c r="D790" s="102"/>
      <c r="E790" s="102"/>
      <c r="F790" s="102"/>
      <c r="G790" s="102"/>
      <c r="H790" s="102"/>
      <c r="I790" s="102"/>
      <c r="J790" s="102"/>
      <c r="K790" s="102"/>
      <c r="L790" s="102"/>
      <c r="M790" s="102"/>
      <c r="N790" s="102"/>
      <c r="O790" s="102"/>
      <c r="P790" s="102"/>
      <c r="Q790" s="102"/>
      <c r="R790" s="102"/>
      <c r="S790" s="102"/>
      <c r="T790" s="102"/>
      <c r="U790" s="102"/>
      <c r="V790" s="102"/>
      <c r="W790" s="104"/>
      <c r="X790" s="104"/>
      <c r="Y790" s="102"/>
      <c r="Z790" s="102"/>
      <c r="AA790" s="102"/>
      <c r="AB790" s="102"/>
      <c r="AC790" s="102"/>
      <c r="AD790" s="102"/>
    </row>
    <row r="791" spans="1:30" ht="12.75" customHeight="1">
      <c r="A791" s="102"/>
      <c r="B791" s="102"/>
      <c r="C791" s="102"/>
      <c r="D791" s="102"/>
      <c r="E791" s="102"/>
      <c r="F791" s="102"/>
      <c r="G791" s="102"/>
      <c r="H791" s="102"/>
      <c r="I791" s="102"/>
      <c r="J791" s="102"/>
      <c r="K791" s="102"/>
      <c r="L791" s="102"/>
      <c r="M791" s="102"/>
      <c r="N791" s="102"/>
      <c r="O791" s="102"/>
      <c r="P791" s="102"/>
      <c r="Q791" s="102"/>
      <c r="R791" s="102"/>
      <c r="S791" s="102"/>
      <c r="T791" s="102"/>
      <c r="U791" s="102"/>
      <c r="V791" s="102"/>
      <c r="W791" s="104"/>
      <c r="X791" s="104"/>
      <c r="Y791" s="102"/>
      <c r="Z791" s="102"/>
      <c r="AA791" s="102"/>
      <c r="AB791" s="102"/>
      <c r="AC791" s="102"/>
      <c r="AD791" s="102"/>
    </row>
    <row r="792" spans="1:30" ht="12.75" customHeight="1">
      <c r="A792" s="102"/>
      <c r="B792" s="102"/>
      <c r="C792" s="102"/>
      <c r="D792" s="102"/>
      <c r="E792" s="102"/>
      <c r="F792" s="102"/>
      <c r="G792" s="102"/>
      <c r="H792" s="102"/>
      <c r="I792" s="102"/>
      <c r="J792" s="102"/>
      <c r="K792" s="102"/>
      <c r="L792" s="102"/>
      <c r="M792" s="102"/>
      <c r="N792" s="102"/>
      <c r="O792" s="102"/>
      <c r="P792" s="102"/>
      <c r="Q792" s="102"/>
      <c r="R792" s="102"/>
      <c r="S792" s="102"/>
      <c r="T792" s="102"/>
      <c r="U792" s="102"/>
      <c r="V792" s="102"/>
      <c r="W792" s="104"/>
      <c r="X792" s="104"/>
      <c r="Y792" s="102"/>
      <c r="Z792" s="102"/>
      <c r="AA792" s="102"/>
      <c r="AB792" s="102"/>
      <c r="AC792" s="102"/>
      <c r="AD792" s="102"/>
    </row>
    <row r="793" spans="1:30" ht="12.75" customHeight="1">
      <c r="A793" s="102"/>
      <c r="B793" s="102"/>
      <c r="C793" s="102"/>
      <c r="D793" s="102"/>
      <c r="E793" s="102"/>
      <c r="F793" s="102"/>
      <c r="G793" s="102"/>
      <c r="H793" s="102"/>
      <c r="I793" s="102"/>
      <c r="J793" s="102"/>
      <c r="K793" s="102"/>
      <c r="L793" s="102"/>
      <c r="M793" s="102"/>
      <c r="N793" s="102"/>
      <c r="O793" s="102"/>
      <c r="P793" s="102"/>
      <c r="Q793" s="102"/>
      <c r="R793" s="102"/>
      <c r="S793" s="102"/>
      <c r="T793" s="102"/>
      <c r="U793" s="102"/>
      <c r="V793" s="102"/>
      <c r="W793" s="104"/>
      <c r="X793" s="104"/>
      <c r="Y793" s="102"/>
      <c r="Z793" s="102"/>
      <c r="AA793" s="102"/>
      <c r="AB793" s="102"/>
      <c r="AC793" s="102"/>
      <c r="AD793" s="102"/>
    </row>
    <row r="794" spans="1:30" ht="12.75" customHeight="1">
      <c r="A794" s="102"/>
      <c r="B794" s="102"/>
      <c r="C794" s="102"/>
      <c r="D794" s="102"/>
      <c r="E794" s="102"/>
      <c r="F794" s="102"/>
      <c r="G794" s="102"/>
      <c r="H794" s="102"/>
      <c r="I794" s="102"/>
      <c r="J794" s="102"/>
      <c r="K794" s="102"/>
      <c r="L794" s="102"/>
      <c r="M794" s="102"/>
      <c r="N794" s="102"/>
      <c r="O794" s="102"/>
      <c r="P794" s="102"/>
      <c r="Q794" s="102"/>
      <c r="R794" s="102"/>
      <c r="S794" s="102"/>
      <c r="T794" s="102"/>
      <c r="U794" s="102"/>
      <c r="V794" s="102"/>
      <c r="W794" s="104"/>
      <c r="X794" s="104"/>
      <c r="Y794" s="102"/>
      <c r="Z794" s="102"/>
      <c r="AA794" s="102"/>
      <c r="AB794" s="102"/>
      <c r="AC794" s="102"/>
      <c r="AD794" s="102"/>
    </row>
    <row r="795" spans="1:30" ht="12.75" customHeight="1">
      <c r="A795" s="102"/>
      <c r="B795" s="102"/>
      <c r="C795" s="102"/>
      <c r="D795" s="102"/>
      <c r="E795" s="102"/>
      <c r="F795" s="102"/>
      <c r="G795" s="102"/>
      <c r="H795" s="102"/>
      <c r="I795" s="102"/>
      <c r="J795" s="102"/>
      <c r="K795" s="102"/>
      <c r="L795" s="102"/>
      <c r="M795" s="102"/>
      <c r="N795" s="102"/>
      <c r="O795" s="102"/>
      <c r="P795" s="102"/>
      <c r="Q795" s="102"/>
      <c r="R795" s="102"/>
      <c r="S795" s="102"/>
      <c r="T795" s="102"/>
      <c r="U795" s="102"/>
      <c r="V795" s="102"/>
      <c r="W795" s="104"/>
      <c r="X795" s="104"/>
      <c r="Y795" s="102"/>
      <c r="Z795" s="102"/>
      <c r="AA795" s="102"/>
      <c r="AB795" s="102"/>
      <c r="AC795" s="102"/>
      <c r="AD795" s="102"/>
    </row>
    <row r="796" spans="1:30" ht="12.75" customHeight="1">
      <c r="A796" s="102"/>
      <c r="B796" s="102"/>
      <c r="C796" s="102"/>
      <c r="D796" s="102"/>
      <c r="E796" s="102"/>
      <c r="F796" s="102"/>
      <c r="G796" s="102"/>
      <c r="H796" s="102"/>
      <c r="I796" s="102"/>
      <c r="J796" s="102"/>
      <c r="K796" s="102"/>
      <c r="L796" s="102"/>
      <c r="M796" s="102"/>
      <c r="N796" s="102"/>
      <c r="O796" s="102"/>
      <c r="P796" s="102"/>
      <c r="Q796" s="102"/>
      <c r="R796" s="102"/>
      <c r="S796" s="102"/>
      <c r="T796" s="102"/>
      <c r="U796" s="102"/>
      <c r="V796" s="102"/>
      <c r="W796" s="104"/>
      <c r="X796" s="104"/>
      <c r="Y796" s="102"/>
      <c r="Z796" s="102"/>
      <c r="AA796" s="102"/>
      <c r="AB796" s="102"/>
      <c r="AC796" s="102"/>
      <c r="AD796" s="102"/>
    </row>
    <row r="797" spans="1:30" ht="12.75" customHeight="1">
      <c r="A797" s="102"/>
      <c r="B797" s="102"/>
      <c r="C797" s="102"/>
      <c r="D797" s="102"/>
      <c r="E797" s="102"/>
      <c r="F797" s="102"/>
      <c r="G797" s="102"/>
      <c r="H797" s="102"/>
      <c r="I797" s="102"/>
      <c r="J797" s="102"/>
      <c r="K797" s="102"/>
      <c r="L797" s="102"/>
      <c r="M797" s="102"/>
      <c r="N797" s="102"/>
      <c r="O797" s="102"/>
      <c r="P797" s="102"/>
      <c r="Q797" s="102"/>
      <c r="R797" s="102"/>
      <c r="S797" s="102"/>
      <c r="T797" s="102"/>
      <c r="U797" s="102"/>
      <c r="V797" s="102"/>
      <c r="W797" s="104"/>
      <c r="X797" s="104"/>
      <c r="Y797" s="102"/>
      <c r="Z797" s="102"/>
      <c r="AA797" s="102"/>
      <c r="AB797" s="102"/>
      <c r="AC797" s="102"/>
      <c r="AD797" s="102"/>
    </row>
    <row r="798" spans="1:30" ht="12.75" customHeight="1">
      <c r="A798" s="102"/>
      <c r="B798" s="102"/>
      <c r="C798" s="102"/>
      <c r="D798" s="102"/>
      <c r="E798" s="102"/>
      <c r="F798" s="102"/>
      <c r="G798" s="102"/>
      <c r="H798" s="102"/>
      <c r="I798" s="102"/>
      <c r="J798" s="102"/>
      <c r="K798" s="102"/>
      <c r="L798" s="102"/>
      <c r="M798" s="102"/>
      <c r="N798" s="102"/>
      <c r="O798" s="102"/>
      <c r="P798" s="102"/>
      <c r="Q798" s="102"/>
      <c r="R798" s="102"/>
      <c r="S798" s="102"/>
      <c r="T798" s="102"/>
      <c r="U798" s="102"/>
      <c r="V798" s="102"/>
      <c r="W798" s="104"/>
      <c r="X798" s="104"/>
      <c r="Y798" s="102"/>
      <c r="Z798" s="102"/>
      <c r="AA798" s="102"/>
      <c r="AB798" s="102"/>
      <c r="AC798" s="102"/>
      <c r="AD798" s="102"/>
    </row>
    <row r="799" spans="1:30" ht="12.75" customHeight="1">
      <c r="A799" s="102"/>
      <c r="B799" s="102"/>
      <c r="C799" s="102"/>
      <c r="D799" s="102"/>
      <c r="E799" s="102"/>
      <c r="F799" s="102"/>
      <c r="G799" s="102"/>
      <c r="H799" s="102"/>
      <c r="I799" s="102"/>
      <c r="J799" s="102"/>
      <c r="K799" s="102"/>
      <c r="L799" s="102"/>
      <c r="M799" s="102"/>
      <c r="N799" s="102"/>
      <c r="O799" s="102"/>
      <c r="P799" s="102"/>
      <c r="Q799" s="102"/>
      <c r="R799" s="102"/>
      <c r="S799" s="102"/>
      <c r="T799" s="102"/>
      <c r="U799" s="102"/>
      <c r="V799" s="102"/>
      <c r="W799" s="104"/>
      <c r="X799" s="104"/>
      <c r="Y799" s="102"/>
      <c r="Z799" s="102"/>
      <c r="AA799" s="102"/>
      <c r="AB799" s="102"/>
      <c r="AC799" s="102"/>
      <c r="AD799" s="102"/>
    </row>
    <row r="800" spans="1:30" ht="12.75" customHeight="1">
      <c r="A800" s="102"/>
      <c r="B800" s="102"/>
      <c r="C800" s="102"/>
      <c r="D800" s="102"/>
      <c r="E800" s="102"/>
      <c r="F800" s="102"/>
      <c r="G800" s="102"/>
      <c r="H800" s="102"/>
      <c r="I800" s="102"/>
      <c r="J800" s="102"/>
      <c r="K800" s="102"/>
      <c r="L800" s="102"/>
      <c r="M800" s="102"/>
      <c r="N800" s="102"/>
      <c r="O800" s="102"/>
      <c r="P800" s="102"/>
      <c r="Q800" s="102"/>
      <c r="R800" s="102"/>
      <c r="S800" s="102"/>
      <c r="T800" s="102"/>
      <c r="U800" s="102"/>
      <c r="V800" s="102"/>
      <c r="W800" s="104"/>
      <c r="X800" s="104"/>
      <c r="Y800" s="102"/>
      <c r="Z800" s="102"/>
      <c r="AA800" s="102"/>
      <c r="AB800" s="102"/>
      <c r="AC800" s="102"/>
      <c r="AD800" s="102"/>
    </row>
    <row r="801" spans="1:30" ht="12.75" customHeight="1">
      <c r="A801" s="102"/>
      <c r="B801" s="102"/>
      <c r="C801" s="102"/>
      <c r="D801" s="102"/>
      <c r="E801" s="102"/>
      <c r="F801" s="102"/>
      <c r="G801" s="102"/>
      <c r="H801" s="102"/>
      <c r="I801" s="102"/>
      <c r="J801" s="102"/>
      <c r="K801" s="102"/>
      <c r="L801" s="102"/>
      <c r="M801" s="102"/>
      <c r="N801" s="102"/>
      <c r="O801" s="102"/>
      <c r="P801" s="102"/>
      <c r="Q801" s="102"/>
      <c r="R801" s="102"/>
      <c r="S801" s="102"/>
      <c r="T801" s="102"/>
      <c r="U801" s="102"/>
      <c r="V801" s="102"/>
      <c r="W801" s="104"/>
      <c r="X801" s="104"/>
      <c r="Y801" s="102"/>
      <c r="Z801" s="102"/>
      <c r="AA801" s="102"/>
      <c r="AB801" s="102"/>
      <c r="AC801" s="102"/>
      <c r="AD801" s="102"/>
    </row>
    <row r="802" spans="1:30" ht="12.75" customHeight="1">
      <c r="A802" s="102"/>
      <c r="B802" s="102"/>
      <c r="C802" s="102"/>
      <c r="D802" s="102"/>
      <c r="E802" s="102"/>
      <c r="F802" s="102"/>
      <c r="G802" s="102"/>
      <c r="H802" s="102"/>
      <c r="I802" s="102"/>
      <c r="J802" s="102"/>
      <c r="K802" s="102"/>
      <c r="L802" s="102"/>
      <c r="M802" s="102"/>
      <c r="N802" s="102"/>
      <c r="O802" s="102"/>
      <c r="P802" s="102"/>
      <c r="Q802" s="102"/>
      <c r="R802" s="102"/>
      <c r="S802" s="102"/>
      <c r="T802" s="102"/>
      <c r="U802" s="102"/>
      <c r="V802" s="102"/>
      <c r="W802" s="104"/>
      <c r="X802" s="104"/>
      <c r="Y802" s="102"/>
      <c r="Z802" s="102"/>
      <c r="AA802" s="102"/>
      <c r="AB802" s="102"/>
      <c r="AC802" s="102"/>
      <c r="AD802" s="102"/>
    </row>
    <row r="803" spans="1:30" ht="12.75" customHeight="1">
      <c r="A803" s="102"/>
      <c r="B803" s="102"/>
      <c r="C803" s="102"/>
      <c r="D803" s="102"/>
      <c r="E803" s="102"/>
      <c r="F803" s="102"/>
      <c r="G803" s="102"/>
      <c r="H803" s="102"/>
      <c r="I803" s="102"/>
      <c r="J803" s="102"/>
      <c r="K803" s="102"/>
      <c r="L803" s="102"/>
      <c r="M803" s="102"/>
      <c r="N803" s="102"/>
      <c r="O803" s="102"/>
      <c r="P803" s="102"/>
      <c r="Q803" s="102"/>
      <c r="R803" s="102"/>
      <c r="S803" s="102"/>
      <c r="T803" s="102"/>
      <c r="U803" s="102"/>
      <c r="V803" s="102"/>
      <c r="W803" s="104"/>
      <c r="X803" s="104"/>
      <c r="Y803" s="102"/>
      <c r="Z803" s="102"/>
      <c r="AA803" s="102"/>
      <c r="AB803" s="102"/>
      <c r="AC803" s="102"/>
      <c r="AD803" s="102"/>
    </row>
    <row r="804" spans="1:30" ht="12.75" customHeight="1">
      <c r="A804" s="102"/>
      <c r="B804" s="102"/>
      <c r="C804" s="102"/>
      <c r="D804" s="102"/>
      <c r="E804" s="102"/>
      <c r="F804" s="102"/>
      <c r="G804" s="102"/>
      <c r="H804" s="102"/>
      <c r="I804" s="102"/>
      <c r="J804" s="102"/>
      <c r="K804" s="102"/>
      <c r="L804" s="102"/>
      <c r="M804" s="102"/>
      <c r="N804" s="102"/>
      <c r="O804" s="102"/>
      <c r="P804" s="102"/>
      <c r="Q804" s="102"/>
      <c r="R804" s="102"/>
      <c r="S804" s="102"/>
      <c r="T804" s="102"/>
      <c r="U804" s="102"/>
      <c r="V804" s="102"/>
      <c r="W804" s="104"/>
      <c r="X804" s="104"/>
      <c r="Y804" s="102"/>
      <c r="Z804" s="102"/>
      <c r="AA804" s="102"/>
      <c r="AB804" s="102"/>
      <c r="AC804" s="102"/>
      <c r="AD804" s="102"/>
    </row>
    <row r="805" spans="1:30" ht="12.75" customHeight="1">
      <c r="A805" s="102"/>
      <c r="B805" s="102"/>
      <c r="C805" s="102"/>
      <c r="D805" s="102"/>
      <c r="E805" s="102"/>
      <c r="F805" s="102"/>
      <c r="G805" s="102"/>
      <c r="H805" s="102"/>
      <c r="I805" s="102"/>
      <c r="J805" s="102"/>
      <c r="K805" s="102"/>
      <c r="L805" s="102"/>
      <c r="M805" s="102"/>
      <c r="N805" s="102"/>
      <c r="O805" s="102"/>
      <c r="P805" s="102"/>
      <c r="Q805" s="102"/>
      <c r="R805" s="102"/>
      <c r="S805" s="102"/>
      <c r="T805" s="102"/>
      <c r="U805" s="102"/>
      <c r="V805" s="102"/>
      <c r="W805" s="104"/>
      <c r="X805" s="104"/>
      <c r="Y805" s="102"/>
      <c r="Z805" s="102"/>
      <c r="AA805" s="102"/>
      <c r="AB805" s="102"/>
      <c r="AC805" s="102"/>
      <c r="AD805" s="102"/>
    </row>
    <row r="806" spans="1:30" ht="12.75" customHeight="1">
      <c r="A806" s="102"/>
      <c r="B806" s="102"/>
      <c r="C806" s="102"/>
      <c r="D806" s="102"/>
      <c r="E806" s="102"/>
      <c r="F806" s="102"/>
      <c r="G806" s="102"/>
      <c r="H806" s="102"/>
      <c r="I806" s="102"/>
      <c r="J806" s="102"/>
      <c r="K806" s="102"/>
      <c r="L806" s="102"/>
      <c r="M806" s="102"/>
      <c r="N806" s="102"/>
      <c r="O806" s="102"/>
      <c r="P806" s="102"/>
      <c r="Q806" s="102"/>
      <c r="R806" s="102"/>
      <c r="S806" s="102"/>
      <c r="T806" s="102"/>
      <c r="U806" s="102"/>
      <c r="V806" s="102"/>
      <c r="W806" s="104"/>
      <c r="X806" s="104"/>
      <c r="Y806" s="102"/>
      <c r="Z806" s="102"/>
      <c r="AA806" s="102"/>
      <c r="AB806" s="102"/>
      <c r="AC806" s="102"/>
      <c r="AD806" s="102"/>
    </row>
    <row r="807" spans="1:30" ht="12.75" customHeight="1">
      <c r="A807" s="102"/>
      <c r="B807" s="102"/>
      <c r="C807" s="102"/>
      <c r="D807" s="102"/>
      <c r="E807" s="102"/>
      <c r="F807" s="102"/>
      <c r="G807" s="102"/>
      <c r="H807" s="102"/>
      <c r="I807" s="102"/>
      <c r="J807" s="102"/>
      <c r="K807" s="102"/>
      <c r="L807" s="102"/>
      <c r="M807" s="102"/>
      <c r="N807" s="102"/>
      <c r="O807" s="102"/>
      <c r="P807" s="102"/>
      <c r="Q807" s="102"/>
      <c r="R807" s="102"/>
      <c r="S807" s="102"/>
      <c r="T807" s="102"/>
      <c r="U807" s="102"/>
      <c r="V807" s="102"/>
      <c r="W807" s="104"/>
      <c r="X807" s="104"/>
      <c r="Y807" s="102"/>
      <c r="Z807" s="102"/>
      <c r="AA807" s="102"/>
      <c r="AB807" s="102"/>
      <c r="AC807" s="102"/>
      <c r="AD807" s="102"/>
    </row>
    <row r="808" spans="1:30" ht="12.75" customHeight="1">
      <c r="A808" s="102"/>
      <c r="B808" s="102"/>
      <c r="C808" s="102"/>
      <c r="D808" s="102"/>
      <c r="E808" s="102"/>
      <c r="F808" s="102"/>
      <c r="G808" s="102"/>
      <c r="H808" s="102"/>
      <c r="I808" s="102"/>
      <c r="J808" s="102"/>
      <c r="K808" s="102"/>
      <c r="L808" s="102"/>
      <c r="M808" s="102"/>
      <c r="N808" s="102"/>
      <c r="O808" s="102"/>
      <c r="P808" s="102"/>
      <c r="Q808" s="102"/>
      <c r="R808" s="102"/>
      <c r="S808" s="102"/>
      <c r="T808" s="102"/>
      <c r="U808" s="102"/>
      <c r="V808" s="102"/>
      <c r="W808" s="104"/>
      <c r="X808" s="104"/>
      <c r="Y808" s="102"/>
      <c r="Z808" s="102"/>
      <c r="AA808" s="102"/>
      <c r="AB808" s="102"/>
      <c r="AC808" s="102"/>
      <c r="AD808" s="102"/>
    </row>
    <row r="809" spans="1:30" ht="12.75" customHeight="1">
      <c r="A809" s="102"/>
      <c r="B809" s="102"/>
      <c r="C809" s="102"/>
      <c r="D809" s="102"/>
      <c r="E809" s="102"/>
      <c r="F809" s="102"/>
      <c r="G809" s="102"/>
      <c r="H809" s="102"/>
      <c r="I809" s="102"/>
      <c r="J809" s="102"/>
      <c r="K809" s="102"/>
      <c r="L809" s="102"/>
      <c r="M809" s="102"/>
      <c r="N809" s="102"/>
      <c r="O809" s="102"/>
      <c r="P809" s="102"/>
      <c r="Q809" s="102"/>
      <c r="R809" s="102"/>
      <c r="S809" s="102"/>
      <c r="T809" s="102"/>
      <c r="U809" s="102"/>
      <c r="V809" s="102"/>
      <c r="W809" s="104"/>
      <c r="X809" s="104"/>
      <c r="Y809" s="102"/>
      <c r="Z809" s="102"/>
      <c r="AA809" s="102"/>
      <c r="AB809" s="102"/>
      <c r="AC809" s="102"/>
      <c r="AD809" s="102"/>
    </row>
    <row r="810" spans="1:30" ht="12.75" customHeight="1">
      <c r="A810" s="102"/>
      <c r="B810" s="102"/>
      <c r="C810" s="102"/>
      <c r="D810" s="102"/>
      <c r="E810" s="102"/>
      <c r="F810" s="102"/>
      <c r="G810" s="102"/>
      <c r="H810" s="102"/>
      <c r="I810" s="102"/>
      <c r="J810" s="102"/>
      <c r="K810" s="102"/>
      <c r="L810" s="102"/>
      <c r="M810" s="102"/>
      <c r="N810" s="102"/>
      <c r="O810" s="102"/>
      <c r="P810" s="102"/>
      <c r="Q810" s="102"/>
      <c r="R810" s="102"/>
      <c r="S810" s="102"/>
      <c r="T810" s="102"/>
      <c r="U810" s="102"/>
      <c r="V810" s="102"/>
      <c r="W810" s="104"/>
      <c r="X810" s="104"/>
      <c r="Y810" s="102"/>
      <c r="Z810" s="102"/>
      <c r="AA810" s="102"/>
      <c r="AB810" s="102"/>
      <c r="AC810" s="102"/>
      <c r="AD810" s="102"/>
    </row>
    <row r="811" spans="1:30" ht="12.75" customHeight="1">
      <c r="A811" s="102"/>
      <c r="B811" s="102"/>
      <c r="C811" s="102"/>
      <c r="D811" s="102"/>
      <c r="E811" s="102"/>
      <c r="F811" s="102"/>
      <c r="G811" s="102"/>
      <c r="H811" s="102"/>
      <c r="I811" s="102"/>
      <c r="J811" s="102"/>
      <c r="K811" s="102"/>
      <c r="L811" s="102"/>
      <c r="M811" s="102"/>
      <c r="N811" s="102"/>
      <c r="O811" s="102"/>
      <c r="P811" s="102"/>
      <c r="Q811" s="102"/>
      <c r="R811" s="102"/>
      <c r="S811" s="102"/>
      <c r="T811" s="102"/>
      <c r="U811" s="102"/>
      <c r="V811" s="102"/>
      <c r="W811" s="104"/>
      <c r="X811" s="104"/>
      <c r="Y811" s="102"/>
      <c r="Z811" s="102"/>
      <c r="AA811" s="102"/>
      <c r="AB811" s="102"/>
      <c r="AC811" s="102"/>
      <c r="AD811" s="102"/>
    </row>
    <row r="812" spans="1:30" ht="12.75" customHeight="1">
      <c r="A812" s="102"/>
      <c r="B812" s="102"/>
      <c r="C812" s="102"/>
      <c r="D812" s="102"/>
      <c r="E812" s="102"/>
      <c r="F812" s="102"/>
      <c r="G812" s="102"/>
      <c r="H812" s="102"/>
      <c r="I812" s="102"/>
      <c r="J812" s="102"/>
      <c r="K812" s="102"/>
      <c r="L812" s="102"/>
      <c r="M812" s="102"/>
      <c r="N812" s="102"/>
      <c r="O812" s="102"/>
      <c r="P812" s="102"/>
      <c r="Q812" s="102"/>
      <c r="R812" s="102"/>
      <c r="S812" s="102"/>
      <c r="T812" s="102"/>
      <c r="U812" s="102"/>
      <c r="V812" s="102"/>
      <c r="W812" s="104"/>
      <c r="X812" s="104"/>
      <c r="Y812" s="102"/>
      <c r="Z812" s="102"/>
      <c r="AA812" s="102"/>
      <c r="AB812" s="102"/>
      <c r="AC812" s="102"/>
      <c r="AD812" s="102"/>
    </row>
    <row r="813" spans="1:30" ht="12.75" customHeight="1">
      <c r="A813" s="102"/>
      <c r="B813" s="102"/>
      <c r="C813" s="102"/>
      <c r="D813" s="102"/>
      <c r="E813" s="102"/>
      <c r="F813" s="102"/>
      <c r="G813" s="102"/>
      <c r="H813" s="102"/>
      <c r="I813" s="102"/>
      <c r="J813" s="102"/>
      <c r="K813" s="102"/>
      <c r="L813" s="102"/>
      <c r="M813" s="102"/>
      <c r="N813" s="102"/>
      <c r="O813" s="102"/>
      <c r="P813" s="102"/>
      <c r="Q813" s="102"/>
      <c r="R813" s="102"/>
      <c r="S813" s="102"/>
      <c r="T813" s="102"/>
      <c r="U813" s="102"/>
      <c r="V813" s="102"/>
      <c r="W813" s="104"/>
      <c r="X813" s="104"/>
      <c r="Y813" s="102"/>
      <c r="Z813" s="102"/>
      <c r="AA813" s="102"/>
      <c r="AB813" s="102"/>
      <c r="AC813" s="102"/>
      <c r="AD813" s="102"/>
    </row>
    <row r="814" spans="1:30" ht="12.75" customHeight="1">
      <c r="A814" s="102"/>
      <c r="B814" s="102"/>
      <c r="C814" s="102"/>
      <c r="D814" s="102"/>
      <c r="E814" s="102"/>
      <c r="F814" s="102"/>
      <c r="G814" s="102"/>
      <c r="H814" s="102"/>
      <c r="I814" s="102"/>
      <c r="J814" s="102"/>
      <c r="K814" s="102"/>
      <c r="L814" s="102"/>
      <c r="M814" s="102"/>
      <c r="N814" s="102"/>
      <c r="O814" s="102"/>
      <c r="P814" s="102"/>
      <c r="Q814" s="102"/>
      <c r="R814" s="102"/>
      <c r="S814" s="102"/>
      <c r="T814" s="102"/>
      <c r="U814" s="102"/>
      <c r="V814" s="102"/>
      <c r="W814" s="104"/>
      <c r="X814" s="104"/>
      <c r="Y814" s="102"/>
      <c r="Z814" s="102"/>
      <c r="AA814" s="102"/>
      <c r="AB814" s="102"/>
      <c r="AC814" s="102"/>
      <c r="AD814" s="102"/>
    </row>
    <row r="815" spans="1:30" ht="12.75" customHeight="1">
      <c r="A815" s="102"/>
      <c r="B815" s="102"/>
      <c r="C815" s="102"/>
      <c r="D815" s="102"/>
      <c r="E815" s="102"/>
      <c r="F815" s="102"/>
      <c r="G815" s="102"/>
      <c r="H815" s="102"/>
      <c r="I815" s="102"/>
      <c r="J815" s="102"/>
      <c r="K815" s="102"/>
      <c r="L815" s="102"/>
      <c r="M815" s="102"/>
      <c r="N815" s="102"/>
      <c r="O815" s="102"/>
      <c r="P815" s="102"/>
      <c r="Q815" s="102"/>
      <c r="R815" s="102"/>
      <c r="S815" s="102"/>
      <c r="T815" s="102"/>
      <c r="U815" s="102"/>
      <c r="V815" s="102"/>
      <c r="W815" s="104"/>
      <c r="X815" s="104"/>
      <c r="Y815" s="102"/>
      <c r="Z815" s="102"/>
      <c r="AA815" s="102"/>
      <c r="AB815" s="102"/>
      <c r="AC815" s="102"/>
      <c r="AD815" s="102"/>
    </row>
    <row r="816" spans="1:30" ht="12.75" customHeight="1">
      <c r="A816" s="102"/>
      <c r="B816" s="102"/>
      <c r="C816" s="102"/>
      <c r="D816" s="102"/>
      <c r="E816" s="102"/>
      <c r="F816" s="102"/>
      <c r="G816" s="102"/>
      <c r="H816" s="102"/>
      <c r="I816" s="102"/>
      <c r="J816" s="102"/>
      <c r="K816" s="102"/>
      <c r="L816" s="102"/>
      <c r="M816" s="102"/>
      <c r="N816" s="102"/>
      <c r="O816" s="102"/>
      <c r="P816" s="102"/>
      <c r="Q816" s="102"/>
      <c r="R816" s="102"/>
      <c r="S816" s="102"/>
      <c r="T816" s="102"/>
      <c r="U816" s="102"/>
      <c r="V816" s="102"/>
      <c r="W816" s="104"/>
      <c r="X816" s="104"/>
      <c r="Y816" s="102"/>
      <c r="Z816" s="102"/>
      <c r="AA816" s="102"/>
      <c r="AB816" s="102"/>
      <c r="AC816" s="102"/>
      <c r="AD816" s="102"/>
    </row>
    <row r="817" spans="1:30" ht="12.75" customHeight="1">
      <c r="A817" s="102"/>
      <c r="B817" s="102"/>
      <c r="C817" s="102"/>
      <c r="D817" s="102"/>
      <c r="E817" s="102"/>
      <c r="F817" s="102"/>
      <c r="G817" s="102"/>
      <c r="H817" s="102"/>
      <c r="I817" s="102"/>
      <c r="J817" s="102"/>
      <c r="K817" s="102"/>
      <c r="L817" s="102"/>
      <c r="M817" s="102"/>
      <c r="N817" s="102"/>
      <c r="O817" s="102"/>
      <c r="P817" s="102"/>
      <c r="Q817" s="102"/>
      <c r="R817" s="102"/>
      <c r="S817" s="102"/>
      <c r="T817" s="102"/>
      <c r="U817" s="102"/>
      <c r="V817" s="102"/>
      <c r="W817" s="104"/>
      <c r="X817" s="104"/>
      <c r="Y817" s="102"/>
      <c r="Z817" s="102"/>
      <c r="AA817" s="102"/>
      <c r="AB817" s="102"/>
      <c r="AC817" s="102"/>
      <c r="AD817" s="102"/>
    </row>
    <row r="818" spans="1:30" ht="12.75" customHeight="1">
      <c r="A818" s="102"/>
      <c r="B818" s="102"/>
      <c r="C818" s="102"/>
      <c r="D818" s="102"/>
      <c r="E818" s="102"/>
      <c r="F818" s="102"/>
      <c r="G818" s="102"/>
      <c r="H818" s="102"/>
      <c r="I818" s="102"/>
      <c r="J818" s="102"/>
      <c r="K818" s="102"/>
      <c r="L818" s="102"/>
      <c r="M818" s="102"/>
      <c r="N818" s="102"/>
      <c r="O818" s="102"/>
      <c r="P818" s="102"/>
      <c r="Q818" s="102"/>
      <c r="R818" s="102"/>
      <c r="S818" s="102"/>
      <c r="T818" s="102"/>
      <c r="U818" s="102"/>
      <c r="V818" s="102"/>
      <c r="W818" s="104"/>
      <c r="X818" s="104"/>
      <c r="Y818" s="102"/>
      <c r="Z818" s="102"/>
      <c r="AA818" s="102"/>
      <c r="AB818" s="102"/>
      <c r="AC818" s="102"/>
      <c r="AD818" s="102"/>
    </row>
    <row r="819" spans="1:30" ht="12.75" customHeight="1">
      <c r="A819" s="102"/>
      <c r="B819" s="102"/>
      <c r="C819" s="102"/>
      <c r="D819" s="102"/>
      <c r="E819" s="102"/>
      <c r="F819" s="102"/>
      <c r="G819" s="102"/>
      <c r="H819" s="102"/>
      <c r="I819" s="102"/>
      <c r="J819" s="102"/>
      <c r="K819" s="102"/>
      <c r="L819" s="102"/>
      <c r="M819" s="102"/>
      <c r="N819" s="102"/>
      <c r="O819" s="102"/>
      <c r="P819" s="102"/>
      <c r="Q819" s="102"/>
      <c r="R819" s="102"/>
      <c r="S819" s="102"/>
      <c r="T819" s="102"/>
      <c r="U819" s="102"/>
      <c r="V819" s="102"/>
      <c r="W819" s="104"/>
      <c r="X819" s="104"/>
      <c r="Y819" s="102"/>
      <c r="Z819" s="102"/>
      <c r="AA819" s="102"/>
      <c r="AB819" s="102"/>
      <c r="AC819" s="102"/>
      <c r="AD819" s="102"/>
    </row>
    <row r="820" spans="1:30" ht="12.75" customHeight="1">
      <c r="A820" s="102"/>
      <c r="B820" s="102"/>
      <c r="C820" s="102"/>
      <c r="D820" s="102"/>
      <c r="E820" s="102"/>
      <c r="F820" s="102"/>
      <c r="G820" s="102"/>
      <c r="H820" s="102"/>
      <c r="I820" s="102"/>
      <c r="J820" s="102"/>
      <c r="K820" s="102"/>
      <c r="L820" s="102"/>
      <c r="M820" s="102"/>
      <c r="N820" s="102"/>
      <c r="O820" s="102"/>
      <c r="P820" s="102"/>
      <c r="Q820" s="102"/>
      <c r="R820" s="102"/>
      <c r="S820" s="102"/>
      <c r="T820" s="102"/>
      <c r="U820" s="102"/>
      <c r="V820" s="102"/>
      <c r="W820" s="104"/>
      <c r="X820" s="104"/>
      <c r="Y820" s="102"/>
      <c r="Z820" s="102"/>
      <c r="AA820" s="102"/>
      <c r="AB820" s="102"/>
      <c r="AC820" s="102"/>
      <c r="AD820" s="102"/>
    </row>
    <row r="821" spans="1:30" ht="12.75" customHeight="1">
      <c r="A821" s="102"/>
      <c r="B821" s="102"/>
      <c r="C821" s="102"/>
      <c r="D821" s="102"/>
      <c r="E821" s="102"/>
      <c r="F821" s="102"/>
      <c r="G821" s="102"/>
      <c r="H821" s="102"/>
      <c r="I821" s="102"/>
      <c r="J821" s="102"/>
      <c r="K821" s="102"/>
      <c r="L821" s="102"/>
      <c r="M821" s="102"/>
      <c r="N821" s="102"/>
      <c r="O821" s="102"/>
      <c r="P821" s="102"/>
      <c r="Q821" s="102"/>
      <c r="R821" s="102"/>
      <c r="S821" s="102"/>
      <c r="T821" s="102"/>
      <c r="U821" s="102"/>
      <c r="V821" s="102"/>
      <c r="W821" s="104"/>
      <c r="X821" s="104"/>
      <c r="Y821" s="102"/>
      <c r="Z821" s="102"/>
      <c r="AA821" s="102"/>
      <c r="AB821" s="102"/>
      <c r="AC821" s="102"/>
      <c r="AD821" s="102"/>
    </row>
    <row r="822" spans="1:30" ht="12.75" customHeight="1">
      <c r="A822" s="102"/>
      <c r="B822" s="102"/>
      <c r="C822" s="102"/>
      <c r="D822" s="102"/>
      <c r="E822" s="102"/>
      <c r="F822" s="102"/>
      <c r="G822" s="102"/>
      <c r="H822" s="102"/>
      <c r="I822" s="102"/>
      <c r="J822" s="102"/>
      <c r="K822" s="102"/>
      <c r="L822" s="102"/>
      <c r="M822" s="102"/>
      <c r="N822" s="102"/>
      <c r="O822" s="102"/>
      <c r="P822" s="102"/>
      <c r="Q822" s="102"/>
      <c r="R822" s="102"/>
      <c r="S822" s="102"/>
      <c r="T822" s="102"/>
      <c r="U822" s="102"/>
      <c r="V822" s="102"/>
      <c r="W822" s="104"/>
      <c r="X822" s="104"/>
      <c r="Y822" s="102"/>
      <c r="Z822" s="102"/>
      <c r="AA822" s="102"/>
      <c r="AB822" s="102"/>
      <c r="AC822" s="102"/>
      <c r="AD822" s="102"/>
    </row>
    <row r="823" spans="1:30" ht="12.75" customHeight="1">
      <c r="A823" s="102"/>
      <c r="B823" s="102"/>
      <c r="C823" s="102"/>
      <c r="D823" s="102"/>
      <c r="E823" s="102"/>
      <c r="F823" s="102"/>
      <c r="G823" s="102"/>
      <c r="H823" s="102"/>
      <c r="I823" s="102"/>
      <c r="J823" s="102"/>
      <c r="K823" s="102"/>
      <c r="L823" s="102"/>
      <c r="M823" s="102"/>
      <c r="N823" s="102"/>
      <c r="O823" s="102"/>
      <c r="P823" s="102"/>
      <c r="Q823" s="102"/>
      <c r="R823" s="102"/>
      <c r="S823" s="102"/>
      <c r="T823" s="102"/>
      <c r="U823" s="102"/>
      <c r="V823" s="102"/>
      <c r="W823" s="104"/>
      <c r="X823" s="104"/>
      <c r="Y823" s="102"/>
      <c r="Z823" s="102"/>
      <c r="AA823" s="102"/>
      <c r="AB823" s="102"/>
      <c r="AC823" s="102"/>
      <c r="AD823" s="102"/>
    </row>
    <row r="824" spans="1:30" ht="12.75" customHeight="1">
      <c r="A824" s="102"/>
      <c r="B824" s="102"/>
      <c r="C824" s="102"/>
      <c r="D824" s="102"/>
      <c r="E824" s="102"/>
      <c r="F824" s="102"/>
      <c r="G824" s="102"/>
      <c r="H824" s="102"/>
      <c r="I824" s="102"/>
      <c r="J824" s="102"/>
      <c r="K824" s="102"/>
      <c r="L824" s="102"/>
      <c r="M824" s="102"/>
      <c r="N824" s="102"/>
      <c r="O824" s="102"/>
      <c r="P824" s="102"/>
      <c r="Q824" s="102"/>
      <c r="R824" s="102"/>
      <c r="S824" s="102"/>
      <c r="T824" s="102"/>
      <c r="U824" s="102"/>
      <c r="V824" s="102"/>
      <c r="W824" s="104"/>
      <c r="X824" s="104"/>
      <c r="Y824" s="102"/>
      <c r="Z824" s="102"/>
      <c r="AA824" s="102"/>
      <c r="AB824" s="102"/>
      <c r="AC824" s="102"/>
      <c r="AD824" s="102"/>
    </row>
    <row r="825" spans="1:30" ht="12.75" customHeight="1">
      <c r="A825" s="102"/>
      <c r="B825" s="102"/>
      <c r="C825" s="102"/>
      <c r="D825" s="102"/>
      <c r="E825" s="102"/>
      <c r="F825" s="102"/>
      <c r="G825" s="102"/>
      <c r="H825" s="102"/>
      <c r="I825" s="102"/>
      <c r="J825" s="102"/>
      <c r="K825" s="102"/>
      <c r="L825" s="102"/>
      <c r="M825" s="102"/>
      <c r="N825" s="102"/>
      <c r="O825" s="102"/>
      <c r="P825" s="102"/>
      <c r="Q825" s="102"/>
      <c r="R825" s="102"/>
      <c r="S825" s="102"/>
      <c r="T825" s="102"/>
      <c r="U825" s="102"/>
      <c r="V825" s="102"/>
      <c r="W825" s="104"/>
      <c r="X825" s="104"/>
      <c r="Y825" s="102"/>
      <c r="Z825" s="102"/>
      <c r="AA825" s="102"/>
      <c r="AB825" s="102"/>
      <c r="AC825" s="102"/>
      <c r="AD825" s="102"/>
    </row>
    <row r="826" spans="1:30" ht="12.75" customHeight="1">
      <c r="A826" s="102"/>
      <c r="B826" s="102"/>
      <c r="C826" s="102"/>
      <c r="D826" s="102"/>
      <c r="E826" s="102"/>
      <c r="F826" s="102"/>
      <c r="G826" s="102"/>
      <c r="H826" s="102"/>
      <c r="I826" s="102"/>
      <c r="J826" s="102"/>
      <c r="K826" s="102"/>
      <c r="L826" s="102"/>
      <c r="M826" s="102"/>
      <c r="N826" s="102"/>
      <c r="O826" s="102"/>
      <c r="P826" s="102"/>
      <c r="Q826" s="102"/>
      <c r="R826" s="102"/>
      <c r="S826" s="102"/>
      <c r="T826" s="102"/>
      <c r="U826" s="102"/>
      <c r="V826" s="102"/>
      <c r="W826" s="104"/>
      <c r="X826" s="104"/>
      <c r="Y826" s="102"/>
      <c r="Z826" s="102"/>
      <c r="AA826" s="102"/>
      <c r="AB826" s="102"/>
      <c r="AC826" s="102"/>
      <c r="AD826" s="102"/>
    </row>
    <row r="827" spans="1:30" ht="12.75" customHeight="1">
      <c r="A827" s="102"/>
      <c r="B827" s="102"/>
      <c r="C827" s="102"/>
      <c r="D827" s="102"/>
      <c r="E827" s="102"/>
      <c r="F827" s="102"/>
      <c r="G827" s="102"/>
      <c r="H827" s="102"/>
      <c r="I827" s="102"/>
      <c r="J827" s="102"/>
      <c r="K827" s="102"/>
      <c r="L827" s="102"/>
      <c r="M827" s="102"/>
      <c r="N827" s="102"/>
      <c r="O827" s="102"/>
      <c r="P827" s="102"/>
      <c r="Q827" s="102"/>
      <c r="R827" s="102"/>
      <c r="S827" s="102"/>
      <c r="T827" s="102"/>
      <c r="U827" s="102"/>
      <c r="V827" s="102"/>
      <c r="W827" s="104"/>
      <c r="X827" s="104"/>
      <c r="Y827" s="102"/>
      <c r="Z827" s="102"/>
      <c r="AA827" s="102"/>
      <c r="AB827" s="102"/>
      <c r="AC827" s="102"/>
      <c r="AD827" s="102"/>
    </row>
    <row r="828" spans="1:30" ht="12.75" customHeight="1">
      <c r="A828" s="102"/>
      <c r="B828" s="102"/>
      <c r="C828" s="102"/>
      <c r="D828" s="102"/>
      <c r="E828" s="102"/>
      <c r="F828" s="102"/>
      <c r="G828" s="102"/>
      <c r="H828" s="102"/>
      <c r="I828" s="102"/>
      <c r="J828" s="102"/>
      <c r="K828" s="102"/>
      <c r="L828" s="102"/>
      <c r="M828" s="102"/>
      <c r="N828" s="102"/>
      <c r="O828" s="102"/>
      <c r="P828" s="102"/>
      <c r="Q828" s="102"/>
      <c r="R828" s="102"/>
      <c r="S828" s="102"/>
      <c r="T828" s="102"/>
      <c r="U828" s="102"/>
      <c r="V828" s="102"/>
      <c r="W828" s="104"/>
      <c r="X828" s="104"/>
      <c r="Y828" s="102"/>
      <c r="Z828" s="102"/>
      <c r="AA828" s="102"/>
      <c r="AB828" s="102"/>
      <c r="AC828" s="102"/>
      <c r="AD828" s="102"/>
    </row>
    <row r="829" spans="1:30" ht="12.75" customHeight="1">
      <c r="A829" s="102"/>
      <c r="B829" s="102"/>
      <c r="C829" s="102"/>
      <c r="D829" s="102"/>
      <c r="E829" s="102"/>
      <c r="F829" s="102"/>
      <c r="G829" s="102"/>
      <c r="H829" s="102"/>
      <c r="I829" s="102"/>
      <c r="J829" s="102"/>
      <c r="K829" s="102"/>
      <c r="L829" s="102"/>
      <c r="M829" s="102"/>
      <c r="N829" s="102"/>
      <c r="O829" s="102"/>
      <c r="P829" s="102"/>
      <c r="Q829" s="102"/>
      <c r="R829" s="102"/>
      <c r="S829" s="102"/>
      <c r="T829" s="102"/>
      <c r="U829" s="102"/>
      <c r="V829" s="102"/>
      <c r="W829" s="104"/>
      <c r="X829" s="104"/>
      <c r="Y829" s="102"/>
      <c r="Z829" s="102"/>
      <c r="AA829" s="102"/>
      <c r="AB829" s="102"/>
      <c r="AC829" s="102"/>
      <c r="AD829" s="102"/>
    </row>
    <row r="830" spans="1:30" ht="12.75" customHeight="1">
      <c r="A830" s="102"/>
      <c r="B830" s="102"/>
      <c r="C830" s="102"/>
      <c r="D830" s="102"/>
      <c r="E830" s="102"/>
      <c r="F830" s="102"/>
      <c r="G830" s="102"/>
      <c r="H830" s="102"/>
      <c r="I830" s="102"/>
      <c r="J830" s="102"/>
      <c r="K830" s="102"/>
      <c r="L830" s="102"/>
      <c r="M830" s="102"/>
      <c r="N830" s="102"/>
      <c r="O830" s="102"/>
      <c r="P830" s="102"/>
      <c r="Q830" s="102"/>
      <c r="R830" s="102"/>
      <c r="S830" s="102"/>
      <c r="T830" s="102"/>
      <c r="U830" s="102"/>
      <c r="V830" s="102"/>
      <c r="W830" s="104"/>
      <c r="X830" s="104"/>
      <c r="Y830" s="102"/>
      <c r="Z830" s="102"/>
      <c r="AA830" s="102"/>
      <c r="AB830" s="102"/>
      <c r="AC830" s="102"/>
      <c r="AD830" s="102"/>
    </row>
    <row r="831" spans="1:30" ht="12.75" customHeight="1">
      <c r="A831" s="102"/>
      <c r="B831" s="102"/>
      <c r="C831" s="102"/>
      <c r="D831" s="102"/>
      <c r="E831" s="102"/>
      <c r="F831" s="102"/>
      <c r="G831" s="102"/>
      <c r="H831" s="102"/>
      <c r="I831" s="102"/>
      <c r="J831" s="102"/>
      <c r="K831" s="102"/>
      <c r="L831" s="102"/>
      <c r="M831" s="102"/>
      <c r="N831" s="102"/>
      <c r="O831" s="102"/>
      <c r="P831" s="102"/>
      <c r="Q831" s="102"/>
      <c r="R831" s="102"/>
      <c r="S831" s="102"/>
      <c r="T831" s="102"/>
      <c r="U831" s="102"/>
      <c r="V831" s="102"/>
      <c r="W831" s="104"/>
      <c r="X831" s="104"/>
      <c r="Y831" s="102"/>
      <c r="Z831" s="102"/>
      <c r="AA831" s="102"/>
      <c r="AB831" s="102"/>
      <c r="AC831" s="102"/>
      <c r="AD831" s="102"/>
    </row>
    <row r="832" spans="1:30" ht="12.75" customHeight="1">
      <c r="A832" s="102"/>
      <c r="B832" s="102"/>
      <c r="C832" s="102"/>
      <c r="D832" s="102"/>
      <c r="E832" s="102"/>
      <c r="F832" s="102"/>
      <c r="G832" s="102"/>
      <c r="H832" s="102"/>
      <c r="I832" s="102"/>
      <c r="J832" s="102"/>
      <c r="K832" s="102"/>
      <c r="L832" s="102"/>
      <c r="M832" s="102"/>
      <c r="N832" s="102"/>
      <c r="O832" s="102"/>
      <c r="P832" s="102"/>
      <c r="Q832" s="102"/>
      <c r="R832" s="102"/>
      <c r="S832" s="102"/>
      <c r="T832" s="102"/>
      <c r="U832" s="102"/>
      <c r="V832" s="102"/>
      <c r="W832" s="104"/>
      <c r="X832" s="104"/>
      <c r="Y832" s="102"/>
      <c r="Z832" s="102"/>
      <c r="AA832" s="102"/>
      <c r="AB832" s="102"/>
      <c r="AC832" s="102"/>
      <c r="AD832" s="102"/>
    </row>
    <row r="833" spans="1:30" ht="12.75" customHeight="1">
      <c r="A833" s="102"/>
      <c r="B833" s="102"/>
      <c r="C833" s="102"/>
      <c r="D833" s="102"/>
      <c r="E833" s="102"/>
      <c r="F833" s="102"/>
      <c r="G833" s="102"/>
      <c r="H833" s="102"/>
      <c r="I833" s="102"/>
      <c r="J833" s="102"/>
      <c r="K833" s="102"/>
      <c r="L833" s="102"/>
      <c r="M833" s="102"/>
      <c r="N833" s="102"/>
      <c r="O833" s="102"/>
      <c r="P833" s="102"/>
      <c r="Q833" s="102"/>
      <c r="R833" s="102"/>
      <c r="S833" s="102"/>
      <c r="T833" s="102"/>
      <c r="U833" s="102"/>
      <c r="V833" s="102"/>
      <c r="W833" s="104"/>
      <c r="X833" s="104"/>
      <c r="Y833" s="102"/>
      <c r="Z833" s="102"/>
      <c r="AA833" s="102"/>
      <c r="AB833" s="102"/>
      <c r="AC833" s="102"/>
      <c r="AD833" s="102"/>
    </row>
    <row r="834" spans="1:30" ht="12.75" customHeight="1">
      <c r="A834" s="102"/>
      <c r="B834" s="102"/>
      <c r="C834" s="102"/>
      <c r="D834" s="102"/>
      <c r="E834" s="102"/>
      <c r="F834" s="102"/>
      <c r="G834" s="102"/>
      <c r="H834" s="102"/>
      <c r="I834" s="102"/>
      <c r="J834" s="102"/>
      <c r="K834" s="102"/>
      <c r="L834" s="102"/>
      <c r="M834" s="102"/>
      <c r="N834" s="102"/>
      <c r="O834" s="102"/>
      <c r="P834" s="102"/>
      <c r="Q834" s="102"/>
      <c r="R834" s="102"/>
      <c r="S834" s="102"/>
      <c r="T834" s="102"/>
      <c r="U834" s="102"/>
      <c r="V834" s="102"/>
      <c r="W834" s="104"/>
      <c r="X834" s="104"/>
      <c r="Y834" s="102"/>
      <c r="Z834" s="102"/>
      <c r="AA834" s="102"/>
      <c r="AB834" s="102"/>
      <c r="AC834" s="102"/>
      <c r="AD834" s="102"/>
    </row>
    <row r="835" spans="1:30" ht="12.75" customHeight="1">
      <c r="A835" s="102"/>
      <c r="B835" s="102"/>
      <c r="C835" s="102"/>
      <c r="D835" s="102"/>
      <c r="E835" s="102"/>
      <c r="F835" s="102"/>
      <c r="G835" s="102"/>
      <c r="H835" s="102"/>
      <c r="I835" s="102"/>
      <c r="J835" s="102"/>
      <c r="K835" s="102"/>
      <c r="L835" s="102"/>
      <c r="M835" s="102"/>
      <c r="N835" s="102"/>
      <c r="O835" s="102"/>
      <c r="P835" s="102"/>
      <c r="Q835" s="102"/>
      <c r="R835" s="102"/>
      <c r="S835" s="102"/>
      <c r="T835" s="102"/>
      <c r="U835" s="102"/>
      <c r="V835" s="102"/>
      <c r="W835" s="104"/>
      <c r="X835" s="104"/>
      <c r="Y835" s="102"/>
      <c r="Z835" s="102"/>
      <c r="AA835" s="102"/>
      <c r="AB835" s="102"/>
      <c r="AC835" s="102"/>
      <c r="AD835" s="102"/>
    </row>
    <row r="836" spans="1:30" ht="12.75" customHeight="1">
      <c r="A836" s="102"/>
      <c r="B836" s="102"/>
      <c r="C836" s="102"/>
      <c r="D836" s="102"/>
      <c r="E836" s="102"/>
      <c r="F836" s="102"/>
      <c r="G836" s="102"/>
      <c r="H836" s="102"/>
      <c r="I836" s="102"/>
      <c r="J836" s="102"/>
      <c r="K836" s="102"/>
      <c r="L836" s="102"/>
      <c r="M836" s="102"/>
      <c r="N836" s="102"/>
      <c r="O836" s="102"/>
      <c r="P836" s="102"/>
      <c r="Q836" s="102"/>
      <c r="R836" s="102"/>
      <c r="S836" s="102"/>
      <c r="T836" s="102"/>
      <c r="U836" s="102"/>
      <c r="V836" s="102"/>
      <c r="W836" s="104"/>
      <c r="X836" s="104"/>
      <c r="Y836" s="102"/>
      <c r="Z836" s="102"/>
      <c r="AA836" s="102"/>
      <c r="AB836" s="102"/>
      <c r="AC836" s="102"/>
      <c r="AD836" s="102"/>
    </row>
    <row r="837" spans="1:30" ht="12.75" customHeight="1">
      <c r="A837" s="102"/>
      <c r="B837" s="102"/>
      <c r="C837" s="102"/>
      <c r="D837" s="102"/>
      <c r="E837" s="102"/>
      <c r="F837" s="102"/>
      <c r="G837" s="102"/>
      <c r="H837" s="102"/>
      <c r="I837" s="102"/>
      <c r="J837" s="102"/>
      <c r="K837" s="102"/>
      <c r="L837" s="102"/>
      <c r="M837" s="102"/>
      <c r="N837" s="102"/>
      <c r="O837" s="102"/>
      <c r="P837" s="102"/>
      <c r="Q837" s="102"/>
      <c r="R837" s="102"/>
      <c r="S837" s="102"/>
      <c r="T837" s="102"/>
      <c r="U837" s="102"/>
      <c r="V837" s="102"/>
      <c r="W837" s="104"/>
      <c r="X837" s="104"/>
      <c r="Y837" s="102"/>
      <c r="Z837" s="102"/>
      <c r="AA837" s="102"/>
      <c r="AB837" s="102"/>
      <c r="AC837" s="102"/>
      <c r="AD837" s="102"/>
    </row>
    <row r="838" spans="1:30" ht="12.75" customHeight="1">
      <c r="A838" s="102"/>
      <c r="B838" s="102"/>
      <c r="C838" s="102"/>
      <c r="D838" s="102"/>
      <c r="E838" s="102"/>
      <c r="F838" s="102"/>
      <c r="G838" s="102"/>
      <c r="H838" s="102"/>
      <c r="I838" s="102"/>
      <c r="J838" s="102"/>
      <c r="K838" s="102"/>
      <c r="L838" s="102"/>
      <c r="M838" s="102"/>
      <c r="N838" s="102"/>
      <c r="O838" s="102"/>
      <c r="P838" s="102"/>
      <c r="Q838" s="102"/>
      <c r="R838" s="102"/>
      <c r="S838" s="102"/>
      <c r="T838" s="102"/>
      <c r="U838" s="102"/>
      <c r="V838" s="102"/>
      <c r="W838" s="104"/>
      <c r="X838" s="104"/>
      <c r="Y838" s="102"/>
      <c r="Z838" s="102"/>
      <c r="AA838" s="102"/>
      <c r="AB838" s="102"/>
      <c r="AC838" s="102"/>
      <c r="AD838" s="102"/>
    </row>
    <row r="839" spans="1:30" ht="12.75" customHeight="1">
      <c r="A839" s="102"/>
      <c r="B839" s="102"/>
      <c r="C839" s="102"/>
      <c r="D839" s="102"/>
      <c r="E839" s="102"/>
      <c r="F839" s="102"/>
      <c r="G839" s="102"/>
      <c r="H839" s="102"/>
      <c r="I839" s="102"/>
      <c r="J839" s="102"/>
      <c r="K839" s="102"/>
      <c r="L839" s="102"/>
      <c r="M839" s="102"/>
      <c r="N839" s="102"/>
      <c r="O839" s="102"/>
      <c r="P839" s="102"/>
      <c r="Q839" s="102"/>
      <c r="R839" s="102"/>
      <c r="S839" s="102"/>
      <c r="T839" s="102"/>
      <c r="U839" s="102"/>
      <c r="V839" s="102"/>
      <c r="W839" s="104"/>
      <c r="X839" s="104"/>
      <c r="Y839" s="102"/>
      <c r="Z839" s="102"/>
      <c r="AA839" s="102"/>
      <c r="AB839" s="102"/>
      <c r="AC839" s="102"/>
      <c r="AD839" s="102"/>
    </row>
    <row r="840" spans="1:30" ht="12.75" customHeight="1">
      <c r="A840" s="102"/>
      <c r="B840" s="102"/>
      <c r="C840" s="102"/>
      <c r="D840" s="102"/>
      <c r="E840" s="102"/>
      <c r="F840" s="102"/>
      <c r="G840" s="102"/>
      <c r="H840" s="102"/>
      <c r="I840" s="102"/>
      <c r="J840" s="102"/>
      <c r="K840" s="102"/>
      <c r="L840" s="102"/>
      <c r="M840" s="102"/>
      <c r="N840" s="102"/>
      <c r="O840" s="102"/>
      <c r="P840" s="102"/>
      <c r="Q840" s="102"/>
      <c r="R840" s="102"/>
      <c r="S840" s="102"/>
      <c r="T840" s="102"/>
      <c r="U840" s="102"/>
      <c r="V840" s="102"/>
      <c r="W840" s="104"/>
      <c r="X840" s="104"/>
      <c r="Y840" s="102"/>
      <c r="Z840" s="102"/>
      <c r="AA840" s="102"/>
      <c r="AB840" s="102"/>
      <c r="AC840" s="102"/>
      <c r="AD840" s="102"/>
    </row>
    <row r="841" spans="1:30" ht="12.75" customHeight="1">
      <c r="A841" s="102"/>
      <c r="B841" s="102"/>
      <c r="C841" s="102"/>
      <c r="D841" s="102"/>
      <c r="E841" s="102"/>
      <c r="F841" s="102"/>
      <c r="G841" s="102"/>
      <c r="H841" s="102"/>
      <c r="I841" s="102"/>
      <c r="J841" s="102"/>
      <c r="K841" s="102"/>
      <c r="L841" s="102"/>
      <c r="M841" s="102"/>
      <c r="N841" s="102"/>
      <c r="O841" s="102"/>
      <c r="P841" s="102"/>
      <c r="Q841" s="102"/>
      <c r="R841" s="102"/>
      <c r="S841" s="102"/>
      <c r="T841" s="102"/>
      <c r="U841" s="102"/>
      <c r="V841" s="102"/>
      <c r="W841" s="104"/>
      <c r="X841" s="104"/>
      <c r="Y841" s="102"/>
      <c r="Z841" s="102"/>
      <c r="AA841" s="102"/>
      <c r="AB841" s="102"/>
      <c r="AC841" s="102"/>
      <c r="AD841" s="102"/>
    </row>
    <row r="842" spans="1:30" ht="12.75" customHeight="1">
      <c r="A842" s="102"/>
      <c r="B842" s="102"/>
      <c r="C842" s="102"/>
      <c r="D842" s="102"/>
      <c r="E842" s="102"/>
      <c r="F842" s="102"/>
      <c r="G842" s="102"/>
      <c r="H842" s="102"/>
      <c r="I842" s="102"/>
      <c r="J842" s="102"/>
      <c r="K842" s="102"/>
      <c r="L842" s="102"/>
      <c r="M842" s="102"/>
      <c r="N842" s="102"/>
      <c r="O842" s="102"/>
      <c r="P842" s="102"/>
      <c r="Q842" s="102"/>
      <c r="R842" s="102"/>
      <c r="S842" s="102"/>
      <c r="T842" s="102"/>
      <c r="U842" s="102"/>
      <c r="V842" s="102"/>
      <c r="W842" s="104"/>
      <c r="X842" s="104"/>
      <c r="Y842" s="102"/>
      <c r="Z842" s="102"/>
      <c r="AA842" s="102"/>
      <c r="AB842" s="102"/>
      <c r="AC842" s="102"/>
      <c r="AD842" s="102"/>
    </row>
    <row r="843" spans="1:30" ht="12.75" customHeight="1">
      <c r="A843" s="102"/>
      <c r="B843" s="102"/>
      <c r="C843" s="102"/>
      <c r="D843" s="102"/>
      <c r="E843" s="102"/>
      <c r="F843" s="102"/>
      <c r="G843" s="102"/>
      <c r="H843" s="102"/>
      <c r="I843" s="102"/>
      <c r="J843" s="102"/>
      <c r="K843" s="102"/>
      <c r="L843" s="102"/>
      <c r="M843" s="102"/>
      <c r="N843" s="102"/>
      <c r="O843" s="102"/>
      <c r="P843" s="102"/>
      <c r="Q843" s="102"/>
      <c r="R843" s="102"/>
      <c r="S843" s="102"/>
      <c r="T843" s="102"/>
      <c r="U843" s="102"/>
      <c r="V843" s="102"/>
      <c r="W843" s="104"/>
      <c r="X843" s="104"/>
      <c r="Y843" s="102"/>
      <c r="Z843" s="102"/>
      <c r="AA843" s="102"/>
      <c r="AB843" s="102"/>
      <c r="AC843" s="102"/>
      <c r="AD843" s="102"/>
    </row>
    <row r="844" spans="1:30" ht="12.75" customHeight="1">
      <c r="A844" s="102"/>
      <c r="B844" s="102"/>
      <c r="C844" s="102"/>
      <c r="D844" s="102"/>
      <c r="E844" s="102"/>
      <c r="F844" s="102"/>
      <c r="G844" s="102"/>
      <c r="H844" s="102"/>
      <c r="I844" s="102"/>
      <c r="J844" s="102"/>
      <c r="K844" s="102"/>
      <c r="L844" s="102"/>
      <c r="M844" s="102"/>
      <c r="N844" s="102"/>
      <c r="O844" s="102"/>
      <c r="P844" s="102"/>
      <c r="Q844" s="102"/>
      <c r="R844" s="102"/>
      <c r="S844" s="102"/>
      <c r="T844" s="102"/>
      <c r="U844" s="102"/>
      <c r="V844" s="102"/>
      <c r="W844" s="104"/>
      <c r="X844" s="104"/>
      <c r="Y844" s="102"/>
      <c r="Z844" s="102"/>
      <c r="AA844" s="102"/>
      <c r="AB844" s="102"/>
      <c r="AC844" s="102"/>
      <c r="AD844" s="102"/>
    </row>
    <row r="845" spans="1:30" ht="12.75" customHeight="1">
      <c r="A845" s="102"/>
      <c r="B845" s="102"/>
      <c r="C845" s="102"/>
      <c r="D845" s="102"/>
      <c r="E845" s="102"/>
      <c r="F845" s="102"/>
      <c r="G845" s="102"/>
      <c r="H845" s="102"/>
      <c r="I845" s="102"/>
      <c r="J845" s="102"/>
      <c r="K845" s="102"/>
      <c r="L845" s="102"/>
      <c r="M845" s="102"/>
      <c r="N845" s="102"/>
      <c r="O845" s="102"/>
      <c r="P845" s="102"/>
      <c r="Q845" s="102"/>
      <c r="R845" s="102"/>
      <c r="S845" s="102"/>
      <c r="T845" s="102"/>
      <c r="U845" s="102"/>
      <c r="V845" s="102"/>
      <c r="W845" s="104"/>
      <c r="X845" s="104"/>
      <c r="Y845" s="102"/>
      <c r="Z845" s="102"/>
      <c r="AA845" s="102"/>
      <c r="AB845" s="102"/>
      <c r="AC845" s="102"/>
      <c r="AD845" s="102"/>
    </row>
    <row r="846" spans="1:30" ht="12.75" customHeight="1">
      <c r="A846" s="102"/>
      <c r="B846" s="102"/>
      <c r="C846" s="102"/>
      <c r="D846" s="102"/>
      <c r="E846" s="102"/>
      <c r="F846" s="102"/>
      <c r="G846" s="102"/>
      <c r="H846" s="102"/>
      <c r="I846" s="102"/>
      <c r="J846" s="102"/>
      <c r="K846" s="102"/>
      <c r="L846" s="102"/>
      <c r="M846" s="102"/>
      <c r="N846" s="102"/>
      <c r="O846" s="102"/>
      <c r="P846" s="102"/>
      <c r="Q846" s="102"/>
      <c r="R846" s="102"/>
      <c r="S846" s="102"/>
      <c r="T846" s="102"/>
      <c r="U846" s="102"/>
      <c r="V846" s="102"/>
      <c r="W846" s="104"/>
      <c r="X846" s="104"/>
      <c r="Y846" s="102"/>
      <c r="Z846" s="102"/>
      <c r="AA846" s="102"/>
      <c r="AB846" s="102"/>
      <c r="AC846" s="102"/>
      <c r="AD846" s="102"/>
    </row>
    <row r="847" spans="1:30" ht="12.75" customHeight="1">
      <c r="A847" s="102"/>
      <c r="B847" s="102"/>
      <c r="C847" s="102"/>
      <c r="D847" s="102"/>
      <c r="E847" s="102"/>
      <c r="F847" s="102"/>
      <c r="G847" s="102"/>
      <c r="H847" s="102"/>
      <c r="I847" s="102"/>
      <c r="J847" s="102"/>
      <c r="K847" s="102"/>
      <c r="L847" s="102"/>
      <c r="M847" s="102"/>
      <c r="N847" s="102"/>
      <c r="O847" s="102"/>
      <c r="P847" s="102"/>
      <c r="Q847" s="102"/>
      <c r="R847" s="102"/>
      <c r="S847" s="102"/>
      <c r="T847" s="102"/>
      <c r="U847" s="102"/>
      <c r="V847" s="102"/>
      <c r="W847" s="104"/>
      <c r="X847" s="104"/>
      <c r="Y847" s="102"/>
      <c r="Z847" s="102"/>
      <c r="AA847" s="102"/>
      <c r="AB847" s="102"/>
      <c r="AC847" s="102"/>
      <c r="AD847" s="102"/>
    </row>
    <row r="848" spans="1:30" ht="12.75" customHeight="1">
      <c r="A848" s="102"/>
      <c r="B848" s="102"/>
      <c r="C848" s="102"/>
      <c r="D848" s="102"/>
      <c r="E848" s="102"/>
      <c r="F848" s="102"/>
      <c r="G848" s="102"/>
      <c r="H848" s="102"/>
      <c r="I848" s="102"/>
      <c r="J848" s="102"/>
      <c r="K848" s="102"/>
      <c r="L848" s="102"/>
      <c r="M848" s="102"/>
      <c r="N848" s="102"/>
      <c r="O848" s="102"/>
      <c r="P848" s="102"/>
      <c r="Q848" s="102"/>
      <c r="R848" s="102"/>
      <c r="S848" s="102"/>
      <c r="T848" s="102"/>
      <c r="U848" s="102"/>
      <c r="V848" s="102"/>
      <c r="W848" s="104"/>
      <c r="X848" s="104"/>
      <c r="Y848" s="102"/>
      <c r="Z848" s="102"/>
      <c r="AA848" s="102"/>
      <c r="AB848" s="102"/>
      <c r="AC848" s="102"/>
      <c r="AD848" s="102"/>
    </row>
    <row r="849" spans="1:30" ht="12.75" customHeight="1">
      <c r="A849" s="102"/>
      <c r="B849" s="102"/>
      <c r="C849" s="102"/>
      <c r="D849" s="102"/>
      <c r="E849" s="102"/>
      <c r="F849" s="102"/>
      <c r="G849" s="102"/>
      <c r="H849" s="102"/>
      <c r="I849" s="102"/>
      <c r="J849" s="102"/>
      <c r="K849" s="102"/>
      <c r="L849" s="102"/>
      <c r="M849" s="102"/>
      <c r="N849" s="102"/>
      <c r="O849" s="102"/>
      <c r="P849" s="102"/>
      <c r="Q849" s="102"/>
      <c r="R849" s="102"/>
      <c r="S849" s="102"/>
      <c r="T849" s="102"/>
      <c r="U849" s="102"/>
      <c r="V849" s="102"/>
      <c r="W849" s="104"/>
      <c r="X849" s="104"/>
      <c r="Y849" s="102"/>
      <c r="Z849" s="102"/>
      <c r="AA849" s="102"/>
      <c r="AB849" s="102"/>
      <c r="AC849" s="102"/>
      <c r="AD849" s="102"/>
    </row>
    <row r="850" spans="1:30" ht="12.75" customHeight="1">
      <c r="A850" s="102"/>
      <c r="B850" s="102"/>
      <c r="C850" s="102"/>
      <c r="D850" s="102"/>
      <c r="E850" s="102"/>
      <c r="F850" s="102"/>
      <c r="G850" s="102"/>
      <c r="H850" s="102"/>
      <c r="I850" s="102"/>
      <c r="J850" s="102"/>
      <c r="K850" s="102"/>
      <c r="L850" s="102"/>
      <c r="M850" s="102"/>
      <c r="N850" s="102"/>
      <c r="O850" s="102"/>
      <c r="P850" s="102"/>
      <c r="Q850" s="102"/>
      <c r="R850" s="102"/>
      <c r="S850" s="102"/>
      <c r="T850" s="102"/>
      <c r="U850" s="102"/>
      <c r="V850" s="102"/>
      <c r="W850" s="104"/>
      <c r="X850" s="104"/>
      <c r="Y850" s="102"/>
      <c r="Z850" s="102"/>
      <c r="AA850" s="102"/>
      <c r="AB850" s="102"/>
      <c r="AC850" s="102"/>
      <c r="AD850" s="102"/>
    </row>
    <row r="851" spans="1:30" ht="12.75" customHeight="1">
      <c r="A851" s="102"/>
      <c r="B851" s="102"/>
      <c r="C851" s="102"/>
      <c r="D851" s="102"/>
      <c r="E851" s="102"/>
      <c r="F851" s="102"/>
      <c r="G851" s="102"/>
      <c r="H851" s="102"/>
      <c r="I851" s="102"/>
      <c r="J851" s="102"/>
      <c r="K851" s="102"/>
      <c r="L851" s="102"/>
      <c r="M851" s="102"/>
      <c r="N851" s="102"/>
      <c r="O851" s="102"/>
      <c r="P851" s="102"/>
      <c r="Q851" s="102"/>
      <c r="R851" s="102"/>
      <c r="S851" s="102"/>
      <c r="T851" s="102"/>
      <c r="U851" s="102"/>
      <c r="V851" s="102"/>
      <c r="W851" s="104"/>
      <c r="X851" s="104"/>
      <c r="Y851" s="102"/>
      <c r="Z851" s="102"/>
      <c r="AA851" s="102"/>
      <c r="AB851" s="102"/>
      <c r="AC851" s="102"/>
      <c r="AD851" s="102"/>
    </row>
    <row r="852" spans="1:30" ht="12.75" customHeight="1">
      <c r="A852" s="102"/>
      <c r="B852" s="102"/>
      <c r="C852" s="102"/>
      <c r="D852" s="102"/>
      <c r="E852" s="102"/>
      <c r="F852" s="102"/>
      <c r="G852" s="102"/>
      <c r="H852" s="102"/>
      <c r="I852" s="102"/>
      <c r="J852" s="102"/>
      <c r="K852" s="102"/>
      <c r="L852" s="102"/>
      <c r="M852" s="102"/>
      <c r="N852" s="102"/>
      <c r="O852" s="102"/>
      <c r="P852" s="102"/>
      <c r="Q852" s="102"/>
      <c r="R852" s="102"/>
      <c r="S852" s="102"/>
      <c r="T852" s="102"/>
      <c r="U852" s="102"/>
      <c r="V852" s="102"/>
      <c r="W852" s="104"/>
      <c r="X852" s="104"/>
      <c r="Y852" s="102"/>
      <c r="Z852" s="102"/>
      <c r="AA852" s="102"/>
      <c r="AB852" s="102"/>
      <c r="AC852" s="102"/>
      <c r="AD852" s="102"/>
    </row>
    <row r="853" spans="1:30" ht="12.75" customHeight="1">
      <c r="A853" s="102"/>
      <c r="B853" s="102"/>
      <c r="C853" s="102"/>
      <c r="D853" s="102"/>
      <c r="E853" s="102"/>
      <c r="F853" s="102"/>
      <c r="G853" s="102"/>
      <c r="H853" s="102"/>
      <c r="I853" s="102"/>
      <c r="J853" s="102"/>
      <c r="K853" s="102"/>
      <c r="L853" s="102"/>
      <c r="M853" s="102"/>
      <c r="N853" s="102"/>
      <c r="O853" s="102"/>
      <c r="P853" s="102"/>
      <c r="Q853" s="102"/>
      <c r="R853" s="102"/>
      <c r="S853" s="102"/>
      <c r="T853" s="102"/>
      <c r="U853" s="102"/>
      <c r="V853" s="102"/>
      <c r="W853" s="104"/>
      <c r="X853" s="104"/>
      <c r="Y853" s="102"/>
      <c r="Z853" s="102"/>
      <c r="AA853" s="102"/>
      <c r="AB853" s="102"/>
      <c r="AC853" s="102"/>
      <c r="AD853" s="102"/>
    </row>
    <row r="854" spans="1:30" ht="12.75" customHeight="1">
      <c r="A854" s="102"/>
      <c r="B854" s="102"/>
      <c r="C854" s="102"/>
      <c r="D854" s="102"/>
      <c r="E854" s="102"/>
      <c r="F854" s="102"/>
      <c r="G854" s="102"/>
      <c r="H854" s="102"/>
      <c r="I854" s="102"/>
      <c r="J854" s="102"/>
      <c r="K854" s="102"/>
      <c r="L854" s="102"/>
      <c r="M854" s="102"/>
      <c r="N854" s="102"/>
      <c r="O854" s="102"/>
      <c r="P854" s="102"/>
      <c r="Q854" s="102"/>
      <c r="R854" s="102"/>
      <c r="S854" s="102"/>
      <c r="T854" s="102"/>
      <c r="U854" s="102"/>
      <c r="V854" s="102"/>
      <c r="W854" s="104"/>
      <c r="X854" s="104"/>
      <c r="Y854" s="102"/>
      <c r="Z854" s="102"/>
      <c r="AA854" s="102"/>
      <c r="AB854" s="102"/>
      <c r="AC854" s="102"/>
      <c r="AD854" s="102"/>
    </row>
    <row r="855" spans="1:30" ht="12.75" customHeight="1">
      <c r="A855" s="102"/>
      <c r="B855" s="102"/>
      <c r="C855" s="102"/>
      <c r="D855" s="102"/>
      <c r="E855" s="102"/>
      <c r="F855" s="102"/>
      <c r="G855" s="102"/>
      <c r="H855" s="102"/>
      <c r="I855" s="102"/>
      <c r="J855" s="102"/>
      <c r="K855" s="102"/>
      <c r="L855" s="102"/>
      <c r="M855" s="102"/>
      <c r="N855" s="102"/>
      <c r="O855" s="102"/>
      <c r="P855" s="102"/>
      <c r="Q855" s="102"/>
      <c r="R855" s="102"/>
      <c r="S855" s="102"/>
      <c r="T855" s="102"/>
      <c r="U855" s="102"/>
      <c r="V855" s="102"/>
      <c r="W855" s="104"/>
      <c r="X855" s="104"/>
      <c r="Y855" s="102"/>
      <c r="Z855" s="102"/>
      <c r="AA855" s="102"/>
      <c r="AB855" s="102"/>
      <c r="AC855" s="102"/>
      <c r="AD855" s="102"/>
    </row>
    <row r="856" spans="1:30" ht="12.75" customHeight="1">
      <c r="A856" s="102"/>
      <c r="B856" s="102"/>
      <c r="C856" s="102"/>
      <c r="D856" s="102"/>
      <c r="E856" s="102"/>
      <c r="F856" s="102"/>
      <c r="G856" s="102"/>
      <c r="H856" s="102"/>
      <c r="I856" s="102"/>
      <c r="J856" s="102"/>
      <c r="K856" s="102"/>
      <c r="L856" s="102"/>
      <c r="M856" s="102"/>
      <c r="N856" s="102"/>
      <c r="O856" s="102"/>
      <c r="P856" s="102"/>
      <c r="Q856" s="102"/>
      <c r="R856" s="102"/>
      <c r="S856" s="102"/>
      <c r="T856" s="102"/>
      <c r="U856" s="102"/>
      <c r="V856" s="102"/>
      <c r="W856" s="104"/>
      <c r="X856" s="104"/>
      <c r="Y856" s="102"/>
      <c r="Z856" s="102"/>
      <c r="AA856" s="102"/>
      <c r="AB856" s="102"/>
      <c r="AC856" s="102"/>
      <c r="AD856" s="102"/>
    </row>
    <row r="857" spans="1:30" ht="12.75" customHeight="1">
      <c r="A857" s="102"/>
      <c r="B857" s="102"/>
      <c r="C857" s="102"/>
      <c r="D857" s="102"/>
      <c r="E857" s="102"/>
      <c r="F857" s="102"/>
      <c r="G857" s="102"/>
      <c r="H857" s="102"/>
      <c r="I857" s="102"/>
      <c r="J857" s="102"/>
      <c r="K857" s="102"/>
      <c r="L857" s="102"/>
      <c r="M857" s="102"/>
      <c r="N857" s="102"/>
      <c r="O857" s="102"/>
      <c r="P857" s="102"/>
      <c r="Q857" s="102"/>
      <c r="R857" s="102"/>
      <c r="S857" s="102"/>
      <c r="T857" s="102"/>
      <c r="U857" s="102"/>
      <c r="V857" s="102"/>
      <c r="W857" s="104"/>
      <c r="X857" s="104"/>
      <c r="Y857" s="102"/>
      <c r="Z857" s="102"/>
      <c r="AA857" s="102"/>
      <c r="AB857" s="102"/>
      <c r="AC857" s="102"/>
      <c r="AD857" s="102"/>
    </row>
    <row r="858" spans="1:30" ht="12.75" customHeight="1">
      <c r="A858" s="102"/>
      <c r="B858" s="102"/>
      <c r="C858" s="102"/>
      <c r="D858" s="102"/>
      <c r="E858" s="102"/>
      <c r="F858" s="102"/>
      <c r="G858" s="102"/>
      <c r="H858" s="102"/>
      <c r="I858" s="102"/>
      <c r="J858" s="102"/>
      <c r="K858" s="102"/>
      <c r="L858" s="102"/>
      <c r="M858" s="102"/>
      <c r="N858" s="102"/>
      <c r="O858" s="102"/>
      <c r="P858" s="102"/>
      <c r="Q858" s="102"/>
      <c r="R858" s="102"/>
      <c r="S858" s="102"/>
      <c r="T858" s="102"/>
      <c r="U858" s="102"/>
      <c r="V858" s="102"/>
      <c r="W858" s="104"/>
      <c r="X858" s="104"/>
      <c r="Y858" s="102"/>
      <c r="Z858" s="102"/>
      <c r="AA858" s="102"/>
      <c r="AB858" s="102"/>
      <c r="AC858" s="102"/>
      <c r="AD858" s="102"/>
    </row>
    <row r="859" spans="1:30" ht="12.75" customHeight="1">
      <c r="A859" s="102"/>
      <c r="B859" s="102"/>
      <c r="C859" s="102"/>
      <c r="D859" s="102"/>
      <c r="E859" s="102"/>
      <c r="F859" s="102"/>
      <c r="G859" s="102"/>
      <c r="H859" s="102"/>
      <c r="I859" s="102"/>
      <c r="J859" s="102"/>
      <c r="K859" s="102"/>
      <c r="L859" s="102"/>
      <c r="M859" s="102"/>
      <c r="N859" s="102"/>
      <c r="O859" s="102"/>
      <c r="P859" s="102"/>
      <c r="Q859" s="102"/>
      <c r="R859" s="102"/>
      <c r="S859" s="102"/>
      <c r="T859" s="102"/>
      <c r="U859" s="102"/>
      <c r="V859" s="102"/>
      <c r="W859" s="104"/>
      <c r="X859" s="104"/>
      <c r="Y859" s="102"/>
      <c r="Z859" s="102"/>
      <c r="AA859" s="102"/>
      <c r="AB859" s="102"/>
      <c r="AC859" s="102"/>
      <c r="AD859" s="102"/>
    </row>
    <row r="860" spans="1:30" ht="12.75" customHeight="1">
      <c r="A860" s="102"/>
      <c r="B860" s="102"/>
      <c r="C860" s="102"/>
      <c r="D860" s="102"/>
      <c r="E860" s="102"/>
      <c r="F860" s="102"/>
      <c r="G860" s="102"/>
      <c r="H860" s="102"/>
      <c r="I860" s="102"/>
      <c r="J860" s="102"/>
      <c r="K860" s="102"/>
      <c r="L860" s="102"/>
      <c r="M860" s="102"/>
      <c r="N860" s="102"/>
      <c r="O860" s="102"/>
      <c r="P860" s="102"/>
      <c r="Q860" s="102"/>
      <c r="R860" s="102"/>
      <c r="S860" s="102"/>
      <c r="T860" s="102"/>
      <c r="U860" s="102"/>
      <c r="V860" s="102"/>
      <c r="W860" s="104"/>
      <c r="X860" s="104"/>
      <c r="Y860" s="102"/>
      <c r="Z860" s="102"/>
      <c r="AA860" s="102"/>
      <c r="AB860" s="102"/>
      <c r="AC860" s="102"/>
      <c r="AD860" s="102"/>
    </row>
    <row r="861" spans="1:30" ht="12.75" customHeight="1">
      <c r="A861" s="102"/>
      <c r="B861" s="102"/>
      <c r="C861" s="102"/>
      <c r="D861" s="102"/>
      <c r="E861" s="102"/>
      <c r="F861" s="102"/>
      <c r="G861" s="102"/>
      <c r="H861" s="102"/>
      <c r="I861" s="102"/>
      <c r="J861" s="102"/>
      <c r="K861" s="102"/>
      <c r="L861" s="102"/>
      <c r="M861" s="102"/>
      <c r="N861" s="102"/>
      <c r="O861" s="102"/>
      <c r="P861" s="102"/>
      <c r="Q861" s="102"/>
      <c r="R861" s="102"/>
      <c r="S861" s="102"/>
      <c r="T861" s="102"/>
      <c r="U861" s="102"/>
      <c r="V861" s="102"/>
      <c r="W861" s="104"/>
      <c r="X861" s="104"/>
      <c r="Y861" s="102"/>
      <c r="Z861" s="102"/>
      <c r="AA861" s="102"/>
      <c r="AB861" s="102"/>
      <c r="AC861" s="102"/>
      <c r="AD861" s="102"/>
    </row>
    <row r="862" spans="1:30" ht="12.75" customHeight="1">
      <c r="A862" s="102"/>
      <c r="B862" s="102"/>
      <c r="C862" s="102"/>
      <c r="D862" s="102"/>
      <c r="E862" s="102"/>
      <c r="F862" s="102"/>
      <c r="G862" s="102"/>
      <c r="H862" s="102"/>
      <c r="I862" s="102"/>
      <c r="J862" s="102"/>
      <c r="K862" s="102"/>
      <c r="L862" s="102"/>
      <c r="M862" s="102"/>
      <c r="N862" s="102"/>
      <c r="O862" s="102"/>
      <c r="P862" s="102"/>
      <c r="Q862" s="102"/>
      <c r="R862" s="102"/>
      <c r="S862" s="102"/>
      <c r="T862" s="102"/>
      <c r="U862" s="102"/>
      <c r="V862" s="102"/>
      <c r="W862" s="104"/>
      <c r="X862" s="104"/>
      <c r="Y862" s="102"/>
      <c r="Z862" s="102"/>
      <c r="AA862" s="102"/>
      <c r="AB862" s="102"/>
      <c r="AC862" s="102"/>
      <c r="AD862" s="102"/>
    </row>
    <row r="863" spans="1:30" ht="12.75" customHeight="1">
      <c r="A863" s="102"/>
      <c r="B863" s="102"/>
      <c r="C863" s="102"/>
      <c r="D863" s="102"/>
      <c r="E863" s="102"/>
      <c r="F863" s="102"/>
      <c r="G863" s="102"/>
      <c r="H863" s="102"/>
      <c r="I863" s="102"/>
      <c r="J863" s="102"/>
      <c r="K863" s="102"/>
      <c r="L863" s="102"/>
      <c r="M863" s="102"/>
      <c r="N863" s="102"/>
      <c r="O863" s="102"/>
      <c r="P863" s="102"/>
      <c r="Q863" s="102"/>
      <c r="R863" s="102"/>
      <c r="S863" s="102"/>
      <c r="T863" s="102"/>
      <c r="U863" s="102"/>
      <c r="V863" s="102"/>
      <c r="W863" s="104"/>
      <c r="X863" s="104"/>
      <c r="Y863" s="102"/>
      <c r="Z863" s="102"/>
      <c r="AA863" s="102"/>
      <c r="AB863" s="102"/>
      <c r="AC863" s="102"/>
      <c r="AD863" s="102"/>
    </row>
    <row r="864" spans="1:30" ht="12.75" customHeight="1">
      <c r="A864" s="102"/>
      <c r="B864" s="102"/>
      <c r="C864" s="102"/>
      <c r="D864" s="102"/>
      <c r="E864" s="102"/>
      <c r="F864" s="102"/>
      <c r="G864" s="102"/>
      <c r="H864" s="102"/>
      <c r="I864" s="102"/>
      <c r="J864" s="102"/>
      <c r="K864" s="102"/>
      <c r="L864" s="102"/>
      <c r="M864" s="102"/>
      <c r="N864" s="102"/>
      <c r="O864" s="102"/>
      <c r="P864" s="102"/>
      <c r="Q864" s="102"/>
      <c r="R864" s="102"/>
      <c r="S864" s="102"/>
      <c r="T864" s="102"/>
      <c r="U864" s="102"/>
      <c r="V864" s="102"/>
      <c r="W864" s="104"/>
      <c r="X864" s="104"/>
      <c r="Y864" s="102"/>
      <c r="Z864" s="102"/>
      <c r="AA864" s="102"/>
      <c r="AB864" s="102"/>
      <c r="AC864" s="102"/>
      <c r="AD864" s="102"/>
    </row>
    <row r="865" spans="1:30" ht="12.75" customHeight="1">
      <c r="A865" s="102"/>
      <c r="B865" s="102"/>
      <c r="C865" s="102"/>
      <c r="D865" s="102"/>
      <c r="E865" s="102"/>
      <c r="F865" s="102"/>
      <c r="G865" s="102"/>
      <c r="H865" s="102"/>
      <c r="I865" s="102"/>
      <c r="J865" s="102"/>
      <c r="K865" s="102"/>
      <c r="L865" s="102"/>
      <c r="M865" s="102"/>
      <c r="N865" s="102"/>
      <c r="O865" s="102"/>
      <c r="P865" s="102"/>
      <c r="Q865" s="102"/>
      <c r="R865" s="102"/>
      <c r="S865" s="102"/>
      <c r="T865" s="102"/>
      <c r="U865" s="102"/>
      <c r="V865" s="102"/>
      <c r="W865" s="104"/>
      <c r="X865" s="104"/>
      <c r="Y865" s="102"/>
      <c r="Z865" s="102"/>
      <c r="AA865" s="102"/>
      <c r="AB865" s="102"/>
      <c r="AC865" s="102"/>
      <c r="AD865" s="102"/>
    </row>
    <row r="866" spans="1:30" ht="12.75" customHeight="1">
      <c r="A866" s="102"/>
      <c r="B866" s="102"/>
      <c r="C866" s="102"/>
      <c r="D866" s="102"/>
      <c r="E866" s="102"/>
      <c r="F866" s="102"/>
      <c r="G866" s="102"/>
      <c r="H866" s="102"/>
      <c r="I866" s="102"/>
      <c r="J866" s="102"/>
      <c r="K866" s="102"/>
      <c r="L866" s="102"/>
      <c r="M866" s="102"/>
      <c r="N866" s="102"/>
      <c r="O866" s="102"/>
      <c r="P866" s="102"/>
      <c r="Q866" s="102"/>
      <c r="R866" s="102"/>
      <c r="S866" s="102"/>
      <c r="T866" s="102"/>
      <c r="U866" s="102"/>
      <c r="V866" s="102"/>
      <c r="W866" s="104"/>
      <c r="X866" s="104"/>
      <c r="Y866" s="102"/>
      <c r="Z866" s="102"/>
      <c r="AA866" s="102"/>
      <c r="AB866" s="102"/>
      <c r="AC866" s="102"/>
      <c r="AD866" s="102"/>
    </row>
    <row r="867" spans="1:30" ht="12.75" customHeight="1">
      <c r="A867" s="102"/>
      <c r="B867" s="102"/>
      <c r="C867" s="102"/>
      <c r="D867" s="102"/>
      <c r="E867" s="102"/>
      <c r="F867" s="102"/>
      <c r="G867" s="102"/>
      <c r="H867" s="102"/>
      <c r="I867" s="102"/>
      <c r="J867" s="102"/>
      <c r="K867" s="102"/>
      <c r="L867" s="102"/>
      <c r="M867" s="102"/>
      <c r="N867" s="102"/>
      <c r="O867" s="102"/>
      <c r="P867" s="102"/>
      <c r="Q867" s="102"/>
      <c r="R867" s="102"/>
      <c r="S867" s="102"/>
      <c r="T867" s="102"/>
      <c r="U867" s="102"/>
      <c r="V867" s="102"/>
      <c r="W867" s="104"/>
      <c r="X867" s="104"/>
      <c r="Y867" s="102"/>
      <c r="Z867" s="102"/>
      <c r="AA867" s="102"/>
      <c r="AB867" s="102"/>
      <c r="AC867" s="102"/>
      <c r="AD867" s="102"/>
    </row>
    <row r="868" spans="1:30" ht="12.75" customHeight="1">
      <c r="A868" s="102"/>
      <c r="B868" s="102"/>
      <c r="C868" s="102"/>
      <c r="D868" s="102"/>
      <c r="E868" s="102"/>
      <c r="F868" s="102"/>
      <c r="G868" s="102"/>
      <c r="H868" s="102"/>
      <c r="I868" s="102"/>
      <c r="J868" s="102"/>
      <c r="K868" s="102"/>
      <c r="L868" s="102"/>
      <c r="M868" s="102"/>
      <c r="N868" s="102"/>
      <c r="O868" s="102"/>
      <c r="P868" s="102"/>
      <c r="Q868" s="102"/>
      <c r="R868" s="102"/>
      <c r="S868" s="102"/>
      <c r="T868" s="102"/>
      <c r="U868" s="102"/>
      <c r="V868" s="102"/>
      <c r="W868" s="104"/>
      <c r="X868" s="104"/>
      <c r="Y868" s="102"/>
      <c r="Z868" s="102"/>
      <c r="AA868" s="102"/>
      <c r="AB868" s="102"/>
      <c r="AC868" s="102"/>
      <c r="AD868" s="102"/>
    </row>
    <row r="869" spans="1:30" ht="12.75" customHeight="1">
      <c r="A869" s="102"/>
      <c r="B869" s="102"/>
      <c r="C869" s="102"/>
      <c r="D869" s="102"/>
      <c r="E869" s="102"/>
      <c r="F869" s="102"/>
      <c r="G869" s="102"/>
      <c r="H869" s="102"/>
      <c r="I869" s="102"/>
      <c r="J869" s="102"/>
      <c r="K869" s="102"/>
      <c r="L869" s="102"/>
      <c r="M869" s="102"/>
      <c r="N869" s="102"/>
      <c r="O869" s="102"/>
      <c r="P869" s="102"/>
      <c r="Q869" s="102"/>
      <c r="R869" s="102"/>
      <c r="S869" s="102"/>
      <c r="T869" s="102"/>
      <c r="U869" s="102"/>
      <c r="V869" s="102"/>
      <c r="W869" s="104"/>
      <c r="X869" s="104"/>
      <c r="Y869" s="102"/>
      <c r="Z869" s="102"/>
      <c r="AA869" s="102"/>
      <c r="AB869" s="102"/>
      <c r="AC869" s="102"/>
      <c r="AD869" s="102"/>
    </row>
    <row r="870" spans="1:30" ht="12.75" customHeight="1">
      <c r="A870" s="102"/>
      <c r="B870" s="102"/>
      <c r="C870" s="102"/>
      <c r="D870" s="102"/>
      <c r="E870" s="102"/>
      <c r="F870" s="102"/>
      <c r="G870" s="102"/>
      <c r="H870" s="102"/>
      <c r="I870" s="102"/>
      <c r="J870" s="102"/>
      <c r="K870" s="102"/>
      <c r="L870" s="102"/>
      <c r="M870" s="102"/>
      <c r="N870" s="102"/>
      <c r="O870" s="102"/>
      <c r="P870" s="102"/>
      <c r="Q870" s="102"/>
      <c r="R870" s="102"/>
      <c r="S870" s="102"/>
      <c r="T870" s="102"/>
      <c r="U870" s="102"/>
      <c r="V870" s="102"/>
      <c r="W870" s="104"/>
      <c r="X870" s="104"/>
      <c r="Y870" s="102"/>
      <c r="Z870" s="102"/>
      <c r="AA870" s="102"/>
      <c r="AB870" s="102"/>
      <c r="AC870" s="102"/>
      <c r="AD870" s="102"/>
    </row>
    <row r="871" spans="1:30" ht="12.75" customHeight="1">
      <c r="A871" s="102"/>
      <c r="B871" s="102"/>
      <c r="C871" s="102"/>
      <c r="D871" s="102"/>
      <c r="E871" s="102"/>
      <c r="F871" s="102"/>
      <c r="G871" s="102"/>
      <c r="H871" s="102"/>
      <c r="I871" s="102"/>
      <c r="J871" s="102"/>
      <c r="K871" s="102"/>
      <c r="L871" s="102"/>
      <c r="M871" s="102"/>
      <c r="N871" s="102"/>
      <c r="O871" s="102"/>
      <c r="P871" s="102"/>
      <c r="Q871" s="102"/>
      <c r="R871" s="102"/>
      <c r="S871" s="102"/>
      <c r="T871" s="102"/>
      <c r="U871" s="102"/>
      <c r="V871" s="102"/>
      <c r="W871" s="104"/>
      <c r="X871" s="104"/>
      <c r="Y871" s="102"/>
      <c r="Z871" s="102"/>
      <c r="AA871" s="102"/>
      <c r="AB871" s="102"/>
      <c r="AC871" s="102"/>
      <c r="AD871" s="102"/>
    </row>
    <row r="872" spans="1:30" ht="12.75" customHeight="1">
      <c r="A872" s="102"/>
      <c r="B872" s="102"/>
      <c r="C872" s="102"/>
      <c r="D872" s="102"/>
      <c r="E872" s="102"/>
      <c r="F872" s="102"/>
      <c r="G872" s="102"/>
      <c r="H872" s="102"/>
      <c r="I872" s="102"/>
      <c r="J872" s="102"/>
      <c r="K872" s="102"/>
      <c r="L872" s="102"/>
      <c r="M872" s="102"/>
      <c r="N872" s="102"/>
      <c r="O872" s="102"/>
      <c r="P872" s="102"/>
      <c r="Q872" s="102"/>
      <c r="R872" s="102"/>
      <c r="S872" s="102"/>
      <c r="T872" s="102"/>
      <c r="U872" s="102"/>
      <c r="V872" s="102"/>
      <c r="W872" s="104"/>
      <c r="X872" s="104"/>
      <c r="Y872" s="102"/>
      <c r="Z872" s="102"/>
      <c r="AA872" s="102"/>
      <c r="AB872" s="102"/>
      <c r="AC872" s="102"/>
      <c r="AD872" s="102"/>
    </row>
    <row r="873" spans="1:30" ht="12.75" customHeight="1">
      <c r="A873" s="102"/>
      <c r="B873" s="102"/>
      <c r="C873" s="102"/>
      <c r="D873" s="102"/>
      <c r="E873" s="102"/>
      <c r="F873" s="102"/>
      <c r="G873" s="102"/>
      <c r="H873" s="102"/>
      <c r="I873" s="102"/>
      <c r="J873" s="102"/>
      <c r="K873" s="102"/>
      <c r="L873" s="102"/>
      <c r="M873" s="102"/>
      <c r="N873" s="102"/>
      <c r="O873" s="102"/>
      <c r="P873" s="102"/>
      <c r="Q873" s="102"/>
      <c r="R873" s="102"/>
      <c r="S873" s="102"/>
      <c r="T873" s="102"/>
      <c r="U873" s="102"/>
      <c r="V873" s="102"/>
      <c r="W873" s="104"/>
      <c r="X873" s="104"/>
      <c r="Y873" s="102"/>
      <c r="Z873" s="102"/>
      <c r="AA873" s="102"/>
      <c r="AB873" s="102"/>
      <c r="AC873" s="102"/>
      <c r="AD873" s="102"/>
    </row>
    <row r="874" spans="1:30" ht="12.75" customHeight="1">
      <c r="A874" s="102"/>
      <c r="B874" s="102"/>
      <c r="C874" s="102"/>
      <c r="D874" s="102"/>
      <c r="E874" s="102"/>
      <c r="F874" s="102"/>
      <c r="G874" s="102"/>
      <c r="H874" s="102"/>
      <c r="I874" s="102"/>
      <c r="J874" s="102"/>
      <c r="K874" s="102"/>
      <c r="L874" s="102"/>
      <c r="M874" s="102"/>
      <c r="N874" s="102"/>
      <c r="O874" s="102"/>
      <c r="P874" s="102"/>
      <c r="Q874" s="102"/>
      <c r="R874" s="102"/>
      <c r="S874" s="102"/>
      <c r="T874" s="102"/>
      <c r="U874" s="102"/>
      <c r="V874" s="102"/>
      <c r="W874" s="104"/>
      <c r="X874" s="104"/>
      <c r="Y874" s="102"/>
      <c r="Z874" s="102"/>
      <c r="AA874" s="102"/>
      <c r="AB874" s="102"/>
      <c r="AC874" s="102"/>
      <c r="AD874" s="102"/>
    </row>
    <row r="875" spans="1:30" ht="12.75" customHeight="1">
      <c r="A875" s="102"/>
      <c r="B875" s="102"/>
      <c r="C875" s="102"/>
      <c r="D875" s="102"/>
      <c r="E875" s="102"/>
      <c r="F875" s="102"/>
      <c r="G875" s="102"/>
      <c r="H875" s="102"/>
      <c r="I875" s="102"/>
      <c r="J875" s="102"/>
      <c r="K875" s="102"/>
      <c r="L875" s="102"/>
      <c r="M875" s="102"/>
      <c r="N875" s="102"/>
      <c r="O875" s="102"/>
      <c r="P875" s="102"/>
      <c r="Q875" s="102"/>
      <c r="R875" s="102"/>
      <c r="S875" s="102"/>
      <c r="T875" s="102"/>
      <c r="U875" s="102"/>
      <c r="V875" s="102"/>
      <c r="W875" s="104"/>
      <c r="X875" s="104"/>
      <c r="Y875" s="102"/>
      <c r="Z875" s="102"/>
      <c r="AA875" s="102"/>
      <c r="AB875" s="102"/>
      <c r="AC875" s="102"/>
      <c r="AD875" s="102"/>
    </row>
    <row r="876" spans="1:30" ht="12.75" customHeight="1">
      <c r="A876" s="102"/>
      <c r="B876" s="102"/>
      <c r="C876" s="102"/>
      <c r="D876" s="102"/>
      <c r="E876" s="102"/>
      <c r="F876" s="102"/>
      <c r="G876" s="102"/>
      <c r="H876" s="102"/>
      <c r="I876" s="102"/>
      <c r="J876" s="102"/>
      <c r="K876" s="102"/>
      <c r="L876" s="102"/>
      <c r="M876" s="102"/>
      <c r="N876" s="102"/>
      <c r="O876" s="102"/>
      <c r="P876" s="102"/>
      <c r="Q876" s="102"/>
      <c r="R876" s="102"/>
      <c r="S876" s="102"/>
      <c r="T876" s="102"/>
      <c r="U876" s="102"/>
      <c r="V876" s="102"/>
      <c r="W876" s="104"/>
      <c r="X876" s="104"/>
      <c r="Y876" s="102"/>
      <c r="Z876" s="102"/>
      <c r="AA876" s="102"/>
      <c r="AB876" s="102"/>
      <c r="AC876" s="102"/>
      <c r="AD876" s="102"/>
    </row>
    <row r="877" spans="1:30" ht="12.75" customHeight="1">
      <c r="A877" s="102"/>
      <c r="B877" s="102"/>
      <c r="C877" s="102"/>
      <c r="D877" s="102"/>
      <c r="E877" s="102"/>
      <c r="F877" s="102"/>
      <c r="G877" s="102"/>
      <c r="H877" s="102"/>
      <c r="I877" s="102"/>
      <c r="J877" s="102"/>
      <c r="K877" s="102"/>
      <c r="L877" s="102"/>
      <c r="M877" s="102"/>
      <c r="N877" s="102"/>
      <c r="O877" s="102"/>
      <c r="P877" s="102"/>
      <c r="Q877" s="102"/>
      <c r="R877" s="102"/>
      <c r="S877" s="102"/>
      <c r="T877" s="102"/>
      <c r="U877" s="102"/>
      <c r="V877" s="102"/>
      <c r="W877" s="104"/>
      <c r="X877" s="104"/>
      <c r="Y877" s="102"/>
      <c r="Z877" s="102"/>
      <c r="AA877" s="102"/>
      <c r="AB877" s="102"/>
      <c r="AC877" s="102"/>
      <c r="AD877" s="102"/>
    </row>
    <row r="878" spans="1:30" ht="12.75" customHeight="1">
      <c r="A878" s="102"/>
      <c r="B878" s="102"/>
      <c r="C878" s="102"/>
      <c r="D878" s="102"/>
      <c r="E878" s="102"/>
      <c r="F878" s="102"/>
      <c r="G878" s="102"/>
      <c r="H878" s="102"/>
      <c r="I878" s="102"/>
      <c r="J878" s="102"/>
      <c r="K878" s="102"/>
      <c r="L878" s="102"/>
      <c r="M878" s="102"/>
      <c r="N878" s="102"/>
      <c r="O878" s="102"/>
      <c r="P878" s="102"/>
      <c r="Q878" s="102"/>
      <c r="R878" s="102"/>
      <c r="S878" s="102"/>
      <c r="T878" s="102"/>
      <c r="U878" s="102"/>
      <c r="V878" s="102"/>
      <c r="W878" s="104"/>
      <c r="X878" s="104"/>
      <c r="Y878" s="102"/>
      <c r="Z878" s="102"/>
      <c r="AA878" s="102"/>
      <c r="AB878" s="102"/>
      <c r="AC878" s="102"/>
      <c r="AD878" s="102"/>
    </row>
    <row r="879" spans="1:30" ht="12.75" customHeight="1">
      <c r="A879" s="102"/>
      <c r="B879" s="102"/>
      <c r="C879" s="102"/>
      <c r="D879" s="102"/>
      <c r="E879" s="102"/>
      <c r="F879" s="102"/>
      <c r="G879" s="102"/>
      <c r="H879" s="102"/>
      <c r="I879" s="102"/>
      <c r="J879" s="102"/>
      <c r="K879" s="102"/>
      <c r="L879" s="102"/>
      <c r="M879" s="102"/>
      <c r="N879" s="102"/>
      <c r="O879" s="102"/>
      <c r="P879" s="102"/>
      <c r="Q879" s="102"/>
      <c r="R879" s="102"/>
      <c r="S879" s="102"/>
      <c r="T879" s="102"/>
      <c r="U879" s="102"/>
      <c r="V879" s="102"/>
      <c r="W879" s="104"/>
      <c r="X879" s="104"/>
      <c r="Y879" s="102"/>
      <c r="Z879" s="102"/>
      <c r="AA879" s="102"/>
      <c r="AB879" s="102"/>
      <c r="AC879" s="102"/>
      <c r="AD879" s="102"/>
    </row>
    <row r="880" spans="1:30" ht="12.75" customHeight="1">
      <c r="A880" s="102"/>
      <c r="B880" s="102"/>
      <c r="C880" s="102"/>
      <c r="D880" s="102"/>
      <c r="E880" s="102"/>
      <c r="F880" s="102"/>
      <c r="G880" s="102"/>
      <c r="H880" s="102"/>
      <c r="I880" s="102"/>
      <c r="J880" s="102"/>
      <c r="K880" s="102"/>
      <c r="L880" s="102"/>
      <c r="M880" s="102"/>
      <c r="N880" s="102"/>
      <c r="O880" s="102"/>
      <c r="P880" s="102"/>
      <c r="Q880" s="102"/>
      <c r="R880" s="102"/>
      <c r="S880" s="102"/>
      <c r="T880" s="102"/>
      <c r="U880" s="102"/>
      <c r="V880" s="102"/>
      <c r="W880" s="104"/>
      <c r="X880" s="104"/>
      <c r="Y880" s="102"/>
      <c r="Z880" s="102"/>
      <c r="AA880" s="102"/>
      <c r="AB880" s="102"/>
      <c r="AC880" s="102"/>
      <c r="AD880" s="102"/>
    </row>
    <row r="881" spans="1:30" ht="12.75" customHeight="1">
      <c r="A881" s="102"/>
      <c r="B881" s="102"/>
      <c r="C881" s="102"/>
      <c r="D881" s="102"/>
      <c r="E881" s="102"/>
      <c r="F881" s="102"/>
      <c r="G881" s="102"/>
      <c r="H881" s="102"/>
      <c r="I881" s="102"/>
      <c r="J881" s="102"/>
      <c r="K881" s="102"/>
      <c r="L881" s="102"/>
      <c r="M881" s="102"/>
      <c r="N881" s="102"/>
      <c r="O881" s="102"/>
      <c r="P881" s="102"/>
      <c r="Q881" s="102"/>
      <c r="R881" s="102"/>
      <c r="S881" s="102"/>
      <c r="T881" s="102"/>
      <c r="U881" s="102"/>
      <c r="V881" s="102"/>
      <c r="W881" s="104"/>
      <c r="X881" s="104"/>
      <c r="Y881" s="102"/>
      <c r="Z881" s="102"/>
      <c r="AA881" s="102"/>
      <c r="AB881" s="102"/>
      <c r="AC881" s="102"/>
      <c r="AD881" s="102"/>
    </row>
    <row r="882" spans="1:30" ht="12.75" customHeight="1">
      <c r="A882" s="102"/>
      <c r="B882" s="102"/>
      <c r="C882" s="102"/>
      <c r="D882" s="102"/>
      <c r="E882" s="102"/>
      <c r="F882" s="102"/>
      <c r="G882" s="102"/>
      <c r="H882" s="102"/>
      <c r="I882" s="102"/>
      <c r="J882" s="102"/>
      <c r="K882" s="102"/>
      <c r="L882" s="102"/>
      <c r="M882" s="102"/>
      <c r="N882" s="102"/>
      <c r="O882" s="102"/>
      <c r="P882" s="102"/>
      <c r="Q882" s="102"/>
      <c r="R882" s="102"/>
      <c r="S882" s="102"/>
      <c r="T882" s="102"/>
      <c r="U882" s="102"/>
      <c r="V882" s="102"/>
      <c r="W882" s="104"/>
      <c r="X882" s="104"/>
      <c r="Y882" s="102"/>
      <c r="Z882" s="102"/>
      <c r="AA882" s="102"/>
      <c r="AB882" s="102"/>
      <c r="AC882" s="102"/>
      <c r="AD882" s="102"/>
    </row>
    <row r="883" spans="1:30" ht="12.75" customHeight="1">
      <c r="A883" s="102"/>
      <c r="B883" s="102"/>
      <c r="C883" s="102"/>
      <c r="D883" s="102"/>
      <c r="E883" s="102"/>
      <c r="F883" s="102"/>
      <c r="G883" s="102"/>
      <c r="H883" s="102"/>
      <c r="I883" s="102"/>
      <c r="J883" s="102"/>
      <c r="K883" s="102"/>
      <c r="L883" s="102"/>
      <c r="M883" s="102"/>
      <c r="N883" s="102"/>
      <c r="O883" s="102"/>
      <c r="P883" s="102"/>
      <c r="Q883" s="102"/>
      <c r="R883" s="102"/>
      <c r="S883" s="102"/>
      <c r="T883" s="102"/>
      <c r="U883" s="102"/>
      <c r="V883" s="102"/>
      <c r="W883" s="104"/>
      <c r="X883" s="104"/>
      <c r="Y883" s="102"/>
      <c r="Z883" s="102"/>
      <c r="AA883" s="102"/>
      <c r="AB883" s="102"/>
      <c r="AC883" s="102"/>
      <c r="AD883" s="102"/>
    </row>
    <row r="884" spans="1:30" ht="12.75" customHeight="1">
      <c r="A884" s="102"/>
      <c r="B884" s="102"/>
      <c r="C884" s="102"/>
      <c r="D884" s="102"/>
      <c r="E884" s="102"/>
      <c r="F884" s="102"/>
      <c r="G884" s="102"/>
      <c r="H884" s="102"/>
      <c r="I884" s="102"/>
      <c r="J884" s="102"/>
      <c r="K884" s="102"/>
      <c r="L884" s="102"/>
      <c r="M884" s="102"/>
      <c r="N884" s="102"/>
      <c r="O884" s="102"/>
      <c r="P884" s="102"/>
      <c r="Q884" s="102"/>
      <c r="R884" s="102"/>
      <c r="S884" s="102"/>
      <c r="T884" s="102"/>
      <c r="U884" s="102"/>
      <c r="V884" s="102"/>
      <c r="W884" s="104"/>
      <c r="X884" s="104"/>
      <c r="Y884" s="102"/>
      <c r="Z884" s="102"/>
      <c r="AA884" s="102"/>
      <c r="AB884" s="102"/>
      <c r="AC884" s="102"/>
      <c r="AD884" s="102"/>
    </row>
    <row r="885" spans="1:30" ht="12.75" customHeight="1">
      <c r="A885" s="102"/>
      <c r="B885" s="102"/>
      <c r="C885" s="102"/>
      <c r="D885" s="102"/>
      <c r="E885" s="102"/>
      <c r="F885" s="102"/>
      <c r="G885" s="102"/>
      <c r="H885" s="102"/>
      <c r="I885" s="102"/>
      <c r="J885" s="102"/>
      <c r="K885" s="102"/>
      <c r="L885" s="102"/>
      <c r="M885" s="102"/>
      <c r="N885" s="102"/>
      <c r="O885" s="102"/>
      <c r="P885" s="102"/>
      <c r="Q885" s="102"/>
      <c r="R885" s="102"/>
      <c r="S885" s="102"/>
      <c r="T885" s="102"/>
      <c r="U885" s="102"/>
      <c r="V885" s="102"/>
      <c r="W885" s="104"/>
      <c r="X885" s="104"/>
      <c r="Y885" s="102"/>
      <c r="Z885" s="102"/>
      <c r="AA885" s="102"/>
      <c r="AB885" s="102"/>
      <c r="AC885" s="102"/>
      <c r="AD885" s="102"/>
    </row>
    <row r="886" spans="1:30" ht="12.75" customHeight="1">
      <c r="A886" s="102"/>
      <c r="B886" s="102"/>
      <c r="C886" s="102"/>
      <c r="D886" s="102"/>
      <c r="E886" s="102"/>
      <c r="F886" s="102"/>
      <c r="G886" s="102"/>
      <c r="H886" s="102"/>
      <c r="I886" s="102"/>
      <c r="J886" s="102"/>
      <c r="K886" s="102"/>
      <c r="L886" s="102"/>
      <c r="M886" s="102"/>
      <c r="N886" s="102"/>
      <c r="O886" s="102"/>
      <c r="P886" s="102"/>
      <c r="Q886" s="102"/>
      <c r="R886" s="102"/>
      <c r="S886" s="102"/>
      <c r="T886" s="102"/>
      <c r="U886" s="102"/>
      <c r="V886" s="102"/>
      <c r="W886" s="104"/>
      <c r="X886" s="104"/>
      <c r="Y886" s="102"/>
      <c r="Z886" s="102"/>
      <c r="AA886" s="102"/>
      <c r="AB886" s="102"/>
      <c r="AC886" s="102"/>
      <c r="AD886" s="102"/>
    </row>
    <row r="887" spans="1:30" ht="12.75" customHeight="1">
      <c r="A887" s="102"/>
      <c r="B887" s="102"/>
      <c r="C887" s="102"/>
      <c r="D887" s="102"/>
      <c r="E887" s="102"/>
      <c r="F887" s="102"/>
      <c r="G887" s="102"/>
      <c r="H887" s="102"/>
      <c r="I887" s="102"/>
      <c r="J887" s="102"/>
      <c r="K887" s="102"/>
      <c r="L887" s="102"/>
      <c r="M887" s="102"/>
      <c r="N887" s="102"/>
      <c r="O887" s="102"/>
      <c r="P887" s="102"/>
      <c r="Q887" s="102"/>
      <c r="R887" s="102"/>
      <c r="S887" s="102"/>
      <c r="T887" s="102"/>
      <c r="U887" s="102"/>
      <c r="V887" s="102"/>
      <c r="W887" s="104"/>
      <c r="X887" s="104"/>
      <c r="Y887" s="102"/>
      <c r="Z887" s="102"/>
      <c r="AA887" s="102"/>
      <c r="AB887" s="102"/>
      <c r="AC887" s="102"/>
      <c r="AD887" s="102"/>
    </row>
    <row r="888" spans="1:30" ht="12.75" customHeight="1">
      <c r="A888" s="102"/>
      <c r="B888" s="102"/>
      <c r="C888" s="102"/>
      <c r="D888" s="102"/>
      <c r="E888" s="102"/>
      <c r="F888" s="102"/>
      <c r="G888" s="102"/>
      <c r="H888" s="102"/>
      <c r="I888" s="102"/>
      <c r="J888" s="102"/>
      <c r="K888" s="102"/>
      <c r="L888" s="102"/>
      <c r="M888" s="102"/>
      <c r="N888" s="102"/>
      <c r="O888" s="102"/>
      <c r="P888" s="102"/>
      <c r="Q888" s="102"/>
      <c r="R888" s="102"/>
      <c r="S888" s="102"/>
      <c r="T888" s="102"/>
      <c r="U888" s="102"/>
      <c r="V888" s="102"/>
      <c r="W888" s="104"/>
      <c r="X888" s="104"/>
      <c r="Y888" s="102"/>
      <c r="Z888" s="102"/>
      <c r="AA888" s="102"/>
      <c r="AB888" s="102"/>
      <c r="AC888" s="102"/>
      <c r="AD888" s="102"/>
    </row>
    <row r="889" spans="1:30" ht="12.75" customHeight="1">
      <c r="A889" s="102"/>
      <c r="B889" s="102"/>
      <c r="C889" s="102"/>
      <c r="D889" s="102"/>
      <c r="E889" s="102"/>
      <c r="F889" s="102"/>
      <c r="G889" s="102"/>
      <c r="H889" s="102"/>
      <c r="I889" s="102"/>
      <c r="J889" s="102"/>
      <c r="K889" s="102"/>
      <c r="L889" s="102"/>
      <c r="M889" s="102"/>
      <c r="N889" s="102"/>
      <c r="O889" s="102"/>
      <c r="P889" s="102"/>
      <c r="Q889" s="102"/>
      <c r="R889" s="102"/>
      <c r="S889" s="102"/>
      <c r="T889" s="102"/>
      <c r="U889" s="102"/>
      <c r="V889" s="102"/>
      <c r="W889" s="104"/>
      <c r="X889" s="104"/>
      <c r="Y889" s="102"/>
      <c r="Z889" s="102"/>
      <c r="AA889" s="102"/>
      <c r="AB889" s="102"/>
      <c r="AC889" s="102"/>
      <c r="AD889" s="102"/>
    </row>
    <row r="890" spans="1:30" ht="12.75" customHeight="1">
      <c r="A890" s="102"/>
      <c r="B890" s="102"/>
      <c r="C890" s="102"/>
      <c r="D890" s="102"/>
      <c r="E890" s="102"/>
      <c r="F890" s="102"/>
      <c r="G890" s="102"/>
      <c r="H890" s="102"/>
      <c r="I890" s="102"/>
      <c r="J890" s="102"/>
      <c r="K890" s="102"/>
      <c r="L890" s="102"/>
      <c r="M890" s="102"/>
      <c r="N890" s="102"/>
      <c r="O890" s="102"/>
      <c r="P890" s="102"/>
      <c r="Q890" s="102"/>
      <c r="R890" s="102"/>
      <c r="S890" s="102"/>
      <c r="T890" s="102"/>
      <c r="U890" s="102"/>
      <c r="V890" s="102"/>
      <c r="W890" s="104"/>
      <c r="X890" s="104"/>
      <c r="Y890" s="102"/>
      <c r="Z890" s="102"/>
      <c r="AA890" s="102"/>
      <c r="AB890" s="102"/>
      <c r="AC890" s="102"/>
      <c r="AD890" s="102"/>
    </row>
    <row r="891" spans="1:30" ht="12.75" customHeight="1">
      <c r="A891" s="102"/>
      <c r="B891" s="102"/>
      <c r="C891" s="102"/>
      <c r="D891" s="102"/>
      <c r="E891" s="102"/>
      <c r="F891" s="102"/>
      <c r="G891" s="102"/>
      <c r="H891" s="102"/>
      <c r="I891" s="102"/>
      <c r="J891" s="102"/>
      <c r="K891" s="102"/>
      <c r="L891" s="102"/>
      <c r="M891" s="102"/>
      <c r="N891" s="102"/>
      <c r="O891" s="102"/>
      <c r="P891" s="102"/>
      <c r="Q891" s="102"/>
      <c r="R891" s="102"/>
      <c r="S891" s="102"/>
      <c r="T891" s="102"/>
      <c r="U891" s="102"/>
      <c r="V891" s="102"/>
      <c r="W891" s="104"/>
      <c r="X891" s="104"/>
      <c r="Y891" s="102"/>
      <c r="Z891" s="102"/>
      <c r="AA891" s="102"/>
      <c r="AB891" s="102"/>
      <c r="AC891" s="102"/>
      <c r="AD891" s="102"/>
    </row>
    <row r="892" spans="1:30" ht="12.75" customHeight="1">
      <c r="A892" s="102"/>
      <c r="B892" s="102"/>
      <c r="C892" s="102"/>
      <c r="D892" s="102"/>
      <c r="E892" s="102"/>
      <c r="F892" s="102"/>
      <c r="G892" s="102"/>
      <c r="H892" s="102"/>
      <c r="I892" s="102"/>
      <c r="J892" s="102"/>
      <c r="K892" s="102"/>
      <c r="L892" s="102"/>
      <c r="M892" s="102"/>
      <c r="N892" s="102"/>
      <c r="O892" s="102"/>
      <c r="P892" s="102"/>
      <c r="Q892" s="102"/>
      <c r="R892" s="102"/>
      <c r="S892" s="102"/>
      <c r="T892" s="102"/>
      <c r="U892" s="102"/>
      <c r="V892" s="102"/>
      <c r="W892" s="104"/>
      <c r="X892" s="104"/>
      <c r="Y892" s="102"/>
      <c r="Z892" s="102"/>
      <c r="AA892" s="102"/>
      <c r="AB892" s="102"/>
      <c r="AC892" s="102"/>
      <c r="AD892" s="102"/>
    </row>
    <row r="893" spans="1:30" ht="12.75" customHeight="1">
      <c r="A893" s="102"/>
      <c r="B893" s="102"/>
      <c r="C893" s="102"/>
      <c r="D893" s="102"/>
      <c r="E893" s="102"/>
      <c r="F893" s="102"/>
      <c r="G893" s="102"/>
      <c r="H893" s="102"/>
      <c r="I893" s="102"/>
      <c r="J893" s="102"/>
      <c r="K893" s="102"/>
      <c r="L893" s="102"/>
      <c r="M893" s="102"/>
      <c r="N893" s="102"/>
      <c r="O893" s="102"/>
      <c r="P893" s="102"/>
      <c r="Q893" s="102"/>
      <c r="R893" s="102"/>
      <c r="S893" s="102"/>
      <c r="T893" s="102"/>
      <c r="U893" s="102"/>
      <c r="V893" s="102"/>
      <c r="W893" s="104"/>
      <c r="X893" s="104"/>
      <c r="Y893" s="102"/>
      <c r="Z893" s="102"/>
      <c r="AA893" s="102"/>
      <c r="AB893" s="102"/>
      <c r="AC893" s="102"/>
      <c r="AD893" s="102"/>
    </row>
    <row r="894" spans="1:30" ht="12.75" customHeight="1">
      <c r="A894" s="102"/>
      <c r="B894" s="102"/>
      <c r="C894" s="102"/>
      <c r="D894" s="102"/>
      <c r="E894" s="102"/>
      <c r="F894" s="102"/>
      <c r="G894" s="102"/>
      <c r="H894" s="102"/>
      <c r="I894" s="102"/>
      <c r="J894" s="102"/>
      <c r="K894" s="102"/>
      <c r="L894" s="102"/>
      <c r="M894" s="102"/>
      <c r="N894" s="102"/>
      <c r="O894" s="102"/>
      <c r="P894" s="102"/>
      <c r="Q894" s="102"/>
      <c r="R894" s="102"/>
      <c r="S894" s="102"/>
      <c r="T894" s="102"/>
      <c r="U894" s="102"/>
      <c r="V894" s="102"/>
      <c r="W894" s="104"/>
      <c r="X894" s="104"/>
      <c r="Y894" s="102"/>
      <c r="Z894" s="102"/>
      <c r="AA894" s="102"/>
      <c r="AB894" s="102"/>
      <c r="AC894" s="102"/>
      <c r="AD894" s="102"/>
    </row>
    <row r="895" spans="1:30" ht="12.75" customHeight="1">
      <c r="A895" s="102"/>
      <c r="B895" s="102"/>
      <c r="C895" s="102"/>
      <c r="D895" s="102"/>
      <c r="E895" s="102"/>
      <c r="F895" s="102"/>
      <c r="G895" s="102"/>
      <c r="H895" s="102"/>
      <c r="I895" s="102"/>
      <c r="J895" s="102"/>
      <c r="K895" s="102"/>
      <c r="L895" s="102"/>
      <c r="M895" s="102"/>
      <c r="N895" s="102"/>
      <c r="O895" s="102"/>
      <c r="P895" s="102"/>
      <c r="Q895" s="102"/>
      <c r="R895" s="102"/>
      <c r="S895" s="102"/>
      <c r="T895" s="102"/>
      <c r="U895" s="102"/>
      <c r="V895" s="102"/>
      <c r="W895" s="104"/>
      <c r="X895" s="104"/>
      <c r="Y895" s="102"/>
      <c r="Z895" s="102"/>
      <c r="AA895" s="102"/>
      <c r="AB895" s="102"/>
      <c r="AC895" s="102"/>
      <c r="AD895" s="102"/>
    </row>
    <row r="896" spans="1:30" ht="12.75" customHeight="1">
      <c r="A896" s="102"/>
      <c r="B896" s="102"/>
      <c r="C896" s="102"/>
      <c r="D896" s="102"/>
      <c r="E896" s="102"/>
      <c r="F896" s="102"/>
      <c r="G896" s="102"/>
      <c r="H896" s="102"/>
      <c r="I896" s="102"/>
      <c r="J896" s="102"/>
      <c r="K896" s="102"/>
      <c r="L896" s="102"/>
      <c r="M896" s="102"/>
      <c r="N896" s="102"/>
      <c r="O896" s="102"/>
      <c r="P896" s="102"/>
      <c r="Q896" s="102"/>
      <c r="R896" s="102"/>
      <c r="S896" s="102"/>
      <c r="T896" s="102"/>
      <c r="U896" s="102"/>
      <c r="V896" s="102"/>
      <c r="W896" s="104"/>
      <c r="X896" s="104"/>
      <c r="Y896" s="102"/>
      <c r="Z896" s="102"/>
      <c r="AA896" s="102"/>
      <c r="AB896" s="102"/>
      <c r="AC896" s="102"/>
      <c r="AD896" s="102"/>
    </row>
    <row r="897" spans="1:30" ht="12.75" customHeight="1">
      <c r="A897" s="102"/>
      <c r="B897" s="102"/>
      <c r="C897" s="102"/>
      <c r="D897" s="102"/>
      <c r="E897" s="102"/>
      <c r="F897" s="102"/>
      <c r="G897" s="102"/>
      <c r="H897" s="102"/>
      <c r="I897" s="102"/>
      <c r="J897" s="102"/>
      <c r="K897" s="102"/>
      <c r="L897" s="102"/>
      <c r="M897" s="102"/>
      <c r="N897" s="102"/>
      <c r="O897" s="102"/>
      <c r="P897" s="102"/>
      <c r="Q897" s="102"/>
      <c r="R897" s="102"/>
      <c r="S897" s="102"/>
      <c r="T897" s="102"/>
      <c r="U897" s="102"/>
      <c r="V897" s="102"/>
      <c r="W897" s="104"/>
      <c r="X897" s="104"/>
      <c r="Y897" s="102"/>
      <c r="Z897" s="102"/>
      <c r="AA897" s="102"/>
      <c r="AB897" s="102"/>
      <c r="AC897" s="102"/>
      <c r="AD897" s="102"/>
    </row>
    <row r="898" spans="1:30" ht="12.75" customHeight="1">
      <c r="A898" s="102"/>
      <c r="B898" s="102"/>
      <c r="C898" s="102"/>
      <c r="D898" s="102"/>
      <c r="E898" s="102"/>
      <c r="F898" s="102"/>
      <c r="G898" s="102"/>
      <c r="H898" s="102"/>
      <c r="I898" s="102"/>
      <c r="J898" s="102"/>
      <c r="K898" s="102"/>
      <c r="L898" s="102"/>
      <c r="M898" s="102"/>
      <c r="N898" s="102"/>
      <c r="O898" s="102"/>
      <c r="P898" s="102"/>
      <c r="Q898" s="102"/>
      <c r="R898" s="102"/>
      <c r="S898" s="102"/>
      <c r="T898" s="102"/>
      <c r="U898" s="102"/>
      <c r="V898" s="102"/>
      <c r="W898" s="104"/>
      <c r="X898" s="104"/>
      <c r="Y898" s="102"/>
      <c r="Z898" s="102"/>
      <c r="AA898" s="102"/>
      <c r="AB898" s="102"/>
      <c r="AC898" s="102"/>
      <c r="AD898" s="102"/>
    </row>
    <row r="899" spans="1:30" ht="12.75" customHeight="1">
      <c r="A899" s="102"/>
      <c r="B899" s="102"/>
      <c r="C899" s="102"/>
      <c r="D899" s="102"/>
      <c r="E899" s="102"/>
      <c r="F899" s="102"/>
      <c r="G899" s="102"/>
      <c r="H899" s="102"/>
      <c r="I899" s="102"/>
      <c r="J899" s="102"/>
      <c r="K899" s="102"/>
      <c r="L899" s="102"/>
      <c r="M899" s="102"/>
      <c r="N899" s="102"/>
      <c r="O899" s="102"/>
      <c r="P899" s="102"/>
      <c r="Q899" s="102"/>
      <c r="R899" s="102"/>
      <c r="S899" s="102"/>
      <c r="T899" s="102"/>
      <c r="U899" s="102"/>
      <c r="V899" s="102"/>
      <c r="W899" s="104"/>
      <c r="X899" s="104"/>
      <c r="Y899" s="102"/>
      <c r="Z899" s="102"/>
      <c r="AA899" s="102"/>
      <c r="AB899" s="102"/>
      <c r="AC899" s="102"/>
      <c r="AD899" s="102"/>
    </row>
    <row r="900" spans="1:30" ht="12.75" customHeight="1">
      <c r="A900" s="102"/>
      <c r="B900" s="102"/>
      <c r="C900" s="102"/>
      <c r="D900" s="102"/>
      <c r="E900" s="102"/>
      <c r="F900" s="102"/>
      <c r="G900" s="102"/>
      <c r="H900" s="102"/>
      <c r="I900" s="102"/>
      <c r="J900" s="102"/>
      <c r="K900" s="102"/>
      <c r="L900" s="102"/>
      <c r="M900" s="102"/>
      <c r="N900" s="102"/>
      <c r="O900" s="102"/>
      <c r="P900" s="102"/>
      <c r="Q900" s="102"/>
      <c r="R900" s="102"/>
      <c r="S900" s="102"/>
      <c r="T900" s="102"/>
      <c r="U900" s="102"/>
      <c r="V900" s="102"/>
      <c r="W900" s="104"/>
      <c r="X900" s="104"/>
      <c r="Y900" s="102"/>
      <c r="Z900" s="102"/>
      <c r="AA900" s="102"/>
      <c r="AB900" s="102"/>
      <c r="AC900" s="102"/>
      <c r="AD900" s="102"/>
    </row>
    <row r="901" spans="1:30" ht="12.75" customHeight="1">
      <c r="A901" s="102"/>
      <c r="B901" s="102"/>
      <c r="C901" s="102"/>
      <c r="D901" s="102"/>
      <c r="E901" s="102"/>
      <c r="F901" s="102"/>
      <c r="G901" s="102"/>
      <c r="H901" s="102"/>
      <c r="I901" s="102"/>
      <c r="J901" s="102"/>
      <c r="K901" s="102"/>
      <c r="L901" s="102"/>
      <c r="M901" s="102"/>
      <c r="N901" s="102"/>
      <c r="O901" s="102"/>
      <c r="P901" s="102"/>
      <c r="Q901" s="102"/>
      <c r="R901" s="102"/>
      <c r="S901" s="102"/>
      <c r="T901" s="102"/>
      <c r="U901" s="102"/>
      <c r="V901" s="102"/>
      <c r="W901" s="104"/>
      <c r="X901" s="104"/>
      <c r="Y901" s="102"/>
      <c r="Z901" s="102"/>
      <c r="AA901" s="102"/>
      <c r="AB901" s="102"/>
      <c r="AC901" s="102"/>
      <c r="AD901" s="102"/>
    </row>
    <row r="902" spans="1:30" ht="12.75" customHeight="1">
      <c r="A902" s="102"/>
      <c r="B902" s="102"/>
      <c r="C902" s="102"/>
      <c r="D902" s="102"/>
      <c r="E902" s="102"/>
      <c r="F902" s="102"/>
      <c r="G902" s="102"/>
      <c r="H902" s="102"/>
      <c r="I902" s="102"/>
      <c r="J902" s="102"/>
      <c r="K902" s="102"/>
      <c r="L902" s="102"/>
      <c r="M902" s="102"/>
      <c r="N902" s="102"/>
      <c r="O902" s="102"/>
      <c r="P902" s="102"/>
      <c r="Q902" s="102"/>
      <c r="R902" s="102"/>
      <c r="S902" s="102"/>
      <c r="T902" s="102"/>
      <c r="U902" s="102"/>
      <c r="V902" s="102"/>
      <c r="W902" s="104"/>
      <c r="X902" s="104"/>
      <c r="Y902" s="102"/>
      <c r="Z902" s="102"/>
      <c r="AA902" s="102"/>
      <c r="AB902" s="102"/>
      <c r="AC902" s="102"/>
      <c r="AD902" s="102"/>
    </row>
    <row r="903" spans="1:30" ht="12.75" customHeight="1">
      <c r="A903" s="102"/>
      <c r="B903" s="102"/>
      <c r="C903" s="102"/>
      <c r="D903" s="102"/>
      <c r="E903" s="102"/>
      <c r="F903" s="102"/>
      <c r="G903" s="102"/>
      <c r="H903" s="102"/>
      <c r="I903" s="102"/>
      <c r="J903" s="102"/>
      <c r="K903" s="102"/>
      <c r="L903" s="102"/>
      <c r="M903" s="102"/>
      <c r="N903" s="102"/>
      <c r="O903" s="102"/>
      <c r="P903" s="102"/>
      <c r="Q903" s="102"/>
      <c r="R903" s="102"/>
      <c r="S903" s="102"/>
      <c r="T903" s="102"/>
      <c r="U903" s="102"/>
      <c r="V903" s="102"/>
      <c r="W903" s="104"/>
      <c r="X903" s="104"/>
      <c r="Y903" s="102"/>
      <c r="Z903" s="102"/>
      <c r="AA903" s="102"/>
      <c r="AB903" s="102"/>
      <c r="AC903" s="102"/>
      <c r="AD903" s="102"/>
    </row>
    <row r="904" spans="1:30" ht="12.75" customHeight="1">
      <c r="A904" s="102"/>
      <c r="B904" s="102"/>
      <c r="C904" s="102"/>
      <c r="D904" s="102"/>
      <c r="E904" s="102"/>
      <c r="F904" s="102"/>
      <c r="G904" s="102"/>
      <c r="H904" s="102"/>
      <c r="I904" s="102"/>
      <c r="J904" s="102"/>
      <c r="K904" s="102"/>
      <c r="L904" s="102"/>
      <c r="M904" s="102"/>
      <c r="N904" s="102"/>
      <c r="O904" s="102"/>
      <c r="P904" s="102"/>
      <c r="Q904" s="102"/>
      <c r="R904" s="102"/>
      <c r="S904" s="102"/>
      <c r="T904" s="102"/>
      <c r="U904" s="102"/>
      <c r="V904" s="102"/>
      <c r="W904" s="104"/>
      <c r="X904" s="104"/>
      <c r="Y904" s="102"/>
      <c r="Z904" s="102"/>
      <c r="AA904" s="102"/>
      <c r="AB904" s="102"/>
      <c r="AC904" s="102"/>
      <c r="AD904" s="102"/>
    </row>
    <row r="905" spans="1:30" ht="12.75" customHeight="1">
      <c r="A905" s="102"/>
      <c r="B905" s="102"/>
      <c r="C905" s="102"/>
      <c r="D905" s="102"/>
      <c r="E905" s="102"/>
      <c r="F905" s="102"/>
      <c r="G905" s="102"/>
      <c r="H905" s="102"/>
      <c r="I905" s="102"/>
      <c r="J905" s="102"/>
      <c r="K905" s="102"/>
      <c r="L905" s="102"/>
      <c r="M905" s="102"/>
      <c r="N905" s="102"/>
      <c r="O905" s="102"/>
      <c r="P905" s="102"/>
      <c r="Q905" s="102"/>
      <c r="R905" s="102"/>
      <c r="S905" s="102"/>
      <c r="T905" s="102"/>
      <c r="U905" s="102"/>
      <c r="V905" s="102"/>
      <c r="W905" s="104"/>
      <c r="X905" s="104"/>
      <c r="Y905" s="102"/>
      <c r="Z905" s="102"/>
      <c r="AA905" s="102"/>
      <c r="AB905" s="102"/>
      <c r="AC905" s="102"/>
      <c r="AD905" s="102"/>
    </row>
    <row r="906" spans="1:30" ht="12.75" customHeight="1">
      <c r="A906" s="102"/>
      <c r="B906" s="102"/>
      <c r="C906" s="102"/>
      <c r="D906" s="102"/>
      <c r="E906" s="102"/>
      <c r="F906" s="102"/>
      <c r="G906" s="102"/>
      <c r="H906" s="102"/>
      <c r="I906" s="102"/>
      <c r="J906" s="102"/>
      <c r="K906" s="102"/>
      <c r="L906" s="102"/>
      <c r="M906" s="102"/>
      <c r="N906" s="102"/>
      <c r="O906" s="102"/>
      <c r="P906" s="102"/>
      <c r="Q906" s="102"/>
      <c r="R906" s="102"/>
      <c r="S906" s="102"/>
      <c r="T906" s="102"/>
      <c r="U906" s="102"/>
      <c r="V906" s="102"/>
      <c r="W906" s="104"/>
      <c r="X906" s="104"/>
      <c r="Y906" s="102"/>
      <c r="Z906" s="102"/>
      <c r="AA906" s="102"/>
      <c r="AB906" s="102"/>
      <c r="AC906" s="102"/>
      <c r="AD906" s="102"/>
    </row>
    <row r="907" spans="1:30" ht="12.75" customHeight="1">
      <c r="A907" s="102"/>
      <c r="B907" s="102"/>
      <c r="C907" s="102"/>
      <c r="D907" s="102"/>
      <c r="E907" s="102"/>
      <c r="F907" s="102"/>
      <c r="G907" s="102"/>
      <c r="H907" s="102"/>
      <c r="I907" s="102"/>
      <c r="J907" s="102"/>
      <c r="K907" s="102"/>
      <c r="L907" s="102"/>
      <c r="M907" s="102"/>
      <c r="N907" s="102"/>
      <c r="O907" s="102"/>
      <c r="P907" s="102"/>
      <c r="Q907" s="102"/>
      <c r="R907" s="102"/>
      <c r="S907" s="102"/>
      <c r="T907" s="102"/>
      <c r="U907" s="102"/>
      <c r="V907" s="102"/>
      <c r="W907" s="104"/>
      <c r="X907" s="104"/>
      <c r="Y907" s="102"/>
      <c r="Z907" s="102"/>
      <c r="AA907" s="102"/>
      <c r="AB907" s="102"/>
      <c r="AC907" s="102"/>
      <c r="AD907" s="102"/>
    </row>
    <row r="908" spans="1:30" ht="12.75" customHeight="1">
      <c r="A908" s="102"/>
      <c r="B908" s="102"/>
      <c r="C908" s="102"/>
      <c r="D908" s="102"/>
      <c r="E908" s="102"/>
      <c r="F908" s="102"/>
      <c r="G908" s="102"/>
      <c r="H908" s="102"/>
      <c r="I908" s="102"/>
      <c r="J908" s="102"/>
      <c r="K908" s="102"/>
      <c r="L908" s="102"/>
      <c r="M908" s="102"/>
      <c r="N908" s="102"/>
      <c r="O908" s="102"/>
      <c r="P908" s="102"/>
      <c r="Q908" s="102"/>
      <c r="R908" s="102"/>
      <c r="S908" s="102"/>
      <c r="T908" s="102"/>
      <c r="U908" s="102"/>
      <c r="V908" s="102"/>
      <c r="W908" s="104"/>
      <c r="X908" s="104"/>
      <c r="Y908" s="102"/>
      <c r="Z908" s="102"/>
      <c r="AA908" s="102"/>
      <c r="AB908" s="102"/>
      <c r="AC908" s="102"/>
      <c r="AD908" s="102"/>
    </row>
    <row r="909" spans="1:30" ht="12.75" customHeight="1">
      <c r="A909" s="102"/>
      <c r="B909" s="102"/>
      <c r="C909" s="102"/>
      <c r="D909" s="102"/>
      <c r="E909" s="102"/>
      <c r="F909" s="102"/>
      <c r="G909" s="102"/>
      <c r="H909" s="102"/>
      <c r="I909" s="102"/>
      <c r="J909" s="102"/>
      <c r="K909" s="102"/>
      <c r="L909" s="102"/>
      <c r="M909" s="102"/>
      <c r="N909" s="102"/>
      <c r="O909" s="102"/>
      <c r="P909" s="102"/>
      <c r="Q909" s="102"/>
      <c r="R909" s="102"/>
      <c r="S909" s="102"/>
      <c r="T909" s="102"/>
      <c r="U909" s="102"/>
      <c r="V909" s="102"/>
      <c r="W909" s="104"/>
      <c r="X909" s="104"/>
      <c r="Y909" s="102"/>
      <c r="Z909" s="102"/>
      <c r="AA909" s="102"/>
      <c r="AB909" s="102"/>
      <c r="AC909" s="102"/>
      <c r="AD909" s="102"/>
    </row>
    <row r="910" spans="1:30" ht="12.75" customHeight="1">
      <c r="A910" s="102"/>
      <c r="B910" s="102"/>
      <c r="C910" s="102"/>
      <c r="D910" s="102"/>
      <c r="E910" s="102"/>
      <c r="F910" s="102"/>
      <c r="G910" s="102"/>
      <c r="H910" s="102"/>
      <c r="I910" s="102"/>
      <c r="J910" s="102"/>
      <c r="K910" s="102"/>
      <c r="L910" s="102"/>
      <c r="M910" s="102"/>
      <c r="N910" s="102"/>
      <c r="O910" s="102"/>
      <c r="P910" s="102"/>
      <c r="Q910" s="102"/>
      <c r="R910" s="102"/>
      <c r="S910" s="102"/>
      <c r="T910" s="102"/>
      <c r="U910" s="102"/>
      <c r="V910" s="102"/>
      <c r="W910" s="104"/>
      <c r="X910" s="104"/>
      <c r="Y910" s="102"/>
      <c r="Z910" s="102"/>
      <c r="AA910" s="102"/>
      <c r="AB910" s="102"/>
      <c r="AC910" s="102"/>
      <c r="AD910" s="102"/>
    </row>
    <row r="911" spans="1:30" ht="12.75" customHeight="1">
      <c r="A911" s="102"/>
      <c r="B911" s="102"/>
      <c r="C911" s="102"/>
      <c r="D911" s="102"/>
      <c r="E911" s="102"/>
      <c r="F911" s="102"/>
      <c r="G911" s="102"/>
      <c r="H911" s="102"/>
      <c r="I911" s="102"/>
      <c r="J911" s="102"/>
      <c r="K911" s="102"/>
      <c r="L911" s="102"/>
      <c r="M911" s="102"/>
      <c r="N911" s="102"/>
      <c r="O911" s="102"/>
      <c r="P911" s="102"/>
      <c r="Q911" s="102"/>
      <c r="R911" s="102"/>
      <c r="S911" s="102"/>
      <c r="T911" s="102"/>
      <c r="U911" s="102"/>
      <c r="V911" s="102"/>
      <c r="W911" s="104"/>
      <c r="X911" s="104"/>
      <c r="Y911" s="102"/>
      <c r="Z911" s="102"/>
      <c r="AA911" s="102"/>
      <c r="AB911" s="102"/>
      <c r="AC911" s="102"/>
      <c r="AD911" s="102"/>
    </row>
    <row r="912" spans="1:30" ht="12.75" customHeight="1">
      <c r="A912" s="102"/>
      <c r="B912" s="102"/>
      <c r="C912" s="102"/>
      <c r="D912" s="102"/>
      <c r="E912" s="102"/>
      <c r="F912" s="102"/>
      <c r="G912" s="102"/>
      <c r="H912" s="102"/>
      <c r="I912" s="102"/>
      <c r="J912" s="102"/>
      <c r="K912" s="102"/>
      <c r="L912" s="102"/>
      <c r="M912" s="102"/>
      <c r="N912" s="102"/>
      <c r="O912" s="102"/>
      <c r="P912" s="102"/>
      <c r="Q912" s="102"/>
      <c r="R912" s="102"/>
      <c r="S912" s="102"/>
      <c r="T912" s="102"/>
      <c r="U912" s="102"/>
      <c r="V912" s="102"/>
      <c r="W912" s="104"/>
      <c r="X912" s="104"/>
      <c r="Y912" s="102"/>
      <c r="Z912" s="102"/>
      <c r="AA912" s="102"/>
      <c r="AB912" s="102"/>
      <c r="AC912" s="102"/>
      <c r="AD912" s="102"/>
    </row>
    <row r="913" spans="1:30" ht="12.75" customHeight="1">
      <c r="A913" s="102"/>
      <c r="B913" s="102"/>
      <c r="C913" s="102"/>
      <c r="D913" s="102"/>
      <c r="E913" s="102"/>
      <c r="F913" s="102"/>
      <c r="G913" s="102"/>
      <c r="H913" s="102"/>
      <c r="I913" s="102"/>
      <c r="J913" s="102"/>
      <c r="K913" s="102"/>
      <c r="L913" s="102"/>
      <c r="M913" s="102"/>
      <c r="N913" s="102"/>
      <c r="O913" s="102"/>
      <c r="P913" s="102"/>
      <c r="Q913" s="102"/>
      <c r="R913" s="102"/>
      <c r="S913" s="102"/>
      <c r="T913" s="102"/>
      <c r="U913" s="102"/>
      <c r="V913" s="102"/>
      <c r="W913" s="104"/>
      <c r="X913" s="104"/>
      <c r="Y913" s="102"/>
      <c r="Z913" s="102"/>
      <c r="AA913" s="102"/>
      <c r="AB913" s="102"/>
      <c r="AC913" s="102"/>
      <c r="AD913" s="102"/>
    </row>
    <row r="914" spans="1:30" ht="12.75" customHeight="1">
      <c r="A914" s="102"/>
      <c r="B914" s="102"/>
      <c r="C914" s="102"/>
      <c r="D914" s="102"/>
      <c r="E914" s="102"/>
      <c r="F914" s="102"/>
      <c r="G914" s="102"/>
      <c r="H914" s="102"/>
      <c r="I914" s="102"/>
      <c r="J914" s="102"/>
      <c r="K914" s="102"/>
      <c r="L914" s="102"/>
      <c r="M914" s="102"/>
      <c r="N914" s="102"/>
      <c r="O914" s="102"/>
      <c r="P914" s="102"/>
      <c r="Q914" s="102"/>
      <c r="R914" s="102"/>
      <c r="S914" s="102"/>
      <c r="T914" s="102"/>
      <c r="U914" s="102"/>
      <c r="V914" s="102"/>
      <c r="W914" s="104"/>
      <c r="X914" s="104"/>
      <c r="Y914" s="102"/>
      <c r="Z914" s="102"/>
      <c r="AA914" s="102"/>
      <c r="AB914" s="102"/>
      <c r="AC914" s="102"/>
      <c r="AD914" s="102"/>
    </row>
    <row r="915" spans="1:30" ht="12.75" customHeight="1">
      <c r="A915" s="102"/>
      <c r="B915" s="102"/>
      <c r="C915" s="102"/>
      <c r="D915" s="102"/>
      <c r="E915" s="102"/>
      <c r="F915" s="102"/>
      <c r="G915" s="102"/>
      <c r="H915" s="102"/>
      <c r="I915" s="102"/>
      <c r="J915" s="102"/>
      <c r="K915" s="102"/>
      <c r="L915" s="102"/>
      <c r="M915" s="102"/>
      <c r="N915" s="102"/>
      <c r="O915" s="102"/>
      <c r="P915" s="102"/>
      <c r="Q915" s="102"/>
      <c r="R915" s="102"/>
      <c r="S915" s="102"/>
      <c r="T915" s="102"/>
      <c r="U915" s="102"/>
      <c r="V915" s="102"/>
      <c r="W915" s="104"/>
      <c r="X915" s="104"/>
      <c r="Y915" s="102"/>
      <c r="Z915" s="102"/>
      <c r="AA915" s="102"/>
      <c r="AB915" s="102"/>
      <c r="AC915" s="102"/>
      <c r="AD915" s="102"/>
    </row>
    <row r="916" spans="1:30" ht="12.75" customHeight="1">
      <c r="A916" s="102"/>
      <c r="B916" s="102"/>
      <c r="C916" s="102"/>
      <c r="D916" s="102"/>
      <c r="E916" s="102"/>
      <c r="F916" s="102"/>
      <c r="G916" s="102"/>
      <c r="H916" s="102"/>
      <c r="I916" s="102"/>
      <c r="J916" s="102"/>
      <c r="K916" s="102"/>
      <c r="L916" s="102"/>
      <c r="M916" s="102"/>
      <c r="N916" s="102"/>
      <c r="O916" s="102"/>
      <c r="P916" s="102"/>
      <c r="Q916" s="102"/>
      <c r="R916" s="102"/>
      <c r="S916" s="102"/>
      <c r="T916" s="102"/>
      <c r="U916" s="102"/>
      <c r="V916" s="102"/>
      <c r="W916" s="104"/>
      <c r="X916" s="104"/>
      <c r="Y916" s="102"/>
      <c r="Z916" s="102"/>
      <c r="AA916" s="102"/>
      <c r="AB916" s="102"/>
      <c r="AC916" s="102"/>
      <c r="AD916" s="102"/>
    </row>
    <row r="917" spans="1:30" ht="12.75" customHeight="1">
      <c r="A917" s="102"/>
      <c r="B917" s="102"/>
      <c r="C917" s="102"/>
      <c r="D917" s="102"/>
      <c r="E917" s="102"/>
      <c r="F917" s="102"/>
      <c r="G917" s="102"/>
      <c r="H917" s="102"/>
      <c r="I917" s="102"/>
      <c r="J917" s="102"/>
      <c r="K917" s="102"/>
      <c r="L917" s="102"/>
      <c r="M917" s="102"/>
      <c r="N917" s="102"/>
      <c r="O917" s="102"/>
      <c r="P917" s="102"/>
      <c r="Q917" s="102"/>
      <c r="R917" s="102"/>
      <c r="S917" s="102"/>
      <c r="T917" s="102"/>
      <c r="U917" s="102"/>
      <c r="V917" s="102"/>
      <c r="W917" s="104"/>
      <c r="X917" s="104"/>
      <c r="Y917" s="102"/>
      <c r="Z917" s="102"/>
      <c r="AA917" s="102"/>
      <c r="AB917" s="102"/>
      <c r="AC917" s="102"/>
      <c r="AD917" s="102"/>
    </row>
    <row r="918" spans="1:30" ht="12.75" customHeight="1">
      <c r="A918" s="102"/>
      <c r="B918" s="102"/>
      <c r="C918" s="102"/>
      <c r="D918" s="102"/>
      <c r="E918" s="102"/>
      <c r="F918" s="102"/>
      <c r="G918" s="102"/>
      <c r="H918" s="102"/>
      <c r="I918" s="102"/>
      <c r="J918" s="102"/>
      <c r="K918" s="102"/>
      <c r="L918" s="102"/>
      <c r="M918" s="102"/>
      <c r="N918" s="102"/>
      <c r="O918" s="102"/>
      <c r="P918" s="102"/>
      <c r="Q918" s="102"/>
      <c r="R918" s="102"/>
      <c r="S918" s="102"/>
      <c r="T918" s="102"/>
      <c r="U918" s="102"/>
      <c r="V918" s="102"/>
      <c r="W918" s="104"/>
      <c r="X918" s="104"/>
      <c r="Y918" s="102"/>
      <c r="Z918" s="102"/>
      <c r="AA918" s="102"/>
      <c r="AB918" s="102"/>
      <c r="AC918" s="102"/>
      <c r="AD918" s="102"/>
    </row>
    <row r="919" spans="1:30" ht="12.75" customHeight="1">
      <c r="A919" s="102"/>
      <c r="B919" s="102"/>
      <c r="C919" s="102"/>
      <c r="D919" s="102"/>
      <c r="E919" s="102"/>
      <c r="F919" s="102"/>
      <c r="G919" s="102"/>
      <c r="H919" s="102"/>
      <c r="I919" s="102"/>
      <c r="J919" s="102"/>
      <c r="K919" s="102"/>
      <c r="L919" s="102"/>
      <c r="M919" s="102"/>
      <c r="N919" s="102"/>
      <c r="O919" s="102"/>
      <c r="P919" s="102"/>
      <c r="Q919" s="102"/>
      <c r="R919" s="102"/>
      <c r="S919" s="102"/>
      <c r="T919" s="102"/>
      <c r="U919" s="102"/>
      <c r="V919" s="102"/>
      <c r="W919" s="104"/>
      <c r="X919" s="104"/>
      <c r="Y919" s="102"/>
      <c r="Z919" s="102"/>
      <c r="AA919" s="102"/>
      <c r="AB919" s="102"/>
      <c r="AC919" s="102"/>
      <c r="AD919" s="102"/>
    </row>
    <row r="920" spans="1:30" ht="12.75" customHeight="1">
      <c r="A920" s="102"/>
      <c r="B920" s="102"/>
      <c r="C920" s="102"/>
      <c r="D920" s="102"/>
      <c r="E920" s="102"/>
      <c r="F920" s="102"/>
      <c r="G920" s="102"/>
      <c r="H920" s="102"/>
      <c r="I920" s="102"/>
      <c r="J920" s="102"/>
      <c r="K920" s="102"/>
      <c r="L920" s="102"/>
      <c r="M920" s="102"/>
      <c r="N920" s="102"/>
      <c r="O920" s="102"/>
      <c r="P920" s="102"/>
      <c r="Q920" s="102"/>
      <c r="R920" s="102"/>
      <c r="S920" s="102"/>
      <c r="T920" s="102"/>
      <c r="U920" s="102"/>
      <c r="V920" s="102"/>
      <c r="W920" s="104"/>
      <c r="X920" s="104"/>
      <c r="Y920" s="102"/>
      <c r="Z920" s="102"/>
      <c r="AA920" s="102"/>
      <c r="AB920" s="102"/>
      <c r="AC920" s="102"/>
      <c r="AD920" s="102"/>
    </row>
    <row r="921" spans="1:30" ht="12.75" customHeight="1">
      <c r="A921" s="102"/>
      <c r="B921" s="102"/>
      <c r="C921" s="102"/>
      <c r="D921" s="102"/>
      <c r="E921" s="102"/>
      <c r="F921" s="102"/>
      <c r="G921" s="102"/>
      <c r="H921" s="102"/>
      <c r="I921" s="102"/>
      <c r="J921" s="102"/>
      <c r="K921" s="102"/>
      <c r="L921" s="102"/>
      <c r="M921" s="102"/>
      <c r="N921" s="102"/>
      <c r="O921" s="102"/>
      <c r="P921" s="102"/>
      <c r="Q921" s="102"/>
      <c r="R921" s="102"/>
      <c r="S921" s="102"/>
      <c r="T921" s="102"/>
      <c r="U921" s="102"/>
      <c r="V921" s="102"/>
      <c r="W921" s="104"/>
      <c r="X921" s="104"/>
      <c r="Y921" s="102"/>
      <c r="Z921" s="102"/>
      <c r="AA921" s="102"/>
      <c r="AB921" s="102"/>
      <c r="AC921" s="102"/>
      <c r="AD921" s="102"/>
    </row>
    <row r="922" spans="1:30" ht="12.75" customHeight="1">
      <c r="A922" s="102"/>
      <c r="B922" s="102"/>
      <c r="C922" s="102"/>
      <c r="D922" s="102"/>
      <c r="E922" s="102"/>
      <c r="F922" s="102"/>
      <c r="G922" s="102"/>
      <c r="H922" s="102"/>
      <c r="I922" s="102"/>
      <c r="J922" s="102"/>
      <c r="K922" s="102"/>
      <c r="L922" s="102"/>
      <c r="M922" s="102"/>
      <c r="N922" s="102"/>
      <c r="O922" s="102"/>
      <c r="P922" s="102"/>
      <c r="Q922" s="102"/>
      <c r="R922" s="102"/>
      <c r="S922" s="102"/>
      <c r="T922" s="102"/>
      <c r="U922" s="102"/>
      <c r="V922" s="102"/>
      <c r="W922" s="104"/>
      <c r="X922" s="104"/>
      <c r="Y922" s="102"/>
      <c r="Z922" s="102"/>
      <c r="AA922" s="102"/>
      <c r="AB922" s="102"/>
      <c r="AC922" s="102"/>
      <c r="AD922" s="102"/>
    </row>
    <row r="923" spans="1:30" ht="12.75" customHeight="1">
      <c r="A923" s="102"/>
      <c r="B923" s="102"/>
      <c r="C923" s="102"/>
      <c r="D923" s="102"/>
      <c r="E923" s="102"/>
      <c r="F923" s="102"/>
      <c r="G923" s="102"/>
      <c r="H923" s="102"/>
      <c r="I923" s="102"/>
      <c r="J923" s="102"/>
      <c r="K923" s="102"/>
      <c r="L923" s="102"/>
      <c r="M923" s="102"/>
      <c r="N923" s="102"/>
      <c r="O923" s="102"/>
      <c r="P923" s="102"/>
      <c r="Q923" s="102"/>
      <c r="R923" s="102"/>
      <c r="S923" s="102"/>
      <c r="T923" s="102"/>
      <c r="U923" s="102"/>
      <c r="V923" s="102"/>
      <c r="W923" s="104"/>
      <c r="X923" s="104"/>
      <c r="Y923" s="102"/>
      <c r="Z923" s="102"/>
      <c r="AA923" s="102"/>
      <c r="AB923" s="102"/>
      <c r="AC923" s="102"/>
      <c r="AD923" s="102"/>
    </row>
    <row r="924" spans="1:30" ht="12.75" customHeight="1">
      <c r="A924" s="102"/>
      <c r="B924" s="102"/>
      <c r="C924" s="102"/>
      <c r="D924" s="102"/>
      <c r="E924" s="102"/>
      <c r="F924" s="102"/>
      <c r="G924" s="102"/>
      <c r="H924" s="102"/>
      <c r="I924" s="102"/>
      <c r="J924" s="102"/>
      <c r="K924" s="102"/>
      <c r="L924" s="102"/>
      <c r="M924" s="102"/>
      <c r="N924" s="102"/>
      <c r="O924" s="102"/>
      <c r="P924" s="102"/>
      <c r="Q924" s="102"/>
      <c r="R924" s="102"/>
      <c r="S924" s="102"/>
      <c r="T924" s="102"/>
      <c r="U924" s="102"/>
      <c r="V924" s="102"/>
      <c r="W924" s="104"/>
      <c r="X924" s="104"/>
      <c r="Y924" s="102"/>
      <c r="Z924" s="102"/>
      <c r="AA924" s="102"/>
      <c r="AB924" s="102"/>
      <c r="AC924" s="102"/>
      <c r="AD924" s="102"/>
    </row>
    <row r="925" spans="1:30" ht="12.75" customHeight="1">
      <c r="A925" s="102"/>
      <c r="B925" s="102"/>
      <c r="C925" s="102"/>
      <c r="D925" s="102"/>
      <c r="E925" s="102"/>
      <c r="F925" s="102"/>
      <c r="G925" s="102"/>
      <c r="H925" s="102"/>
      <c r="I925" s="102"/>
      <c r="J925" s="102"/>
      <c r="K925" s="102"/>
      <c r="L925" s="102"/>
      <c r="M925" s="102"/>
      <c r="N925" s="102"/>
      <c r="O925" s="102"/>
      <c r="P925" s="102"/>
      <c r="Q925" s="102"/>
      <c r="R925" s="102"/>
      <c r="S925" s="102"/>
      <c r="T925" s="102"/>
      <c r="U925" s="102"/>
      <c r="V925" s="102"/>
      <c r="W925" s="104"/>
      <c r="X925" s="104"/>
      <c r="Y925" s="102"/>
      <c r="Z925" s="102"/>
      <c r="AA925" s="102"/>
      <c r="AB925" s="102"/>
      <c r="AC925" s="102"/>
      <c r="AD925" s="102"/>
    </row>
    <row r="926" spans="1:30" ht="12.75" customHeight="1">
      <c r="A926" s="102"/>
      <c r="B926" s="102"/>
      <c r="C926" s="102"/>
      <c r="D926" s="102"/>
      <c r="E926" s="102"/>
      <c r="F926" s="102"/>
      <c r="G926" s="102"/>
      <c r="H926" s="102"/>
      <c r="I926" s="102"/>
      <c r="J926" s="102"/>
      <c r="K926" s="102"/>
      <c r="L926" s="102"/>
      <c r="M926" s="102"/>
      <c r="N926" s="102"/>
      <c r="O926" s="102"/>
      <c r="P926" s="102"/>
      <c r="Q926" s="102"/>
      <c r="R926" s="102"/>
      <c r="S926" s="102"/>
      <c r="T926" s="102"/>
      <c r="U926" s="102"/>
      <c r="V926" s="102"/>
      <c r="W926" s="104"/>
      <c r="X926" s="104"/>
      <c r="Y926" s="102"/>
      <c r="Z926" s="102"/>
      <c r="AA926" s="102"/>
      <c r="AB926" s="102"/>
      <c r="AC926" s="102"/>
      <c r="AD926" s="102"/>
    </row>
    <row r="927" spans="1:30" ht="12.75" customHeight="1">
      <c r="A927" s="102"/>
      <c r="B927" s="102"/>
      <c r="C927" s="102"/>
      <c r="D927" s="102"/>
      <c r="E927" s="102"/>
      <c r="F927" s="102"/>
      <c r="G927" s="102"/>
      <c r="H927" s="102"/>
      <c r="I927" s="102"/>
      <c r="J927" s="102"/>
      <c r="K927" s="102"/>
      <c r="L927" s="102"/>
      <c r="M927" s="102"/>
      <c r="N927" s="102"/>
      <c r="O927" s="102"/>
      <c r="P927" s="102"/>
      <c r="Q927" s="102"/>
      <c r="R927" s="102"/>
      <c r="S927" s="102"/>
      <c r="T927" s="102"/>
      <c r="U927" s="102"/>
      <c r="V927" s="102"/>
      <c r="W927" s="104"/>
      <c r="X927" s="104"/>
      <c r="Y927" s="102"/>
      <c r="Z927" s="102"/>
      <c r="AA927" s="102"/>
      <c r="AB927" s="102"/>
      <c r="AC927" s="102"/>
      <c r="AD927" s="102"/>
    </row>
    <row r="928" spans="1:30" ht="12.75" customHeight="1">
      <c r="A928" s="102"/>
      <c r="B928" s="102"/>
      <c r="C928" s="102"/>
      <c r="D928" s="102"/>
      <c r="E928" s="102"/>
      <c r="F928" s="102"/>
      <c r="G928" s="102"/>
      <c r="H928" s="102"/>
      <c r="I928" s="102"/>
      <c r="J928" s="102"/>
      <c r="K928" s="102"/>
      <c r="L928" s="102"/>
      <c r="M928" s="102"/>
      <c r="N928" s="102"/>
      <c r="O928" s="102"/>
      <c r="P928" s="102"/>
      <c r="Q928" s="102"/>
      <c r="R928" s="102"/>
      <c r="S928" s="102"/>
      <c r="T928" s="102"/>
      <c r="U928" s="102"/>
      <c r="V928" s="102"/>
      <c r="W928" s="104"/>
      <c r="X928" s="104"/>
      <c r="Y928" s="102"/>
      <c r="Z928" s="102"/>
      <c r="AA928" s="102"/>
      <c r="AB928" s="102"/>
      <c r="AC928" s="102"/>
      <c r="AD928" s="102"/>
    </row>
    <row r="929" spans="1:30" ht="12.75" customHeight="1">
      <c r="A929" s="102"/>
      <c r="B929" s="102"/>
      <c r="C929" s="102"/>
      <c r="D929" s="102"/>
      <c r="E929" s="102"/>
      <c r="F929" s="102"/>
      <c r="G929" s="102"/>
      <c r="H929" s="102"/>
      <c r="I929" s="102"/>
      <c r="J929" s="102"/>
      <c r="K929" s="102"/>
      <c r="L929" s="102"/>
      <c r="M929" s="102"/>
      <c r="N929" s="102"/>
      <c r="O929" s="102"/>
      <c r="P929" s="102"/>
      <c r="Q929" s="102"/>
      <c r="R929" s="102"/>
      <c r="S929" s="102"/>
      <c r="T929" s="102"/>
      <c r="U929" s="102"/>
      <c r="V929" s="102"/>
      <c r="W929" s="104"/>
      <c r="X929" s="104"/>
      <c r="Y929" s="102"/>
      <c r="Z929" s="102"/>
      <c r="AA929" s="102"/>
      <c r="AB929" s="102"/>
      <c r="AC929" s="102"/>
      <c r="AD929" s="102"/>
    </row>
    <row r="930" spans="1:30" ht="12.75" customHeight="1">
      <c r="A930" s="102"/>
      <c r="B930" s="102"/>
      <c r="C930" s="102"/>
      <c r="D930" s="102"/>
      <c r="E930" s="102"/>
      <c r="F930" s="102"/>
      <c r="G930" s="102"/>
      <c r="H930" s="102"/>
      <c r="I930" s="102"/>
      <c r="J930" s="102"/>
      <c r="K930" s="102"/>
      <c r="L930" s="102"/>
      <c r="M930" s="102"/>
      <c r="N930" s="102"/>
      <c r="O930" s="102"/>
      <c r="P930" s="102"/>
      <c r="Q930" s="102"/>
      <c r="R930" s="102"/>
      <c r="S930" s="102"/>
      <c r="T930" s="102"/>
      <c r="U930" s="102"/>
      <c r="V930" s="102"/>
      <c r="W930" s="104"/>
      <c r="X930" s="104"/>
      <c r="Y930" s="102"/>
      <c r="Z930" s="102"/>
      <c r="AA930" s="102"/>
      <c r="AB930" s="102"/>
      <c r="AC930" s="102"/>
      <c r="AD930" s="102"/>
    </row>
    <row r="931" spans="1:30" ht="12.75" customHeight="1">
      <c r="A931" s="102"/>
      <c r="B931" s="102"/>
      <c r="C931" s="102"/>
      <c r="D931" s="102"/>
      <c r="E931" s="102"/>
      <c r="F931" s="102"/>
      <c r="G931" s="102"/>
      <c r="H931" s="102"/>
      <c r="I931" s="102"/>
      <c r="J931" s="102"/>
      <c r="K931" s="102"/>
      <c r="L931" s="102"/>
      <c r="M931" s="102"/>
      <c r="N931" s="102"/>
      <c r="O931" s="102"/>
      <c r="P931" s="102"/>
      <c r="Q931" s="102"/>
      <c r="R931" s="102"/>
      <c r="S931" s="102"/>
      <c r="T931" s="102"/>
      <c r="U931" s="102"/>
      <c r="V931" s="102"/>
      <c r="W931" s="104"/>
      <c r="X931" s="104"/>
      <c r="Y931" s="102"/>
      <c r="Z931" s="102"/>
      <c r="AA931" s="102"/>
      <c r="AB931" s="102"/>
      <c r="AC931" s="102"/>
      <c r="AD931" s="102"/>
    </row>
    <row r="932" spans="1:30" ht="12.75" customHeight="1">
      <c r="A932" s="102"/>
      <c r="B932" s="102"/>
      <c r="C932" s="102"/>
      <c r="D932" s="102"/>
      <c r="E932" s="102"/>
      <c r="F932" s="102"/>
      <c r="G932" s="102"/>
      <c r="H932" s="102"/>
      <c r="I932" s="102"/>
      <c r="J932" s="102"/>
      <c r="K932" s="102"/>
      <c r="L932" s="102"/>
      <c r="M932" s="102"/>
      <c r="N932" s="102"/>
      <c r="O932" s="102"/>
      <c r="P932" s="102"/>
      <c r="Q932" s="102"/>
      <c r="R932" s="102"/>
      <c r="S932" s="102"/>
      <c r="T932" s="102"/>
      <c r="U932" s="102"/>
      <c r="V932" s="102"/>
      <c r="W932" s="104"/>
      <c r="X932" s="104"/>
      <c r="Y932" s="102"/>
      <c r="Z932" s="102"/>
      <c r="AA932" s="102"/>
      <c r="AB932" s="102"/>
      <c r="AC932" s="102"/>
      <c r="AD932" s="102"/>
    </row>
    <row r="933" spans="1:30" ht="12.75" customHeight="1">
      <c r="A933" s="102"/>
      <c r="B933" s="102"/>
      <c r="C933" s="102"/>
      <c r="D933" s="102"/>
      <c r="E933" s="102"/>
      <c r="F933" s="102"/>
      <c r="G933" s="102"/>
      <c r="H933" s="102"/>
      <c r="I933" s="102"/>
      <c r="J933" s="102"/>
      <c r="K933" s="102"/>
      <c r="L933" s="102"/>
      <c r="M933" s="102"/>
      <c r="N933" s="102"/>
      <c r="O933" s="102"/>
      <c r="P933" s="102"/>
      <c r="Q933" s="102"/>
      <c r="R933" s="102"/>
      <c r="S933" s="102"/>
      <c r="T933" s="102"/>
      <c r="U933" s="102"/>
      <c r="V933" s="102"/>
      <c r="W933" s="104"/>
      <c r="X933" s="104"/>
      <c r="Y933" s="102"/>
      <c r="Z933" s="102"/>
      <c r="AA933" s="102"/>
      <c r="AB933" s="102"/>
      <c r="AC933" s="102"/>
      <c r="AD933" s="102"/>
    </row>
    <row r="934" spans="1:30" ht="12.75" customHeight="1">
      <c r="A934" s="102"/>
      <c r="B934" s="102"/>
      <c r="C934" s="102"/>
      <c r="D934" s="102"/>
      <c r="E934" s="102"/>
      <c r="F934" s="102"/>
      <c r="G934" s="102"/>
      <c r="H934" s="102"/>
      <c r="I934" s="102"/>
      <c r="J934" s="102"/>
      <c r="K934" s="102"/>
      <c r="L934" s="102"/>
      <c r="M934" s="102"/>
      <c r="N934" s="102"/>
      <c r="O934" s="102"/>
      <c r="P934" s="102"/>
      <c r="Q934" s="102"/>
      <c r="R934" s="102"/>
      <c r="S934" s="102"/>
      <c r="T934" s="102"/>
      <c r="U934" s="102"/>
      <c r="V934" s="102"/>
      <c r="W934" s="104"/>
      <c r="X934" s="104"/>
      <c r="Y934" s="102"/>
      <c r="Z934" s="102"/>
      <c r="AA934" s="102"/>
      <c r="AB934" s="102"/>
      <c r="AC934" s="102"/>
      <c r="AD934" s="102"/>
    </row>
    <row r="935" spans="1:30" ht="12.75" customHeight="1">
      <c r="A935" s="102"/>
      <c r="B935" s="102"/>
      <c r="C935" s="102"/>
      <c r="D935" s="102"/>
      <c r="E935" s="102"/>
      <c r="F935" s="102"/>
      <c r="G935" s="102"/>
      <c r="H935" s="102"/>
      <c r="I935" s="102"/>
      <c r="J935" s="102"/>
      <c r="K935" s="102"/>
      <c r="L935" s="102"/>
      <c r="M935" s="102"/>
      <c r="N935" s="102"/>
      <c r="O935" s="102"/>
      <c r="P935" s="102"/>
      <c r="Q935" s="102"/>
      <c r="R935" s="102"/>
      <c r="S935" s="102"/>
      <c r="T935" s="102"/>
      <c r="U935" s="102"/>
      <c r="V935" s="102"/>
      <c r="W935" s="104"/>
      <c r="X935" s="104"/>
      <c r="Y935" s="102"/>
      <c r="Z935" s="102"/>
      <c r="AA935" s="102"/>
      <c r="AB935" s="102"/>
      <c r="AC935" s="102"/>
      <c r="AD935" s="102"/>
    </row>
    <row r="936" spans="1:30" ht="12.75" customHeight="1">
      <c r="A936" s="102"/>
      <c r="B936" s="102"/>
      <c r="C936" s="102"/>
      <c r="D936" s="102"/>
      <c r="E936" s="102"/>
      <c r="F936" s="102"/>
      <c r="G936" s="102"/>
      <c r="H936" s="102"/>
      <c r="I936" s="102"/>
      <c r="J936" s="102"/>
      <c r="K936" s="102"/>
      <c r="L936" s="102"/>
      <c r="M936" s="102"/>
      <c r="N936" s="102"/>
      <c r="O936" s="102"/>
      <c r="P936" s="102"/>
      <c r="Q936" s="102"/>
      <c r="R936" s="102"/>
      <c r="S936" s="102"/>
      <c r="T936" s="102"/>
      <c r="U936" s="102"/>
      <c r="V936" s="102"/>
      <c r="W936" s="104"/>
      <c r="X936" s="104"/>
      <c r="Y936" s="102"/>
      <c r="Z936" s="102"/>
      <c r="AA936" s="102"/>
      <c r="AB936" s="102"/>
      <c r="AC936" s="102"/>
      <c r="AD936" s="102"/>
    </row>
    <row r="937" spans="1:30" ht="12.75" customHeight="1">
      <c r="A937" s="102"/>
      <c r="B937" s="102"/>
      <c r="C937" s="102"/>
      <c r="D937" s="102"/>
      <c r="E937" s="102"/>
      <c r="F937" s="102"/>
      <c r="G937" s="102"/>
      <c r="H937" s="102"/>
      <c r="I937" s="102"/>
      <c r="J937" s="102"/>
      <c r="K937" s="102"/>
      <c r="L937" s="102"/>
      <c r="M937" s="102"/>
      <c r="N937" s="102"/>
      <c r="O937" s="102"/>
      <c r="P937" s="102"/>
      <c r="Q937" s="102"/>
      <c r="R937" s="102"/>
      <c r="S937" s="102"/>
      <c r="T937" s="102"/>
      <c r="U937" s="102"/>
      <c r="V937" s="102"/>
      <c r="W937" s="104"/>
      <c r="X937" s="104"/>
      <c r="Y937" s="102"/>
      <c r="Z937" s="102"/>
      <c r="AA937" s="102"/>
      <c r="AB937" s="102"/>
      <c r="AC937" s="102"/>
      <c r="AD937" s="102"/>
    </row>
    <row r="938" spans="1:30" ht="12.75" customHeight="1">
      <c r="A938" s="102"/>
      <c r="B938" s="102"/>
      <c r="C938" s="102"/>
      <c r="D938" s="102"/>
      <c r="E938" s="102"/>
      <c r="F938" s="102"/>
      <c r="G938" s="102"/>
      <c r="H938" s="102"/>
      <c r="I938" s="102"/>
      <c r="J938" s="102"/>
      <c r="K938" s="102"/>
      <c r="L938" s="102"/>
      <c r="M938" s="102"/>
      <c r="N938" s="102"/>
      <c r="O938" s="102"/>
      <c r="P938" s="102"/>
      <c r="Q938" s="102"/>
      <c r="R938" s="102"/>
      <c r="S938" s="102"/>
      <c r="T938" s="102"/>
      <c r="U938" s="102"/>
      <c r="V938" s="102"/>
      <c r="W938" s="104"/>
      <c r="X938" s="104"/>
      <c r="Y938" s="102"/>
      <c r="Z938" s="102"/>
      <c r="AA938" s="102"/>
      <c r="AB938" s="102"/>
      <c r="AC938" s="102"/>
      <c r="AD938" s="102"/>
    </row>
    <row r="939" spans="1:30" ht="12.75" customHeight="1">
      <c r="A939" s="102"/>
      <c r="B939" s="102"/>
      <c r="C939" s="102"/>
      <c r="D939" s="102"/>
      <c r="E939" s="102"/>
      <c r="F939" s="102"/>
      <c r="G939" s="102"/>
      <c r="H939" s="102"/>
      <c r="I939" s="102"/>
      <c r="J939" s="102"/>
      <c r="K939" s="102"/>
      <c r="L939" s="102"/>
      <c r="M939" s="102"/>
      <c r="N939" s="102"/>
      <c r="O939" s="102"/>
      <c r="P939" s="102"/>
      <c r="Q939" s="102"/>
      <c r="R939" s="102"/>
      <c r="S939" s="102"/>
      <c r="T939" s="102"/>
      <c r="U939" s="102"/>
      <c r="V939" s="102"/>
      <c r="W939" s="104"/>
      <c r="X939" s="104"/>
      <c r="Y939" s="102"/>
      <c r="Z939" s="102"/>
      <c r="AA939" s="102"/>
      <c r="AB939" s="102"/>
      <c r="AC939" s="102"/>
      <c r="AD939" s="102"/>
    </row>
    <row r="940" spans="1:30" ht="12.75" customHeight="1">
      <c r="A940" s="102"/>
      <c r="B940" s="102"/>
      <c r="C940" s="102"/>
      <c r="D940" s="102"/>
      <c r="E940" s="102"/>
      <c r="F940" s="102"/>
      <c r="G940" s="102"/>
      <c r="H940" s="102"/>
      <c r="I940" s="102"/>
      <c r="J940" s="102"/>
      <c r="K940" s="102"/>
      <c r="L940" s="102"/>
      <c r="M940" s="102"/>
      <c r="N940" s="102"/>
      <c r="O940" s="102"/>
      <c r="P940" s="102"/>
      <c r="Q940" s="102"/>
      <c r="R940" s="102"/>
      <c r="S940" s="102"/>
      <c r="T940" s="102"/>
      <c r="U940" s="102"/>
      <c r="V940" s="102"/>
      <c r="W940" s="104"/>
      <c r="X940" s="104"/>
      <c r="Y940" s="102"/>
      <c r="Z940" s="102"/>
      <c r="AA940" s="102"/>
      <c r="AB940" s="102"/>
      <c r="AC940" s="102"/>
      <c r="AD940" s="102"/>
    </row>
    <row r="941" spans="1:30" ht="12.75" customHeight="1">
      <c r="A941" s="102"/>
      <c r="B941" s="102"/>
      <c r="C941" s="102"/>
      <c r="D941" s="102"/>
      <c r="E941" s="102"/>
      <c r="F941" s="102"/>
      <c r="G941" s="102"/>
      <c r="H941" s="102"/>
      <c r="I941" s="102"/>
      <c r="J941" s="102"/>
      <c r="K941" s="102"/>
      <c r="L941" s="102"/>
      <c r="M941" s="102"/>
      <c r="N941" s="102"/>
      <c r="O941" s="102"/>
      <c r="P941" s="102"/>
      <c r="Q941" s="102"/>
      <c r="R941" s="102"/>
      <c r="S941" s="102"/>
      <c r="T941" s="102"/>
      <c r="U941" s="102"/>
      <c r="V941" s="102"/>
      <c r="W941" s="104"/>
      <c r="X941" s="104"/>
      <c r="Y941" s="102"/>
      <c r="Z941" s="102"/>
      <c r="AA941" s="102"/>
      <c r="AB941" s="102"/>
      <c r="AC941" s="102"/>
      <c r="AD941" s="102"/>
    </row>
    <row r="942" spans="1:30" ht="12.75" customHeight="1">
      <c r="A942" s="102"/>
      <c r="B942" s="102"/>
      <c r="C942" s="102"/>
      <c r="D942" s="102"/>
      <c r="E942" s="102"/>
      <c r="F942" s="102"/>
      <c r="G942" s="102"/>
      <c r="H942" s="102"/>
      <c r="I942" s="102"/>
      <c r="J942" s="102"/>
      <c r="K942" s="102"/>
      <c r="L942" s="102"/>
      <c r="M942" s="102"/>
      <c r="N942" s="102"/>
      <c r="O942" s="102"/>
      <c r="P942" s="102"/>
      <c r="Q942" s="102"/>
      <c r="R942" s="102"/>
      <c r="S942" s="102"/>
      <c r="T942" s="102"/>
      <c r="U942" s="102"/>
      <c r="V942" s="102"/>
      <c r="W942" s="104"/>
      <c r="X942" s="104"/>
      <c r="Y942" s="102"/>
      <c r="Z942" s="102"/>
      <c r="AA942" s="102"/>
      <c r="AB942" s="102"/>
      <c r="AC942" s="102"/>
      <c r="AD942" s="102"/>
    </row>
    <row r="943" spans="1:30" ht="12.75" customHeight="1">
      <c r="A943" s="102"/>
      <c r="B943" s="102"/>
      <c r="C943" s="102"/>
      <c r="D943" s="102"/>
      <c r="E943" s="102"/>
      <c r="F943" s="102"/>
      <c r="G943" s="102"/>
      <c r="H943" s="102"/>
      <c r="I943" s="102"/>
      <c r="J943" s="102"/>
      <c r="K943" s="102"/>
      <c r="L943" s="102"/>
      <c r="M943" s="102"/>
      <c r="N943" s="102"/>
      <c r="O943" s="102"/>
      <c r="P943" s="102"/>
      <c r="Q943" s="102"/>
      <c r="R943" s="102"/>
      <c r="S943" s="102"/>
      <c r="T943" s="102"/>
      <c r="U943" s="102"/>
      <c r="V943" s="102"/>
      <c r="W943" s="104"/>
      <c r="X943" s="104"/>
      <c r="Y943" s="102"/>
      <c r="Z943" s="102"/>
      <c r="AA943" s="102"/>
      <c r="AB943" s="102"/>
      <c r="AC943" s="102"/>
      <c r="AD943" s="102"/>
    </row>
    <row r="944" spans="1:30" ht="12.75" customHeight="1">
      <c r="A944" s="102"/>
      <c r="B944" s="102"/>
      <c r="C944" s="102"/>
      <c r="D944" s="102"/>
      <c r="E944" s="102"/>
      <c r="F944" s="102"/>
      <c r="G944" s="102"/>
      <c r="H944" s="102"/>
      <c r="I944" s="102"/>
      <c r="J944" s="102"/>
      <c r="K944" s="102"/>
      <c r="L944" s="102"/>
      <c r="M944" s="102"/>
      <c r="N944" s="102"/>
      <c r="O944" s="102"/>
      <c r="P944" s="102"/>
      <c r="Q944" s="102"/>
      <c r="R944" s="102"/>
      <c r="S944" s="102"/>
      <c r="T944" s="102"/>
      <c r="U944" s="102"/>
      <c r="V944" s="102"/>
      <c r="W944" s="104"/>
      <c r="X944" s="104"/>
      <c r="Y944" s="102"/>
      <c r="Z944" s="102"/>
      <c r="AA944" s="102"/>
      <c r="AB944" s="102"/>
      <c r="AC944" s="102"/>
      <c r="AD944" s="102"/>
    </row>
    <row r="945" spans="1:30" ht="12.75" customHeight="1">
      <c r="A945" s="102"/>
      <c r="B945" s="102"/>
      <c r="C945" s="102"/>
      <c r="D945" s="102"/>
      <c r="E945" s="102"/>
      <c r="F945" s="102"/>
      <c r="G945" s="102"/>
      <c r="H945" s="102"/>
      <c r="I945" s="102"/>
      <c r="J945" s="102"/>
      <c r="K945" s="102"/>
      <c r="L945" s="102"/>
      <c r="M945" s="102"/>
      <c r="N945" s="102"/>
      <c r="O945" s="102"/>
      <c r="P945" s="102"/>
      <c r="Q945" s="102"/>
      <c r="R945" s="102"/>
      <c r="S945" s="102"/>
      <c r="T945" s="102"/>
      <c r="U945" s="102"/>
      <c r="V945" s="102"/>
      <c r="W945" s="104"/>
      <c r="X945" s="104"/>
      <c r="Y945" s="102"/>
      <c r="Z945" s="102"/>
      <c r="AA945" s="102"/>
      <c r="AB945" s="102"/>
      <c r="AC945" s="102"/>
      <c r="AD945" s="102"/>
    </row>
    <row r="946" spans="1:30" ht="12.75" customHeight="1">
      <c r="A946" s="102"/>
      <c r="B946" s="102"/>
      <c r="C946" s="102"/>
      <c r="D946" s="102"/>
      <c r="E946" s="102"/>
      <c r="F946" s="102"/>
      <c r="G946" s="102"/>
      <c r="H946" s="102"/>
      <c r="I946" s="102"/>
      <c r="J946" s="102"/>
      <c r="K946" s="102"/>
      <c r="L946" s="102"/>
      <c r="M946" s="102"/>
      <c r="N946" s="102"/>
      <c r="O946" s="102"/>
      <c r="P946" s="102"/>
      <c r="Q946" s="102"/>
      <c r="R946" s="102"/>
      <c r="S946" s="102"/>
      <c r="T946" s="102"/>
      <c r="U946" s="102"/>
      <c r="V946" s="102"/>
      <c r="W946" s="104"/>
      <c r="X946" s="104"/>
      <c r="Y946" s="102"/>
      <c r="Z946" s="102"/>
      <c r="AA946" s="102"/>
      <c r="AB946" s="102"/>
      <c r="AC946" s="102"/>
      <c r="AD946" s="102"/>
    </row>
    <row r="947" spans="1:30" ht="12.75" customHeight="1">
      <c r="A947" s="102"/>
      <c r="B947" s="102"/>
      <c r="C947" s="102"/>
      <c r="D947" s="102"/>
      <c r="E947" s="102"/>
      <c r="F947" s="102"/>
      <c r="G947" s="102"/>
      <c r="H947" s="102"/>
      <c r="I947" s="102"/>
      <c r="J947" s="102"/>
      <c r="K947" s="102"/>
      <c r="L947" s="102"/>
      <c r="M947" s="102"/>
      <c r="N947" s="102"/>
      <c r="O947" s="102"/>
      <c r="P947" s="102"/>
      <c r="Q947" s="102"/>
      <c r="R947" s="102"/>
      <c r="S947" s="102"/>
      <c r="T947" s="102"/>
      <c r="U947" s="102"/>
      <c r="V947" s="102"/>
      <c r="W947" s="104"/>
      <c r="X947" s="104"/>
      <c r="Y947" s="102"/>
      <c r="Z947" s="102"/>
      <c r="AA947" s="102"/>
      <c r="AB947" s="102"/>
      <c r="AC947" s="102"/>
      <c r="AD947" s="102"/>
    </row>
    <row r="948" spans="1:30" ht="12.75" customHeight="1">
      <c r="A948" s="102"/>
      <c r="B948" s="102"/>
      <c r="C948" s="102"/>
      <c r="D948" s="102"/>
      <c r="E948" s="102"/>
      <c r="F948" s="102"/>
      <c r="G948" s="102"/>
      <c r="H948" s="102"/>
      <c r="I948" s="102"/>
      <c r="J948" s="102"/>
      <c r="K948" s="102"/>
      <c r="L948" s="102"/>
      <c r="M948" s="102"/>
      <c r="N948" s="102"/>
      <c r="O948" s="102"/>
      <c r="P948" s="102"/>
      <c r="Q948" s="102"/>
      <c r="R948" s="102"/>
      <c r="S948" s="102"/>
      <c r="T948" s="102"/>
      <c r="U948" s="102"/>
      <c r="V948" s="102"/>
      <c r="W948" s="104"/>
      <c r="X948" s="104"/>
      <c r="Y948" s="102"/>
      <c r="Z948" s="102"/>
      <c r="AA948" s="102"/>
      <c r="AB948" s="102"/>
      <c r="AC948" s="102"/>
      <c r="AD948" s="102"/>
    </row>
    <row r="949" spans="1:30" ht="12.75" customHeight="1">
      <c r="A949" s="102"/>
      <c r="B949" s="102"/>
      <c r="C949" s="102"/>
      <c r="D949" s="102"/>
      <c r="E949" s="102"/>
      <c r="F949" s="102"/>
      <c r="G949" s="102"/>
      <c r="H949" s="102"/>
      <c r="I949" s="102"/>
      <c r="J949" s="102"/>
      <c r="K949" s="102"/>
      <c r="L949" s="102"/>
      <c r="M949" s="102"/>
      <c r="N949" s="102"/>
      <c r="O949" s="102"/>
      <c r="P949" s="102"/>
      <c r="Q949" s="102"/>
      <c r="R949" s="102"/>
      <c r="S949" s="102"/>
      <c r="T949" s="102"/>
      <c r="U949" s="102"/>
      <c r="V949" s="102"/>
      <c r="W949" s="104"/>
      <c r="X949" s="104"/>
      <c r="Y949" s="102"/>
      <c r="Z949" s="102"/>
      <c r="AA949" s="102"/>
      <c r="AB949" s="102"/>
      <c r="AC949" s="102"/>
      <c r="AD949" s="102"/>
    </row>
    <row r="950" spans="1:30" ht="12.75" customHeight="1">
      <c r="A950" s="102"/>
      <c r="B950" s="102"/>
      <c r="C950" s="102"/>
      <c r="D950" s="102"/>
      <c r="E950" s="102"/>
      <c r="F950" s="102"/>
      <c r="G950" s="102"/>
      <c r="H950" s="102"/>
      <c r="I950" s="102"/>
      <c r="J950" s="102"/>
      <c r="K950" s="102"/>
      <c r="L950" s="102"/>
      <c r="M950" s="102"/>
      <c r="N950" s="102"/>
      <c r="O950" s="102"/>
      <c r="P950" s="102"/>
      <c r="Q950" s="102"/>
      <c r="R950" s="102"/>
      <c r="S950" s="102"/>
      <c r="T950" s="102"/>
      <c r="U950" s="102"/>
      <c r="V950" s="102"/>
      <c r="W950" s="104"/>
      <c r="X950" s="104"/>
      <c r="Y950" s="102"/>
      <c r="Z950" s="102"/>
      <c r="AA950" s="102"/>
      <c r="AB950" s="102"/>
      <c r="AC950" s="102"/>
      <c r="AD950" s="102"/>
    </row>
    <row r="951" spans="1:30" ht="12.75" customHeight="1">
      <c r="A951" s="102"/>
      <c r="B951" s="102"/>
      <c r="C951" s="102"/>
      <c r="D951" s="102"/>
      <c r="E951" s="102"/>
      <c r="F951" s="102"/>
      <c r="G951" s="102"/>
      <c r="H951" s="102"/>
      <c r="I951" s="102"/>
      <c r="J951" s="102"/>
      <c r="K951" s="102"/>
      <c r="L951" s="102"/>
      <c r="M951" s="102"/>
      <c r="N951" s="102"/>
      <c r="O951" s="102"/>
      <c r="P951" s="102"/>
      <c r="Q951" s="102"/>
      <c r="R951" s="102"/>
      <c r="S951" s="102"/>
      <c r="T951" s="102"/>
      <c r="U951" s="102"/>
      <c r="V951" s="102"/>
      <c r="W951" s="104"/>
      <c r="X951" s="104"/>
      <c r="Y951" s="102"/>
      <c r="Z951" s="102"/>
      <c r="AA951" s="102"/>
      <c r="AB951" s="102"/>
      <c r="AC951" s="102"/>
      <c r="AD951" s="102"/>
    </row>
    <row r="952" spans="1:30" ht="12.75" customHeight="1">
      <c r="A952" s="102"/>
      <c r="B952" s="102"/>
      <c r="C952" s="102"/>
      <c r="D952" s="102"/>
      <c r="E952" s="102"/>
      <c r="F952" s="102"/>
      <c r="G952" s="102"/>
      <c r="H952" s="102"/>
      <c r="I952" s="102"/>
      <c r="J952" s="102"/>
      <c r="K952" s="102"/>
      <c r="L952" s="102"/>
      <c r="M952" s="102"/>
      <c r="N952" s="102"/>
      <c r="O952" s="102"/>
      <c r="P952" s="102"/>
      <c r="Q952" s="102"/>
      <c r="R952" s="102"/>
      <c r="S952" s="102"/>
      <c r="T952" s="102"/>
      <c r="U952" s="102"/>
      <c r="V952" s="102"/>
      <c r="W952" s="104"/>
      <c r="X952" s="104"/>
      <c r="Y952" s="102"/>
      <c r="Z952" s="102"/>
      <c r="AA952" s="102"/>
      <c r="AB952" s="102"/>
      <c r="AC952" s="102"/>
      <c r="AD952" s="102"/>
    </row>
    <row r="953" spans="1:30" ht="12.75" customHeight="1">
      <c r="A953" s="102"/>
      <c r="B953" s="102"/>
      <c r="C953" s="102"/>
      <c r="D953" s="102"/>
      <c r="E953" s="102"/>
      <c r="F953" s="102"/>
      <c r="G953" s="102"/>
      <c r="H953" s="102"/>
      <c r="I953" s="102"/>
      <c r="J953" s="102"/>
      <c r="K953" s="102"/>
      <c r="L953" s="102"/>
      <c r="M953" s="102"/>
      <c r="N953" s="102"/>
      <c r="O953" s="102"/>
      <c r="P953" s="102"/>
      <c r="Q953" s="102"/>
      <c r="R953" s="102"/>
      <c r="S953" s="102"/>
      <c r="T953" s="102"/>
      <c r="U953" s="102"/>
      <c r="V953" s="102"/>
      <c r="W953" s="104"/>
      <c r="X953" s="104"/>
      <c r="Y953" s="102"/>
      <c r="Z953" s="102"/>
      <c r="AA953" s="102"/>
      <c r="AB953" s="102"/>
      <c r="AC953" s="102"/>
      <c r="AD953" s="102"/>
    </row>
    <row r="954" spans="1:30" ht="12.75" customHeight="1">
      <c r="A954" s="102"/>
      <c r="B954" s="102"/>
      <c r="C954" s="102"/>
      <c r="D954" s="102"/>
      <c r="E954" s="102"/>
      <c r="F954" s="102"/>
      <c r="G954" s="102"/>
      <c r="H954" s="102"/>
      <c r="I954" s="102"/>
      <c r="J954" s="102"/>
      <c r="K954" s="102"/>
      <c r="L954" s="102"/>
      <c r="M954" s="102"/>
      <c r="N954" s="102"/>
      <c r="O954" s="102"/>
      <c r="P954" s="102"/>
      <c r="Q954" s="102"/>
      <c r="R954" s="102"/>
      <c r="S954" s="102"/>
      <c r="T954" s="102"/>
      <c r="U954" s="102"/>
      <c r="V954" s="102"/>
      <c r="W954" s="104"/>
      <c r="X954" s="104"/>
      <c r="Y954" s="102"/>
      <c r="Z954" s="102"/>
      <c r="AA954" s="102"/>
      <c r="AB954" s="102"/>
      <c r="AC954" s="102"/>
      <c r="AD954" s="102"/>
    </row>
    <row r="955" spans="1:30" ht="12.75" customHeight="1">
      <c r="A955" s="102"/>
      <c r="B955" s="102"/>
      <c r="C955" s="102"/>
      <c r="D955" s="102"/>
      <c r="E955" s="102"/>
      <c r="F955" s="102"/>
      <c r="G955" s="102"/>
      <c r="H955" s="102"/>
      <c r="I955" s="102"/>
      <c r="J955" s="102"/>
      <c r="K955" s="102"/>
      <c r="L955" s="102"/>
      <c r="M955" s="102"/>
      <c r="N955" s="102"/>
      <c r="O955" s="102"/>
      <c r="P955" s="102"/>
      <c r="Q955" s="102"/>
      <c r="R955" s="102"/>
      <c r="S955" s="102"/>
      <c r="T955" s="102"/>
      <c r="U955" s="102"/>
      <c r="V955" s="102"/>
      <c r="W955" s="104"/>
      <c r="X955" s="104"/>
      <c r="Y955" s="102"/>
      <c r="Z955" s="102"/>
      <c r="AA955" s="102"/>
      <c r="AB955" s="102"/>
      <c r="AC955" s="102"/>
      <c r="AD955" s="102"/>
    </row>
    <row r="956" spans="1:30" ht="12.75" customHeight="1">
      <c r="A956" s="102"/>
      <c r="B956" s="102"/>
      <c r="C956" s="102"/>
      <c r="D956" s="102"/>
      <c r="E956" s="102"/>
      <c r="F956" s="102"/>
      <c r="G956" s="102"/>
      <c r="H956" s="102"/>
      <c r="I956" s="102"/>
      <c r="J956" s="102"/>
      <c r="K956" s="102"/>
      <c r="L956" s="102"/>
      <c r="M956" s="102"/>
      <c r="N956" s="102"/>
      <c r="O956" s="102"/>
      <c r="P956" s="102"/>
      <c r="Q956" s="102"/>
      <c r="R956" s="102"/>
      <c r="S956" s="102"/>
      <c r="T956" s="102"/>
      <c r="U956" s="102"/>
      <c r="V956" s="102"/>
      <c r="W956" s="104"/>
      <c r="X956" s="104"/>
      <c r="Y956" s="102"/>
      <c r="Z956" s="102"/>
      <c r="AA956" s="102"/>
      <c r="AB956" s="102"/>
      <c r="AC956" s="102"/>
      <c r="AD956" s="102"/>
    </row>
    <row r="957" spans="1:30" ht="12.75" customHeight="1">
      <c r="A957" s="102"/>
      <c r="B957" s="102"/>
      <c r="C957" s="102"/>
      <c r="D957" s="102"/>
      <c r="E957" s="102"/>
      <c r="F957" s="102"/>
      <c r="G957" s="102"/>
      <c r="H957" s="102"/>
      <c r="I957" s="102"/>
      <c r="J957" s="102"/>
      <c r="K957" s="102"/>
      <c r="L957" s="102"/>
      <c r="M957" s="102"/>
      <c r="N957" s="102"/>
      <c r="O957" s="102"/>
      <c r="P957" s="102"/>
      <c r="Q957" s="102"/>
      <c r="R957" s="102"/>
      <c r="S957" s="102"/>
      <c r="T957" s="102"/>
      <c r="U957" s="102"/>
      <c r="V957" s="102"/>
      <c r="W957" s="104"/>
      <c r="X957" s="104"/>
      <c r="Y957" s="102"/>
      <c r="Z957" s="102"/>
      <c r="AA957" s="102"/>
      <c r="AB957" s="102"/>
      <c r="AC957" s="102"/>
      <c r="AD957" s="102"/>
    </row>
    <row r="958" spans="1:30" ht="12.75" customHeight="1">
      <c r="A958" s="102"/>
      <c r="B958" s="102"/>
      <c r="C958" s="102"/>
      <c r="D958" s="102"/>
      <c r="E958" s="102"/>
      <c r="F958" s="102"/>
      <c r="G958" s="102"/>
      <c r="H958" s="102"/>
      <c r="I958" s="102"/>
      <c r="J958" s="102"/>
      <c r="K958" s="102"/>
      <c r="L958" s="102"/>
      <c r="M958" s="102"/>
      <c r="N958" s="102"/>
      <c r="O958" s="102"/>
      <c r="P958" s="102"/>
      <c r="Q958" s="102"/>
      <c r="R958" s="102"/>
      <c r="S958" s="102"/>
      <c r="T958" s="102"/>
      <c r="U958" s="102"/>
      <c r="V958" s="102"/>
      <c r="W958" s="104"/>
      <c r="X958" s="104"/>
      <c r="Y958" s="102"/>
      <c r="Z958" s="102"/>
      <c r="AA958" s="102"/>
      <c r="AB958" s="102"/>
      <c r="AC958" s="102"/>
      <c r="AD958" s="102"/>
    </row>
    <row r="959" spans="1:30" ht="12.75" customHeight="1">
      <c r="A959" s="102"/>
      <c r="B959" s="102"/>
      <c r="C959" s="102"/>
      <c r="D959" s="102"/>
      <c r="E959" s="102"/>
      <c r="F959" s="102"/>
      <c r="G959" s="102"/>
      <c r="H959" s="102"/>
      <c r="I959" s="102"/>
      <c r="J959" s="102"/>
      <c r="K959" s="102"/>
      <c r="L959" s="102"/>
      <c r="M959" s="102"/>
      <c r="N959" s="102"/>
      <c r="O959" s="102"/>
      <c r="P959" s="102"/>
      <c r="Q959" s="102"/>
      <c r="R959" s="102"/>
      <c r="S959" s="102"/>
      <c r="T959" s="102"/>
      <c r="U959" s="102"/>
      <c r="V959" s="102"/>
      <c r="W959" s="104"/>
      <c r="X959" s="104"/>
      <c r="Y959" s="102"/>
      <c r="Z959" s="102"/>
      <c r="AA959" s="102"/>
      <c r="AB959" s="102"/>
      <c r="AC959" s="102"/>
      <c r="AD959" s="102"/>
    </row>
    <row r="960" spans="1:30" ht="12.75" customHeight="1">
      <c r="A960" s="102"/>
      <c r="B960" s="102"/>
      <c r="C960" s="102"/>
      <c r="D960" s="102"/>
      <c r="E960" s="102"/>
      <c r="F960" s="102"/>
      <c r="G960" s="102"/>
      <c r="H960" s="102"/>
      <c r="I960" s="102"/>
      <c r="J960" s="102"/>
      <c r="K960" s="102"/>
      <c r="L960" s="102"/>
      <c r="M960" s="102"/>
      <c r="N960" s="102"/>
      <c r="O960" s="102"/>
      <c r="P960" s="102"/>
      <c r="Q960" s="102"/>
      <c r="R960" s="102"/>
      <c r="S960" s="102"/>
      <c r="T960" s="102"/>
      <c r="U960" s="102"/>
      <c r="V960" s="102"/>
      <c r="W960" s="104"/>
      <c r="X960" s="104"/>
      <c r="Y960" s="102"/>
      <c r="Z960" s="102"/>
      <c r="AA960" s="102"/>
      <c r="AB960" s="102"/>
      <c r="AC960" s="102"/>
      <c r="AD960" s="102"/>
    </row>
    <row r="961" spans="1:30" ht="12.75" customHeight="1">
      <c r="A961" s="102"/>
      <c r="B961" s="102"/>
      <c r="C961" s="102"/>
      <c r="D961" s="102"/>
      <c r="E961" s="102"/>
      <c r="F961" s="102"/>
      <c r="G961" s="102"/>
      <c r="H961" s="102"/>
      <c r="I961" s="102"/>
      <c r="J961" s="102"/>
      <c r="K961" s="102"/>
      <c r="L961" s="102"/>
      <c r="M961" s="102"/>
      <c r="N961" s="102"/>
      <c r="O961" s="102"/>
      <c r="P961" s="102"/>
      <c r="Q961" s="102"/>
      <c r="R961" s="102"/>
      <c r="S961" s="102"/>
      <c r="T961" s="102"/>
      <c r="U961" s="102"/>
      <c r="V961" s="102"/>
      <c r="W961" s="104"/>
      <c r="X961" s="104"/>
      <c r="Y961" s="102"/>
      <c r="Z961" s="102"/>
      <c r="AA961" s="102"/>
      <c r="AB961" s="102"/>
      <c r="AC961" s="102"/>
      <c r="AD961" s="102"/>
    </row>
    <row r="962" spans="1:30" ht="12.75" customHeight="1">
      <c r="A962" s="102"/>
      <c r="B962" s="102"/>
      <c r="C962" s="102"/>
      <c r="D962" s="102"/>
      <c r="E962" s="102"/>
      <c r="F962" s="102"/>
      <c r="G962" s="102"/>
      <c r="H962" s="102"/>
      <c r="I962" s="102"/>
      <c r="J962" s="102"/>
      <c r="K962" s="102"/>
      <c r="L962" s="102"/>
      <c r="M962" s="102"/>
      <c r="N962" s="102"/>
      <c r="O962" s="102"/>
      <c r="P962" s="102"/>
      <c r="Q962" s="102"/>
      <c r="R962" s="102"/>
      <c r="S962" s="102"/>
      <c r="T962" s="102"/>
      <c r="U962" s="102"/>
      <c r="V962" s="102"/>
      <c r="W962" s="104"/>
      <c r="X962" s="104"/>
      <c r="Y962" s="102"/>
      <c r="Z962" s="102"/>
      <c r="AA962" s="102"/>
      <c r="AB962" s="102"/>
      <c r="AC962" s="102"/>
      <c r="AD962" s="102"/>
    </row>
    <row r="963" spans="1:30" ht="12.75" customHeight="1">
      <c r="A963" s="102"/>
      <c r="B963" s="102"/>
      <c r="C963" s="102"/>
      <c r="D963" s="102"/>
      <c r="E963" s="102"/>
      <c r="F963" s="102"/>
      <c r="G963" s="102"/>
      <c r="H963" s="102"/>
      <c r="I963" s="102"/>
      <c r="J963" s="102"/>
      <c r="K963" s="102"/>
      <c r="L963" s="102"/>
      <c r="M963" s="102"/>
      <c r="N963" s="102"/>
      <c r="O963" s="102"/>
      <c r="P963" s="102"/>
      <c r="Q963" s="102"/>
      <c r="R963" s="102"/>
      <c r="S963" s="102"/>
      <c r="T963" s="102"/>
      <c r="U963" s="102"/>
      <c r="V963" s="102"/>
      <c r="W963" s="104"/>
      <c r="X963" s="104"/>
      <c r="Y963" s="102"/>
      <c r="Z963" s="102"/>
      <c r="AA963" s="102"/>
      <c r="AB963" s="102"/>
      <c r="AC963" s="102"/>
      <c r="AD963" s="102"/>
    </row>
    <row r="964" spans="1:30" ht="12.75" customHeight="1">
      <c r="A964" s="102"/>
      <c r="B964" s="102"/>
      <c r="C964" s="102"/>
      <c r="D964" s="102"/>
      <c r="E964" s="102"/>
      <c r="F964" s="102"/>
      <c r="G964" s="102"/>
      <c r="H964" s="102"/>
      <c r="I964" s="102"/>
      <c r="J964" s="102"/>
      <c r="K964" s="102"/>
      <c r="L964" s="102"/>
      <c r="M964" s="102"/>
      <c r="N964" s="102"/>
      <c r="O964" s="102"/>
      <c r="P964" s="102"/>
      <c r="Q964" s="102"/>
      <c r="R964" s="102"/>
      <c r="S964" s="102"/>
      <c r="T964" s="102"/>
      <c r="U964" s="102"/>
      <c r="V964" s="102"/>
      <c r="W964" s="104"/>
      <c r="X964" s="104"/>
      <c r="Y964" s="102"/>
      <c r="Z964" s="102"/>
      <c r="AA964" s="102"/>
      <c r="AB964" s="102"/>
      <c r="AC964" s="102"/>
      <c r="AD964" s="102"/>
    </row>
    <row r="965" spans="1:30" ht="12.75" customHeight="1">
      <c r="A965" s="102"/>
      <c r="B965" s="102"/>
      <c r="C965" s="102"/>
      <c r="D965" s="102"/>
      <c r="E965" s="102"/>
      <c r="F965" s="102"/>
      <c r="G965" s="102"/>
      <c r="H965" s="102"/>
      <c r="I965" s="102"/>
      <c r="J965" s="102"/>
      <c r="K965" s="102"/>
      <c r="L965" s="102"/>
      <c r="M965" s="102"/>
      <c r="N965" s="102"/>
      <c r="O965" s="102"/>
      <c r="P965" s="102"/>
      <c r="Q965" s="102"/>
      <c r="R965" s="102"/>
      <c r="S965" s="102"/>
      <c r="T965" s="102"/>
      <c r="U965" s="102"/>
      <c r="V965" s="102"/>
      <c r="W965" s="104"/>
      <c r="X965" s="104"/>
      <c r="Y965" s="102"/>
      <c r="Z965" s="102"/>
      <c r="AA965" s="102"/>
      <c r="AB965" s="102"/>
      <c r="AC965" s="102"/>
      <c r="AD965" s="102"/>
    </row>
    <row r="966" spans="1:30" ht="12.75" customHeight="1">
      <c r="A966" s="102"/>
      <c r="B966" s="102"/>
      <c r="C966" s="102"/>
      <c r="D966" s="102"/>
      <c r="E966" s="102"/>
      <c r="F966" s="102"/>
      <c r="G966" s="102"/>
      <c r="H966" s="102"/>
      <c r="I966" s="102"/>
      <c r="J966" s="102"/>
      <c r="K966" s="102"/>
      <c r="L966" s="102"/>
      <c r="M966" s="102"/>
      <c r="N966" s="102"/>
      <c r="O966" s="102"/>
      <c r="P966" s="102"/>
      <c r="Q966" s="102"/>
      <c r="R966" s="102"/>
      <c r="S966" s="102"/>
      <c r="T966" s="102"/>
      <c r="U966" s="102"/>
      <c r="V966" s="102"/>
      <c r="W966" s="104"/>
      <c r="X966" s="104"/>
      <c r="Y966" s="102"/>
      <c r="Z966" s="102"/>
      <c r="AA966" s="102"/>
      <c r="AB966" s="102"/>
      <c r="AC966" s="102"/>
      <c r="AD966" s="102"/>
    </row>
    <row r="967" spans="1:30" ht="12.75" customHeight="1">
      <c r="A967" s="102"/>
      <c r="B967" s="102"/>
      <c r="C967" s="102"/>
      <c r="D967" s="102"/>
      <c r="E967" s="102"/>
      <c r="F967" s="102"/>
      <c r="G967" s="102"/>
      <c r="H967" s="102"/>
      <c r="I967" s="102"/>
      <c r="J967" s="102"/>
      <c r="K967" s="102"/>
      <c r="L967" s="102"/>
      <c r="M967" s="102"/>
      <c r="N967" s="102"/>
      <c r="O967" s="102"/>
      <c r="P967" s="102"/>
      <c r="Q967" s="102"/>
      <c r="R967" s="102"/>
      <c r="S967" s="102"/>
      <c r="T967" s="102"/>
      <c r="U967" s="102"/>
      <c r="V967" s="102"/>
      <c r="W967" s="104"/>
      <c r="X967" s="104"/>
      <c r="Y967" s="102"/>
      <c r="Z967" s="102"/>
      <c r="AA967" s="102"/>
      <c r="AB967" s="102"/>
      <c r="AC967" s="102"/>
      <c r="AD967" s="102"/>
    </row>
    <row r="968" spans="1:30" ht="12.75" customHeight="1">
      <c r="A968" s="102"/>
      <c r="B968" s="102"/>
      <c r="C968" s="102"/>
      <c r="D968" s="102"/>
      <c r="E968" s="102"/>
      <c r="F968" s="102"/>
      <c r="G968" s="102"/>
      <c r="H968" s="102"/>
      <c r="I968" s="102"/>
      <c r="J968" s="102"/>
      <c r="K968" s="102"/>
      <c r="L968" s="102"/>
      <c r="M968" s="102"/>
      <c r="N968" s="102"/>
      <c r="O968" s="102"/>
      <c r="P968" s="102"/>
      <c r="Q968" s="102"/>
      <c r="R968" s="102"/>
      <c r="S968" s="102"/>
      <c r="T968" s="102"/>
      <c r="U968" s="102"/>
      <c r="V968" s="102"/>
      <c r="W968" s="104"/>
      <c r="X968" s="104"/>
      <c r="Y968" s="102"/>
      <c r="Z968" s="102"/>
      <c r="AA968" s="102"/>
      <c r="AB968" s="102"/>
      <c r="AC968" s="102"/>
      <c r="AD968" s="102"/>
    </row>
    <row r="969" spans="1:30" ht="12.75" customHeight="1">
      <c r="A969" s="102"/>
      <c r="B969" s="102"/>
      <c r="C969" s="102"/>
      <c r="D969" s="102"/>
      <c r="E969" s="102"/>
      <c r="F969" s="102"/>
      <c r="G969" s="102"/>
      <c r="H969" s="102"/>
      <c r="I969" s="102"/>
      <c r="J969" s="102"/>
      <c r="K969" s="102"/>
      <c r="L969" s="102"/>
      <c r="M969" s="102"/>
      <c r="N969" s="102"/>
      <c r="O969" s="102"/>
      <c r="P969" s="102"/>
      <c r="Q969" s="102"/>
      <c r="R969" s="102"/>
      <c r="S969" s="102"/>
      <c r="T969" s="102"/>
      <c r="U969" s="102"/>
      <c r="V969" s="102"/>
      <c r="W969" s="104"/>
      <c r="X969" s="104"/>
      <c r="Y969" s="102"/>
      <c r="Z969" s="102"/>
      <c r="AA969" s="102"/>
      <c r="AB969" s="102"/>
      <c r="AC969" s="102"/>
      <c r="AD969" s="102"/>
    </row>
    <row r="970" spans="1:30" ht="12.75" customHeight="1">
      <c r="A970" s="102"/>
      <c r="B970" s="102"/>
      <c r="C970" s="102"/>
      <c r="D970" s="102"/>
      <c r="E970" s="102"/>
      <c r="F970" s="102"/>
      <c r="G970" s="102"/>
      <c r="H970" s="102"/>
      <c r="I970" s="102"/>
      <c r="J970" s="102"/>
      <c r="K970" s="102"/>
      <c r="L970" s="102"/>
      <c r="M970" s="102"/>
      <c r="N970" s="102"/>
      <c r="O970" s="102"/>
      <c r="P970" s="102"/>
      <c r="Q970" s="102"/>
      <c r="R970" s="102"/>
      <c r="S970" s="102"/>
      <c r="T970" s="102"/>
      <c r="U970" s="102"/>
      <c r="V970" s="102"/>
      <c r="W970" s="104"/>
      <c r="X970" s="104"/>
      <c r="Y970" s="102"/>
      <c r="Z970" s="102"/>
      <c r="AA970" s="102"/>
      <c r="AB970" s="102"/>
      <c r="AC970" s="102"/>
      <c r="AD970" s="102"/>
    </row>
    <row r="971" spans="1:30" ht="12.75" customHeight="1">
      <c r="A971" s="102"/>
      <c r="B971" s="102"/>
      <c r="C971" s="102"/>
      <c r="D971" s="102"/>
      <c r="E971" s="102"/>
      <c r="F971" s="102"/>
      <c r="G971" s="102"/>
      <c r="H971" s="102"/>
      <c r="I971" s="102"/>
      <c r="J971" s="102"/>
      <c r="K971" s="102"/>
      <c r="L971" s="102"/>
      <c r="M971" s="102"/>
      <c r="N971" s="102"/>
      <c r="O971" s="102"/>
      <c r="P971" s="102"/>
      <c r="Q971" s="102"/>
      <c r="R971" s="102"/>
      <c r="S971" s="102"/>
      <c r="T971" s="102"/>
      <c r="U971" s="102"/>
      <c r="V971" s="102"/>
      <c r="W971" s="104"/>
      <c r="X971" s="104"/>
      <c r="Y971" s="102"/>
      <c r="Z971" s="102"/>
      <c r="AA971" s="102"/>
      <c r="AB971" s="102"/>
      <c r="AC971" s="102"/>
      <c r="AD971" s="102"/>
    </row>
    <row r="972" spans="1:30" ht="12.75" customHeight="1">
      <c r="A972" s="102"/>
      <c r="B972" s="102"/>
      <c r="C972" s="102"/>
      <c r="D972" s="102"/>
      <c r="E972" s="102"/>
      <c r="F972" s="102"/>
      <c r="G972" s="102"/>
      <c r="H972" s="102"/>
      <c r="I972" s="102"/>
      <c r="J972" s="102"/>
      <c r="K972" s="102"/>
      <c r="L972" s="102"/>
      <c r="M972" s="102"/>
      <c r="N972" s="102"/>
      <c r="O972" s="102"/>
      <c r="P972" s="102"/>
      <c r="Q972" s="102"/>
      <c r="R972" s="102"/>
      <c r="S972" s="102"/>
      <c r="T972" s="102"/>
      <c r="U972" s="102"/>
      <c r="V972" s="102"/>
      <c r="W972" s="104"/>
      <c r="X972" s="104"/>
      <c r="Y972" s="102"/>
      <c r="Z972" s="102"/>
      <c r="AA972" s="102"/>
      <c r="AB972" s="102"/>
      <c r="AC972" s="102"/>
      <c r="AD972" s="102"/>
    </row>
    <row r="973" spans="1:30" ht="12.75" customHeight="1">
      <c r="A973" s="102"/>
      <c r="B973" s="102"/>
      <c r="C973" s="102"/>
      <c r="D973" s="102"/>
      <c r="E973" s="102"/>
      <c r="F973" s="102"/>
      <c r="G973" s="102"/>
      <c r="H973" s="102"/>
      <c r="I973" s="102"/>
      <c r="J973" s="102"/>
      <c r="K973" s="102"/>
      <c r="L973" s="102"/>
      <c r="M973" s="102"/>
      <c r="N973" s="102"/>
      <c r="O973" s="102"/>
      <c r="P973" s="102"/>
      <c r="Q973" s="102"/>
      <c r="R973" s="102"/>
      <c r="S973" s="102"/>
      <c r="T973" s="102"/>
      <c r="U973" s="102"/>
      <c r="V973" s="102"/>
      <c r="W973" s="104"/>
      <c r="X973" s="104"/>
      <c r="Y973" s="102"/>
      <c r="Z973" s="102"/>
      <c r="AA973" s="102"/>
      <c r="AB973" s="102"/>
      <c r="AC973" s="102"/>
      <c r="AD973" s="102"/>
    </row>
    <row r="974" spans="1:30" ht="12.75" customHeight="1">
      <c r="A974" s="102"/>
      <c r="B974" s="102"/>
      <c r="C974" s="102"/>
      <c r="D974" s="102"/>
      <c r="E974" s="102"/>
      <c r="F974" s="102"/>
      <c r="G974" s="102"/>
      <c r="H974" s="102"/>
      <c r="I974" s="102"/>
      <c r="J974" s="102"/>
      <c r="K974" s="102"/>
      <c r="L974" s="102"/>
      <c r="M974" s="102"/>
      <c r="N974" s="102"/>
      <c r="O974" s="102"/>
      <c r="P974" s="102"/>
      <c r="Q974" s="102"/>
      <c r="R974" s="102"/>
      <c r="S974" s="102"/>
      <c r="T974" s="102"/>
      <c r="U974" s="102"/>
      <c r="V974" s="102"/>
      <c r="W974" s="104"/>
      <c r="X974" s="104"/>
      <c r="Y974" s="102"/>
      <c r="Z974" s="102"/>
      <c r="AA974" s="102"/>
      <c r="AB974" s="102"/>
      <c r="AC974" s="102"/>
      <c r="AD974" s="102"/>
    </row>
    <row r="975" spans="1:30" ht="12.75" customHeight="1">
      <c r="A975" s="102"/>
      <c r="B975" s="102"/>
      <c r="C975" s="102"/>
      <c r="D975" s="102"/>
      <c r="E975" s="102"/>
      <c r="F975" s="102"/>
      <c r="G975" s="102"/>
      <c r="H975" s="102"/>
      <c r="I975" s="102"/>
      <c r="J975" s="102"/>
      <c r="K975" s="102"/>
      <c r="L975" s="102"/>
      <c r="M975" s="102"/>
      <c r="N975" s="102"/>
      <c r="O975" s="102"/>
      <c r="P975" s="102"/>
      <c r="Q975" s="102"/>
      <c r="R975" s="102"/>
      <c r="S975" s="102"/>
      <c r="T975" s="102"/>
      <c r="U975" s="102"/>
      <c r="V975" s="102"/>
      <c r="W975" s="104"/>
      <c r="X975" s="104"/>
      <c r="Y975" s="102"/>
      <c r="Z975" s="102"/>
      <c r="AA975" s="102"/>
      <c r="AB975" s="102"/>
      <c r="AC975" s="102"/>
      <c r="AD975" s="102"/>
    </row>
    <row r="976" spans="1:30" ht="12.75" customHeight="1">
      <c r="A976" s="102"/>
      <c r="B976" s="102"/>
      <c r="C976" s="102"/>
      <c r="D976" s="102"/>
      <c r="E976" s="102"/>
      <c r="F976" s="102"/>
      <c r="G976" s="102"/>
      <c r="H976" s="102"/>
      <c r="I976" s="102"/>
      <c r="J976" s="102"/>
      <c r="K976" s="102"/>
      <c r="L976" s="102"/>
      <c r="M976" s="102"/>
      <c r="N976" s="102"/>
      <c r="O976" s="102"/>
      <c r="P976" s="102"/>
      <c r="Q976" s="102"/>
      <c r="R976" s="102"/>
      <c r="S976" s="102"/>
      <c r="T976" s="102"/>
      <c r="U976" s="102"/>
      <c r="V976" s="102"/>
      <c r="W976" s="104"/>
      <c r="X976" s="104"/>
      <c r="Y976" s="102"/>
      <c r="Z976" s="102"/>
      <c r="AA976" s="102"/>
      <c r="AB976" s="102"/>
      <c r="AC976" s="102"/>
      <c r="AD976" s="102"/>
    </row>
    <row r="977" spans="1:30" ht="12.75" customHeight="1">
      <c r="A977" s="102"/>
      <c r="B977" s="102"/>
      <c r="C977" s="102"/>
      <c r="D977" s="102"/>
      <c r="E977" s="102"/>
      <c r="F977" s="102"/>
      <c r="G977" s="102"/>
      <c r="H977" s="102"/>
      <c r="I977" s="102"/>
      <c r="J977" s="102"/>
      <c r="K977" s="102"/>
      <c r="L977" s="102"/>
      <c r="M977" s="102"/>
      <c r="N977" s="102"/>
      <c r="O977" s="102"/>
      <c r="P977" s="102"/>
      <c r="Q977" s="102"/>
      <c r="R977" s="102"/>
      <c r="S977" s="102"/>
      <c r="T977" s="102"/>
      <c r="U977" s="102"/>
      <c r="V977" s="102"/>
      <c r="W977" s="104"/>
      <c r="X977" s="104"/>
      <c r="Y977" s="102"/>
      <c r="Z977" s="102"/>
      <c r="AA977" s="102"/>
      <c r="AB977" s="102"/>
      <c r="AC977" s="102"/>
      <c r="AD977" s="102"/>
    </row>
    <row r="978" spans="1:30" ht="12.75" customHeight="1">
      <c r="A978" s="102"/>
      <c r="B978" s="102"/>
      <c r="C978" s="102"/>
      <c r="D978" s="102"/>
      <c r="E978" s="102"/>
      <c r="F978" s="102"/>
      <c r="G978" s="102"/>
      <c r="H978" s="102"/>
      <c r="I978" s="102"/>
      <c r="J978" s="102"/>
      <c r="K978" s="102"/>
      <c r="L978" s="102"/>
      <c r="M978" s="102"/>
      <c r="N978" s="102"/>
      <c r="O978" s="102"/>
      <c r="P978" s="102"/>
      <c r="Q978" s="102"/>
      <c r="R978" s="102"/>
      <c r="S978" s="102"/>
      <c r="T978" s="102"/>
      <c r="U978" s="102"/>
      <c r="V978" s="102"/>
      <c r="W978" s="104"/>
      <c r="X978" s="104"/>
      <c r="Y978" s="102"/>
      <c r="Z978" s="102"/>
      <c r="AA978" s="102"/>
      <c r="AB978" s="102"/>
      <c r="AC978" s="102"/>
      <c r="AD978" s="102"/>
    </row>
    <row r="979" spans="1:30" ht="12.75" customHeight="1">
      <c r="A979" s="102"/>
      <c r="B979" s="102"/>
      <c r="C979" s="102"/>
      <c r="D979" s="102"/>
      <c r="E979" s="102"/>
      <c r="F979" s="102"/>
      <c r="G979" s="102"/>
      <c r="H979" s="102"/>
      <c r="I979" s="102"/>
      <c r="J979" s="102"/>
      <c r="K979" s="102"/>
      <c r="L979" s="102"/>
      <c r="M979" s="102"/>
      <c r="N979" s="102"/>
      <c r="O979" s="102"/>
      <c r="P979" s="102"/>
      <c r="Q979" s="102"/>
      <c r="R979" s="102"/>
      <c r="S979" s="102"/>
      <c r="T979" s="102"/>
      <c r="U979" s="102"/>
      <c r="V979" s="102"/>
      <c r="W979" s="104"/>
      <c r="X979" s="104"/>
      <c r="Y979" s="102"/>
      <c r="Z979" s="102"/>
      <c r="AA979" s="102"/>
      <c r="AB979" s="102"/>
      <c r="AC979" s="102"/>
      <c r="AD979" s="102"/>
    </row>
    <row r="980" spans="1:30" ht="12.75" customHeight="1">
      <c r="A980" s="102"/>
      <c r="B980" s="102"/>
      <c r="C980" s="102"/>
      <c r="D980" s="102"/>
      <c r="E980" s="102"/>
      <c r="F980" s="102"/>
      <c r="G980" s="102"/>
      <c r="H980" s="102"/>
      <c r="I980" s="102"/>
      <c r="J980" s="102"/>
      <c r="K980" s="102"/>
      <c r="L980" s="102"/>
      <c r="M980" s="102"/>
      <c r="N980" s="102"/>
      <c r="O980" s="102"/>
      <c r="P980" s="102"/>
      <c r="Q980" s="102"/>
      <c r="R980" s="102"/>
      <c r="S980" s="102"/>
      <c r="T980" s="102"/>
      <c r="U980" s="102"/>
      <c r="V980" s="102"/>
      <c r="W980" s="104"/>
      <c r="X980" s="104"/>
      <c r="Y980" s="102"/>
      <c r="Z980" s="102"/>
      <c r="AA980" s="102"/>
      <c r="AB980" s="102"/>
      <c r="AC980" s="102"/>
      <c r="AD980" s="102"/>
    </row>
    <row r="981" spans="1:30" ht="12.75" customHeight="1">
      <c r="A981" s="102"/>
      <c r="B981" s="102"/>
      <c r="C981" s="102"/>
      <c r="D981" s="102"/>
      <c r="E981" s="102"/>
      <c r="F981" s="102"/>
      <c r="G981" s="102"/>
      <c r="H981" s="102"/>
      <c r="I981" s="102"/>
      <c r="J981" s="102"/>
      <c r="K981" s="102"/>
      <c r="L981" s="102"/>
      <c r="M981" s="102"/>
      <c r="N981" s="102"/>
      <c r="O981" s="102"/>
      <c r="P981" s="102"/>
      <c r="Q981" s="102"/>
      <c r="R981" s="102"/>
      <c r="S981" s="102"/>
      <c r="T981" s="102"/>
      <c r="U981" s="102"/>
      <c r="V981" s="102"/>
      <c r="W981" s="104"/>
      <c r="X981" s="104"/>
      <c r="Y981" s="102"/>
      <c r="Z981" s="102"/>
      <c r="AA981" s="102"/>
      <c r="AB981" s="102"/>
      <c r="AC981" s="102"/>
      <c r="AD981" s="102"/>
    </row>
    <row r="982" spans="1:30" ht="12.75" customHeight="1">
      <c r="A982" s="102"/>
      <c r="B982" s="102"/>
      <c r="C982" s="102"/>
      <c r="D982" s="102"/>
      <c r="E982" s="102"/>
      <c r="F982" s="102"/>
      <c r="G982" s="102"/>
      <c r="H982" s="102"/>
      <c r="I982" s="102"/>
      <c r="J982" s="102"/>
      <c r="K982" s="102"/>
      <c r="L982" s="102"/>
      <c r="M982" s="102"/>
      <c r="N982" s="102"/>
      <c r="O982" s="102"/>
      <c r="P982" s="102"/>
      <c r="Q982" s="102"/>
      <c r="R982" s="102"/>
      <c r="S982" s="102"/>
      <c r="T982" s="102"/>
      <c r="U982" s="102"/>
      <c r="V982" s="102"/>
      <c r="W982" s="104"/>
      <c r="X982" s="104"/>
      <c r="Y982" s="102"/>
      <c r="Z982" s="102"/>
      <c r="AA982" s="102"/>
      <c r="AB982" s="102"/>
      <c r="AC982" s="102"/>
      <c r="AD982" s="102"/>
    </row>
    <row r="983" spans="1:30" ht="12.75" customHeight="1">
      <c r="A983" s="102"/>
      <c r="B983" s="102"/>
      <c r="C983" s="102"/>
      <c r="D983" s="102"/>
      <c r="E983" s="102"/>
      <c r="F983" s="102"/>
      <c r="G983" s="102"/>
      <c r="H983" s="102"/>
      <c r="I983" s="102"/>
      <c r="J983" s="102"/>
      <c r="K983" s="102"/>
      <c r="L983" s="102"/>
      <c r="M983" s="102"/>
      <c r="N983" s="102"/>
      <c r="O983" s="102"/>
      <c r="P983" s="102"/>
      <c r="Q983" s="102"/>
      <c r="R983" s="102"/>
      <c r="S983" s="102"/>
      <c r="T983" s="102"/>
      <c r="U983" s="102"/>
      <c r="V983" s="102"/>
      <c r="W983" s="104"/>
      <c r="X983" s="104"/>
      <c r="Y983" s="102"/>
      <c r="Z983" s="102"/>
      <c r="AA983" s="102"/>
      <c r="AB983" s="102"/>
      <c r="AC983" s="102"/>
      <c r="AD983" s="102"/>
    </row>
    <row r="984" spans="1:30" ht="12.75" customHeight="1">
      <c r="A984" s="102"/>
      <c r="B984" s="102"/>
      <c r="C984" s="102"/>
      <c r="D984" s="102"/>
      <c r="E984" s="102"/>
      <c r="F984" s="102"/>
      <c r="G984" s="102"/>
      <c r="H984" s="102"/>
      <c r="I984" s="102"/>
      <c r="J984" s="102"/>
      <c r="K984" s="102"/>
      <c r="L984" s="102"/>
      <c r="M984" s="102"/>
      <c r="N984" s="102"/>
      <c r="O984" s="102"/>
      <c r="P984" s="102"/>
      <c r="Q984" s="102"/>
      <c r="R984" s="102"/>
      <c r="S984" s="102"/>
      <c r="T984" s="102"/>
      <c r="U984" s="102"/>
      <c r="V984" s="102"/>
      <c r="W984" s="104"/>
      <c r="X984" s="104"/>
      <c r="Y984" s="102"/>
      <c r="Z984" s="102"/>
      <c r="AA984" s="102"/>
      <c r="AB984" s="102"/>
      <c r="AC984" s="102"/>
      <c r="AD984" s="102"/>
    </row>
    <row r="985" spans="1:30" ht="12.75" customHeight="1">
      <c r="A985" s="102"/>
      <c r="B985" s="102"/>
      <c r="C985" s="102"/>
      <c r="D985" s="102"/>
      <c r="E985" s="102"/>
      <c r="F985" s="102"/>
      <c r="G985" s="102"/>
      <c r="H985" s="102"/>
      <c r="I985" s="102"/>
      <c r="J985" s="102"/>
      <c r="K985" s="102"/>
      <c r="L985" s="102"/>
      <c r="M985" s="102"/>
      <c r="N985" s="102"/>
      <c r="O985" s="102"/>
      <c r="P985" s="102"/>
      <c r="Q985" s="102"/>
      <c r="R985" s="102"/>
      <c r="S985" s="102"/>
      <c r="T985" s="102"/>
      <c r="U985" s="102"/>
      <c r="V985" s="102"/>
      <c r="W985" s="104"/>
      <c r="X985" s="104"/>
      <c r="Y985" s="102"/>
      <c r="Z985" s="102"/>
      <c r="AA985" s="102"/>
      <c r="AB985" s="102"/>
      <c r="AC985" s="102"/>
      <c r="AD985" s="102"/>
    </row>
    <row r="986" spans="1:30" ht="12.75" customHeight="1">
      <c r="A986" s="102"/>
      <c r="B986" s="102"/>
      <c r="C986" s="102"/>
      <c r="D986" s="102"/>
      <c r="E986" s="102"/>
      <c r="F986" s="102"/>
      <c r="G986" s="102"/>
      <c r="H986" s="102"/>
      <c r="I986" s="102"/>
      <c r="J986" s="102"/>
      <c r="K986" s="102"/>
      <c r="L986" s="102"/>
      <c r="M986" s="102"/>
      <c r="N986" s="102"/>
      <c r="O986" s="102"/>
      <c r="P986" s="102"/>
      <c r="Q986" s="102"/>
      <c r="R986" s="102"/>
      <c r="S986" s="102"/>
      <c r="T986" s="102"/>
      <c r="U986" s="102"/>
      <c r="V986" s="102"/>
      <c r="W986" s="104"/>
      <c r="X986" s="104"/>
      <c r="Y986" s="102"/>
      <c r="Z986" s="102"/>
      <c r="AA986" s="102"/>
      <c r="AB986" s="102"/>
      <c r="AC986" s="102"/>
      <c r="AD986" s="102"/>
    </row>
    <row r="987" spans="1:30" ht="12.75" customHeight="1">
      <c r="A987" s="102"/>
      <c r="B987" s="102"/>
      <c r="C987" s="102"/>
      <c r="D987" s="102"/>
      <c r="E987" s="102"/>
      <c r="F987" s="102"/>
      <c r="G987" s="102"/>
      <c r="H987" s="102"/>
      <c r="I987" s="102"/>
      <c r="J987" s="102"/>
      <c r="K987" s="102"/>
      <c r="L987" s="102"/>
      <c r="M987" s="102"/>
      <c r="N987" s="102"/>
      <c r="O987" s="102"/>
      <c r="P987" s="102"/>
      <c r="Q987" s="102"/>
      <c r="R987" s="102"/>
      <c r="S987" s="102"/>
      <c r="T987" s="102"/>
      <c r="U987" s="102"/>
      <c r="V987" s="102"/>
      <c r="W987" s="104"/>
      <c r="X987" s="104"/>
      <c r="Y987" s="102"/>
      <c r="Z987" s="102"/>
      <c r="AA987" s="102"/>
      <c r="AB987" s="102"/>
      <c r="AC987" s="102"/>
      <c r="AD987" s="102"/>
    </row>
    <row r="988" spans="1:30" ht="12.75" customHeight="1">
      <c r="A988" s="102"/>
      <c r="B988" s="102"/>
      <c r="C988" s="102"/>
      <c r="D988" s="102"/>
      <c r="E988" s="102"/>
      <c r="F988" s="102"/>
      <c r="G988" s="102"/>
      <c r="H988" s="102"/>
      <c r="I988" s="102"/>
      <c r="J988" s="102"/>
      <c r="K988" s="102"/>
      <c r="L988" s="102"/>
      <c r="M988" s="102"/>
      <c r="N988" s="102"/>
      <c r="O988" s="102"/>
      <c r="P988" s="102"/>
      <c r="Q988" s="102"/>
      <c r="R988" s="102"/>
      <c r="S988" s="102"/>
      <c r="T988" s="102"/>
      <c r="U988" s="102"/>
      <c r="V988" s="102"/>
      <c r="W988" s="104"/>
      <c r="X988" s="104"/>
      <c r="Y988" s="102"/>
      <c r="Z988" s="102"/>
      <c r="AA988" s="102"/>
      <c r="AB988" s="102"/>
      <c r="AC988" s="102"/>
      <c r="AD988" s="102"/>
    </row>
    <row r="989" spans="1:30" ht="12.75" customHeight="1">
      <c r="A989" s="102"/>
      <c r="B989" s="102"/>
      <c r="C989" s="102"/>
      <c r="D989" s="102"/>
      <c r="E989" s="102"/>
      <c r="F989" s="102"/>
      <c r="G989" s="102"/>
      <c r="H989" s="102"/>
      <c r="I989" s="102"/>
      <c r="J989" s="102"/>
      <c r="K989" s="102"/>
      <c r="L989" s="102"/>
      <c r="M989" s="102"/>
      <c r="N989" s="102"/>
      <c r="O989" s="102"/>
      <c r="P989" s="102"/>
      <c r="Q989" s="102"/>
      <c r="R989" s="102"/>
      <c r="S989" s="102"/>
      <c r="T989" s="102"/>
      <c r="U989" s="102"/>
      <c r="V989" s="102"/>
      <c r="W989" s="104"/>
      <c r="X989" s="104"/>
      <c r="Y989" s="102"/>
      <c r="Z989" s="102"/>
      <c r="AA989" s="102"/>
      <c r="AB989" s="102"/>
      <c r="AC989" s="102"/>
      <c r="AD989" s="102"/>
    </row>
    <row r="990" spans="1:30" ht="12.75" customHeight="1">
      <c r="A990" s="102"/>
      <c r="B990" s="102"/>
      <c r="C990" s="102"/>
      <c r="D990" s="102"/>
      <c r="E990" s="102"/>
      <c r="F990" s="102"/>
      <c r="G990" s="102"/>
      <c r="H990" s="102"/>
      <c r="I990" s="102"/>
      <c r="J990" s="102"/>
      <c r="K990" s="102"/>
      <c r="L990" s="102"/>
      <c r="M990" s="102"/>
      <c r="N990" s="102"/>
      <c r="O990" s="102"/>
      <c r="P990" s="102"/>
      <c r="Q990" s="102"/>
      <c r="R990" s="102"/>
      <c r="S990" s="102"/>
      <c r="T990" s="102"/>
      <c r="U990" s="102"/>
      <c r="V990" s="102"/>
      <c r="W990" s="104"/>
      <c r="X990" s="104"/>
      <c r="Y990" s="102"/>
      <c r="Z990" s="102"/>
      <c r="AA990" s="102"/>
      <c r="AB990" s="102"/>
      <c r="AC990" s="102"/>
      <c r="AD990" s="102"/>
    </row>
    <row r="991" spans="1:30" ht="12.75" customHeight="1">
      <c r="A991" s="102"/>
      <c r="B991" s="102"/>
      <c r="C991" s="102"/>
      <c r="D991" s="102"/>
      <c r="E991" s="102"/>
      <c r="F991" s="102"/>
      <c r="G991" s="102"/>
      <c r="H991" s="102"/>
      <c r="I991" s="102"/>
      <c r="J991" s="102"/>
      <c r="K991" s="102"/>
      <c r="L991" s="102"/>
      <c r="M991" s="102"/>
      <c r="N991" s="102"/>
      <c r="O991" s="102"/>
      <c r="P991" s="102"/>
      <c r="Q991" s="102"/>
      <c r="R991" s="102"/>
      <c r="S991" s="102"/>
      <c r="T991" s="102"/>
      <c r="U991" s="102"/>
      <c r="V991" s="102"/>
      <c r="W991" s="104"/>
      <c r="X991" s="104"/>
      <c r="Y991" s="102"/>
      <c r="Z991" s="102"/>
      <c r="AA991" s="102"/>
      <c r="AB991" s="102"/>
      <c r="AC991" s="102"/>
      <c r="AD991" s="102"/>
    </row>
    <row r="992" spans="1:30" ht="12.75" customHeight="1">
      <c r="A992" s="102"/>
      <c r="B992" s="102"/>
      <c r="C992" s="102"/>
      <c r="D992" s="102"/>
      <c r="E992" s="102"/>
      <c r="F992" s="102"/>
      <c r="G992" s="102"/>
      <c r="H992" s="102"/>
      <c r="I992" s="102"/>
      <c r="J992" s="102"/>
      <c r="K992" s="102"/>
      <c r="L992" s="102"/>
      <c r="M992" s="102"/>
      <c r="N992" s="102"/>
      <c r="O992" s="102"/>
      <c r="P992" s="102"/>
      <c r="Q992" s="102"/>
      <c r="R992" s="102"/>
      <c r="S992" s="102"/>
      <c r="T992" s="102"/>
      <c r="U992" s="102"/>
      <c r="V992" s="102"/>
      <c r="W992" s="104"/>
      <c r="X992" s="104"/>
      <c r="Y992" s="102"/>
      <c r="Z992" s="102"/>
      <c r="AA992" s="102"/>
      <c r="AB992" s="102"/>
      <c r="AC992" s="102"/>
      <c r="AD992" s="102"/>
    </row>
    <row r="993" spans="1:30" ht="12.75" customHeight="1">
      <c r="A993" s="102"/>
      <c r="B993" s="102"/>
      <c r="C993" s="102"/>
      <c r="D993" s="102"/>
      <c r="E993" s="102"/>
      <c r="F993" s="102"/>
      <c r="G993" s="102"/>
      <c r="H993" s="102"/>
      <c r="I993" s="102"/>
      <c r="J993" s="102"/>
      <c r="K993" s="102"/>
      <c r="L993" s="102"/>
      <c r="M993" s="102"/>
      <c r="N993" s="102"/>
      <c r="O993" s="102"/>
      <c r="P993" s="102"/>
      <c r="Q993" s="102"/>
      <c r="R993" s="102"/>
      <c r="S993" s="102"/>
      <c r="T993" s="102"/>
      <c r="U993" s="102"/>
      <c r="V993" s="102"/>
      <c r="W993" s="104"/>
      <c r="X993" s="104"/>
      <c r="Y993" s="102"/>
      <c r="Z993" s="102"/>
      <c r="AA993" s="102"/>
      <c r="AB993" s="102"/>
      <c r="AC993" s="102"/>
      <c r="AD993" s="102"/>
    </row>
    <row r="994" spans="1:30" ht="12.75" customHeight="1">
      <c r="A994" s="102"/>
      <c r="B994" s="102"/>
      <c r="C994" s="102"/>
      <c r="D994" s="102"/>
      <c r="E994" s="102"/>
      <c r="F994" s="102"/>
      <c r="G994" s="102"/>
      <c r="H994" s="102"/>
      <c r="I994" s="102"/>
      <c r="J994" s="102"/>
      <c r="K994" s="102"/>
      <c r="L994" s="102"/>
      <c r="M994" s="102"/>
      <c r="N994" s="102"/>
      <c r="O994" s="102"/>
      <c r="P994" s="102"/>
      <c r="Q994" s="102"/>
      <c r="R994" s="102"/>
      <c r="S994" s="102"/>
      <c r="T994" s="102"/>
      <c r="U994" s="102"/>
      <c r="V994" s="102"/>
      <c r="W994" s="104"/>
      <c r="X994" s="104"/>
      <c r="Y994" s="102"/>
      <c r="Z994" s="102"/>
      <c r="AA994" s="102"/>
      <c r="AB994" s="102"/>
      <c r="AC994" s="102"/>
      <c r="AD994" s="102"/>
    </row>
    <row r="995" spans="1:30" ht="12.75" customHeight="1">
      <c r="A995" s="102"/>
      <c r="B995" s="102"/>
      <c r="C995" s="102"/>
      <c r="D995" s="102"/>
      <c r="E995" s="102"/>
      <c r="F995" s="102"/>
      <c r="G995" s="102"/>
      <c r="H995" s="102"/>
      <c r="I995" s="102"/>
      <c r="J995" s="102"/>
      <c r="K995" s="102"/>
      <c r="L995" s="102"/>
      <c r="M995" s="102"/>
      <c r="N995" s="102"/>
      <c r="O995" s="102"/>
      <c r="P995" s="102"/>
      <c r="Q995" s="102"/>
      <c r="R995" s="102"/>
      <c r="S995" s="102"/>
      <c r="T995" s="102"/>
      <c r="U995" s="102"/>
      <c r="V995" s="102"/>
      <c r="W995" s="104"/>
      <c r="X995" s="104"/>
      <c r="Y995" s="102"/>
      <c r="Z995" s="102"/>
      <c r="AA995" s="102"/>
      <c r="AB995" s="102"/>
      <c r="AC995" s="102"/>
      <c r="AD995" s="102"/>
    </row>
    <row r="996" spans="1:30" ht="12.75" customHeight="1">
      <c r="A996" s="102"/>
      <c r="B996" s="102"/>
      <c r="C996" s="102"/>
      <c r="D996" s="102"/>
      <c r="E996" s="102"/>
      <c r="F996" s="102"/>
      <c r="G996" s="102"/>
      <c r="H996" s="102"/>
      <c r="I996" s="102"/>
      <c r="J996" s="102"/>
      <c r="K996" s="102"/>
      <c r="L996" s="102"/>
      <c r="M996" s="102"/>
      <c r="N996" s="102"/>
      <c r="O996" s="102"/>
      <c r="P996" s="102"/>
      <c r="Q996" s="102"/>
      <c r="R996" s="102"/>
      <c r="S996" s="102"/>
      <c r="T996" s="102"/>
      <c r="U996" s="102"/>
      <c r="V996" s="102"/>
      <c r="W996" s="104"/>
      <c r="X996" s="104"/>
      <c r="Y996" s="102"/>
      <c r="Z996" s="102"/>
      <c r="AA996" s="102"/>
      <c r="AB996" s="102"/>
      <c r="AC996" s="102"/>
      <c r="AD996" s="102"/>
    </row>
    <row r="997" spans="1:30" ht="12.75" customHeight="1">
      <c r="A997" s="102"/>
      <c r="B997" s="102"/>
      <c r="C997" s="102"/>
      <c r="D997" s="102"/>
      <c r="E997" s="102"/>
      <c r="F997" s="102"/>
      <c r="G997" s="102"/>
      <c r="H997" s="102"/>
      <c r="I997" s="102"/>
      <c r="J997" s="102"/>
      <c r="K997" s="102"/>
      <c r="L997" s="102"/>
      <c r="M997" s="102"/>
      <c r="N997" s="102"/>
      <c r="O997" s="102"/>
      <c r="P997" s="102"/>
      <c r="Q997" s="102"/>
      <c r="R997" s="102"/>
      <c r="S997" s="102"/>
      <c r="T997" s="102"/>
      <c r="U997" s="102"/>
      <c r="V997" s="102"/>
      <c r="W997" s="104"/>
      <c r="X997" s="104"/>
      <c r="Y997" s="102"/>
      <c r="Z997" s="102"/>
      <c r="AA997" s="102"/>
      <c r="AB997" s="102"/>
      <c r="AC997" s="102"/>
      <c r="AD997" s="102"/>
    </row>
    <row r="998" spans="1:30" ht="12.75" customHeight="1">
      <c r="A998" s="102"/>
      <c r="B998" s="102"/>
      <c r="C998" s="102"/>
      <c r="D998" s="102"/>
      <c r="E998" s="102"/>
      <c r="F998" s="102"/>
      <c r="G998" s="102"/>
      <c r="H998" s="102"/>
      <c r="I998" s="102"/>
      <c r="J998" s="102"/>
      <c r="K998" s="102"/>
      <c r="L998" s="102"/>
      <c r="M998" s="102"/>
      <c r="N998" s="102"/>
      <c r="O998" s="102"/>
      <c r="P998" s="102"/>
      <c r="Q998" s="102"/>
      <c r="R998" s="102"/>
      <c r="S998" s="102"/>
      <c r="T998" s="102"/>
      <c r="U998" s="102"/>
      <c r="V998" s="102"/>
      <c r="W998" s="104"/>
      <c r="X998" s="104"/>
      <c r="Y998" s="102"/>
      <c r="Z998" s="102"/>
      <c r="AA998" s="102"/>
      <c r="AB998" s="102"/>
      <c r="AC998" s="102"/>
      <c r="AD998" s="102"/>
    </row>
    <row r="999" spans="1:30" ht="12.75" customHeight="1">
      <c r="A999" s="102"/>
      <c r="B999" s="102"/>
      <c r="C999" s="102"/>
      <c r="D999" s="102"/>
      <c r="E999" s="102"/>
      <c r="F999" s="102"/>
      <c r="G999" s="102"/>
      <c r="H999" s="102"/>
      <c r="I999" s="102"/>
      <c r="J999" s="102"/>
      <c r="K999" s="102"/>
      <c r="L999" s="102"/>
      <c r="M999" s="102"/>
      <c r="N999" s="102"/>
      <c r="O999" s="102"/>
      <c r="P999" s="102"/>
      <c r="Q999" s="102"/>
      <c r="R999" s="102"/>
      <c r="S999" s="102"/>
      <c r="T999" s="102"/>
      <c r="U999" s="102"/>
      <c r="V999" s="102"/>
      <c r="W999" s="104"/>
      <c r="X999" s="104"/>
      <c r="Y999" s="102"/>
      <c r="Z999" s="102"/>
      <c r="AA999" s="102"/>
      <c r="AB999" s="102"/>
      <c r="AC999" s="102"/>
      <c r="AD999" s="102"/>
    </row>
    <row r="1000" spans="1:30" ht="12.75" customHeight="1">
      <c r="A1000" s="102"/>
      <c r="B1000" s="102"/>
      <c r="C1000" s="102"/>
      <c r="D1000" s="102"/>
      <c r="E1000" s="102"/>
      <c r="F1000" s="102"/>
      <c r="G1000" s="102"/>
      <c r="H1000" s="102"/>
      <c r="I1000" s="102"/>
      <c r="J1000" s="102"/>
      <c r="K1000" s="102"/>
      <c r="L1000" s="102"/>
      <c r="M1000" s="102"/>
      <c r="N1000" s="102"/>
      <c r="O1000" s="102"/>
      <c r="P1000" s="102"/>
      <c r="Q1000" s="102"/>
      <c r="R1000" s="102"/>
      <c r="S1000" s="102"/>
      <c r="T1000" s="102"/>
      <c r="U1000" s="102"/>
      <c r="V1000" s="102"/>
      <c r="W1000" s="104"/>
      <c r="X1000" s="104"/>
      <c r="Y1000" s="102"/>
      <c r="Z1000" s="102"/>
      <c r="AA1000" s="102"/>
      <c r="AB1000" s="102"/>
      <c r="AC1000" s="102"/>
      <c r="AD1000" s="102"/>
    </row>
    <row r="1001" spans="1:30" ht="12.75" customHeight="1">
      <c r="A1001" s="102"/>
      <c r="B1001" s="102"/>
      <c r="C1001" s="102"/>
      <c r="D1001" s="102"/>
      <c r="E1001" s="102"/>
      <c r="F1001" s="102"/>
      <c r="G1001" s="102"/>
      <c r="H1001" s="102"/>
      <c r="I1001" s="102"/>
      <c r="J1001" s="102"/>
      <c r="K1001" s="102"/>
      <c r="L1001" s="102"/>
      <c r="M1001" s="102"/>
      <c r="N1001" s="102"/>
      <c r="O1001" s="102"/>
      <c r="P1001" s="102"/>
      <c r="Q1001" s="102"/>
      <c r="R1001" s="102"/>
      <c r="S1001" s="102"/>
      <c r="T1001" s="102"/>
      <c r="U1001" s="102"/>
      <c r="V1001" s="102"/>
      <c r="W1001" s="104"/>
      <c r="X1001" s="104"/>
      <c r="Y1001" s="102"/>
      <c r="Z1001" s="102"/>
      <c r="AA1001" s="102"/>
      <c r="AB1001" s="102"/>
      <c r="AC1001" s="102"/>
      <c r="AD1001" s="102"/>
    </row>
    <row r="1002" spans="1:30" ht="15" customHeight="1"/>
  </sheetData>
  <sheetProtection algorithmName="SHA-512" hashValue="en3CzmBbXHs+FzV3l7EA5GXYllj5yymyqQCHqpwWDQciKjEGQYIw2brD+AhFbdkbJV3RcwY5pm2rCWVJcg6ZVw==" saltValue="Hn3OgD5ZqZK/ujbTfRFU2g==" spinCount="100000" sheet="1" objects="1" scenarios="1"/>
  <mergeCells count="92">
    <mergeCell ref="H26:H27"/>
    <mergeCell ref="A28:A29"/>
    <mergeCell ref="B28:B29"/>
    <mergeCell ref="C28:C29"/>
    <mergeCell ref="D28:D29"/>
    <mergeCell ref="E28:E29"/>
    <mergeCell ref="F28:F29"/>
    <mergeCell ref="G28:G29"/>
    <mergeCell ref="H28:H29"/>
    <mergeCell ref="A26:A27"/>
    <mergeCell ref="B26:B27"/>
    <mergeCell ref="C26:C27"/>
    <mergeCell ref="D26:D27"/>
    <mergeCell ref="E26:E27"/>
    <mergeCell ref="F26:F27"/>
    <mergeCell ref="G26:G27"/>
    <mergeCell ref="E18:E19"/>
    <mergeCell ref="F18:F19"/>
    <mergeCell ref="G22:G23"/>
    <mergeCell ref="E22:E23"/>
    <mergeCell ref="F22:F23"/>
    <mergeCell ref="H22:H23"/>
    <mergeCell ref="A24:A25"/>
    <mergeCell ref="B24:B25"/>
    <mergeCell ref="C24:C25"/>
    <mergeCell ref="D24:D25"/>
    <mergeCell ref="E24:E25"/>
    <mergeCell ref="F24:F25"/>
    <mergeCell ref="G24:G25"/>
    <mergeCell ref="H24:H25"/>
    <mergeCell ref="A22:A23"/>
    <mergeCell ref="B22:B23"/>
    <mergeCell ref="C22:C23"/>
    <mergeCell ref="D22:D23"/>
    <mergeCell ref="E14:E15"/>
    <mergeCell ref="F14:F15"/>
    <mergeCell ref="G18:G19"/>
    <mergeCell ref="H18:H19"/>
    <mergeCell ref="A20:A21"/>
    <mergeCell ref="B20:B21"/>
    <mergeCell ref="C20:C21"/>
    <mergeCell ref="D20:D21"/>
    <mergeCell ref="E20:E21"/>
    <mergeCell ref="F20:F21"/>
    <mergeCell ref="G20:G21"/>
    <mergeCell ref="H20:H21"/>
    <mergeCell ref="A18:A19"/>
    <mergeCell ref="B18:B19"/>
    <mergeCell ref="C18:C19"/>
    <mergeCell ref="D18:D19"/>
    <mergeCell ref="Z10:Z12"/>
    <mergeCell ref="AA10:AA12"/>
    <mergeCell ref="G14:G15"/>
    <mergeCell ref="H14:H15"/>
    <mergeCell ref="A16:A17"/>
    <mergeCell ref="B16:B17"/>
    <mergeCell ref="C16:C17"/>
    <mergeCell ref="D16:D17"/>
    <mergeCell ref="E16:E17"/>
    <mergeCell ref="F16:F17"/>
    <mergeCell ref="G16:G17"/>
    <mergeCell ref="H16:H17"/>
    <mergeCell ref="A14:A15"/>
    <mergeCell ref="B14:B15"/>
    <mergeCell ref="C14:C15"/>
    <mergeCell ref="D14:D15"/>
    <mergeCell ref="U11:V11"/>
    <mergeCell ref="P10:V10"/>
    <mergeCell ref="W10:W12"/>
    <mergeCell ref="X10:X12"/>
    <mergeCell ref="Y10:Y12"/>
    <mergeCell ref="L11:M11"/>
    <mergeCell ref="N11:O11"/>
    <mergeCell ref="P11:P12"/>
    <mergeCell ref="Q11:R11"/>
    <mergeCell ref="S11:T11"/>
    <mergeCell ref="F10:F12"/>
    <mergeCell ref="G10:G12"/>
    <mergeCell ref="H10:H12"/>
    <mergeCell ref="I10:O10"/>
    <mergeCell ref="R1:S1"/>
    <mergeCell ref="A3:AB3"/>
    <mergeCell ref="A4:AB4"/>
    <mergeCell ref="B5:H5"/>
    <mergeCell ref="A10:A12"/>
    <mergeCell ref="B10:B12"/>
    <mergeCell ref="C10:C12"/>
    <mergeCell ref="D10:D12"/>
    <mergeCell ref="E10:E12"/>
    <mergeCell ref="AB10:AB12"/>
    <mergeCell ref="I11:I12"/>
    <mergeCell ref="J11:K1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001"/>
  <sheetViews>
    <sheetView zoomScaleNormal="100" workbookViewId="0">
      <selection activeCell="B4" sqref="B4 B5 B8:Q17"/>
    </sheetView>
  </sheetViews>
  <sheetFormatPr defaultColWidth="14.42578125" defaultRowHeight="15"/>
  <cols>
    <col min="1" max="1" width="18.5703125" style="14" customWidth="1"/>
    <col min="2" max="13" width="9.5703125" style="14" customWidth="1"/>
    <col min="14" max="14" width="15.140625" style="14" hidden="1" customWidth="1"/>
    <col min="15" max="15" width="9.5703125" style="14" customWidth="1"/>
    <col min="16" max="21" width="8.7109375" style="14" customWidth="1"/>
    <col min="22" max="16384" width="14.42578125" style="14"/>
  </cols>
  <sheetData>
    <row r="1" spans="1:17" ht="58.5" customHeight="1">
      <c r="A1" s="1540" t="s">
        <v>455</v>
      </c>
      <c r="B1" s="1540"/>
      <c r="C1" s="1540"/>
      <c r="D1" s="1540"/>
      <c r="E1" s="1540"/>
      <c r="F1" s="1540"/>
      <c r="G1" s="1540"/>
      <c r="H1" s="1540"/>
      <c r="I1" s="1540"/>
      <c r="J1" s="1540"/>
      <c r="K1" s="1540"/>
      <c r="L1" s="1540"/>
      <c r="M1" s="1540"/>
      <c r="N1" s="1540"/>
      <c r="O1" s="1540"/>
    </row>
    <row r="2" spans="1:17" ht="12.75" customHeight="1">
      <c r="A2" s="148" t="s">
        <v>284</v>
      </c>
      <c r="B2" s="1423"/>
      <c r="C2" s="1541"/>
      <c r="D2" s="1541"/>
      <c r="E2" s="1541"/>
      <c r="F2" s="1541"/>
      <c r="G2" s="1424"/>
    </row>
    <row r="3" spans="1:17" ht="12.75" customHeight="1">
      <c r="A3" s="148" t="s">
        <v>427</v>
      </c>
      <c r="B3" s="1423"/>
      <c r="C3" s="1541"/>
      <c r="D3" s="1541"/>
      <c r="E3" s="1541"/>
      <c r="F3" s="1541"/>
      <c r="G3" s="1424"/>
    </row>
    <row r="4" spans="1:17" ht="12.75" customHeight="1">
      <c r="A4" s="149" t="s">
        <v>6</v>
      </c>
      <c r="B4" s="455"/>
      <c r="C4" s="475"/>
      <c r="D4" s="475"/>
      <c r="E4" s="475"/>
      <c r="F4" s="475"/>
      <c r="G4" s="456"/>
      <c r="H4" s="19"/>
      <c r="I4" s="19"/>
      <c r="J4" s="19"/>
    </row>
    <row r="5" spans="1:17" ht="12.75" customHeight="1">
      <c r="A5" s="148" t="s">
        <v>132</v>
      </c>
      <c r="B5" s="455"/>
      <c r="C5" s="475"/>
      <c r="D5" s="475"/>
      <c r="E5" s="475"/>
      <c r="F5" s="475"/>
      <c r="G5" s="456"/>
      <c r="H5" s="19"/>
      <c r="I5" s="19"/>
      <c r="J5" s="19"/>
    </row>
    <row r="6" spans="1:17" ht="12.75" customHeight="1">
      <c r="A6" s="1539"/>
      <c r="B6" s="1329"/>
      <c r="C6" s="1329"/>
      <c r="D6" s="1329"/>
      <c r="E6" s="1329"/>
      <c r="F6" s="1329"/>
      <c r="G6" s="1329"/>
      <c r="H6" s="1329"/>
      <c r="I6" s="1329"/>
      <c r="J6" s="1329"/>
    </row>
    <row r="7" spans="1:17" ht="39" customHeight="1">
      <c r="A7" s="25" t="s">
        <v>456</v>
      </c>
      <c r="B7" s="25" t="s">
        <v>457</v>
      </c>
      <c r="C7" s="25" t="s">
        <v>458</v>
      </c>
      <c r="D7" s="25" t="s">
        <v>123</v>
      </c>
      <c r="E7" s="25" t="s">
        <v>124</v>
      </c>
      <c r="F7" s="25" t="s">
        <v>125</v>
      </c>
      <c r="G7" s="46" t="s">
        <v>126</v>
      </c>
      <c r="H7" s="25" t="s">
        <v>459</v>
      </c>
      <c r="I7" s="25" t="s">
        <v>460</v>
      </c>
      <c r="J7" s="25" t="s">
        <v>461</v>
      </c>
      <c r="K7" s="25" t="s">
        <v>462</v>
      </c>
      <c r="L7" s="46" t="s">
        <v>72</v>
      </c>
      <c r="M7" s="46" t="s">
        <v>463</v>
      </c>
      <c r="N7" s="25" t="s">
        <v>464</v>
      </c>
      <c r="O7" s="46" t="s">
        <v>465</v>
      </c>
      <c r="P7" s="803" t="s">
        <v>1058</v>
      </c>
      <c r="Q7" s="803" t="s">
        <v>1059</v>
      </c>
    </row>
    <row r="8" spans="1:17" ht="33.75" customHeight="1">
      <c r="A8" s="25" t="s">
        <v>361</v>
      </c>
      <c r="B8" s="153"/>
      <c r="C8" s="153"/>
      <c r="D8" s="153"/>
      <c r="E8" s="153"/>
      <c r="F8" s="153"/>
      <c r="G8" s="153"/>
      <c r="H8" s="153"/>
      <c r="I8" s="154"/>
      <c r="J8" s="155"/>
      <c r="K8" s="156"/>
      <c r="L8" s="153"/>
      <c r="M8" s="153"/>
      <c r="N8" s="157"/>
      <c r="O8" s="805"/>
      <c r="P8" s="804"/>
      <c r="Q8" s="806"/>
    </row>
    <row r="9" spans="1:17" ht="33.75" customHeight="1">
      <c r="A9" s="25" t="s">
        <v>362</v>
      </c>
      <c r="B9" s="153"/>
      <c r="C9" s="153"/>
      <c r="D9" s="153"/>
      <c r="E9" s="153"/>
      <c r="F9" s="153"/>
      <c r="G9" s="153"/>
      <c r="H9" s="153"/>
      <c r="I9" s="154"/>
      <c r="J9" s="155"/>
      <c r="K9" s="156"/>
      <c r="L9" s="153"/>
      <c r="M9" s="153"/>
      <c r="N9" s="157"/>
      <c r="O9" s="805"/>
      <c r="P9" s="804"/>
      <c r="Q9" s="806"/>
    </row>
    <row r="10" spans="1:17" ht="33.75" customHeight="1">
      <c r="A10" s="25">
        <v>1</v>
      </c>
      <c r="B10" s="153"/>
      <c r="C10" s="153"/>
      <c r="D10" s="153"/>
      <c r="E10" s="153"/>
      <c r="F10" s="153"/>
      <c r="G10" s="153"/>
      <c r="H10" s="153"/>
      <c r="I10" s="154"/>
      <c r="J10" s="155"/>
      <c r="K10" s="156"/>
      <c r="L10" s="153"/>
      <c r="M10" s="153"/>
      <c r="N10" s="153"/>
      <c r="O10" s="805"/>
      <c r="P10" s="804"/>
      <c r="Q10" s="804"/>
    </row>
    <row r="11" spans="1:17" ht="33.75" customHeight="1">
      <c r="A11" s="25">
        <v>2</v>
      </c>
      <c r="B11" s="153"/>
      <c r="C11" s="153"/>
      <c r="D11" s="153"/>
      <c r="E11" s="153"/>
      <c r="F11" s="153"/>
      <c r="G11" s="153"/>
      <c r="H11" s="153"/>
      <c r="I11" s="154"/>
      <c r="J11" s="155"/>
      <c r="K11" s="156"/>
      <c r="L11" s="153"/>
      <c r="M11" s="153"/>
      <c r="N11" s="153"/>
      <c r="O11" s="805"/>
      <c r="P11" s="804"/>
      <c r="Q11" s="804"/>
    </row>
    <row r="12" spans="1:17" ht="33.75" customHeight="1">
      <c r="A12" s="25">
        <v>3</v>
      </c>
      <c r="B12" s="153"/>
      <c r="C12" s="153"/>
      <c r="D12" s="153"/>
      <c r="E12" s="153"/>
      <c r="F12" s="153"/>
      <c r="G12" s="153"/>
      <c r="H12" s="153"/>
      <c r="I12" s="154"/>
      <c r="J12" s="155"/>
      <c r="K12" s="156"/>
      <c r="L12" s="153"/>
      <c r="M12" s="153"/>
      <c r="N12" s="153"/>
      <c r="O12" s="805"/>
      <c r="P12" s="804"/>
      <c r="Q12" s="804"/>
    </row>
    <row r="13" spans="1:17" ht="33.75" customHeight="1">
      <c r="A13" s="25">
        <v>4</v>
      </c>
      <c r="B13" s="153"/>
      <c r="C13" s="153"/>
      <c r="D13" s="153"/>
      <c r="E13" s="153"/>
      <c r="F13" s="153"/>
      <c r="G13" s="153"/>
      <c r="H13" s="153"/>
      <c r="I13" s="154"/>
      <c r="J13" s="155"/>
      <c r="K13" s="156"/>
      <c r="L13" s="153"/>
      <c r="M13" s="153"/>
      <c r="N13" s="153"/>
      <c r="O13" s="805"/>
      <c r="P13" s="804"/>
      <c r="Q13" s="804"/>
    </row>
    <row r="14" spans="1:17" ht="33.75" customHeight="1">
      <c r="A14" s="25">
        <v>5</v>
      </c>
      <c r="B14" s="153"/>
      <c r="C14" s="153"/>
      <c r="D14" s="153"/>
      <c r="E14" s="153"/>
      <c r="F14" s="153"/>
      <c r="G14" s="153"/>
      <c r="H14" s="153"/>
      <c r="I14" s="154"/>
      <c r="J14" s="155"/>
      <c r="K14" s="156"/>
      <c r="L14" s="153"/>
      <c r="M14" s="153"/>
      <c r="N14" s="153"/>
      <c r="O14" s="805"/>
      <c r="P14" s="804"/>
      <c r="Q14" s="804"/>
    </row>
    <row r="15" spans="1:17" ht="33.75" customHeight="1">
      <c r="A15" s="25" t="s">
        <v>466</v>
      </c>
      <c r="B15" s="153"/>
      <c r="C15" s="153"/>
      <c r="D15" s="153"/>
      <c r="E15" s="153"/>
      <c r="F15" s="153"/>
      <c r="G15" s="153"/>
      <c r="H15" s="153"/>
      <c r="I15" s="154"/>
      <c r="J15" s="155"/>
      <c r="K15" s="156"/>
      <c r="L15" s="153"/>
      <c r="M15" s="153"/>
      <c r="N15" s="153"/>
      <c r="O15" s="805"/>
      <c r="P15" s="804"/>
      <c r="Q15" s="804"/>
    </row>
    <row r="16" spans="1:17" ht="33.75" customHeight="1">
      <c r="A16" s="25" t="s">
        <v>365</v>
      </c>
      <c r="B16" s="153"/>
      <c r="C16" s="153"/>
      <c r="D16" s="153"/>
      <c r="E16" s="153"/>
      <c r="F16" s="153"/>
      <c r="G16" s="153"/>
      <c r="H16" s="153"/>
      <c r="I16" s="154"/>
      <c r="J16" s="155"/>
      <c r="K16" s="156"/>
      <c r="L16" s="153"/>
      <c r="M16" s="153"/>
      <c r="N16" s="153"/>
      <c r="O16" s="805"/>
      <c r="P16" s="804"/>
      <c r="Q16" s="804"/>
    </row>
    <row r="17" spans="1:17" ht="33.75" customHeight="1">
      <c r="A17" s="25" t="s">
        <v>236</v>
      </c>
      <c r="B17" s="153"/>
      <c r="C17" s="153"/>
      <c r="D17" s="153"/>
      <c r="E17" s="153"/>
      <c r="F17" s="153"/>
      <c r="G17" s="153"/>
      <c r="H17" s="153"/>
      <c r="I17" s="154"/>
      <c r="J17" s="155"/>
      <c r="K17" s="156"/>
      <c r="L17" s="153"/>
      <c r="M17" s="153"/>
      <c r="N17" s="153"/>
      <c r="O17" s="805"/>
      <c r="P17" s="804"/>
      <c r="Q17" s="804"/>
    </row>
    <row r="18" spans="1:17" ht="12.75" customHeight="1"/>
    <row r="19" spans="1:17" ht="12.75" customHeight="1"/>
    <row r="20" spans="1:17" ht="12.75" customHeight="1"/>
    <row r="21" spans="1:17" ht="12.75" customHeight="1"/>
    <row r="22" spans="1:17" ht="12.75" customHeight="1"/>
    <row r="23" spans="1:17" ht="12.75" customHeight="1"/>
    <row r="24" spans="1:17" ht="12.75" customHeight="1"/>
    <row r="25" spans="1:17" ht="12.75" customHeight="1"/>
    <row r="26" spans="1:17" ht="12.75" customHeight="1"/>
    <row r="27" spans="1:17" ht="12.75" customHeight="1"/>
    <row r="28" spans="1:17" ht="12.75" customHeight="1"/>
    <row r="29" spans="1:17" ht="12.75" customHeight="1"/>
    <row r="30" spans="1:17" ht="12.75" customHeight="1"/>
    <row r="31" spans="1:17" ht="12.75" customHeight="1"/>
    <row r="32" spans="1:17"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sheetData>
  <sheetProtection algorithmName="SHA-512" hashValue="VMRGnoL6BGq4rI1bodqQuKaSr6ygVtMqmjawHDt2idAo4YGTaPhW8hMEN6NpnduMBKWS4bHE5d6Zkrf9J3ZZjw==" saltValue="GQbY+b2hE7VGIVjVoZCccg==" spinCount="100000" sheet="1" objects="1" scenarios="1"/>
  <mergeCells count="4">
    <mergeCell ref="A6:J6"/>
    <mergeCell ref="A1:O1"/>
    <mergeCell ref="B2:G2"/>
    <mergeCell ref="B3:G3"/>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D999"/>
  <sheetViews>
    <sheetView zoomScaleNormal="100" workbookViewId="0">
      <selection activeCell="AD22" sqref="AD22"/>
    </sheetView>
  </sheetViews>
  <sheetFormatPr defaultColWidth="14.42578125" defaultRowHeight="15"/>
  <cols>
    <col min="1" max="1" width="15.85546875" style="14" customWidth="1"/>
    <col min="2" max="30" width="5.7109375" style="14" customWidth="1"/>
    <col min="31" max="31" width="9.140625" style="14" customWidth="1"/>
    <col min="32" max="16384" width="14.42578125" style="14"/>
  </cols>
  <sheetData>
    <row r="1" spans="1:30" ht="12.75" customHeight="1">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83" t="s">
        <v>423</v>
      </c>
    </row>
    <row r="2" spans="1:30" ht="12.75" customHeight="1">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83" t="s">
        <v>424</v>
      </c>
    </row>
    <row r="3" spans="1:30" ht="12.75" customHeight="1">
      <c r="A3" s="18"/>
      <c r="B3" s="18"/>
      <c r="C3" s="18"/>
      <c r="D3" s="18"/>
      <c r="E3" s="18"/>
      <c r="F3" s="18"/>
      <c r="G3" s="18"/>
      <c r="H3" s="18"/>
      <c r="I3" s="18"/>
      <c r="J3" s="18"/>
      <c r="K3" s="18"/>
      <c r="L3" s="18"/>
      <c r="M3" s="18"/>
      <c r="N3" s="18"/>
      <c r="O3" s="18"/>
      <c r="P3" s="18"/>
      <c r="Q3" s="18"/>
      <c r="R3" s="18"/>
      <c r="S3" s="18"/>
      <c r="T3" s="18"/>
      <c r="U3" s="18"/>
      <c r="V3" s="18"/>
      <c r="W3" s="18"/>
      <c r="X3" s="18"/>
      <c r="Y3" s="18"/>
      <c r="Z3" s="18"/>
      <c r="AA3" s="83"/>
      <c r="AB3" s="18"/>
      <c r="AC3" s="18"/>
      <c r="AD3" s="83" t="s">
        <v>425</v>
      </c>
    </row>
    <row r="4" spans="1:30" ht="12.75" customHeight="1">
      <c r="A4" s="1542" t="s">
        <v>1</v>
      </c>
      <c r="B4" s="1542"/>
      <c r="C4" s="1542"/>
      <c r="D4" s="1542"/>
      <c r="E4" s="1542"/>
      <c r="F4" s="1542"/>
      <c r="G4" s="1542"/>
      <c r="H4" s="1542"/>
      <c r="I4" s="1542"/>
      <c r="J4" s="1542"/>
      <c r="K4" s="1542"/>
      <c r="L4" s="1542"/>
      <c r="M4" s="1542"/>
      <c r="N4" s="1542"/>
      <c r="O4" s="1542"/>
      <c r="P4" s="1542"/>
      <c r="Q4" s="1542"/>
      <c r="R4" s="1542"/>
      <c r="S4" s="1542"/>
      <c r="T4" s="1542"/>
      <c r="U4" s="1542"/>
      <c r="V4" s="1542"/>
      <c r="W4" s="1542"/>
      <c r="X4" s="1542"/>
      <c r="Y4" s="1542"/>
      <c r="Z4" s="1542"/>
      <c r="AA4" s="1542"/>
      <c r="AB4" s="1542"/>
      <c r="AC4" s="1542"/>
      <c r="AD4" s="1542"/>
    </row>
    <row r="5" spans="1:30" ht="12.75" customHeight="1">
      <c r="A5" s="1151" t="s">
        <v>426</v>
      </c>
      <c r="B5" s="1151"/>
      <c r="C5" s="1151"/>
      <c r="D5" s="1151"/>
      <c r="E5" s="1151"/>
      <c r="F5" s="1151"/>
      <c r="G5" s="1151"/>
      <c r="H5" s="1151"/>
      <c r="I5" s="1151"/>
      <c r="J5" s="1151"/>
      <c r="K5" s="1151"/>
      <c r="L5" s="1151"/>
      <c r="M5" s="1151"/>
      <c r="N5" s="1151"/>
      <c r="O5" s="1151"/>
      <c r="P5" s="1151"/>
      <c r="Q5" s="1151"/>
      <c r="R5" s="1151"/>
      <c r="S5" s="1151"/>
      <c r="T5" s="1151"/>
      <c r="U5" s="1151"/>
      <c r="V5" s="1151"/>
      <c r="W5" s="1151"/>
      <c r="X5" s="1151"/>
      <c r="Y5" s="1151"/>
      <c r="Z5" s="1151"/>
      <c r="AA5" s="1151"/>
      <c r="AB5" s="1151"/>
      <c r="AC5" s="1151"/>
      <c r="AD5" s="1151"/>
    </row>
    <row r="6" spans="1:30" ht="12.75" customHeight="1">
      <c r="A6" s="135" t="s">
        <v>284</v>
      </c>
      <c r="B6" s="1145"/>
      <c r="C6" s="1145"/>
      <c r="D6" s="1145"/>
      <c r="E6" s="1145"/>
      <c r="F6" s="1145"/>
      <c r="G6" s="1145"/>
      <c r="H6" s="1145"/>
      <c r="I6" s="1145"/>
      <c r="J6" s="1145"/>
      <c r="K6" s="1145"/>
      <c r="O6" s="136"/>
      <c r="P6" s="136"/>
      <c r="Q6" s="136"/>
      <c r="R6" s="136"/>
      <c r="AA6" s="15"/>
      <c r="AB6" s="15"/>
      <c r="AC6" s="15"/>
      <c r="AD6" s="15"/>
    </row>
    <row r="7" spans="1:30" ht="12.75" customHeight="1">
      <c r="A7" s="135" t="s">
        <v>427</v>
      </c>
      <c r="B7" s="1145"/>
      <c r="C7" s="1145"/>
      <c r="D7" s="1145"/>
      <c r="E7" s="1145"/>
      <c r="F7" s="1145"/>
      <c r="G7" s="1145"/>
      <c r="H7" s="1145"/>
      <c r="I7" s="1145"/>
      <c r="J7" s="1145"/>
      <c r="K7" s="1145"/>
      <c r="O7" s="136"/>
      <c r="P7" s="136"/>
      <c r="Q7" s="136"/>
      <c r="R7" s="136"/>
      <c r="AA7" s="15"/>
      <c r="AB7" s="15"/>
      <c r="AC7" s="15"/>
      <c r="AD7" s="15"/>
    </row>
    <row r="8" spans="1:30" ht="12.75" customHeight="1">
      <c r="A8" s="137" t="s">
        <v>6</v>
      </c>
      <c r="B8" s="1145"/>
      <c r="C8" s="1145"/>
      <c r="D8" s="1145"/>
      <c r="E8" s="1145"/>
      <c r="F8" s="1145"/>
      <c r="G8" s="1145"/>
      <c r="H8" s="1145"/>
      <c r="I8" s="1145"/>
      <c r="J8" s="1145"/>
      <c r="K8" s="1145"/>
      <c r="L8" s="136"/>
      <c r="M8" s="136"/>
      <c r="N8" s="136"/>
      <c r="O8" s="136"/>
      <c r="P8" s="136"/>
      <c r="Q8" s="136"/>
      <c r="AC8" s="15"/>
      <c r="AD8" s="15"/>
    </row>
    <row r="9" spans="1:30" ht="12.75" customHeight="1">
      <c r="A9" s="135" t="s">
        <v>132</v>
      </c>
      <c r="B9" s="1145" t="s">
        <v>824</v>
      </c>
      <c r="C9" s="1145"/>
      <c r="D9" s="1145"/>
      <c r="E9" s="1145"/>
      <c r="F9" s="1145"/>
      <c r="G9" s="1145"/>
      <c r="H9" s="1145"/>
      <c r="I9" s="1145"/>
      <c r="J9" s="1145"/>
      <c r="K9" s="1145"/>
      <c r="AC9" s="15"/>
      <c r="AD9" s="15"/>
    </row>
    <row r="10" spans="1:30" ht="12.75" customHeight="1">
      <c r="S10" s="138"/>
      <c r="T10" s="138"/>
      <c r="U10" s="138"/>
      <c r="V10" s="138"/>
      <c r="W10" s="139"/>
      <c r="X10" s="139"/>
      <c r="Y10" s="139"/>
      <c r="Z10" s="139"/>
      <c r="AA10" s="139"/>
      <c r="AB10" s="139"/>
      <c r="AC10" s="139"/>
      <c r="AD10" s="139"/>
    </row>
    <row r="11" spans="1:30" ht="38.25" customHeight="1">
      <c r="A11" s="1374" t="s">
        <v>428</v>
      </c>
      <c r="B11" s="1347" t="s">
        <v>429</v>
      </c>
      <c r="C11" s="1321" t="s">
        <v>430</v>
      </c>
      <c r="D11" s="1545"/>
      <c r="E11" s="1546"/>
      <c r="F11" s="1358" t="s">
        <v>431</v>
      </c>
      <c r="G11" s="1547"/>
      <c r="H11" s="1547"/>
      <c r="I11" s="1547"/>
      <c r="J11" s="1547"/>
      <c r="K11" s="1547"/>
      <c r="L11" s="1547"/>
      <c r="M11" s="1547"/>
      <c r="N11" s="1547"/>
      <c r="O11" s="1547"/>
      <c r="P11" s="1547"/>
      <c r="Q11" s="1548"/>
      <c r="R11" s="1350" t="s">
        <v>432</v>
      </c>
      <c r="S11" s="1358" t="s">
        <v>433</v>
      </c>
      <c r="T11" s="1547"/>
      <c r="U11" s="1547"/>
      <c r="V11" s="1548"/>
      <c r="W11" s="1358" t="s">
        <v>434</v>
      </c>
      <c r="X11" s="1547"/>
      <c r="Y11" s="1547"/>
      <c r="Z11" s="1548"/>
      <c r="AA11" s="1358" t="s">
        <v>435</v>
      </c>
      <c r="AB11" s="1547"/>
      <c r="AC11" s="1547"/>
      <c r="AD11" s="1548"/>
    </row>
    <row r="12" spans="1:30">
      <c r="A12" s="1491"/>
      <c r="B12" s="1552"/>
      <c r="C12" s="1543" t="s">
        <v>436</v>
      </c>
      <c r="D12" s="1347" t="s">
        <v>437</v>
      </c>
      <c r="E12" s="1347" t="s">
        <v>438</v>
      </c>
      <c r="F12" s="1543" t="s">
        <v>436</v>
      </c>
      <c r="G12" s="1543" t="s">
        <v>238</v>
      </c>
      <c r="H12" s="1321" t="s">
        <v>437</v>
      </c>
      <c r="I12" s="1545"/>
      <c r="J12" s="1545"/>
      <c r="K12" s="1545"/>
      <c r="L12" s="1546"/>
      <c r="M12" s="1321" t="s">
        <v>438</v>
      </c>
      <c r="N12" s="1545"/>
      <c r="O12" s="1545"/>
      <c r="P12" s="1545"/>
      <c r="Q12" s="1546"/>
      <c r="R12" s="1359"/>
      <c r="S12" s="1543" t="s">
        <v>436</v>
      </c>
      <c r="T12" s="1543" t="s">
        <v>238</v>
      </c>
      <c r="U12" s="1347" t="s">
        <v>437</v>
      </c>
      <c r="V12" s="1347" t="s">
        <v>438</v>
      </c>
      <c r="W12" s="1543" t="s">
        <v>436</v>
      </c>
      <c r="X12" s="1543" t="s">
        <v>238</v>
      </c>
      <c r="Y12" s="1347" t="s">
        <v>437</v>
      </c>
      <c r="Z12" s="1347" t="s">
        <v>438</v>
      </c>
      <c r="AA12" s="1543" t="s">
        <v>436</v>
      </c>
      <c r="AB12" s="1543" t="s">
        <v>238</v>
      </c>
      <c r="AC12" s="1347" t="s">
        <v>437</v>
      </c>
      <c r="AD12" s="1347" t="s">
        <v>438</v>
      </c>
    </row>
    <row r="13" spans="1:30" ht="48.75" customHeight="1">
      <c r="A13" s="1492"/>
      <c r="B13" s="1550"/>
      <c r="C13" s="1551"/>
      <c r="D13" s="1550"/>
      <c r="E13" s="1550"/>
      <c r="F13" s="1551"/>
      <c r="G13" s="1551"/>
      <c r="H13" s="140" t="s">
        <v>439</v>
      </c>
      <c r="I13" s="141" t="s">
        <v>124</v>
      </c>
      <c r="J13" s="141" t="s">
        <v>161</v>
      </c>
      <c r="K13" s="141" t="s">
        <v>251</v>
      </c>
      <c r="L13" s="141" t="s">
        <v>191</v>
      </c>
      <c r="M13" s="140" t="s">
        <v>439</v>
      </c>
      <c r="N13" s="141" t="s">
        <v>124</v>
      </c>
      <c r="O13" s="141" t="s">
        <v>161</v>
      </c>
      <c r="P13" s="141" t="s">
        <v>251</v>
      </c>
      <c r="Q13" s="141" t="s">
        <v>191</v>
      </c>
      <c r="R13" s="1360"/>
      <c r="S13" s="1544"/>
      <c r="T13" s="1544"/>
      <c r="U13" s="1549"/>
      <c r="V13" s="1549"/>
      <c r="W13" s="1544"/>
      <c r="X13" s="1544"/>
      <c r="Y13" s="1549"/>
      <c r="Z13" s="1549"/>
      <c r="AA13" s="1544"/>
      <c r="AB13" s="1544"/>
      <c r="AC13" s="1549"/>
      <c r="AD13" s="1549"/>
    </row>
    <row r="14" spans="1:30" ht="24.75" customHeight="1">
      <c r="A14" s="23">
        <v>1</v>
      </c>
      <c r="B14" s="26">
        <v>2</v>
      </c>
      <c r="C14" s="26">
        <v>3</v>
      </c>
      <c r="D14" s="26">
        <v>4</v>
      </c>
      <c r="E14" s="26">
        <v>5</v>
      </c>
      <c r="F14" s="26">
        <v>6</v>
      </c>
      <c r="G14" s="26">
        <v>7</v>
      </c>
      <c r="H14" s="26">
        <v>8</v>
      </c>
      <c r="I14" s="26">
        <v>9</v>
      </c>
      <c r="J14" s="26">
        <v>10</v>
      </c>
      <c r="K14" s="26">
        <v>11</v>
      </c>
      <c r="L14" s="26">
        <v>12</v>
      </c>
      <c r="M14" s="26">
        <v>13</v>
      </c>
      <c r="N14" s="26">
        <v>14</v>
      </c>
      <c r="O14" s="26">
        <v>15</v>
      </c>
      <c r="P14" s="26">
        <v>16</v>
      </c>
      <c r="Q14" s="26">
        <v>17</v>
      </c>
      <c r="R14" s="26">
        <v>18</v>
      </c>
      <c r="S14" s="142">
        <v>19</v>
      </c>
      <c r="T14" s="142">
        <v>20</v>
      </c>
      <c r="U14" s="142">
        <v>21</v>
      </c>
      <c r="V14" s="142">
        <v>22</v>
      </c>
      <c r="W14" s="142">
        <v>23</v>
      </c>
      <c r="X14" s="142">
        <v>24</v>
      </c>
      <c r="Y14" s="142">
        <v>25</v>
      </c>
      <c r="Z14" s="142">
        <v>26</v>
      </c>
      <c r="AA14" s="142">
        <v>27</v>
      </c>
      <c r="AB14" s="142">
        <v>28</v>
      </c>
      <c r="AC14" s="142">
        <v>29</v>
      </c>
      <c r="AD14" s="142">
        <v>30</v>
      </c>
    </row>
    <row r="15" spans="1:30" ht="24.75" customHeight="1">
      <c r="A15" s="46">
        <v>1</v>
      </c>
      <c r="B15" s="35">
        <v>0</v>
      </c>
      <c r="C15" s="36">
        <v>0</v>
      </c>
      <c r="D15" s="35">
        <v>0</v>
      </c>
      <c r="E15" s="35">
        <v>0</v>
      </c>
      <c r="F15" s="36">
        <v>0</v>
      </c>
      <c r="G15" s="143">
        <v>0</v>
      </c>
      <c r="H15" s="36">
        <v>0</v>
      </c>
      <c r="I15" s="35">
        <v>0</v>
      </c>
      <c r="J15" s="35">
        <v>0</v>
      </c>
      <c r="K15" s="35">
        <v>0</v>
      </c>
      <c r="L15" s="35">
        <v>0</v>
      </c>
      <c r="M15" s="36">
        <v>0</v>
      </c>
      <c r="N15" s="35">
        <v>0</v>
      </c>
      <c r="O15" s="35">
        <v>0</v>
      </c>
      <c r="P15" s="35">
        <v>0</v>
      </c>
      <c r="Q15" s="35">
        <v>0</v>
      </c>
      <c r="R15" s="35"/>
      <c r="S15" s="36">
        <v>0</v>
      </c>
      <c r="T15" s="143">
        <v>0</v>
      </c>
      <c r="U15" s="35">
        <v>0</v>
      </c>
      <c r="V15" s="35">
        <v>0</v>
      </c>
      <c r="W15" s="36">
        <v>0</v>
      </c>
      <c r="X15" s="143">
        <v>0</v>
      </c>
      <c r="Y15" s="35">
        <v>0</v>
      </c>
      <c r="Z15" s="35">
        <v>0</v>
      </c>
      <c r="AA15" s="36">
        <v>0</v>
      </c>
      <c r="AB15" s="143">
        <v>0</v>
      </c>
      <c r="AC15" s="35">
        <v>0</v>
      </c>
      <c r="AD15" s="35">
        <v>0</v>
      </c>
    </row>
    <row r="16" spans="1:30" ht="24.75" customHeight="1">
      <c r="A16" s="46">
        <v>2</v>
      </c>
      <c r="B16" s="35">
        <v>0</v>
      </c>
      <c r="C16" s="36">
        <v>0</v>
      </c>
      <c r="D16" s="35">
        <v>0</v>
      </c>
      <c r="E16" s="35">
        <v>0</v>
      </c>
      <c r="F16" s="36">
        <v>0</v>
      </c>
      <c r="G16" s="143">
        <v>0</v>
      </c>
      <c r="H16" s="36">
        <v>0</v>
      </c>
      <c r="I16" s="35">
        <v>0</v>
      </c>
      <c r="J16" s="35">
        <v>0</v>
      </c>
      <c r="K16" s="35">
        <v>0</v>
      </c>
      <c r="L16" s="35">
        <v>0</v>
      </c>
      <c r="M16" s="36">
        <v>0</v>
      </c>
      <c r="N16" s="35">
        <v>0</v>
      </c>
      <c r="O16" s="35">
        <v>0</v>
      </c>
      <c r="P16" s="35">
        <v>0</v>
      </c>
      <c r="Q16" s="35">
        <v>0</v>
      </c>
      <c r="R16" s="35"/>
      <c r="S16" s="36">
        <v>0</v>
      </c>
      <c r="T16" s="143">
        <v>0</v>
      </c>
      <c r="U16" s="35">
        <v>0</v>
      </c>
      <c r="V16" s="35">
        <v>0</v>
      </c>
      <c r="W16" s="36">
        <v>0</v>
      </c>
      <c r="X16" s="143">
        <v>0</v>
      </c>
      <c r="Y16" s="35">
        <v>0</v>
      </c>
      <c r="Z16" s="35">
        <v>0</v>
      </c>
      <c r="AA16" s="36">
        <v>0</v>
      </c>
      <c r="AB16" s="143">
        <v>0</v>
      </c>
      <c r="AC16" s="35">
        <v>0</v>
      </c>
      <c r="AD16" s="35">
        <v>0</v>
      </c>
    </row>
    <row r="17" spans="1:30" ht="24.75" customHeight="1">
      <c r="A17" s="46">
        <v>3</v>
      </c>
      <c r="B17" s="35">
        <v>2</v>
      </c>
      <c r="C17" s="36">
        <v>2</v>
      </c>
      <c r="D17" s="35">
        <v>0</v>
      </c>
      <c r="E17" s="35">
        <v>2</v>
      </c>
      <c r="F17" s="36">
        <v>0</v>
      </c>
      <c r="G17" s="143">
        <v>0</v>
      </c>
      <c r="H17" s="36">
        <v>0</v>
      </c>
      <c r="I17" s="35">
        <v>0</v>
      </c>
      <c r="J17" s="35">
        <v>0</v>
      </c>
      <c r="K17" s="35">
        <v>0</v>
      </c>
      <c r="L17" s="35">
        <v>0</v>
      </c>
      <c r="M17" s="36">
        <v>0</v>
      </c>
      <c r="N17" s="35">
        <v>0</v>
      </c>
      <c r="O17" s="35">
        <v>0</v>
      </c>
      <c r="P17" s="35">
        <v>0</v>
      </c>
      <c r="Q17" s="35">
        <v>0</v>
      </c>
      <c r="R17" s="35"/>
      <c r="S17" s="36">
        <v>0</v>
      </c>
      <c r="T17" s="143">
        <v>0</v>
      </c>
      <c r="U17" s="35">
        <v>0</v>
      </c>
      <c r="V17" s="35">
        <v>0</v>
      </c>
      <c r="W17" s="36">
        <v>0</v>
      </c>
      <c r="X17" s="143">
        <v>0</v>
      </c>
      <c r="Y17" s="35">
        <v>0</v>
      </c>
      <c r="Z17" s="35">
        <v>0</v>
      </c>
      <c r="AA17" s="36">
        <v>2</v>
      </c>
      <c r="AB17" s="143">
        <v>1</v>
      </c>
      <c r="AC17" s="35">
        <v>0</v>
      </c>
      <c r="AD17" s="35">
        <v>0</v>
      </c>
    </row>
    <row r="18" spans="1:30" ht="24.75" customHeight="1">
      <c r="A18" s="46">
        <v>4</v>
      </c>
      <c r="B18" s="35">
        <v>1</v>
      </c>
      <c r="C18" s="36">
        <v>1</v>
      </c>
      <c r="D18" s="35">
        <v>0</v>
      </c>
      <c r="E18" s="35">
        <v>1</v>
      </c>
      <c r="F18" s="36">
        <v>0</v>
      </c>
      <c r="G18" s="143">
        <v>0</v>
      </c>
      <c r="H18" s="36">
        <v>0</v>
      </c>
      <c r="I18" s="35">
        <v>0</v>
      </c>
      <c r="J18" s="35">
        <v>0</v>
      </c>
      <c r="K18" s="35">
        <v>0</v>
      </c>
      <c r="L18" s="35">
        <v>0</v>
      </c>
      <c r="M18" s="36">
        <v>0</v>
      </c>
      <c r="N18" s="35">
        <v>0</v>
      </c>
      <c r="O18" s="35">
        <v>0</v>
      </c>
      <c r="P18" s="35">
        <v>0</v>
      </c>
      <c r="Q18" s="35">
        <v>0</v>
      </c>
      <c r="R18" s="35"/>
      <c r="S18" s="36">
        <v>0</v>
      </c>
      <c r="T18" s="143">
        <v>0</v>
      </c>
      <c r="U18" s="35">
        <v>0</v>
      </c>
      <c r="V18" s="35">
        <v>0</v>
      </c>
      <c r="W18" s="36">
        <v>0</v>
      </c>
      <c r="X18" s="143">
        <v>0</v>
      </c>
      <c r="Y18" s="35">
        <v>0</v>
      </c>
      <c r="Z18" s="35">
        <v>0</v>
      </c>
      <c r="AA18" s="36">
        <v>1</v>
      </c>
      <c r="AB18" s="143">
        <v>1</v>
      </c>
      <c r="AC18" s="35">
        <v>0</v>
      </c>
      <c r="AD18" s="35">
        <v>0</v>
      </c>
    </row>
    <row r="19" spans="1:30" ht="24.75" customHeight="1">
      <c r="A19" s="46">
        <v>5</v>
      </c>
      <c r="B19" s="35">
        <v>1</v>
      </c>
      <c r="C19" s="36">
        <v>1</v>
      </c>
      <c r="D19" s="35">
        <v>0</v>
      </c>
      <c r="E19" s="35">
        <v>1</v>
      </c>
      <c r="F19" s="36">
        <v>0</v>
      </c>
      <c r="G19" s="143">
        <v>0</v>
      </c>
      <c r="H19" s="36">
        <v>0</v>
      </c>
      <c r="I19" s="35">
        <v>0</v>
      </c>
      <c r="J19" s="35">
        <v>0</v>
      </c>
      <c r="K19" s="35">
        <v>0</v>
      </c>
      <c r="L19" s="35">
        <v>0</v>
      </c>
      <c r="M19" s="36">
        <v>0</v>
      </c>
      <c r="N19" s="35">
        <v>0</v>
      </c>
      <c r="O19" s="35">
        <v>0</v>
      </c>
      <c r="P19" s="35">
        <v>0</v>
      </c>
      <c r="Q19" s="35">
        <v>0</v>
      </c>
      <c r="R19" s="35"/>
      <c r="S19" s="36">
        <v>0</v>
      </c>
      <c r="T19" s="143">
        <v>0</v>
      </c>
      <c r="U19" s="35">
        <v>0</v>
      </c>
      <c r="V19" s="35">
        <v>0</v>
      </c>
      <c r="W19" s="36">
        <v>0</v>
      </c>
      <c r="X19" s="143">
        <v>0</v>
      </c>
      <c r="Y19" s="35">
        <v>0</v>
      </c>
      <c r="Z19" s="35">
        <v>0</v>
      </c>
      <c r="AA19" s="36">
        <v>1</v>
      </c>
      <c r="AB19" s="143">
        <v>1</v>
      </c>
      <c r="AC19" s="35">
        <v>0</v>
      </c>
      <c r="AD19" s="35">
        <v>0</v>
      </c>
    </row>
    <row r="20" spans="1:30" ht="24.75" customHeight="1">
      <c r="A20" s="46" t="s">
        <v>364</v>
      </c>
      <c r="B20" s="35">
        <v>0</v>
      </c>
      <c r="C20" s="36">
        <v>0</v>
      </c>
      <c r="D20" s="35">
        <v>0</v>
      </c>
      <c r="E20" s="35">
        <v>0</v>
      </c>
      <c r="F20" s="36">
        <v>0</v>
      </c>
      <c r="G20" s="143">
        <v>0</v>
      </c>
      <c r="H20" s="36">
        <v>0</v>
      </c>
      <c r="I20" s="35">
        <v>0</v>
      </c>
      <c r="J20" s="35">
        <v>0</v>
      </c>
      <c r="K20" s="35">
        <v>0</v>
      </c>
      <c r="L20" s="35">
        <v>0</v>
      </c>
      <c r="M20" s="36">
        <v>0</v>
      </c>
      <c r="N20" s="35">
        <v>0</v>
      </c>
      <c r="O20" s="35">
        <v>0</v>
      </c>
      <c r="P20" s="35">
        <v>0</v>
      </c>
      <c r="Q20" s="35">
        <v>0</v>
      </c>
      <c r="R20" s="35"/>
      <c r="S20" s="36">
        <v>0</v>
      </c>
      <c r="T20" s="143">
        <v>0</v>
      </c>
      <c r="U20" s="35">
        <v>0</v>
      </c>
      <c r="V20" s="35">
        <v>0</v>
      </c>
      <c r="W20" s="36">
        <v>0</v>
      </c>
      <c r="X20" s="143">
        <v>0</v>
      </c>
      <c r="Y20" s="35">
        <v>0</v>
      </c>
      <c r="Z20" s="35">
        <v>0</v>
      </c>
      <c r="AA20" s="36">
        <v>0</v>
      </c>
      <c r="AB20" s="143">
        <v>0</v>
      </c>
      <c r="AC20" s="35">
        <v>0</v>
      </c>
      <c r="AD20" s="35">
        <v>0</v>
      </c>
    </row>
    <row r="21" spans="1:30" ht="24.75" customHeight="1">
      <c r="A21" s="46" t="s">
        <v>365</v>
      </c>
      <c r="B21" s="35">
        <v>0</v>
      </c>
      <c r="C21" s="36">
        <v>0</v>
      </c>
      <c r="D21" s="35">
        <v>0</v>
      </c>
      <c r="E21" s="35">
        <v>0</v>
      </c>
      <c r="F21" s="36">
        <v>0</v>
      </c>
      <c r="G21" s="143">
        <v>0</v>
      </c>
      <c r="H21" s="36">
        <v>0</v>
      </c>
      <c r="I21" s="35">
        <v>0</v>
      </c>
      <c r="J21" s="35">
        <v>0</v>
      </c>
      <c r="K21" s="35">
        <v>0</v>
      </c>
      <c r="L21" s="35">
        <v>0</v>
      </c>
      <c r="M21" s="36">
        <v>0</v>
      </c>
      <c r="N21" s="35">
        <v>0</v>
      </c>
      <c r="O21" s="35">
        <v>0</v>
      </c>
      <c r="P21" s="35">
        <v>0</v>
      </c>
      <c r="Q21" s="35">
        <v>0</v>
      </c>
      <c r="R21" s="35"/>
      <c r="S21" s="36">
        <v>0</v>
      </c>
      <c r="T21" s="143">
        <v>0</v>
      </c>
      <c r="U21" s="35">
        <v>0</v>
      </c>
      <c r="V21" s="35">
        <v>0</v>
      </c>
      <c r="W21" s="36">
        <v>0</v>
      </c>
      <c r="X21" s="143">
        <v>0</v>
      </c>
      <c r="Y21" s="35">
        <v>0</v>
      </c>
      <c r="Z21" s="35">
        <v>0</v>
      </c>
      <c r="AA21" s="36">
        <v>0</v>
      </c>
      <c r="AB21" s="143">
        <v>0</v>
      </c>
      <c r="AC21" s="35">
        <v>0</v>
      </c>
      <c r="AD21" s="35">
        <v>0</v>
      </c>
    </row>
    <row r="22" spans="1:30" ht="25.5" customHeight="1">
      <c r="A22" s="46" t="s">
        <v>236</v>
      </c>
      <c r="B22" s="36">
        <v>4</v>
      </c>
      <c r="C22" s="36">
        <v>4</v>
      </c>
      <c r="D22" s="36">
        <v>0</v>
      </c>
      <c r="E22" s="36">
        <v>4</v>
      </c>
      <c r="F22" s="36">
        <v>0</v>
      </c>
      <c r="G22" s="143">
        <v>0</v>
      </c>
      <c r="H22" s="36">
        <v>0</v>
      </c>
      <c r="I22" s="36">
        <v>0</v>
      </c>
      <c r="J22" s="36">
        <v>0</v>
      </c>
      <c r="K22" s="36">
        <v>0</v>
      </c>
      <c r="L22" s="36">
        <v>0</v>
      </c>
      <c r="M22" s="36">
        <v>0</v>
      </c>
      <c r="N22" s="36">
        <v>0</v>
      </c>
      <c r="O22" s="36">
        <v>0</v>
      </c>
      <c r="P22" s="36">
        <v>0</v>
      </c>
      <c r="Q22" s="36">
        <v>0</v>
      </c>
      <c r="R22" s="36"/>
      <c r="S22" s="36">
        <v>0</v>
      </c>
      <c r="T22" s="143">
        <v>0</v>
      </c>
      <c r="U22" s="36">
        <v>0</v>
      </c>
      <c r="V22" s="36">
        <v>0</v>
      </c>
      <c r="W22" s="36">
        <v>0</v>
      </c>
      <c r="X22" s="143">
        <v>0</v>
      </c>
      <c r="Y22" s="36">
        <v>0</v>
      </c>
      <c r="Z22" s="36">
        <v>0</v>
      </c>
      <c r="AA22" s="36">
        <v>4</v>
      </c>
      <c r="AB22" s="143">
        <v>1</v>
      </c>
      <c r="AC22" s="36">
        <v>0</v>
      </c>
      <c r="AD22" s="36">
        <v>0</v>
      </c>
    </row>
    <row r="23" spans="1:30" ht="12.75" customHeight="1">
      <c r="A23" s="14" t="s">
        <v>440</v>
      </c>
    </row>
    <row r="24" spans="1:30" ht="12.75" customHeight="1">
      <c r="A24" s="1154" t="s">
        <v>441</v>
      </c>
      <c r="B24" s="1154"/>
      <c r="C24" s="1154"/>
      <c r="D24" s="1154"/>
      <c r="E24" s="1154"/>
      <c r="F24" s="1154"/>
      <c r="G24" s="1154"/>
      <c r="H24" s="1154"/>
      <c r="I24" s="1154"/>
      <c r="J24" s="1154"/>
      <c r="K24" s="1154"/>
      <c r="L24" s="1154"/>
      <c r="M24" s="1154"/>
      <c r="N24" s="1154"/>
    </row>
    <row r="26" spans="1:30" ht="12.75" customHeight="1">
      <c r="A26" s="14" t="s">
        <v>442</v>
      </c>
      <c r="D26" s="144"/>
      <c r="E26" s="144"/>
    </row>
    <row r="27" spans="1:30" ht="12.75" customHeight="1">
      <c r="A27" s="14" t="s">
        <v>443</v>
      </c>
      <c r="D27" s="145"/>
      <c r="E27" s="145"/>
    </row>
    <row r="31" spans="1:30" ht="12.75" customHeight="1"/>
    <row r="32" spans="1:30"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mergeCells count="34">
    <mergeCell ref="AC12:AC13"/>
    <mergeCell ref="AD12:AD13"/>
    <mergeCell ref="A24:N24"/>
    <mergeCell ref="W12:W13"/>
    <mergeCell ref="X12:X13"/>
    <mergeCell ref="Y12:Y13"/>
    <mergeCell ref="Z12:Z13"/>
    <mergeCell ref="AA12:AA13"/>
    <mergeCell ref="AB12:AB13"/>
    <mergeCell ref="A11:A13"/>
    <mergeCell ref="B11:B13"/>
    <mergeCell ref="V12:V13"/>
    <mergeCell ref="W11:Z11"/>
    <mergeCell ref="AA11:AD11"/>
    <mergeCell ref="C12:C13"/>
    <mergeCell ref="D12:D13"/>
    <mergeCell ref="S12:S13"/>
    <mergeCell ref="C11:E11"/>
    <mergeCell ref="F11:Q11"/>
    <mergeCell ref="R11:R13"/>
    <mergeCell ref="S11:V11"/>
    <mergeCell ref="T12:T13"/>
    <mergeCell ref="U12:U13"/>
    <mergeCell ref="E12:E13"/>
    <mergeCell ref="F12:F13"/>
    <mergeCell ref="G12:G13"/>
    <mergeCell ref="H12:L12"/>
    <mergeCell ref="M12:Q12"/>
    <mergeCell ref="B9:K9"/>
    <mergeCell ref="A4:AD4"/>
    <mergeCell ref="A5:AD5"/>
    <mergeCell ref="B6:K6"/>
    <mergeCell ref="B7:K7"/>
    <mergeCell ref="B8:K8"/>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999"/>
  <sheetViews>
    <sheetView workbookViewId="0">
      <selection activeCell="B14" sqref="B14:M21"/>
    </sheetView>
  </sheetViews>
  <sheetFormatPr defaultColWidth="14.42578125" defaultRowHeight="15"/>
  <cols>
    <col min="1" max="1" width="14.7109375" style="14" customWidth="1"/>
    <col min="2" max="9" width="11.7109375" style="14" customWidth="1"/>
    <col min="10" max="10" width="11.7109375" style="152" customWidth="1"/>
    <col min="11" max="12" width="11.7109375" style="14" customWidth="1"/>
    <col min="13" max="13" width="9.85546875" style="14" customWidth="1"/>
    <col min="14" max="16" width="9.140625" style="14" customWidth="1"/>
    <col min="17" max="24" width="8.7109375" style="14" customWidth="1"/>
    <col min="25" max="16384" width="14.42578125" style="14"/>
  </cols>
  <sheetData>
    <row r="1" spans="1:24" ht="12.75" customHeight="1">
      <c r="A1" s="18"/>
      <c r="B1" s="18"/>
      <c r="C1" s="18"/>
      <c r="D1" s="18"/>
      <c r="E1" s="18"/>
      <c r="F1" s="18"/>
      <c r="G1" s="18"/>
      <c r="H1" s="18"/>
      <c r="I1" s="18"/>
      <c r="J1" s="146"/>
      <c r="K1" s="18"/>
      <c r="L1" s="18"/>
      <c r="M1" s="83" t="s">
        <v>444</v>
      </c>
      <c r="N1" s="20"/>
      <c r="O1" s="20"/>
      <c r="P1" s="20"/>
      <c r="Q1" s="20"/>
      <c r="R1" s="20"/>
      <c r="S1" s="20"/>
      <c r="T1" s="20"/>
      <c r="U1" s="20"/>
      <c r="V1" s="20"/>
      <c r="W1" s="20"/>
      <c r="X1" s="20"/>
    </row>
    <row r="2" spans="1:24" ht="12.75" customHeight="1">
      <c r="A2" s="1151" t="s">
        <v>1</v>
      </c>
      <c r="B2" s="1152"/>
      <c r="C2" s="1152"/>
      <c r="D2" s="1152"/>
      <c r="E2" s="1152"/>
      <c r="F2" s="1152"/>
      <c r="G2" s="1152"/>
      <c r="H2" s="1152"/>
      <c r="I2" s="1152"/>
      <c r="J2" s="1152"/>
      <c r="K2" s="1152"/>
      <c r="L2" s="1152"/>
      <c r="M2" s="49"/>
      <c r="N2" s="20"/>
      <c r="O2" s="20"/>
      <c r="P2" s="20"/>
      <c r="Q2" s="20"/>
      <c r="R2" s="20"/>
      <c r="S2" s="20"/>
      <c r="T2" s="20"/>
      <c r="U2" s="20"/>
      <c r="V2" s="20"/>
      <c r="W2" s="20"/>
      <c r="X2" s="20"/>
    </row>
    <row r="3" spans="1:24" ht="12.75" customHeight="1">
      <c r="A3" s="1151" t="s">
        <v>445</v>
      </c>
      <c r="B3" s="1152"/>
      <c r="C3" s="1152"/>
      <c r="D3" s="1152"/>
      <c r="E3" s="1152"/>
      <c r="F3" s="1152"/>
      <c r="G3" s="1152"/>
      <c r="H3" s="1152"/>
      <c r="I3" s="1152"/>
      <c r="J3" s="1152"/>
      <c r="K3" s="1152"/>
      <c r="L3" s="1152"/>
      <c r="M3" s="49"/>
      <c r="N3" s="20"/>
      <c r="O3" s="20"/>
      <c r="P3" s="20"/>
      <c r="Q3" s="20"/>
      <c r="R3" s="20"/>
      <c r="S3" s="20"/>
      <c r="T3" s="20"/>
      <c r="U3" s="20"/>
      <c r="V3" s="20"/>
      <c r="W3" s="20"/>
      <c r="X3" s="20"/>
    </row>
    <row r="4" spans="1:24" ht="12.75" customHeight="1">
      <c r="A4" s="1151" t="s">
        <v>446</v>
      </c>
      <c r="B4" s="1152"/>
      <c r="C4" s="1152"/>
      <c r="D4" s="1152"/>
      <c r="E4" s="1152"/>
      <c r="F4" s="1152"/>
      <c r="G4" s="1152"/>
      <c r="H4" s="1152"/>
      <c r="I4" s="1152"/>
      <c r="J4" s="1152"/>
      <c r="K4" s="1152"/>
      <c r="L4" s="1152"/>
      <c r="M4" s="49"/>
      <c r="N4" s="20"/>
      <c r="O4" s="20"/>
      <c r="P4" s="20"/>
      <c r="Q4" s="20"/>
      <c r="R4" s="20"/>
      <c r="S4" s="20"/>
      <c r="T4" s="20"/>
      <c r="U4" s="20"/>
      <c r="V4" s="20"/>
      <c r="W4" s="20"/>
      <c r="X4" s="20"/>
    </row>
    <row r="5" spans="1:24" ht="12.75" customHeight="1">
      <c r="A5" s="20"/>
      <c r="B5" s="20"/>
      <c r="C5" s="20"/>
      <c r="D5" s="20"/>
      <c r="E5" s="20"/>
      <c r="F5" s="20"/>
      <c r="G5" s="20"/>
      <c r="H5" s="20"/>
      <c r="I5" s="20"/>
      <c r="J5" s="147"/>
      <c r="K5" s="20"/>
      <c r="L5" s="20"/>
      <c r="M5" s="20"/>
      <c r="N5" s="20"/>
      <c r="O5" s="20"/>
      <c r="P5" s="20"/>
      <c r="Q5" s="20"/>
      <c r="R5" s="20"/>
      <c r="S5" s="20"/>
      <c r="T5" s="20"/>
      <c r="U5" s="20"/>
      <c r="V5" s="20"/>
      <c r="W5" s="20"/>
      <c r="X5" s="20"/>
    </row>
    <row r="6" spans="1:24" ht="12.75" customHeight="1">
      <c r="A6" s="148" t="s">
        <v>284</v>
      </c>
      <c r="B6" s="1423"/>
      <c r="C6" s="1541"/>
      <c r="D6" s="1541"/>
      <c r="E6" s="1424"/>
      <c r="J6" s="14"/>
      <c r="L6" s="20"/>
      <c r="M6" s="20"/>
      <c r="N6" s="20"/>
      <c r="O6" s="20"/>
      <c r="P6" s="20"/>
      <c r="Q6" s="20"/>
      <c r="R6" s="20"/>
      <c r="S6" s="20"/>
      <c r="T6" s="20"/>
      <c r="U6" s="20"/>
      <c r="V6" s="20"/>
      <c r="W6" s="20"/>
      <c r="X6" s="20"/>
    </row>
    <row r="7" spans="1:24" ht="12.75" customHeight="1">
      <c r="A7" s="148" t="s">
        <v>427</v>
      </c>
      <c r="B7" s="1423"/>
      <c r="C7" s="1541"/>
      <c r="D7" s="1541"/>
      <c r="E7" s="1424"/>
      <c r="J7" s="14"/>
      <c r="L7" s="20"/>
      <c r="M7" s="20"/>
      <c r="N7" s="20"/>
      <c r="O7" s="20"/>
      <c r="P7" s="20"/>
      <c r="Q7" s="20"/>
      <c r="R7" s="20"/>
      <c r="S7" s="20"/>
      <c r="T7" s="20"/>
      <c r="U7" s="20"/>
      <c r="V7" s="20"/>
      <c r="W7" s="20"/>
      <c r="X7" s="20"/>
    </row>
    <row r="8" spans="1:24" ht="12.75" customHeight="1">
      <c r="A8" s="149" t="s">
        <v>6</v>
      </c>
      <c r="B8" s="1423" t="s">
        <v>736</v>
      </c>
      <c r="C8" s="1541"/>
      <c r="D8" s="1541"/>
      <c r="E8" s="1424"/>
      <c r="J8" s="14"/>
      <c r="L8" s="20"/>
      <c r="M8" s="20"/>
      <c r="N8" s="20"/>
      <c r="O8" s="20"/>
      <c r="P8" s="20"/>
      <c r="Q8" s="20"/>
      <c r="R8" s="20"/>
      <c r="S8" s="20"/>
      <c r="T8" s="20"/>
      <c r="U8" s="20"/>
      <c r="V8" s="20"/>
      <c r="W8" s="20"/>
      <c r="X8" s="20"/>
    </row>
    <row r="9" spans="1:24" ht="12.75" customHeight="1">
      <c r="A9" s="148" t="s">
        <v>132</v>
      </c>
      <c r="B9" s="1423" t="s">
        <v>735</v>
      </c>
      <c r="C9" s="1541"/>
      <c r="D9" s="1541"/>
      <c r="E9" s="1424"/>
      <c r="J9" s="14"/>
      <c r="L9" s="20"/>
      <c r="M9" s="20"/>
      <c r="N9" s="20"/>
      <c r="O9" s="20"/>
      <c r="P9" s="20"/>
      <c r="Q9" s="20"/>
      <c r="R9" s="20"/>
      <c r="S9" s="20"/>
      <c r="T9" s="20"/>
      <c r="U9" s="20"/>
      <c r="V9" s="20"/>
      <c r="W9" s="20"/>
      <c r="X9" s="20"/>
    </row>
    <row r="10" spans="1:24" ht="12.75" customHeight="1">
      <c r="A10" s="20"/>
      <c r="B10" s="20"/>
      <c r="C10" s="20"/>
      <c r="D10" s="20"/>
      <c r="E10" s="20"/>
      <c r="F10" s="20"/>
      <c r="G10" s="20"/>
      <c r="H10" s="20"/>
      <c r="I10" s="20"/>
      <c r="J10" s="147"/>
      <c r="K10" s="20"/>
      <c r="L10" s="20"/>
      <c r="M10" s="20"/>
      <c r="N10" s="20"/>
      <c r="O10" s="20"/>
      <c r="P10" s="20"/>
      <c r="Q10" s="20"/>
      <c r="R10" s="20"/>
      <c r="S10" s="20"/>
      <c r="T10" s="20"/>
      <c r="U10" s="20"/>
      <c r="V10" s="20"/>
      <c r="W10" s="20"/>
      <c r="X10" s="20"/>
    </row>
    <row r="11" spans="1:24" ht="38.25" customHeight="1">
      <c r="A11" s="1337" t="s">
        <v>363</v>
      </c>
      <c r="B11" s="1337" t="s">
        <v>447</v>
      </c>
      <c r="C11" s="1337" t="s">
        <v>448</v>
      </c>
      <c r="D11" s="1337" t="s">
        <v>449</v>
      </c>
      <c r="E11" s="1553"/>
      <c r="F11" s="1553"/>
      <c r="G11" s="1553"/>
      <c r="H11" s="1337" t="s">
        <v>450</v>
      </c>
      <c r="I11" s="1553"/>
      <c r="J11" s="1553"/>
      <c r="K11" s="1553"/>
      <c r="L11" s="1337" t="s">
        <v>451</v>
      </c>
      <c r="M11" s="1337" t="s">
        <v>452</v>
      </c>
      <c r="N11" s="20"/>
      <c r="O11" s="20"/>
      <c r="P11" s="20"/>
      <c r="Q11" s="20"/>
      <c r="R11" s="20"/>
      <c r="S11" s="20"/>
      <c r="T11" s="20"/>
      <c r="U11" s="20"/>
      <c r="V11" s="20"/>
      <c r="W11" s="20"/>
      <c r="X11" s="20"/>
    </row>
    <row r="12" spans="1:24" ht="60">
      <c r="A12" s="1553"/>
      <c r="B12" s="1553"/>
      <c r="C12" s="1553"/>
      <c r="D12" s="21" t="s">
        <v>453</v>
      </c>
      <c r="E12" s="21" t="s">
        <v>238</v>
      </c>
      <c r="F12" s="21" t="s">
        <v>454</v>
      </c>
      <c r="G12" s="21" t="s">
        <v>238</v>
      </c>
      <c r="H12" s="21" t="s">
        <v>453</v>
      </c>
      <c r="I12" s="21" t="s">
        <v>238</v>
      </c>
      <c r="J12" s="21" t="s">
        <v>454</v>
      </c>
      <c r="K12" s="21" t="s">
        <v>238</v>
      </c>
      <c r="L12" s="1553"/>
      <c r="M12" s="1553"/>
      <c r="N12" s="20"/>
      <c r="O12" s="20"/>
      <c r="P12" s="20"/>
      <c r="Q12" s="20"/>
      <c r="R12" s="20"/>
      <c r="S12" s="20"/>
      <c r="T12" s="20"/>
      <c r="U12" s="20"/>
      <c r="V12" s="20"/>
      <c r="W12" s="20"/>
      <c r="X12" s="20"/>
    </row>
    <row r="13" spans="1:24" ht="15" customHeight="1">
      <c r="A13" s="21">
        <v>1</v>
      </c>
      <c r="B13" s="21">
        <v>2</v>
      </c>
      <c r="C13" s="21">
        <v>3</v>
      </c>
      <c r="D13" s="21">
        <v>4</v>
      </c>
      <c r="E13" s="21">
        <v>5</v>
      </c>
      <c r="F13" s="21">
        <v>6</v>
      </c>
      <c r="G13" s="21">
        <v>7</v>
      </c>
      <c r="H13" s="21">
        <v>8</v>
      </c>
      <c r="I13" s="21">
        <v>9</v>
      </c>
      <c r="J13" s="21">
        <v>10</v>
      </c>
      <c r="K13" s="21">
        <v>11</v>
      </c>
      <c r="L13" s="21">
        <v>12</v>
      </c>
      <c r="M13" s="21">
        <v>13</v>
      </c>
      <c r="N13" s="20"/>
      <c r="O13" s="20"/>
      <c r="P13" s="20"/>
      <c r="Q13" s="20"/>
      <c r="R13" s="20"/>
      <c r="S13" s="20"/>
      <c r="T13" s="20"/>
      <c r="U13" s="20"/>
      <c r="V13" s="20"/>
      <c r="W13" s="20"/>
      <c r="X13" s="20"/>
    </row>
    <row r="14" spans="1:24" ht="24.75" customHeight="1">
      <c r="A14" s="30">
        <v>1</v>
      </c>
      <c r="B14" s="64">
        <v>0</v>
      </c>
      <c r="C14" s="150">
        <v>0</v>
      </c>
      <c r="D14" s="64">
        <v>0</v>
      </c>
      <c r="E14" s="151">
        <v>0</v>
      </c>
      <c r="F14" s="64">
        <v>0</v>
      </c>
      <c r="G14" s="151">
        <v>0</v>
      </c>
      <c r="H14" s="64">
        <v>0</v>
      </c>
      <c r="I14" s="151">
        <v>0</v>
      </c>
      <c r="J14" s="64">
        <v>0</v>
      </c>
      <c r="K14" s="151">
        <v>0</v>
      </c>
      <c r="L14" s="64">
        <v>0</v>
      </c>
      <c r="M14" s="151">
        <v>0</v>
      </c>
      <c r="N14" s="20"/>
      <c r="O14" s="20"/>
      <c r="P14" s="20"/>
      <c r="Q14" s="20"/>
      <c r="R14" s="20"/>
      <c r="S14" s="20"/>
      <c r="T14" s="20"/>
      <c r="U14" s="20"/>
      <c r="V14" s="20"/>
      <c r="W14" s="20"/>
      <c r="X14" s="20"/>
    </row>
    <row r="15" spans="1:24" ht="24.75" customHeight="1">
      <c r="A15" s="30">
        <v>2</v>
      </c>
      <c r="B15" s="64">
        <v>0</v>
      </c>
      <c r="C15" s="150">
        <v>0</v>
      </c>
      <c r="D15" s="64">
        <v>0</v>
      </c>
      <c r="E15" s="151">
        <v>0</v>
      </c>
      <c r="F15" s="64">
        <v>0</v>
      </c>
      <c r="G15" s="151">
        <v>0</v>
      </c>
      <c r="H15" s="64">
        <v>0</v>
      </c>
      <c r="I15" s="151">
        <v>0</v>
      </c>
      <c r="J15" s="64">
        <v>0</v>
      </c>
      <c r="K15" s="151">
        <v>0</v>
      </c>
      <c r="L15" s="64">
        <v>0</v>
      </c>
      <c r="M15" s="151">
        <v>0</v>
      </c>
      <c r="N15" s="20"/>
      <c r="O15" s="20"/>
      <c r="P15" s="20"/>
      <c r="Q15" s="20"/>
      <c r="R15" s="20"/>
      <c r="S15" s="20"/>
      <c r="T15" s="20"/>
      <c r="U15" s="20"/>
      <c r="V15" s="20"/>
      <c r="W15" s="20"/>
      <c r="X15" s="20"/>
    </row>
    <row r="16" spans="1:24" ht="24.75" customHeight="1">
      <c r="A16" s="30">
        <v>3</v>
      </c>
      <c r="B16" s="64">
        <v>0</v>
      </c>
      <c r="C16" s="150">
        <v>0</v>
      </c>
      <c r="D16" s="64">
        <v>0</v>
      </c>
      <c r="E16" s="151">
        <v>0</v>
      </c>
      <c r="F16" s="64">
        <v>0</v>
      </c>
      <c r="G16" s="151">
        <v>0</v>
      </c>
      <c r="H16" s="64">
        <v>0</v>
      </c>
      <c r="I16" s="151">
        <v>0</v>
      </c>
      <c r="J16" s="64">
        <v>0</v>
      </c>
      <c r="K16" s="151">
        <v>0</v>
      </c>
      <c r="L16" s="64">
        <v>0</v>
      </c>
      <c r="M16" s="151">
        <v>0</v>
      </c>
      <c r="N16" s="20"/>
      <c r="O16" s="20"/>
      <c r="P16" s="20"/>
      <c r="Q16" s="20"/>
      <c r="R16" s="20"/>
      <c r="S16" s="20"/>
      <c r="T16" s="20"/>
      <c r="U16" s="20"/>
      <c r="V16" s="20"/>
      <c r="W16" s="20"/>
      <c r="X16" s="20"/>
    </row>
    <row r="17" spans="1:24" ht="24.75" customHeight="1">
      <c r="A17" s="30">
        <v>4</v>
      </c>
      <c r="B17" s="64">
        <v>0</v>
      </c>
      <c r="C17" s="150">
        <v>0</v>
      </c>
      <c r="D17" s="64">
        <v>0</v>
      </c>
      <c r="E17" s="151">
        <v>0</v>
      </c>
      <c r="F17" s="64">
        <v>0</v>
      </c>
      <c r="G17" s="151">
        <v>0</v>
      </c>
      <c r="H17" s="64">
        <v>0</v>
      </c>
      <c r="I17" s="151">
        <v>0</v>
      </c>
      <c r="J17" s="64">
        <v>0</v>
      </c>
      <c r="K17" s="151">
        <v>0</v>
      </c>
      <c r="L17" s="64">
        <v>0</v>
      </c>
      <c r="M17" s="151">
        <v>0</v>
      </c>
      <c r="N17" s="20"/>
      <c r="O17" s="20"/>
      <c r="P17" s="20"/>
      <c r="Q17" s="20"/>
      <c r="R17" s="20"/>
      <c r="S17" s="20"/>
      <c r="T17" s="20"/>
      <c r="U17" s="20"/>
      <c r="V17" s="20"/>
      <c r="W17" s="20"/>
      <c r="X17" s="20"/>
    </row>
    <row r="18" spans="1:24" ht="24.75" customHeight="1">
      <c r="A18" s="30">
        <v>5</v>
      </c>
      <c r="B18" s="64">
        <v>0</v>
      </c>
      <c r="C18" s="150">
        <v>0</v>
      </c>
      <c r="D18" s="64">
        <v>0</v>
      </c>
      <c r="E18" s="151">
        <v>0</v>
      </c>
      <c r="F18" s="64">
        <v>0</v>
      </c>
      <c r="G18" s="151">
        <v>0</v>
      </c>
      <c r="H18" s="64">
        <v>0</v>
      </c>
      <c r="I18" s="151">
        <v>0</v>
      </c>
      <c r="J18" s="64">
        <v>0</v>
      </c>
      <c r="K18" s="151">
        <v>0</v>
      </c>
      <c r="L18" s="64">
        <v>0</v>
      </c>
      <c r="M18" s="151">
        <v>0</v>
      </c>
      <c r="N18" s="20"/>
      <c r="O18" s="20"/>
      <c r="P18" s="20"/>
      <c r="Q18" s="20"/>
      <c r="R18" s="20"/>
      <c r="S18" s="20"/>
      <c r="T18" s="20"/>
      <c r="U18" s="20"/>
      <c r="V18" s="20"/>
      <c r="W18" s="20"/>
      <c r="X18" s="20"/>
    </row>
    <row r="19" spans="1:24" ht="24.75" customHeight="1">
      <c r="A19" s="30" t="s">
        <v>364</v>
      </c>
      <c r="B19" s="64">
        <v>0</v>
      </c>
      <c r="C19" s="150">
        <v>0</v>
      </c>
      <c r="D19" s="64">
        <v>0</v>
      </c>
      <c r="E19" s="151">
        <v>0</v>
      </c>
      <c r="F19" s="64">
        <v>0</v>
      </c>
      <c r="G19" s="151">
        <v>0</v>
      </c>
      <c r="H19" s="64">
        <v>0</v>
      </c>
      <c r="I19" s="151">
        <v>0</v>
      </c>
      <c r="J19" s="64">
        <v>0</v>
      </c>
      <c r="K19" s="151">
        <v>0</v>
      </c>
      <c r="L19" s="64">
        <v>0</v>
      </c>
      <c r="M19" s="151">
        <v>0</v>
      </c>
      <c r="N19" s="20"/>
      <c r="O19" s="20"/>
      <c r="P19" s="20"/>
      <c r="Q19" s="20"/>
      <c r="R19" s="20"/>
      <c r="S19" s="20"/>
      <c r="T19" s="20"/>
      <c r="U19" s="20"/>
      <c r="V19" s="20"/>
      <c r="W19" s="20"/>
      <c r="X19" s="20"/>
    </row>
    <row r="20" spans="1:24" ht="24.75" customHeight="1">
      <c r="A20" s="30" t="s">
        <v>365</v>
      </c>
      <c r="B20" s="64">
        <v>0</v>
      </c>
      <c r="C20" s="150">
        <v>0</v>
      </c>
      <c r="D20" s="64">
        <v>0</v>
      </c>
      <c r="E20" s="151">
        <v>0</v>
      </c>
      <c r="F20" s="64">
        <v>0</v>
      </c>
      <c r="G20" s="151">
        <v>0</v>
      </c>
      <c r="H20" s="64">
        <v>0</v>
      </c>
      <c r="I20" s="151">
        <v>0</v>
      </c>
      <c r="J20" s="64">
        <v>0</v>
      </c>
      <c r="K20" s="151">
        <v>0</v>
      </c>
      <c r="L20" s="64">
        <v>0</v>
      </c>
      <c r="M20" s="151">
        <v>0</v>
      </c>
      <c r="N20" s="20"/>
      <c r="O20" s="20"/>
      <c r="P20" s="20"/>
      <c r="Q20" s="20"/>
      <c r="R20" s="20"/>
      <c r="S20" s="20"/>
      <c r="T20" s="20"/>
      <c r="U20" s="20"/>
      <c r="V20" s="20"/>
      <c r="W20" s="20"/>
      <c r="X20" s="20"/>
    </row>
    <row r="21" spans="1:24" ht="24.75" customHeight="1">
      <c r="A21" s="30" t="s">
        <v>236</v>
      </c>
      <c r="B21" s="150">
        <v>0</v>
      </c>
      <c r="C21" s="150">
        <v>0</v>
      </c>
      <c r="D21" s="150">
        <v>0</v>
      </c>
      <c r="E21" s="151">
        <v>0</v>
      </c>
      <c r="F21" s="150">
        <v>0</v>
      </c>
      <c r="G21" s="151">
        <v>0</v>
      </c>
      <c r="H21" s="150">
        <v>0</v>
      </c>
      <c r="I21" s="151">
        <v>0</v>
      </c>
      <c r="J21" s="150">
        <v>0</v>
      </c>
      <c r="K21" s="151">
        <v>0</v>
      </c>
      <c r="L21" s="150">
        <v>0</v>
      </c>
      <c r="M21" s="151">
        <v>0</v>
      </c>
      <c r="N21" s="20"/>
      <c r="O21" s="20"/>
      <c r="P21" s="20"/>
      <c r="Q21" s="20"/>
      <c r="R21" s="20"/>
      <c r="S21" s="20"/>
      <c r="T21" s="20"/>
      <c r="U21" s="20"/>
      <c r="V21" s="20"/>
      <c r="W21" s="20"/>
      <c r="X21" s="20"/>
    </row>
    <row r="22" spans="1:24" ht="12.75" customHeight="1">
      <c r="A22" s="1554"/>
      <c r="B22" s="1154"/>
      <c r="C22" s="1154"/>
      <c r="D22" s="20"/>
      <c r="E22" s="20"/>
      <c r="F22" s="20"/>
      <c r="G22" s="20"/>
      <c r="H22" s="20"/>
      <c r="I22" s="20"/>
      <c r="J22" s="147"/>
      <c r="K22" s="20"/>
      <c r="L22" s="20"/>
      <c r="M22" s="20"/>
      <c r="N22" s="20"/>
      <c r="O22" s="20"/>
      <c r="P22" s="20"/>
      <c r="Q22" s="20"/>
      <c r="R22" s="20"/>
      <c r="S22" s="20"/>
      <c r="T22" s="20"/>
      <c r="U22" s="20"/>
      <c r="V22" s="20"/>
      <c r="W22" s="20"/>
      <c r="X22" s="20"/>
    </row>
    <row r="23" spans="1:24" ht="12.75" customHeight="1">
      <c r="A23" s="20"/>
      <c r="B23" s="20"/>
      <c r="C23" s="20"/>
      <c r="D23" s="20"/>
      <c r="E23" s="20"/>
      <c r="F23" s="20"/>
      <c r="G23" s="20"/>
      <c r="H23" s="20"/>
      <c r="I23" s="20"/>
      <c r="J23" s="147"/>
      <c r="K23" s="20"/>
      <c r="L23" s="20"/>
      <c r="M23" s="20"/>
      <c r="N23" s="20"/>
      <c r="O23" s="20"/>
      <c r="P23" s="20"/>
      <c r="Q23" s="20"/>
      <c r="R23" s="20"/>
      <c r="S23" s="20"/>
      <c r="T23" s="20"/>
      <c r="U23" s="20"/>
      <c r="V23" s="20"/>
      <c r="W23" s="20"/>
      <c r="X23" s="20"/>
    </row>
    <row r="24" spans="1:24" ht="12.75" customHeight="1">
      <c r="A24" s="20"/>
      <c r="B24" s="20"/>
      <c r="C24" s="20"/>
      <c r="D24" s="20"/>
      <c r="E24" s="20"/>
      <c r="F24" s="20"/>
      <c r="G24" s="20"/>
      <c r="H24" s="20"/>
      <c r="I24" s="20"/>
      <c r="J24" s="147"/>
      <c r="K24" s="20"/>
      <c r="L24" s="20"/>
      <c r="M24" s="20"/>
      <c r="N24" s="20"/>
      <c r="O24" s="20"/>
      <c r="P24" s="20"/>
      <c r="Q24" s="20"/>
      <c r="R24" s="20"/>
      <c r="S24" s="20"/>
      <c r="T24" s="20"/>
      <c r="U24" s="20"/>
      <c r="V24" s="20"/>
      <c r="W24" s="20"/>
      <c r="X24" s="20"/>
    </row>
    <row r="25" spans="1:24" ht="12.75" customHeight="1">
      <c r="A25" s="20"/>
      <c r="B25" s="20"/>
      <c r="C25" s="20"/>
      <c r="D25" s="20"/>
      <c r="E25" s="20"/>
      <c r="F25" s="20"/>
      <c r="G25" s="20"/>
      <c r="H25" s="20"/>
      <c r="I25" s="20"/>
      <c r="J25" s="147"/>
      <c r="K25" s="20"/>
      <c r="L25" s="20"/>
      <c r="M25" s="20"/>
      <c r="N25" s="20"/>
      <c r="O25" s="20"/>
      <c r="P25" s="20"/>
      <c r="Q25" s="20"/>
      <c r="R25" s="20"/>
      <c r="S25" s="20"/>
      <c r="T25" s="20"/>
      <c r="U25" s="20"/>
      <c r="V25" s="20"/>
      <c r="W25" s="20"/>
      <c r="X25" s="20"/>
    </row>
    <row r="26" spans="1:24" ht="12.75" customHeight="1">
      <c r="A26" s="20"/>
      <c r="B26" s="20"/>
      <c r="C26" s="20"/>
      <c r="D26" s="20"/>
      <c r="E26" s="20"/>
      <c r="F26" s="20"/>
      <c r="G26" s="20"/>
      <c r="H26" s="20"/>
      <c r="I26" s="20"/>
      <c r="J26" s="147"/>
      <c r="K26" s="20"/>
      <c r="L26" s="20"/>
      <c r="M26" s="20"/>
      <c r="N26" s="20"/>
      <c r="O26" s="20"/>
      <c r="P26" s="20"/>
      <c r="Q26" s="20"/>
      <c r="R26" s="20"/>
      <c r="S26" s="20"/>
      <c r="T26" s="20"/>
      <c r="U26" s="20"/>
      <c r="V26" s="20"/>
      <c r="W26" s="20"/>
      <c r="X26" s="20"/>
    </row>
    <row r="27" spans="1:24" ht="12.75" customHeight="1">
      <c r="A27" s="20"/>
      <c r="B27" s="20"/>
      <c r="C27" s="20"/>
      <c r="D27" s="20"/>
      <c r="E27" s="20"/>
      <c r="F27" s="20"/>
      <c r="G27" s="20"/>
      <c r="H27" s="20"/>
      <c r="I27" s="20"/>
      <c r="J27" s="147"/>
      <c r="K27" s="20"/>
      <c r="L27" s="20"/>
      <c r="M27" s="20"/>
      <c r="N27" s="20"/>
      <c r="O27" s="20"/>
      <c r="P27" s="20"/>
      <c r="Q27" s="20"/>
      <c r="R27" s="20"/>
      <c r="S27" s="20"/>
      <c r="T27" s="20"/>
      <c r="U27" s="20"/>
      <c r="V27" s="20"/>
      <c r="W27" s="20"/>
      <c r="X27" s="20"/>
    </row>
    <row r="28" spans="1:24" ht="12.75" customHeight="1">
      <c r="A28" s="20"/>
      <c r="B28" s="20"/>
      <c r="C28" s="20"/>
      <c r="D28" s="20"/>
      <c r="E28" s="20"/>
      <c r="F28" s="20"/>
      <c r="G28" s="20"/>
      <c r="H28" s="20"/>
      <c r="I28" s="20"/>
      <c r="J28" s="147"/>
      <c r="K28" s="20"/>
      <c r="L28" s="20"/>
      <c r="M28" s="20"/>
      <c r="N28" s="20"/>
      <c r="O28" s="20"/>
      <c r="P28" s="20"/>
      <c r="Q28" s="20"/>
      <c r="R28" s="20"/>
      <c r="S28" s="20"/>
      <c r="T28" s="20"/>
      <c r="U28" s="20"/>
      <c r="V28" s="20"/>
      <c r="W28" s="20"/>
      <c r="X28" s="20"/>
    </row>
    <row r="29" spans="1:24" ht="12.75" customHeight="1">
      <c r="A29" s="20"/>
      <c r="B29" s="20"/>
      <c r="C29" s="20"/>
      <c r="D29" s="20"/>
      <c r="E29" s="20"/>
      <c r="F29" s="20"/>
      <c r="G29" s="20"/>
      <c r="H29" s="20"/>
      <c r="I29" s="20"/>
      <c r="J29" s="147"/>
      <c r="K29" s="20"/>
      <c r="L29" s="20"/>
      <c r="M29" s="20"/>
      <c r="N29" s="20"/>
      <c r="O29" s="20"/>
      <c r="P29" s="20"/>
      <c r="Q29" s="20"/>
      <c r="R29" s="20"/>
      <c r="S29" s="20"/>
      <c r="T29" s="20"/>
      <c r="U29" s="20"/>
      <c r="V29" s="20"/>
      <c r="W29" s="20"/>
      <c r="X29" s="20"/>
    </row>
    <row r="30" spans="1:24" ht="12.75" customHeight="1">
      <c r="A30" s="20"/>
      <c r="B30" s="20"/>
      <c r="C30" s="20"/>
      <c r="D30" s="20"/>
      <c r="E30" s="20"/>
      <c r="F30" s="20"/>
      <c r="G30" s="20"/>
      <c r="H30" s="20"/>
      <c r="I30" s="20"/>
      <c r="J30" s="147"/>
      <c r="K30" s="20"/>
      <c r="L30" s="20"/>
      <c r="M30" s="20"/>
      <c r="N30" s="20"/>
      <c r="O30" s="20"/>
      <c r="P30" s="20"/>
      <c r="Q30" s="20"/>
      <c r="R30" s="20"/>
      <c r="S30" s="20"/>
      <c r="T30" s="20"/>
      <c r="U30" s="20"/>
      <c r="V30" s="20"/>
      <c r="W30" s="20"/>
      <c r="X30" s="20"/>
    </row>
    <row r="31" spans="1:24" ht="12.75" customHeight="1">
      <c r="A31" s="20"/>
      <c r="B31" s="20"/>
      <c r="C31" s="20"/>
      <c r="D31" s="20"/>
      <c r="E31" s="20"/>
      <c r="F31" s="20"/>
      <c r="G31" s="20"/>
      <c r="H31" s="20"/>
      <c r="I31" s="20"/>
      <c r="J31" s="147"/>
      <c r="K31" s="20"/>
      <c r="L31" s="20"/>
      <c r="M31" s="20"/>
      <c r="N31" s="20"/>
      <c r="O31" s="20"/>
      <c r="P31" s="20"/>
      <c r="Q31" s="20"/>
      <c r="R31" s="20"/>
      <c r="S31" s="20"/>
      <c r="T31" s="20"/>
      <c r="U31" s="20"/>
      <c r="V31" s="20"/>
      <c r="W31" s="20"/>
      <c r="X31" s="20"/>
    </row>
    <row r="32" spans="1:24" ht="12.75" customHeight="1">
      <c r="A32" s="20"/>
      <c r="B32" s="20"/>
      <c r="C32" s="20"/>
      <c r="D32" s="20"/>
      <c r="E32" s="20"/>
      <c r="F32" s="20"/>
      <c r="G32" s="20"/>
      <c r="H32" s="20"/>
      <c r="I32" s="20"/>
      <c r="J32" s="147"/>
      <c r="K32" s="20"/>
      <c r="L32" s="20"/>
      <c r="M32" s="20"/>
      <c r="N32" s="20"/>
      <c r="O32" s="20"/>
      <c r="P32" s="20"/>
      <c r="Q32" s="20"/>
      <c r="R32" s="20"/>
      <c r="S32" s="20"/>
      <c r="T32" s="20"/>
      <c r="U32" s="20"/>
      <c r="V32" s="20"/>
      <c r="W32" s="20"/>
      <c r="X32" s="20"/>
    </row>
    <row r="33" spans="1:24" ht="12.75" customHeight="1">
      <c r="A33" s="20"/>
      <c r="B33" s="20"/>
      <c r="C33" s="20"/>
      <c r="D33" s="20"/>
      <c r="E33" s="20"/>
      <c r="F33" s="20"/>
      <c r="G33" s="20"/>
      <c r="H33" s="20"/>
      <c r="I33" s="20"/>
      <c r="J33" s="147"/>
      <c r="K33" s="20"/>
      <c r="L33" s="20"/>
      <c r="M33" s="20"/>
      <c r="N33" s="20"/>
      <c r="O33" s="20"/>
      <c r="P33" s="20"/>
      <c r="Q33" s="20"/>
      <c r="R33" s="20"/>
      <c r="S33" s="20"/>
      <c r="T33" s="20"/>
      <c r="U33" s="20"/>
      <c r="V33" s="20"/>
      <c r="W33" s="20"/>
      <c r="X33" s="20"/>
    </row>
    <row r="34" spans="1:24" ht="12.75" customHeight="1">
      <c r="A34" s="20"/>
      <c r="B34" s="20"/>
      <c r="C34" s="20"/>
      <c r="D34" s="20"/>
      <c r="E34" s="20"/>
      <c r="F34" s="20"/>
      <c r="G34" s="20"/>
      <c r="H34" s="20"/>
      <c r="I34" s="20"/>
      <c r="J34" s="147"/>
      <c r="K34" s="20"/>
      <c r="L34" s="20"/>
      <c r="M34" s="20"/>
      <c r="N34" s="20"/>
      <c r="O34" s="20"/>
      <c r="P34" s="20"/>
      <c r="Q34" s="20"/>
      <c r="R34" s="20"/>
      <c r="S34" s="20"/>
      <c r="T34" s="20"/>
      <c r="U34" s="20"/>
      <c r="V34" s="20"/>
      <c r="W34" s="20"/>
      <c r="X34" s="20"/>
    </row>
    <row r="35" spans="1:24" ht="12.75" customHeight="1">
      <c r="A35" s="20"/>
      <c r="B35" s="20"/>
      <c r="C35" s="20"/>
      <c r="D35" s="20"/>
      <c r="E35" s="20"/>
      <c r="F35" s="20"/>
      <c r="G35" s="20"/>
      <c r="H35" s="20"/>
      <c r="I35" s="20"/>
      <c r="J35" s="147"/>
      <c r="K35" s="20"/>
      <c r="L35" s="20"/>
      <c r="M35" s="20"/>
      <c r="N35" s="20"/>
      <c r="O35" s="20"/>
      <c r="P35" s="20"/>
      <c r="Q35" s="20"/>
      <c r="R35" s="20"/>
      <c r="S35" s="20"/>
      <c r="T35" s="20"/>
      <c r="U35" s="20"/>
      <c r="V35" s="20"/>
      <c r="W35" s="20"/>
      <c r="X35" s="20"/>
    </row>
    <row r="36" spans="1:24" ht="12.75" customHeight="1">
      <c r="A36" s="20"/>
      <c r="B36" s="20"/>
      <c r="C36" s="20"/>
      <c r="D36" s="20"/>
      <c r="E36" s="20"/>
      <c r="F36" s="20"/>
      <c r="G36" s="20"/>
      <c r="H36" s="20"/>
      <c r="I36" s="20"/>
      <c r="J36" s="147"/>
      <c r="K36" s="20"/>
      <c r="L36" s="20"/>
      <c r="M36" s="20"/>
      <c r="N36" s="20"/>
      <c r="O36" s="20"/>
      <c r="P36" s="20"/>
      <c r="Q36" s="20"/>
      <c r="R36" s="20"/>
      <c r="S36" s="20"/>
      <c r="T36" s="20"/>
      <c r="U36" s="20"/>
      <c r="V36" s="20"/>
      <c r="W36" s="20"/>
      <c r="X36" s="20"/>
    </row>
    <row r="37" spans="1:24" ht="12.75" customHeight="1">
      <c r="A37" s="20"/>
      <c r="B37" s="20"/>
      <c r="C37" s="20"/>
      <c r="D37" s="20"/>
      <c r="E37" s="20"/>
      <c r="F37" s="20"/>
      <c r="G37" s="20"/>
      <c r="H37" s="20"/>
      <c r="I37" s="20"/>
      <c r="J37" s="147"/>
      <c r="K37" s="20"/>
      <c r="L37" s="20"/>
      <c r="M37" s="20"/>
      <c r="N37" s="20"/>
      <c r="O37" s="20"/>
      <c r="P37" s="20"/>
      <c r="Q37" s="20"/>
      <c r="R37" s="20"/>
      <c r="S37" s="20"/>
      <c r="T37" s="20"/>
      <c r="U37" s="20"/>
      <c r="V37" s="20"/>
      <c r="W37" s="20"/>
      <c r="X37" s="20"/>
    </row>
    <row r="38" spans="1:24" ht="12.75" customHeight="1">
      <c r="A38" s="20"/>
      <c r="B38" s="20"/>
      <c r="C38" s="20"/>
      <c r="D38" s="20"/>
      <c r="E38" s="20"/>
      <c r="F38" s="20"/>
      <c r="G38" s="20"/>
      <c r="H38" s="20"/>
      <c r="I38" s="20"/>
      <c r="J38" s="147"/>
      <c r="K38" s="20"/>
      <c r="L38" s="20"/>
      <c r="M38" s="20"/>
      <c r="N38" s="20"/>
      <c r="O38" s="20"/>
      <c r="P38" s="20"/>
      <c r="Q38" s="20"/>
      <c r="R38" s="20"/>
      <c r="S38" s="20"/>
      <c r="T38" s="20"/>
      <c r="U38" s="20"/>
      <c r="V38" s="20"/>
      <c r="W38" s="20"/>
      <c r="X38" s="20"/>
    </row>
    <row r="39" spans="1:24" ht="12.75" customHeight="1">
      <c r="A39" s="20"/>
      <c r="B39" s="20"/>
      <c r="C39" s="20"/>
      <c r="D39" s="20"/>
      <c r="E39" s="20"/>
      <c r="F39" s="20"/>
      <c r="G39" s="20"/>
      <c r="H39" s="20"/>
      <c r="I39" s="20"/>
      <c r="J39" s="147"/>
      <c r="K39" s="20"/>
      <c r="L39" s="20"/>
      <c r="M39" s="20"/>
      <c r="N39" s="20"/>
      <c r="O39" s="20"/>
      <c r="P39" s="20"/>
      <c r="Q39" s="20"/>
      <c r="R39" s="20"/>
      <c r="S39" s="20"/>
      <c r="T39" s="20"/>
      <c r="U39" s="20"/>
      <c r="V39" s="20"/>
      <c r="W39" s="20"/>
      <c r="X39" s="20"/>
    </row>
    <row r="40" spans="1:24" ht="12.75" customHeight="1">
      <c r="A40" s="20"/>
      <c r="B40" s="20"/>
      <c r="C40" s="20"/>
      <c r="D40" s="20"/>
      <c r="E40" s="20"/>
      <c r="F40" s="20"/>
      <c r="G40" s="20"/>
      <c r="H40" s="20"/>
      <c r="I40" s="20"/>
      <c r="J40" s="147"/>
      <c r="K40" s="20"/>
      <c r="L40" s="20"/>
      <c r="M40" s="20"/>
      <c r="N40" s="20"/>
      <c r="O40" s="20"/>
      <c r="P40" s="20"/>
      <c r="Q40" s="20"/>
      <c r="R40" s="20"/>
      <c r="S40" s="20"/>
      <c r="T40" s="20"/>
      <c r="U40" s="20"/>
      <c r="V40" s="20"/>
      <c r="W40" s="20"/>
      <c r="X40" s="20"/>
    </row>
    <row r="41" spans="1:24" ht="12.75" customHeight="1">
      <c r="A41" s="20"/>
      <c r="B41" s="20"/>
      <c r="C41" s="20"/>
      <c r="D41" s="20"/>
      <c r="E41" s="20"/>
      <c r="F41" s="20"/>
      <c r="G41" s="20"/>
      <c r="H41" s="20"/>
      <c r="I41" s="20"/>
      <c r="J41" s="147"/>
      <c r="K41" s="20"/>
      <c r="L41" s="20"/>
      <c r="M41" s="20"/>
      <c r="N41" s="20"/>
      <c r="O41" s="20"/>
      <c r="P41" s="20"/>
      <c r="Q41" s="20"/>
      <c r="R41" s="20"/>
      <c r="S41" s="20"/>
      <c r="T41" s="20"/>
      <c r="U41" s="20"/>
      <c r="V41" s="20"/>
      <c r="W41" s="20"/>
      <c r="X41" s="20"/>
    </row>
    <row r="42" spans="1:24" ht="12.75" customHeight="1">
      <c r="A42" s="20"/>
      <c r="B42" s="20"/>
      <c r="C42" s="20"/>
      <c r="D42" s="20"/>
      <c r="E42" s="20"/>
      <c r="F42" s="20"/>
      <c r="G42" s="20"/>
      <c r="H42" s="20"/>
      <c r="I42" s="20"/>
      <c r="J42" s="147"/>
      <c r="K42" s="20"/>
      <c r="L42" s="20"/>
      <c r="M42" s="20"/>
      <c r="N42" s="20"/>
      <c r="O42" s="20"/>
      <c r="P42" s="20"/>
      <c r="Q42" s="20"/>
      <c r="R42" s="20"/>
      <c r="S42" s="20"/>
      <c r="T42" s="20"/>
      <c r="U42" s="20"/>
      <c r="V42" s="20"/>
      <c r="W42" s="20"/>
      <c r="X42" s="20"/>
    </row>
    <row r="43" spans="1:24" ht="12.75" customHeight="1">
      <c r="A43" s="20"/>
      <c r="B43" s="20"/>
      <c r="C43" s="20"/>
      <c r="D43" s="20"/>
      <c r="E43" s="20"/>
      <c r="F43" s="20"/>
      <c r="G43" s="20"/>
      <c r="H43" s="20"/>
      <c r="I43" s="20"/>
      <c r="J43" s="147"/>
      <c r="K43" s="20"/>
      <c r="L43" s="20"/>
      <c r="M43" s="20"/>
      <c r="N43" s="20"/>
      <c r="O43" s="20"/>
      <c r="P43" s="20"/>
      <c r="Q43" s="20"/>
      <c r="R43" s="20"/>
      <c r="S43" s="20"/>
      <c r="T43" s="20"/>
      <c r="U43" s="20"/>
      <c r="V43" s="20"/>
      <c r="W43" s="20"/>
      <c r="X43" s="20"/>
    </row>
    <row r="44" spans="1:24" ht="12.75" customHeight="1">
      <c r="A44" s="20"/>
      <c r="B44" s="20"/>
      <c r="C44" s="20"/>
      <c r="D44" s="20"/>
      <c r="E44" s="20"/>
      <c r="F44" s="20"/>
      <c r="G44" s="20"/>
      <c r="H44" s="20"/>
      <c r="I44" s="20"/>
      <c r="J44" s="147"/>
      <c r="K44" s="20"/>
      <c r="L44" s="20"/>
      <c r="M44" s="20"/>
      <c r="N44" s="20"/>
      <c r="O44" s="20"/>
      <c r="P44" s="20"/>
      <c r="Q44" s="20"/>
      <c r="R44" s="20"/>
      <c r="S44" s="20"/>
      <c r="T44" s="20"/>
      <c r="U44" s="20"/>
      <c r="V44" s="20"/>
      <c r="W44" s="20"/>
      <c r="X44" s="20"/>
    </row>
    <row r="45" spans="1:24" ht="12.75" customHeight="1">
      <c r="A45" s="20"/>
      <c r="B45" s="20"/>
      <c r="C45" s="20"/>
      <c r="D45" s="20"/>
      <c r="E45" s="20"/>
      <c r="F45" s="20"/>
      <c r="G45" s="20"/>
      <c r="H45" s="20"/>
      <c r="I45" s="20"/>
      <c r="J45" s="147"/>
      <c r="K45" s="20"/>
      <c r="L45" s="20"/>
      <c r="M45" s="20"/>
      <c r="N45" s="20"/>
      <c r="O45" s="20"/>
      <c r="P45" s="20"/>
      <c r="Q45" s="20"/>
      <c r="R45" s="20"/>
      <c r="S45" s="20"/>
      <c r="T45" s="20"/>
      <c r="U45" s="20"/>
      <c r="V45" s="20"/>
      <c r="W45" s="20"/>
      <c r="X45" s="20"/>
    </row>
    <row r="46" spans="1:24" ht="12.75" customHeight="1">
      <c r="A46" s="20"/>
      <c r="B46" s="20"/>
      <c r="C46" s="20"/>
      <c r="D46" s="20"/>
      <c r="E46" s="20"/>
      <c r="F46" s="20"/>
      <c r="G46" s="20"/>
      <c r="H46" s="20"/>
      <c r="I46" s="20"/>
      <c r="J46" s="147"/>
      <c r="K46" s="20"/>
      <c r="L46" s="20"/>
      <c r="M46" s="20"/>
      <c r="N46" s="20"/>
      <c r="O46" s="20"/>
      <c r="P46" s="20"/>
      <c r="Q46" s="20"/>
      <c r="R46" s="20"/>
      <c r="S46" s="20"/>
      <c r="T46" s="20"/>
      <c r="U46" s="20"/>
      <c r="V46" s="20"/>
      <c r="W46" s="20"/>
      <c r="X46" s="20"/>
    </row>
    <row r="47" spans="1:24" ht="12.75" customHeight="1">
      <c r="A47" s="20"/>
      <c r="B47" s="20"/>
      <c r="C47" s="20"/>
      <c r="D47" s="20"/>
      <c r="E47" s="20"/>
      <c r="F47" s="20"/>
      <c r="G47" s="20"/>
      <c r="H47" s="20"/>
      <c r="I47" s="20"/>
      <c r="J47" s="147"/>
      <c r="K47" s="20"/>
      <c r="L47" s="20"/>
      <c r="M47" s="20"/>
      <c r="N47" s="20"/>
      <c r="O47" s="20"/>
      <c r="P47" s="20"/>
      <c r="Q47" s="20"/>
      <c r="R47" s="20"/>
      <c r="S47" s="20"/>
      <c r="T47" s="20"/>
      <c r="U47" s="20"/>
      <c r="V47" s="20"/>
      <c r="W47" s="20"/>
      <c r="X47" s="20"/>
    </row>
    <row r="48" spans="1:24" ht="12.75" customHeight="1">
      <c r="A48" s="20"/>
      <c r="B48" s="20"/>
      <c r="C48" s="20"/>
      <c r="D48" s="20"/>
      <c r="E48" s="20"/>
      <c r="F48" s="20"/>
      <c r="G48" s="20"/>
      <c r="H48" s="20"/>
      <c r="I48" s="20"/>
      <c r="J48" s="147"/>
      <c r="K48" s="20"/>
      <c r="L48" s="20"/>
      <c r="M48" s="20"/>
      <c r="N48" s="20"/>
      <c r="O48" s="20"/>
      <c r="P48" s="20"/>
      <c r="Q48" s="20"/>
      <c r="R48" s="20"/>
      <c r="S48" s="20"/>
      <c r="T48" s="20"/>
      <c r="U48" s="20"/>
      <c r="V48" s="20"/>
      <c r="W48" s="20"/>
      <c r="X48" s="20"/>
    </row>
    <row r="49" spans="1:24" ht="12.75" customHeight="1">
      <c r="A49" s="20"/>
      <c r="B49" s="20"/>
      <c r="C49" s="20"/>
      <c r="D49" s="20"/>
      <c r="E49" s="20"/>
      <c r="F49" s="20"/>
      <c r="G49" s="20"/>
      <c r="H49" s="20"/>
      <c r="I49" s="20"/>
      <c r="J49" s="147"/>
      <c r="K49" s="20"/>
      <c r="L49" s="20"/>
      <c r="M49" s="20"/>
      <c r="N49" s="20"/>
      <c r="O49" s="20"/>
      <c r="P49" s="20"/>
      <c r="Q49" s="20"/>
      <c r="R49" s="20"/>
      <c r="S49" s="20"/>
      <c r="T49" s="20"/>
      <c r="U49" s="20"/>
      <c r="V49" s="20"/>
      <c r="W49" s="20"/>
      <c r="X49" s="20"/>
    </row>
    <row r="50" spans="1:24" ht="12.75" customHeight="1">
      <c r="A50" s="20"/>
      <c r="B50" s="20"/>
      <c r="C50" s="20"/>
      <c r="D50" s="20"/>
      <c r="E50" s="20"/>
      <c r="F50" s="20"/>
      <c r="G50" s="20"/>
      <c r="H50" s="20"/>
      <c r="I50" s="20"/>
      <c r="J50" s="147"/>
      <c r="K50" s="20"/>
      <c r="L50" s="20"/>
      <c r="M50" s="20"/>
      <c r="N50" s="20"/>
      <c r="O50" s="20"/>
      <c r="P50" s="20"/>
      <c r="Q50" s="20"/>
      <c r="R50" s="20"/>
      <c r="S50" s="20"/>
      <c r="T50" s="20"/>
      <c r="U50" s="20"/>
      <c r="V50" s="20"/>
      <c r="W50" s="20"/>
      <c r="X50" s="20"/>
    </row>
    <row r="51" spans="1:24" ht="12.75" customHeight="1">
      <c r="A51" s="20"/>
      <c r="B51" s="20"/>
      <c r="C51" s="20"/>
      <c r="D51" s="20"/>
      <c r="E51" s="20"/>
      <c r="F51" s="20"/>
      <c r="G51" s="20"/>
      <c r="H51" s="20"/>
      <c r="I51" s="20"/>
      <c r="J51" s="147"/>
      <c r="K51" s="20"/>
      <c r="L51" s="20"/>
      <c r="M51" s="20"/>
      <c r="N51" s="20"/>
      <c r="O51" s="20"/>
      <c r="P51" s="20"/>
      <c r="Q51" s="20"/>
      <c r="R51" s="20"/>
      <c r="S51" s="20"/>
      <c r="T51" s="20"/>
      <c r="U51" s="20"/>
      <c r="V51" s="20"/>
      <c r="W51" s="20"/>
      <c r="X51" s="20"/>
    </row>
    <row r="52" spans="1:24" ht="12.75" customHeight="1">
      <c r="A52" s="20"/>
      <c r="B52" s="20"/>
      <c r="C52" s="20"/>
      <c r="D52" s="20"/>
      <c r="E52" s="20"/>
      <c r="F52" s="20"/>
      <c r="G52" s="20"/>
      <c r="H52" s="20"/>
      <c r="I52" s="20"/>
      <c r="J52" s="147"/>
      <c r="K52" s="20"/>
      <c r="L52" s="20"/>
      <c r="M52" s="20"/>
      <c r="N52" s="20"/>
      <c r="O52" s="20"/>
      <c r="P52" s="20"/>
      <c r="Q52" s="20"/>
      <c r="R52" s="20"/>
      <c r="S52" s="20"/>
      <c r="T52" s="20"/>
      <c r="U52" s="20"/>
      <c r="V52" s="20"/>
      <c r="W52" s="20"/>
      <c r="X52" s="20"/>
    </row>
    <row r="53" spans="1:24" ht="12.75" customHeight="1">
      <c r="A53" s="20"/>
      <c r="B53" s="20"/>
      <c r="C53" s="20"/>
      <c r="D53" s="20"/>
      <c r="E53" s="20"/>
      <c r="F53" s="20"/>
      <c r="G53" s="20"/>
      <c r="H53" s="20"/>
      <c r="I53" s="20"/>
      <c r="J53" s="147"/>
      <c r="K53" s="20"/>
      <c r="L53" s="20"/>
      <c r="M53" s="20"/>
      <c r="N53" s="20"/>
      <c r="O53" s="20"/>
      <c r="P53" s="20"/>
      <c r="Q53" s="20"/>
      <c r="R53" s="20"/>
      <c r="S53" s="20"/>
      <c r="T53" s="20"/>
      <c r="U53" s="20"/>
      <c r="V53" s="20"/>
      <c r="W53" s="20"/>
      <c r="X53" s="20"/>
    </row>
    <row r="54" spans="1:24" ht="12.75" customHeight="1">
      <c r="A54" s="20"/>
      <c r="B54" s="20"/>
      <c r="C54" s="20"/>
      <c r="D54" s="20"/>
      <c r="E54" s="20"/>
      <c r="F54" s="20"/>
      <c r="G54" s="20"/>
      <c r="H54" s="20"/>
      <c r="I54" s="20"/>
      <c r="J54" s="147"/>
      <c r="K54" s="20"/>
      <c r="L54" s="20"/>
      <c r="M54" s="20"/>
      <c r="N54" s="20"/>
      <c r="O54" s="20"/>
      <c r="P54" s="20"/>
      <c r="Q54" s="20"/>
      <c r="R54" s="20"/>
      <c r="S54" s="20"/>
      <c r="T54" s="20"/>
      <c r="U54" s="20"/>
      <c r="V54" s="20"/>
      <c r="W54" s="20"/>
      <c r="X54" s="20"/>
    </row>
    <row r="55" spans="1:24" ht="12.75" customHeight="1">
      <c r="A55" s="20"/>
      <c r="B55" s="20"/>
      <c r="C55" s="20"/>
      <c r="D55" s="20"/>
      <c r="E55" s="20"/>
      <c r="F55" s="20"/>
      <c r="G55" s="20"/>
      <c r="H55" s="20"/>
      <c r="I55" s="20"/>
      <c r="J55" s="147"/>
      <c r="K55" s="20"/>
      <c r="L55" s="20"/>
      <c r="M55" s="20"/>
      <c r="N55" s="20"/>
      <c r="O55" s="20"/>
      <c r="P55" s="20"/>
      <c r="Q55" s="20"/>
      <c r="R55" s="20"/>
      <c r="S55" s="20"/>
      <c r="T55" s="20"/>
      <c r="U55" s="20"/>
      <c r="V55" s="20"/>
      <c r="W55" s="20"/>
      <c r="X55" s="20"/>
    </row>
    <row r="56" spans="1:24" ht="12.75" customHeight="1">
      <c r="A56" s="20"/>
      <c r="B56" s="20"/>
      <c r="C56" s="20"/>
      <c r="D56" s="20"/>
      <c r="E56" s="20"/>
      <c r="F56" s="20"/>
      <c r="G56" s="20"/>
      <c r="H56" s="20"/>
      <c r="I56" s="20"/>
      <c r="J56" s="147"/>
      <c r="K56" s="20"/>
      <c r="L56" s="20"/>
      <c r="M56" s="20"/>
      <c r="N56" s="20"/>
      <c r="O56" s="20"/>
      <c r="P56" s="20"/>
      <c r="Q56" s="20"/>
      <c r="R56" s="20"/>
      <c r="S56" s="20"/>
      <c r="T56" s="20"/>
      <c r="U56" s="20"/>
      <c r="V56" s="20"/>
      <c r="W56" s="20"/>
      <c r="X56" s="20"/>
    </row>
    <row r="57" spans="1:24" ht="12.75" customHeight="1">
      <c r="A57" s="20"/>
      <c r="B57" s="20"/>
      <c r="C57" s="20"/>
      <c r="D57" s="20"/>
      <c r="E57" s="20"/>
      <c r="F57" s="20"/>
      <c r="G57" s="20"/>
      <c r="H57" s="20"/>
      <c r="I57" s="20"/>
      <c r="J57" s="147"/>
      <c r="K57" s="20"/>
      <c r="L57" s="20"/>
      <c r="M57" s="20"/>
      <c r="N57" s="20"/>
      <c r="O57" s="20"/>
      <c r="P57" s="20"/>
      <c r="Q57" s="20"/>
      <c r="R57" s="20"/>
      <c r="S57" s="20"/>
      <c r="T57" s="20"/>
      <c r="U57" s="20"/>
      <c r="V57" s="20"/>
      <c r="W57" s="20"/>
      <c r="X57" s="20"/>
    </row>
    <row r="58" spans="1:24" ht="12.75" customHeight="1">
      <c r="A58" s="20"/>
      <c r="B58" s="20"/>
      <c r="C58" s="20"/>
      <c r="D58" s="20"/>
      <c r="E58" s="20"/>
      <c r="F58" s="20"/>
      <c r="G58" s="20"/>
      <c r="H58" s="20"/>
      <c r="I58" s="20"/>
      <c r="J58" s="147"/>
      <c r="K58" s="20"/>
      <c r="L58" s="20"/>
      <c r="M58" s="20"/>
      <c r="N58" s="20"/>
      <c r="O58" s="20"/>
      <c r="P58" s="20"/>
      <c r="Q58" s="20"/>
      <c r="R58" s="20"/>
      <c r="S58" s="20"/>
      <c r="T58" s="20"/>
      <c r="U58" s="20"/>
      <c r="V58" s="20"/>
      <c r="W58" s="20"/>
      <c r="X58" s="20"/>
    </row>
    <row r="59" spans="1:24" ht="12.75" customHeight="1">
      <c r="A59" s="20"/>
      <c r="B59" s="20"/>
      <c r="C59" s="20"/>
      <c r="D59" s="20"/>
      <c r="E59" s="20"/>
      <c r="F59" s="20"/>
      <c r="G59" s="20"/>
      <c r="H59" s="20"/>
      <c r="I59" s="20"/>
      <c r="J59" s="147"/>
      <c r="K59" s="20"/>
      <c r="L59" s="20"/>
      <c r="M59" s="20"/>
      <c r="N59" s="20"/>
      <c r="O59" s="20"/>
      <c r="P59" s="20"/>
      <c r="Q59" s="20"/>
      <c r="R59" s="20"/>
      <c r="S59" s="20"/>
      <c r="T59" s="20"/>
      <c r="U59" s="20"/>
      <c r="V59" s="20"/>
      <c r="W59" s="20"/>
      <c r="X59" s="20"/>
    </row>
    <row r="60" spans="1:24" ht="12.75" customHeight="1">
      <c r="A60" s="20"/>
      <c r="B60" s="20"/>
      <c r="C60" s="20"/>
      <c r="D60" s="20"/>
      <c r="E60" s="20"/>
      <c r="F60" s="20"/>
      <c r="G60" s="20"/>
      <c r="H60" s="20"/>
      <c r="I60" s="20"/>
      <c r="J60" s="147"/>
      <c r="K60" s="20"/>
      <c r="L60" s="20"/>
      <c r="M60" s="20"/>
      <c r="N60" s="20"/>
      <c r="O60" s="20"/>
      <c r="P60" s="20"/>
      <c r="Q60" s="20"/>
      <c r="R60" s="20"/>
      <c r="S60" s="20"/>
      <c r="T60" s="20"/>
      <c r="U60" s="20"/>
      <c r="V60" s="20"/>
      <c r="W60" s="20"/>
      <c r="X60" s="20"/>
    </row>
    <row r="61" spans="1:24" ht="12.75" customHeight="1">
      <c r="A61" s="20"/>
      <c r="B61" s="20"/>
      <c r="C61" s="20"/>
      <c r="D61" s="20"/>
      <c r="E61" s="20"/>
      <c r="F61" s="20"/>
      <c r="G61" s="20"/>
      <c r="H61" s="20"/>
      <c r="I61" s="20"/>
      <c r="J61" s="147"/>
      <c r="K61" s="20"/>
      <c r="L61" s="20"/>
      <c r="M61" s="20"/>
      <c r="N61" s="20"/>
      <c r="O61" s="20"/>
      <c r="P61" s="20"/>
      <c r="Q61" s="20"/>
      <c r="R61" s="20"/>
      <c r="S61" s="20"/>
      <c r="T61" s="20"/>
      <c r="U61" s="20"/>
      <c r="V61" s="20"/>
      <c r="W61" s="20"/>
      <c r="X61" s="20"/>
    </row>
    <row r="62" spans="1:24" ht="12.75" customHeight="1">
      <c r="A62" s="20"/>
      <c r="B62" s="20"/>
      <c r="C62" s="20"/>
      <c r="D62" s="20"/>
      <c r="E62" s="20"/>
      <c r="F62" s="20"/>
      <c r="G62" s="20"/>
      <c r="H62" s="20"/>
      <c r="I62" s="20"/>
      <c r="J62" s="147"/>
      <c r="K62" s="20"/>
      <c r="L62" s="20"/>
      <c r="M62" s="20"/>
      <c r="N62" s="20"/>
      <c r="O62" s="20"/>
      <c r="P62" s="20"/>
      <c r="Q62" s="20"/>
      <c r="R62" s="20"/>
      <c r="S62" s="20"/>
      <c r="T62" s="20"/>
      <c r="U62" s="20"/>
      <c r="V62" s="20"/>
      <c r="W62" s="20"/>
      <c r="X62" s="20"/>
    </row>
    <row r="63" spans="1:24" ht="12.75" customHeight="1">
      <c r="A63" s="20"/>
      <c r="B63" s="20"/>
      <c r="C63" s="20"/>
      <c r="D63" s="20"/>
      <c r="E63" s="20"/>
      <c r="F63" s="20"/>
      <c r="G63" s="20"/>
      <c r="H63" s="20"/>
      <c r="I63" s="20"/>
      <c r="J63" s="147"/>
      <c r="K63" s="20"/>
      <c r="L63" s="20"/>
      <c r="M63" s="20"/>
      <c r="N63" s="20"/>
      <c r="O63" s="20"/>
      <c r="P63" s="20"/>
      <c r="Q63" s="20"/>
      <c r="R63" s="20"/>
      <c r="S63" s="20"/>
      <c r="T63" s="20"/>
      <c r="U63" s="20"/>
      <c r="V63" s="20"/>
      <c r="W63" s="20"/>
      <c r="X63" s="20"/>
    </row>
    <row r="64" spans="1:24" ht="12.75" customHeight="1">
      <c r="A64" s="20"/>
      <c r="B64" s="20"/>
      <c r="C64" s="20"/>
      <c r="D64" s="20"/>
      <c r="E64" s="20"/>
      <c r="F64" s="20"/>
      <c r="G64" s="20"/>
      <c r="H64" s="20"/>
      <c r="I64" s="20"/>
      <c r="J64" s="147"/>
      <c r="K64" s="20"/>
      <c r="L64" s="20"/>
      <c r="M64" s="20"/>
      <c r="N64" s="20"/>
      <c r="O64" s="20"/>
      <c r="P64" s="20"/>
      <c r="Q64" s="20"/>
      <c r="R64" s="20"/>
      <c r="S64" s="20"/>
      <c r="T64" s="20"/>
      <c r="U64" s="20"/>
      <c r="V64" s="20"/>
      <c r="W64" s="20"/>
      <c r="X64" s="20"/>
    </row>
    <row r="65" spans="1:24" ht="12.75" customHeight="1">
      <c r="A65" s="20"/>
      <c r="B65" s="20"/>
      <c r="C65" s="20"/>
      <c r="D65" s="20"/>
      <c r="E65" s="20"/>
      <c r="F65" s="20"/>
      <c r="G65" s="20"/>
      <c r="H65" s="20"/>
      <c r="I65" s="20"/>
      <c r="J65" s="147"/>
      <c r="K65" s="20"/>
      <c r="L65" s="20"/>
      <c r="M65" s="20"/>
      <c r="N65" s="20"/>
      <c r="O65" s="20"/>
      <c r="P65" s="20"/>
      <c r="Q65" s="20"/>
      <c r="R65" s="20"/>
      <c r="S65" s="20"/>
      <c r="T65" s="20"/>
      <c r="U65" s="20"/>
      <c r="V65" s="20"/>
      <c r="W65" s="20"/>
      <c r="X65" s="20"/>
    </row>
    <row r="66" spans="1:24" ht="12.75" customHeight="1">
      <c r="A66" s="20"/>
      <c r="B66" s="20"/>
      <c r="C66" s="20"/>
      <c r="D66" s="20"/>
      <c r="E66" s="20"/>
      <c r="F66" s="20"/>
      <c r="G66" s="20"/>
      <c r="H66" s="20"/>
      <c r="I66" s="20"/>
      <c r="J66" s="147"/>
      <c r="K66" s="20"/>
      <c r="L66" s="20"/>
      <c r="M66" s="20"/>
      <c r="N66" s="20"/>
      <c r="O66" s="20"/>
      <c r="P66" s="20"/>
      <c r="Q66" s="20"/>
      <c r="R66" s="20"/>
      <c r="S66" s="20"/>
      <c r="T66" s="20"/>
      <c r="U66" s="20"/>
      <c r="V66" s="20"/>
      <c r="W66" s="20"/>
      <c r="X66" s="20"/>
    </row>
    <row r="67" spans="1:24" ht="12.75" customHeight="1">
      <c r="A67" s="20"/>
      <c r="B67" s="20"/>
      <c r="C67" s="20"/>
      <c r="D67" s="20"/>
      <c r="E67" s="20"/>
      <c r="F67" s="20"/>
      <c r="G67" s="20"/>
      <c r="H67" s="20"/>
      <c r="I67" s="20"/>
      <c r="J67" s="147"/>
      <c r="K67" s="20"/>
      <c r="L67" s="20"/>
      <c r="M67" s="20"/>
      <c r="N67" s="20"/>
      <c r="O67" s="20"/>
      <c r="P67" s="20"/>
      <c r="Q67" s="20"/>
      <c r="R67" s="20"/>
      <c r="S67" s="20"/>
      <c r="T67" s="20"/>
      <c r="U67" s="20"/>
      <c r="V67" s="20"/>
      <c r="W67" s="20"/>
      <c r="X67" s="20"/>
    </row>
    <row r="68" spans="1:24" ht="12.75" customHeight="1">
      <c r="A68" s="20"/>
      <c r="B68" s="20"/>
      <c r="C68" s="20"/>
      <c r="D68" s="20"/>
      <c r="E68" s="20"/>
      <c r="F68" s="20"/>
      <c r="G68" s="20"/>
      <c r="H68" s="20"/>
      <c r="I68" s="20"/>
      <c r="J68" s="147"/>
      <c r="K68" s="20"/>
      <c r="L68" s="20"/>
      <c r="M68" s="20"/>
      <c r="N68" s="20"/>
      <c r="O68" s="20"/>
      <c r="P68" s="20"/>
      <c r="Q68" s="20"/>
      <c r="R68" s="20"/>
      <c r="S68" s="20"/>
      <c r="T68" s="20"/>
      <c r="U68" s="20"/>
      <c r="V68" s="20"/>
      <c r="W68" s="20"/>
      <c r="X68" s="20"/>
    </row>
    <row r="69" spans="1:24" ht="12.75" customHeight="1">
      <c r="A69" s="20"/>
      <c r="B69" s="20"/>
      <c r="C69" s="20"/>
      <c r="D69" s="20"/>
      <c r="E69" s="20"/>
      <c r="F69" s="20"/>
      <c r="G69" s="20"/>
      <c r="H69" s="20"/>
      <c r="I69" s="20"/>
      <c r="J69" s="147"/>
      <c r="K69" s="20"/>
      <c r="L69" s="20"/>
      <c r="M69" s="20"/>
      <c r="N69" s="20"/>
      <c r="O69" s="20"/>
      <c r="P69" s="20"/>
      <c r="Q69" s="20"/>
      <c r="R69" s="20"/>
      <c r="S69" s="20"/>
      <c r="T69" s="20"/>
      <c r="U69" s="20"/>
      <c r="V69" s="20"/>
      <c r="W69" s="20"/>
      <c r="X69" s="20"/>
    </row>
    <row r="70" spans="1:24" ht="12.75" customHeight="1">
      <c r="A70" s="20"/>
      <c r="B70" s="20"/>
      <c r="C70" s="20"/>
      <c r="D70" s="20"/>
      <c r="E70" s="20"/>
      <c r="F70" s="20"/>
      <c r="G70" s="20"/>
      <c r="H70" s="20"/>
      <c r="I70" s="20"/>
      <c r="J70" s="147"/>
      <c r="K70" s="20"/>
      <c r="L70" s="20"/>
      <c r="M70" s="20"/>
      <c r="N70" s="20"/>
      <c r="O70" s="20"/>
      <c r="P70" s="20"/>
      <c r="Q70" s="20"/>
      <c r="R70" s="20"/>
      <c r="S70" s="20"/>
      <c r="T70" s="20"/>
      <c r="U70" s="20"/>
      <c r="V70" s="20"/>
      <c r="W70" s="20"/>
      <c r="X70" s="20"/>
    </row>
    <row r="71" spans="1:24" ht="12.75" customHeight="1">
      <c r="A71" s="20"/>
      <c r="B71" s="20"/>
      <c r="C71" s="20"/>
      <c r="D71" s="20"/>
      <c r="E71" s="20"/>
      <c r="F71" s="20"/>
      <c r="G71" s="20"/>
      <c r="H71" s="20"/>
      <c r="I71" s="20"/>
      <c r="J71" s="147"/>
      <c r="K71" s="20"/>
      <c r="L71" s="20"/>
      <c r="M71" s="20"/>
      <c r="N71" s="20"/>
      <c r="O71" s="20"/>
      <c r="P71" s="20"/>
      <c r="Q71" s="20"/>
      <c r="R71" s="20"/>
      <c r="S71" s="20"/>
      <c r="T71" s="20"/>
      <c r="U71" s="20"/>
      <c r="V71" s="20"/>
      <c r="W71" s="20"/>
      <c r="X71" s="20"/>
    </row>
    <row r="72" spans="1:24" ht="12.75" customHeight="1">
      <c r="A72" s="20"/>
      <c r="B72" s="20"/>
      <c r="C72" s="20"/>
      <c r="D72" s="20"/>
      <c r="E72" s="20"/>
      <c r="F72" s="20"/>
      <c r="G72" s="20"/>
      <c r="H72" s="20"/>
      <c r="I72" s="20"/>
      <c r="J72" s="147"/>
      <c r="K72" s="20"/>
      <c r="L72" s="20"/>
      <c r="M72" s="20"/>
      <c r="N72" s="20"/>
      <c r="O72" s="20"/>
      <c r="P72" s="20"/>
      <c r="Q72" s="20"/>
      <c r="R72" s="20"/>
      <c r="S72" s="20"/>
      <c r="T72" s="20"/>
      <c r="U72" s="20"/>
      <c r="V72" s="20"/>
      <c r="W72" s="20"/>
      <c r="X72" s="20"/>
    </row>
    <row r="73" spans="1:24" ht="12.75" customHeight="1">
      <c r="A73" s="20"/>
      <c r="B73" s="20"/>
      <c r="C73" s="20"/>
      <c r="D73" s="20"/>
      <c r="E73" s="20"/>
      <c r="F73" s="20"/>
      <c r="G73" s="20"/>
      <c r="H73" s="20"/>
      <c r="I73" s="20"/>
      <c r="J73" s="147"/>
      <c r="K73" s="20"/>
      <c r="L73" s="20"/>
      <c r="M73" s="20"/>
      <c r="N73" s="20"/>
      <c r="O73" s="20"/>
      <c r="P73" s="20"/>
      <c r="Q73" s="20"/>
      <c r="R73" s="20"/>
      <c r="S73" s="20"/>
      <c r="T73" s="20"/>
      <c r="U73" s="20"/>
      <c r="V73" s="20"/>
      <c r="W73" s="20"/>
      <c r="X73" s="20"/>
    </row>
    <row r="74" spans="1:24" ht="12.75" customHeight="1">
      <c r="A74" s="20"/>
      <c r="B74" s="20"/>
      <c r="C74" s="20"/>
      <c r="D74" s="20"/>
      <c r="E74" s="20"/>
      <c r="F74" s="20"/>
      <c r="G74" s="20"/>
      <c r="H74" s="20"/>
      <c r="I74" s="20"/>
      <c r="J74" s="147"/>
      <c r="K74" s="20"/>
      <c r="L74" s="20"/>
      <c r="M74" s="20"/>
      <c r="N74" s="20"/>
      <c r="O74" s="20"/>
      <c r="P74" s="20"/>
      <c r="Q74" s="20"/>
      <c r="R74" s="20"/>
      <c r="S74" s="20"/>
      <c r="T74" s="20"/>
      <c r="U74" s="20"/>
      <c r="V74" s="20"/>
      <c r="W74" s="20"/>
      <c r="X74" s="20"/>
    </row>
    <row r="75" spans="1:24" ht="12.75" customHeight="1">
      <c r="A75" s="20"/>
      <c r="B75" s="20"/>
      <c r="C75" s="20"/>
      <c r="D75" s="20"/>
      <c r="E75" s="20"/>
      <c r="F75" s="20"/>
      <c r="G75" s="20"/>
      <c r="H75" s="20"/>
      <c r="I75" s="20"/>
      <c r="J75" s="147"/>
      <c r="K75" s="20"/>
      <c r="L75" s="20"/>
      <c r="M75" s="20"/>
      <c r="N75" s="20"/>
      <c r="O75" s="20"/>
      <c r="P75" s="20"/>
      <c r="Q75" s="20"/>
      <c r="R75" s="20"/>
      <c r="S75" s="20"/>
      <c r="T75" s="20"/>
      <c r="U75" s="20"/>
      <c r="V75" s="20"/>
      <c r="W75" s="20"/>
      <c r="X75" s="20"/>
    </row>
    <row r="76" spans="1:24" ht="12.75" customHeight="1">
      <c r="A76" s="20"/>
      <c r="B76" s="20"/>
      <c r="C76" s="20"/>
      <c r="D76" s="20"/>
      <c r="E76" s="20"/>
      <c r="F76" s="20"/>
      <c r="G76" s="20"/>
      <c r="H76" s="20"/>
      <c r="I76" s="20"/>
      <c r="J76" s="147"/>
      <c r="K76" s="20"/>
      <c r="L76" s="20"/>
      <c r="M76" s="20"/>
      <c r="N76" s="20"/>
      <c r="O76" s="20"/>
      <c r="P76" s="20"/>
      <c r="Q76" s="20"/>
      <c r="R76" s="20"/>
      <c r="S76" s="20"/>
      <c r="T76" s="20"/>
      <c r="U76" s="20"/>
      <c r="V76" s="20"/>
      <c r="W76" s="20"/>
      <c r="X76" s="20"/>
    </row>
    <row r="77" spans="1:24" ht="12.75" customHeight="1">
      <c r="A77" s="20"/>
      <c r="B77" s="20"/>
      <c r="C77" s="20"/>
      <c r="D77" s="20"/>
      <c r="E77" s="20"/>
      <c r="F77" s="20"/>
      <c r="G77" s="20"/>
      <c r="H77" s="20"/>
      <c r="I77" s="20"/>
      <c r="J77" s="147"/>
      <c r="K77" s="20"/>
      <c r="L77" s="20"/>
      <c r="M77" s="20"/>
      <c r="N77" s="20"/>
      <c r="O77" s="20"/>
      <c r="P77" s="20"/>
      <c r="Q77" s="20"/>
      <c r="R77" s="20"/>
      <c r="S77" s="20"/>
      <c r="T77" s="20"/>
      <c r="U77" s="20"/>
      <c r="V77" s="20"/>
      <c r="W77" s="20"/>
      <c r="X77" s="20"/>
    </row>
    <row r="78" spans="1:24" ht="12.75" customHeight="1">
      <c r="A78" s="20"/>
      <c r="B78" s="20"/>
      <c r="C78" s="20"/>
      <c r="D78" s="20"/>
      <c r="E78" s="20"/>
      <c r="F78" s="20"/>
      <c r="G78" s="20"/>
      <c r="H78" s="20"/>
      <c r="I78" s="20"/>
      <c r="J78" s="147"/>
      <c r="K78" s="20"/>
      <c r="L78" s="20"/>
      <c r="M78" s="20"/>
      <c r="N78" s="20"/>
      <c r="O78" s="20"/>
      <c r="P78" s="20"/>
      <c r="Q78" s="20"/>
      <c r="R78" s="20"/>
      <c r="S78" s="20"/>
      <c r="T78" s="20"/>
      <c r="U78" s="20"/>
      <c r="V78" s="20"/>
      <c r="W78" s="20"/>
      <c r="X78" s="20"/>
    </row>
    <row r="79" spans="1:24" ht="12.75" customHeight="1">
      <c r="A79" s="20"/>
      <c r="B79" s="20"/>
      <c r="C79" s="20"/>
      <c r="D79" s="20"/>
      <c r="E79" s="20"/>
      <c r="F79" s="20"/>
      <c r="G79" s="20"/>
      <c r="H79" s="20"/>
      <c r="I79" s="20"/>
      <c r="J79" s="147"/>
      <c r="K79" s="20"/>
      <c r="L79" s="20"/>
      <c r="M79" s="20"/>
      <c r="N79" s="20"/>
      <c r="O79" s="20"/>
      <c r="P79" s="20"/>
      <c r="Q79" s="20"/>
      <c r="R79" s="20"/>
      <c r="S79" s="20"/>
      <c r="T79" s="20"/>
      <c r="U79" s="20"/>
      <c r="V79" s="20"/>
      <c r="W79" s="20"/>
      <c r="X79" s="20"/>
    </row>
    <row r="80" spans="1:24" ht="12.75" customHeight="1">
      <c r="A80" s="20"/>
      <c r="B80" s="20"/>
      <c r="C80" s="20"/>
      <c r="D80" s="20"/>
      <c r="E80" s="20"/>
      <c r="F80" s="20"/>
      <c r="G80" s="20"/>
      <c r="H80" s="20"/>
      <c r="I80" s="20"/>
      <c r="J80" s="147"/>
      <c r="K80" s="20"/>
      <c r="L80" s="20"/>
      <c r="M80" s="20"/>
      <c r="N80" s="20"/>
      <c r="O80" s="20"/>
      <c r="P80" s="20"/>
      <c r="Q80" s="20"/>
      <c r="R80" s="20"/>
      <c r="S80" s="20"/>
      <c r="T80" s="20"/>
      <c r="U80" s="20"/>
      <c r="V80" s="20"/>
      <c r="W80" s="20"/>
      <c r="X80" s="20"/>
    </row>
    <row r="81" spans="1:24" ht="12.75" customHeight="1">
      <c r="A81" s="20"/>
      <c r="B81" s="20"/>
      <c r="C81" s="20"/>
      <c r="D81" s="20"/>
      <c r="E81" s="20"/>
      <c r="F81" s="20"/>
      <c r="G81" s="20"/>
      <c r="H81" s="20"/>
      <c r="I81" s="20"/>
      <c r="J81" s="147"/>
      <c r="K81" s="20"/>
      <c r="L81" s="20"/>
      <c r="M81" s="20"/>
      <c r="N81" s="20"/>
      <c r="O81" s="20"/>
      <c r="P81" s="20"/>
      <c r="Q81" s="20"/>
      <c r="R81" s="20"/>
      <c r="S81" s="20"/>
      <c r="T81" s="20"/>
      <c r="U81" s="20"/>
      <c r="V81" s="20"/>
      <c r="W81" s="20"/>
      <c r="X81" s="20"/>
    </row>
    <row r="82" spans="1:24" ht="12.75" customHeight="1">
      <c r="A82" s="20"/>
      <c r="B82" s="20"/>
      <c r="C82" s="20"/>
      <c r="D82" s="20"/>
      <c r="E82" s="20"/>
      <c r="F82" s="20"/>
      <c r="G82" s="20"/>
      <c r="H82" s="20"/>
      <c r="I82" s="20"/>
      <c r="J82" s="147"/>
      <c r="K82" s="20"/>
      <c r="L82" s="20"/>
      <c r="M82" s="20"/>
      <c r="N82" s="20"/>
      <c r="O82" s="20"/>
      <c r="P82" s="20"/>
      <c r="Q82" s="20"/>
      <c r="R82" s="20"/>
      <c r="S82" s="20"/>
      <c r="T82" s="20"/>
      <c r="U82" s="20"/>
      <c r="V82" s="20"/>
      <c r="W82" s="20"/>
      <c r="X82" s="20"/>
    </row>
    <row r="83" spans="1:24" ht="12.75" customHeight="1">
      <c r="A83" s="20"/>
      <c r="B83" s="20"/>
      <c r="C83" s="20"/>
      <c r="D83" s="20"/>
      <c r="E83" s="20"/>
      <c r="F83" s="20"/>
      <c r="G83" s="20"/>
      <c r="H83" s="20"/>
      <c r="I83" s="20"/>
      <c r="J83" s="147"/>
      <c r="K83" s="20"/>
      <c r="L83" s="20"/>
      <c r="M83" s="20"/>
      <c r="N83" s="20"/>
      <c r="O83" s="20"/>
      <c r="P83" s="20"/>
      <c r="Q83" s="20"/>
      <c r="R83" s="20"/>
      <c r="S83" s="20"/>
      <c r="T83" s="20"/>
      <c r="U83" s="20"/>
      <c r="V83" s="20"/>
      <c r="W83" s="20"/>
      <c r="X83" s="20"/>
    </row>
    <row r="84" spans="1:24" ht="12.75" customHeight="1">
      <c r="A84" s="20"/>
      <c r="B84" s="20"/>
      <c r="C84" s="20"/>
      <c r="D84" s="20"/>
      <c r="E84" s="20"/>
      <c r="F84" s="20"/>
      <c r="G84" s="20"/>
      <c r="H84" s="20"/>
      <c r="I84" s="20"/>
      <c r="J84" s="147"/>
      <c r="K84" s="20"/>
      <c r="L84" s="20"/>
      <c r="M84" s="20"/>
      <c r="N84" s="20"/>
      <c r="O84" s="20"/>
      <c r="P84" s="20"/>
      <c r="Q84" s="20"/>
      <c r="R84" s="20"/>
      <c r="S84" s="20"/>
      <c r="T84" s="20"/>
      <c r="U84" s="20"/>
      <c r="V84" s="20"/>
      <c r="W84" s="20"/>
      <c r="X84" s="20"/>
    </row>
    <row r="85" spans="1:24" ht="12.75" customHeight="1">
      <c r="A85" s="20"/>
      <c r="B85" s="20"/>
      <c r="C85" s="20"/>
      <c r="D85" s="20"/>
      <c r="E85" s="20"/>
      <c r="F85" s="20"/>
      <c r="G85" s="20"/>
      <c r="H85" s="20"/>
      <c r="I85" s="20"/>
      <c r="J85" s="147"/>
      <c r="K85" s="20"/>
      <c r="L85" s="20"/>
      <c r="M85" s="20"/>
      <c r="N85" s="20"/>
      <c r="O85" s="20"/>
      <c r="P85" s="20"/>
      <c r="Q85" s="20"/>
      <c r="R85" s="20"/>
      <c r="S85" s="20"/>
      <c r="T85" s="20"/>
      <c r="U85" s="20"/>
      <c r="V85" s="20"/>
      <c r="W85" s="20"/>
      <c r="X85" s="20"/>
    </row>
    <row r="86" spans="1:24" ht="12.75" customHeight="1">
      <c r="A86" s="20"/>
      <c r="B86" s="20"/>
      <c r="C86" s="20"/>
      <c r="D86" s="20"/>
      <c r="E86" s="20"/>
      <c r="F86" s="20"/>
      <c r="G86" s="20"/>
      <c r="H86" s="20"/>
      <c r="I86" s="20"/>
      <c r="J86" s="147"/>
      <c r="K86" s="20"/>
      <c r="L86" s="20"/>
      <c r="M86" s="20"/>
      <c r="N86" s="20"/>
      <c r="O86" s="20"/>
      <c r="P86" s="20"/>
      <c r="Q86" s="20"/>
      <c r="R86" s="20"/>
      <c r="S86" s="20"/>
      <c r="T86" s="20"/>
      <c r="U86" s="20"/>
      <c r="V86" s="20"/>
      <c r="W86" s="20"/>
      <c r="X86" s="20"/>
    </row>
    <row r="87" spans="1:24" ht="12.75" customHeight="1">
      <c r="A87" s="20"/>
      <c r="B87" s="20"/>
      <c r="C87" s="20"/>
      <c r="D87" s="20"/>
      <c r="E87" s="20"/>
      <c r="F87" s="20"/>
      <c r="G87" s="20"/>
      <c r="H87" s="20"/>
      <c r="I87" s="20"/>
      <c r="J87" s="147"/>
      <c r="K87" s="20"/>
      <c r="L87" s="20"/>
      <c r="M87" s="20"/>
      <c r="N87" s="20"/>
      <c r="O87" s="20"/>
      <c r="P87" s="20"/>
      <c r="Q87" s="20"/>
      <c r="R87" s="20"/>
      <c r="S87" s="20"/>
      <c r="T87" s="20"/>
      <c r="U87" s="20"/>
      <c r="V87" s="20"/>
      <c r="W87" s="20"/>
      <c r="X87" s="20"/>
    </row>
    <row r="88" spans="1:24" ht="12.75" customHeight="1">
      <c r="A88" s="20"/>
      <c r="B88" s="20"/>
      <c r="C88" s="20"/>
      <c r="D88" s="20"/>
      <c r="E88" s="20"/>
      <c r="F88" s="20"/>
      <c r="G88" s="20"/>
      <c r="H88" s="20"/>
      <c r="I88" s="20"/>
      <c r="J88" s="147"/>
      <c r="K88" s="20"/>
      <c r="L88" s="20"/>
      <c r="M88" s="20"/>
      <c r="N88" s="20"/>
      <c r="O88" s="20"/>
      <c r="P88" s="20"/>
      <c r="Q88" s="20"/>
      <c r="R88" s="20"/>
      <c r="S88" s="20"/>
      <c r="T88" s="20"/>
      <c r="U88" s="20"/>
      <c r="V88" s="20"/>
      <c r="W88" s="20"/>
      <c r="X88" s="20"/>
    </row>
    <row r="89" spans="1:24" ht="12.75" customHeight="1">
      <c r="A89" s="20"/>
      <c r="B89" s="20"/>
      <c r="C89" s="20"/>
      <c r="D89" s="20"/>
      <c r="E89" s="20"/>
      <c r="F89" s="20"/>
      <c r="G89" s="20"/>
      <c r="H89" s="20"/>
      <c r="I89" s="20"/>
      <c r="J89" s="147"/>
      <c r="K89" s="20"/>
      <c r="L89" s="20"/>
      <c r="M89" s="20"/>
      <c r="N89" s="20"/>
      <c r="O89" s="20"/>
      <c r="P89" s="20"/>
      <c r="Q89" s="20"/>
      <c r="R89" s="20"/>
      <c r="S89" s="20"/>
      <c r="T89" s="20"/>
      <c r="U89" s="20"/>
      <c r="V89" s="20"/>
      <c r="W89" s="20"/>
      <c r="X89" s="20"/>
    </row>
    <row r="90" spans="1:24" ht="12.75" customHeight="1">
      <c r="A90" s="20"/>
      <c r="B90" s="20"/>
      <c r="C90" s="20"/>
      <c r="D90" s="20"/>
      <c r="E90" s="20"/>
      <c r="F90" s="20"/>
      <c r="G90" s="20"/>
      <c r="H90" s="20"/>
      <c r="I90" s="20"/>
      <c r="J90" s="147"/>
      <c r="K90" s="20"/>
      <c r="L90" s="20"/>
      <c r="M90" s="20"/>
      <c r="N90" s="20"/>
      <c r="O90" s="20"/>
      <c r="P90" s="20"/>
      <c r="Q90" s="20"/>
      <c r="R90" s="20"/>
      <c r="S90" s="20"/>
      <c r="T90" s="20"/>
      <c r="U90" s="20"/>
      <c r="V90" s="20"/>
      <c r="W90" s="20"/>
      <c r="X90" s="20"/>
    </row>
    <row r="91" spans="1:24" ht="12.75" customHeight="1">
      <c r="A91" s="20"/>
      <c r="B91" s="20"/>
      <c r="C91" s="20"/>
      <c r="D91" s="20"/>
      <c r="E91" s="20"/>
      <c r="F91" s="20"/>
      <c r="G91" s="20"/>
      <c r="H91" s="20"/>
      <c r="I91" s="20"/>
      <c r="J91" s="147"/>
      <c r="K91" s="20"/>
      <c r="L91" s="20"/>
      <c r="M91" s="20"/>
      <c r="N91" s="20"/>
      <c r="O91" s="20"/>
      <c r="P91" s="20"/>
      <c r="Q91" s="20"/>
      <c r="R91" s="20"/>
      <c r="S91" s="20"/>
      <c r="T91" s="20"/>
      <c r="U91" s="20"/>
      <c r="V91" s="20"/>
      <c r="W91" s="20"/>
      <c r="X91" s="20"/>
    </row>
    <row r="92" spans="1:24" ht="12.75" customHeight="1">
      <c r="A92" s="20"/>
      <c r="B92" s="20"/>
      <c r="C92" s="20"/>
      <c r="D92" s="20"/>
      <c r="E92" s="20"/>
      <c r="F92" s="20"/>
      <c r="G92" s="20"/>
      <c r="H92" s="20"/>
      <c r="I92" s="20"/>
      <c r="J92" s="147"/>
      <c r="K92" s="20"/>
      <c r="L92" s="20"/>
      <c r="M92" s="20"/>
      <c r="N92" s="20"/>
      <c r="O92" s="20"/>
      <c r="P92" s="20"/>
      <c r="Q92" s="20"/>
      <c r="R92" s="20"/>
      <c r="S92" s="20"/>
      <c r="T92" s="20"/>
      <c r="U92" s="20"/>
      <c r="V92" s="20"/>
      <c r="W92" s="20"/>
      <c r="X92" s="20"/>
    </row>
    <row r="93" spans="1:24" ht="12.75" customHeight="1">
      <c r="A93" s="20"/>
      <c r="B93" s="20"/>
      <c r="C93" s="20"/>
      <c r="D93" s="20"/>
      <c r="E93" s="20"/>
      <c r="F93" s="20"/>
      <c r="G93" s="20"/>
      <c r="H93" s="20"/>
      <c r="I93" s="20"/>
      <c r="J93" s="147"/>
      <c r="K93" s="20"/>
      <c r="L93" s="20"/>
      <c r="M93" s="20"/>
      <c r="N93" s="20"/>
      <c r="O93" s="20"/>
      <c r="P93" s="20"/>
      <c r="Q93" s="20"/>
      <c r="R93" s="20"/>
      <c r="S93" s="20"/>
      <c r="T93" s="20"/>
      <c r="U93" s="20"/>
      <c r="V93" s="20"/>
      <c r="W93" s="20"/>
      <c r="X93" s="20"/>
    </row>
    <row r="94" spans="1:24" ht="12.75" customHeight="1">
      <c r="A94" s="20"/>
      <c r="B94" s="20"/>
      <c r="C94" s="20"/>
      <c r="D94" s="20"/>
      <c r="E94" s="20"/>
      <c r="F94" s="20"/>
      <c r="G94" s="20"/>
      <c r="H94" s="20"/>
      <c r="I94" s="20"/>
      <c r="J94" s="147"/>
      <c r="K94" s="20"/>
      <c r="L94" s="20"/>
      <c r="M94" s="20"/>
      <c r="N94" s="20"/>
      <c r="O94" s="20"/>
      <c r="P94" s="20"/>
      <c r="Q94" s="20"/>
      <c r="R94" s="20"/>
      <c r="S94" s="20"/>
      <c r="T94" s="20"/>
      <c r="U94" s="20"/>
      <c r="V94" s="20"/>
      <c r="W94" s="20"/>
      <c r="X94" s="20"/>
    </row>
    <row r="95" spans="1:24" ht="12.75" customHeight="1">
      <c r="A95" s="20"/>
      <c r="B95" s="20"/>
      <c r="C95" s="20"/>
      <c r="D95" s="20"/>
      <c r="E95" s="20"/>
      <c r="F95" s="20"/>
      <c r="G95" s="20"/>
      <c r="H95" s="20"/>
      <c r="I95" s="20"/>
      <c r="J95" s="147"/>
      <c r="K95" s="20"/>
      <c r="L95" s="20"/>
      <c r="M95" s="20"/>
      <c r="N95" s="20"/>
      <c r="O95" s="20"/>
      <c r="P95" s="20"/>
      <c r="Q95" s="20"/>
      <c r="R95" s="20"/>
      <c r="S95" s="20"/>
      <c r="T95" s="20"/>
      <c r="U95" s="20"/>
      <c r="V95" s="20"/>
      <c r="W95" s="20"/>
      <c r="X95" s="20"/>
    </row>
    <row r="96" spans="1:24" ht="12.75" customHeight="1">
      <c r="A96" s="20"/>
      <c r="B96" s="20"/>
      <c r="C96" s="20"/>
      <c r="D96" s="20"/>
      <c r="E96" s="20"/>
      <c r="F96" s="20"/>
      <c r="G96" s="20"/>
      <c r="H96" s="20"/>
      <c r="I96" s="20"/>
      <c r="J96" s="147"/>
      <c r="K96" s="20"/>
      <c r="L96" s="20"/>
      <c r="M96" s="20"/>
      <c r="N96" s="20"/>
      <c r="O96" s="20"/>
      <c r="P96" s="20"/>
      <c r="Q96" s="20"/>
      <c r="R96" s="20"/>
      <c r="S96" s="20"/>
      <c r="T96" s="20"/>
      <c r="U96" s="20"/>
      <c r="V96" s="20"/>
      <c r="W96" s="20"/>
      <c r="X96" s="20"/>
    </row>
    <row r="97" spans="1:24" ht="12.75" customHeight="1">
      <c r="A97" s="20"/>
      <c r="B97" s="20"/>
      <c r="C97" s="20"/>
      <c r="D97" s="20"/>
      <c r="E97" s="20"/>
      <c r="F97" s="20"/>
      <c r="G97" s="20"/>
      <c r="H97" s="20"/>
      <c r="I97" s="20"/>
      <c r="J97" s="147"/>
      <c r="K97" s="20"/>
      <c r="L97" s="20"/>
      <c r="M97" s="20"/>
      <c r="N97" s="20"/>
      <c r="O97" s="20"/>
      <c r="P97" s="20"/>
      <c r="Q97" s="20"/>
      <c r="R97" s="20"/>
      <c r="S97" s="20"/>
      <c r="T97" s="20"/>
      <c r="U97" s="20"/>
      <c r="V97" s="20"/>
      <c r="W97" s="20"/>
      <c r="X97" s="20"/>
    </row>
    <row r="98" spans="1:24" ht="12.75" customHeight="1">
      <c r="A98" s="20"/>
      <c r="B98" s="20"/>
      <c r="C98" s="20"/>
      <c r="D98" s="20"/>
      <c r="E98" s="20"/>
      <c r="F98" s="20"/>
      <c r="G98" s="20"/>
      <c r="H98" s="20"/>
      <c r="I98" s="20"/>
      <c r="J98" s="147"/>
      <c r="K98" s="20"/>
      <c r="L98" s="20"/>
      <c r="M98" s="20"/>
      <c r="N98" s="20"/>
      <c r="O98" s="20"/>
      <c r="P98" s="20"/>
      <c r="Q98" s="20"/>
      <c r="R98" s="20"/>
      <c r="S98" s="20"/>
      <c r="T98" s="20"/>
      <c r="U98" s="20"/>
      <c r="V98" s="20"/>
      <c r="W98" s="20"/>
      <c r="X98" s="20"/>
    </row>
    <row r="99" spans="1:24" ht="12.75" customHeight="1">
      <c r="A99" s="20"/>
      <c r="B99" s="20"/>
      <c r="C99" s="20"/>
      <c r="D99" s="20"/>
      <c r="E99" s="20"/>
      <c r="F99" s="20"/>
      <c r="G99" s="20"/>
      <c r="H99" s="20"/>
      <c r="I99" s="20"/>
      <c r="J99" s="147"/>
      <c r="K99" s="20"/>
      <c r="L99" s="20"/>
      <c r="M99" s="20"/>
      <c r="N99" s="20"/>
      <c r="O99" s="20"/>
      <c r="P99" s="20"/>
      <c r="Q99" s="20"/>
      <c r="R99" s="20"/>
      <c r="S99" s="20"/>
      <c r="T99" s="20"/>
      <c r="U99" s="20"/>
      <c r="V99" s="20"/>
      <c r="W99" s="20"/>
      <c r="X99" s="20"/>
    </row>
    <row r="100" spans="1:24" ht="12.75" customHeight="1">
      <c r="A100" s="20"/>
      <c r="B100" s="20"/>
      <c r="C100" s="20"/>
      <c r="D100" s="20"/>
      <c r="E100" s="20"/>
      <c r="F100" s="20"/>
      <c r="G100" s="20"/>
      <c r="H100" s="20"/>
      <c r="I100" s="20"/>
      <c r="J100" s="147"/>
      <c r="K100" s="20"/>
      <c r="L100" s="20"/>
      <c r="M100" s="20"/>
      <c r="N100" s="20"/>
      <c r="O100" s="20"/>
      <c r="P100" s="20"/>
      <c r="Q100" s="20"/>
      <c r="R100" s="20"/>
      <c r="S100" s="20"/>
      <c r="T100" s="20"/>
      <c r="U100" s="20"/>
      <c r="V100" s="20"/>
      <c r="W100" s="20"/>
      <c r="X100" s="20"/>
    </row>
    <row r="101" spans="1:24" ht="12.75" customHeight="1">
      <c r="A101" s="20"/>
      <c r="B101" s="20"/>
      <c r="C101" s="20"/>
      <c r="D101" s="20"/>
      <c r="E101" s="20"/>
      <c r="F101" s="20"/>
      <c r="G101" s="20"/>
      <c r="H101" s="20"/>
      <c r="I101" s="20"/>
      <c r="J101" s="147"/>
      <c r="K101" s="20"/>
      <c r="L101" s="20"/>
      <c r="M101" s="20"/>
      <c r="N101" s="20"/>
      <c r="O101" s="20"/>
      <c r="P101" s="20"/>
      <c r="Q101" s="20"/>
      <c r="R101" s="20"/>
      <c r="S101" s="20"/>
      <c r="T101" s="20"/>
      <c r="U101" s="20"/>
      <c r="V101" s="20"/>
      <c r="W101" s="20"/>
      <c r="X101" s="20"/>
    </row>
    <row r="102" spans="1:24" ht="12.75" customHeight="1">
      <c r="A102" s="20"/>
      <c r="B102" s="20"/>
      <c r="C102" s="20"/>
      <c r="D102" s="20"/>
      <c r="E102" s="20"/>
      <c r="F102" s="20"/>
      <c r="G102" s="20"/>
      <c r="H102" s="20"/>
      <c r="I102" s="20"/>
      <c r="J102" s="147"/>
      <c r="K102" s="20"/>
      <c r="L102" s="20"/>
      <c r="M102" s="20"/>
      <c r="N102" s="20"/>
      <c r="O102" s="20"/>
      <c r="P102" s="20"/>
      <c r="Q102" s="20"/>
      <c r="R102" s="20"/>
      <c r="S102" s="20"/>
      <c r="T102" s="20"/>
      <c r="U102" s="20"/>
      <c r="V102" s="20"/>
      <c r="W102" s="20"/>
      <c r="X102" s="20"/>
    </row>
    <row r="103" spans="1:24" ht="12.75" customHeight="1">
      <c r="A103" s="20"/>
      <c r="B103" s="20"/>
      <c r="C103" s="20"/>
      <c r="D103" s="20"/>
      <c r="E103" s="20"/>
      <c r="F103" s="20"/>
      <c r="G103" s="20"/>
      <c r="H103" s="20"/>
      <c r="I103" s="20"/>
      <c r="J103" s="147"/>
      <c r="K103" s="20"/>
      <c r="L103" s="20"/>
      <c r="M103" s="20"/>
      <c r="N103" s="20"/>
      <c r="O103" s="20"/>
      <c r="P103" s="20"/>
      <c r="Q103" s="20"/>
      <c r="R103" s="20"/>
      <c r="S103" s="20"/>
      <c r="T103" s="20"/>
      <c r="U103" s="20"/>
      <c r="V103" s="20"/>
      <c r="W103" s="20"/>
      <c r="X103" s="20"/>
    </row>
    <row r="104" spans="1:24" ht="12.75" customHeight="1">
      <c r="A104" s="20"/>
      <c r="B104" s="20"/>
      <c r="C104" s="20"/>
      <c r="D104" s="20"/>
      <c r="E104" s="20"/>
      <c r="F104" s="20"/>
      <c r="G104" s="20"/>
      <c r="H104" s="20"/>
      <c r="I104" s="20"/>
      <c r="J104" s="147"/>
      <c r="K104" s="20"/>
      <c r="L104" s="20"/>
      <c r="M104" s="20"/>
      <c r="N104" s="20"/>
      <c r="O104" s="20"/>
      <c r="P104" s="20"/>
      <c r="Q104" s="20"/>
      <c r="R104" s="20"/>
      <c r="S104" s="20"/>
      <c r="T104" s="20"/>
      <c r="U104" s="20"/>
      <c r="V104" s="20"/>
      <c r="W104" s="20"/>
      <c r="X104" s="20"/>
    </row>
    <row r="105" spans="1:24" ht="12.75" customHeight="1">
      <c r="A105" s="20"/>
      <c r="B105" s="20"/>
      <c r="C105" s="20"/>
      <c r="D105" s="20"/>
      <c r="E105" s="20"/>
      <c r="F105" s="20"/>
      <c r="G105" s="20"/>
      <c r="H105" s="20"/>
      <c r="I105" s="20"/>
      <c r="J105" s="147"/>
      <c r="K105" s="20"/>
      <c r="L105" s="20"/>
      <c r="M105" s="20"/>
      <c r="N105" s="20"/>
      <c r="O105" s="20"/>
      <c r="P105" s="20"/>
      <c r="Q105" s="20"/>
      <c r="R105" s="20"/>
      <c r="S105" s="20"/>
      <c r="T105" s="20"/>
      <c r="U105" s="20"/>
      <c r="V105" s="20"/>
      <c r="W105" s="20"/>
      <c r="X105" s="20"/>
    </row>
    <row r="106" spans="1:24" ht="12.75" customHeight="1">
      <c r="A106" s="20"/>
      <c r="B106" s="20"/>
      <c r="C106" s="20"/>
      <c r="D106" s="20"/>
      <c r="E106" s="20"/>
      <c r="F106" s="20"/>
      <c r="G106" s="20"/>
      <c r="H106" s="20"/>
      <c r="I106" s="20"/>
      <c r="J106" s="147"/>
      <c r="K106" s="20"/>
      <c r="L106" s="20"/>
      <c r="M106" s="20"/>
      <c r="N106" s="20"/>
      <c r="O106" s="20"/>
      <c r="P106" s="20"/>
      <c r="Q106" s="20"/>
      <c r="R106" s="20"/>
      <c r="S106" s="20"/>
      <c r="T106" s="20"/>
      <c r="U106" s="20"/>
      <c r="V106" s="20"/>
      <c r="W106" s="20"/>
      <c r="X106" s="20"/>
    </row>
    <row r="107" spans="1:24" ht="12.75" customHeight="1">
      <c r="A107" s="20"/>
      <c r="B107" s="20"/>
      <c r="C107" s="20"/>
      <c r="D107" s="20"/>
      <c r="E107" s="20"/>
      <c r="F107" s="20"/>
      <c r="G107" s="20"/>
      <c r="H107" s="20"/>
      <c r="I107" s="20"/>
      <c r="J107" s="147"/>
      <c r="K107" s="20"/>
      <c r="L107" s="20"/>
      <c r="M107" s="20"/>
      <c r="N107" s="20"/>
      <c r="O107" s="20"/>
      <c r="P107" s="20"/>
      <c r="Q107" s="20"/>
      <c r="R107" s="20"/>
      <c r="S107" s="20"/>
      <c r="T107" s="20"/>
      <c r="U107" s="20"/>
      <c r="V107" s="20"/>
      <c r="W107" s="20"/>
      <c r="X107" s="20"/>
    </row>
    <row r="108" spans="1:24" ht="12.75" customHeight="1">
      <c r="A108" s="20"/>
      <c r="B108" s="20"/>
      <c r="C108" s="20"/>
      <c r="D108" s="20"/>
      <c r="E108" s="20"/>
      <c r="F108" s="20"/>
      <c r="G108" s="20"/>
      <c r="H108" s="20"/>
      <c r="I108" s="20"/>
      <c r="J108" s="147"/>
      <c r="K108" s="20"/>
      <c r="L108" s="20"/>
      <c r="M108" s="20"/>
      <c r="N108" s="20"/>
      <c r="O108" s="20"/>
      <c r="P108" s="20"/>
      <c r="Q108" s="20"/>
      <c r="R108" s="20"/>
      <c r="S108" s="20"/>
      <c r="T108" s="20"/>
      <c r="U108" s="20"/>
      <c r="V108" s="20"/>
      <c r="W108" s="20"/>
      <c r="X108" s="20"/>
    </row>
    <row r="109" spans="1:24" ht="12.75" customHeight="1">
      <c r="A109" s="20"/>
      <c r="B109" s="20"/>
      <c r="C109" s="20"/>
      <c r="D109" s="20"/>
      <c r="E109" s="20"/>
      <c r="F109" s="20"/>
      <c r="G109" s="20"/>
      <c r="H109" s="20"/>
      <c r="I109" s="20"/>
      <c r="J109" s="147"/>
      <c r="K109" s="20"/>
      <c r="L109" s="20"/>
      <c r="M109" s="20"/>
      <c r="N109" s="20"/>
      <c r="O109" s="20"/>
      <c r="P109" s="20"/>
      <c r="Q109" s="20"/>
      <c r="R109" s="20"/>
      <c r="S109" s="20"/>
      <c r="T109" s="20"/>
      <c r="U109" s="20"/>
      <c r="V109" s="20"/>
      <c r="W109" s="20"/>
      <c r="X109" s="20"/>
    </row>
    <row r="110" spans="1:24" ht="12.75" customHeight="1">
      <c r="A110" s="20"/>
      <c r="B110" s="20"/>
      <c r="C110" s="20"/>
      <c r="D110" s="20"/>
      <c r="E110" s="20"/>
      <c r="F110" s="20"/>
      <c r="G110" s="20"/>
      <c r="H110" s="20"/>
      <c r="I110" s="20"/>
      <c r="J110" s="147"/>
      <c r="K110" s="20"/>
      <c r="L110" s="20"/>
      <c r="M110" s="20"/>
      <c r="N110" s="20"/>
      <c r="O110" s="20"/>
      <c r="P110" s="20"/>
      <c r="Q110" s="20"/>
      <c r="R110" s="20"/>
      <c r="S110" s="20"/>
      <c r="T110" s="20"/>
      <c r="U110" s="20"/>
      <c r="V110" s="20"/>
      <c r="W110" s="20"/>
      <c r="X110" s="20"/>
    </row>
    <row r="111" spans="1:24" ht="12.75" customHeight="1">
      <c r="A111" s="20"/>
      <c r="B111" s="20"/>
      <c r="C111" s="20"/>
      <c r="D111" s="20"/>
      <c r="E111" s="20"/>
      <c r="F111" s="20"/>
      <c r="G111" s="20"/>
      <c r="H111" s="20"/>
      <c r="I111" s="20"/>
      <c r="J111" s="147"/>
      <c r="K111" s="20"/>
      <c r="L111" s="20"/>
      <c r="M111" s="20"/>
      <c r="N111" s="20"/>
      <c r="O111" s="20"/>
      <c r="P111" s="20"/>
      <c r="Q111" s="20"/>
      <c r="R111" s="20"/>
      <c r="S111" s="20"/>
      <c r="T111" s="20"/>
      <c r="U111" s="20"/>
      <c r="V111" s="20"/>
      <c r="W111" s="20"/>
      <c r="X111" s="20"/>
    </row>
    <row r="112" spans="1:24" ht="12.75" customHeight="1">
      <c r="A112" s="20"/>
      <c r="B112" s="20"/>
      <c r="C112" s="20"/>
      <c r="D112" s="20"/>
      <c r="E112" s="20"/>
      <c r="F112" s="20"/>
      <c r="G112" s="20"/>
      <c r="H112" s="20"/>
      <c r="I112" s="20"/>
      <c r="J112" s="147"/>
      <c r="K112" s="20"/>
      <c r="L112" s="20"/>
      <c r="M112" s="20"/>
      <c r="N112" s="20"/>
      <c r="O112" s="20"/>
      <c r="P112" s="20"/>
      <c r="Q112" s="20"/>
      <c r="R112" s="20"/>
      <c r="S112" s="20"/>
      <c r="T112" s="20"/>
      <c r="U112" s="20"/>
      <c r="V112" s="20"/>
      <c r="W112" s="20"/>
      <c r="X112" s="20"/>
    </row>
    <row r="113" spans="1:24" ht="12.75" customHeight="1">
      <c r="A113" s="20"/>
      <c r="B113" s="20"/>
      <c r="C113" s="20"/>
      <c r="D113" s="20"/>
      <c r="E113" s="20"/>
      <c r="F113" s="20"/>
      <c r="G113" s="20"/>
      <c r="H113" s="20"/>
      <c r="I113" s="20"/>
      <c r="J113" s="147"/>
      <c r="K113" s="20"/>
      <c r="L113" s="20"/>
      <c r="M113" s="20"/>
      <c r="N113" s="20"/>
      <c r="O113" s="20"/>
      <c r="P113" s="20"/>
      <c r="Q113" s="20"/>
      <c r="R113" s="20"/>
      <c r="S113" s="20"/>
      <c r="T113" s="20"/>
      <c r="U113" s="20"/>
      <c r="V113" s="20"/>
      <c r="W113" s="20"/>
      <c r="X113" s="20"/>
    </row>
    <row r="114" spans="1:24" ht="12.75" customHeight="1">
      <c r="A114" s="20"/>
      <c r="B114" s="20"/>
      <c r="C114" s="20"/>
      <c r="D114" s="20"/>
      <c r="E114" s="20"/>
      <c r="F114" s="20"/>
      <c r="G114" s="20"/>
      <c r="H114" s="20"/>
      <c r="I114" s="20"/>
      <c r="J114" s="147"/>
      <c r="K114" s="20"/>
      <c r="L114" s="20"/>
      <c r="M114" s="20"/>
      <c r="N114" s="20"/>
      <c r="O114" s="20"/>
      <c r="P114" s="20"/>
      <c r="Q114" s="20"/>
      <c r="R114" s="20"/>
      <c r="S114" s="20"/>
      <c r="T114" s="20"/>
      <c r="U114" s="20"/>
      <c r="V114" s="20"/>
      <c r="W114" s="20"/>
      <c r="X114" s="20"/>
    </row>
    <row r="115" spans="1:24" ht="12.75" customHeight="1">
      <c r="A115" s="20"/>
      <c r="B115" s="20"/>
      <c r="C115" s="20"/>
      <c r="D115" s="20"/>
      <c r="E115" s="20"/>
      <c r="F115" s="20"/>
      <c r="G115" s="20"/>
      <c r="H115" s="20"/>
      <c r="I115" s="20"/>
      <c r="J115" s="147"/>
      <c r="K115" s="20"/>
      <c r="L115" s="20"/>
      <c r="M115" s="20"/>
      <c r="N115" s="20"/>
      <c r="O115" s="20"/>
      <c r="P115" s="20"/>
      <c r="Q115" s="20"/>
      <c r="R115" s="20"/>
      <c r="S115" s="20"/>
      <c r="T115" s="20"/>
      <c r="U115" s="20"/>
      <c r="V115" s="20"/>
      <c r="W115" s="20"/>
      <c r="X115" s="20"/>
    </row>
    <row r="116" spans="1:24" ht="12.75" customHeight="1">
      <c r="A116" s="20"/>
      <c r="B116" s="20"/>
      <c r="C116" s="20"/>
      <c r="D116" s="20"/>
      <c r="E116" s="20"/>
      <c r="F116" s="20"/>
      <c r="G116" s="20"/>
      <c r="H116" s="20"/>
      <c r="I116" s="20"/>
      <c r="J116" s="147"/>
      <c r="K116" s="20"/>
      <c r="L116" s="20"/>
      <c r="M116" s="20"/>
      <c r="N116" s="20"/>
      <c r="O116" s="20"/>
      <c r="P116" s="20"/>
      <c r="Q116" s="20"/>
      <c r="R116" s="20"/>
      <c r="S116" s="20"/>
      <c r="T116" s="20"/>
      <c r="U116" s="20"/>
      <c r="V116" s="20"/>
      <c r="W116" s="20"/>
      <c r="X116" s="20"/>
    </row>
    <row r="117" spans="1:24" ht="12.75" customHeight="1">
      <c r="A117" s="20"/>
      <c r="B117" s="20"/>
      <c r="C117" s="20"/>
      <c r="D117" s="20"/>
      <c r="E117" s="20"/>
      <c r="F117" s="20"/>
      <c r="G117" s="20"/>
      <c r="H117" s="20"/>
      <c r="I117" s="20"/>
      <c r="J117" s="147"/>
      <c r="K117" s="20"/>
      <c r="L117" s="20"/>
      <c r="M117" s="20"/>
      <c r="N117" s="20"/>
      <c r="O117" s="20"/>
      <c r="P117" s="20"/>
      <c r="Q117" s="20"/>
      <c r="R117" s="20"/>
      <c r="S117" s="20"/>
      <c r="T117" s="20"/>
      <c r="U117" s="20"/>
      <c r="V117" s="20"/>
      <c r="W117" s="20"/>
      <c r="X117" s="20"/>
    </row>
    <row r="118" spans="1:24" ht="12.75" customHeight="1">
      <c r="A118" s="20"/>
      <c r="B118" s="20"/>
      <c r="C118" s="20"/>
      <c r="D118" s="20"/>
      <c r="E118" s="20"/>
      <c r="F118" s="20"/>
      <c r="G118" s="20"/>
      <c r="H118" s="20"/>
      <c r="I118" s="20"/>
      <c r="J118" s="147"/>
      <c r="K118" s="20"/>
      <c r="L118" s="20"/>
      <c r="M118" s="20"/>
      <c r="N118" s="20"/>
      <c r="O118" s="20"/>
      <c r="P118" s="20"/>
      <c r="Q118" s="20"/>
      <c r="R118" s="20"/>
      <c r="S118" s="20"/>
      <c r="T118" s="20"/>
      <c r="U118" s="20"/>
      <c r="V118" s="20"/>
      <c r="W118" s="20"/>
      <c r="X118" s="20"/>
    </row>
    <row r="119" spans="1:24" ht="12.75" customHeight="1">
      <c r="A119" s="20"/>
      <c r="B119" s="20"/>
      <c r="C119" s="20"/>
      <c r="D119" s="20"/>
      <c r="E119" s="20"/>
      <c r="F119" s="20"/>
      <c r="G119" s="20"/>
      <c r="H119" s="20"/>
      <c r="I119" s="20"/>
      <c r="J119" s="147"/>
      <c r="K119" s="20"/>
      <c r="L119" s="20"/>
      <c r="M119" s="20"/>
      <c r="N119" s="20"/>
      <c r="O119" s="20"/>
      <c r="P119" s="20"/>
      <c r="Q119" s="20"/>
      <c r="R119" s="20"/>
      <c r="S119" s="20"/>
      <c r="T119" s="20"/>
      <c r="U119" s="20"/>
      <c r="V119" s="20"/>
      <c r="W119" s="20"/>
      <c r="X119" s="20"/>
    </row>
    <row r="120" spans="1:24" ht="12.75" customHeight="1">
      <c r="A120" s="20"/>
      <c r="B120" s="20"/>
      <c r="C120" s="20"/>
      <c r="D120" s="20"/>
      <c r="E120" s="20"/>
      <c r="F120" s="20"/>
      <c r="G120" s="20"/>
      <c r="H120" s="20"/>
      <c r="I120" s="20"/>
      <c r="J120" s="147"/>
      <c r="K120" s="20"/>
      <c r="L120" s="20"/>
      <c r="M120" s="20"/>
      <c r="N120" s="20"/>
      <c r="O120" s="20"/>
      <c r="P120" s="20"/>
      <c r="Q120" s="20"/>
      <c r="R120" s="20"/>
      <c r="S120" s="20"/>
      <c r="T120" s="20"/>
      <c r="U120" s="20"/>
      <c r="V120" s="20"/>
      <c r="W120" s="20"/>
      <c r="X120" s="20"/>
    </row>
    <row r="121" spans="1:24" ht="12.75" customHeight="1">
      <c r="A121" s="20"/>
      <c r="B121" s="20"/>
      <c r="C121" s="20"/>
      <c r="D121" s="20"/>
      <c r="E121" s="20"/>
      <c r="F121" s="20"/>
      <c r="G121" s="20"/>
      <c r="H121" s="20"/>
      <c r="I121" s="20"/>
      <c r="J121" s="147"/>
      <c r="K121" s="20"/>
      <c r="L121" s="20"/>
      <c r="M121" s="20"/>
      <c r="N121" s="20"/>
      <c r="O121" s="20"/>
      <c r="P121" s="20"/>
      <c r="Q121" s="20"/>
      <c r="R121" s="20"/>
      <c r="S121" s="20"/>
      <c r="T121" s="20"/>
      <c r="U121" s="20"/>
      <c r="V121" s="20"/>
      <c r="W121" s="20"/>
      <c r="X121" s="20"/>
    </row>
    <row r="122" spans="1:24" ht="12.75" customHeight="1">
      <c r="A122" s="20"/>
      <c r="B122" s="20"/>
      <c r="C122" s="20"/>
      <c r="D122" s="20"/>
      <c r="E122" s="20"/>
      <c r="F122" s="20"/>
      <c r="G122" s="20"/>
      <c r="H122" s="20"/>
      <c r="I122" s="20"/>
      <c r="J122" s="147"/>
      <c r="K122" s="20"/>
      <c r="L122" s="20"/>
      <c r="M122" s="20"/>
      <c r="N122" s="20"/>
      <c r="O122" s="20"/>
      <c r="P122" s="20"/>
      <c r="Q122" s="20"/>
      <c r="R122" s="20"/>
      <c r="S122" s="20"/>
      <c r="T122" s="20"/>
      <c r="U122" s="20"/>
      <c r="V122" s="20"/>
      <c r="W122" s="20"/>
      <c r="X122" s="20"/>
    </row>
    <row r="123" spans="1:24" ht="12.75" customHeight="1">
      <c r="A123" s="20"/>
      <c r="B123" s="20"/>
      <c r="C123" s="20"/>
      <c r="D123" s="20"/>
      <c r="E123" s="20"/>
      <c r="F123" s="20"/>
      <c r="G123" s="20"/>
      <c r="H123" s="20"/>
      <c r="I123" s="20"/>
      <c r="J123" s="147"/>
      <c r="K123" s="20"/>
      <c r="L123" s="20"/>
      <c r="M123" s="20"/>
      <c r="N123" s="20"/>
      <c r="O123" s="20"/>
      <c r="P123" s="20"/>
      <c r="Q123" s="20"/>
      <c r="R123" s="20"/>
      <c r="S123" s="20"/>
      <c r="T123" s="20"/>
      <c r="U123" s="20"/>
      <c r="V123" s="20"/>
      <c r="W123" s="20"/>
      <c r="X123" s="20"/>
    </row>
    <row r="124" spans="1:24" ht="12.75" customHeight="1">
      <c r="A124" s="20"/>
      <c r="B124" s="20"/>
      <c r="C124" s="20"/>
      <c r="D124" s="20"/>
      <c r="E124" s="20"/>
      <c r="F124" s="20"/>
      <c r="G124" s="20"/>
      <c r="H124" s="20"/>
      <c r="I124" s="20"/>
      <c r="J124" s="147"/>
      <c r="K124" s="20"/>
      <c r="L124" s="20"/>
      <c r="M124" s="20"/>
      <c r="N124" s="20"/>
      <c r="O124" s="20"/>
      <c r="P124" s="20"/>
      <c r="Q124" s="20"/>
      <c r="R124" s="20"/>
      <c r="S124" s="20"/>
      <c r="T124" s="20"/>
      <c r="U124" s="20"/>
      <c r="V124" s="20"/>
      <c r="W124" s="20"/>
      <c r="X124" s="20"/>
    </row>
    <row r="125" spans="1:24" ht="12.75" customHeight="1">
      <c r="A125" s="20"/>
      <c r="B125" s="20"/>
      <c r="C125" s="20"/>
      <c r="D125" s="20"/>
      <c r="E125" s="20"/>
      <c r="F125" s="20"/>
      <c r="G125" s="20"/>
      <c r="H125" s="20"/>
      <c r="I125" s="20"/>
      <c r="J125" s="147"/>
      <c r="K125" s="20"/>
      <c r="L125" s="20"/>
      <c r="M125" s="20"/>
      <c r="N125" s="20"/>
      <c r="O125" s="20"/>
      <c r="P125" s="20"/>
      <c r="Q125" s="20"/>
      <c r="R125" s="20"/>
      <c r="S125" s="20"/>
      <c r="T125" s="20"/>
      <c r="U125" s="20"/>
      <c r="V125" s="20"/>
      <c r="W125" s="20"/>
      <c r="X125" s="20"/>
    </row>
    <row r="126" spans="1:24" ht="12.75" customHeight="1">
      <c r="A126" s="20"/>
      <c r="B126" s="20"/>
      <c r="C126" s="20"/>
      <c r="D126" s="20"/>
      <c r="E126" s="20"/>
      <c r="F126" s="20"/>
      <c r="G126" s="20"/>
      <c r="H126" s="20"/>
      <c r="I126" s="20"/>
      <c r="J126" s="147"/>
      <c r="K126" s="20"/>
      <c r="L126" s="20"/>
      <c r="M126" s="20"/>
      <c r="N126" s="20"/>
      <c r="O126" s="20"/>
      <c r="P126" s="20"/>
      <c r="Q126" s="20"/>
      <c r="R126" s="20"/>
      <c r="S126" s="20"/>
      <c r="T126" s="20"/>
      <c r="U126" s="20"/>
      <c r="V126" s="20"/>
      <c r="W126" s="20"/>
      <c r="X126" s="20"/>
    </row>
    <row r="127" spans="1:24" ht="12.75" customHeight="1">
      <c r="A127" s="20"/>
      <c r="B127" s="20"/>
      <c r="C127" s="20"/>
      <c r="D127" s="20"/>
      <c r="E127" s="20"/>
      <c r="F127" s="20"/>
      <c r="G127" s="20"/>
      <c r="H127" s="20"/>
      <c r="I127" s="20"/>
      <c r="J127" s="147"/>
      <c r="K127" s="20"/>
      <c r="L127" s="20"/>
      <c r="M127" s="20"/>
      <c r="N127" s="20"/>
      <c r="O127" s="20"/>
      <c r="P127" s="20"/>
      <c r="Q127" s="20"/>
      <c r="R127" s="20"/>
      <c r="S127" s="20"/>
      <c r="T127" s="20"/>
      <c r="U127" s="20"/>
      <c r="V127" s="20"/>
      <c r="W127" s="20"/>
      <c r="X127" s="20"/>
    </row>
    <row r="128" spans="1:24" ht="12.75" customHeight="1">
      <c r="A128" s="20"/>
      <c r="B128" s="20"/>
      <c r="C128" s="20"/>
      <c r="D128" s="20"/>
      <c r="E128" s="20"/>
      <c r="F128" s="20"/>
      <c r="G128" s="20"/>
      <c r="H128" s="20"/>
      <c r="I128" s="20"/>
      <c r="J128" s="147"/>
      <c r="K128" s="20"/>
      <c r="L128" s="20"/>
      <c r="M128" s="20"/>
      <c r="N128" s="20"/>
      <c r="O128" s="20"/>
      <c r="P128" s="20"/>
      <c r="Q128" s="20"/>
      <c r="R128" s="20"/>
      <c r="S128" s="20"/>
      <c r="T128" s="20"/>
      <c r="U128" s="20"/>
      <c r="V128" s="20"/>
      <c r="W128" s="20"/>
      <c r="X128" s="20"/>
    </row>
    <row r="129" spans="1:24" ht="12.75" customHeight="1">
      <c r="A129" s="20"/>
      <c r="B129" s="20"/>
      <c r="C129" s="20"/>
      <c r="D129" s="20"/>
      <c r="E129" s="20"/>
      <c r="F129" s="20"/>
      <c r="G129" s="20"/>
      <c r="H129" s="20"/>
      <c r="I129" s="20"/>
      <c r="J129" s="147"/>
      <c r="K129" s="20"/>
      <c r="L129" s="20"/>
      <c r="M129" s="20"/>
      <c r="N129" s="20"/>
      <c r="O129" s="20"/>
      <c r="P129" s="20"/>
      <c r="Q129" s="20"/>
      <c r="R129" s="20"/>
      <c r="S129" s="20"/>
      <c r="T129" s="20"/>
      <c r="U129" s="20"/>
      <c r="V129" s="20"/>
      <c r="W129" s="20"/>
      <c r="X129" s="20"/>
    </row>
    <row r="130" spans="1:24" ht="12.75" customHeight="1">
      <c r="A130" s="20"/>
      <c r="B130" s="20"/>
      <c r="C130" s="20"/>
      <c r="D130" s="20"/>
      <c r="E130" s="20"/>
      <c r="F130" s="20"/>
      <c r="G130" s="20"/>
      <c r="H130" s="20"/>
      <c r="I130" s="20"/>
      <c r="J130" s="147"/>
      <c r="K130" s="20"/>
      <c r="L130" s="20"/>
      <c r="M130" s="20"/>
      <c r="N130" s="20"/>
      <c r="O130" s="20"/>
      <c r="P130" s="20"/>
      <c r="Q130" s="20"/>
      <c r="R130" s="20"/>
      <c r="S130" s="20"/>
      <c r="T130" s="20"/>
      <c r="U130" s="20"/>
      <c r="V130" s="20"/>
      <c r="W130" s="20"/>
      <c r="X130" s="20"/>
    </row>
    <row r="131" spans="1:24" ht="12.75" customHeight="1">
      <c r="A131" s="20"/>
      <c r="B131" s="20"/>
      <c r="C131" s="20"/>
      <c r="D131" s="20"/>
      <c r="E131" s="20"/>
      <c r="F131" s="20"/>
      <c r="G131" s="20"/>
      <c r="H131" s="20"/>
      <c r="I131" s="20"/>
      <c r="J131" s="147"/>
      <c r="K131" s="20"/>
      <c r="L131" s="20"/>
      <c r="M131" s="20"/>
      <c r="N131" s="20"/>
      <c r="O131" s="20"/>
      <c r="P131" s="20"/>
      <c r="Q131" s="20"/>
      <c r="R131" s="20"/>
      <c r="S131" s="20"/>
      <c r="T131" s="20"/>
      <c r="U131" s="20"/>
      <c r="V131" s="20"/>
      <c r="W131" s="20"/>
      <c r="X131" s="20"/>
    </row>
    <row r="132" spans="1:24" ht="12.75" customHeight="1">
      <c r="A132" s="20"/>
      <c r="B132" s="20"/>
      <c r="C132" s="20"/>
      <c r="D132" s="20"/>
      <c r="E132" s="20"/>
      <c r="F132" s="20"/>
      <c r="G132" s="20"/>
      <c r="H132" s="20"/>
      <c r="I132" s="20"/>
      <c r="J132" s="147"/>
      <c r="K132" s="20"/>
      <c r="L132" s="20"/>
      <c r="M132" s="20"/>
      <c r="N132" s="20"/>
      <c r="O132" s="20"/>
      <c r="P132" s="20"/>
      <c r="Q132" s="20"/>
      <c r="R132" s="20"/>
      <c r="S132" s="20"/>
      <c r="T132" s="20"/>
      <c r="U132" s="20"/>
      <c r="V132" s="20"/>
      <c r="W132" s="20"/>
      <c r="X132" s="20"/>
    </row>
    <row r="133" spans="1:24" ht="12.75" customHeight="1">
      <c r="A133" s="20"/>
      <c r="B133" s="20"/>
      <c r="C133" s="20"/>
      <c r="D133" s="20"/>
      <c r="E133" s="20"/>
      <c r="F133" s="20"/>
      <c r="G133" s="20"/>
      <c r="H133" s="20"/>
      <c r="I133" s="20"/>
      <c r="J133" s="147"/>
      <c r="K133" s="20"/>
      <c r="L133" s="20"/>
      <c r="M133" s="20"/>
      <c r="N133" s="20"/>
      <c r="O133" s="20"/>
      <c r="P133" s="20"/>
      <c r="Q133" s="20"/>
      <c r="R133" s="20"/>
      <c r="S133" s="20"/>
      <c r="T133" s="20"/>
      <c r="U133" s="20"/>
      <c r="V133" s="20"/>
      <c r="W133" s="20"/>
      <c r="X133" s="20"/>
    </row>
    <row r="134" spans="1:24" ht="12.75" customHeight="1">
      <c r="A134" s="20"/>
      <c r="B134" s="20"/>
      <c r="C134" s="20"/>
      <c r="D134" s="20"/>
      <c r="E134" s="20"/>
      <c r="F134" s="20"/>
      <c r="G134" s="20"/>
      <c r="H134" s="20"/>
      <c r="I134" s="20"/>
      <c r="J134" s="147"/>
      <c r="K134" s="20"/>
      <c r="L134" s="20"/>
      <c r="M134" s="20"/>
      <c r="N134" s="20"/>
      <c r="O134" s="20"/>
      <c r="P134" s="20"/>
      <c r="Q134" s="20"/>
      <c r="R134" s="20"/>
      <c r="S134" s="20"/>
      <c r="T134" s="20"/>
      <c r="U134" s="20"/>
      <c r="V134" s="20"/>
      <c r="W134" s="20"/>
      <c r="X134" s="20"/>
    </row>
    <row r="135" spans="1:24" ht="12.75" customHeight="1">
      <c r="A135" s="20"/>
      <c r="B135" s="20"/>
      <c r="C135" s="20"/>
      <c r="D135" s="20"/>
      <c r="E135" s="20"/>
      <c r="F135" s="20"/>
      <c r="G135" s="20"/>
      <c r="H135" s="20"/>
      <c r="I135" s="20"/>
      <c r="J135" s="147"/>
      <c r="K135" s="20"/>
      <c r="L135" s="20"/>
      <c r="M135" s="20"/>
      <c r="N135" s="20"/>
      <c r="O135" s="20"/>
      <c r="P135" s="20"/>
      <c r="Q135" s="20"/>
      <c r="R135" s="20"/>
      <c r="S135" s="20"/>
      <c r="T135" s="20"/>
      <c r="U135" s="20"/>
      <c r="V135" s="20"/>
      <c r="W135" s="20"/>
      <c r="X135" s="20"/>
    </row>
    <row r="136" spans="1:24" ht="12.75" customHeight="1">
      <c r="A136" s="20"/>
      <c r="B136" s="20"/>
      <c r="C136" s="20"/>
      <c r="D136" s="20"/>
      <c r="E136" s="20"/>
      <c r="F136" s="20"/>
      <c r="G136" s="20"/>
      <c r="H136" s="20"/>
      <c r="I136" s="20"/>
      <c r="J136" s="147"/>
      <c r="K136" s="20"/>
      <c r="L136" s="20"/>
      <c r="M136" s="20"/>
      <c r="N136" s="20"/>
      <c r="O136" s="20"/>
      <c r="P136" s="20"/>
      <c r="Q136" s="20"/>
      <c r="R136" s="20"/>
      <c r="S136" s="20"/>
      <c r="T136" s="20"/>
      <c r="U136" s="20"/>
      <c r="V136" s="20"/>
      <c r="W136" s="20"/>
      <c r="X136" s="20"/>
    </row>
    <row r="137" spans="1:24" ht="12.75" customHeight="1">
      <c r="A137" s="20"/>
      <c r="B137" s="20"/>
      <c r="C137" s="20"/>
      <c r="D137" s="20"/>
      <c r="E137" s="20"/>
      <c r="F137" s="20"/>
      <c r="G137" s="20"/>
      <c r="H137" s="20"/>
      <c r="I137" s="20"/>
      <c r="J137" s="147"/>
      <c r="K137" s="20"/>
      <c r="L137" s="20"/>
      <c r="M137" s="20"/>
      <c r="N137" s="20"/>
      <c r="O137" s="20"/>
      <c r="P137" s="20"/>
      <c r="Q137" s="20"/>
      <c r="R137" s="20"/>
      <c r="S137" s="20"/>
      <c r="T137" s="20"/>
      <c r="U137" s="20"/>
      <c r="V137" s="20"/>
      <c r="W137" s="20"/>
      <c r="X137" s="20"/>
    </row>
    <row r="138" spans="1:24" ht="12.75" customHeight="1">
      <c r="A138" s="20"/>
      <c r="B138" s="20"/>
      <c r="C138" s="20"/>
      <c r="D138" s="20"/>
      <c r="E138" s="20"/>
      <c r="F138" s="20"/>
      <c r="G138" s="20"/>
      <c r="H138" s="20"/>
      <c r="I138" s="20"/>
      <c r="J138" s="147"/>
      <c r="K138" s="20"/>
      <c r="L138" s="20"/>
      <c r="M138" s="20"/>
      <c r="N138" s="20"/>
      <c r="O138" s="20"/>
      <c r="P138" s="20"/>
      <c r="Q138" s="20"/>
      <c r="R138" s="20"/>
      <c r="S138" s="20"/>
      <c r="T138" s="20"/>
      <c r="U138" s="20"/>
      <c r="V138" s="20"/>
      <c r="W138" s="20"/>
      <c r="X138" s="20"/>
    </row>
    <row r="139" spans="1:24" ht="12.75" customHeight="1">
      <c r="A139" s="20"/>
      <c r="B139" s="20"/>
      <c r="C139" s="20"/>
      <c r="D139" s="20"/>
      <c r="E139" s="20"/>
      <c r="F139" s="20"/>
      <c r="G139" s="20"/>
      <c r="H139" s="20"/>
      <c r="I139" s="20"/>
      <c r="J139" s="147"/>
      <c r="K139" s="20"/>
      <c r="L139" s="20"/>
      <c r="M139" s="20"/>
      <c r="N139" s="20"/>
      <c r="O139" s="20"/>
      <c r="P139" s="20"/>
      <c r="Q139" s="20"/>
      <c r="R139" s="20"/>
      <c r="S139" s="20"/>
      <c r="T139" s="20"/>
      <c r="U139" s="20"/>
      <c r="V139" s="20"/>
      <c r="W139" s="20"/>
      <c r="X139" s="20"/>
    </row>
    <row r="140" spans="1:24" ht="12.75" customHeight="1">
      <c r="A140" s="20"/>
      <c r="B140" s="20"/>
      <c r="C140" s="20"/>
      <c r="D140" s="20"/>
      <c r="E140" s="20"/>
      <c r="F140" s="20"/>
      <c r="G140" s="20"/>
      <c r="H140" s="20"/>
      <c r="I140" s="20"/>
      <c r="J140" s="147"/>
      <c r="K140" s="20"/>
      <c r="L140" s="20"/>
      <c r="M140" s="20"/>
      <c r="N140" s="20"/>
      <c r="O140" s="20"/>
      <c r="P140" s="20"/>
      <c r="Q140" s="20"/>
      <c r="R140" s="20"/>
      <c r="S140" s="20"/>
      <c r="T140" s="20"/>
      <c r="U140" s="20"/>
      <c r="V140" s="20"/>
      <c r="W140" s="20"/>
      <c r="X140" s="20"/>
    </row>
    <row r="141" spans="1:24" ht="12.75" customHeight="1">
      <c r="A141" s="20"/>
      <c r="B141" s="20"/>
      <c r="C141" s="20"/>
      <c r="D141" s="20"/>
      <c r="E141" s="20"/>
      <c r="F141" s="20"/>
      <c r="G141" s="20"/>
      <c r="H141" s="20"/>
      <c r="I141" s="20"/>
      <c r="J141" s="147"/>
      <c r="K141" s="20"/>
      <c r="L141" s="20"/>
      <c r="M141" s="20"/>
      <c r="N141" s="20"/>
      <c r="O141" s="20"/>
      <c r="P141" s="20"/>
      <c r="Q141" s="20"/>
      <c r="R141" s="20"/>
      <c r="S141" s="20"/>
      <c r="T141" s="20"/>
      <c r="U141" s="20"/>
      <c r="V141" s="20"/>
      <c r="W141" s="20"/>
      <c r="X141" s="20"/>
    </row>
    <row r="142" spans="1:24" ht="12.75" customHeight="1">
      <c r="A142" s="20"/>
      <c r="B142" s="20"/>
      <c r="C142" s="20"/>
      <c r="D142" s="20"/>
      <c r="E142" s="20"/>
      <c r="F142" s="20"/>
      <c r="G142" s="20"/>
      <c r="H142" s="20"/>
      <c r="I142" s="20"/>
      <c r="J142" s="147"/>
      <c r="K142" s="20"/>
      <c r="L142" s="20"/>
      <c r="M142" s="20"/>
      <c r="N142" s="20"/>
      <c r="O142" s="20"/>
      <c r="P142" s="20"/>
      <c r="Q142" s="20"/>
      <c r="R142" s="20"/>
      <c r="S142" s="20"/>
      <c r="T142" s="20"/>
      <c r="U142" s="20"/>
      <c r="V142" s="20"/>
      <c r="W142" s="20"/>
      <c r="X142" s="20"/>
    </row>
    <row r="143" spans="1:24" ht="12.75" customHeight="1">
      <c r="A143" s="20"/>
      <c r="B143" s="20"/>
      <c r="C143" s="20"/>
      <c r="D143" s="20"/>
      <c r="E143" s="20"/>
      <c r="F143" s="20"/>
      <c r="G143" s="20"/>
      <c r="H143" s="20"/>
      <c r="I143" s="20"/>
      <c r="J143" s="147"/>
      <c r="K143" s="20"/>
      <c r="L143" s="20"/>
      <c r="M143" s="20"/>
      <c r="N143" s="20"/>
      <c r="O143" s="20"/>
      <c r="P143" s="20"/>
      <c r="Q143" s="20"/>
      <c r="R143" s="20"/>
      <c r="S143" s="20"/>
      <c r="T143" s="20"/>
      <c r="U143" s="20"/>
      <c r="V143" s="20"/>
      <c r="W143" s="20"/>
      <c r="X143" s="20"/>
    </row>
    <row r="144" spans="1:24" ht="12.75" customHeight="1">
      <c r="A144" s="20"/>
      <c r="B144" s="20"/>
      <c r="C144" s="20"/>
      <c r="D144" s="20"/>
      <c r="E144" s="20"/>
      <c r="F144" s="20"/>
      <c r="G144" s="20"/>
      <c r="H144" s="20"/>
      <c r="I144" s="20"/>
      <c r="J144" s="147"/>
      <c r="K144" s="20"/>
      <c r="L144" s="20"/>
      <c r="M144" s="20"/>
      <c r="N144" s="20"/>
      <c r="O144" s="20"/>
      <c r="P144" s="20"/>
      <c r="Q144" s="20"/>
      <c r="R144" s="20"/>
      <c r="S144" s="20"/>
      <c r="T144" s="20"/>
      <c r="U144" s="20"/>
      <c r="V144" s="20"/>
      <c r="W144" s="20"/>
      <c r="X144" s="20"/>
    </row>
    <row r="145" spans="1:24" ht="12.75" customHeight="1">
      <c r="A145" s="20"/>
      <c r="B145" s="20"/>
      <c r="C145" s="20"/>
      <c r="D145" s="20"/>
      <c r="E145" s="20"/>
      <c r="F145" s="20"/>
      <c r="G145" s="20"/>
      <c r="H145" s="20"/>
      <c r="I145" s="20"/>
      <c r="J145" s="147"/>
      <c r="K145" s="20"/>
      <c r="L145" s="20"/>
      <c r="M145" s="20"/>
      <c r="N145" s="20"/>
      <c r="O145" s="20"/>
      <c r="P145" s="20"/>
      <c r="Q145" s="20"/>
      <c r="R145" s="20"/>
      <c r="S145" s="20"/>
      <c r="T145" s="20"/>
      <c r="U145" s="20"/>
      <c r="V145" s="20"/>
      <c r="W145" s="20"/>
      <c r="X145" s="20"/>
    </row>
    <row r="146" spans="1:24" ht="12.75" customHeight="1">
      <c r="A146" s="20"/>
      <c r="B146" s="20"/>
      <c r="C146" s="20"/>
      <c r="D146" s="20"/>
      <c r="E146" s="20"/>
      <c r="F146" s="20"/>
      <c r="G146" s="20"/>
      <c r="H146" s="20"/>
      <c r="I146" s="20"/>
      <c r="J146" s="147"/>
      <c r="K146" s="20"/>
      <c r="L146" s="20"/>
      <c r="M146" s="20"/>
      <c r="N146" s="20"/>
      <c r="O146" s="20"/>
      <c r="P146" s="20"/>
      <c r="Q146" s="20"/>
      <c r="R146" s="20"/>
      <c r="S146" s="20"/>
      <c r="T146" s="20"/>
      <c r="U146" s="20"/>
      <c r="V146" s="20"/>
      <c r="W146" s="20"/>
      <c r="X146" s="20"/>
    </row>
    <row r="147" spans="1:24" ht="12.75" customHeight="1">
      <c r="A147" s="20"/>
      <c r="B147" s="20"/>
      <c r="C147" s="20"/>
      <c r="D147" s="20"/>
      <c r="E147" s="20"/>
      <c r="F147" s="20"/>
      <c r="G147" s="20"/>
      <c r="H147" s="20"/>
      <c r="I147" s="20"/>
      <c r="J147" s="147"/>
      <c r="K147" s="20"/>
      <c r="L147" s="20"/>
      <c r="M147" s="20"/>
      <c r="N147" s="20"/>
      <c r="O147" s="20"/>
      <c r="P147" s="20"/>
      <c r="Q147" s="20"/>
      <c r="R147" s="20"/>
      <c r="S147" s="20"/>
      <c r="T147" s="20"/>
      <c r="U147" s="20"/>
      <c r="V147" s="20"/>
      <c r="W147" s="20"/>
      <c r="X147" s="20"/>
    </row>
    <row r="148" spans="1:24" ht="12.75" customHeight="1">
      <c r="A148" s="20"/>
      <c r="B148" s="20"/>
      <c r="C148" s="20"/>
      <c r="D148" s="20"/>
      <c r="E148" s="20"/>
      <c r="F148" s="20"/>
      <c r="G148" s="20"/>
      <c r="H148" s="20"/>
      <c r="I148" s="20"/>
      <c r="J148" s="147"/>
      <c r="K148" s="20"/>
      <c r="L148" s="20"/>
      <c r="M148" s="20"/>
      <c r="N148" s="20"/>
      <c r="O148" s="20"/>
      <c r="P148" s="20"/>
      <c r="Q148" s="20"/>
      <c r="R148" s="20"/>
      <c r="S148" s="20"/>
      <c r="T148" s="20"/>
      <c r="U148" s="20"/>
      <c r="V148" s="20"/>
      <c r="W148" s="20"/>
      <c r="X148" s="20"/>
    </row>
    <row r="149" spans="1:24" ht="12.75" customHeight="1">
      <c r="A149" s="20"/>
      <c r="B149" s="20"/>
      <c r="C149" s="20"/>
      <c r="D149" s="20"/>
      <c r="E149" s="20"/>
      <c r="F149" s="20"/>
      <c r="G149" s="20"/>
      <c r="H149" s="20"/>
      <c r="I149" s="20"/>
      <c r="J149" s="147"/>
      <c r="K149" s="20"/>
      <c r="L149" s="20"/>
      <c r="M149" s="20"/>
      <c r="N149" s="20"/>
      <c r="O149" s="20"/>
      <c r="P149" s="20"/>
      <c r="Q149" s="20"/>
      <c r="R149" s="20"/>
      <c r="S149" s="20"/>
      <c r="T149" s="20"/>
      <c r="U149" s="20"/>
      <c r="V149" s="20"/>
      <c r="W149" s="20"/>
      <c r="X149" s="20"/>
    </row>
    <row r="150" spans="1:24" ht="12.75" customHeight="1">
      <c r="A150" s="20"/>
      <c r="B150" s="20"/>
      <c r="C150" s="20"/>
      <c r="D150" s="20"/>
      <c r="E150" s="20"/>
      <c r="F150" s="20"/>
      <c r="G150" s="20"/>
      <c r="H150" s="20"/>
      <c r="I150" s="20"/>
      <c r="J150" s="147"/>
      <c r="K150" s="20"/>
      <c r="L150" s="20"/>
      <c r="M150" s="20"/>
      <c r="N150" s="20"/>
      <c r="O150" s="20"/>
      <c r="P150" s="20"/>
      <c r="Q150" s="20"/>
      <c r="R150" s="20"/>
      <c r="S150" s="20"/>
      <c r="T150" s="20"/>
      <c r="U150" s="20"/>
      <c r="V150" s="20"/>
      <c r="W150" s="20"/>
      <c r="X150" s="20"/>
    </row>
    <row r="151" spans="1:24" ht="12.75" customHeight="1">
      <c r="A151" s="20"/>
      <c r="B151" s="20"/>
      <c r="C151" s="20"/>
      <c r="D151" s="20"/>
      <c r="E151" s="20"/>
      <c r="F151" s="20"/>
      <c r="G151" s="20"/>
      <c r="H151" s="20"/>
      <c r="I151" s="20"/>
      <c r="J151" s="147"/>
      <c r="K151" s="20"/>
      <c r="L151" s="20"/>
      <c r="M151" s="20"/>
      <c r="N151" s="20"/>
      <c r="O151" s="20"/>
      <c r="P151" s="20"/>
      <c r="Q151" s="20"/>
      <c r="R151" s="20"/>
      <c r="S151" s="20"/>
      <c r="T151" s="20"/>
      <c r="U151" s="20"/>
      <c r="V151" s="20"/>
      <c r="W151" s="20"/>
      <c r="X151" s="20"/>
    </row>
    <row r="152" spans="1:24" ht="12.75" customHeight="1">
      <c r="A152" s="20"/>
      <c r="B152" s="20"/>
      <c r="C152" s="20"/>
      <c r="D152" s="20"/>
      <c r="E152" s="20"/>
      <c r="F152" s="20"/>
      <c r="G152" s="20"/>
      <c r="H152" s="20"/>
      <c r="I152" s="20"/>
      <c r="J152" s="147"/>
      <c r="K152" s="20"/>
      <c r="L152" s="20"/>
      <c r="M152" s="20"/>
      <c r="N152" s="20"/>
      <c r="O152" s="20"/>
      <c r="P152" s="20"/>
      <c r="Q152" s="20"/>
      <c r="R152" s="20"/>
      <c r="S152" s="20"/>
      <c r="T152" s="20"/>
      <c r="U152" s="20"/>
      <c r="V152" s="20"/>
      <c r="W152" s="20"/>
      <c r="X152" s="20"/>
    </row>
    <row r="153" spans="1:24" ht="12.75" customHeight="1">
      <c r="A153" s="20"/>
      <c r="B153" s="20"/>
      <c r="C153" s="20"/>
      <c r="D153" s="20"/>
      <c r="E153" s="20"/>
      <c r="F153" s="20"/>
      <c r="G153" s="20"/>
      <c r="H153" s="20"/>
      <c r="I153" s="20"/>
      <c r="J153" s="147"/>
      <c r="K153" s="20"/>
      <c r="L153" s="20"/>
      <c r="M153" s="20"/>
      <c r="N153" s="20"/>
      <c r="O153" s="20"/>
      <c r="P153" s="20"/>
      <c r="Q153" s="20"/>
      <c r="R153" s="20"/>
      <c r="S153" s="20"/>
      <c r="T153" s="20"/>
      <c r="U153" s="20"/>
      <c r="V153" s="20"/>
      <c r="W153" s="20"/>
      <c r="X153" s="20"/>
    </row>
    <row r="154" spans="1:24" ht="12.75" customHeight="1">
      <c r="A154" s="20"/>
      <c r="B154" s="20"/>
      <c r="C154" s="20"/>
      <c r="D154" s="20"/>
      <c r="E154" s="20"/>
      <c r="F154" s="20"/>
      <c r="G154" s="20"/>
      <c r="H154" s="20"/>
      <c r="I154" s="20"/>
      <c r="J154" s="147"/>
      <c r="K154" s="20"/>
      <c r="L154" s="20"/>
      <c r="M154" s="20"/>
      <c r="N154" s="20"/>
      <c r="O154" s="20"/>
      <c r="P154" s="20"/>
      <c r="Q154" s="20"/>
      <c r="R154" s="20"/>
      <c r="S154" s="20"/>
      <c r="T154" s="20"/>
      <c r="U154" s="20"/>
      <c r="V154" s="20"/>
      <c r="W154" s="20"/>
      <c r="X154" s="20"/>
    </row>
    <row r="155" spans="1:24" ht="12.75" customHeight="1">
      <c r="A155" s="20"/>
      <c r="B155" s="20"/>
      <c r="C155" s="20"/>
      <c r="D155" s="20"/>
      <c r="E155" s="20"/>
      <c r="F155" s="20"/>
      <c r="G155" s="20"/>
      <c r="H155" s="20"/>
      <c r="I155" s="20"/>
      <c r="J155" s="147"/>
      <c r="K155" s="20"/>
      <c r="L155" s="20"/>
      <c r="M155" s="20"/>
      <c r="N155" s="20"/>
      <c r="O155" s="20"/>
      <c r="P155" s="20"/>
      <c r="Q155" s="20"/>
      <c r="R155" s="20"/>
      <c r="S155" s="20"/>
      <c r="T155" s="20"/>
      <c r="U155" s="20"/>
      <c r="V155" s="20"/>
      <c r="W155" s="20"/>
      <c r="X155" s="20"/>
    </row>
    <row r="156" spans="1:24" ht="12.75" customHeight="1">
      <c r="A156" s="20"/>
      <c r="B156" s="20"/>
      <c r="C156" s="20"/>
      <c r="D156" s="20"/>
      <c r="E156" s="20"/>
      <c r="F156" s="20"/>
      <c r="G156" s="20"/>
      <c r="H156" s="20"/>
      <c r="I156" s="20"/>
      <c r="J156" s="147"/>
      <c r="K156" s="20"/>
      <c r="L156" s="20"/>
      <c r="M156" s="20"/>
      <c r="N156" s="20"/>
      <c r="O156" s="20"/>
      <c r="P156" s="20"/>
      <c r="Q156" s="20"/>
      <c r="R156" s="20"/>
      <c r="S156" s="20"/>
      <c r="T156" s="20"/>
      <c r="U156" s="20"/>
      <c r="V156" s="20"/>
      <c r="W156" s="20"/>
      <c r="X156" s="20"/>
    </row>
    <row r="157" spans="1:24" ht="12.75" customHeight="1">
      <c r="A157" s="20"/>
      <c r="B157" s="20"/>
      <c r="C157" s="20"/>
      <c r="D157" s="20"/>
      <c r="E157" s="20"/>
      <c r="F157" s="20"/>
      <c r="G157" s="20"/>
      <c r="H157" s="20"/>
      <c r="I157" s="20"/>
      <c r="J157" s="147"/>
      <c r="K157" s="20"/>
      <c r="L157" s="20"/>
      <c r="M157" s="20"/>
      <c r="N157" s="20"/>
      <c r="O157" s="20"/>
      <c r="P157" s="20"/>
      <c r="Q157" s="20"/>
      <c r="R157" s="20"/>
      <c r="S157" s="20"/>
      <c r="T157" s="20"/>
      <c r="U157" s="20"/>
      <c r="V157" s="20"/>
      <c r="W157" s="20"/>
      <c r="X157" s="20"/>
    </row>
    <row r="158" spans="1:24" ht="12.75" customHeight="1">
      <c r="A158" s="20"/>
      <c r="B158" s="20"/>
      <c r="C158" s="20"/>
      <c r="D158" s="20"/>
      <c r="E158" s="20"/>
      <c r="F158" s="20"/>
      <c r="G158" s="20"/>
      <c r="H158" s="20"/>
      <c r="I158" s="20"/>
      <c r="J158" s="147"/>
      <c r="K158" s="20"/>
      <c r="L158" s="20"/>
      <c r="M158" s="20"/>
      <c r="N158" s="20"/>
      <c r="O158" s="20"/>
      <c r="P158" s="20"/>
      <c r="Q158" s="20"/>
      <c r="R158" s="20"/>
      <c r="S158" s="20"/>
      <c r="T158" s="20"/>
      <c r="U158" s="20"/>
      <c r="V158" s="20"/>
      <c r="W158" s="20"/>
      <c r="X158" s="20"/>
    </row>
    <row r="159" spans="1:24" ht="12.75" customHeight="1">
      <c r="A159" s="20"/>
      <c r="B159" s="20"/>
      <c r="C159" s="20"/>
      <c r="D159" s="20"/>
      <c r="E159" s="20"/>
      <c r="F159" s="20"/>
      <c r="G159" s="20"/>
      <c r="H159" s="20"/>
      <c r="I159" s="20"/>
      <c r="J159" s="147"/>
      <c r="K159" s="20"/>
      <c r="L159" s="20"/>
      <c r="M159" s="20"/>
      <c r="N159" s="20"/>
      <c r="O159" s="20"/>
      <c r="P159" s="20"/>
      <c r="Q159" s="20"/>
      <c r="R159" s="20"/>
      <c r="S159" s="20"/>
      <c r="T159" s="20"/>
      <c r="U159" s="20"/>
      <c r="V159" s="20"/>
      <c r="W159" s="20"/>
      <c r="X159" s="20"/>
    </row>
    <row r="160" spans="1:24" ht="12.75" customHeight="1">
      <c r="A160" s="20"/>
      <c r="B160" s="20"/>
      <c r="C160" s="20"/>
      <c r="D160" s="20"/>
      <c r="E160" s="20"/>
      <c r="F160" s="20"/>
      <c r="G160" s="20"/>
      <c r="H160" s="20"/>
      <c r="I160" s="20"/>
      <c r="J160" s="147"/>
      <c r="K160" s="20"/>
      <c r="L160" s="20"/>
      <c r="M160" s="20"/>
      <c r="N160" s="20"/>
      <c r="O160" s="20"/>
      <c r="P160" s="20"/>
      <c r="Q160" s="20"/>
      <c r="R160" s="20"/>
      <c r="S160" s="20"/>
      <c r="T160" s="20"/>
      <c r="U160" s="20"/>
      <c r="V160" s="20"/>
      <c r="W160" s="20"/>
      <c r="X160" s="20"/>
    </row>
    <row r="161" spans="1:24" ht="12.75" customHeight="1">
      <c r="A161" s="20"/>
      <c r="B161" s="20"/>
      <c r="C161" s="20"/>
      <c r="D161" s="20"/>
      <c r="E161" s="20"/>
      <c r="F161" s="20"/>
      <c r="G161" s="20"/>
      <c r="H161" s="20"/>
      <c r="I161" s="20"/>
      <c r="J161" s="147"/>
      <c r="K161" s="20"/>
      <c r="L161" s="20"/>
      <c r="M161" s="20"/>
      <c r="N161" s="20"/>
      <c r="O161" s="20"/>
      <c r="P161" s="20"/>
      <c r="Q161" s="20"/>
      <c r="R161" s="20"/>
      <c r="S161" s="20"/>
      <c r="T161" s="20"/>
      <c r="U161" s="20"/>
      <c r="V161" s="20"/>
      <c r="W161" s="20"/>
      <c r="X161" s="20"/>
    </row>
    <row r="162" spans="1:24" ht="12.75" customHeight="1">
      <c r="A162" s="20"/>
      <c r="B162" s="20"/>
      <c r="C162" s="20"/>
      <c r="D162" s="20"/>
      <c r="E162" s="20"/>
      <c r="F162" s="20"/>
      <c r="G162" s="20"/>
      <c r="H162" s="20"/>
      <c r="I162" s="20"/>
      <c r="J162" s="147"/>
      <c r="K162" s="20"/>
      <c r="L162" s="20"/>
      <c r="M162" s="20"/>
      <c r="N162" s="20"/>
      <c r="O162" s="20"/>
      <c r="P162" s="20"/>
      <c r="Q162" s="20"/>
      <c r="R162" s="20"/>
      <c r="S162" s="20"/>
      <c r="T162" s="20"/>
      <c r="U162" s="20"/>
      <c r="V162" s="20"/>
      <c r="W162" s="20"/>
      <c r="X162" s="20"/>
    </row>
    <row r="163" spans="1:24" ht="12.75" customHeight="1">
      <c r="A163" s="20"/>
      <c r="B163" s="20"/>
      <c r="C163" s="20"/>
      <c r="D163" s="20"/>
      <c r="E163" s="20"/>
      <c r="F163" s="20"/>
      <c r="G163" s="20"/>
      <c r="H163" s="20"/>
      <c r="I163" s="20"/>
      <c r="J163" s="147"/>
      <c r="K163" s="20"/>
      <c r="L163" s="20"/>
      <c r="M163" s="20"/>
      <c r="N163" s="20"/>
      <c r="O163" s="20"/>
      <c r="P163" s="20"/>
      <c r="Q163" s="20"/>
      <c r="R163" s="20"/>
      <c r="S163" s="20"/>
      <c r="T163" s="20"/>
      <c r="U163" s="20"/>
      <c r="V163" s="20"/>
      <c r="W163" s="20"/>
      <c r="X163" s="20"/>
    </row>
    <row r="164" spans="1:24" ht="12.75" customHeight="1">
      <c r="A164" s="20"/>
      <c r="B164" s="20"/>
      <c r="C164" s="20"/>
      <c r="D164" s="20"/>
      <c r="E164" s="20"/>
      <c r="F164" s="20"/>
      <c r="G164" s="20"/>
      <c r="H164" s="20"/>
      <c r="I164" s="20"/>
      <c r="J164" s="147"/>
      <c r="K164" s="20"/>
      <c r="L164" s="20"/>
      <c r="M164" s="20"/>
      <c r="N164" s="20"/>
      <c r="O164" s="20"/>
      <c r="P164" s="20"/>
      <c r="Q164" s="20"/>
      <c r="R164" s="20"/>
      <c r="S164" s="20"/>
      <c r="T164" s="20"/>
      <c r="U164" s="20"/>
      <c r="V164" s="20"/>
      <c r="W164" s="20"/>
      <c r="X164" s="20"/>
    </row>
    <row r="165" spans="1:24" ht="12.75" customHeight="1">
      <c r="A165" s="20"/>
      <c r="B165" s="20"/>
      <c r="C165" s="20"/>
      <c r="D165" s="20"/>
      <c r="E165" s="20"/>
      <c r="F165" s="20"/>
      <c r="G165" s="20"/>
      <c r="H165" s="20"/>
      <c r="I165" s="20"/>
      <c r="J165" s="147"/>
      <c r="K165" s="20"/>
      <c r="L165" s="20"/>
      <c r="M165" s="20"/>
      <c r="N165" s="20"/>
      <c r="O165" s="20"/>
      <c r="P165" s="20"/>
      <c r="Q165" s="20"/>
      <c r="R165" s="20"/>
      <c r="S165" s="20"/>
      <c r="T165" s="20"/>
      <c r="U165" s="20"/>
      <c r="V165" s="20"/>
      <c r="W165" s="20"/>
      <c r="X165" s="20"/>
    </row>
    <row r="166" spans="1:24" ht="12.75" customHeight="1">
      <c r="A166" s="20"/>
      <c r="B166" s="20"/>
      <c r="C166" s="20"/>
      <c r="D166" s="20"/>
      <c r="E166" s="20"/>
      <c r="F166" s="20"/>
      <c r="G166" s="20"/>
      <c r="H166" s="20"/>
      <c r="I166" s="20"/>
      <c r="J166" s="147"/>
      <c r="K166" s="20"/>
      <c r="L166" s="20"/>
      <c r="M166" s="20"/>
      <c r="N166" s="20"/>
      <c r="O166" s="20"/>
      <c r="P166" s="20"/>
      <c r="Q166" s="20"/>
      <c r="R166" s="20"/>
      <c r="S166" s="20"/>
      <c r="T166" s="20"/>
      <c r="U166" s="20"/>
      <c r="V166" s="20"/>
      <c r="W166" s="20"/>
      <c r="X166" s="20"/>
    </row>
    <row r="167" spans="1:24" ht="12.75" customHeight="1">
      <c r="A167" s="20"/>
      <c r="B167" s="20"/>
      <c r="C167" s="20"/>
      <c r="D167" s="20"/>
      <c r="E167" s="20"/>
      <c r="F167" s="20"/>
      <c r="G167" s="20"/>
      <c r="H167" s="20"/>
      <c r="I167" s="20"/>
      <c r="J167" s="147"/>
      <c r="K167" s="20"/>
      <c r="L167" s="20"/>
      <c r="M167" s="20"/>
      <c r="N167" s="20"/>
      <c r="O167" s="20"/>
      <c r="P167" s="20"/>
      <c r="Q167" s="20"/>
      <c r="R167" s="20"/>
      <c r="S167" s="20"/>
      <c r="T167" s="20"/>
      <c r="U167" s="20"/>
      <c r="V167" s="20"/>
      <c r="W167" s="20"/>
      <c r="X167" s="20"/>
    </row>
    <row r="168" spans="1:24" ht="12.75" customHeight="1">
      <c r="A168" s="20"/>
      <c r="B168" s="20"/>
      <c r="C168" s="20"/>
      <c r="D168" s="20"/>
      <c r="E168" s="20"/>
      <c r="F168" s="20"/>
      <c r="G168" s="20"/>
      <c r="H168" s="20"/>
      <c r="I168" s="20"/>
      <c r="J168" s="147"/>
      <c r="K168" s="20"/>
      <c r="L168" s="20"/>
      <c r="M168" s="20"/>
      <c r="N168" s="20"/>
      <c r="O168" s="20"/>
      <c r="P168" s="20"/>
      <c r="Q168" s="20"/>
      <c r="R168" s="20"/>
      <c r="S168" s="20"/>
      <c r="T168" s="20"/>
      <c r="U168" s="20"/>
      <c r="V168" s="20"/>
      <c r="W168" s="20"/>
      <c r="X168" s="20"/>
    </row>
    <row r="169" spans="1:24" ht="12.75" customHeight="1">
      <c r="A169" s="20"/>
      <c r="B169" s="20"/>
      <c r="C169" s="20"/>
      <c r="D169" s="20"/>
      <c r="E169" s="20"/>
      <c r="F169" s="20"/>
      <c r="G169" s="20"/>
      <c r="H169" s="20"/>
      <c r="I169" s="20"/>
      <c r="J169" s="147"/>
      <c r="K169" s="20"/>
      <c r="L169" s="20"/>
      <c r="M169" s="20"/>
      <c r="N169" s="20"/>
      <c r="O169" s="20"/>
      <c r="P169" s="20"/>
      <c r="Q169" s="20"/>
      <c r="R169" s="20"/>
      <c r="S169" s="20"/>
      <c r="T169" s="20"/>
      <c r="U169" s="20"/>
      <c r="V169" s="20"/>
      <c r="W169" s="20"/>
      <c r="X169" s="20"/>
    </row>
    <row r="170" spans="1:24" ht="12.75" customHeight="1">
      <c r="A170" s="20"/>
      <c r="B170" s="20"/>
      <c r="C170" s="20"/>
      <c r="D170" s="20"/>
      <c r="E170" s="20"/>
      <c r="F170" s="20"/>
      <c r="G170" s="20"/>
      <c r="H170" s="20"/>
      <c r="I170" s="20"/>
      <c r="J170" s="147"/>
      <c r="K170" s="20"/>
      <c r="L170" s="20"/>
      <c r="M170" s="20"/>
      <c r="N170" s="20"/>
      <c r="O170" s="20"/>
      <c r="P170" s="20"/>
      <c r="Q170" s="20"/>
      <c r="R170" s="20"/>
      <c r="S170" s="20"/>
      <c r="T170" s="20"/>
      <c r="U170" s="20"/>
      <c r="V170" s="20"/>
      <c r="W170" s="20"/>
      <c r="X170" s="20"/>
    </row>
    <row r="171" spans="1:24" ht="12.75" customHeight="1">
      <c r="A171" s="20"/>
      <c r="B171" s="20"/>
      <c r="C171" s="20"/>
      <c r="D171" s="20"/>
      <c r="E171" s="20"/>
      <c r="F171" s="20"/>
      <c r="G171" s="20"/>
      <c r="H171" s="20"/>
      <c r="I171" s="20"/>
      <c r="J171" s="147"/>
      <c r="K171" s="20"/>
      <c r="L171" s="20"/>
      <c r="M171" s="20"/>
      <c r="N171" s="20"/>
      <c r="O171" s="20"/>
      <c r="P171" s="20"/>
      <c r="Q171" s="20"/>
      <c r="R171" s="20"/>
      <c r="S171" s="20"/>
      <c r="T171" s="20"/>
      <c r="U171" s="20"/>
      <c r="V171" s="20"/>
      <c r="W171" s="20"/>
      <c r="X171" s="20"/>
    </row>
    <row r="172" spans="1:24" ht="12.75" customHeight="1">
      <c r="A172" s="20"/>
      <c r="B172" s="20"/>
      <c r="C172" s="20"/>
      <c r="D172" s="20"/>
      <c r="E172" s="20"/>
      <c r="F172" s="20"/>
      <c r="G172" s="20"/>
      <c r="H172" s="20"/>
      <c r="I172" s="20"/>
      <c r="J172" s="147"/>
      <c r="K172" s="20"/>
      <c r="L172" s="20"/>
      <c r="M172" s="20"/>
      <c r="N172" s="20"/>
      <c r="O172" s="20"/>
      <c r="P172" s="20"/>
      <c r="Q172" s="20"/>
      <c r="R172" s="20"/>
      <c r="S172" s="20"/>
      <c r="T172" s="20"/>
      <c r="U172" s="20"/>
      <c r="V172" s="20"/>
      <c r="W172" s="20"/>
      <c r="X172" s="20"/>
    </row>
    <row r="173" spans="1:24" ht="12.75" customHeight="1">
      <c r="A173" s="20"/>
      <c r="B173" s="20"/>
      <c r="C173" s="20"/>
      <c r="D173" s="20"/>
      <c r="E173" s="20"/>
      <c r="F173" s="20"/>
      <c r="G173" s="20"/>
      <c r="H173" s="20"/>
      <c r="I173" s="20"/>
      <c r="J173" s="147"/>
      <c r="K173" s="20"/>
      <c r="L173" s="20"/>
      <c r="M173" s="20"/>
      <c r="N173" s="20"/>
      <c r="O173" s="20"/>
      <c r="P173" s="20"/>
      <c r="Q173" s="20"/>
      <c r="R173" s="20"/>
      <c r="S173" s="20"/>
      <c r="T173" s="20"/>
      <c r="U173" s="20"/>
      <c r="V173" s="20"/>
      <c r="W173" s="20"/>
      <c r="X173" s="20"/>
    </row>
    <row r="174" spans="1:24" ht="12.75" customHeight="1">
      <c r="A174" s="20"/>
      <c r="B174" s="20"/>
      <c r="C174" s="20"/>
      <c r="D174" s="20"/>
      <c r="E174" s="20"/>
      <c r="F174" s="20"/>
      <c r="G174" s="20"/>
      <c r="H174" s="20"/>
      <c r="I174" s="20"/>
      <c r="J174" s="147"/>
      <c r="K174" s="20"/>
      <c r="L174" s="20"/>
      <c r="M174" s="20"/>
      <c r="N174" s="20"/>
      <c r="O174" s="20"/>
      <c r="P174" s="20"/>
      <c r="Q174" s="20"/>
      <c r="R174" s="20"/>
      <c r="S174" s="20"/>
      <c r="T174" s="20"/>
      <c r="U174" s="20"/>
      <c r="V174" s="20"/>
      <c r="W174" s="20"/>
      <c r="X174" s="20"/>
    </row>
    <row r="175" spans="1:24" ht="12.75" customHeight="1">
      <c r="A175" s="20"/>
      <c r="B175" s="20"/>
      <c r="C175" s="20"/>
      <c r="D175" s="20"/>
      <c r="E175" s="20"/>
      <c r="F175" s="20"/>
      <c r="G175" s="20"/>
      <c r="H175" s="20"/>
      <c r="I175" s="20"/>
      <c r="J175" s="147"/>
      <c r="K175" s="20"/>
      <c r="L175" s="20"/>
      <c r="M175" s="20"/>
      <c r="N175" s="20"/>
      <c r="O175" s="20"/>
      <c r="P175" s="20"/>
      <c r="Q175" s="20"/>
      <c r="R175" s="20"/>
      <c r="S175" s="20"/>
      <c r="T175" s="20"/>
      <c r="U175" s="20"/>
      <c r="V175" s="20"/>
      <c r="W175" s="20"/>
      <c r="X175" s="20"/>
    </row>
    <row r="176" spans="1:24" ht="12.75" customHeight="1">
      <c r="A176" s="20"/>
      <c r="B176" s="20"/>
      <c r="C176" s="20"/>
      <c r="D176" s="20"/>
      <c r="E176" s="20"/>
      <c r="F176" s="20"/>
      <c r="G176" s="20"/>
      <c r="H176" s="20"/>
      <c r="I176" s="20"/>
      <c r="J176" s="147"/>
      <c r="K176" s="20"/>
      <c r="L176" s="20"/>
      <c r="M176" s="20"/>
      <c r="N176" s="20"/>
      <c r="O176" s="20"/>
      <c r="P176" s="20"/>
      <c r="Q176" s="20"/>
      <c r="R176" s="20"/>
      <c r="S176" s="20"/>
      <c r="T176" s="20"/>
      <c r="U176" s="20"/>
      <c r="V176" s="20"/>
      <c r="W176" s="20"/>
      <c r="X176" s="20"/>
    </row>
    <row r="177" spans="1:24" ht="12.75" customHeight="1">
      <c r="A177" s="20"/>
      <c r="B177" s="20"/>
      <c r="C177" s="20"/>
      <c r="D177" s="20"/>
      <c r="E177" s="20"/>
      <c r="F177" s="20"/>
      <c r="G177" s="20"/>
      <c r="H177" s="20"/>
      <c r="I177" s="20"/>
      <c r="J177" s="147"/>
      <c r="K177" s="20"/>
      <c r="L177" s="20"/>
      <c r="M177" s="20"/>
      <c r="N177" s="20"/>
      <c r="O177" s="20"/>
      <c r="P177" s="20"/>
      <c r="Q177" s="20"/>
      <c r="R177" s="20"/>
      <c r="S177" s="20"/>
      <c r="T177" s="20"/>
      <c r="U177" s="20"/>
      <c r="V177" s="20"/>
      <c r="W177" s="20"/>
      <c r="X177" s="20"/>
    </row>
    <row r="178" spans="1:24" ht="12.75" customHeight="1">
      <c r="A178" s="20"/>
      <c r="B178" s="20"/>
      <c r="C178" s="20"/>
      <c r="D178" s="20"/>
      <c r="E178" s="20"/>
      <c r="F178" s="20"/>
      <c r="G178" s="20"/>
      <c r="H178" s="20"/>
      <c r="I178" s="20"/>
      <c r="J178" s="147"/>
      <c r="K178" s="20"/>
      <c r="L178" s="20"/>
      <c r="M178" s="20"/>
      <c r="N178" s="20"/>
      <c r="O178" s="20"/>
      <c r="P178" s="20"/>
      <c r="Q178" s="20"/>
      <c r="R178" s="20"/>
      <c r="S178" s="20"/>
      <c r="T178" s="20"/>
      <c r="U178" s="20"/>
      <c r="V178" s="20"/>
      <c r="W178" s="20"/>
      <c r="X178" s="20"/>
    </row>
    <row r="179" spans="1:24" ht="12.75" customHeight="1">
      <c r="A179" s="20"/>
      <c r="B179" s="20"/>
      <c r="C179" s="20"/>
      <c r="D179" s="20"/>
      <c r="E179" s="20"/>
      <c r="F179" s="20"/>
      <c r="G179" s="20"/>
      <c r="H179" s="20"/>
      <c r="I179" s="20"/>
      <c r="J179" s="147"/>
      <c r="K179" s="20"/>
      <c r="L179" s="20"/>
      <c r="M179" s="20"/>
      <c r="N179" s="20"/>
      <c r="O179" s="20"/>
      <c r="P179" s="20"/>
      <c r="Q179" s="20"/>
      <c r="R179" s="20"/>
      <c r="S179" s="20"/>
      <c r="T179" s="20"/>
      <c r="U179" s="20"/>
      <c r="V179" s="20"/>
      <c r="W179" s="20"/>
      <c r="X179" s="20"/>
    </row>
    <row r="180" spans="1:24" ht="12.75" customHeight="1">
      <c r="A180" s="20"/>
      <c r="B180" s="20"/>
      <c r="C180" s="20"/>
      <c r="D180" s="20"/>
      <c r="E180" s="20"/>
      <c r="F180" s="20"/>
      <c r="G180" s="20"/>
      <c r="H180" s="20"/>
      <c r="I180" s="20"/>
      <c r="J180" s="147"/>
      <c r="K180" s="20"/>
      <c r="L180" s="20"/>
      <c r="M180" s="20"/>
      <c r="N180" s="20"/>
      <c r="O180" s="20"/>
      <c r="P180" s="20"/>
      <c r="Q180" s="20"/>
      <c r="R180" s="20"/>
      <c r="S180" s="20"/>
      <c r="T180" s="20"/>
      <c r="U180" s="20"/>
      <c r="V180" s="20"/>
      <c r="W180" s="20"/>
      <c r="X180" s="20"/>
    </row>
    <row r="181" spans="1:24" ht="12.75" customHeight="1">
      <c r="A181" s="20"/>
      <c r="B181" s="20"/>
      <c r="C181" s="20"/>
      <c r="D181" s="20"/>
      <c r="E181" s="20"/>
      <c r="F181" s="20"/>
      <c r="G181" s="20"/>
      <c r="H181" s="20"/>
      <c r="I181" s="20"/>
      <c r="J181" s="147"/>
      <c r="K181" s="20"/>
      <c r="L181" s="20"/>
      <c r="M181" s="20"/>
      <c r="N181" s="20"/>
      <c r="O181" s="20"/>
      <c r="P181" s="20"/>
      <c r="Q181" s="20"/>
      <c r="R181" s="20"/>
      <c r="S181" s="20"/>
      <c r="T181" s="20"/>
      <c r="U181" s="20"/>
      <c r="V181" s="20"/>
      <c r="W181" s="20"/>
      <c r="X181" s="20"/>
    </row>
    <row r="182" spans="1:24" ht="12.75" customHeight="1">
      <c r="A182" s="20"/>
      <c r="B182" s="20"/>
      <c r="C182" s="20"/>
      <c r="D182" s="20"/>
      <c r="E182" s="20"/>
      <c r="F182" s="20"/>
      <c r="G182" s="20"/>
      <c r="H182" s="20"/>
      <c r="I182" s="20"/>
      <c r="J182" s="147"/>
      <c r="K182" s="20"/>
      <c r="L182" s="20"/>
      <c r="M182" s="20"/>
      <c r="N182" s="20"/>
      <c r="O182" s="20"/>
      <c r="P182" s="20"/>
      <c r="Q182" s="20"/>
      <c r="R182" s="20"/>
      <c r="S182" s="20"/>
      <c r="T182" s="20"/>
      <c r="U182" s="20"/>
      <c r="V182" s="20"/>
      <c r="W182" s="20"/>
      <c r="X182" s="20"/>
    </row>
    <row r="183" spans="1:24" ht="12.75" customHeight="1">
      <c r="A183" s="20"/>
      <c r="B183" s="20"/>
      <c r="C183" s="20"/>
      <c r="D183" s="20"/>
      <c r="E183" s="20"/>
      <c r="F183" s="20"/>
      <c r="G183" s="20"/>
      <c r="H183" s="20"/>
      <c r="I183" s="20"/>
      <c r="J183" s="147"/>
      <c r="K183" s="20"/>
      <c r="L183" s="20"/>
      <c r="M183" s="20"/>
      <c r="N183" s="20"/>
      <c r="O183" s="20"/>
      <c r="P183" s="20"/>
      <c r="Q183" s="20"/>
      <c r="R183" s="20"/>
      <c r="S183" s="20"/>
      <c r="T183" s="20"/>
      <c r="U183" s="20"/>
      <c r="V183" s="20"/>
      <c r="W183" s="20"/>
      <c r="X183" s="20"/>
    </row>
    <row r="184" spans="1:24" ht="12.75" customHeight="1">
      <c r="A184" s="20"/>
      <c r="B184" s="20"/>
      <c r="C184" s="20"/>
      <c r="D184" s="20"/>
      <c r="E184" s="20"/>
      <c r="F184" s="20"/>
      <c r="G184" s="20"/>
      <c r="H184" s="20"/>
      <c r="I184" s="20"/>
      <c r="J184" s="147"/>
      <c r="K184" s="20"/>
      <c r="L184" s="20"/>
      <c r="M184" s="20"/>
      <c r="N184" s="20"/>
      <c r="O184" s="20"/>
      <c r="P184" s="20"/>
      <c r="Q184" s="20"/>
      <c r="R184" s="20"/>
      <c r="S184" s="20"/>
      <c r="T184" s="20"/>
      <c r="U184" s="20"/>
      <c r="V184" s="20"/>
      <c r="W184" s="20"/>
      <c r="X184" s="20"/>
    </row>
    <row r="185" spans="1:24" ht="12.75" customHeight="1">
      <c r="A185" s="20"/>
      <c r="B185" s="20"/>
      <c r="C185" s="20"/>
      <c r="D185" s="20"/>
      <c r="E185" s="20"/>
      <c r="F185" s="20"/>
      <c r="G185" s="20"/>
      <c r="H185" s="20"/>
      <c r="I185" s="20"/>
      <c r="J185" s="147"/>
      <c r="K185" s="20"/>
      <c r="L185" s="20"/>
      <c r="M185" s="20"/>
      <c r="N185" s="20"/>
      <c r="O185" s="20"/>
      <c r="P185" s="20"/>
      <c r="Q185" s="20"/>
      <c r="R185" s="20"/>
      <c r="S185" s="20"/>
      <c r="T185" s="20"/>
      <c r="U185" s="20"/>
      <c r="V185" s="20"/>
      <c r="W185" s="20"/>
      <c r="X185" s="20"/>
    </row>
    <row r="186" spans="1:24" ht="12.75" customHeight="1">
      <c r="A186" s="20"/>
      <c r="B186" s="20"/>
      <c r="C186" s="20"/>
      <c r="D186" s="20"/>
      <c r="E186" s="20"/>
      <c r="F186" s="20"/>
      <c r="G186" s="20"/>
      <c r="H186" s="20"/>
      <c r="I186" s="20"/>
      <c r="J186" s="147"/>
      <c r="K186" s="20"/>
      <c r="L186" s="20"/>
      <c r="M186" s="20"/>
      <c r="N186" s="20"/>
      <c r="O186" s="20"/>
      <c r="P186" s="20"/>
      <c r="Q186" s="20"/>
      <c r="R186" s="20"/>
      <c r="S186" s="20"/>
      <c r="T186" s="20"/>
      <c r="U186" s="20"/>
      <c r="V186" s="20"/>
      <c r="W186" s="20"/>
      <c r="X186" s="20"/>
    </row>
    <row r="187" spans="1:24" ht="12.75" customHeight="1">
      <c r="A187" s="20"/>
      <c r="B187" s="20"/>
      <c r="C187" s="20"/>
      <c r="D187" s="20"/>
      <c r="E187" s="20"/>
      <c r="F187" s="20"/>
      <c r="G187" s="20"/>
      <c r="H187" s="20"/>
      <c r="I187" s="20"/>
      <c r="J187" s="147"/>
      <c r="K187" s="20"/>
      <c r="L187" s="20"/>
      <c r="M187" s="20"/>
      <c r="N187" s="20"/>
      <c r="O187" s="20"/>
      <c r="P187" s="20"/>
      <c r="Q187" s="20"/>
      <c r="R187" s="20"/>
      <c r="S187" s="20"/>
      <c r="T187" s="20"/>
      <c r="U187" s="20"/>
      <c r="V187" s="20"/>
      <c r="W187" s="20"/>
      <c r="X187" s="20"/>
    </row>
    <row r="188" spans="1:24" ht="12.75" customHeight="1">
      <c r="A188" s="20"/>
      <c r="B188" s="20"/>
      <c r="C188" s="20"/>
      <c r="D188" s="20"/>
      <c r="E188" s="20"/>
      <c r="F188" s="20"/>
      <c r="G188" s="20"/>
      <c r="H188" s="20"/>
      <c r="I188" s="20"/>
      <c r="J188" s="147"/>
      <c r="K188" s="20"/>
      <c r="L188" s="20"/>
      <c r="M188" s="20"/>
      <c r="N188" s="20"/>
      <c r="O188" s="20"/>
      <c r="P188" s="20"/>
      <c r="Q188" s="20"/>
      <c r="R188" s="20"/>
      <c r="S188" s="20"/>
      <c r="T188" s="20"/>
      <c r="U188" s="20"/>
      <c r="V188" s="20"/>
      <c r="W188" s="20"/>
      <c r="X188" s="20"/>
    </row>
    <row r="189" spans="1:24" ht="12.75" customHeight="1">
      <c r="A189" s="20"/>
      <c r="B189" s="20"/>
      <c r="C189" s="20"/>
      <c r="D189" s="20"/>
      <c r="E189" s="20"/>
      <c r="F189" s="20"/>
      <c r="G189" s="20"/>
      <c r="H189" s="20"/>
      <c r="I189" s="20"/>
      <c r="J189" s="147"/>
      <c r="K189" s="20"/>
      <c r="L189" s="20"/>
      <c r="M189" s="20"/>
      <c r="N189" s="20"/>
      <c r="O189" s="20"/>
      <c r="P189" s="20"/>
      <c r="Q189" s="20"/>
      <c r="R189" s="20"/>
      <c r="S189" s="20"/>
      <c r="T189" s="20"/>
      <c r="U189" s="20"/>
      <c r="V189" s="20"/>
      <c r="W189" s="20"/>
      <c r="X189" s="20"/>
    </row>
    <row r="190" spans="1:24" ht="12.75" customHeight="1">
      <c r="A190" s="20"/>
      <c r="B190" s="20"/>
      <c r="C190" s="20"/>
      <c r="D190" s="20"/>
      <c r="E190" s="20"/>
      <c r="F190" s="20"/>
      <c r="G190" s="20"/>
      <c r="H190" s="20"/>
      <c r="I190" s="20"/>
      <c r="J190" s="147"/>
      <c r="K190" s="20"/>
      <c r="L190" s="20"/>
      <c r="M190" s="20"/>
      <c r="N190" s="20"/>
      <c r="O190" s="20"/>
      <c r="P190" s="20"/>
      <c r="Q190" s="20"/>
      <c r="R190" s="20"/>
      <c r="S190" s="20"/>
      <c r="T190" s="20"/>
      <c r="U190" s="20"/>
      <c r="V190" s="20"/>
      <c r="W190" s="20"/>
      <c r="X190" s="20"/>
    </row>
    <row r="191" spans="1:24" ht="12.75" customHeight="1">
      <c r="A191" s="20"/>
      <c r="B191" s="20"/>
      <c r="C191" s="20"/>
      <c r="D191" s="20"/>
      <c r="E191" s="20"/>
      <c r="F191" s="20"/>
      <c r="G191" s="20"/>
      <c r="H191" s="20"/>
      <c r="I191" s="20"/>
      <c r="J191" s="147"/>
      <c r="K191" s="20"/>
      <c r="L191" s="20"/>
      <c r="M191" s="20"/>
      <c r="N191" s="20"/>
      <c r="O191" s="20"/>
      <c r="P191" s="20"/>
      <c r="Q191" s="20"/>
      <c r="R191" s="20"/>
      <c r="S191" s="20"/>
      <c r="T191" s="20"/>
      <c r="U191" s="20"/>
      <c r="V191" s="20"/>
      <c r="W191" s="20"/>
      <c r="X191" s="20"/>
    </row>
    <row r="192" spans="1:24" ht="12.75" customHeight="1">
      <c r="A192" s="20"/>
      <c r="B192" s="20"/>
      <c r="C192" s="20"/>
      <c r="D192" s="20"/>
      <c r="E192" s="20"/>
      <c r="F192" s="20"/>
      <c r="G192" s="20"/>
      <c r="H192" s="20"/>
      <c r="I192" s="20"/>
      <c r="J192" s="147"/>
      <c r="K192" s="20"/>
      <c r="L192" s="20"/>
      <c r="M192" s="20"/>
      <c r="N192" s="20"/>
      <c r="O192" s="20"/>
      <c r="P192" s="20"/>
      <c r="Q192" s="20"/>
      <c r="R192" s="20"/>
      <c r="S192" s="20"/>
      <c r="T192" s="20"/>
      <c r="U192" s="20"/>
      <c r="V192" s="20"/>
      <c r="W192" s="20"/>
      <c r="X192" s="20"/>
    </row>
    <row r="193" spans="1:24" ht="12.75" customHeight="1">
      <c r="A193" s="20"/>
      <c r="B193" s="20"/>
      <c r="C193" s="20"/>
      <c r="D193" s="20"/>
      <c r="E193" s="20"/>
      <c r="F193" s="20"/>
      <c r="G193" s="20"/>
      <c r="H193" s="20"/>
      <c r="I193" s="20"/>
      <c r="J193" s="147"/>
      <c r="K193" s="20"/>
      <c r="L193" s="20"/>
      <c r="M193" s="20"/>
      <c r="N193" s="20"/>
      <c r="O193" s="20"/>
      <c r="P193" s="20"/>
      <c r="Q193" s="20"/>
      <c r="R193" s="20"/>
      <c r="S193" s="20"/>
      <c r="T193" s="20"/>
      <c r="U193" s="20"/>
      <c r="V193" s="20"/>
      <c r="W193" s="20"/>
      <c r="X193" s="20"/>
    </row>
    <row r="194" spans="1:24" ht="12.75" customHeight="1">
      <c r="A194" s="20"/>
      <c r="B194" s="20"/>
      <c r="C194" s="20"/>
      <c r="D194" s="20"/>
      <c r="E194" s="20"/>
      <c r="F194" s="20"/>
      <c r="G194" s="20"/>
      <c r="H194" s="20"/>
      <c r="I194" s="20"/>
      <c r="J194" s="147"/>
      <c r="K194" s="20"/>
      <c r="L194" s="20"/>
      <c r="M194" s="20"/>
      <c r="N194" s="20"/>
      <c r="O194" s="20"/>
      <c r="P194" s="20"/>
      <c r="Q194" s="20"/>
      <c r="R194" s="20"/>
      <c r="S194" s="20"/>
      <c r="T194" s="20"/>
      <c r="U194" s="20"/>
      <c r="V194" s="20"/>
      <c r="W194" s="20"/>
      <c r="X194" s="20"/>
    </row>
    <row r="195" spans="1:24" ht="12.75" customHeight="1">
      <c r="A195" s="20"/>
      <c r="B195" s="20"/>
      <c r="C195" s="20"/>
      <c r="D195" s="20"/>
      <c r="E195" s="20"/>
      <c r="F195" s="20"/>
      <c r="G195" s="20"/>
      <c r="H195" s="20"/>
      <c r="I195" s="20"/>
      <c r="J195" s="147"/>
      <c r="K195" s="20"/>
      <c r="L195" s="20"/>
      <c r="M195" s="20"/>
      <c r="N195" s="20"/>
      <c r="O195" s="20"/>
      <c r="P195" s="20"/>
      <c r="Q195" s="20"/>
      <c r="R195" s="20"/>
      <c r="S195" s="20"/>
      <c r="T195" s="20"/>
      <c r="U195" s="20"/>
      <c r="V195" s="20"/>
      <c r="W195" s="20"/>
      <c r="X195" s="20"/>
    </row>
    <row r="196" spans="1:24" ht="12.75" customHeight="1">
      <c r="A196" s="20"/>
      <c r="B196" s="20"/>
      <c r="C196" s="20"/>
      <c r="D196" s="20"/>
      <c r="E196" s="20"/>
      <c r="F196" s="20"/>
      <c r="G196" s="20"/>
      <c r="H196" s="20"/>
      <c r="I196" s="20"/>
      <c r="J196" s="147"/>
      <c r="K196" s="20"/>
      <c r="L196" s="20"/>
      <c r="M196" s="20"/>
      <c r="N196" s="20"/>
      <c r="O196" s="20"/>
      <c r="P196" s="20"/>
      <c r="Q196" s="20"/>
      <c r="R196" s="20"/>
      <c r="S196" s="20"/>
      <c r="T196" s="20"/>
      <c r="U196" s="20"/>
      <c r="V196" s="20"/>
      <c r="W196" s="20"/>
      <c r="X196" s="20"/>
    </row>
    <row r="197" spans="1:24" ht="12.75" customHeight="1">
      <c r="A197" s="20"/>
      <c r="B197" s="20"/>
      <c r="C197" s="20"/>
      <c r="D197" s="20"/>
      <c r="E197" s="20"/>
      <c r="F197" s="20"/>
      <c r="G197" s="20"/>
      <c r="H197" s="20"/>
      <c r="I197" s="20"/>
      <c r="J197" s="147"/>
      <c r="K197" s="20"/>
      <c r="L197" s="20"/>
      <c r="M197" s="20"/>
      <c r="N197" s="20"/>
      <c r="O197" s="20"/>
      <c r="P197" s="20"/>
      <c r="Q197" s="20"/>
      <c r="R197" s="20"/>
      <c r="S197" s="20"/>
      <c r="T197" s="20"/>
      <c r="U197" s="20"/>
      <c r="V197" s="20"/>
      <c r="W197" s="20"/>
      <c r="X197" s="20"/>
    </row>
    <row r="198" spans="1:24" ht="12.75" customHeight="1">
      <c r="A198" s="20"/>
      <c r="B198" s="20"/>
      <c r="C198" s="20"/>
      <c r="D198" s="20"/>
      <c r="E198" s="20"/>
      <c r="F198" s="20"/>
      <c r="G198" s="20"/>
      <c r="H198" s="20"/>
      <c r="I198" s="20"/>
      <c r="J198" s="147"/>
      <c r="K198" s="20"/>
      <c r="L198" s="20"/>
      <c r="M198" s="20"/>
      <c r="N198" s="20"/>
      <c r="O198" s="20"/>
      <c r="P198" s="20"/>
      <c r="Q198" s="20"/>
      <c r="R198" s="20"/>
      <c r="S198" s="20"/>
      <c r="T198" s="20"/>
      <c r="U198" s="20"/>
      <c r="V198" s="20"/>
      <c r="W198" s="20"/>
      <c r="X198" s="20"/>
    </row>
    <row r="199" spans="1:24" ht="12.75" customHeight="1">
      <c r="A199" s="20"/>
      <c r="B199" s="20"/>
      <c r="C199" s="20"/>
      <c r="D199" s="20"/>
      <c r="E199" s="20"/>
      <c r="F199" s="20"/>
      <c r="G199" s="20"/>
      <c r="H199" s="20"/>
      <c r="I199" s="20"/>
      <c r="J199" s="147"/>
      <c r="K199" s="20"/>
      <c r="L199" s="20"/>
      <c r="M199" s="20"/>
      <c r="N199" s="20"/>
      <c r="O199" s="20"/>
      <c r="P199" s="20"/>
      <c r="Q199" s="20"/>
      <c r="R199" s="20"/>
      <c r="S199" s="20"/>
      <c r="T199" s="20"/>
      <c r="U199" s="20"/>
      <c r="V199" s="20"/>
      <c r="W199" s="20"/>
      <c r="X199" s="20"/>
    </row>
    <row r="200" spans="1:24" ht="12.75" customHeight="1">
      <c r="A200" s="20"/>
      <c r="B200" s="20"/>
      <c r="C200" s="20"/>
      <c r="D200" s="20"/>
      <c r="E200" s="20"/>
      <c r="F200" s="20"/>
      <c r="G200" s="20"/>
      <c r="H200" s="20"/>
      <c r="I200" s="20"/>
      <c r="J200" s="147"/>
      <c r="K200" s="20"/>
      <c r="L200" s="20"/>
      <c r="M200" s="20"/>
      <c r="N200" s="20"/>
      <c r="O200" s="20"/>
      <c r="P200" s="20"/>
      <c r="Q200" s="20"/>
      <c r="R200" s="20"/>
      <c r="S200" s="20"/>
      <c r="T200" s="20"/>
      <c r="U200" s="20"/>
      <c r="V200" s="20"/>
      <c r="W200" s="20"/>
      <c r="X200" s="20"/>
    </row>
    <row r="201" spans="1:24" ht="12.75" customHeight="1">
      <c r="A201" s="20"/>
      <c r="B201" s="20"/>
      <c r="C201" s="20"/>
      <c r="D201" s="20"/>
      <c r="E201" s="20"/>
      <c r="F201" s="20"/>
      <c r="G201" s="20"/>
      <c r="H201" s="20"/>
      <c r="I201" s="20"/>
      <c r="J201" s="147"/>
      <c r="K201" s="20"/>
      <c r="L201" s="20"/>
      <c r="M201" s="20"/>
      <c r="N201" s="20"/>
      <c r="O201" s="20"/>
      <c r="P201" s="20"/>
      <c r="Q201" s="20"/>
      <c r="R201" s="20"/>
      <c r="S201" s="20"/>
      <c r="T201" s="20"/>
      <c r="U201" s="20"/>
      <c r="V201" s="20"/>
      <c r="W201" s="20"/>
      <c r="X201" s="20"/>
    </row>
    <row r="202" spans="1:24" ht="12.75" customHeight="1">
      <c r="A202" s="20"/>
      <c r="B202" s="20"/>
      <c r="C202" s="20"/>
      <c r="D202" s="20"/>
      <c r="E202" s="20"/>
      <c r="F202" s="20"/>
      <c r="G202" s="20"/>
      <c r="H202" s="20"/>
      <c r="I202" s="20"/>
      <c r="J202" s="147"/>
      <c r="K202" s="20"/>
      <c r="L202" s="20"/>
      <c r="M202" s="20"/>
      <c r="N202" s="20"/>
      <c r="O202" s="20"/>
      <c r="P202" s="20"/>
      <c r="Q202" s="20"/>
      <c r="R202" s="20"/>
      <c r="S202" s="20"/>
      <c r="T202" s="20"/>
      <c r="U202" s="20"/>
      <c r="V202" s="20"/>
      <c r="W202" s="20"/>
      <c r="X202" s="20"/>
    </row>
    <row r="203" spans="1:24" ht="12.75" customHeight="1">
      <c r="A203" s="20"/>
      <c r="B203" s="20"/>
      <c r="C203" s="20"/>
      <c r="D203" s="20"/>
      <c r="E203" s="20"/>
      <c r="F203" s="20"/>
      <c r="G203" s="20"/>
      <c r="H203" s="20"/>
      <c r="I203" s="20"/>
      <c r="J203" s="147"/>
      <c r="K203" s="20"/>
      <c r="L203" s="20"/>
      <c r="M203" s="20"/>
      <c r="N203" s="20"/>
      <c r="O203" s="20"/>
      <c r="P203" s="20"/>
      <c r="Q203" s="20"/>
      <c r="R203" s="20"/>
      <c r="S203" s="20"/>
      <c r="T203" s="20"/>
      <c r="U203" s="20"/>
      <c r="V203" s="20"/>
      <c r="W203" s="20"/>
      <c r="X203" s="20"/>
    </row>
    <row r="204" spans="1:24" ht="12.75" customHeight="1">
      <c r="A204" s="20"/>
      <c r="B204" s="20"/>
      <c r="C204" s="20"/>
      <c r="D204" s="20"/>
      <c r="E204" s="20"/>
      <c r="F204" s="20"/>
      <c r="G204" s="20"/>
      <c r="H204" s="20"/>
      <c r="I204" s="20"/>
      <c r="J204" s="147"/>
      <c r="K204" s="20"/>
      <c r="L204" s="20"/>
      <c r="M204" s="20"/>
      <c r="N204" s="20"/>
      <c r="O204" s="20"/>
      <c r="P204" s="20"/>
      <c r="Q204" s="20"/>
      <c r="R204" s="20"/>
      <c r="S204" s="20"/>
      <c r="T204" s="20"/>
      <c r="U204" s="20"/>
      <c r="V204" s="20"/>
      <c r="W204" s="20"/>
      <c r="X204" s="20"/>
    </row>
    <row r="205" spans="1:24" ht="12.75" customHeight="1">
      <c r="A205" s="20"/>
      <c r="B205" s="20"/>
      <c r="C205" s="20"/>
      <c r="D205" s="20"/>
      <c r="E205" s="20"/>
      <c r="F205" s="20"/>
      <c r="G205" s="20"/>
      <c r="H205" s="20"/>
      <c r="I205" s="20"/>
      <c r="J205" s="147"/>
      <c r="K205" s="20"/>
      <c r="L205" s="20"/>
      <c r="M205" s="20"/>
      <c r="N205" s="20"/>
      <c r="O205" s="20"/>
      <c r="P205" s="20"/>
      <c r="Q205" s="20"/>
      <c r="R205" s="20"/>
      <c r="S205" s="20"/>
      <c r="T205" s="20"/>
      <c r="U205" s="20"/>
      <c r="V205" s="20"/>
      <c r="W205" s="20"/>
      <c r="X205" s="20"/>
    </row>
    <row r="206" spans="1:24" ht="12.75" customHeight="1">
      <c r="A206" s="20"/>
      <c r="B206" s="20"/>
      <c r="C206" s="20"/>
      <c r="D206" s="20"/>
      <c r="E206" s="20"/>
      <c r="F206" s="20"/>
      <c r="G206" s="20"/>
      <c r="H206" s="20"/>
      <c r="I206" s="20"/>
      <c r="J206" s="147"/>
      <c r="K206" s="20"/>
      <c r="L206" s="20"/>
      <c r="M206" s="20"/>
      <c r="N206" s="20"/>
      <c r="O206" s="20"/>
      <c r="P206" s="20"/>
      <c r="Q206" s="20"/>
      <c r="R206" s="20"/>
      <c r="S206" s="20"/>
      <c r="T206" s="20"/>
      <c r="U206" s="20"/>
      <c r="V206" s="20"/>
      <c r="W206" s="20"/>
      <c r="X206" s="20"/>
    </row>
    <row r="207" spans="1:24" ht="12.75" customHeight="1">
      <c r="A207" s="20"/>
      <c r="B207" s="20"/>
      <c r="C207" s="20"/>
      <c r="D207" s="20"/>
      <c r="E207" s="20"/>
      <c r="F207" s="20"/>
      <c r="G207" s="20"/>
      <c r="H207" s="20"/>
      <c r="I207" s="20"/>
      <c r="J207" s="147"/>
      <c r="K207" s="20"/>
      <c r="L207" s="20"/>
      <c r="M207" s="20"/>
      <c r="N207" s="20"/>
      <c r="O207" s="20"/>
      <c r="P207" s="20"/>
      <c r="Q207" s="20"/>
      <c r="R207" s="20"/>
      <c r="S207" s="20"/>
      <c r="T207" s="20"/>
      <c r="U207" s="20"/>
      <c r="V207" s="20"/>
      <c r="W207" s="20"/>
      <c r="X207" s="20"/>
    </row>
    <row r="208" spans="1:24" ht="12.75" customHeight="1">
      <c r="A208" s="20"/>
      <c r="B208" s="20"/>
      <c r="C208" s="20"/>
      <c r="D208" s="20"/>
      <c r="E208" s="20"/>
      <c r="F208" s="20"/>
      <c r="G208" s="20"/>
      <c r="H208" s="20"/>
      <c r="I208" s="20"/>
      <c r="J208" s="147"/>
      <c r="K208" s="20"/>
      <c r="L208" s="20"/>
      <c r="M208" s="20"/>
      <c r="N208" s="20"/>
      <c r="O208" s="20"/>
      <c r="P208" s="20"/>
      <c r="Q208" s="20"/>
      <c r="R208" s="20"/>
      <c r="S208" s="20"/>
      <c r="T208" s="20"/>
      <c r="U208" s="20"/>
      <c r="V208" s="20"/>
      <c r="W208" s="20"/>
      <c r="X208" s="20"/>
    </row>
    <row r="209" spans="1:24" ht="12.75" customHeight="1">
      <c r="A209" s="20"/>
      <c r="B209" s="20"/>
      <c r="C209" s="20"/>
      <c r="D209" s="20"/>
      <c r="E209" s="20"/>
      <c r="F209" s="20"/>
      <c r="G209" s="20"/>
      <c r="H209" s="20"/>
      <c r="I209" s="20"/>
      <c r="J209" s="147"/>
      <c r="K209" s="20"/>
      <c r="L209" s="20"/>
      <c r="M209" s="20"/>
      <c r="N209" s="20"/>
      <c r="O209" s="20"/>
      <c r="P209" s="20"/>
      <c r="Q209" s="20"/>
      <c r="R209" s="20"/>
      <c r="S209" s="20"/>
      <c r="T209" s="20"/>
      <c r="U209" s="20"/>
      <c r="V209" s="20"/>
      <c r="W209" s="20"/>
      <c r="X209" s="20"/>
    </row>
    <row r="210" spans="1:24" ht="12.75" customHeight="1">
      <c r="A210" s="20"/>
      <c r="B210" s="20"/>
      <c r="C210" s="20"/>
      <c r="D210" s="20"/>
      <c r="E210" s="20"/>
      <c r="F210" s="20"/>
      <c r="G210" s="20"/>
      <c r="H210" s="20"/>
      <c r="I210" s="20"/>
      <c r="J210" s="147"/>
      <c r="K210" s="20"/>
      <c r="L210" s="20"/>
      <c r="M210" s="20"/>
      <c r="N210" s="20"/>
      <c r="O210" s="20"/>
      <c r="P210" s="20"/>
      <c r="Q210" s="20"/>
      <c r="R210" s="20"/>
      <c r="S210" s="20"/>
      <c r="T210" s="20"/>
      <c r="U210" s="20"/>
      <c r="V210" s="20"/>
      <c r="W210" s="20"/>
      <c r="X210" s="20"/>
    </row>
    <row r="211" spans="1:24" ht="12.75" customHeight="1">
      <c r="A211" s="20"/>
      <c r="B211" s="20"/>
      <c r="C211" s="20"/>
      <c r="D211" s="20"/>
      <c r="E211" s="20"/>
      <c r="F211" s="20"/>
      <c r="G211" s="20"/>
      <c r="H211" s="20"/>
      <c r="I211" s="20"/>
      <c r="J211" s="147"/>
      <c r="K211" s="20"/>
      <c r="L211" s="20"/>
      <c r="M211" s="20"/>
      <c r="N211" s="20"/>
      <c r="O211" s="20"/>
      <c r="P211" s="20"/>
      <c r="Q211" s="20"/>
      <c r="R211" s="20"/>
      <c r="S211" s="20"/>
      <c r="T211" s="20"/>
      <c r="U211" s="20"/>
      <c r="V211" s="20"/>
      <c r="W211" s="20"/>
      <c r="X211" s="20"/>
    </row>
    <row r="212" spans="1:24" ht="12.75" customHeight="1">
      <c r="A212" s="20"/>
      <c r="B212" s="20"/>
      <c r="C212" s="20"/>
      <c r="D212" s="20"/>
      <c r="E212" s="20"/>
      <c r="F212" s="20"/>
      <c r="G212" s="20"/>
      <c r="H212" s="20"/>
      <c r="I212" s="20"/>
      <c r="J212" s="147"/>
      <c r="K212" s="20"/>
      <c r="L212" s="20"/>
      <c r="M212" s="20"/>
      <c r="N212" s="20"/>
      <c r="O212" s="20"/>
      <c r="P212" s="20"/>
      <c r="Q212" s="20"/>
      <c r="R212" s="20"/>
      <c r="S212" s="20"/>
      <c r="T212" s="20"/>
      <c r="U212" s="20"/>
      <c r="V212" s="20"/>
      <c r="W212" s="20"/>
      <c r="X212" s="20"/>
    </row>
    <row r="213" spans="1:24" ht="12.75" customHeight="1">
      <c r="A213" s="20"/>
      <c r="B213" s="20"/>
      <c r="C213" s="20"/>
      <c r="D213" s="20"/>
      <c r="E213" s="20"/>
      <c r="F213" s="20"/>
      <c r="G213" s="20"/>
      <c r="H213" s="20"/>
      <c r="I213" s="20"/>
      <c r="J213" s="147"/>
      <c r="K213" s="20"/>
      <c r="L213" s="20"/>
      <c r="M213" s="20"/>
      <c r="N213" s="20"/>
      <c r="O213" s="20"/>
      <c r="P213" s="20"/>
      <c r="Q213" s="20"/>
      <c r="R213" s="20"/>
      <c r="S213" s="20"/>
      <c r="T213" s="20"/>
      <c r="U213" s="20"/>
      <c r="V213" s="20"/>
      <c r="W213" s="20"/>
      <c r="X213" s="20"/>
    </row>
    <row r="214" spans="1:24" ht="12.75" customHeight="1">
      <c r="A214" s="20"/>
      <c r="B214" s="20"/>
      <c r="C214" s="20"/>
      <c r="D214" s="20"/>
      <c r="E214" s="20"/>
      <c r="F214" s="20"/>
      <c r="G214" s="20"/>
      <c r="H214" s="20"/>
      <c r="I214" s="20"/>
      <c r="J214" s="147"/>
      <c r="K214" s="20"/>
      <c r="L214" s="20"/>
      <c r="M214" s="20"/>
      <c r="N214" s="20"/>
      <c r="O214" s="20"/>
      <c r="P214" s="20"/>
      <c r="Q214" s="20"/>
      <c r="R214" s="20"/>
      <c r="S214" s="20"/>
      <c r="T214" s="20"/>
      <c r="U214" s="20"/>
      <c r="V214" s="20"/>
      <c r="W214" s="20"/>
      <c r="X214" s="20"/>
    </row>
    <row r="215" spans="1:24" ht="12.75" customHeight="1">
      <c r="A215" s="20"/>
      <c r="B215" s="20"/>
      <c r="C215" s="20"/>
      <c r="D215" s="20"/>
      <c r="E215" s="20"/>
      <c r="F215" s="20"/>
      <c r="G215" s="20"/>
      <c r="H215" s="20"/>
      <c r="I215" s="20"/>
      <c r="J215" s="147"/>
      <c r="K215" s="20"/>
      <c r="L215" s="20"/>
      <c r="M215" s="20"/>
      <c r="N215" s="20"/>
      <c r="O215" s="20"/>
      <c r="P215" s="20"/>
      <c r="Q215" s="20"/>
      <c r="R215" s="20"/>
      <c r="S215" s="20"/>
      <c r="T215" s="20"/>
      <c r="U215" s="20"/>
      <c r="V215" s="20"/>
      <c r="W215" s="20"/>
      <c r="X215" s="20"/>
    </row>
    <row r="216" spans="1:24" ht="12.75" customHeight="1">
      <c r="A216" s="20"/>
      <c r="B216" s="20"/>
      <c r="C216" s="20"/>
      <c r="D216" s="20"/>
      <c r="E216" s="20"/>
      <c r="F216" s="20"/>
      <c r="G216" s="20"/>
      <c r="H216" s="20"/>
      <c r="I216" s="20"/>
      <c r="J216" s="147"/>
      <c r="K216" s="20"/>
      <c r="L216" s="20"/>
      <c r="M216" s="20"/>
      <c r="N216" s="20"/>
      <c r="O216" s="20"/>
      <c r="P216" s="20"/>
      <c r="Q216" s="20"/>
      <c r="R216" s="20"/>
      <c r="S216" s="20"/>
      <c r="T216" s="20"/>
      <c r="U216" s="20"/>
      <c r="V216" s="20"/>
      <c r="W216" s="20"/>
      <c r="X216" s="20"/>
    </row>
    <row r="217" spans="1:24" ht="12.75" customHeight="1">
      <c r="A217" s="20"/>
      <c r="B217" s="20"/>
      <c r="C217" s="20"/>
      <c r="D217" s="20"/>
      <c r="E217" s="20"/>
      <c r="F217" s="20"/>
      <c r="G217" s="20"/>
      <c r="H217" s="20"/>
      <c r="I217" s="20"/>
      <c r="J217" s="147"/>
      <c r="K217" s="20"/>
      <c r="L217" s="20"/>
      <c r="M217" s="20"/>
      <c r="N217" s="20"/>
      <c r="O217" s="20"/>
      <c r="P217" s="20"/>
      <c r="Q217" s="20"/>
      <c r="R217" s="20"/>
      <c r="S217" s="20"/>
      <c r="T217" s="20"/>
      <c r="U217" s="20"/>
      <c r="V217" s="20"/>
      <c r="W217" s="20"/>
      <c r="X217" s="20"/>
    </row>
    <row r="218" spans="1:24" ht="12.75" customHeight="1">
      <c r="A218" s="20"/>
      <c r="B218" s="20"/>
      <c r="C218" s="20"/>
      <c r="D218" s="20"/>
      <c r="E218" s="20"/>
      <c r="F218" s="20"/>
      <c r="G218" s="20"/>
      <c r="H218" s="20"/>
      <c r="I218" s="20"/>
      <c r="J218" s="147"/>
      <c r="K218" s="20"/>
      <c r="L218" s="20"/>
      <c r="M218" s="20"/>
      <c r="N218" s="20"/>
      <c r="O218" s="20"/>
      <c r="P218" s="20"/>
      <c r="Q218" s="20"/>
      <c r="R218" s="20"/>
      <c r="S218" s="20"/>
      <c r="T218" s="20"/>
      <c r="U218" s="20"/>
      <c r="V218" s="20"/>
      <c r="W218" s="20"/>
      <c r="X218" s="20"/>
    </row>
    <row r="219" spans="1:24" ht="12.75" customHeight="1">
      <c r="A219" s="20"/>
      <c r="B219" s="20"/>
      <c r="C219" s="20"/>
      <c r="D219" s="20"/>
      <c r="E219" s="20"/>
      <c r="F219" s="20"/>
      <c r="G219" s="20"/>
      <c r="H219" s="20"/>
      <c r="I219" s="20"/>
      <c r="J219" s="147"/>
      <c r="K219" s="20"/>
      <c r="L219" s="20"/>
      <c r="M219" s="20"/>
      <c r="N219" s="20"/>
      <c r="O219" s="20"/>
      <c r="P219" s="20"/>
      <c r="Q219" s="20"/>
      <c r="R219" s="20"/>
      <c r="S219" s="20"/>
      <c r="T219" s="20"/>
      <c r="U219" s="20"/>
      <c r="V219" s="20"/>
      <c r="W219" s="20"/>
      <c r="X219" s="20"/>
    </row>
    <row r="220" spans="1:24" ht="12.75" customHeight="1">
      <c r="A220" s="20"/>
      <c r="B220" s="20"/>
      <c r="C220" s="20"/>
      <c r="D220" s="20"/>
      <c r="E220" s="20"/>
      <c r="F220" s="20"/>
      <c r="G220" s="20"/>
      <c r="H220" s="20"/>
      <c r="I220" s="20"/>
      <c r="J220" s="147"/>
      <c r="K220" s="20"/>
      <c r="L220" s="20"/>
      <c r="M220" s="20"/>
      <c r="N220" s="20"/>
      <c r="O220" s="20"/>
      <c r="P220" s="20"/>
      <c r="Q220" s="20"/>
      <c r="R220" s="20"/>
      <c r="S220" s="20"/>
      <c r="T220" s="20"/>
      <c r="U220" s="20"/>
      <c r="V220" s="20"/>
      <c r="W220" s="20"/>
      <c r="X220" s="20"/>
    </row>
    <row r="221" spans="1:24" ht="12.75" customHeight="1">
      <c r="A221" s="20"/>
      <c r="B221" s="20"/>
      <c r="C221" s="20"/>
      <c r="D221" s="20"/>
      <c r="E221" s="20"/>
      <c r="F221" s="20"/>
      <c r="G221" s="20"/>
      <c r="H221" s="20"/>
      <c r="I221" s="20"/>
      <c r="J221" s="147"/>
      <c r="K221" s="20"/>
      <c r="L221" s="20"/>
      <c r="M221" s="20"/>
      <c r="N221" s="20"/>
      <c r="O221" s="20"/>
      <c r="P221" s="20"/>
      <c r="Q221" s="20"/>
      <c r="R221" s="20"/>
      <c r="S221" s="20"/>
      <c r="T221" s="20"/>
      <c r="U221" s="20"/>
      <c r="V221" s="20"/>
      <c r="W221" s="20"/>
      <c r="X221" s="20"/>
    </row>
    <row r="222" spans="1:24" ht="12.75" customHeight="1">
      <c r="A222" s="20"/>
      <c r="B222" s="20"/>
      <c r="C222" s="20"/>
      <c r="D222" s="20"/>
      <c r="E222" s="20"/>
      <c r="F222" s="20"/>
      <c r="G222" s="20"/>
      <c r="H222" s="20"/>
      <c r="I222" s="20"/>
      <c r="J222" s="147"/>
      <c r="K222" s="20"/>
      <c r="L222" s="20"/>
      <c r="M222" s="20"/>
      <c r="N222" s="20"/>
      <c r="O222" s="20"/>
      <c r="P222" s="20"/>
      <c r="Q222" s="20"/>
      <c r="R222" s="20"/>
      <c r="S222" s="20"/>
      <c r="T222" s="20"/>
      <c r="U222" s="20"/>
      <c r="V222" s="20"/>
      <c r="W222" s="20"/>
      <c r="X222" s="20"/>
    </row>
    <row r="223" spans="1:24" ht="12.75" customHeight="1">
      <c r="A223" s="20"/>
      <c r="B223" s="20"/>
      <c r="C223" s="20"/>
      <c r="D223" s="20"/>
      <c r="E223" s="20"/>
      <c r="F223" s="20"/>
      <c r="G223" s="20"/>
      <c r="H223" s="20"/>
      <c r="I223" s="20"/>
      <c r="J223" s="147"/>
      <c r="K223" s="20"/>
      <c r="L223" s="20"/>
      <c r="M223" s="20"/>
      <c r="N223" s="20"/>
      <c r="O223" s="20"/>
      <c r="P223" s="20"/>
      <c r="Q223" s="20"/>
      <c r="R223" s="20"/>
      <c r="S223" s="20"/>
      <c r="T223" s="20"/>
      <c r="U223" s="20"/>
      <c r="V223" s="20"/>
      <c r="W223" s="20"/>
      <c r="X223" s="20"/>
    </row>
    <row r="224" spans="1:24" ht="12.75" customHeight="1">
      <c r="A224" s="20"/>
      <c r="B224" s="20"/>
      <c r="C224" s="20"/>
      <c r="D224" s="20"/>
      <c r="E224" s="20"/>
      <c r="F224" s="20"/>
      <c r="G224" s="20"/>
      <c r="H224" s="20"/>
      <c r="I224" s="20"/>
      <c r="J224" s="147"/>
      <c r="K224" s="20"/>
      <c r="L224" s="20"/>
      <c r="M224" s="20"/>
      <c r="N224" s="20"/>
      <c r="O224" s="20"/>
      <c r="P224" s="20"/>
      <c r="Q224" s="20"/>
      <c r="R224" s="20"/>
      <c r="S224" s="20"/>
      <c r="T224" s="20"/>
      <c r="U224" s="20"/>
      <c r="V224" s="20"/>
      <c r="W224" s="20"/>
      <c r="X224" s="20"/>
    </row>
    <row r="225" spans="1:24" ht="12.75" customHeight="1">
      <c r="A225" s="20"/>
      <c r="B225" s="20"/>
      <c r="C225" s="20"/>
      <c r="D225" s="20"/>
      <c r="E225" s="20"/>
      <c r="F225" s="20"/>
      <c r="G225" s="20"/>
      <c r="H225" s="20"/>
      <c r="I225" s="20"/>
      <c r="J225" s="147"/>
      <c r="K225" s="20"/>
      <c r="L225" s="20"/>
      <c r="M225" s="20"/>
      <c r="N225" s="20"/>
      <c r="O225" s="20"/>
      <c r="P225" s="20"/>
      <c r="Q225" s="20"/>
      <c r="R225" s="20"/>
      <c r="S225" s="20"/>
      <c r="T225" s="20"/>
      <c r="U225" s="20"/>
      <c r="V225" s="20"/>
      <c r="W225" s="20"/>
      <c r="X225" s="20"/>
    </row>
    <row r="226" spans="1:24" ht="12.75" customHeight="1">
      <c r="A226" s="20"/>
      <c r="B226" s="20"/>
      <c r="C226" s="20"/>
      <c r="D226" s="20"/>
      <c r="E226" s="20"/>
      <c r="F226" s="20"/>
      <c r="G226" s="20"/>
      <c r="H226" s="20"/>
      <c r="I226" s="20"/>
      <c r="J226" s="147"/>
      <c r="K226" s="20"/>
      <c r="L226" s="20"/>
      <c r="M226" s="20"/>
      <c r="N226" s="20"/>
      <c r="O226" s="20"/>
      <c r="P226" s="20"/>
      <c r="Q226" s="20"/>
      <c r="R226" s="20"/>
      <c r="S226" s="20"/>
      <c r="T226" s="20"/>
      <c r="U226" s="20"/>
      <c r="V226" s="20"/>
      <c r="W226" s="20"/>
      <c r="X226" s="20"/>
    </row>
    <row r="227" spans="1:24" ht="12.75" customHeight="1">
      <c r="A227" s="20"/>
      <c r="B227" s="20"/>
      <c r="C227" s="20"/>
      <c r="D227" s="20"/>
      <c r="E227" s="20"/>
      <c r="F227" s="20"/>
      <c r="G227" s="20"/>
      <c r="H227" s="20"/>
      <c r="I227" s="20"/>
      <c r="J227" s="147"/>
      <c r="K227" s="20"/>
      <c r="L227" s="20"/>
      <c r="M227" s="20"/>
      <c r="N227" s="20"/>
      <c r="O227" s="20"/>
      <c r="P227" s="20"/>
      <c r="Q227" s="20"/>
      <c r="R227" s="20"/>
      <c r="S227" s="20"/>
      <c r="T227" s="20"/>
      <c r="U227" s="20"/>
      <c r="V227" s="20"/>
      <c r="W227" s="20"/>
      <c r="X227" s="20"/>
    </row>
    <row r="228" spans="1:24" ht="12.75" customHeight="1">
      <c r="A228" s="20"/>
      <c r="B228" s="20"/>
      <c r="C228" s="20"/>
      <c r="D228" s="20"/>
      <c r="E228" s="20"/>
      <c r="F228" s="20"/>
      <c r="G228" s="20"/>
      <c r="H228" s="20"/>
      <c r="I228" s="20"/>
      <c r="J228" s="147"/>
      <c r="K228" s="20"/>
      <c r="L228" s="20"/>
      <c r="M228" s="20"/>
      <c r="N228" s="20"/>
      <c r="O228" s="20"/>
      <c r="P228" s="20"/>
      <c r="Q228" s="20"/>
      <c r="R228" s="20"/>
      <c r="S228" s="20"/>
      <c r="T228" s="20"/>
      <c r="U228" s="20"/>
      <c r="V228" s="20"/>
      <c r="W228" s="20"/>
      <c r="X228" s="20"/>
    </row>
    <row r="229" spans="1:24" ht="12.75" customHeight="1">
      <c r="A229" s="20"/>
      <c r="B229" s="20"/>
      <c r="C229" s="20"/>
      <c r="D229" s="20"/>
      <c r="E229" s="20"/>
      <c r="F229" s="20"/>
      <c r="G229" s="20"/>
      <c r="H229" s="20"/>
      <c r="I229" s="20"/>
      <c r="J229" s="147"/>
      <c r="K229" s="20"/>
      <c r="L229" s="20"/>
      <c r="M229" s="20"/>
      <c r="N229" s="20"/>
      <c r="O229" s="20"/>
      <c r="P229" s="20"/>
      <c r="Q229" s="20"/>
      <c r="R229" s="20"/>
      <c r="S229" s="20"/>
      <c r="T229" s="20"/>
      <c r="U229" s="20"/>
      <c r="V229" s="20"/>
      <c r="W229" s="20"/>
      <c r="X229" s="20"/>
    </row>
    <row r="230" spans="1:24" ht="12.75" customHeight="1">
      <c r="A230" s="20"/>
      <c r="B230" s="20"/>
      <c r="C230" s="20"/>
      <c r="D230" s="20"/>
      <c r="E230" s="20"/>
      <c r="F230" s="20"/>
      <c r="G230" s="20"/>
      <c r="H230" s="20"/>
      <c r="I230" s="20"/>
      <c r="J230" s="147"/>
      <c r="K230" s="20"/>
      <c r="L230" s="20"/>
      <c r="M230" s="20"/>
      <c r="N230" s="20"/>
      <c r="O230" s="20"/>
      <c r="P230" s="20"/>
      <c r="Q230" s="20"/>
      <c r="R230" s="20"/>
      <c r="S230" s="20"/>
      <c r="T230" s="20"/>
      <c r="U230" s="20"/>
      <c r="V230" s="20"/>
      <c r="W230" s="20"/>
      <c r="X230" s="20"/>
    </row>
    <row r="231" spans="1:24" ht="12.75" customHeight="1">
      <c r="A231" s="20"/>
      <c r="B231" s="20"/>
      <c r="C231" s="20"/>
      <c r="D231" s="20"/>
      <c r="E231" s="20"/>
      <c r="F231" s="20"/>
      <c r="G231" s="20"/>
      <c r="H231" s="20"/>
      <c r="I231" s="20"/>
      <c r="J231" s="147"/>
      <c r="K231" s="20"/>
      <c r="L231" s="20"/>
      <c r="M231" s="20"/>
      <c r="N231" s="20"/>
      <c r="O231" s="20"/>
      <c r="P231" s="20"/>
      <c r="Q231" s="20"/>
      <c r="R231" s="20"/>
      <c r="S231" s="20"/>
      <c r="T231" s="20"/>
      <c r="U231" s="20"/>
      <c r="V231" s="20"/>
      <c r="W231" s="20"/>
      <c r="X231" s="20"/>
    </row>
    <row r="232" spans="1:24" ht="12.75" customHeight="1">
      <c r="A232" s="20"/>
      <c r="B232" s="20"/>
      <c r="C232" s="20"/>
      <c r="D232" s="20"/>
      <c r="E232" s="20"/>
      <c r="F232" s="20"/>
      <c r="G232" s="20"/>
      <c r="H232" s="20"/>
      <c r="I232" s="20"/>
      <c r="J232" s="147"/>
      <c r="K232" s="20"/>
      <c r="L232" s="20"/>
      <c r="M232" s="20"/>
      <c r="N232" s="20"/>
      <c r="O232" s="20"/>
      <c r="P232" s="20"/>
      <c r="Q232" s="20"/>
      <c r="R232" s="20"/>
      <c r="S232" s="20"/>
      <c r="T232" s="20"/>
      <c r="U232" s="20"/>
      <c r="V232" s="20"/>
      <c r="W232" s="20"/>
      <c r="X232" s="20"/>
    </row>
    <row r="233" spans="1:24" ht="12.75" customHeight="1">
      <c r="A233" s="20"/>
      <c r="B233" s="20"/>
      <c r="C233" s="20"/>
      <c r="D233" s="20"/>
      <c r="E233" s="20"/>
      <c r="F233" s="20"/>
      <c r="G233" s="20"/>
      <c r="H233" s="20"/>
      <c r="I233" s="20"/>
      <c r="J233" s="147"/>
      <c r="K233" s="20"/>
      <c r="L233" s="20"/>
      <c r="M233" s="20"/>
      <c r="N233" s="20"/>
      <c r="O233" s="20"/>
      <c r="P233" s="20"/>
      <c r="Q233" s="20"/>
      <c r="R233" s="20"/>
      <c r="S233" s="20"/>
      <c r="T233" s="20"/>
      <c r="U233" s="20"/>
      <c r="V233" s="20"/>
      <c r="W233" s="20"/>
      <c r="X233" s="20"/>
    </row>
    <row r="234" spans="1:24" ht="12.75" customHeight="1">
      <c r="A234" s="20"/>
      <c r="B234" s="20"/>
      <c r="C234" s="20"/>
      <c r="D234" s="20"/>
      <c r="E234" s="20"/>
      <c r="F234" s="20"/>
      <c r="G234" s="20"/>
      <c r="H234" s="20"/>
      <c r="I234" s="20"/>
      <c r="J234" s="147"/>
      <c r="K234" s="20"/>
      <c r="L234" s="20"/>
      <c r="M234" s="20"/>
      <c r="N234" s="20"/>
      <c r="O234" s="20"/>
      <c r="P234" s="20"/>
      <c r="Q234" s="20"/>
      <c r="R234" s="20"/>
      <c r="S234" s="20"/>
      <c r="T234" s="20"/>
      <c r="U234" s="20"/>
      <c r="V234" s="20"/>
      <c r="W234" s="20"/>
      <c r="X234" s="20"/>
    </row>
    <row r="235" spans="1:24" ht="12.75" customHeight="1">
      <c r="A235" s="20"/>
      <c r="B235" s="20"/>
      <c r="C235" s="20"/>
      <c r="D235" s="20"/>
      <c r="E235" s="20"/>
      <c r="F235" s="20"/>
      <c r="G235" s="20"/>
      <c r="H235" s="20"/>
      <c r="I235" s="20"/>
      <c r="J235" s="147"/>
      <c r="K235" s="20"/>
      <c r="L235" s="20"/>
      <c r="M235" s="20"/>
      <c r="N235" s="20"/>
      <c r="O235" s="20"/>
      <c r="P235" s="20"/>
      <c r="Q235" s="20"/>
      <c r="R235" s="20"/>
      <c r="S235" s="20"/>
      <c r="T235" s="20"/>
      <c r="U235" s="20"/>
      <c r="V235" s="20"/>
      <c r="W235" s="20"/>
      <c r="X235" s="20"/>
    </row>
    <row r="236" spans="1:24" ht="12.75" customHeight="1">
      <c r="A236" s="20"/>
      <c r="B236" s="20"/>
      <c r="C236" s="20"/>
      <c r="D236" s="20"/>
      <c r="E236" s="20"/>
      <c r="F236" s="20"/>
      <c r="G236" s="20"/>
      <c r="H236" s="20"/>
      <c r="I236" s="20"/>
      <c r="J236" s="147"/>
      <c r="K236" s="20"/>
      <c r="L236" s="20"/>
      <c r="M236" s="20"/>
      <c r="N236" s="20"/>
      <c r="O236" s="20"/>
      <c r="P236" s="20"/>
      <c r="Q236" s="20"/>
      <c r="R236" s="20"/>
      <c r="S236" s="20"/>
      <c r="T236" s="20"/>
      <c r="U236" s="20"/>
      <c r="V236" s="20"/>
      <c r="W236" s="20"/>
      <c r="X236" s="20"/>
    </row>
    <row r="237" spans="1:24" ht="12.75" customHeight="1">
      <c r="A237" s="20"/>
      <c r="B237" s="20"/>
      <c r="C237" s="20"/>
      <c r="D237" s="20"/>
      <c r="E237" s="20"/>
      <c r="F237" s="20"/>
      <c r="G237" s="20"/>
      <c r="H237" s="20"/>
      <c r="I237" s="20"/>
      <c r="J237" s="147"/>
      <c r="K237" s="20"/>
      <c r="L237" s="20"/>
      <c r="M237" s="20"/>
      <c r="N237" s="20"/>
      <c r="O237" s="20"/>
      <c r="P237" s="20"/>
      <c r="Q237" s="20"/>
      <c r="R237" s="20"/>
      <c r="S237" s="20"/>
      <c r="T237" s="20"/>
      <c r="U237" s="20"/>
      <c r="V237" s="20"/>
      <c r="W237" s="20"/>
      <c r="X237" s="20"/>
    </row>
    <row r="238" spans="1:24" ht="12.75" customHeight="1">
      <c r="A238" s="20"/>
      <c r="B238" s="20"/>
      <c r="C238" s="20"/>
      <c r="D238" s="20"/>
      <c r="E238" s="20"/>
      <c r="F238" s="20"/>
      <c r="G238" s="20"/>
      <c r="H238" s="20"/>
      <c r="I238" s="20"/>
      <c r="J238" s="147"/>
      <c r="K238" s="20"/>
      <c r="L238" s="20"/>
      <c r="M238" s="20"/>
      <c r="N238" s="20"/>
      <c r="O238" s="20"/>
      <c r="P238" s="20"/>
      <c r="Q238" s="20"/>
      <c r="R238" s="20"/>
      <c r="S238" s="20"/>
      <c r="T238" s="20"/>
      <c r="U238" s="20"/>
      <c r="V238" s="20"/>
      <c r="W238" s="20"/>
      <c r="X238" s="20"/>
    </row>
    <row r="239" spans="1:24" ht="12.75" customHeight="1">
      <c r="A239" s="20"/>
      <c r="B239" s="20"/>
      <c r="C239" s="20"/>
      <c r="D239" s="20"/>
      <c r="E239" s="20"/>
      <c r="F239" s="20"/>
      <c r="G239" s="20"/>
      <c r="H239" s="20"/>
      <c r="I239" s="20"/>
      <c r="J239" s="147"/>
      <c r="K239" s="20"/>
      <c r="L239" s="20"/>
      <c r="M239" s="20"/>
      <c r="N239" s="20"/>
      <c r="O239" s="20"/>
      <c r="P239" s="20"/>
      <c r="Q239" s="20"/>
      <c r="R239" s="20"/>
      <c r="S239" s="20"/>
      <c r="T239" s="20"/>
      <c r="U239" s="20"/>
      <c r="V239" s="20"/>
      <c r="W239" s="20"/>
      <c r="X239" s="20"/>
    </row>
    <row r="240" spans="1:24" ht="12.75" customHeight="1">
      <c r="A240" s="20"/>
      <c r="B240" s="20"/>
      <c r="C240" s="20"/>
      <c r="D240" s="20"/>
      <c r="E240" s="20"/>
      <c r="F240" s="20"/>
      <c r="G240" s="20"/>
      <c r="H240" s="20"/>
      <c r="I240" s="20"/>
      <c r="J240" s="147"/>
      <c r="K240" s="20"/>
      <c r="L240" s="20"/>
      <c r="M240" s="20"/>
      <c r="N240" s="20"/>
      <c r="O240" s="20"/>
      <c r="P240" s="20"/>
      <c r="Q240" s="20"/>
      <c r="R240" s="20"/>
      <c r="S240" s="20"/>
      <c r="T240" s="20"/>
      <c r="U240" s="20"/>
      <c r="V240" s="20"/>
      <c r="W240" s="20"/>
      <c r="X240" s="20"/>
    </row>
    <row r="241" spans="1:24" ht="12.75" customHeight="1">
      <c r="A241" s="20"/>
      <c r="B241" s="20"/>
      <c r="C241" s="20"/>
      <c r="D241" s="20"/>
      <c r="E241" s="20"/>
      <c r="F241" s="20"/>
      <c r="G241" s="20"/>
      <c r="H241" s="20"/>
      <c r="I241" s="20"/>
      <c r="J241" s="147"/>
      <c r="K241" s="20"/>
      <c r="L241" s="20"/>
      <c r="M241" s="20"/>
      <c r="N241" s="20"/>
      <c r="O241" s="20"/>
      <c r="P241" s="20"/>
      <c r="Q241" s="20"/>
      <c r="R241" s="20"/>
      <c r="S241" s="20"/>
      <c r="T241" s="20"/>
      <c r="U241" s="20"/>
      <c r="V241" s="20"/>
      <c r="W241" s="20"/>
      <c r="X241" s="20"/>
    </row>
    <row r="242" spans="1:24" ht="12.75" customHeight="1">
      <c r="A242" s="20"/>
      <c r="B242" s="20"/>
      <c r="C242" s="20"/>
      <c r="D242" s="20"/>
      <c r="E242" s="20"/>
      <c r="F242" s="20"/>
      <c r="G242" s="20"/>
      <c r="H242" s="20"/>
      <c r="I242" s="20"/>
      <c r="J242" s="147"/>
      <c r="K242" s="20"/>
      <c r="L242" s="20"/>
      <c r="M242" s="20"/>
      <c r="N242" s="20"/>
      <c r="O242" s="20"/>
      <c r="P242" s="20"/>
      <c r="Q242" s="20"/>
      <c r="R242" s="20"/>
      <c r="S242" s="20"/>
      <c r="T242" s="20"/>
      <c r="U242" s="20"/>
      <c r="V242" s="20"/>
      <c r="W242" s="20"/>
      <c r="X242" s="20"/>
    </row>
    <row r="243" spans="1:24" ht="12.75" customHeight="1">
      <c r="A243" s="20"/>
      <c r="B243" s="20"/>
      <c r="C243" s="20"/>
      <c r="D243" s="20"/>
      <c r="E243" s="20"/>
      <c r="F243" s="20"/>
      <c r="G243" s="20"/>
      <c r="H243" s="20"/>
      <c r="I243" s="20"/>
      <c r="J243" s="147"/>
      <c r="K243" s="20"/>
      <c r="L243" s="20"/>
      <c r="M243" s="20"/>
      <c r="N243" s="20"/>
      <c r="O243" s="20"/>
      <c r="P243" s="20"/>
      <c r="Q243" s="20"/>
      <c r="R243" s="20"/>
      <c r="S243" s="20"/>
      <c r="T243" s="20"/>
      <c r="U243" s="20"/>
      <c r="V243" s="20"/>
      <c r="W243" s="20"/>
      <c r="X243" s="20"/>
    </row>
    <row r="244" spans="1:24" ht="12.75" customHeight="1">
      <c r="A244" s="20"/>
      <c r="B244" s="20"/>
      <c r="C244" s="20"/>
      <c r="D244" s="20"/>
      <c r="E244" s="20"/>
      <c r="F244" s="20"/>
      <c r="G244" s="20"/>
      <c r="H244" s="20"/>
      <c r="I244" s="20"/>
      <c r="J244" s="147"/>
      <c r="K244" s="20"/>
      <c r="L244" s="20"/>
      <c r="M244" s="20"/>
      <c r="N244" s="20"/>
      <c r="O244" s="20"/>
      <c r="P244" s="20"/>
      <c r="Q244" s="20"/>
      <c r="R244" s="20"/>
      <c r="S244" s="20"/>
      <c r="T244" s="20"/>
      <c r="U244" s="20"/>
      <c r="V244" s="20"/>
      <c r="W244" s="20"/>
      <c r="X244" s="20"/>
    </row>
    <row r="245" spans="1:24" ht="12.75" customHeight="1">
      <c r="A245" s="20"/>
      <c r="B245" s="20"/>
      <c r="C245" s="20"/>
      <c r="D245" s="20"/>
      <c r="E245" s="20"/>
      <c r="F245" s="20"/>
      <c r="G245" s="20"/>
      <c r="H245" s="20"/>
      <c r="I245" s="20"/>
      <c r="J245" s="147"/>
      <c r="K245" s="20"/>
      <c r="L245" s="20"/>
      <c r="M245" s="20"/>
      <c r="N245" s="20"/>
      <c r="O245" s="20"/>
      <c r="P245" s="20"/>
      <c r="Q245" s="20"/>
      <c r="R245" s="20"/>
      <c r="S245" s="20"/>
      <c r="T245" s="20"/>
      <c r="U245" s="20"/>
      <c r="V245" s="20"/>
      <c r="W245" s="20"/>
      <c r="X245" s="20"/>
    </row>
    <row r="246" spans="1:24" ht="12.75" customHeight="1">
      <c r="A246" s="20"/>
      <c r="B246" s="20"/>
      <c r="C246" s="20"/>
      <c r="D246" s="20"/>
      <c r="E246" s="20"/>
      <c r="F246" s="20"/>
      <c r="G246" s="20"/>
      <c r="H246" s="20"/>
      <c r="I246" s="20"/>
      <c r="J246" s="147"/>
      <c r="K246" s="20"/>
      <c r="L246" s="20"/>
      <c r="M246" s="20"/>
      <c r="N246" s="20"/>
      <c r="O246" s="20"/>
      <c r="P246" s="20"/>
      <c r="Q246" s="20"/>
      <c r="R246" s="20"/>
      <c r="S246" s="20"/>
      <c r="T246" s="20"/>
      <c r="U246" s="20"/>
      <c r="V246" s="20"/>
      <c r="W246" s="20"/>
      <c r="X246" s="20"/>
    </row>
    <row r="247" spans="1:24" ht="12.75" customHeight="1">
      <c r="A247" s="20"/>
      <c r="B247" s="20"/>
      <c r="C247" s="20"/>
      <c r="D247" s="20"/>
      <c r="E247" s="20"/>
      <c r="F247" s="20"/>
      <c r="G247" s="20"/>
      <c r="H247" s="20"/>
      <c r="I247" s="20"/>
      <c r="J247" s="147"/>
      <c r="K247" s="20"/>
      <c r="L247" s="20"/>
      <c r="M247" s="20"/>
      <c r="N247" s="20"/>
      <c r="O247" s="20"/>
      <c r="P247" s="20"/>
      <c r="Q247" s="20"/>
      <c r="R247" s="20"/>
      <c r="S247" s="20"/>
      <c r="T247" s="20"/>
      <c r="U247" s="20"/>
      <c r="V247" s="20"/>
      <c r="W247" s="20"/>
      <c r="X247" s="20"/>
    </row>
    <row r="248" spans="1:24" ht="12.75" customHeight="1">
      <c r="A248" s="20"/>
      <c r="B248" s="20"/>
      <c r="C248" s="20"/>
      <c r="D248" s="20"/>
      <c r="E248" s="20"/>
      <c r="F248" s="20"/>
      <c r="G248" s="20"/>
      <c r="H248" s="20"/>
      <c r="I248" s="20"/>
      <c r="J248" s="147"/>
      <c r="K248" s="20"/>
      <c r="L248" s="20"/>
      <c r="M248" s="20"/>
      <c r="N248" s="20"/>
      <c r="O248" s="20"/>
      <c r="P248" s="20"/>
      <c r="Q248" s="20"/>
      <c r="R248" s="20"/>
      <c r="S248" s="20"/>
      <c r="T248" s="20"/>
      <c r="U248" s="20"/>
      <c r="V248" s="20"/>
      <c r="W248" s="20"/>
      <c r="X248" s="20"/>
    </row>
    <row r="249" spans="1:24" ht="12.75" customHeight="1">
      <c r="A249" s="20"/>
      <c r="B249" s="20"/>
      <c r="C249" s="20"/>
      <c r="D249" s="20"/>
      <c r="E249" s="20"/>
      <c r="F249" s="20"/>
      <c r="G249" s="20"/>
      <c r="H249" s="20"/>
      <c r="I249" s="20"/>
      <c r="J249" s="147"/>
      <c r="K249" s="20"/>
      <c r="L249" s="20"/>
      <c r="M249" s="20"/>
      <c r="N249" s="20"/>
      <c r="O249" s="20"/>
      <c r="P249" s="20"/>
      <c r="Q249" s="20"/>
      <c r="R249" s="20"/>
      <c r="S249" s="20"/>
      <c r="T249" s="20"/>
      <c r="U249" s="20"/>
      <c r="V249" s="20"/>
      <c r="W249" s="20"/>
      <c r="X249" s="20"/>
    </row>
    <row r="250" spans="1:24" ht="12.75" customHeight="1">
      <c r="A250" s="20"/>
      <c r="B250" s="20"/>
      <c r="C250" s="20"/>
      <c r="D250" s="20"/>
      <c r="E250" s="20"/>
      <c r="F250" s="20"/>
      <c r="G250" s="20"/>
      <c r="H250" s="20"/>
      <c r="I250" s="20"/>
      <c r="J250" s="147"/>
      <c r="K250" s="20"/>
      <c r="L250" s="20"/>
      <c r="M250" s="20"/>
      <c r="N250" s="20"/>
      <c r="O250" s="20"/>
      <c r="P250" s="20"/>
      <c r="Q250" s="20"/>
      <c r="R250" s="20"/>
      <c r="S250" s="20"/>
      <c r="T250" s="20"/>
      <c r="U250" s="20"/>
      <c r="V250" s="20"/>
      <c r="W250" s="20"/>
      <c r="X250" s="20"/>
    </row>
    <row r="251" spans="1:24" ht="12.75" customHeight="1">
      <c r="A251" s="20"/>
      <c r="B251" s="20"/>
      <c r="C251" s="20"/>
      <c r="D251" s="20"/>
      <c r="E251" s="20"/>
      <c r="F251" s="20"/>
      <c r="G251" s="20"/>
      <c r="H251" s="20"/>
      <c r="I251" s="20"/>
      <c r="J251" s="147"/>
      <c r="K251" s="20"/>
      <c r="L251" s="20"/>
      <c r="M251" s="20"/>
      <c r="N251" s="20"/>
      <c r="O251" s="20"/>
      <c r="P251" s="20"/>
      <c r="Q251" s="20"/>
      <c r="R251" s="20"/>
      <c r="S251" s="20"/>
      <c r="T251" s="20"/>
      <c r="U251" s="20"/>
      <c r="V251" s="20"/>
      <c r="W251" s="20"/>
      <c r="X251" s="20"/>
    </row>
    <row r="252" spans="1:24" ht="12.75" customHeight="1">
      <c r="A252" s="20"/>
      <c r="B252" s="20"/>
      <c r="C252" s="20"/>
      <c r="D252" s="20"/>
      <c r="E252" s="20"/>
      <c r="F252" s="20"/>
      <c r="G252" s="20"/>
      <c r="H252" s="20"/>
      <c r="I252" s="20"/>
      <c r="J252" s="147"/>
      <c r="K252" s="20"/>
      <c r="L252" s="20"/>
      <c r="M252" s="20"/>
      <c r="N252" s="20"/>
      <c r="O252" s="20"/>
      <c r="P252" s="20"/>
      <c r="Q252" s="20"/>
      <c r="R252" s="20"/>
      <c r="S252" s="20"/>
      <c r="T252" s="20"/>
      <c r="U252" s="20"/>
      <c r="V252" s="20"/>
      <c r="W252" s="20"/>
      <c r="X252" s="20"/>
    </row>
    <row r="253" spans="1:24" ht="12.75" customHeight="1">
      <c r="A253" s="20"/>
      <c r="B253" s="20"/>
      <c r="C253" s="20"/>
      <c r="D253" s="20"/>
      <c r="E253" s="20"/>
      <c r="F253" s="20"/>
      <c r="G253" s="20"/>
      <c r="H253" s="20"/>
      <c r="I253" s="20"/>
      <c r="J253" s="147"/>
      <c r="K253" s="20"/>
      <c r="L253" s="20"/>
      <c r="M253" s="20"/>
      <c r="N253" s="20"/>
      <c r="O253" s="20"/>
      <c r="P253" s="20"/>
      <c r="Q253" s="20"/>
      <c r="R253" s="20"/>
      <c r="S253" s="20"/>
      <c r="T253" s="20"/>
      <c r="U253" s="20"/>
      <c r="V253" s="20"/>
      <c r="W253" s="20"/>
      <c r="X253" s="20"/>
    </row>
    <row r="254" spans="1:24" ht="12.75" customHeight="1">
      <c r="A254" s="20"/>
      <c r="B254" s="20"/>
      <c r="C254" s="20"/>
      <c r="D254" s="20"/>
      <c r="E254" s="20"/>
      <c r="F254" s="20"/>
      <c r="G254" s="20"/>
      <c r="H254" s="20"/>
      <c r="I254" s="20"/>
      <c r="J254" s="147"/>
      <c r="K254" s="20"/>
      <c r="L254" s="20"/>
      <c r="M254" s="20"/>
      <c r="N254" s="20"/>
      <c r="O254" s="20"/>
      <c r="P254" s="20"/>
      <c r="Q254" s="20"/>
      <c r="R254" s="20"/>
      <c r="S254" s="20"/>
      <c r="T254" s="20"/>
      <c r="U254" s="20"/>
      <c r="V254" s="20"/>
      <c r="W254" s="20"/>
      <c r="X254" s="20"/>
    </row>
    <row r="255" spans="1:24" ht="12.75" customHeight="1">
      <c r="A255" s="20"/>
      <c r="B255" s="20"/>
      <c r="C255" s="20"/>
      <c r="D255" s="20"/>
      <c r="E255" s="20"/>
      <c r="F255" s="20"/>
      <c r="G255" s="20"/>
      <c r="H255" s="20"/>
      <c r="I255" s="20"/>
      <c r="J255" s="147"/>
      <c r="K255" s="20"/>
      <c r="L255" s="20"/>
      <c r="M255" s="20"/>
      <c r="N255" s="20"/>
      <c r="O255" s="20"/>
      <c r="P255" s="20"/>
      <c r="Q255" s="20"/>
      <c r="R255" s="20"/>
      <c r="S255" s="20"/>
      <c r="T255" s="20"/>
      <c r="U255" s="20"/>
      <c r="V255" s="20"/>
      <c r="W255" s="20"/>
      <c r="X255" s="20"/>
    </row>
    <row r="256" spans="1:24" ht="12.75" customHeight="1">
      <c r="A256" s="20"/>
      <c r="B256" s="20"/>
      <c r="C256" s="20"/>
      <c r="D256" s="20"/>
      <c r="E256" s="20"/>
      <c r="F256" s="20"/>
      <c r="G256" s="20"/>
      <c r="H256" s="20"/>
      <c r="I256" s="20"/>
      <c r="J256" s="147"/>
      <c r="K256" s="20"/>
      <c r="L256" s="20"/>
      <c r="M256" s="20"/>
      <c r="N256" s="20"/>
      <c r="O256" s="20"/>
      <c r="P256" s="20"/>
      <c r="Q256" s="20"/>
      <c r="R256" s="20"/>
      <c r="S256" s="20"/>
      <c r="T256" s="20"/>
      <c r="U256" s="20"/>
      <c r="V256" s="20"/>
      <c r="W256" s="20"/>
      <c r="X256" s="20"/>
    </row>
    <row r="257" spans="1:24" ht="12.75" customHeight="1">
      <c r="A257" s="20"/>
      <c r="B257" s="20"/>
      <c r="C257" s="20"/>
      <c r="D257" s="20"/>
      <c r="E257" s="20"/>
      <c r="F257" s="20"/>
      <c r="G257" s="20"/>
      <c r="H257" s="20"/>
      <c r="I257" s="20"/>
      <c r="J257" s="147"/>
      <c r="K257" s="20"/>
      <c r="L257" s="20"/>
      <c r="M257" s="20"/>
      <c r="N257" s="20"/>
      <c r="O257" s="20"/>
      <c r="P257" s="20"/>
      <c r="Q257" s="20"/>
      <c r="R257" s="20"/>
      <c r="S257" s="20"/>
      <c r="T257" s="20"/>
      <c r="U257" s="20"/>
      <c r="V257" s="20"/>
      <c r="W257" s="20"/>
      <c r="X257" s="20"/>
    </row>
    <row r="258" spans="1:24" ht="12.75" customHeight="1">
      <c r="A258" s="20"/>
      <c r="B258" s="20"/>
      <c r="C258" s="20"/>
      <c r="D258" s="20"/>
      <c r="E258" s="20"/>
      <c r="F258" s="20"/>
      <c r="G258" s="20"/>
      <c r="H258" s="20"/>
      <c r="I258" s="20"/>
      <c r="J258" s="147"/>
      <c r="K258" s="20"/>
      <c r="L258" s="20"/>
      <c r="M258" s="20"/>
      <c r="N258" s="20"/>
      <c r="O258" s="20"/>
      <c r="P258" s="20"/>
      <c r="Q258" s="20"/>
      <c r="R258" s="20"/>
      <c r="S258" s="20"/>
      <c r="T258" s="20"/>
      <c r="U258" s="20"/>
      <c r="V258" s="20"/>
      <c r="W258" s="20"/>
      <c r="X258" s="20"/>
    </row>
    <row r="259" spans="1:24" ht="12.75" customHeight="1">
      <c r="A259" s="20"/>
      <c r="B259" s="20"/>
      <c r="C259" s="20"/>
      <c r="D259" s="20"/>
      <c r="E259" s="20"/>
      <c r="F259" s="20"/>
      <c r="G259" s="20"/>
      <c r="H259" s="20"/>
      <c r="I259" s="20"/>
      <c r="J259" s="147"/>
      <c r="K259" s="20"/>
      <c r="L259" s="20"/>
      <c r="M259" s="20"/>
      <c r="N259" s="20"/>
      <c r="O259" s="20"/>
      <c r="P259" s="20"/>
      <c r="Q259" s="20"/>
      <c r="R259" s="20"/>
      <c r="S259" s="20"/>
      <c r="T259" s="20"/>
      <c r="U259" s="20"/>
      <c r="V259" s="20"/>
      <c r="W259" s="20"/>
      <c r="X259" s="20"/>
    </row>
    <row r="260" spans="1:24" ht="12.75" customHeight="1">
      <c r="A260" s="20"/>
      <c r="B260" s="20"/>
      <c r="C260" s="20"/>
      <c r="D260" s="20"/>
      <c r="E260" s="20"/>
      <c r="F260" s="20"/>
      <c r="G260" s="20"/>
      <c r="H260" s="20"/>
      <c r="I260" s="20"/>
      <c r="J260" s="147"/>
      <c r="K260" s="20"/>
      <c r="L260" s="20"/>
      <c r="M260" s="20"/>
      <c r="N260" s="20"/>
      <c r="O260" s="20"/>
      <c r="P260" s="20"/>
      <c r="Q260" s="20"/>
      <c r="R260" s="20"/>
      <c r="S260" s="20"/>
      <c r="T260" s="20"/>
      <c r="U260" s="20"/>
      <c r="V260" s="20"/>
      <c r="W260" s="20"/>
      <c r="X260" s="20"/>
    </row>
    <row r="261" spans="1:24" ht="12.75" customHeight="1">
      <c r="A261" s="20"/>
      <c r="B261" s="20"/>
      <c r="C261" s="20"/>
      <c r="D261" s="20"/>
      <c r="E261" s="20"/>
      <c r="F261" s="20"/>
      <c r="G261" s="20"/>
      <c r="H261" s="20"/>
      <c r="I261" s="20"/>
      <c r="J261" s="147"/>
      <c r="K261" s="20"/>
      <c r="L261" s="20"/>
      <c r="M261" s="20"/>
      <c r="N261" s="20"/>
      <c r="O261" s="20"/>
      <c r="P261" s="20"/>
      <c r="Q261" s="20"/>
      <c r="R261" s="20"/>
      <c r="S261" s="20"/>
      <c r="T261" s="20"/>
      <c r="U261" s="20"/>
      <c r="V261" s="20"/>
      <c r="W261" s="20"/>
      <c r="X261" s="20"/>
    </row>
    <row r="262" spans="1:24" ht="12.75" customHeight="1">
      <c r="A262" s="20"/>
      <c r="B262" s="20"/>
      <c r="C262" s="20"/>
      <c r="D262" s="20"/>
      <c r="E262" s="20"/>
      <c r="F262" s="20"/>
      <c r="G262" s="20"/>
      <c r="H262" s="20"/>
      <c r="I262" s="20"/>
      <c r="J262" s="147"/>
      <c r="K262" s="20"/>
      <c r="L262" s="20"/>
      <c r="M262" s="20"/>
      <c r="N262" s="20"/>
      <c r="O262" s="20"/>
      <c r="P262" s="20"/>
      <c r="Q262" s="20"/>
      <c r="R262" s="20"/>
      <c r="S262" s="20"/>
      <c r="T262" s="20"/>
      <c r="U262" s="20"/>
      <c r="V262" s="20"/>
      <c r="W262" s="20"/>
      <c r="X262" s="20"/>
    </row>
    <row r="263" spans="1:24" ht="12.75" customHeight="1">
      <c r="A263" s="20"/>
      <c r="B263" s="20"/>
      <c r="C263" s="20"/>
      <c r="D263" s="20"/>
      <c r="E263" s="20"/>
      <c r="F263" s="20"/>
      <c r="G263" s="20"/>
      <c r="H263" s="20"/>
      <c r="I263" s="20"/>
      <c r="J263" s="147"/>
      <c r="K263" s="20"/>
      <c r="L263" s="20"/>
      <c r="M263" s="20"/>
      <c r="N263" s="20"/>
      <c r="O263" s="20"/>
      <c r="P263" s="20"/>
      <c r="Q263" s="20"/>
      <c r="R263" s="20"/>
      <c r="S263" s="20"/>
      <c r="T263" s="20"/>
      <c r="U263" s="20"/>
      <c r="V263" s="20"/>
      <c r="W263" s="20"/>
      <c r="X263" s="20"/>
    </row>
    <row r="264" spans="1:24" ht="12.75" customHeight="1">
      <c r="A264" s="20"/>
      <c r="B264" s="20"/>
      <c r="C264" s="20"/>
      <c r="D264" s="20"/>
      <c r="E264" s="20"/>
      <c r="F264" s="20"/>
      <c r="G264" s="20"/>
      <c r="H264" s="20"/>
      <c r="I264" s="20"/>
      <c r="J264" s="147"/>
      <c r="K264" s="20"/>
      <c r="L264" s="20"/>
      <c r="M264" s="20"/>
      <c r="N264" s="20"/>
      <c r="O264" s="20"/>
      <c r="P264" s="20"/>
      <c r="Q264" s="20"/>
      <c r="R264" s="20"/>
      <c r="S264" s="20"/>
      <c r="T264" s="20"/>
      <c r="U264" s="20"/>
      <c r="V264" s="20"/>
      <c r="W264" s="20"/>
      <c r="X264" s="20"/>
    </row>
    <row r="265" spans="1:24" ht="12.75" customHeight="1">
      <c r="A265" s="20"/>
      <c r="B265" s="20"/>
      <c r="C265" s="20"/>
      <c r="D265" s="20"/>
      <c r="E265" s="20"/>
      <c r="F265" s="20"/>
      <c r="G265" s="20"/>
      <c r="H265" s="20"/>
      <c r="I265" s="20"/>
      <c r="J265" s="147"/>
      <c r="K265" s="20"/>
      <c r="L265" s="20"/>
      <c r="M265" s="20"/>
      <c r="N265" s="20"/>
      <c r="O265" s="20"/>
      <c r="P265" s="20"/>
      <c r="Q265" s="20"/>
      <c r="R265" s="20"/>
      <c r="S265" s="20"/>
      <c r="T265" s="20"/>
      <c r="U265" s="20"/>
      <c r="V265" s="20"/>
      <c r="W265" s="20"/>
      <c r="X265" s="20"/>
    </row>
    <row r="266" spans="1:24" ht="12.75" customHeight="1">
      <c r="A266" s="20"/>
      <c r="B266" s="20"/>
      <c r="C266" s="20"/>
      <c r="D266" s="20"/>
      <c r="E266" s="20"/>
      <c r="F266" s="20"/>
      <c r="G266" s="20"/>
      <c r="H266" s="20"/>
      <c r="I266" s="20"/>
      <c r="J266" s="147"/>
      <c r="K266" s="20"/>
      <c r="L266" s="20"/>
      <c r="M266" s="20"/>
      <c r="N266" s="20"/>
      <c r="O266" s="20"/>
      <c r="P266" s="20"/>
      <c r="Q266" s="20"/>
      <c r="R266" s="20"/>
      <c r="S266" s="20"/>
      <c r="T266" s="20"/>
      <c r="U266" s="20"/>
      <c r="V266" s="20"/>
      <c r="W266" s="20"/>
      <c r="X266" s="20"/>
    </row>
    <row r="267" spans="1:24" ht="12.75" customHeight="1">
      <c r="A267" s="20"/>
      <c r="B267" s="20"/>
      <c r="C267" s="20"/>
      <c r="D267" s="20"/>
      <c r="E267" s="20"/>
      <c r="F267" s="20"/>
      <c r="G267" s="20"/>
      <c r="H267" s="20"/>
      <c r="I267" s="20"/>
      <c r="J267" s="147"/>
      <c r="K267" s="20"/>
      <c r="L267" s="20"/>
      <c r="M267" s="20"/>
      <c r="N267" s="20"/>
      <c r="O267" s="20"/>
      <c r="P267" s="20"/>
      <c r="Q267" s="20"/>
      <c r="R267" s="20"/>
      <c r="S267" s="20"/>
      <c r="T267" s="20"/>
      <c r="U267" s="20"/>
      <c r="V267" s="20"/>
      <c r="W267" s="20"/>
      <c r="X267" s="20"/>
    </row>
    <row r="268" spans="1:24" ht="12.75" customHeight="1">
      <c r="A268" s="20"/>
      <c r="B268" s="20"/>
      <c r="C268" s="20"/>
      <c r="D268" s="20"/>
      <c r="E268" s="20"/>
      <c r="F268" s="20"/>
      <c r="G268" s="20"/>
      <c r="H268" s="20"/>
      <c r="I268" s="20"/>
      <c r="J268" s="147"/>
      <c r="K268" s="20"/>
      <c r="L268" s="20"/>
      <c r="M268" s="20"/>
      <c r="N268" s="20"/>
      <c r="O268" s="20"/>
      <c r="P268" s="20"/>
      <c r="Q268" s="20"/>
      <c r="R268" s="20"/>
      <c r="S268" s="20"/>
      <c r="T268" s="20"/>
      <c r="U268" s="20"/>
      <c r="V268" s="20"/>
      <c r="W268" s="20"/>
      <c r="X268" s="20"/>
    </row>
    <row r="269" spans="1:24" ht="12.75" customHeight="1">
      <c r="A269" s="20"/>
      <c r="B269" s="20"/>
      <c r="C269" s="20"/>
      <c r="D269" s="20"/>
      <c r="E269" s="20"/>
      <c r="F269" s="20"/>
      <c r="G269" s="20"/>
      <c r="H269" s="20"/>
      <c r="I269" s="20"/>
      <c r="J269" s="147"/>
      <c r="K269" s="20"/>
      <c r="L269" s="20"/>
      <c r="M269" s="20"/>
      <c r="N269" s="20"/>
      <c r="O269" s="20"/>
      <c r="P269" s="20"/>
      <c r="Q269" s="20"/>
      <c r="R269" s="20"/>
      <c r="S269" s="20"/>
      <c r="T269" s="20"/>
      <c r="U269" s="20"/>
      <c r="V269" s="20"/>
      <c r="W269" s="20"/>
      <c r="X269" s="20"/>
    </row>
    <row r="270" spans="1:24" ht="12.75" customHeight="1">
      <c r="A270" s="20"/>
      <c r="B270" s="20"/>
      <c r="C270" s="20"/>
      <c r="D270" s="20"/>
      <c r="E270" s="20"/>
      <c r="F270" s="20"/>
      <c r="G270" s="20"/>
      <c r="H270" s="20"/>
      <c r="I270" s="20"/>
      <c r="J270" s="147"/>
      <c r="K270" s="20"/>
      <c r="L270" s="20"/>
      <c r="M270" s="20"/>
      <c r="N270" s="20"/>
      <c r="O270" s="20"/>
      <c r="P270" s="20"/>
      <c r="Q270" s="20"/>
      <c r="R270" s="20"/>
      <c r="S270" s="20"/>
      <c r="T270" s="20"/>
      <c r="U270" s="20"/>
      <c r="V270" s="20"/>
      <c r="W270" s="20"/>
      <c r="X270" s="20"/>
    </row>
    <row r="271" spans="1:24" ht="12.75" customHeight="1">
      <c r="A271" s="20"/>
      <c r="B271" s="20"/>
      <c r="C271" s="20"/>
      <c r="D271" s="20"/>
      <c r="E271" s="20"/>
      <c r="F271" s="20"/>
      <c r="G271" s="20"/>
      <c r="H271" s="20"/>
      <c r="I271" s="20"/>
      <c r="J271" s="147"/>
      <c r="K271" s="20"/>
      <c r="L271" s="20"/>
      <c r="M271" s="20"/>
      <c r="N271" s="20"/>
      <c r="O271" s="20"/>
      <c r="P271" s="20"/>
      <c r="Q271" s="20"/>
      <c r="R271" s="20"/>
      <c r="S271" s="20"/>
      <c r="T271" s="20"/>
      <c r="U271" s="20"/>
      <c r="V271" s="20"/>
      <c r="W271" s="20"/>
      <c r="X271" s="20"/>
    </row>
    <row r="272" spans="1:24" ht="12.75" customHeight="1">
      <c r="A272" s="20"/>
      <c r="B272" s="20"/>
      <c r="C272" s="20"/>
      <c r="D272" s="20"/>
      <c r="E272" s="20"/>
      <c r="F272" s="20"/>
      <c r="G272" s="20"/>
      <c r="H272" s="20"/>
      <c r="I272" s="20"/>
      <c r="J272" s="147"/>
      <c r="K272" s="20"/>
      <c r="L272" s="20"/>
      <c r="M272" s="20"/>
      <c r="N272" s="20"/>
      <c r="O272" s="20"/>
      <c r="P272" s="20"/>
      <c r="Q272" s="20"/>
      <c r="R272" s="20"/>
      <c r="S272" s="20"/>
      <c r="T272" s="20"/>
      <c r="U272" s="20"/>
      <c r="V272" s="20"/>
      <c r="W272" s="20"/>
      <c r="X272" s="20"/>
    </row>
    <row r="273" spans="1:24" ht="12.75" customHeight="1">
      <c r="A273" s="20"/>
      <c r="B273" s="20"/>
      <c r="C273" s="20"/>
      <c r="D273" s="20"/>
      <c r="E273" s="20"/>
      <c r="F273" s="20"/>
      <c r="G273" s="20"/>
      <c r="H273" s="20"/>
      <c r="I273" s="20"/>
      <c r="J273" s="147"/>
      <c r="K273" s="20"/>
      <c r="L273" s="20"/>
      <c r="M273" s="20"/>
      <c r="N273" s="20"/>
      <c r="O273" s="20"/>
      <c r="P273" s="20"/>
      <c r="Q273" s="20"/>
      <c r="R273" s="20"/>
      <c r="S273" s="20"/>
      <c r="T273" s="20"/>
      <c r="U273" s="20"/>
      <c r="V273" s="20"/>
      <c r="W273" s="20"/>
      <c r="X273" s="20"/>
    </row>
    <row r="274" spans="1:24" ht="12.75" customHeight="1">
      <c r="A274" s="20"/>
      <c r="B274" s="20"/>
      <c r="C274" s="20"/>
      <c r="D274" s="20"/>
      <c r="E274" s="20"/>
      <c r="F274" s="20"/>
      <c r="G274" s="20"/>
      <c r="H274" s="20"/>
      <c r="I274" s="20"/>
      <c r="J274" s="147"/>
      <c r="K274" s="20"/>
      <c r="L274" s="20"/>
      <c r="M274" s="20"/>
      <c r="N274" s="20"/>
      <c r="O274" s="20"/>
      <c r="P274" s="20"/>
      <c r="Q274" s="20"/>
      <c r="R274" s="20"/>
      <c r="S274" s="20"/>
      <c r="T274" s="20"/>
      <c r="U274" s="20"/>
      <c r="V274" s="20"/>
      <c r="W274" s="20"/>
      <c r="X274" s="20"/>
    </row>
    <row r="275" spans="1:24" ht="12.75" customHeight="1">
      <c r="A275" s="20"/>
      <c r="B275" s="20"/>
      <c r="C275" s="20"/>
      <c r="D275" s="20"/>
      <c r="E275" s="20"/>
      <c r="F275" s="20"/>
      <c r="G275" s="20"/>
      <c r="H275" s="20"/>
      <c r="I275" s="20"/>
      <c r="J275" s="147"/>
      <c r="K275" s="20"/>
      <c r="L275" s="20"/>
      <c r="M275" s="20"/>
      <c r="N275" s="20"/>
      <c r="O275" s="20"/>
      <c r="P275" s="20"/>
      <c r="Q275" s="20"/>
      <c r="R275" s="20"/>
      <c r="S275" s="20"/>
      <c r="T275" s="20"/>
      <c r="U275" s="20"/>
      <c r="V275" s="20"/>
      <c r="W275" s="20"/>
      <c r="X275" s="20"/>
    </row>
    <row r="276" spans="1:24" ht="12.75" customHeight="1">
      <c r="A276" s="20"/>
      <c r="B276" s="20"/>
      <c r="C276" s="20"/>
      <c r="D276" s="20"/>
      <c r="E276" s="20"/>
      <c r="F276" s="20"/>
      <c r="G276" s="20"/>
      <c r="H276" s="20"/>
      <c r="I276" s="20"/>
      <c r="J276" s="147"/>
      <c r="K276" s="20"/>
      <c r="L276" s="20"/>
      <c r="M276" s="20"/>
      <c r="N276" s="20"/>
      <c r="O276" s="20"/>
      <c r="P276" s="20"/>
      <c r="Q276" s="20"/>
      <c r="R276" s="20"/>
      <c r="S276" s="20"/>
      <c r="T276" s="20"/>
      <c r="U276" s="20"/>
      <c r="V276" s="20"/>
      <c r="W276" s="20"/>
      <c r="X276" s="20"/>
    </row>
    <row r="277" spans="1:24" ht="12.75" customHeight="1">
      <c r="A277" s="20"/>
      <c r="B277" s="20"/>
      <c r="C277" s="20"/>
      <c r="D277" s="20"/>
      <c r="E277" s="20"/>
      <c r="F277" s="20"/>
      <c r="G277" s="20"/>
      <c r="H277" s="20"/>
      <c r="I277" s="20"/>
      <c r="J277" s="147"/>
      <c r="K277" s="20"/>
      <c r="L277" s="20"/>
      <c r="M277" s="20"/>
      <c r="N277" s="20"/>
      <c r="O277" s="20"/>
      <c r="P277" s="20"/>
      <c r="Q277" s="20"/>
      <c r="R277" s="20"/>
      <c r="S277" s="20"/>
      <c r="T277" s="20"/>
      <c r="U277" s="20"/>
      <c r="V277" s="20"/>
      <c r="W277" s="20"/>
      <c r="X277" s="20"/>
    </row>
    <row r="278" spans="1:24" ht="12.75" customHeight="1">
      <c r="A278" s="20"/>
      <c r="B278" s="20"/>
      <c r="C278" s="20"/>
      <c r="D278" s="20"/>
      <c r="E278" s="20"/>
      <c r="F278" s="20"/>
      <c r="G278" s="20"/>
      <c r="H278" s="20"/>
      <c r="I278" s="20"/>
      <c r="J278" s="147"/>
      <c r="K278" s="20"/>
      <c r="L278" s="20"/>
      <c r="M278" s="20"/>
      <c r="N278" s="20"/>
      <c r="O278" s="20"/>
      <c r="P278" s="20"/>
      <c r="Q278" s="20"/>
      <c r="R278" s="20"/>
      <c r="S278" s="20"/>
      <c r="T278" s="20"/>
      <c r="U278" s="20"/>
      <c r="V278" s="20"/>
      <c r="W278" s="20"/>
      <c r="X278" s="20"/>
    </row>
    <row r="279" spans="1:24" ht="12.75" customHeight="1">
      <c r="A279" s="20"/>
      <c r="B279" s="20"/>
      <c r="C279" s="20"/>
      <c r="D279" s="20"/>
      <c r="E279" s="20"/>
      <c r="F279" s="20"/>
      <c r="G279" s="20"/>
      <c r="H279" s="20"/>
      <c r="I279" s="20"/>
      <c r="J279" s="147"/>
      <c r="K279" s="20"/>
      <c r="L279" s="20"/>
      <c r="M279" s="20"/>
      <c r="N279" s="20"/>
      <c r="O279" s="20"/>
      <c r="P279" s="20"/>
      <c r="Q279" s="20"/>
      <c r="R279" s="20"/>
      <c r="S279" s="20"/>
      <c r="T279" s="20"/>
      <c r="U279" s="20"/>
      <c r="V279" s="20"/>
      <c r="W279" s="20"/>
      <c r="X279" s="20"/>
    </row>
    <row r="280" spans="1:24" ht="12.75" customHeight="1">
      <c r="A280" s="20"/>
      <c r="B280" s="20"/>
      <c r="C280" s="20"/>
      <c r="D280" s="20"/>
      <c r="E280" s="20"/>
      <c r="F280" s="20"/>
      <c r="G280" s="20"/>
      <c r="H280" s="20"/>
      <c r="I280" s="20"/>
      <c r="J280" s="147"/>
      <c r="K280" s="20"/>
      <c r="L280" s="20"/>
      <c r="M280" s="20"/>
      <c r="N280" s="20"/>
      <c r="O280" s="20"/>
      <c r="P280" s="20"/>
      <c r="Q280" s="20"/>
      <c r="R280" s="20"/>
      <c r="S280" s="20"/>
      <c r="T280" s="20"/>
      <c r="U280" s="20"/>
      <c r="V280" s="20"/>
      <c r="W280" s="20"/>
      <c r="X280" s="20"/>
    </row>
    <row r="281" spans="1:24" ht="12.75" customHeight="1">
      <c r="A281" s="20"/>
      <c r="B281" s="20"/>
      <c r="C281" s="20"/>
      <c r="D281" s="20"/>
      <c r="E281" s="20"/>
      <c r="F281" s="20"/>
      <c r="G281" s="20"/>
      <c r="H281" s="20"/>
      <c r="I281" s="20"/>
      <c r="J281" s="147"/>
      <c r="K281" s="20"/>
      <c r="L281" s="20"/>
      <c r="M281" s="20"/>
      <c r="N281" s="20"/>
      <c r="O281" s="20"/>
      <c r="P281" s="20"/>
      <c r="Q281" s="20"/>
      <c r="R281" s="20"/>
      <c r="S281" s="20"/>
      <c r="T281" s="20"/>
      <c r="U281" s="20"/>
      <c r="V281" s="20"/>
      <c r="W281" s="20"/>
      <c r="X281" s="20"/>
    </row>
    <row r="282" spans="1:24" ht="12.75" customHeight="1">
      <c r="A282" s="20"/>
      <c r="B282" s="20"/>
      <c r="C282" s="20"/>
      <c r="D282" s="20"/>
      <c r="E282" s="20"/>
      <c r="F282" s="20"/>
      <c r="G282" s="20"/>
      <c r="H282" s="20"/>
      <c r="I282" s="20"/>
      <c r="J282" s="147"/>
      <c r="K282" s="20"/>
      <c r="L282" s="20"/>
      <c r="M282" s="20"/>
      <c r="N282" s="20"/>
      <c r="O282" s="20"/>
      <c r="P282" s="20"/>
      <c r="Q282" s="20"/>
      <c r="R282" s="20"/>
      <c r="S282" s="20"/>
      <c r="T282" s="20"/>
      <c r="U282" s="20"/>
      <c r="V282" s="20"/>
      <c r="W282" s="20"/>
      <c r="X282" s="20"/>
    </row>
    <row r="283" spans="1:24" ht="12.75" customHeight="1">
      <c r="A283" s="20"/>
      <c r="B283" s="20"/>
      <c r="C283" s="20"/>
      <c r="D283" s="20"/>
      <c r="E283" s="20"/>
      <c r="F283" s="20"/>
      <c r="G283" s="20"/>
      <c r="H283" s="20"/>
      <c r="I283" s="20"/>
      <c r="J283" s="147"/>
      <c r="K283" s="20"/>
      <c r="L283" s="20"/>
      <c r="M283" s="20"/>
      <c r="N283" s="20"/>
      <c r="O283" s="20"/>
      <c r="P283" s="20"/>
      <c r="Q283" s="20"/>
      <c r="R283" s="20"/>
      <c r="S283" s="20"/>
      <c r="T283" s="20"/>
      <c r="U283" s="20"/>
      <c r="V283" s="20"/>
      <c r="W283" s="20"/>
      <c r="X283" s="20"/>
    </row>
    <row r="284" spans="1:24" ht="12.75" customHeight="1">
      <c r="A284" s="20"/>
      <c r="B284" s="20"/>
      <c r="C284" s="20"/>
      <c r="D284" s="20"/>
      <c r="E284" s="20"/>
      <c r="F284" s="20"/>
      <c r="G284" s="20"/>
      <c r="H284" s="20"/>
      <c r="I284" s="20"/>
      <c r="J284" s="147"/>
      <c r="K284" s="20"/>
      <c r="L284" s="20"/>
      <c r="M284" s="20"/>
      <c r="N284" s="20"/>
      <c r="O284" s="20"/>
      <c r="P284" s="20"/>
      <c r="Q284" s="20"/>
      <c r="R284" s="20"/>
      <c r="S284" s="20"/>
      <c r="T284" s="20"/>
      <c r="U284" s="20"/>
      <c r="V284" s="20"/>
      <c r="W284" s="20"/>
      <c r="X284" s="20"/>
    </row>
    <row r="285" spans="1:24" ht="12.75" customHeight="1">
      <c r="A285" s="20"/>
      <c r="B285" s="20"/>
      <c r="C285" s="20"/>
      <c r="D285" s="20"/>
      <c r="E285" s="20"/>
      <c r="F285" s="20"/>
      <c r="G285" s="20"/>
      <c r="H285" s="20"/>
      <c r="I285" s="20"/>
      <c r="J285" s="147"/>
      <c r="K285" s="20"/>
      <c r="L285" s="20"/>
      <c r="M285" s="20"/>
      <c r="N285" s="20"/>
      <c r="O285" s="20"/>
      <c r="P285" s="20"/>
      <c r="Q285" s="20"/>
      <c r="R285" s="20"/>
      <c r="S285" s="20"/>
      <c r="T285" s="20"/>
      <c r="U285" s="20"/>
      <c r="V285" s="20"/>
      <c r="W285" s="20"/>
      <c r="X285" s="20"/>
    </row>
    <row r="286" spans="1:24" ht="12.75" customHeight="1">
      <c r="A286" s="20"/>
      <c r="B286" s="20"/>
      <c r="C286" s="20"/>
      <c r="D286" s="20"/>
      <c r="E286" s="20"/>
      <c r="F286" s="20"/>
      <c r="G286" s="20"/>
      <c r="H286" s="20"/>
      <c r="I286" s="20"/>
      <c r="J286" s="147"/>
      <c r="K286" s="20"/>
      <c r="L286" s="20"/>
      <c r="M286" s="20"/>
      <c r="N286" s="20"/>
      <c r="O286" s="20"/>
      <c r="P286" s="20"/>
      <c r="Q286" s="20"/>
      <c r="R286" s="20"/>
      <c r="S286" s="20"/>
      <c r="T286" s="20"/>
      <c r="U286" s="20"/>
      <c r="V286" s="20"/>
      <c r="W286" s="20"/>
      <c r="X286" s="20"/>
    </row>
    <row r="287" spans="1:24" ht="12.75" customHeight="1">
      <c r="A287" s="20"/>
      <c r="B287" s="20"/>
      <c r="C287" s="20"/>
      <c r="D287" s="20"/>
      <c r="E287" s="20"/>
      <c r="F287" s="20"/>
      <c r="G287" s="20"/>
      <c r="H287" s="20"/>
      <c r="I287" s="20"/>
      <c r="J287" s="147"/>
      <c r="K287" s="20"/>
      <c r="L287" s="20"/>
      <c r="M287" s="20"/>
      <c r="N287" s="20"/>
      <c r="O287" s="20"/>
      <c r="P287" s="20"/>
      <c r="Q287" s="20"/>
      <c r="R287" s="20"/>
      <c r="S287" s="20"/>
      <c r="T287" s="20"/>
      <c r="U287" s="20"/>
      <c r="V287" s="20"/>
      <c r="W287" s="20"/>
      <c r="X287" s="20"/>
    </row>
    <row r="288" spans="1:24" ht="12.75" customHeight="1">
      <c r="A288" s="20"/>
      <c r="B288" s="20"/>
      <c r="C288" s="20"/>
      <c r="D288" s="20"/>
      <c r="E288" s="20"/>
      <c r="F288" s="20"/>
      <c r="G288" s="20"/>
      <c r="H288" s="20"/>
      <c r="I288" s="20"/>
      <c r="J288" s="147"/>
      <c r="K288" s="20"/>
      <c r="L288" s="20"/>
      <c r="M288" s="20"/>
      <c r="N288" s="20"/>
      <c r="O288" s="20"/>
      <c r="P288" s="20"/>
      <c r="Q288" s="20"/>
      <c r="R288" s="20"/>
      <c r="S288" s="20"/>
      <c r="T288" s="20"/>
      <c r="U288" s="20"/>
      <c r="V288" s="20"/>
      <c r="W288" s="20"/>
      <c r="X288" s="20"/>
    </row>
    <row r="289" spans="1:24" ht="12.75" customHeight="1">
      <c r="A289" s="20"/>
      <c r="B289" s="20"/>
      <c r="C289" s="20"/>
      <c r="D289" s="20"/>
      <c r="E289" s="20"/>
      <c r="F289" s="20"/>
      <c r="G289" s="20"/>
      <c r="H289" s="20"/>
      <c r="I289" s="20"/>
      <c r="J289" s="147"/>
      <c r="K289" s="20"/>
      <c r="L289" s="20"/>
      <c r="M289" s="20"/>
      <c r="N289" s="20"/>
      <c r="O289" s="20"/>
      <c r="P289" s="20"/>
      <c r="Q289" s="20"/>
      <c r="R289" s="20"/>
      <c r="S289" s="20"/>
      <c r="T289" s="20"/>
      <c r="U289" s="20"/>
      <c r="V289" s="20"/>
      <c r="W289" s="20"/>
      <c r="X289" s="20"/>
    </row>
    <row r="290" spans="1:24" ht="12.75" customHeight="1">
      <c r="A290" s="20"/>
      <c r="B290" s="20"/>
      <c r="C290" s="20"/>
      <c r="D290" s="20"/>
      <c r="E290" s="20"/>
      <c r="F290" s="20"/>
      <c r="G290" s="20"/>
      <c r="H290" s="20"/>
      <c r="I290" s="20"/>
      <c r="J290" s="147"/>
      <c r="K290" s="20"/>
      <c r="L290" s="20"/>
      <c r="M290" s="20"/>
      <c r="N290" s="20"/>
      <c r="O290" s="20"/>
      <c r="P290" s="20"/>
      <c r="Q290" s="20"/>
      <c r="R290" s="20"/>
      <c r="S290" s="20"/>
      <c r="T290" s="20"/>
      <c r="U290" s="20"/>
      <c r="V290" s="20"/>
      <c r="W290" s="20"/>
      <c r="X290" s="20"/>
    </row>
    <row r="291" spans="1:24" ht="12.75" customHeight="1">
      <c r="A291" s="20"/>
      <c r="B291" s="20"/>
      <c r="C291" s="20"/>
      <c r="D291" s="20"/>
      <c r="E291" s="20"/>
      <c r="F291" s="20"/>
      <c r="G291" s="20"/>
      <c r="H291" s="20"/>
      <c r="I291" s="20"/>
      <c r="J291" s="147"/>
      <c r="K291" s="20"/>
      <c r="L291" s="20"/>
      <c r="M291" s="20"/>
      <c r="N291" s="20"/>
      <c r="O291" s="20"/>
      <c r="P291" s="20"/>
      <c r="Q291" s="20"/>
      <c r="R291" s="20"/>
      <c r="S291" s="20"/>
      <c r="T291" s="20"/>
      <c r="U291" s="20"/>
      <c r="V291" s="20"/>
      <c r="W291" s="20"/>
      <c r="X291" s="20"/>
    </row>
    <row r="292" spans="1:24" ht="12.75" customHeight="1">
      <c r="A292" s="20"/>
      <c r="B292" s="20"/>
      <c r="C292" s="20"/>
      <c r="D292" s="20"/>
      <c r="E292" s="20"/>
      <c r="F292" s="20"/>
      <c r="G292" s="20"/>
      <c r="H292" s="20"/>
      <c r="I292" s="20"/>
      <c r="J292" s="147"/>
      <c r="K292" s="20"/>
      <c r="L292" s="20"/>
      <c r="M292" s="20"/>
      <c r="N292" s="20"/>
      <c r="O292" s="20"/>
      <c r="P292" s="20"/>
      <c r="Q292" s="20"/>
      <c r="R292" s="20"/>
      <c r="S292" s="20"/>
      <c r="T292" s="20"/>
      <c r="U292" s="20"/>
      <c r="V292" s="20"/>
      <c r="W292" s="20"/>
      <c r="X292" s="20"/>
    </row>
    <row r="293" spans="1:24" ht="12.75" customHeight="1">
      <c r="A293" s="20"/>
      <c r="B293" s="20"/>
      <c r="C293" s="20"/>
      <c r="D293" s="20"/>
      <c r="E293" s="20"/>
      <c r="F293" s="20"/>
      <c r="G293" s="20"/>
      <c r="H293" s="20"/>
      <c r="I293" s="20"/>
      <c r="J293" s="147"/>
      <c r="K293" s="20"/>
      <c r="L293" s="20"/>
      <c r="M293" s="20"/>
      <c r="N293" s="20"/>
      <c r="O293" s="20"/>
      <c r="P293" s="20"/>
      <c r="Q293" s="20"/>
      <c r="R293" s="20"/>
      <c r="S293" s="20"/>
      <c r="T293" s="20"/>
      <c r="U293" s="20"/>
      <c r="V293" s="20"/>
      <c r="W293" s="20"/>
      <c r="X293" s="20"/>
    </row>
    <row r="294" spans="1:24" ht="12.75" customHeight="1">
      <c r="A294" s="20"/>
      <c r="B294" s="20"/>
      <c r="C294" s="20"/>
      <c r="D294" s="20"/>
      <c r="E294" s="20"/>
      <c r="F294" s="20"/>
      <c r="G294" s="20"/>
      <c r="H294" s="20"/>
      <c r="I294" s="20"/>
      <c r="J294" s="147"/>
      <c r="K294" s="20"/>
      <c r="L294" s="20"/>
      <c r="M294" s="20"/>
      <c r="N294" s="20"/>
      <c r="O294" s="20"/>
      <c r="P294" s="20"/>
      <c r="Q294" s="20"/>
      <c r="R294" s="20"/>
      <c r="S294" s="20"/>
      <c r="T294" s="20"/>
      <c r="U294" s="20"/>
      <c r="V294" s="20"/>
      <c r="W294" s="20"/>
      <c r="X294" s="20"/>
    </row>
    <row r="295" spans="1:24" ht="12.75" customHeight="1">
      <c r="A295" s="20"/>
      <c r="B295" s="20"/>
      <c r="C295" s="20"/>
      <c r="D295" s="20"/>
      <c r="E295" s="20"/>
      <c r="F295" s="20"/>
      <c r="G295" s="20"/>
      <c r="H295" s="20"/>
      <c r="I295" s="20"/>
      <c r="J295" s="147"/>
      <c r="K295" s="20"/>
      <c r="L295" s="20"/>
      <c r="M295" s="20"/>
      <c r="N295" s="20"/>
      <c r="O295" s="20"/>
      <c r="P295" s="20"/>
      <c r="Q295" s="20"/>
      <c r="R295" s="20"/>
      <c r="S295" s="20"/>
      <c r="T295" s="20"/>
      <c r="U295" s="20"/>
      <c r="V295" s="20"/>
      <c r="W295" s="20"/>
      <c r="X295" s="20"/>
    </row>
    <row r="296" spans="1:24" ht="12.75" customHeight="1">
      <c r="A296" s="20"/>
      <c r="B296" s="20"/>
      <c r="C296" s="20"/>
      <c r="D296" s="20"/>
      <c r="E296" s="20"/>
      <c r="F296" s="20"/>
      <c r="G296" s="20"/>
      <c r="H296" s="20"/>
      <c r="I296" s="20"/>
      <c r="J296" s="147"/>
      <c r="K296" s="20"/>
      <c r="L296" s="20"/>
      <c r="M296" s="20"/>
      <c r="N296" s="20"/>
      <c r="O296" s="20"/>
      <c r="P296" s="20"/>
      <c r="Q296" s="20"/>
      <c r="R296" s="20"/>
      <c r="S296" s="20"/>
      <c r="T296" s="20"/>
      <c r="U296" s="20"/>
      <c r="V296" s="20"/>
      <c r="W296" s="20"/>
      <c r="X296" s="20"/>
    </row>
    <row r="297" spans="1:24" ht="12.75" customHeight="1">
      <c r="A297" s="20"/>
      <c r="B297" s="20"/>
      <c r="C297" s="20"/>
      <c r="D297" s="20"/>
      <c r="E297" s="20"/>
      <c r="F297" s="20"/>
      <c r="G297" s="20"/>
      <c r="H297" s="20"/>
      <c r="I297" s="20"/>
      <c r="J297" s="147"/>
      <c r="K297" s="20"/>
      <c r="L297" s="20"/>
      <c r="M297" s="20"/>
      <c r="N297" s="20"/>
      <c r="O297" s="20"/>
      <c r="P297" s="20"/>
      <c r="Q297" s="20"/>
      <c r="R297" s="20"/>
      <c r="S297" s="20"/>
      <c r="T297" s="20"/>
      <c r="U297" s="20"/>
      <c r="V297" s="20"/>
      <c r="W297" s="20"/>
      <c r="X297" s="20"/>
    </row>
    <row r="298" spans="1:24" ht="12.75" customHeight="1">
      <c r="A298" s="20"/>
      <c r="B298" s="20"/>
      <c r="C298" s="20"/>
      <c r="D298" s="20"/>
      <c r="E298" s="20"/>
      <c r="F298" s="20"/>
      <c r="G298" s="20"/>
      <c r="H298" s="20"/>
      <c r="I298" s="20"/>
      <c r="J298" s="147"/>
      <c r="K298" s="20"/>
      <c r="L298" s="20"/>
      <c r="M298" s="20"/>
      <c r="N298" s="20"/>
      <c r="O298" s="20"/>
      <c r="P298" s="20"/>
      <c r="Q298" s="20"/>
      <c r="R298" s="20"/>
      <c r="S298" s="20"/>
      <c r="T298" s="20"/>
      <c r="U298" s="20"/>
      <c r="V298" s="20"/>
      <c r="W298" s="20"/>
      <c r="X298" s="20"/>
    </row>
    <row r="299" spans="1:24" ht="12.75" customHeight="1">
      <c r="A299" s="20"/>
      <c r="B299" s="20"/>
      <c r="C299" s="20"/>
      <c r="D299" s="20"/>
      <c r="E299" s="20"/>
      <c r="F299" s="20"/>
      <c r="G299" s="20"/>
      <c r="H299" s="20"/>
      <c r="I299" s="20"/>
      <c r="J299" s="147"/>
      <c r="K299" s="20"/>
      <c r="L299" s="20"/>
      <c r="M299" s="20"/>
      <c r="N299" s="20"/>
      <c r="O299" s="20"/>
      <c r="P299" s="20"/>
      <c r="Q299" s="20"/>
      <c r="R299" s="20"/>
      <c r="S299" s="20"/>
      <c r="T299" s="20"/>
      <c r="U299" s="20"/>
      <c r="V299" s="20"/>
      <c r="W299" s="20"/>
      <c r="X299" s="20"/>
    </row>
    <row r="300" spans="1:24" ht="12.75" customHeight="1">
      <c r="A300" s="20"/>
      <c r="B300" s="20"/>
      <c r="C300" s="20"/>
      <c r="D300" s="20"/>
      <c r="E300" s="20"/>
      <c r="F300" s="20"/>
      <c r="G300" s="20"/>
      <c r="H300" s="20"/>
      <c r="I300" s="20"/>
      <c r="J300" s="147"/>
      <c r="K300" s="20"/>
      <c r="L300" s="20"/>
      <c r="M300" s="20"/>
      <c r="N300" s="20"/>
      <c r="O300" s="20"/>
      <c r="P300" s="20"/>
      <c r="Q300" s="20"/>
      <c r="R300" s="20"/>
      <c r="S300" s="20"/>
      <c r="T300" s="20"/>
      <c r="U300" s="20"/>
      <c r="V300" s="20"/>
      <c r="W300" s="20"/>
      <c r="X300" s="20"/>
    </row>
    <row r="301" spans="1:24" ht="12.75" customHeight="1">
      <c r="A301" s="20"/>
      <c r="B301" s="20"/>
      <c r="C301" s="20"/>
      <c r="D301" s="20"/>
      <c r="E301" s="20"/>
      <c r="F301" s="20"/>
      <c r="G301" s="20"/>
      <c r="H301" s="20"/>
      <c r="I301" s="20"/>
      <c r="J301" s="147"/>
      <c r="K301" s="20"/>
      <c r="L301" s="20"/>
      <c r="M301" s="20"/>
      <c r="N301" s="20"/>
      <c r="O301" s="20"/>
      <c r="P301" s="20"/>
      <c r="Q301" s="20"/>
      <c r="R301" s="20"/>
      <c r="S301" s="20"/>
      <c r="T301" s="20"/>
      <c r="U301" s="20"/>
      <c r="V301" s="20"/>
      <c r="W301" s="20"/>
      <c r="X301" s="20"/>
    </row>
    <row r="302" spans="1:24" ht="12.75" customHeight="1">
      <c r="A302" s="20"/>
      <c r="B302" s="20"/>
      <c r="C302" s="20"/>
      <c r="D302" s="20"/>
      <c r="E302" s="20"/>
      <c r="F302" s="20"/>
      <c r="G302" s="20"/>
      <c r="H302" s="20"/>
      <c r="I302" s="20"/>
      <c r="J302" s="147"/>
      <c r="K302" s="20"/>
      <c r="L302" s="20"/>
      <c r="M302" s="20"/>
      <c r="N302" s="20"/>
      <c r="O302" s="20"/>
      <c r="P302" s="20"/>
      <c r="Q302" s="20"/>
      <c r="R302" s="20"/>
      <c r="S302" s="20"/>
      <c r="T302" s="20"/>
      <c r="U302" s="20"/>
      <c r="V302" s="20"/>
      <c r="W302" s="20"/>
      <c r="X302" s="20"/>
    </row>
    <row r="303" spans="1:24" ht="12.75" customHeight="1">
      <c r="A303" s="20"/>
      <c r="B303" s="20"/>
      <c r="C303" s="20"/>
      <c r="D303" s="20"/>
      <c r="E303" s="20"/>
      <c r="F303" s="20"/>
      <c r="G303" s="20"/>
      <c r="H303" s="20"/>
      <c r="I303" s="20"/>
      <c r="J303" s="147"/>
      <c r="K303" s="20"/>
      <c r="L303" s="20"/>
      <c r="M303" s="20"/>
      <c r="N303" s="20"/>
      <c r="O303" s="20"/>
      <c r="P303" s="20"/>
      <c r="Q303" s="20"/>
      <c r="R303" s="20"/>
      <c r="S303" s="20"/>
      <c r="T303" s="20"/>
      <c r="U303" s="20"/>
      <c r="V303" s="20"/>
      <c r="W303" s="20"/>
      <c r="X303" s="20"/>
    </row>
    <row r="304" spans="1:24" ht="12.75" customHeight="1">
      <c r="A304" s="20"/>
      <c r="B304" s="20"/>
      <c r="C304" s="20"/>
      <c r="D304" s="20"/>
      <c r="E304" s="20"/>
      <c r="F304" s="20"/>
      <c r="G304" s="20"/>
      <c r="H304" s="20"/>
      <c r="I304" s="20"/>
      <c r="J304" s="147"/>
      <c r="K304" s="20"/>
      <c r="L304" s="20"/>
      <c r="M304" s="20"/>
      <c r="N304" s="20"/>
      <c r="O304" s="20"/>
      <c r="P304" s="20"/>
      <c r="Q304" s="20"/>
      <c r="R304" s="20"/>
      <c r="S304" s="20"/>
      <c r="T304" s="20"/>
      <c r="U304" s="20"/>
      <c r="V304" s="20"/>
      <c r="W304" s="20"/>
      <c r="X304" s="20"/>
    </row>
    <row r="305" spans="1:24" ht="12.75" customHeight="1">
      <c r="A305" s="20"/>
      <c r="B305" s="20"/>
      <c r="C305" s="20"/>
      <c r="D305" s="20"/>
      <c r="E305" s="20"/>
      <c r="F305" s="20"/>
      <c r="G305" s="20"/>
      <c r="H305" s="20"/>
      <c r="I305" s="20"/>
      <c r="J305" s="147"/>
      <c r="K305" s="20"/>
      <c r="L305" s="20"/>
      <c r="M305" s="20"/>
      <c r="N305" s="20"/>
      <c r="O305" s="20"/>
      <c r="P305" s="20"/>
      <c r="Q305" s="20"/>
      <c r="R305" s="20"/>
      <c r="S305" s="20"/>
      <c r="T305" s="20"/>
      <c r="U305" s="20"/>
      <c r="V305" s="20"/>
      <c r="W305" s="20"/>
      <c r="X305" s="20"/>
    </row>
    <row r="306" spans="1:24" ht="12.75" customHeight="1">
      <c r="A306" s="20"/>
      <c r="B306" s="20"/>
      <c r="C306" s="20"/>
      <c r="D306" s="20"/>
      <c r="E306" s="20"/>
      <c r="F306" s="20"/>
      <c r="G306" s="20"/>
      <c r="H306" s="20"/>
      <c r="I306" s="20"/>
      <c r="J306" s="147"/>
      <c r="K306" s="20"/>
      <c r="L306" s="20"/>
      <c r="M306" s="20"/>
      <c r="N306" s="20"/>
      <c r="O306" s="20"/>
      <c r="P306" s="20"/>
      <c r="Q306" s="20"/>
      <c r="R306" s="20"/>
      <c r="S306" s="20"/>
      <c r="T306" s="20"/>
      <c r="U306" s="20"/>
      <c r="V306" s="20"/>
      <c r="W306" s="20"/>
      <c r="X306" s="20"/>
    </row>
    <row r="307" spans="1:24" ht="12.75" customHeight="1">
      <c r="A307" s="20"/>
      <c r="B307" s="20"/>
      <c r="C307" s="20"/>
      <c r="D307" s="20"/>
      <c r="E307" s="20"/>
      <c r="F307" s="20"/>
      <c r="G307" s="20"/>
      <c r="H307" s="20"/>
      <c r="I307" s="20"/>
      <c r="J307" s="147"/>
      <c r="K307" s="20"/>
      <c r="L307" s="20"/>
      <c r="M307" s="20"/>
      <c r="N307" s="20"/>
      <c r="O307" s="20"/>
      <c r="P307" s="20"/>
      <c r="Q307" s="20"/>
      <c r="R307" s="20"/>
      <c r="S307" s="20"/>
      <c r="T307" s="20"/>
      <c r="U307" s="20"/>
      <c r="V307" s="20"/>
      <c r="W307" s="20"/>
      <c r="X307" s="20"/>
    </row>
    <row r="308" spans="1:24" ht="12.75" customHeight="1">
      <c r="A308" s="20"/>
      <c r="B308" s="20"/>
      <c r="C308" s="20"/>
      <c r="D308" s="20"/>
      <c r="E308" s="20"/>
      <c r="F308" s="20"/>
      <c r="G308" s="20"/>
      <c r="H308" s="20"/>
      <c r="I308" s="20"/>
      <c r="J308" s="147"/>
      <c r="K308" s="20"/>
      <c r="L308" s="20"/>
      <c r="M308" s="20"/>
      <c r="N308" s="20"/>
      <c r="O308" s="20"/>
      <c r="P308" s="20"/>
      <c r="Q308" s="20"/>
      <c r="R308" s="20"/>
      <c r="S308" s="20"/>
      <c r="T308" s="20"/>
      <c r="U308" s="20"/>
      <c r="V308" s="20"/>
      <c r="W308" s="20"/>
      <c r="X308" s="20"/>
    </row>
    <row r="309" spans="1:24" ht="12.75" customHeight="1">
      <c r="A309" s="20"/>
      <c r="B309" s="20"/>
      <c r="C309" s="20"/>
      <c r="D309" s="20"/>
      <c r="E309" s="20"/>
      <c r="F309" s="20"/>
      <c r="G309" s="20"/>
      <c r="H309" s="20"/>
      <c r="I309" s="20"/>
      <c r="J309" s="147"/>
      <c r="K309" s="20"/>
      <c r="L309" s="20"/>
      <c r="M309" s="20"/>
      <c r="N309" s="20"/>
      <c r="O309" s="20"/>
      <c r="P309" s="20"/>
      <c r="Q309" s="20"/>
      <c r="R309" s="20"/>
      <c r="S309" s="20"/>
      <c r="T309" s="20"/>
      <c r="U309" s="20"/>
      <c r="V309" s="20"/>
      <c r="W309" s="20"/>
      <c r="X309" s="20"/>
    </row>
    <row r="310" spans="1:24" ht="12.75" customHeight="1">
      <c r="A310" s="20"/>
      <c r="B310" s="20"/>
      <c r="C310" s="20"/>
      <c r="D310" s="20"/>
      <c r="E310" s="20"/>
      <c r="F310" s="20"/>
      <c r="G310" s="20"/>
      <c r="H310" s="20"/>
      <c r="I310" s="20"/>
      <c r="J310" s="147"/>
      <c r="K310" s="20"/>
      <c r="L310" s="20"/>
      <c r="M310" s="20"/>
      <c r="N310" s="20"/>
      <c r="O310" s="20"/>
      <c r="P310" s="20"/>
      <c r="Q310" s="20"/>
      <c r="R310" s="20"/>
      <c r="S310" s="20"/>
      <c r="T310" s="20"/>
      <c r="U310" s="20"/>
      <c r="V310" s="20"/>
      <c r="W310" s="20"/>
      <c r="X310" s="20"/>
    </row>
    <row r="311" spans="1:24" ht="12.75" customHeight="1">
      <c r="A311" s="20"/>
      <c r="B311" s="20"/>
      <c r="C311" s="20"/>
      <c r="D311" s="20"/>
      <c r="E311" s="20"/>
      <c r="F311" s="20"/>
      <c r="G311" s="20"/>
      <c r="H311" s="20"/>
      <c r="I311" s="20"/>
      <c r="J311" s="147"/>
      <c r="K311" s="20"/>
      <c r="L311" s="20"/>
      <c r="M311" s="20"/>
      <c r="N311" s="20"/>
      <c r="O311" s="20"/>
      <c r="P311" s="20"/>
      <c r="Q311" s="20"/>
      <c r="R311" s="20"/>
      <c r="S311" s="20"/>
      <c r="T311" s="20"/>
      <c r="U311" s="20"/>
      <c r="V311" s="20"/>
      <c r="W311" s="20"/>
      <c r="X311" s="20"/>
    </row>
    <row r="312" spans="1:24" ht="12.75" customHeight="1">
      <c r="A312" s="20"/>
      <c r="B312" s="20"/>
      <c r="C312" s="20"/>
      <c r="D312" s="20"/>
      <c r="E312" s="20"/>
      <c r="F312" s="20"/>
      <c r="G312" s="20"/>
      <c r="H312" s="20"/>
      <c r="I312" s="20"/>
      <c r="J312" s="147"/>
      <c r="K312" s="20"/>
      <c r="L312" s="20"/>
      <c r="M312" s="20"/>
      <c r="N312" s="20"/>
      <c r="O312" s="20"/>
      <c r="P312" s="20"/>
      <c r="Q312" s="20"/>
      <c r="R312" s="20"/>
      <c r="S312" s="20"/>
      <c r="T312" s="20"/>
      <c r="U312" s="20"/>
      <c r="V312" s="20"/>
      <c r="W312" s="20"/>
      <c r="X312" s="20"/>
    </row>
    <row r="313" spans="1:24" ht="12.75" customHeight="1">
      <c r="A313" s="20"/>
      <c r="B313" s="20"/>
      <c r="C313" s="20"/>
      <c r="D313" s="20"/>
      <c r="E313" s="20"/>
      <c r="F313" s="20"/>
      <c r="G313" s="20"/>
      <c r="H313" s="20"/>
      <c r="I313" s="20"/>
      <c r="J313" s="147"/>
      <c r="K313" s="20"/>
      <c r="L313" s="20"/>
      <c r="M313" s="20"/>
      <c r="N313" s="20"/>
      <c r="O313" s="20"/>
      <c r="P313" s="20"/>
      <c r="Q313" s="20"/>
      <c r="R313" s="20"/>
      <c r="S313" s="20"/>
      <c r="T313" s="20"/>
      <c r="U313" s="20"/>
      <c r="V313" s="20"/>
      <c r="W313" s="20"/>
      <c r="X313" s="20"/>
    </row>
    <row r="314" spans="1:24" ht="12.75" customHeight="1">
      <c r="A314" s="20"/>
      <c r="B314" s="20"/>
      <c r="C314" s="20"/>
      <c r="D314" s="20"/>
      <c r="E314" s="20"/>
      <c r="F314" s="20"/>
      <c r="G314" s="20"/>
      <c r="H314" s="20"/>
      <c r="I314" s="20"/>
      <c r="J314" s="147"/>
      <c r="K314" s="20"/>
      <c r="L314" s="20"/>
      <c r="M314" s="20"/>
      <c r="N314" s="20"/>
      <c r="O314" s="20"/>
      <c r="P314" s="20"/>
      <c r="Q314" s="20"/>
      <c r="R314" s="20"/>
      <c r="S314" s="20"/>
      <c r="T314" s="20"/>
      <c r="U314" s="20"/>
      <c r="V314" s="20"/>
      <c r="W314" s="20"/>
      <c r="X314" s="20"/>
    </row>
    <row r="315" spans="1:24" ht="12.75" customHeight="1">
      <c r="A315" s="20"/>
      <c r="B315" s="20"/>
      <c r="C315" s="20"/>
      <c r="D315" s="20"/>
      <c r="E315" s="20"/>
      <c r="F315" s="20"/>
      <c r="G315" s="20"/>
      <c r="H315" s="20"/>
      <c r="I315" s="20"/>
      <c r="J315" s="147"/>
      <c r="K315" s="20"/>
      <c r="L315" s="20"/>
      <c r="M315" s="20"/>
      <c r="N315" s="20"/>
      <c r="O315" s="20"/>
      <c r="P315" s="20"/>
      <c r="Q315" s="20"/>
      <c r="R315" s="20"/>
      <c r="S315" s="20"/>
      <c r="T315" s="20"/>
      <c r="U315" s="20"/>
      <c r="V315" s="20"/>
      <c r="W315" s="20"/>
      <c r="X315" s="20"/>
    </row>
    <row r="316" spans="1:24" ht="12.75" customHeight="1">
      <c r="A316" s="20"/>
      <c r="B316" s="20"/>
      <c r="C316" s="20"/>
      <c r="D316" s="20"/>
      <c r="E316" s="20"/>
      <c r="F316" s="20"/>
      <c r="G316" s="20"/>
      <c r="H316" s="20"/>
      <c r="I316" s="20"/>
      <c r="J316" s="147"/>
      <c r="K316" s="20"/>
      <c r="L316" s="20"/>
      <c r="M316" s="20"/>
      <c r="N316" s="20"/>
      <c r="O316" s="20"/>
      <c r="P316" s="20"/>
      <c r="Q316" s="20"/>
      <c r="R316" s="20"/>
      <c r="S316" s="20"/>
      <c r="T316" s="20"/>
      <c r="U316" s="20"/>
      <c r="V316" s="20"/>
      <c r="W316" s="20"/>
      <c r="X316" s="20"/>
    </row>
    <row r="317" spans="1:24" ht="12.75" customHeight="1">
      <c r="A317" s="20"/>
      <c r="B317" s="20"/>
      <c r="C317" s="20"/>
      <c r="D317" s="20"/>
      <c r="E317" s="20"/>
      <c r="F317" s="20"/>
      <c r="G317" s="20"/>
      <c r="H317" s="20"/>
      <c r="I317" s="20"/>
      <c r="J317" s="147"/>
      <c r="K317" s="20"/>
      <c r="L317" s="20"/>
      <c r="M317" s="20"/>
      <c r="N317" s="20"/>
      <c r="O317" s="20"/>
      <c r="P317" s="20"/>
      <c r="Q317" s="20"/>
      <c r="R317" s="20"/>
      <c r="S317" s="20"/>
      <c r="T317" s="20"/>
      <c r="U317" s="20"/>
      <c r="V317" s="20"/>
      <c r="W317" s="20"/>
      <c r="X317" s="20"/>
    </row>
    <row r="318" spans="1:24" ht="12.75" customHeight="1">
      <c r="A318" s="20"/>
      <c r="B318" s="20"/>
      <c r="C318" s="20"/>
      <c r="D318" s="20"/>
      <c r="E318" s="20"/>
      <c r="F318" s="20"/>
      <c r="G318" s="20"/>
      <c r="H318" s="20"/>
      <c r="I318" s="20"/>
      <c r="J318" s="147"/>
      <c r="K318" s="20"/>
      <c r="L318" s="20"/>
      <c r="M318" s="20"/>
      <c r="N318" s="20"/>
      <c r="O318" s="20"/>
      <c r="P318" s="20"/>
      <c r="Q318" s="20"/>
      <c r="R318" s="20"/>
      <c r="S318" s="20"/>
      <c r="T318" s="20"/>
      <c r="U318" s="20"/>
      <c r="V318" s="20"/>
      <c r="W318" s="20"/>
      <c r="X318" s="20"/>
    </row>
    <row r="319" spans="1:24" ht="12.75" customHeight="1">
      <c r="A319" s="20"/>
      <c r="B319" s="20"/>
      <c r="C319" s="20"/>
      <c r="D319" s="20"/>
      <c r="E319" s="20"/>
      <c r="F319" s="20"/>
      <c r="G319" s="20"/>
      <c r="H319" s="20"/>
      <c r="I319" s="20"/>
      <c r="J319" s="147"/>
      <c r="K319" s="20"/>
      <c r="L319" s="20"/>
      <c r="M319" s="20"/>
      <c r="N319" s="20"/>
      <c r="O319" s="20"/>
      <c r="P319" s="20"/>
      <c r="Q319" s="20"/>
      <c r="R319" s="20"/>
      <c r="S319" s="20"/>
      <c r="T319" s="20"/>
      <c r="U319" s="20"/>
      <c r="V319" s="20"/>
      <c r="W319" s="20"/>
      <c r="X319" s="20"/>
    </row>
    <row r="320" spans="1:24" ht="12.75" customHeight="1">
      <c r="A320" s="20"/>
      <c r="B320" s="20"/>
      <c r="C320" s="20"/>
      <c r="D320" s="20"/>
      <c r="E320" s="20"/>
      <c r="F320" s="20"/>
      <c r="G320" s="20"/>
      <c r="H320" s="20"/>
      <c r="I320" s="20"/>
      <c r="J320" s="147"/>
      <c r="K320" s="20"/>
      <c r="L320" s="20"/>
      <c r="M320" s="20"/>
      <c r="N320" s="20"/>
      <c r="O320" s="20"/>
      <c r="P320" s="20"/>
      <c r="Q320" s="20"/>
      <c r="R320" s="20"/>
      <c r="S320" s="20"/>
      <c r="T320" s="20"/>
      <c r="U320" s="20"/>
      <c r="V320" s="20"/>
      <c r="W320" s="20"/>
      <c r="X320" s="20"/>
    </row>
    <row r="321" spans="1:24" ht="12.75" customHeight="1">
      <c r="A321" s="20"/>
      <c r="B321" s="20"/>
      <c r="C321" s="20"/>
      <c r="D321" s="20"/>
      <c r="E321" s="20"/>
      <c r="F321" s="20"/>
      <c r="G321" s="20"/>
      <c r="H321" s="20"/>
      <c r="I321" s="20"/>
      <c r="J321" s="147"/>
      <c r="K321" s="20"/>
      <c r="L321" s="20"/>
      <c r="M321" s="20"/>
      <c r="N321" s="20"/>
      <c r="O321" s="20"/>
      <c r="P321" s="20"/>
      <c r="Q321" s="20"/>
      <c r="R321" s="20"/>
      <c r="S321" s="20"/>
      <c r="T321" s="20"/>
      <c r="U321" s="20"/>
      <c r="V321" s="20"/>
      <c r="W321" s="20"/>
      <c r="X321" s="20"/>
    </row>
    <row r="322" spans="1:24" ht="12.75" customHeight="1">
      <c r="A322" s="20"/>
      <c r="B322" s="20"/>
      <c r="C322" s="20"/>
      <c r="D322" s="20"/>
      <c r="E322" s="20"/>
      <c r="F322" s="20"/>
      <c r="G322" s="20"/>
      <c r="H322" s="20"/>
      <c r="I322" s="20"/>
      <c r="J322" s="147"/>
      <c r="K322" s="20"/>
      <c r="L322" s="20"/>
      <c r="M322" s="20"/>
      <c r="N322" s="20"/>
      <c r="O322" s="20"/>
      <c r="P322" s="20"/>
      <c r="Q322" s="20"/>
      <c r="R322" s="20"/>
      <c r="S322" s="20"/>
      <c r="T322" s="20"/>
      <c r="U322" s="20"/>
      <c r="V322" s="20"/>
      <c r="W322" s="20"/>
      <c r="X322" s="20"/>
    </row>
    <row r="323" spans="1:24" ht="12.75" customHeight="1">
      <c r="A323" s="20"/>
      <c r="B323" s="20"/>
      <c r="C323" s="20"/>
      <c r="D323" s="20"/>
      <c r="E323" s="20"/>
      <c r="F323" s="20"/>
      <c r="G323" s="20"/>
      <c r="H323" s="20"/>
      <c r="I323" s="20"/>
      <c r="J323" s="147"/>
      <c r="K323" s="20"/>
      <c r="L323" s="20"/>
      <c r="M323" s="20"/>
      <c r="N323" s="20"/>
      <c r="O323" s="20"/>
      <c r="P323" s="20"/>
      <c r="Q323" s="20"/>
      <c r="R323" s="20"/>
      <c r="S323" s="20"/>
      <c r="T323" s="20"/>
      <c r="U323" s="20"/>
      <c r="V323" s="20"/>
      <c r="W323" s="20"/>
      <c r="X323" s="20"/>
    </row>
    <row r="324" spans="1:24" ht="12.75" customHeight="1">
      <c r="A324" s="20"/>
      <c r="B324" s="20"/>
      <c r="C324" s="20"/>
      <c r="D324" s="20"/>
      <c r="E324" s="20"/>
      <c r="F324" s="20"/>
      <c r="G324" s="20"/>
      <c r="H324" s="20"/>
      <c r="I324" s="20"/>
      <c r="J324" s="147"/>
      <c r="K324" s="20"/>
      <c r="L324" s="20"/>
      <c r="M324" s="20"/>
      <c r="N324" s="20"/>
      <c r="O324" s="20"/>
      <c r="P324" s="20"/>
      <c r="Q324" s="20"/>
      <c r="R324" s="20"/>
      <c r="S324" s="20"/>
      <c r="T324" s="20"/>
      <c r="U324" s="20"/>
      <c r="V324" s="20"/>
      <c r="W324" s="20"/>
      <c r="X324" s="20"/>
    </row>
    <row r="325" spans="1:24" ht="12.75" customHeight="1">
      <c r="A325" s="20"/>
      <c r="B325" s="20"/>
      <c r="C325" s="20"/>
      <c r="D325" s="20"/>
      <c r="E325" s="20"/>
      <c r="F325" s="20"/>
      <c r="G325" s="20"/>
      <c r="H325" s="20"/>
      <c r="I325" s="20"/>
      <c r="J325" s="147"/>
      <c r="K325" s="20"/>
      <c r="L325" s="20"/>
      <c r="M325" s="20"/>
      <c r="N325" s="20"/>
      <c r="O325" s="20"/>
      <c r="P325" s="20"/>
      <c r="Q325" s="20"/>
      <c r="R325" s="20"/>
      <c r="S325" s="20"/>
      <c r="T325" s="20"/>
      <c r="U325" s="20"/>
      <c r="V325" s="20"/>
      <c r="W325" s="20"/>
      <c r="X325" s="20"/>
    </row>
    <row r="326" spans="1:24" ht="12.75" customHeight="1">
      <c r="A326" s="20"/>
      <c r="B326" s="20"/>
      <c r="C326" s="20"/>
      <c r="D326" s="20"/>
      <c r="E326" s="20"/>
      <c r="F326" s="20"/>
      <c r="G326" s="20"/>
      <c r="H326" s="20"/>
      <c r="I326" s="20"/>
      <c r="J326" s="147"/>
      <c r="K326" s="20"/>
      <c r="L326" s="20"/>
      <c r="M326" s="20"/>
      <c r="N326" s="20"/>
      <c r="O326" s="20"/>
      <c r="P326" s="20"/>
      <c r="Q326" s="20"/>
      <c r="R326" s="20"/>
      <c r="S326" s="20"/>
      <c r="T326" s="20"/>
      <c r="U326" s="20"/>
      <c r="V326" s="20"/>
      <c r="W326" s="20"/>
      <c r="X326" s="20"/>
    </row>
    <row r="327" spans="1:24" ht="12.75" customHeight="1">
      <c r="A327" s="20"/>
      <c r="B327" s="20"/>
      <c r="C327" s="20"/>
      <c r="D327" s="20"/>
      <c r="E327" s="20"/>
      <c r="F327" s="20"/>
      <c r="G327" s="20"/>
      <c r="H327" s="20"/>
      <c r="I327" s="20"/>
      <c r="J327" s="147"/>
      <c r="K327" s="20"/>
      <c r="L327" s="20"/>
      <c r="M327" s="20"/>
      <c r="N327" s="20"/>
      <c r="O327" s="20"/>
      <c r="P327" s="20"/>
      <c r="Q327" s="20"/>
      <c r="R327" s="20"/>
      <c r="S327" s="20"/>
      <c r="T327" s="20"/>
      <c r="U327" s="20"/>
      <c r="V327" s="20"/>
      <c r="W327" s="20"/>
      <c r="X327" s="20"/>
    </row>
    <row r="328" spans="1:24" ht="12.75" customHeight="1">
      <c r="A328" s="20"/>
      <c r="B328" s="20"/>
      <c r="C328" s="20"/>
      <c r="D328" s="20"/>
      <c r="E328" s="20"/>
      <c r="F328" s="20"/>
      <c r="G328" s="20"/>
      <c r="H328" s="20"/>
      <c r="I328" s="20"/>
      <c r="J328" s="147"/>
      <c r="K328" s="20"/>
      <c r="L328" s="20"/>
      <c r="M328" s="20"/>
      <c r="N328" s="20"/>
      <c r="O328" s="20"/>
      <c r="P328" s="20"/>
      <c r="Q328" s="20"/>
      <c r="R328" s="20"/>
      <c r="S328" s="20"/>
      <c r="T328" s="20"/>
      <c r="U328" s="20"/>
      <c r="V328" s="20"/>
      <c r="W328" s="20"/>
      <c r="X328" s="20"/>
    </row>
    <row r="329" spans="1:24" ht="12.75" customHeight="1">
      <c r="A329" s="20"/>
      <c r="B329" s="20"/>
      <c r="C329" s="20"/>
      <c r="D329" s="20"/>
      <c r="E329" s="20"/>
      <c r="F329" s="20"/>
      <c r="G329" s="20"/>
      <c r="H329" s="20"/>
      <c r="I329" s="20"/>
      <c r="J329" s="147"/>
      <c r="K329" s="20"/>
      <c r="L329" s="20"/>
      <c r="M329" s="20"/>
      <c r="N329" s="20"/>
      <c r="O329" s="20"/>
      <c r="P329" s="20"/>
      <c r="Q329" s="20"/>
      <c r="R329" s="20"/>
      <c r="S329" s="20"/>
      <c r="T329" s="20"/>
      <c r="U329" s="20"/>
      <c r="V329" s="20"/>
      <c r="W329" s="20"/>
      <c r="X329" s="20"/>
    </row>
    <row r="330" spans="1:24" ht="12.75" customHeight="1">
      <c r="A330" s="20"/>
      <c r="B330" s="20"/>
      <c r="C330" s="20"/>
      <c r="D330" s="20"/>
      <c r="E330" s="20"/>
      <c r="F330" s="20"/>
      <c r="G330" s="20"/>
      <c r="H330" s="20"/>
      <c r="I330" s="20"/>
      <c r="J330" s="147"/>
      <c r="K330" s="20"/>
      <c r="L330" s="20"/>
      <c r="M330" s="20"/>
      <c r="N330" s="20"/>
      <c r="O330" s="20"/>
      <c r="P330" s="20"/>
      <c r="Q330" s="20"/>
      <c r="R330" s="20"/>
      <c r="S330" s="20"/>
      <c r="T330" s="20"/>
      <c r="U330" s="20"/>
      <c r="V330" s="20"/>
      <c r="W330" s="20"/>
      <c r="X330" s="20"/>
    </row>
    <row r="331" spans="1:24" ht="12.75" customHeight="1">
      <c r="A331" s="20"/>
      <c r="B331" s="20"/>
      <c r="C331" s="20"/>
      <c r="D331" s="20"/>
      <c r="E331" s="20"/>
      <c r="F331" s="20"/>
      <c r="G331" s="20"/>
      <c r="H331" s="20"/>
      <c r="I331" s="20"/>
      <c r="J331" s="147"/>
      <c r="K331" s="20"/>
      <c r="L331" s="20"/>
      <c r="M331" s="20"/>
      <c r="N331" s="20"/>
      <c r="O331" s="20"/>
      <c r="P331" s="20"/>
      <c r="Q331" s="20"/>
      <c r="R331" s="20"/>
      <c r="S331" s="20"/>
      <c r="T331" s="20"/>
      <c r="U331" s="20"/>
      <c r="V331" s="20"/>
      <c r="W331" s="20"/>
      <c r="X331" s="20"/>
    </row>
    <row r="332" spans="1:24" ht="12.75" customHeight="1">
      <c r="A332" s="20"/>
      <c r="B332" s="20"/>
      <c r="C332" s="20"/>
      <c r="D332" s="20"/>
      <c r="E332" s="20"/>
      <c r="F332" s="20"/>
      <c r="G332" s="20"/>
      <c r="H332" s="20"/>
      <c r="I332" s="20"/>
      <c r="J332" s="147"/>
      <c r="K332" s="20"/>
      <c r="L332" s="20"/>
      <c r="M332" s="20"/>
      <c r="N332" s="20"/>
      <c r="O332" s="20"/>
      <c r="P332" s="20"/>
      <c r="Q332" s="20"/>
      <c r="R332" s="20"/>
      <c r="S332" s="20"/>
      <c r="T332" s="20"/>
      <c r="U332" s="20"/>
      <c r="V332" s="20"/>
      <c r="W332" s="20"/>
      <c r="X332" s="20"/>
    </row>
    <row r="333" spans="1:24" ht="12.75" customHeight="1">
      <c r="A333" s="20"/>
      <c r="B333" s="20"/>
      <c r="C333" s="20"/>
      <c r="D333" s="20"/>
      <c r="E333" s="20"/>
      <c r="F333" s="20"/>
      <c r="G333" s="20"/>
      <c r="H333" s="20"/>
      <c r="I333" s="20"/>
      <c r="J333" s="147"/>
      <c r="K333" s="20"/>
      <c r="L333" s="20"/>
      <c r="M333" s="20"/>
      <c r="N333" s="20"/>
      <c r="O333" s="20"/>
      <c r="P333" s="20"/>
      <c r="Q333" s="20"/>
      <c r="R333" s="20"/>
      <c r="S333" s="20"/>
      <c r="T333" s="20"/>
      <c r="U333" s="20"/>
      <c r="V333" s="20"/>
      <c r="W333" s="20"/>
      <c r="X333" s="20"/>
    </row>
    <row r="334" spans="1:24" ht="12.75" customHeight="1">
      <c r="A334" s="20"/>
      <c r="B334" s="20"/>
      <c r="C334" s="20"/>
      <c r="D334" s="20"/>
      <c r="E334" s="20"/>
      <c r="F334" s="20"/>
      <c r="G334" s="20"/>
      <c r="H334" s="20"/>
      <c r="I334" s="20"/>
      <c r="J334" s="147"/>
      <c r="K334" s="20"/>
      <c r="L334" s="20"/>
      <c r="M334" s="20"/>
      <c r="N334" s="20"/>
      <c r="O334" s="20"/>
      <c r="P334" s="20"/>
      <c r="Q334" s="20"/>
      <c r="R334" s="20"/>
      <c r="S334" s="20"/>
      <c r="T334" s="20"/>
      <c r="U334" s="20"/>
      <c r="V334" s="20"/>
      <c r="W334" s="20"/>
      <c r="X334" s="20"/>
    </row>
    <row r="335" spans="1:24" ht="12.75" customHeight="1">
      <c r="A335" s="20"/>
      <c r="B335" s="20"/>
      <c r="C335" s="20"/>
      <c r="D335" s="20"/>
      <c r="E335" s="20"/>
      <c r="F335" s="20"/>
      <c r="G335" s="20"/>
      <c r="H335" s="20"/>
      <c r="I335" s="20"/>
      <c r="J335" s="147"/>
      <c r="K335" s="20"/>
      <c r="L335" s="20"/>
      <c r="M335" s="20"/>
      <c r="N335" s="20"/>
      <c r="O335" s="20"/>
      <c r="P335" s="20"/>
      <c r="Q335" s="20"/>
      <c r="R335" s="20"/>
      <c r="S335" s="20"/>
      <c r="T335" s="20"/>
      <c r="U335" s="20"/>
      <c r="V335" s="20"/>
      <c r="W335" s="20"/>
      <c r="X335" s="20"/>
    </row>
    <row r="336" spans="1:24" ht="12.75" customHeight="1">
      <c r="A336" s="20"/>
      <c r="B336" s="20"/>
      <c r="C336" s="20"/>
      <c r="D336" s="20"/>
      <c r="E336" s="20"/>
      <c r="F336" s="20"/>
      <c r="G336" s="20"/>
      <c r="H336" s="20"/>
      <c r="I336" s="20"/>
      <c r="J336" s="147"/>
      <c r="K336" s="20"/>
      <c r="L336" s="20"/>
      <c r="M336" s="20"/>
      <c r="N336" s="20"/>
      <c r="O336" s="20"/>
      <c r="P336" s="20"/>
      <c r="Q336" s="20"/>
      <c r="R336" s="20"/>
      <c r="S336" s="20"/>
      <c r="T336" s="20"/>
      <c r="U336" s="20"/>
      <c r="V336" s="20"/>
      <c r="W336" s="20"/>
      <c r="X336" s="20"/>
    </row>
    <row r="337" spans="1:24" ht="12.75" customHeight="1">
      <c r="A337" s="20"/>
      <c r="B337" s="20"/>
      <c r="C337" s="20"/>
      <c r="D337" s="20"/>
      <c r="E337" s="20"/>
      <c r="F337" s="20"/>
      <c r="G337" s="20"/>
      <c r="H337" s="20"/>
      <c r="I337" s="20"/>
      <c r="J337" s="147"/>
      <c r="K337" s="20"/>
      <c r="L337" s="20"/>
      <c r="M337" s="20"/>
      <c r="N337" s="20"/>
      <c r="O337" s="20"/>
      <c r="P337" s="20"/>
      <c r="Q337" s="20"/>
      <c r="R337" s="20"/>
      <c r="S337" s="20"/>
      <c r="T337" s="20"/>
      <c r="U337" s="20"/>
      <c r="V337" s="20"/>
      <c r="W337" s="20"/>
      <c r="X337" s="20"/>
    </row>
    <row r="338" spans="1:24" ht="12.75" customHeight="1">
      <c r="A338" s="20"/>
      <c r="B338" s="20"/>
      <c r="C338" s="20"/>
      <c r="D338" s="20"/>
      <c r="E338" s="20"/>
      <c r="F338" s="20"/>
      <c r="G338" s="20"/>
      <c r="H338" s="20"/>
      <c r="I338" s="20"/>
      <c r="J338" s="147"/>
      <c r="K338" s="20"/>
      <c r="L338" s="20"/>
      <c r="M338" s="20"/>
      <c r="N338" s="20"/>
      <c r="O338" s="20"/>
      <c r="P338" s="20"/>
      <c r="Q338" s="20"/>
      <c r="R338" s="20"/>
      <c r="S338" s="20"/>
      <c r="T338" s="20"/>
      <c r="U338" s="20"/>
      <c r="V338" s="20"/>
      <c r="W338" s="20"/>
      <c r="X338" s="20"/>
    </row>
    <row r="339" spans="1:24" ht="12.75" customHeight="1">
      <c r="A339" s="20"/>
      <c r="B339" s="20"/>
      <c r="C339" s="20"/>
      <c r="D339" s="20"/>
      <c r="E339" s="20"/>
      <c r="F339" s="20"/>
      <c r="G339" s="20"/>
      <c r="H339" s="20"/>
      <c r="I339" s="20"/>
      <c r="J339" s="147"/>
      <c r="K339" s="20"/>
      <c r="L339" s="20"/>
      <c r="M339" s="20"/>
      <c r="N339" s="20"/>
      <c r="O339" s="20"/>
      <c r="P339" s="20"/>
      <c r="Q339" s="20"/>
      <c r="R339" s="20"/>
      <c r="S339" s="20"/>
      <c r="T339" s="20"/>
      <c r="U339" s="20"/>
      <c r="V339" s="20"/>
      <c r="W339" s="20"/>
      <c r="X339" s="20"/>
    </row>
    <row r="340" spans="1:24" ht="12.75" customHeight="1">
      <c r="A340" s="20"/>
      <c r="B340" s="20"/>
      <c r="C340" s="20"/>
      <c r="D340" s="20"/>
      <c r="E340" s="20"/>
      <c r="F340" s="20"/>
      <c r="G340" s="20"/>
      <c r="H340" s="20"/>
      <c r="I340" s="20"/>
      <c r="J340" s="147"/>
      <c r="K340" s="20"/>
      <c r="L340" s="20"/>
      <c r="M340" s="20"/>
      <c r="N340" s="20"/>
      <c r="O340" s="20"/>
      <c r="P340" s="20"/>
      <c r="Q340" s="20"/>
      <c r="R340" s="20"/>
      <c r="S340" s="20"/>
      <c r="T340" s="20"/>
      <c r="U340" s="20"/>
      <c r="V340" s="20"/>
      <c r="W340" s="20"/>
      <c r="X340" s="20"/>
    </row>
    <row r="341" spans="1:24" ht="12.75" customHeight="1">
      <c r="A341" s="20"/>
      <c r="B341" s="20"/>
      <c r="C341" s="20"/>
      <c r="D341" s="20"/>
      <c r="E341" s="20"/>
      <c r="F341" s="20"/>
      <c r="G341" s="20"/>
      <c r="H341" s="20"/>
      <c r="I341" s="20"/>
      <c r="J341" s="147"/>
      <c r="K341" s="20"/>
      <c r="L341" s="20"/>
      <c r="M341" s="20"/>
      <c r="N341" s="20"/>
      <c r="O341" s="20"/>
      <c r="P341" s="20"/>
      <c r="Q341" s="20"/>
      <c r="R341" s="20"/>
      <c r="S341" s="20"/>
      <c r="T341" s="20"/>
      <c r="U341" s="20"/>
      <c r="V341" s="20"/>
      <c r="W341" s="20"/>
      <c r="X341" s="20"/>
    </row>
    <row r="342" spans="1:24" ht="12.75" customHeight="1">
      <c r="A342" s="20"/>
      <c r="B342" s="20"/>
      <c r="C342" s="20"/>
      <c r="D342" s="20"/>
      <c r="E342" s="20"/>
      <c r="F342" s="20"/>
      <c r="G342" s="20"/>
      <c r="H342" s="20"/>
      <c r="I342" s="20"/>
      <c r="J342" s="147"/>
      <c r="K342" s="20"/>
      <c r="L342" s="20"/>
      <c r="M342" s="20"/>
      <c r="N342" s="20"/>
      <c r="O342" s="20"/>
      <c r="P342" s="20"/>
      <c r="Q342" s="20"/>
      <c r="R342" s="20"/>
      <c r="S342" s="20"/>
      <c r="T342" s="20"/>
      <c r="U342" s="20"/>
      <c r="V342" s="20"/>
      <c r="W342" s="20"/>
      <c r="X342" s="20"/>
    </row>
    <row r="343" spans="1:24" ht="12.75" customHeight="1">
      <c r="A343" s="20"/>
      <c r="B343" s="20"/>
      <c r="C343" s="20"/>
      <c r="D343" s="20"/>
      <c r="E343" s="20"/>
      <c r="F343" s="20"/>
      <c r="G343" s="20"/>
      <c r="H343" s="20"/>
      <c r="I343" s="20"/>
      <c r="J343" s="147"/>
      <c r="K343" s="20"/>
      <c r="L343" s="20"/>
      <c r="M343" s="20"/>
      <c r="N343" s="20"/>
      <c r="O343" s="20"/>
      <c r="P343" s="20"/>
      <c r="Q343" s="20"/>
      <c r="R343" s="20"/>
      <c r="S343" s="20"/>
      <c r="T343" s="20"/>
      <c r="U343" s="20"/>
      <c r="V343" s="20"/>
      <c r="W343" s="20"/>
      <c r="X343" s="20"/>
    </row>
    <row r="344" spans="1:24" ht="12.75" customHeight="1">
      <c r="A344" s="20"/>
      <c r="B344" s="20"/>
      <c r="C344" s="20"/>
      <c r="D344" s="20"/>
      <c r="E344" s="20"/>
      <c r="F344" s="20"/>
      <c r="G344" s="20"/>
      <c r="H344" s="20"/>
      <c r="I344" s="20"/>
      <c r="J344" s="147"/>
      <c r="K344" s="20"/>
      <c r="L344" s="20"/>
      <c r="M344" s="20"/>
      <c r="N344" s="20"/>
      <c r="O344" s="20"/>
      <c r="P344" s="20"/>
      <c r="Q344" s="20"/>
      <c r="R344" s="20"/>
      <c r="S344" s="20"/>
      <c r="T344" s="20"/>
      <c r="U344" s="20"/>
      <c r="V344" s="20"/>
      <c r="W344" s="20"/>
      <c r="X344" s="20"/>
    </row>
    <row r="345" spans="1:24" ht="12.75" customHeight="1">
      <c r="A345" s="20"/>
      <c r="B345" s="20"/>
      <c r="C345" s="20"/>
      <c r="D345" s="20"/>
      <c r="E345" s="20"/>
      <c r="F345" s="20"/>
      <c r="G345" s="20"/>
      <c r="H345" s="20"/>
      <c r="I345" s="20"/>
      <c r="J345" s="147"/>
      <c r="K345" s="20"/>
      <c r="L345" s="20"/>
      <c r="M345" s="20"/>
      <c r="N345" s="20"/>
      <c r="O345" s="20"/>
      <c r="P345" s="20"/>
      <c r="Q345" s="20"/>
      <c r="R345" s="20"/>
      <c r="S345" s="20"/>
      <c r="T345" s="20"/>
      <c r="U345" s="20"/>
      <c r="V345" s="20"/>
      <c r="W345" s="20"/>
      <c r="X345" s="20"/>
    </row>
    <row r="346" spans="1:24" ht="12.75" customHeight="1">
      <c r="A346" s="20"/>
      <c r="B346" s="20"/>
      <c r="C346" s="20"/>
      <c r="D346" s="20"/>
      <c r="E346" s="20"/>
      <c r="F346" s="20"/>
      <c r="G346" s="20"/>
      <c r="H346" s="20"/>
      <c r="I346" s="20"/>
      <c r="J346" s="147"/>
      <c r="K346" s="20"/>
      <c r="L346" s="20"/>
      <c r="M346" s="20"/>
      <c r="N346" s="20"/>
      <c r="O346" s="20"/>
      <c r="P346" s="20"/>
      <c r="Q346" s="20"/>
      <c r="R346" s="20"/>
      <c r="S346" s="20"/>
      <c r="T346" s="20"/>
      <c r="U346" s="20"/>
      <c r="V346" s="20"/>
      <c r="W346" s="20"/>
      <c r="X346" s="20"/>
    </row>
    <row r="347" spans="1:24" ht="12.75" customHeight="1">
      <c r="A347" s="20"/>
      <c r="B347" s="20"/>
      <c r="C347" s="20"/>
      <c r="D347" s="20"/>
      <c r="E347" s="20"/>
      <c r="F347" s="20"/>
      <c r="G347" s="20"/>
      <c r="H347" s="20"/>
      <c r="I347" s="20"/>
      <c r="J347" s="147"/>
      <c r="K347" s="20"/>
      <c r="L347" s="20"/>
      <c r="M347" s="20"/>
      <c r="N347" s="20"/>
      <c r="O347" s="20"/>
      <c r="P347" s="20"/>
      <c r="Q347" s="20"/>
      <c r="R347" s="20"/>
      <c r="S347" s="20"/>
      <c r="T347" s="20"/>
      <c r="U347" s="20"/>
      <c r="V347" s="20"/>
      <c r="W347" s="20"/>
      <c r="X347" s="20"/>
    </row>
    <row r="348" spans="1:24" ht="12.75" customHeight="1">
      <c r="A348" s="20"/>
      <c r="B348" s="20"/>
      <c r="C348" s="20"/>
      <c r="D348" s="20"/>
      <c r="E348" s="20"/>
      <c r="F348" s="20"/>
      <c r="G348" s="20"/>
      <c r="H348" s="20"/>
      <c r="I348" s="20"/>
      <c r="J348" s="147"/>
      <c r="K348" s="20"/>
      <c r="L348" s="20"/>
      <c r="M348" s="20"/>
      <c r="N348" s="20"/>
      <c r="O348" s="20"/>
      <c r="P348" s="20"/>
      <c r="Q348" s="20"/>
      <c r="R348" s="20"/>
      <c r="S348" s="20"/>
      <c r="T348" s="20"/>
      <c r="U348" s="20"/>
      <c r="V348" s="20"/>
      <c r="W348" s="20"/>
      <c r="X348" s="20"/>
    </row>
    <row r="349" spans="1:24" ht="12.75" customHeight="1">
      <c r="A349" s="20"/>
      <c r="B349" s="20"/>
      <c r="C349" s="20"/>
      <c r="D349" s="20"/>
      <c r="E349" s="20"/>
      <c r="F349" s="20"/>
      <c r="G349" s="20"/>
      <c r="H349" s="20"/>
      <c r="I349" s="20"/>
      <c r="J349" s="147"/>
      <c r="K349" s="20"/>
      <c r="L349" s="20"/>
      <c r="M349" s="20"/>
      <c r="N349" s="20"/>
      <c r="O349" s="20"/>
      <c r="P349" s="20"/>
      <c r="Q349" s="20"/>
      <c r="R349" s="20"/>
      <c r="S349" s="20"/>
      <c r="T349" s="20"/>
      <c r="U349" s="20"/>
      <c r="V349" s="20"/>
      <c r="W349" s="20"/>
      <c r="X349" s="20"/>
    </row>
    <row r="350" spans="1:24" ht="12.75" customHeight="1">
      <c r="A350" s="20"/>
      <c r="B350" s="20"/>
      <c r="C350" s="20"/>
      <c r="D350" s="20"/>
      <c r="E350" s="20"/>
      <c r="F350" s="20"/>
      <c r="G350" s="20"/>
      <c r="H350" s="20"/>
      <c r="I350" s="20"/>
      <c r="J350" s="147"/>
      <c r="K350" s="20"/>
      <c r="L350" s="20"/>
      <c r="M350" s="20"/>
      <c r="N350" s="20"/>
      <c r="O350" s="20"/>
      <c r="P350" s="20"/>
      <c r="Q350" s="20"/>
      <c r="R350" s="20"/>
      <c r="S350" s="20"/>
      <c r="T350" s="20"/>
      <c r="U350" s="20"/>
      <c r="V350" s="20"/>
      <c r="W350" s="20"/>
      <c r="X350" s="20"/>
    </row>
    <row r="351" spans="1:24" ht="12.75" customHeight="1">
      <c r="A351" s="20"/>
      <c r="B351" s="20"/>
      <c r="C351" s="20"/>
      <c r="D351" s="20"/>
      <c r="E351" s="20"/>
      <c r="F351" s="20"/>
      <c r="G351" s="20"/>
      <c r="H351" s="20"/>
      <c r="I351" s="20"/>
      <c r="J351" s="147"/>
      <c r="K351" s="20"/>
      <c r="L351" s="20"/>
      <c r="M351" s="20"/>
      <c r="N351" s="20"/>
      <c r="O351" s="20"/>
      <c r="P351" s="20"/>
      <c r="Q351" s="20"/>
      <c r="R351" s="20"/>
      <c r="S351" s="20"/>
      <c r="T351" s="20"/>
      <c r="U351" s="20"/>
      <c r="V351" s="20"/>
      <c r="W351" s="20"/>
      <c r="X351" s="20"/>
    </row>
    <row r="352" spans="1:24" ht="12.75" customHeight="1">
      <c r="A352" s="20"/>
      <c r="B352" s="20"/>
      <c r="C352" s="20"/>
      <c r="D352" s="20"/>
      <c r="E352" s="20"/>
      <c r="F352" s="20"/>
      <c r="G352" s="20"/>
      <c r="H352" s="20"/>
      <c r="I352" s="20"/>
      <c r="J352" s="147"/>
      <c r="K352" s="20"/>
      <c r="L352" s="20"/>
      <c r="M352" s="20"/>
      <c r="N352" s="20"/>
      <c r="O352" s="20"/>
      <c r="P352" s="20"/>
      <c r="Q352" s="20"/>
      <c r="R352" s="20"/>
      <c r="S352" s="20"/>
      <c r="T352" s="20"/>
      <c r="U352" s="20"/>
      <c r="V352" s="20"/>
      <c r="W352" s="20"/>
      <c r="X352" s="20"/>
    </row>
    <row r="353" spans="1:24" ht="12.75" customHeight="1">
      <c r="A353" s="20"/>
      <c r="B353" s="20"/>
      <c r="C353" s="20"/>
      <c r="D353" s="20"/>
      <c r="E353" s="20"/>
      <c r="F353" s="20"/>
      <c r="G353" s="20"/>
      <c r="H353" s="20"/>
      <c r="I353" s="20"/>
      <c r="J353" s="147"/>
      <c r="K353" s="20"/>
      <c r="L353" s="20"/>
      <c r="M353" s="20"/>
      <c r="N353" s="20"/>
      <c r="O353" s="20"/>
      <c r="P353" s="20"/>
      <c r="Q353" s="20"/>
      <c r="R353" s="20"/>
      <c r="S353" s="20"/>
      <c r="T353" s="20"/>
      <c r="U353" s="20"/>
      <c r="V353" s="20"/>
      <c r="W353" s="20"/>
      <c r="X353" s="20"/>
    </row>
    <row r="354" spans="1:24" ht="12.75" customHeight="1">
      <c r="A354" s="20"/>
      <c r="B354" s="20"/>
      <c r="C354" s="20"/>
      <c r="D354" s="20"/>
      <c r="E354" s="20"/>
      <c r="F354" s="20"/>
      <c r="G354" s="20"/>
      <c r="H354" s="20"/>
      <c r="I354" s="20"/>
      <c r="J354" s="147"/>
      <c r="K354" s="20"/>
      <c r="L354" s="20"/>
      <c r="M354" s="20"/>
      <c r="N354" s="20"/>
      <c r="O354" s="20"/>
      <c r="P354" s="20"/>
      <c r="Q354" s="20"/>
      <c r="R354" s="20"/>
      <c r="S354" s="20"/>
      <c r="T354" s="20"/>
      <c r="U354" s="20"/>
      <c r="V354" s="20"/>
      <c r="W354" s="20"/>
      <c r="X354" s="20"/>
    </row>
    <row r="355" spans="1:24" ht="12.75" customHeight="1">
      <c r="A355" s="20"/>
      <c r="B355" s="20"/>
      <c r="C355" s="20"/>
      <c r="D355" s="20"/>
      <c r="E355" s="20"/>
      <c r="F355" s="20"/>
      <c r="G355" s="20"/>
      <c r="H355" s="20"/>
      <c r="I355" s="20"/>
      <c r="J355" s="147"/>
      <c r="K355" s="20"/>
      <c r="L355" s="20"/>
      <c r="M355" s="20"/>
      <c r="N355" s="20"/>
      <c r="O355" s="20"/>
      <c r="P355" s="20"/>
      <c r="Q355" s="20"/>
      <c r="R355" s="20"/>
      <c r="S355" s="20"/>
      <c r="T355" s="20"/>
      <c r="U355" s="20"/>
      <c r="V355" s="20"/>
      <c r="W355" s="20"/>
      <c r="X355" s="20"/>
    </row>
    <row r="356" spans="1:24" ht="12.75" customHeight="1">
      <c r="A356" s="20"/>
      <c r="B356" s="20"/>
      <c r="C356" s="20"/>
      <c r="D356" s="20"/>
      <c r="E356" s="20"/>
      <c r="F356" s="20"/>
      <c r="G356" s="20"/>
      <c r="H356" s="20"/>
      <c r="I356" s="20"/>
      <c r="J356" s="147"/>
      <c r="K356" s="20"/>
      <c r="L356" s="20"/>
      <c r="M356" s="20"/>
      <c r="N356" s="20"/>
      <c r="O356" s="20"/>
      <c r="P356" s="20"/>
      <c r="Q356" s="20"/>
      <c r="R356" s="20"/>
      <c r="S356" s="20"/>
      <c r="T356" s="20"/>
      <c r="U356" s="20"/>
      <c r="V356" s="20"/>
      <c r="W356" s="20"/>
      <c r="X356" s="20"/>
    </row>
    <row r="357" spans="1:24" ht="12.75" customHeight="1">
      <c r="A357" s="20"/>
      <c r="B357" s="20"/>
      <c r="C357" s="20"/>
      <c r="D357" s="20"/>
      <c r="E357" s="20"/>
      <c r="F357" s="20"/>
      <c r="G357" s="20"/>
      <c r="H357" s="20"/>
      <c r="I357" s="20"/>
      <c r="J357" s="147"/>
      <c r="K357" s="20"/>
      <c r="L357" s="20"/>
      <c r="M357" s="20"/>
      <c r="N357" s="20"/>
      <c r="O357" s="20"/>
      <c r="P357" s="20"/>
      <c r="Q357" s="20"/>
      <c r="R357" s="20"/>
      <c r="S357" s="20"/>
      <c r="T357" s="20"/>
      <c r="U357" s="20"/>
      <c r="V357" s="20"/>
      <c r="W357" s="20"/>
      <c r="X357" s="20"/>
    </row>
    <row r="358" spans="1:24" ht="12.75" customHeight="1">
      <c r="A358" s="20"/>
      <c r="B358" s="20"/>
      <c r="C358" s="20"/>
      <c r="D358" s="20"/>
      <c r="E358" s="20"/>
      <c r="F358" s="20"/>
      <c r="G358" s="20"/>
      <c r="H358" s="20"/>
      <c r="I358" s="20"/>
      <c r="J358" s="147"/>
      <c r="K358" s="20"/>
      <c r="L358" s="20"/>
      <c r="M358" s="20"/>
      <c r="N358" s="20"/>
      <c r="O358" s="20"/>
      <c r="P358" s="20"/>
      <c r="Q358" s="20"/>
      <c r="R358" s="20"/>
      <c r="S358" s="20"/>
      <c r="T358" s="20"/>
      <c r="U358" s="20"/>
      <c r="V358" s="20"/>
      <c r="W358" s="20"/>
      <c r="X358" s="20"/>
    </row>
    <row r="359" spans="1:24" ht="12.75" customHeight="1">
      <c r="A359" s="20"/>
      <c r="B359" s="20"/>
      <c r="C359" s="20"/>
      <c r="D359" s="20"/>
      <c r="E359" s="20"/>
      <c r="F359" s="20"/>
      <c r="G359" s="20"/>
      <c r="H359" s="20"/>
      <c r="I359" s="20"/>
      <c r="J359" s="147"/>
      <c r="K359" s="20"/>
      <c r="L359" s="20"/>
      <c r="M359" s="20"/>
      <c r="N359" s="20"/>
      <c r="O359" s="20"/>
      <c r="P359" s="20"/>
      <c r="Q359" s="20"/>
      <c r="R359" s="20"/>
      <c r="S359" s="20"/>
      <c r="T359" s="20"/>
      <c r="U359" s="20"/>
      <c r="V359" s="20"/>
      <c r="W359" s="20"/>
      <c r="X359" s="20"/>
    </row>
    <row r="360" spans="1:24" ht="12.75" customHeight="1">
      <c r="A360" s="20"/>
      <c r="B360" s="20"/>
      <c r="C360" s="20"/>
      <c r="D360" s="20"/>
      <c r="E360" s="20"/>
      <c r="F360" s="20"/>
      <c r="G360" s="20"/>
      <c r="H360" s="20"/>
      <c r="I360" s="20"/>
      <c r="J360" s="147"/>
      <c r="K360" s="20"/>
      <c r="L360" s="20"/>
      <c r="M360" s="20"/>
      <c r="N360" s="20"/>
      <c r="O360" s="20"/>
      <c r="P360" s="20"/>
      <c r="Q360" s="20"/>
      <c r="R360" s="20"/>
      <c r="S360" s="20"/>
      <c r="T360" s="20"/>
      <c r="U360" s="20"/>
      <c r="V360" s="20"/>
      <c r="W360" s="20"/>
      <c r="X360" s="20"/>
    </row>
    <row r="361" spans="1:24" ht="12.75" customHeight="1">
      <c r="A361" s="20"/>
      <c r="B361" s="20"/>
      <c r="C361" s="20"/>
      <c r="D361" s="20"/>
      <c r="E361" s="20"/>
      <c r="F361" s="20"/>
      <c r="G361" s="20"/>
      <c r="H361" s="20"/>
      <c r="I361" s="20"/>
      <c r="J361" s="147"/>
      <c r="K361" s="20"/>
      <c r="L361" s="20"/>
      <c r="M361" s="20"/>
      <c r="N361" s="20"/>
      <c r="O361" s="20"/>
      <c r="P361" s="20"/>
      <c r="Q361" s="20"/>
      <c r="R361" s="20"/>
      <c r="S361" s="20"/>
      <c r="T361" s="20"/>
      <c r="U361" s="20"/>
      <c r="V361" s="20"/>
      <c r="W361" s="20"/>
      <c r="X361" s="20"/>
    </row>
    <row r="362" spans="1:24" ht="12.75" customHeight="1">
      <c r="A362" s="20"/>
      <c r="B362" s="20"/>
      <c r="C362" s="20"/>
      <c r="D362" s="20"/>
      <c r="E362" s="20"/>
      <c r="F362" s="20"/>
      <c r="G362" s="20"/>
      <c r="H362" s="20"/>
      <c r="I362" s="20"/>
      <c r="J362" s="147"/>
      <c r="K362" s="20"/>
      <c r="L362" s="20"/>
      <c r="M362" s="20"/>
      <c r="N362" s="20"/>
      <c r="O362" s="20"/>
      <c r="P362" s="20"/>
      <c r="Q362" s="20"/>
      <c r="R362" s="20"/>
      <c r="S362" s="20"/>
      <c r="T362" s="20"/>
      <c r="U362" s="20"/>
      <c r="V362" s="20"/>
      <c r="W362" s="20"/>
      <c r="X362" s="20"/>
    </row>
    <row r="363" spans="1:24" ht="12.75" customHeight="1">
      <c r="A363" s="20"/>
      <c r="B363" s="20"/>
      <c r="C363" s="20"/>
      <c r="D363" s="20"/>
      <c r="E363" s="20"/>
      <c r="F363" s="20"/>
      <c r="G363" s="20"/>
      <c r="H363" s="20"/>
      <c r="I363" s="20"/>
      <c r="J363" s="147"/>
      <c r="K363" s="20"/>
      <c r="L363" s="20"/>
      <c r="M363" s="20"/>
      <c r="N363" s="20"/>
      <c r="O363" s="20"/>
      <c r="P363" s="20"/>
      <c r="Q363" s="20"/>
      <c r="R363" s="20"/>
      <c r="S363" s="20"/>
      <c r="T363" s="20"/>
      <c r="U363" s="20"/>
      <c r="V363" s="20"/>
      <c r="W363" s="20"/>
      <c r="X363" s="20"/>
    </row>
    <row r="364" spans="1:24" ht="12.75" customHeight="1">
      <c r="A364" s="20"/>
      <c r="B364" s="20"/>
      <c r="C364" s="20"/>
      <c r="D364" s="20"/>
      <c r="E364" s="20"/>
      <c r="F364" s="20"/>
      <c r="G364" s="20"/>
      <c r="H364" s="20"/>
      <c r="I364" s="20"/>
      <c r="J364" s="147"/>
      <c r="K364" s="20"/>
      <c r="L364" s="20"/>
      <c r="M364" s="20"/>
      <c r="N364" s="20"/>
      <c r="O364" s="20"/>
      <c r="P364" s="20"/>
      <c r="Q364" s="20"/>
      <c r="R364" s="20"/>
      <c r="S364" s="20"/>
      <c r="T364" s="20"/>
      <c r="U364" s="20"/>
      <c r="V364" s="20"/>
      <c r="W364" s="20"/>
      <c r="X364" s="20"/>
    </row>
    <row r="365" spans="1:24" ht="12.75" customHeight="1">
      <c r="A365" s="20"/>
      <c r="B365" s="20"/>
      <c r="C365" s="20"/>
      <c r="D365" s="20"/>
      <c r="E365" s="20"/>
      <c r="F365" s="20"/>
      <c r="G365" s="20"/>
      <c r="H365" s="20"/>
      <c r="I365" s="20"/>
      <c r="J365" s="147"/>
      <c r="K365" s="20"/>
      <c r="L365" s="20"/>
      <c r="M365" s="20"/>
      <c r="N365" s="20"/>
      <c r="O365" s="20"/>
      <c r="P365" s="20"/>
      <c r="Q365" s="20"/>
      <c r="R365" s="20"/>
      <c r="S365" s="20"/>
      <c r="T365" s="20"/>
      <c r="U365" s="20"/>
      <c r="V365" s="20"/>
      <c r="W365" s="20"/>
      <c r="X365" s="20"/>
    </row>
    <row r="366" spans="1:24" ht="12.75" customHeight="1">
      <c r="A366" s="20"/>
      <c r="B366" s="20"/>
      <c r="C366" s="20"/>
      <c r="D366" s="20"/>
      <c r="E366" s="20"/>
      <c r="F366" s="20"/>
      <c r="G366" s="20"/>
      <c r="H366" s="20"/>
      <c r="I366" s="20"/>
      <c r="J366" s="147"/>
      <c r="K366" s="20"/>
      <c r="L366" s="20"/>
      <c r="M366" s="20"/>
      <c r="N366" s="20"/>
      <c r="O366" s="20"/>
      <c r="P366" s="20"/>
      <c r="Q366" s="20"/>
      <c r="R366" s="20"/>
      <c r="S366" s="20"/>
      <c r="T366" s="20"/>
      <c r="U366" s="20"/>
      <c r="V366" s="20"/>
      <c r="W366" s="20"/>
      <c r="X366" s="20"/>
    </row>
    <row r="367" spans="1:24" ht="12.75" customHeight="1">
      <c r="A367" s="20"/>
      <c r="B367" s="20"/>
      <c r="C367" s="20"/>
      <c r="D367" s="20"/>
      <c r="E367" s="20"/>
      <c r="F367" s="20"/>
      <c r="G367" s="20"/>
      <c r="H367" s="20"/>
      <c r="I367" s="20"/>
      <c r="J367" s="147"/>
      <c r="K367" s="20"/>
      <c r="L367" s="20"/>
      <c r="M367" s="20"/>
      <c r="N367" s="20"/>
      <c r="O367" s="20"/>
      <c r="P367" s="20"/>
      <c r="Q367" s="20"/>
      <c r="R367" s="20"/>
      <c r="S367" s="20"/>
      <c r="T367" s="20"/>
      <c r="U367" s="20"/>
      <c r="V367" s="20"/>
      <c r="W367" s="20"/>
      <c r="X367" s="20"/>
    </row>
    <row r="368" spans="1:24" ht="12.75" customHeight="1">
      <c r="A368" s="20"/>
      <c r="B368" s="20"/>
      <c r="C368" s="20"/>
      <c r="D368" s="20"/>
      <c r="E368" s="20"/>
      <c r="F368" s="20"/>
      <c r="G368" s="20"/>
      <c r="H368" s="20"/>
      <c r="I368" s="20"/>
      <c r="J368" s="147"/>
      <c r="K368" s="20"/>
      <c r="L368" s="20"/>
      <c r="M368" s="20"/>
      <c r="N368" s="20"/>
      <c r="O368" s="20"/>
      <c r="P368" s="20"/>
      <c r="Q368" s="20"/>
      <c r="R368" s="20"/>
      <c r="S368" s="20"/>
      <c r="T368" s="20"/>
      <c r="U368" s="20"/>
      <c r="V368" s="20"/>
      <c r="W368" s="20"/>
      <c r="X368" s="20"/>
    </row>
    <row r="369" spans="1:24" ht="12.75" customHeight="1">
      <c r="A369" s="20"/>
      <c r="B369" s="20"/>
      <c r="C369" s="20"/>
      <c r="D369" s="20"/>
      <c r="E369" s="20"/>
      <c r="F369" s="20"/>
      <c r="G369" s="20"/>
      <c r="H369" s="20"/>
      <c r="I369" s="20"/>
      <c r="J369" s="147"/>
      <c r="K369" s="20"/>
      <c r="L369" s="20"/>
      <c r="M369" s="20"/>
      <c r="N369" s="20"/>
      <c r="O369" s="20"/>
      <c r="P369" s="20"/>
      <c r="Q369" s="20"/>
      <c r="R369" s="20"/>
      <c r="S369" s="20"/>
      <c r="T369" s="20"/>
      <c r="U369" s="20"/>
      <c r="V369" s="20"/>
      <c r="W369" s="20"/>
      <c r="X369" s="20"/>
    </row>
    <row r="370" spans="1:24" ht="12.75" customHeight="1">
      <c r="A370" s="20"/>
      <c r="B370" s="20"/>
      <c r="C370" s="20"/>
      <c r="D370" s="20"/>
      <c r="E370" s="20"/>
      <c r="F370" s="20"/>
      <c r="G370" s="20"/>
      <c r="H370" s="20"/>
      <c r="I370" s="20"/>
      <c r="J370" s="147"/>
      <c r="K370" s="20"/>
      <c r="L370" s="20"/>
      <c r="M370" s="20"/>
      <c r="N370" s="20"/>
      <c r="O370" s="20"/>
      <c r="P370" s="20"/>
      <c r="Q370" s="20"/>
      <c r="R370" s="20"/>
      <c r="S370" s="20"/>
      <c r="T370" s="20"/>
      <c r="U370" s="20"/>
      <c r="V370" s="20"/>
      <c r="W370" s="20"/>
      <c r="X370" s="20"/>
    </row>
    <row r="371" spans="1:24" ht="12.75" customHeight="1">
      <c r="A371" s="20"/>
      <c r="B371" s="20"/>
      <c r="C371" s="20"/>
      <c r="D371" s="20"/>
      <c r="E371" s="20"/>
      <c r="F371" s="20"/>
      <c r="G371" s="20"/>
      <c r="H371" s="20"/>
      <c r="I371" s="20"/>
      <c r="J371" s="147"/>
      <c r="K371" s="20"/>
      <c r="L371" s="20"/>
      <c r="M371" s="20"/>
      <c r="N371" s="20"/>
      <c r="O371" s="20"/>
      <c r="P371" s="20"/>
      <c r="Q371" s="20"/>
      <c r="R371" s="20"/>
      <c r="S371" s="20"/>
      <c r="T371" s="20"/>
      <c r="U371" s="20"/>
      <c r="V371" s="20"/>
      <c r="W371" s="20"/>
      <c r="X371" s="20"/>
    </row>
    <row r="372" spans="1:24" ht="12.75" customHeight="1">
      <c r="A372" s="20"/>
      <c r="B372" s="20"/>
      <c r="C372" s="20"/>
      <c r="D372" s="20"/>
      <c r="E372" s="20"/>
      <c r="F372" s="20"/>
      <c r="G372" s="20"/>
      <c r="H372" s="20"/>
      <c r="I372" s="20"/>
      <c r="J372" s="147"/>
      <c r="K372" s="20"/>
      <c r="L372" s="20"/>
      <c r="M372" s="20"/>
      <c r="N372" s="20"/>
      <c r="O372" s="20"/>
      <c r="P372" s="20"/>
      <c r="Q372" s="20"/>
      <c r="R372" s="20"/>
      <c r="S372" s="20"/>
      <c r="T372" s="20"/>
      <c r="U372" s="20"/>
      <c r="V372" s="20"/>
      <c r="W372" s="20"/>
      <c r="X372" s="20"/>
    </row>
    <row r="373" spans="1:24" ht="12.75" customHeight="1">
      <c r="A373" s="20"/>
      <c r="B373" s="20"/>
      <c r="C373" s="20"/>
      <c r="D373" s="20"/>
      <c r="E373" s="20"/>
      <c r="F373" s="20"/>
      <c r="G373" s="20"/>
      <c r="H373" s="20"/>
      <c r="I373" s="20"/>
      <c r="J373" s="147"/>
      <c r="K373" s="20"/>
      <c r="L373" s="20"/>
      <c r="M373" s="20"/>
      <c r="N373" s="20"/>
      <c r="O373" s="20"/>
      <c r="P373" s="20"/>
      <c r="Q373" s="20"/>
      <c r="R373" s="20"/>
      <c r="S373" s="20"/>
      <c r="T373" s="20"/>
      <c r="U373" s="20"/>
      <c r="V373" s="20"/>
      <c r="W373" s="20"/>
      <c r="X373" s="20"/>
    </row>
    <row r="374" spans="1:24" ht="12.75" customHeight="1">
      <c r="A374" s="20"/>
      <c r="B374" s="20"/>
      <c r="C374" s="20"/>
      <c r="D374" s="20"/>
      <c r="E374" s="20"/>
      <c r="F374" s="20"/>
      <c r="G374" s="20"/>
      <c r="H374" s="20"/>
      <c r="I374" s="20"/>
      <c r="J374" s="147"/>
      <c r="K374" s="20"/>
      <c r="L374" s="20"/>
      <c r="M374" s="20"/>
      <c r="N374" s="20"/>
      <c r="O374" s="20"/>
      <c r="P374" s="20"/>
      <c r="Q374" s="20"/>
      <c r="R374" s="20"/>
      <c r="S374" s="20"/>
      <c r="T374" s="20"/>
      <c r="U374" s="20"/>
      <c r="V374" s="20"/>
      <c r="W374" s="20"/>
      <c r="X374" s="20"/>
    </row>
    <row r="375" spans="1:24" ht="12.75" customHeight="1">
      <c r="A375" s="20"/>
      <c r="B375" s="20"/>
      <c r="C375" s="20"/>
      <c r="D375" s="20"/>
      <c r="E375" s="20"/>
      <c r="F375" s="20"/>
      <c r="G375" s="20"/>
      <c r="H375" s="20"/>
      <c r="I375" s="20"/>
      <c r="J375" s="147"/>
      <c r="K375" s="20"/>
      <c r="L375" s="20"/>
      <c r="M375" s="20"/>
      <c r="N375" s="20"/>
      <c r="O375" s="20"/>
      <c r="P375" s="20"/>
      <c r="Q375" s="20"/>
      <c r="R375" s="20"/>
      <c r="S375" s="20"/>
      <c r="T375" s="20"/>
      <c r="U375" s="20"/>
      <c r="V375" s="20"/>
      <c r="W375" s="20"/>
      <c r="X375" s="20"/>
    </row>
    <row r="376" spans="1:24" ht="12.75" customHeight="1">
      <c r="A376" s="20"/>
      <c r="B376" s="20"/>
      <c r="C376" s="20"/>
      <c r="D376" s="20"/>
      <c r="E376" s="20"/>
      <c r="F376" s="20"/>
      <c r="G376" s="20"/>
      <c r="H376" s="20"/>
      <c r="I376" s="20"/>
      <c r="J376" s="147"/>
      <c r="K376" s="20"/>
      <c r="L376" s="20"/>
      <c r="M376" s="20"/>
      <c r="N376" s="20"/>
      <c r="O376" s="20"/>
      <c r="P376" s="20"/>
      <c r="Q376" s="20"/>
      <c r="R376" s="20"/>
      <c r="S376" s="20"/>
      <c r="T376" s="20"/>
      <c r="U376" s="20"/>
      <c r="V376" s="20"/>
      <c r="W376" s="20"/>
      <c r="X376" s="20"/>
    </row>
    <row r="377" spans="1:24" ht="12.75" customHeight="1">
      <c r="A377" s="20"/>
      <c r="B377" s="20"/>
      <c r="C377" s="20"/>
      <c r="D377" s="20"/>
      <c r="E377" s="20"/>
      <c r="F377" s="20"/>
      <c r="G377" s="20"/>
      <c r="H377" s="20"/>
      <c r="I377" s="20"/>
      <c r="J377" s="147"/>
      <c r="K377" s="20"/>
      <c r="L377" s="20"/>
      <c r="M377" s="20"/>
      <c r="N377" s="20"/>
      <c r="O377" s="20"/>
      <c r="P377" s="20"/>
      <c r="Q377" s="20"/>
      <c r="R377" s="20"/>
      <c r="S377" s="20"/>
      <c r="T377" s="20"/>
      <c r="U377" s="20"/>
      <c r="V377" s="20"/>
      <c r="W377" s="20"/>
      <c r="X377" s="20"/>
    </row>
    <row r="378" spans="1:24" ht="12.75" customHeight="1">
      <c r="A378" s="20"/>
      <c r="B378" s="20"/>
      <c r="C378" s="20"/>
      <c r="D378" s="20"/>
      <c r="E378" s="20"/>
      <c r="F378" s="20"/>
      <c r="G378" s="20"/>
      <c r="H378" s="20"/>
      <c r="I378" s="20"/>
      <c r="J378" s="147"/>
      <c r="K378" s="20"/>
      <c r="L378" s="20"/>
      <c r="M378" s="20"/>
      <c r="N378" s="20"/>
      <c r="O378" s="20"/>
      <c r="P378" s="20"/>
      <c r="Q378" s="20"/>
      <c r="R378" s="20"/>
      <c r="S378" s="20"/>
      <c r="T378" s="20"/>
      <c r="U378" s="20"/>
      <c r="V378" s="20"/>
      <c r="W378" s="20"/>
      <c r="X378" s="20"/>
    </row>
    <row r="379" spans="1:24" ht="12.75" customHeight="1">
      <c r="A379" s="20"/>
      <c r="B379" s="20"/>
      <c r="C379" s="20"/>
      <c r="D379" s="20"/>
      <c r="E379" s="20"/>
      <c r="F379" s="20"/>
      <c r="G379" s="20"/>
      <c r="H379" s="20"/>
      <c r="I379" s="20"/>
      <c r="J379" s="147"/>
      <c r="K379" s="20"/>
      <c r="L379" s="20"/>
      <c r="M379" s="20"/>
      <c r="N379" s="20"/>
      <c r="O379" s="20"/>
      <c r="P379" s="20"/>
      <c r="Q379" s="20"/>
      <c r="R379" s="20"/>
      <c r="S379" s="20"/>
      <c r="T379" s="20"/>
      <c r="U379" s="20"/>
      <c r="V379" s="20"/>
      <c r="W379" s="20"/>
      <c r="X379" s="20"/>
    </row>
    <row r="380" spans="1:24" ht="12.75" customHeight="1">
      <c r="A380" s="20"/>
      <c r="B380" s="20"/>
      <c r="C380" s="20"/>
      <c r="D380" s="20"/>
      <c r="E380" s="20"/>
      <c r="F380" s="20"/>
      <c r="G380" s="20"/>
      <c r="H380" s="20"/>
      <c r="I380" s="20"/>
      <c r="J380" s="147"/>
      <c r="K380" s="20"/>
      <c r="L380" s="20"/>
      <c r="M380" s="20"/>
      <c r="N380" s="20"/>
      <c r="O380" s="20"/>
      <c r="P380" s="20"/>
      <c r="Q380" s="20"/>
      <c r="R380" s="20"/>
      <c r="S380" s="20"/>
      <c r="T380" s="20"/>
      <c r="U380" s="20"/>
      <c r="V380" s="20"/>
      <c r="W380" s="20"/>
      <c r="X380" s="20"/>
    </row>
    <row r="381" spans="1:24" ht="12.75" customHeight="1">
      <c r="A381" s="20"/>
      <c r="B381" s="20"/>
      <c r="C381" s="20"/>
      <c r="D381" s="20"/>
      <c r="E381" s="20"/>
      <c r="F381" s="20"/>
      <c r="G381" s="20"/>
      <c r="H381" s="20"/>
      <c r="I381" s="20"/>
      <c r="J381" s="147"/>
      <c r="K381" s="20"/>
      <c r="L381" s="20"/>
      <c r="M381" s="20"/>
      <c r="N381" s="20"/>
      <c r="O381" s="20"/>
      <c r="P381" s="20"/>
      <c r="Q381" s="20"/>
      <c r="R381" s="20"/>
      <c r="S381" s="20"/>
      <c r="T381" s="20"/>
      <c r="U381" s="20"/>
      <c r="V381" s="20"/>
      <c r="W381" s="20"/>
      <c r="X381" s="20"/>
    </row>
    <row r="382" spans="1:24" ht="12.75" customHeight="1">
      <c r="A382" s="20"/>
      <c r="B382" s="20"/>
      <c r="C382" s="20"/>
      <c r="D382" s="20"/>
      <c r="E382" s="20"/>
      <c r="F382" s="20"/>
      <c r="G382" s="20"/>
      <c r="H382" s="20"/>
      <c r="I382" s="20"/>
      <c r="J382" s="147"/>
      <c r="K382" s="20"/>
      <c r="L382" s="20"/>
      <c r="M382" s="20"/>
      <c r="N382" s="20"/>
      <c r="O382" s="20"/>
      <c r="P382" s="20"/>
      <c r="Q382" s="20"/>
      <c r="R382" s="20"/>
      <c r="S382" s="20"/>
      <c r="T382" s="20"/>
      <c r="U382" s="20"/>
      <c r="V382" s="20"/>
      <c r="W382" s="20"/>
      <c r="X382" s="20"/>
    </row>
    <row r="383" spans="1:24" ht="12.75" customHeight="1">
      <c r="A383" s="20"/>
      <c r="B383" s="20"/>
      <c r="C383" s="20"/>
      <c r="D383" s="20"/>
      <c r="E383" s="20"/>
      <c r="F383" s="20"/>
      <c r="G383" s="20"/>
      <c r="H383" s="20"/>
      <c r="I383" s="20"/>
      <c r="J383" s="147"/>
      <c r="K383" s="20"/>
      <c r="L383" s="20"/>
      <c r="M383" s="20"/>
      <c r="N383" s="20"/>
      <c r="O383" s="20"/>
      <c r="P383" s="20"/>
      <c r="Q383" s="20"/>
      <c r="R383" s="20"/>
      <c r="S383" s="20"/>
      <c r="T383" s="20"/>
      <c r="U383" s="20"/>
      <c r="V383" s="20"/>
      <c r="W383" s="20"/>
      <c r="X383" s="20"/>
    </row>
    <row r="384" spans="1:24" ht="12.75" customHeight="1">
      <c r="A384" s="20"/>
      <c r="B384" s="20"/>
      <c r="C384" s="20"/>
      <c r="D384" s="20"/>
      <c r="E384" s="20"/>
      <c r="F384" s="20"/>
      <c r="G384" s="20"/>
      <c r="H384" s="20"/>
      <c r="I384" s="20"/>
      <c r="J384" s="147"/>
      <c r="K384" s="20"/>
      <c r="L384" s="20"/>
      <c r="M384" s="20"/>
      <c r="N384" s="20"/>
      <c r="O384" s="20"/>
      <c r="P384" s="20"/>
      <c r="Q384" s="20"/>
      <c r="R384" s="20"/>
      <c r="S384" s="20"/>
      <c r="T384" s="20"/>
      <c r="U384" s="20"/>
      <c r="V384" s="20"/>
      <c r="W384" s="20"/>
      <c r="X384" s="20"/>
    </row>
    <row r="385" spans="1:24" ht="12.75" customHeight="1">
      <c r="A385" s="20"/>
      <c r="B385" s="20"/>
      <c r="C385" s="20"/>
      <c r="D385" s="20"/>
      <c r="E385" s="20"/>
      <c r="F385" s="20"/>
      <c r="G385" s="20"/>
      <c r="H385" s="20"/>
      <c r="I385" s="20"/>
      <c r="J385" s="147"/>
      <c r="K385" s="20"/>
      <c r="L385" s="20"/>
      <c r="M385" s="20"/>
      <c r="N385" s="20"/>
      <c r="O385" s="20"/>
      <c r="P385" s="20"/>
      <c r="Q385" s="20"/>
      <c r="R385" s="20"/>
      <c r="S385" s="20"/>
      <c r="T385" s="20"/>
      <c r="U385" s="20"/>
      <c r="V385" s="20"/>
      <c r="W385" s="20"/>
      <c r="X385" s="20"/>
    </row>
    <row r="386" spans="1:24" ht="12.75" customHeight="1">
      <c r="A386" s="20"/>
      <c r="B386" s="20"/>
      <c r="C386" s="20"/>
      <c r="D386" s="20"/>
      <c r="E386" s="20"/>
      <c r="F386" s="20"/>
      <c r="G386" s="20"/>
      <c r="H386" s="20"/>
      <c r="I386" s="20"/>
      <c r="J386" s="147"/>
      <c r="K386" s="20"/>
      <c r="L386" s="20"/>
      <c r="M386" s="20"/>
      <c r="N386" s="20"/>
      <c r="O386" s="20"/>
      <c r="P386" s="20"/>
      <c r="Q386" s="20"/>
      <c r="R386" s="20"/>
      <c r="S386" s="20"/>
      <c r="T386" s="20"/>
      <c r="U386" s="20"/>
      <c r="V386" s="20"/>
      <c r="W386" s="20"/>
      <c r="X386" s="20"/>
    </row>
    <row r="387" spans="1:24" ht="12.75" customHeight="1">
      <c r="A387" s="20"/>
      <c r="B387" s="20"/>
      <c r="C387" s="20"/>
      <c r="D387" s="20"/>
      <c r="E387" s="20"/>
      <c r="F387" s="20"/>
      <c r="G387" s="20"/>
      <c r="H387" s="20"/>
      <c r="I387" s="20"/>
      <c r="J387" s="147"/>
      <c r="K387" s="20"/>
      <c r="L387" s="20"/>
      <c r="M387" s="20"/>
      <c r="N387" s="20"/>
      <c r="O387" s="20"/>
      <c r="P387" s="20"/>
      <c r="Q387" s="20"/>
      <c r="R387" s="20"/>
      <c r="S387" s="20"/>
      <c r="T387" s="20"/>
      <c r="U387" s="20"/>
      <c r="V387" s="20"/>
      <c r="W387" s="20"/>
      <c r="X387" s="20"/>
    </row>
    <row r="388" spans="1:24" ht="12.75" customHeight="1">
      <c r="A388" s="20"/>
      <c r="B388" s="20"/>
      <c r="C388" s="20"/>
      <c r="D388" s="20"/>
      <c r="E388" s="20"/>
      <c r="F388" s="20"/>
      <c r="G388" s="20"/>
      <c r="H388" s="20"/>
      <c r="I388" s="20"/>
      <c r="J388" s="147"/>
      <c r="K388" s="20"/>
      <c r="L388" s="20"/>
      <c r="M388" s="20"/>
      <c r="N388" s="20"/>
      <c r="O388" s="20"/>
      <c r="P388" s="20"/>
      <c r="Q388" s="20"/>
      <c r="R388" s="20"/>
      <c r="S388" s="20"/>
      <c r="T388" s="20"/>
      <c r="U388" s="20"/>
      <c r="V388" s="20"/>
      <c r="W388" s="20"/>
      <c r="X388" s="20"/>
    </row>
    <row r="389" spans="1:24" ht="12.75" customHeight="1">
      <c r="A389" s="20"/>
      <c r="B389" s="20"/>
      <c r="C389" s="20"/>
      <c r="D389" s="20"/>
      <c r="E389" s="20"/>
      <c r="F389" s="20"/>
      <c r="G389" s="20"/>
      <c r="H389" s="20"/>
      <c r="I389" s="20"/>
      <c r="J389" s="147"/>
      <c r="K389" s="20"/>
      <c r="L389" s="20"/>
      <c r="M389" s="20"/>
      <c r="N389" s="20"/>
      <c r="O389" s="20"/>
      <c r="P389" s="20"/>
      <c r="Q389" s="20"/>
      <c r="R389" s="20"/>
      <c r="S389" s="20"/>
      <c r="T389" s="20"/>
      <c r="U389" s="20"/>
      <c r="V389" s="20"/>
      <c r="W389" s="20"/>
      <c r="X389" s="20"/>
    </row>
    <row r="390" spans="1:24" ht="12.75" customHeight="1">
      <c r="A390" s="20"/>
      <c r="B390" s="20"/>
      <c r="C390" s="20"/>
      <c r="D390" s="20"/>
      <c r="E390" s="20"/>
      <c r="F390" s="20"/>
      <c r="G390" s="20"/>
      <c r="H390" s="20"/>
      <c r="I390" s="20"/>
      <c r="J390" s="147"/>
      <c r="K390" s="20"/>
      <c r="L390" s="20"/>
      <c r="M390" s="20"/>
      <c r="N390" s="20"/>
      <c r="O390" s="20"/>
      <c r="P390" s="20"/>
      <c r="Q390" s="20"/>
      <c r="R390" s="20"/>
      <c r="S390" s="20"/>
      <c r="T390" s="20"/>
      <c r="U390" s="20"/>
      <c r="V390" s="20"/>
      <c r="W390" s="20"/>
      <c r="X390" s="20"/>
    </row>
    <row r="391" spans="1:24" ht="12.75" customHeight="1">
      <c r="A391" s="20"/>
      <c r="B391" s="20"/>
      <c r="C391" s="20"/>
      <c r="D391" s="20"/>
      <c r="E391" s="20"/>
      <c r="F391" s="20"/>
      <c r="G391" s="20"/>
      <c r="H391" s="20"/>
      <c r="I391" s="20"/>
      <c r="J391" s="147"/>
      <c r="K391" s="20"/>
      <c r="L391" s="20"/>
      <c r="M391" s="20"/>
      <c r="N391" s="20"/>
      <c r="O391" s="20"/>
      <c r="P391" s="20"/>
      <c r="Q391" s="20"/>
      <c r="R391" s="20"/>
      <c r="S391" s="20"/>
      <c r="T391" s="20"/>
      <c r="U391" s="20"/>
      <c r="V391" s="20"/>
      <c r="W391" s="20"/>
      <c r="X391" s="20"/>
    </row>
    <row r="392" spans="1:24" ht="12.75" customHeight="1">
      <c r="A392" s="20"/>
      <c r="B392" s="20"/>
      <c r="C392" s="20"/>
      <c r="D392" s="20"/>
      <c r="E392" s="20"/>
      <c r="F392" s="20"/>
      <c r="G392" s="20"/>
      <c r="H392" s="20"/>
      <c r="I392" s="20"/>
      <c r="J392" s="147"/>
      <c r="K392" s="20"/>
      <c r="L392" s="20"/>
      <c r="M392" s="20"/>
      <c r="N392" s="20"/>
      <c r="O392" s="20"/>
      <c r="P392" s="20"/>
      <c r="Q392" s="20"/>
      <c r="R392" s="20"/>
      <c r="S392" s="20"/>
      <c r="T392" s="20"/>
      <c r="U392" s="20"/>
      <c r="V392" s="20"/>
      <c r="W392" s="20"/>
      <c r="X392" s="20"/>
    </row>
    <row r="393" spans="1:24" ht="12.75" customHeight="1">
      <c r="A393" s="20"/>
      <c r="B393" s="20"/>
      <c r="C393" s="20"/>
      <c r="D393" s="20"/>
      <c r="E393" s="20"/>
      <c r="F393" s="20"/>
      <c r="G393" s="20"/>
      <c r="H393" s="20"/>
      <c r="I393" s="20"/>
      <c r="J393" s="147"/>
      <c r="K393" s="20"/>
      <c r="L393" s="20"/>
      <c r="M393" s="20"/>
      <c r="N393" s="20"/>
      <c r="O393" s="20"/>
      <c r="P393" s="20"/>
      <c r="Q393" s="20"/>
      <c r="R393" s="20"/>
      <c r="S393" s="20"/>
      <c r="T393" s="20"/>
      <c r="U393" s="20"/>
      <c r="V393" s="20"/>
      <c r="W393" s="20"/>
      <c r="X393" s="20"/>
    </row>
    <row r="394" spans="1:24" ht="12.75" customHeight="1">
      <c r="A394" s="20"/>
      <c r="B394" s="20"/>
      <c r="C394" s="20"/>
      <c r="D394" s="20"/>
      <c r="E394" s="20"/>
      <c r="F394" s="20"/>
      <c r="G394" s="20"/>
      <c r="H394" s="20"/>
      <c r="I394" s="20"/>
      <c r="J394" s="147"/>
      <c r="K394" s="20"/>
      <c r="L394" s="20"/>
      <c r="M394" s="20"/>
      <c r="N394" s="20"/>
      <c r="O394" s="20"/>
      <c r="P394" s="20"/>
      <c r="Q394" s="20"/>
      <c r="R394" s="20"/>
      <c r="S394" s="20"/>
      <c r="T394" s="20"/>
      <c r="U394" s="20"/>
      <c r="V394" s="20"/>
      <c r="W394" s="20"/>
      <c r="X394" s="20"/>
    </row>
    <row r="395" spans="1:24" ht="12.75" customHeight="1">
      <c r="A395" s="20"/>
      <c r="B395" s="20"/>
      <c r="C395" s="20"/>
      <c r="D395" s="20"/>
      <c r="E395" s="20"/>
      <c r="F395" s="20"/>
      <c r="G395" s="20"/>
      <c r="H395" s="20"/>
      <c r="I395" s="20"/>
      <c r="J395" s="147"/>
      <c r="K395" s="20"/>
      <c r="L395" s="20"/>
      <c r="M395" s="20"/>
      <c r="N395" s="20"/>
      <c r="O395" s="20"/>
      <c r="P395" s="20"/>
      <c r="Q395" s="20"/>
      <c r="R395" s="20"/>
      <c r="S395" s="20"/>
      <c r="T395" s="20"/>
      <c r="U395" s="20"/>
      <c r="V395" s="20"/>
      <c r="W395" s="20"/>
      <c r="X395" s="20"/>
    </row>
    <row r="396" spans="1:24" ht="12.75" customHeight="1">
      <c r="A396" s="20"/>
      <c r="B396" s="20"/>
      <c r="C396" s="20"/>
      <c r="D396" s="20"/>
      <c r="E396" s="20"/>
      <c r="F396" s="20"/>
      <c r="G396" s="20"/>
      <c r="H396" s="20"/>
      <c r="I396" s="20"/>
      <c r="J396" s="147"/>
      <c r="K396" s="20"/>
      <c r="L396" s="20"/>
      <c r="M396" s="20"/>
      <c r="N396" s="20"/>
      <c r="O396" s="20"/>
      <c r="P396" s="20"/>
      <c r="Q396" s="20"/>
      <c r="R396" s="20"/>
      <c r="S396" s="20"/>
      <c r="T396" s="20"/>
      <c r="U396" s="20"/>
      <c r="V396" s="20"/>
      <c r="W396" s="20"/>
      <c r="X396" s="20"/>
    </row>
    <row r="397" spans="1:24" ht="12.75" customHeight="1">
      <c r="A397" s="20"/>
      <c r="B397" s="20"/>
      <c r="C397" s="20"/>
      <c r="D397" s="20"/>
      <c r="E397" s="20"/>
      <c r="F397" s="20"/>
      <c r="G397" s="20"/>
      <c r="H397" s="20"/>
      <c r="I397" s="20"/>
      <c r="J397" s="147"/>
      <c r="K397" s="20"/>
      <c r="L397" s="20"/>
      <c r="M397" s="20"/>
      <c r="N397" s="20"/>
      <c r="O397" s="20"/>
      <c r="P397" s="20"/>
      <c r="Q397" s="20"/>
      <c r="R397" s="20"/>
      <c r="S397" s="20"/>
      <c r="T397" s="20"/>
      <c r="U397" s="20"/>
      <c r="V397" s="20"/>
      <c r="W397" s="20"/>
      <c r="X397" s="20"/>
    </row>
    <row r="398" spans="1:24" ht="12.75" customHeight="1">
      <c r="A398" s="20"/>
      <c r="B398" s="20"/>
      <c r="C398" s="20"/>
      <c r="D398" s="20"/>
      <c r="E398" s="20"/>
      <c r="F398" s="20"/>
      <c r="G398" s="20"/>
      <c r="H398" s="20"/>
      <c r="I398" s="20"/>
      <c r="J398" s="147"/>
      <c r="K398" s="20"/>
      <c r="L398" s="20"/>
      <c r="M398" s="20"/>
      <c r="N398" s="20"/>
      <c r="O398" s="20"/>
      <c r="P398" s="20"/>
      <c r="Q398" s="20"/>
      <c r="R398" s="20"/>
      <c r="S398" s="20"/>
      <c r="T398" s="20"/>
      <c r="U398" s="20"/>
      <c r="V398" s="20"/>
      <c r="W398" s="20"/>
      <c r="X398" s="20"/>
    </row>
    <row r="399" spans="1:24" ht="12.75" customHeight="1">
      <c r="A399" s="20"/>
      <c r="B399" s="20"/>
      <c r="C399" s="20"/>
      <c r="D399" s="20"/>
      <c r="E399" s="20"/>
      <c r="F399" s="20"/>
      <c r="G399" s="20"/>
      <c r="H399" s="20"/>
      <c r="I399" s="20"/>
      <c r="J399" s="147"/>
      <c r="K399" s="20"/>
      <c r="L399" s="20"/>
      <c r="M399" s="20"/>
      <c r="N399" s="20"/>
      <c r="O399" s="20"/>
      <c r="P399" s="20"/>
      <c r="Q399" s="20"/>
      <c r="R399" s="20"/>
      <c r="S399" s="20"/>
      <c r="T399" s="20"/>
      <c r="U399" s="20"/>
      <c r="V399" s="20"/>
      <c r="W399" s="20"/>
      <c r="X399" s="20"/>
    </row>
    <row r="400" spans="1:24" ht="12.75" customHeight="1">
      <c r="A400" s="20"/>
      <c r="B400" s="20"/>
      <c r="C400" s="20"/>
      <c r="D400" s="20"/>
      <c r="E400" s="20"/>
      <c r="F400" s="20"/>
      <c r="G400" s="20"/>
      <c r="H400" s="20"/>
      <c r="I400" s="20"/>
      <c r="J400" s="147"/>
      <c r="K400" s="20"/>
      <c r="L400" s="20"/>
      <c r="M400" s="20"/>
      <c r="N400" s="20"/>
      <c r="O400" s="20"/>
      <c r="P400" s="20"/>
      <c r="Q400" s="20"/>
      <c r="R400" s="20"/>
      <c r="S400" s="20"/>
      <c r="T400" s="20"/>
      <c r="U400" s="20"/>
      <c r="V400" s="20"/>
      <c r="W400" s="20"/>
      <c r="X400" s="20"/>
    </row>
    <row r="401" spans="1:24" ht="12.75" customHeight="1">
      <c r="A401" s="20"/>
      <c r="B401" s="20"/>
      <c r="C401" s="20"/>
      <c r="D401" s="20"/>
      <c r="E401" s="20"/>
      <c r="F401" s="20"/>
      <c r="G401" s="20"/>
      <c r="H401" s="20"/>
      <c r="I401" s="20"/>
      <c r="J401" s="147"/>
      <c r="K401" s="20"/>
      <c r="L401" s="20"/>
      <c r="M401" s="20"/>
      <c r="N401" s="20"/>
      <c r="O401" s="20"/>
      <c r="P401" s="20"/>
      <c r="Q401" s="20"/>
      <c r="R401" s="20"/>
      <c r="S401" s="20"/>
      <c r="T401" s="20"/>
      <c r="U401" s="20"/>
      <c r="V401" s="20"/>
      <c r="W401" s="20"/>
      <c r="X401" s="20"/>
    </row>
    <row r="402" spans="1:24" ht="12.75" customHeight="1">
      <c r="A402" s="20"/>
      <c r="B402" s="20"/>
      <c r="C402" s="20"/>
      <c r="D402" s="20"/>
      <c r="E402" s="20"/>
      <c r="F402" s="20"/>
      <c r="G402" s="20"/>
      <c r="H402" s="20"/>
      <c r="I402" s="20"/>
      <c r="J402" s="147"/>
      <c r="K402" s="20"/>
      <c r="L402" s="20"/>
      <c r="M402" s="20"/>
      <c r="N402" s="20"/>
      <c r="O402" s="20"/>
      <c r="P402" s="20"/>
      <c r="Q402" s="20"/>
      <c r="R402" s="20"/>
      <c r="S402" s="20"/>
      <c r="T402" s="20"/>
      <c r="U402" s="20"/>
      <c r="V402" s="20"/>
      <c r="W402" s="20"/>
      <c r="X402" s="20"/>
    </row>
    <row r="403" spans="1:24" ht="12.75" customHeight="1">
      <c r="A403" s="20"/>
      <c r="B403" s="20"/>
      <c r="C403" s="20"/>
      <c r="D403" s="20"/>
      <c r="E403" s="20"/>
      <c r="F403" s="20"/>
      <c r="G403" s="20"/>
      <c r="H403" s="20"/>
      <c r="I403" s="20"/>
      <c r="J403" s="147"/>
      <c r="K403" s="20"/>
      <c r="L403" s="20"/>
      <c r="M403" s="20"/>
      <c r="N403" s="20"/>
      <c r="O403" s="20"/>
      <c r="P403" s="20"/>
      <c r="Q403" s="20"/>
      <c r="R403" s="20"/>
      <c r="S403" s="20"/>
      <c r="T403" s="20"/>
      <c r="U403" s="20"/>
      <c r="V403" s="20"/>
      <c r="W403" s="20"/>
      <c r="X403" s="20"/>
    </row>
    <row r="404" spans="1:24" ht="12.75" customHeight="1">
      <c r="A404" s="20"/>
      <c r="B404" s="20"/>
      <c r="C404" s="20"/>
      <c r="D404" s="20"/>
      <c r="E404" s="20"/>
      <c r="F404" s="20"/>
      <c r="G404" s="20"/>
      <c r="H404" s="20"/>
      <c r="I404" s="20"/>
      <c r="J404" s="147"/>
      <c r="K404" s="20"/>
      <c r="L404" s="20"/>
      <c r="M404" s="20"/>
      <c r="N404" s="20"/>
      <c r="O404" s="20"/>
      <c r="P404" s="20"/>
      <c r="Q404" s="20"/>
      <c r="R404" s="20"/>
      <c r="S404" s="20"/>
      <c r="T404" s="20"/>
      <c r="U404" s="20"/>
      <c r="V404" s="20"/>
      <c r="W404" s="20"/>
      <c r="X404" s="20"/>
    </row>
    <row r="405" spans="1:24" ht="12.75" customHeight="1">
      <c r="A405" s="20"/>
      <c r="B405" s="20"/>
      <c r="C405" s="20"/>
      <c r="D405" s="20"/>
      <c r="E405" s="20"/>
      <c r="F405" s="20"/>
      <c r="G405" s="20"/>
      <c r="H405" s="20"/>
      <c r="I405" s="20"/>
      <c r="J405" s="147"/>
      <c r="K405" s="20"/>
      <c r="L405" s="20"/>
      <c r="M405" s="20"/>
      <c r="N405" s="20"/>
      <c r="O405" s="20"/>
      <c r="P405" s="20"/>
      <c r="Q405" s="20"/>
      <c r="R405" s="20"/>
      <c r="S405" s="20"/>
      <c r="T405" s="20"/>
      <c r="U405" s="20"/>
      <c r="V405" s="20"/>
      <c r="W405" s="20"/>
      <c r="X405" s="20"/>
    </row>
    <row r="406" spans="1:24" ht="12.75" customHeight="1">
      <c r="A406" s="20"/>
      <c r="B406" s="20"/>
      <c r="C406" s="20"/>
      <c r="D406" s="20"/>
      <c r="E406" s="20"/>
      <c r="F406" s="20"/>
      <c r="G406" s="20"/>
      <c r="H406" s="20"/>
      <c r="I406" s="20"/>
      <c r="J406" s="147"/>
      <c r="K406" s="20"/>
      <c r="L406" s="20"/>
      <c r="M406" s="20"/>
      <c r="N406" s="20"/>
      <c r="O406" s="20"/>
      <c r="P406" s="20"/>
      <c r="Q406" s="20"/>
      <c r="R406" s="20"/>
      <c r="S406" s="20"/>
      <c r="T406" s="20"/>
      <c r="U406" s="20"/>
      <c r="V406" s="20"/>
      <c r="W406" s="20"/>
      <c r="X406" s="20"/>
    </row>
    <row r="407" spans="1:24" ht="12.75" customHeight="1">
      <c r="A407" s="20"/>
      <c r="B407" s="20"/>
      <c r="C407" s="20"/>
      <c r="D407" s="20"/>
      <c r="E407" s="20"/>
      <c r="F407" s="20"/>
      <c r="G407" s="20"/>
      <c r="H407" s="20"/>
      <c r="I407" s="20"/>
      <c r="J407" s="147"/>
      <c r="K407" s="20"/>
      <c r="L407" s="20"/>
      <c r="M407" s="20"/>
      <c r="N407" s="20"/>
      <c r="O407" s="20"/>
      <c r="P407" s="20"/>
      <c r="Q407" s="20"/>
      <c r="R407" s="20"/>
      <c r="S407" s="20"/>
      <c r="T407" s="20"/>
      <c r="U407" s="20"/>
      <c r="V407" s="20"/>
      <c r="W407" s="20"/>
      <c r="X407" s="20"/>
    </row>
    <row r="408" spans="1:24" ht="12.75" customHeight="1">
      <c r="A408" s="20"/>
      <c r="B408" s="20"/>
      <c r="C408" s="20"/>
      <c r="D408" s="20"/>
      <c r="E408" s="20"/>
      <c r="F408" s="20"/>
      <c r="G408" s="20"/>
      <c r="H408" s="20"/>
      <c r="I408" s="20"/>
      <c r="J408" s="147"/>
      <c r="K408" s="20"/>
      <c r="L408" s="20"/>
      <c r="M408" s="20"/>
      <c r="N408" s="20"/>
      <c r="O408" s="20"/>
      <c r="P408" s="20"/>
      <c r="Q408" s="20"/>
      <c r="R408" s="20"/>
      <c r="S408" s="20"/>
      <c r="T408" s="20"/>
      <c r="U408" s="20"/>
      <c r="V408" s="20"/>
      <c r="W408" s="20"/>
      <c r="X408" s="20"/>
    </row>
    <row r="409" spans="1:24" ht="12.75" customHeight="1">
      <c r="A409" s="20"/>
      <c r="B409" s="20"/>
      <c r="C409" s="20"/>
      <c r="D409" s="20"/>
      <c r="E409" s="20"/>
      <c r="F409" s="20"/>
      <c r="G409" s="20"/>
      <c r="H409" s="20"/>
      <c r="I409" s="20"/>
      <c r="J409" s="147"/>
      <c r="K409" s="20"/>
      <c r="L409" s="20"/>
      <c r="M409" s="20"/>
      <c r="N409" s="20"/>
      <c r="O409" s="20"/>
      <c r="P409" s="20"/>
      <c r="Q409" s="20"/>
      <c r="R409" s="20"/>
      <c r="S409" s="20"/>
      <c r="T409" s="20"/>
      <c r="U409" s="20"/>
      <c r="V409" s="20"/>
      <c r="W409" s="20"/>
      <c r="X409" s="20"/>
    </row>
    <row r="410" spans="1:24" ht="12.75" customHeight="1">
      <c r="A410" s="20"/>
      <c r="B410" s="20"/>
      <c r="C410" s="20"/>
      <c r="D410" s="20"/>
      <c r="E410" s="20"/>
      <c r="F410" s="20"/>
      <c r="G410" s="20"/>
      <c r="H410" s="20"/>
      <c r="I410" s="20"/>
      <c r="J410" s="147"/>
      <c r="K410" s="20"/>
      <c r="L410" s="20"/>
      <c r="M410" s="20"/>
      <c r="N410" s="20"/>
      <c r="O410" s="20"/>
      <c r="P410" s="20"/>
      <c r="Q410" s="20"/>
      <c r="R410" s="20"/>
      <c r="S410" s="20"/>
      <c r="T410" s="20"/>
      <c r="U410" s="20"/>
      <c r="V410" s="20"/>
      <c r="W410" s="20"/>
      <c r="X410" s="20"/>
    </row>
    <row r="411" spans="1:24" ht="12.75" customHeight="1">
      <c r="A411" s="20"/>
      <c r="B411" s="20"/>
      <c r="C411" s="20"/>
      <c r="D411" s="20"/>
      <c r="E411" s="20"/>
      <c r="F411" s="20"/>
      <c r="G411" s="20"/>
      <c r="H411" s="20"/>
      <c r="I411" s="20"/>
      <c r="J411" s="147"/>
      <c r="K411" s="20"/>
      <c r="L411" s="20"/>
      <c r="M411" s="20"/>
      <c r="N411" s="20"/>
      <c r="O411" s="20"/>
      <c r="P411" s="20"/>
      <c r="Q411" s="20"/>
      <c r="R411" s="20"/>
      <c r="S411" s="20"/>
      <c r="T411" s="20"/>
      <c r="U411" s="20"/>
      <c r="V411" s="20"/>
      <c r="W411" s="20"/>
      <c r="X411" s="20"/>
    </row>
    <row r="412" spans="1:24" ht="12.75" customHeight="1">
      <c r="A412" s="20"/>
      <c r="B412" s="20"/>
      <c r="C412" s="20"/>
      <c r="D412" s="20"/>
      <c r="E412" s="20"/>
      <c r="F412" s="20"/>
      <c r="G412" s="20"/>
      <c r="H412" s="20"/>
      <c r="I412" s="20"/>
      <c r="J412" s="147"/>
      <c r="K412" s="20"/>
      <c r="L412" s="20"/>
      <c r="M412" s="20"/>
      <c r="N412" s="20"/>
      <c r="O412" s="20"/>
      <c r="P412" s="20"/>
      <c r="Q412" s="20"/>
      <c r="R412" s="20"/>
      <c r="S412" s="20"/>
      <c r="T412" s="20"/>
      <c r="U412" s="20"/>
      <c r="V412" s="20"/>
      <c r="W412" s="20"/>
      <c r="X412" s="20"/>
    </row>
    <row r="413" spans="1:24" ht="12.75" customHeight="1">
      <c r="A413" s="20"/>
      <c r="B413" s="20"/>
      <c r="C413" s="20"/>
      <c r="D413" s="20"/>
      <c r="E413" s="20"/>
      <c r="F413" s="20"/>
      <c r="G413" s="20"/>
      <c r="H413" s="20"/>
      <c r="I413" s="20"/>
      <c r="J413" s="147"/>
      <c r="K413" s="20"/>
      <c r="L413" s="20"/>
      <c r="M413" s="20"/>
      <c r="N413" s="20"/>
      <c r="O413" s="20"/>
      <c r="P413" s="20"/>
      <c r="Q413" s="20"/>
      <c r="R413" s="20"/>
      <c r="S413" s="20"/>
      <c r="T413" s="20"/>
      <c r="U413" s="20"/>
      <c r="V413" s="20"/>
      <c r="W413" s="20"/>
      <c r="X413" s="20"/>
    </row>
    <row r="414" spans="1:24" ht="12.75" customHeight="1">
      <c r="A414" s="20"/>
      <c r="B414" s="20"/>
      <c r="C414" s="20"/>
      <c r="D414" s="20"/>
      <c r="E414" s="20"/>
      <c r="F414" s="20"/>
      <c r="G414" s="20"/>
      <c r="H414" s="20"/>
      <c r="I414" s="20"/>
      <c r="J414" s="147"/>
      <c r="K414" s="20"/>
      <c r="L414" s="20"/>
      <c r="M414" s="20"/>
      <c r="N414" s="20"/>
      <c r="O414" s="20"/>
      <c r="P414" s="20"/>
      <c r="Q414" s="20"/>
      <c r="R414" s="20"/>
      <c r="S414" s="20"/>
      <c r="T414" s="20"/>
      <c r="U414" s="20"/>
      <c r="V414" s="20"/>
      <c r="W414" s="20"/>
      <c r="X414" s="20"/>
    </row>
    <row r="415" spans="1:24" ht="12.75" customHeight="1">
      <c r="A415" s="20"/>
      <c r="B415" s="20"/>
      <c r="C415" s="20"/>
      <c r="D415" s="20"/>
      <c r="E415" s="20"/>
      <c r="F415" s="20"/>
      <c r="G415" s="20"/>
      <c r="H415" s="20"/>
      <c r="I415" s="20"/>
      <c r="J415" s="147"/>
      <c r="K415" s="20"/>
      <c r="L415" s="20"/>
      <c r="M415" s="20"/>
      <c r="N415" s="20"/>
      <c r="O415" s="20"/>
      <c r="P415" s="20"/>
      <c r="Q415" s="20"/>
      <c r="R415" s="20"/>
      <c r="S415" s="20"/>
      <c r="T415" s="20"/>
      <c r="U415" s="20"/>
      <c r="V415" s="20"/>
      <c r="W415" s="20"/>
      <c r="X415" s="20"/>
    </row>
    <row r="416" spans="1:24" ht="12.75" customHeight="1">
      <c r="A416" s="20"/>
      <c r="B416" s="20"/>
      <c r="C416" s="20"/>
      <c r="D416" s="20"/>
      <c r="E416" s="20"/>
      <c r="F416" s="20"/>
      <c r="G416" s="20"/>
      <c r="H416" s="20"/>
      <c r="I416" s="20"/>
      <c r="J416" s="147"/>
      <c r="K416" s="20"/>
      <c r="L416" s="20"/>
      <c r="M416" s="20"/>
      <c r="N416" s="20"/>
      <c r="O416" s="20"/>
      <c r="P416" s="20"/>
      <c r="Q416" s="20"/>
      <c r="R416" s="20"/>
      <c r="S416" s="20"/>
      <c r="T416" s="20"/>
      <c r="U416" s="20"/>
      <c r="V416" s="20"/>
      <c r="W416" s="20"/>
      <c r="X416" s="20"/>
    </row>
    <row r="417" spans="1:24" ht="12.75" customHeight="1">
      <c r="A417" s="20"/>
      <c r="B417" s="20"/>
      <c r="C417" s="20"/>
      <c r="D417" s="20"/>
      <c r="E417" s="20"/>
      <c r="F417" s="20"/>
      <c r="G417" s="20"/>
      <c r="H417" s="20"/>
      <c r="I417" s="20"/>
      <c r="J417" s="147"/>
      <c r="K417" s="20"/>
      <c r="L417" s="20"/>
      <c r="M417" s="20"/>
      <c r="N417" s="20"/>
      <c r="O417" s="20"/>
      <c r="P417" s="20"/>
      <c r="Q417" s="20"/>
      <c r="R417" s="20"/>
      <c r="S417" s="20"/>
      <c r="T417" s="20"/>
      <c r="U417" s="20"/>
      <c r="V417" s="20"/>
      <c r="W417" s="20"/>
      <c r="X417" s="20"/>
    </row>
    <row r="418" spans="1:24" ht="12.75" customHeight="1">
      <c r="A418" s="20"/>
      <c r="B418" s="20"/>
      <c r="C418" s="20"/>
      <c r="D418" s="20"/>
      <c r="E418" s="20"/>
      <c r="F418" s="20"/>
      <c r="G418" s="20"/>
      <c r="H418" s="20"/>
      <c r="I418" s="20"/>
      <c r="J418" s="147"/>
      <c r="K418" s="20"/>
      <c r="L418" s="20"/>
      <c r="M418" s="20"/>
      <c r="N418" s="20"/>
      <c r="O418" s="20"/>
      <c r="P418" s="20"/>
      <c r="Q418" s="20"/>
      <c r="R418" s="20"/>
      <c r="S418" s="20"/>
      <c r="T418" s="20"/>
      <c r="U418" s="20"/>
      <c r="V418" s="20"/>
      <c r="W418" s="20"/>
      <c r="X418" s="20"/>
    </row>
    <row r="419" spans="1:24" ht="12.75" customHeight="1">
      <c r="A419" s="20"/>
      <c r="B419" s="20"/>
      <c r="C419" s="20"/>
      <c r="D419" s="20"/>
      <c r="E419" s="20"/>
      <c r="F419" s="20"/>
      <c r="G419" s="20"/>
      <c r="H419" s="20"/>
      <c r="I419" s="20"/>
      <c r="J419" s="147"/>
      <c r="K419" s="20"/>
      <c r="L419" s="20"/>
      <c r="M419" s="20"/>
      <c r="N419" s="20"/>
      <c r="O419" s="20"/>
      <c r="P419" s="20"/>
      <c r="Q419" s="20"/>
      <c r="R419" s="20"/>
      <c r="S419" s="20"/>
      <c r="T419" s="20"/>
      <c r="U419" s="20"/>
      <c r="V419" s="20"/>
      <c r="W419" s="20"/>
      <c r="X419" s="20"/>
    </row>
    <row r="420" spans="1:24" ht="12.75" customHeight="1">
      <c r="A420" s="20"/>
      <c r="B420" s="20"/>
      <c r="C420" s="20"/>
      <c r="D420" s="20"/>
      <c r="E420" s="20"/>
      <c r="F420" s="20"/>
      <c r="G420" s="20"/>
      <c r="H420" s="20"/>
      <c r="I420" s="20"/>
      <c r="J420" s="147"/>
      <c r="K420" s="20"/>
      <c r="L420" s="20"/>
      <c r="M420" s="20"/>
      <c r="N420" s="20"/>
      <c r="O420" s="20"/>
      <c r="P420" s="20"/>
      <c r="Q420" s="20"/>
      <c r="R420" s="20"/>
      <c r="S420" s="20"/>
      <c r="T420" s="20"/>
      <c r="U420" s="20"/>
      <c r="V420" s="20"/>
      <c r="W420" s="20"/>
      <c r="X420" s="20"/>
    </row>
    <row r="421" spans="1:24" ht="12.75" customHeight="1">
      <c r="A421" s="20"/>
      <c r="B421" s="20"/>
      <c r="C421" s="20"/>
      <c r="D421" s="20"/>
      <c r="E421" s="20"/>
      <c r="F421" s="20"/>
      <c r="G421" s="20"/>
      <c r="H421" s="20"/>
      <c r="I421" s="20"/>
      <c r="J421" s="147"/>
      <c r="K421" s="20"/>
      <c r="L421" s="20"/>
      <c r="M421" s="20"/>
      <c r="N421" s="20"/>
      <c r="O421" s="20"/>
      <c r="P421" s="20"/>
      <c r="Q421" s="20"/>
      <c r="R421" s="20"/>
      <c r="S421" s="20"/>
      <c r="T421" s="20"/>
      <c r="U421" s="20"/>
      <c r="V421" s="20"/>
      <c r="W421" s="20"/>
      <c r="X421" s="20"/>
    </row>
    <row r="422" spans="1:24" ht="12.75" customHeight="1">
      <c r="A422" s="20"/>
      <c r="B422" s="20"/>
      <c r="C422" s="20"/>
      <c r="D422" s="20"/>
      <c r="E422" s="20"/>
      <c r="F422" s="20"/>
      <c r="G422" s="20"/>
      <c r="H422" s="20"/>
      <c r="I422" s="20"/>
      <c r="J422" s="147"/>
      <c r="K422" s="20"/>
      <c r="L422" s="20"/>
      <c r="M422" s="20"/>
      <c r="N422" s="20"/>
      <c r="O422" s="20"/>
      <c r="P422" s="20"/>
      <c r="Q422" s="20"/>
      <c r="R422" s="20"/>
      <c r="S422" s="20"/>
      <c r="T422" s="20"/>
      <c r="U422" s="20"/>
      <c r="V422" s="20"/>
      <c r="W422" s="20"/>
      <c r="X422" s="20"/>
    </row>
    <row r="423" spans="1:24" ht="12.75" customHeight="1">
      <c r="A423" s="20"/>
      <c r="B423" s="20"/>
      <c r="C423" s="20"/>
      <c r="D423" s="20"/>
      <c r="E423" s="20"/>
      <c r="F423" s="20"/>
      <c r="G423" s="20"/>
      <c r="H423" s="20"/>
      <c r="I423" s="20"/>
      <c r="J423" s="147"/>
      <c r="K423" s="20"/>
      <c r="L423" s="20"/>
      <c r="M423" s="20"/>
      <c r="N423" s="20"/>
      <c r="O423" s="20"/>
      <c r="P423" s="20"/>
      <c r="Q423" s="20"/>
      <c r="R423" s="20"/>
      <c r="S423" s="20"/>
      <c r="T423" s="20"/>
      <c r="U423" s="20"/>
      <c r="V423" s="20"/>
      <c r="W423" s="20"/>
      <c r="X423" s="20"/>
    </row>
    <row r="424" spans="1:24" ht="12.75" customHeight="1">
      <c r="A424" s="20"/>
      <c r="B424" s="20"/>
      <c r="C424" s="20"/>
      <c r="D424" s="20"/>
      <c r="E424" s="20"/>
      <c r="F424" s="20"/>
      <c r="G424" s="20"/>
      <c r="H424" s="20"/>
      <c r="I424" s="20"/>
      <c r="J424" s="147"/>
      <c r="K424" s="20"/>
      <c r="L424" s="20"/>
      <c r="M424" s="20"/>
      <c r="N424" s="20"/>
      <c r="O424" s="20"/>
      <c r="P424" s="20"/>
      <c r="Q424" s="20"/>
      <c r="R424" s="20"/>
      <c r="S424" s="20"/>
      <c r="T424" s="20"/>
      <c r="U424" s="20"/>
      <c r="V424" s="20"/>
      <c r="W424" s="20"/>
      <c r="X424" s="20"/>
    </row>
    <row r="425" spans="1:24" ht="12.75" customHeight="1">
      <c r="A425" s="20"/>
      <c r="B425" s="20"/>
      <c r="C425" s="20"/>
      <c r="D425" s="20"/>
      <c r="E425" s="20"/>
      <c r="F425" s="20"/>
      <c r="G425" s="20"/>
      <c r="H425" s="20"/>
      <c r="I425" s="20"/>
      <c r="J425" s="147"/>
      <c r="K425" s="20"/>
      <c r="L425" s="20"/>
      <c r="M425" s="20"/>
      <c r="N425" s="20"/>
      <c r="O425" s="20"/>
      <c r="P425" s="20"/>
      <c r="Q425" s="20"/>
      <c r="R425" s="20"/>
      <c r="S425" s="20"/>
      <c r="T425" s="20"/>
      <c r="U425" s="20"/>
      <c r="V425" s="20"/>
      <c r="W425" s="20"/>
      <c r="X425" s="20"/>
    </row>
    <row r="426" spans="1:24" ht="12.75" customHeight="1">
      <c r="A426" s="20"/>
      <c r="B426" s="20"/>
      <c r="C426" s="20"/>
      <c r="D426" s="20"/>
      <c r="E426" s="20"/>
      <c r="F426" s="20"/>
      <c r="G426" s="20"/>
      <c r="H426" s="20"/>
      <c r="I426" s="20"/>
      <c r="J426" s="147"/>
      <c r="K426" s="20"/>
      <c r="L426" s="20"/>
      <c r="M426" s="20"/>
      <c r="N426" s="20"/>
      <c r="O426" s="20"/>
      <c r="P426" s="20"/>
      <c r="Q426" s="20"/>
      <c r="R426" s="20"/>
      <c r="S426" s="20"/>
      <c r="T426" s="20"/>
      <c r="U426" s="20"/>
      <c r="V426" s="20"/>
      <c r="W426" s="20"/>
      <c r="X426" s="20"/>
    </row>
    <row r="427" spans="1:24" ht="12.75" customHeight="1">
      <c r="A427" s="20"/>
      <c r="B427" s="20"/>
      <c r="C427" s="20"/>
      <c r="D427" s="20"/>
      <c r="E427" s="20"/>
      <c r="F427" s="20"/>
      <c r="G427" s="20"/>
      <c r="H427" s="20"/>
      <c r="I427" s="20"/>
      <c r="J427" s="147"/>
      <c r="K427" s="20"/>
      <c r="L427" s="20"/>
      <c r="M427" s="20"/>
      <c r="N427" s="20"/>
      <c r="O427" s="20"/>
      <c r="P427" s="20"/>
      <c r="Q427" s="20"/>
      <c r="R427" s="20"/>
      <c r="S427" s="20"/>
      <c r="T427" s="20"/>
      <c r="U427" s="20"/>
      <c r="V427" s="20"/>
      <c r="W427" s="20"/>
      <c r="X427" s="20"/>
    </row>
    <row r="428" spans="1:24" ht="12.75" customHeight="1">
      <c r="A428" s="20"/>
      <c r="B428" s="20"/>
      <c r="C428" s="20"/>
      <c r="D428" s="20"/>
      <c r="E428" s="20"/>
      <c r="F428" s="20"/>
      <c r="G428" s="20"/>
      <c r="H428" s="20"/>
      <c r="I428" s="20"/>
      <c r="J428" s="147"/>
      <c r="K428" s="20"/>
      <c r="L428" s="20"/>
      <c r="M428" s="20"/>
      <c r="N428" s="20"/>
      <c r="O428" s="20"/>
      <c r="P428" s="20"/>
      <c r="Q428" s="20"/>
      <c r="R428" s="20"/>
      <c r="S428" s="20"/>
      <c r="T428" s="20"/>
      <c r="U428" s="20"/>
      <c r="V428" s="20"/>
      <c r="W428" s="20"/>
      <c r="X428" s="20"/>
    </row>
    <row r="429" spans="1:24" ht="12.75" customHeight="1">
      <c r="A429" s="20"/>
      <c r="B429" s="20"/>
      <c r="C429" s="20"/>
      <c r="D429" s="20"/>
      <c r="E429" s="20"/>
      <c r="F429" s="20"/>
      <c r="G429" s="20"/>
      <c r="H429" s="20"/>
      <c r="I429" s="20"/>
      <c r="J429" s="147"/>
      <c r="K429" s="20"/>
      <c r="L429" s="20"/>
      <c r="M429" s="20"/>
      <c r="N429" s="20"/>
      <c r="O429" s="20"/>
      <c r="P429" s="20"/>
      <c r="Q429" s="20"/>
      <c r="R429" s="20"/>
      <c r="S429" s="20"/>
      <c r="T429" s="20"/>
      <c r="U429" s="20"/>
      <c r="V429" s="20"/>
      <c r="W429" s="20"/>
      <c r="X429" s="20"/>
    </row>
    <row r="430" spans="1:24" ht="12.75" customHeight="1">
      <c r="A430" s="20"/>
      <c r="B430" s="20"/>
      <c r="C430" s="20"/>
      <c r="D430" s="20"/>
      <c r="E430" s="20"/>
      <c r="F430" s="20"/>
      <c r="G430" s="20"/>
      <c r="H430" s="20"/>
      <c r="I430" s="20"/>
      <c r="J430" s="147"/>
      <c r="K430" s="20"/>
      <c r="L430" s="20"/>
      <c r="M430" s="20"/>
      <c r="N430" s="20"/>
      <c r="O430" s="20"/>
      <c r="P430" s="20"/>
      <c r="Q430" s="20"/>
      <c r="R430" s="20"/>
      <c r="S430" s="20"/>
      <c r="T430" s="20"/>
      <c r="U430" s="20"/>
      <c r="V430" s="20"/>
      <c r="W430" s="20"/>
      <c r="X430" s="20"/>
    </row>
    <row r="431" spans="1:24" ht="12.75" customHeight="1">
      <c r="A431" s="20"/>
      <c r="B431" s="20"/>
      <c r="C431" s="20"/>
      <c r="D431" s="20"/>
      <c r="E431" s="20"/>
      <c r="F431" s="20"/>
      <c r="G431" s="20"/>
      <c r="H431" s="20"/>
      <c r="I431" s="20"/>
      <c r="J431" s="147"/>
      <c r="K431" s="20"/>
      <c r="L431" s="20"/>
      <c r="M431" s="20"/>
      <c r="N431" s="20"/>
      <c r="O431" s="20"/>
      <c r="P431" s="20"/>
      <c r="Q431" s="20"/>
      <c r="R431" s="20"/>
      <c r="S431" s="20"/>
      <c r="T431" s="20"/>
      <c r="U431" s="20"/>
      <c r="V431" s="20"/>
      <c r="W431" s="20"/>
      <c r="X431" s="20"/>
    </row>
    <row r="432" spans="1:24" ht="12.75" customHeight="1">
      <c r="A432" s="20"/>
      <c r="B432" s="20"/>
      <c r="C432" s="20"/>
      <c r="D432" s="20"/>
      <c r="E432" s="20"/>
      <c r="F432" s="20"/>
      <c r="G432" s="20"/>
      <c r="H432" s="20"/>
      <c r="I432" s="20"/>
      <c r="J432" s="147"/>
      <c r="K432" s="20"/>
      <c r="L432" s="20"/>
      <c r="M432" s="20"/>
      <c r="N432" s="20"/>
      <c r="O432" s="20"/>
      <c r="P432" s="20"/>
      <c r="Q432" s="20"/>
      <c r="R432" s="20"/>
      <c r="S432" s="20"/>
      <c r="T432" s="20"/>
      <c r="U432" s="20"/>
      <c r="V432" s="20"/>
      <c r="W432" s="20"/>
      <c r="X432" s="20"/>
    </row>
    <row r="433" spans="1:24" ht="12.75" customHeight="1">
      <c r="A433" s="20"/>
      <c r="B433" s="20"/>
      <c r="C433" s="20"/>
      <c r="D433" s="20"/>
      <c r="E433" s="20"/>
      <c r="F433" s="20"/>
      <c r="G433" s="20"/>
      <c r="H433" s="20"/>
      <c r="I433" s="20"/>
      <c r="J433" s="147"/>
      <c r="K433" s="20"/>
      <c r="L433" s="20"/>
      <c r="M433" s="20"/>
      <c r="N433" s="20"/>
      <c r="O433" s="20"/>
      <c r="P433" s="20"/>
      <c r="Q433" s="20"/>
      <c r="R433" s="20"/>
      <c r="S433" s="20"/>
      <c r="T433" s="20"/>
      <c r="U433" s="20"/>
      <c r="V433" s="20"/>
      <c r="W433" s="20"/>
      <c r="X433" s="20"/>
    </row>
    <row r="434" spans="1:24" ht="12.75" customHeight="1">
      <c r="A434" s="20"/>
      <c r="B434" s="20"/>
      <c r="C434" s="20"/>
      <c r="D434" s="20"/>
      <c r="E434" s="20"/>
      <c r="F434" s="20"/>
      <c r="G434" s="20"/>
      <c r="H434" s="20"/>
      <c r="I434" s="20"/>
      <c r="J434" s="147"/>
      <c r="K434" s="20"/>
      <c r="L434" s="20"/>
      <c r="M434" s="20"/>
      <c r="N434" s="20"/>
      <c r="O434" s="20"/>
      <c r="P434" s="20"/>
      <c r="Q434" s="20"/>
      <c r="R434" s="20"/>
      <c r="S434" s="20"/>
      <c r="T434" s="20"/>
      <c r="U434" s="20"/>
      <c r="V434" s="20"/>
      <c r="W434" s="20"/>
      <c r="X434" s="20"/>
    </row>
    <row r="435" spans="1:24" ht="12.75" customHeight="1">
      <c r="A435" s="20"/>
      <c r="B435" s="20"/>
      <c r="C435" s="20"/>
      <c r="D435" s="20"/>
      <c r="E435" s="20"/>
      <c r="F435" s="20"/>
      <c r="G435" s="20"/>
      <c r="H435" s="20"/>
      <c r="I435" s="20"/>
      <c r="J435" s="147"/>
      <c r="K435" s="20"/>
      <c r="L435" s="20"/>
      <c r="M435" s="20"/>
      <c r="N435" s="20"/>
      <c r="O435" s="20"/>
      <c r="P435" s="20"/>
      <c r="Q435" s="20"/>
      <c r="R435" s="20"/>
      <c r="S435" s="20"/>
      <c r="T435" s="20"/>
      <c r="U435" s="20"/>
      <c r="V435" s="20"/>
      <c r="W435" s="20"/>
      <c r="X435" s="20"/>
    </row>
    <row r="436" spans="1:24" ht="12.75" customHeight="1">
      <c r="A436" s="20"/>
      <c r="B436" s="20"/>
      <c r="C436" s="20"/>
      <c r="D436" s="20"/>
      <c r="E436" s="20"/>
      <c r="F436" s="20"/>
      <c r="G436" s="20"/>
      <c r="H436" s="20"/>
      <c r="I436" s="20"/>
      <c r="J436" s="147"/>
      <c r="K436" s="20"/>
      <c r="L436" s="20"/>
      <c r="M436" s="20"/>
      <c r="N436" s="20"/>
      <c r="O436" s="20"/>
      <c r="P436" s="20"/>
      <c r="Q436" s="20"/>
      <c r="R436" s="20"/>
      <c r="S436" s="20"/>
      <c r="T436" s="20"/>
      <c r="U436" s="20"/>
      <c r="V436" s="20"/>
      <c r="W436" s="20"/>
      <c r="X436" s="20"/>
    </row>
    <row r="437" spans="1:24" ht="12.75" customHeight="1">
      <c r="A437" s="20"/>
      <c r="B437" s="20"/>
      <c r="C437" s="20"/>
      <c r="D437" s="20"/>
      <c r="E437" s="20"/>
      <c r="F437" s="20"/>
      <c r="G437" s="20"/>
      <c r="H437" s="20"/>
      <c r="I437" s="20"/>
      <c r="J437" s="147"/>
      <c r="K437" s="20"/>
      <c r="L437" s="20"/>
      <c r="M437" s="20"/>
      <c r="N437" s="20"/>
      <c r="O437" s="20"/>
      <c r="P437" s="20"/>
      <c r="Q437" s="20"/>
      <c r="R437" s="20"/>
      <c r="S437" s="20"/>
      <c r="T437" s="20"/>
      <c r="U437" s="20"/>
      <c r="V437" s="20"/>
      <c r="W437" s="20"/>
      <c r="X437" s="20"/>
    </row>
    <row r="438" spans="1:24" ht="12.75" customHeight="1">
      <c r="A438" s="20"/>
      <c r="B438" s="20"/>
      <c r="C438" s="20"/>
      <c r="D438" s="20"/>
      <c r="E438" s="20"/>
      <c r="F438" s="20"/>
      <c r="G438" s="20"/>
      <c r="H438" s="20"/>
      <c r="I438" s="20"/>
      <c r="J438" s="147"/>
      <c r="K438" s="20"/>
      <c r="L438" s="20"/>
      <c r="M438" s="20"/>
      <c r="N438" s="20"/>
      <c r="O438" s="20"/>
      <c r="P438" s="20"/>
      <c r="Q438" s="20"/>
      <c r="R438" s="20"/>
      <c r="S438" s="20"/>
      <c r="T438" s="20"/>
      <c r="U438" s="20"/>
      <c r="V438" s="20"/>
      <c r="W438" s="20"/>
      <c r="X438" s="20"/>
    </row>
    <row r="439" spans="1:24" ht="12.75" customHeight="1">
      <c r="A439" s="20"/>
      <c r="B439" s="20"/>
      <c r="C439" s="20"/>
      <c r="D439" s="20"/>
      <c r="E439" s="20"/>
      <c r="F439" s="20"/>
      <c r="G439" s="20"/>
      <c r="H439" s="20"/>
      <c r="I439" s="20"/>
      <c r="J439" s="147"/>
      <c r="K439" s="20"/>
      <c r="L439" s="20"/>
      <c r="M439" s="20"/>
      <c r="N439" s="20"/>
      <c r="O439" s="20"/>
      <c r="P439" s="20"/>
      <c r="Q439" s="20"/>
      <c r="R439" s="20"/>
      <c r="S439" s="20"/>
      <c r="T439" s="20"/>
      <c r="U439" s="20"/>
      <c r="V439" s="20"/>
      <c r="W439" s="20"/>
      <c r="X439" s="20"/>
    </row>
    <row r="440" spans="1:24" ht="12.75" customHeight="1">
      <c r="A440" s="20"/>
      <c r="B440" s="20"/>
      <c r="C440" s="20"/>
      <c r="D440" s="20"/>
      <c r="E440" s="20"/>
      <c r="F440" s="20"/>
      <c r="G440" s="20"/>
      <c r="H440" s="20"/>
      <c r="I440" s="20"/>
      <c r="J440" s="147"/>
      <c r="K440" s="20"/>
      <c r="L440" s="20"/>
      <c r="M440" s="20"/>
      <c r="N440" s="20"/>
      <c r="O440" s="20"/>
      <c r="P440" s="20"/>
      <c r="Q440" s="20"/>
      <c r="R440" s="20"/>
      <c r="S440" s="20"/>
      <c r="T440" s="20"/>
      <c r="U440" s="20"/>
      <c r="V440" s="20"/>
      <c r="W440" s="20"/>
      <c r="X440" s="20"/>
    </row>
    <row r="441" spans="1:24" ht="12.75" customHeight="1">
      <c r="A441" s="20"/>
      <c r="B441" s="20"/>
      <c r="C441" s="20"/>
      <c r="D441" s="20"/>
      <c r="E441" s="20"/>
      <c r="F441" s="20"/>
      <c r="G441" s="20"/>
      <c r="H441" s="20"/>
      <c r="I441" s="20"/>
      <c r="J441" s="147"/>
      <c r="K441" s="20"/>
      <c r="L441" s="20"/>
      <c r="M441" s="20"/>
      <c r="N441" s="20"/>
      <c r="O441" s="20"/>
      <c r="P441" s="20"/>
      <c r="Q441" s="20"/>
      <c r="R441" s="20"/>
      <c r="S441" s="20"/>
      <c r="T441" s="20"/>
      <c r="U441" s="20"/>
      <c r="V441" s="20"/>
      <c r="W441" s="20"/>
      <c r="X441" s="20"/>
    </row>
    <row r="442" spans="1:24" ht="12.75" customHeight="1">
      <c r="A442" s="20"/>
      <c r="B442" s="20"/>
      <c r="C442" s="20"/>
      <c r="D442" s="20"/>
      <c r="E442" s="20"/>
      <c r="F442" s="20"/>
      <c r="G442" s="20"/>
      <c r="H442" s="20"/>
      <c r="I442" s="20"/>
      <c r="J442" s="147"/>
      <c r="K442" s="20"/>
      <c r="L442" s="20"/>
      <c r="M442" s="20"/>
      <c r="N442" s="20"/>
      <c r="O442" s="20"/>
      <c r="P442" s="20"/>
      <c r="Q442" s="20"/>
      <c r="R442" s="20"/>
      <c r="S442" s="20"/>
      <c r="T442" s="20"/>
      <c r="U442" s="20"/>
      <c r="V442" s="20"/>
      <c r="W442" s="20"/>
      <c r="X442" s="20"/>
    </row>
    <row r="443" spans="1:24" ht="12.75" customHeight="1">
      <c r="A443" s="20"/>
      <c r="B443" s="20"/>
      <c r="C443" s="20"/>
      <c r="D443" s="20"/>
      <c r="E443" s="20"/>
      <c r="F443" s="20"/>
      <c r="G443" s="20"/>
      <c r="H443" s="20"/>
      <c r="I443" s="20"/>
      <c r="J443" s="147"/>
      <c r="K443" s="20"/>
      <c r="L443" s="20"/>
      <c r="M443" s="20"/>
      <c r="N443" s="20"/>
      <c r="O443" s="20"/>
      <c r="P443" s="20"/>
      <c r="Q443" s="20"/>
      <c r="R443" s="20"/>
      <c r="S443" s="20"/>
      <c r="T443" s="20"/>
      <c r="U443" s="20"/>
      <c r="V443" s="20"/>
      <c r="W443" s="20"/>
      <c r="X443" s="20"/>
    </row>
    <row r="444" spans="1:24" ht="12.75" customHeight="1">
      <c r="A444" s="20"/>
      <c r="B444" s="20"/>
      <c r="C444" s="20"/>
      <c r="D444" s="20"/>
      <c r="E444" s="20"/>
      <c r="F444" s="20"/>
      <c r="G444" s="20"/>
      <c r="H444" s="20"/>
      <c r="I444" s="20"/>
      <c r="J444" s="147"/>
      <c r="K444" s="20"/>
      <c r="L444" s="20"/>
      <c r="M444" s="20"/>
      <c r="N444" s="20"/>
      <c r="O444" s="20"/>
      <c r="P444" s="20"/>
      <c r="Q444" s="20"/>
      <c r="R444" s="20"/>
      <c r="S444" s="20"/>
      <c r="T444" s="20"/>
      <c r="U444" s="20"/>
      <c r="V444" s="20"/>
      <c r="W444" s="20"/>
      <c r="X444" s="20"/>
    </row>
    <row r="445" spans="1:24" ht="12.75" customHeight="1">
      <c r="A445" s="20"/>
      <c r="B445" s="20"/>
      <c r="C445" s="20"/>
      <c r="D445" s="20"/>
      <c r="E445" s="20"/>
      <c r="F445" s="20"/>
      <c r="G445" s="20"/>
      <c r="H445" s="20"/>
      <c r="I445" s="20"/>
      <c r="J445" s="147"/>
      <c r="K445" s="20"/>
      <c r="L445" s="20"/>
      <c r="M445" s="20"/>
      <c r="N445" s="20"/>
      <c r="O445" s="20"/>
      <c r="P445" s="20"/>
      <c r="Q445" s="20"/>
      <c r="R445" s="20"/>
      <c r="S445" s="20"/>
      <c r="T445" s="20"/>
      <c r="U445" s="20"/>
      <c r="V445" s="20"/>
      <c r="W445" s="20"/>
      <c r="X445" s="20"/>
    </row>
    <row r="446" spans="1:24" ht="12.75" customHeight="1">
      <c r="A446" s="20"/>
      <c r="B446" s="20"/>
      <c r="C446" s="20"/>
      <c r="D446" s="20"/>
      <c r="E446" s="20"/>
      <c r="F446" s="20"/>
      <c r="G446" s="20"/>
      <c r="H446" s="20"/>
      <c r="I446" s="20"/>
      <c r="J446" s="147"/>
      <c r="K446" s="20"/>
      <c r="L446" s="20"/>
      <c r="M446" s="20"/>
      <c r="N446" s="20"/>
      <c r="O446" s="20"/>
      <c r="P446" s="20"/>
      <c r="Q446" s="20"/>
      <c r="R446" s="20"/>
      <c r="S446" s="20"/>
      <c r="T446" s="20"/>
      <c r="U446" s="20"/>
      <c r="V446" s="20"/>
      <c r="W446" s="20"/>
      <c r="X446" s="20"/>
    </row>
    <row r="447" spans="1:24" ht="12.75" customHeight="1">
      <c r="A447" s="20"/>
      <c r="B447" s="20"/>
      <c r="C447" s="20"/>
      <c r="D447" s="20"/>
      <c r="E447" s="20"/>
      <c r="F447" s="20"/>
      <c r="G447" s="20"/>
      <c r="H447" s="20"/>
      <c r="I447" s="20"/>
      <c r="J447" s="147"/>
      <c r="K447" s="20"/>
      <c r="L447" s="20"/>
      <c r="M447" s="20"/>
      <c r="N447" s="20"/>
      <c r="O447" s="20"/>
      <c r="P447" s="20"/>
      <c r="Q447" s="20"/>
      <c r="R447" s="20"/>
      <c r="S447" s="20"/>
      <c r="T447" s="20"/>
      <c r="U447" s="20"/>
      <c r="V447" s="20"/>
      <c r="W447" s="20"/>
      <c r="X447" s="20"/>
    </row>
    <row r="448" spans="1:24" ht="12.75" customHeight="1">
      <c r="A448" s="20"/>
      <c r="B448" s="20"/>
      <c r="C448" s="20"/>
      <c r="D448" s="20"/>
      <c r="E448" s="20"/>
      <c r="F448" s="20"/>
      <c r="G448" s="20"/>
      <c r="H448" s="20"/>
      <c r="I448" s="20"/>
      <c r="J448" s="147"/>
      <c r="K448" s="20"/>
      <c r="L448" s="20"/>
      <c r="M448" s="20"/>
      <c r="N448" s="20"/>
      <c r="O448" s="20"/>
      <c r="P448" s="20"/>
      <c r="Q448" s="20"/>
      <c r="R448" s="20"/>
      <c r="S448" s="20"/>
      <c r="T448" s="20"/>
      <c r="U448" s="20"/>
      <c r="V448" s="20"/>
      <c r="W448" s="20"/>
      <c r="X448" s="20"/>
    </row>
    <row r="449" spans="1:24" ht="12.75" customHeight="1">
      <c r="A449" s="20"/>
      <c r="B449" s="20"/>
      <c r="C449" s="20"/>
      <c r="D449" s="20"/>
      <c r="E449" s="20"/>
      <c r="F449" s="20"/>
      <c r="G449" s="20"/>
      <c r="H449" s="20"/>
      <c r="I449" s="20"/>
      <c r="J449" s="147"/>
      <c r="K449" s="20"/>
      <c r="L449" s="20"/>
      <c r="M449" s="20"/>
      <c r="N449" s="20"/>
      <c r="O449" s="20"/>
      <c r="P449" s="20"/>
      <c r="Q449" s="20"/>
      <c r="R449" s="20"/>
      <c r="S449" s="20"/>
      <c r="T449" s="20"/>
      <c r="U449" s="20"/>
      <c r="V449" s="20"/>
      <c r="W449" s="20"/>
      <c r="X449" s="20"/>
    </row>
    <row r="450" spans="1:24" ht="12.75" customHeight="1">
      <c r="A450" s="20"/>
      <c r="B450" s="20"/>
      <c r="C450" s="20"/>
      <c r="D450" s="20"/>
      <c r="E450" s="20"/>
      <c r="F450" s="20"/>
      <c r="G450" s="20"/>
      <c r="H450" s="20"/>
      <c r="I450" s="20"/>
      <c r="J450" s="147"/>
      <c r="K450" s="20"/>
      <c r="L450" s="20"/>
      <c r="M450" s="20"/>
      <c r="N450" s="20"/>
      <c r="O450" s="20"/>
      <c r="P450" s="20"/>
      <c r="Q450" s="20"/>
      <c r="R450" s="20"/>
      <c r="S450" s="20"/>
      <c r="T450" s="20"/>
      <c r="U450" s="20"/>
      <c r="V450" s="20"/>
      <c r="W450" s="20"/>
      <c r="X450" s="20"/>
    </row>
    <row r="451" spans="1:24" ht="12.75" customHeight="1">
      <c r="A451" s="20"/>
      <c r="B451" s="20"/>
      <c r="C451" s="20"/>
      <c r="D451" s="20"/>
      <c r="E451" s="20"/>
      <c r="F451" s="20"/>
      <c r="G451" s="20"/>
      <c r="H451" s="20"/>
      <c r="I451" s="20"/>
      <c r="J451" s="147"/>
      <c r="K451" s="20"/>
      <c r="L451" s="20"/>
      <c r="M451" s="20"/>
      <c r="N451" s="20"/>
      <c r="O451" s="20"/>
      <c r="P451" s="20"/>
      <c r="Q451" s="20"/>
      <c r="R451" s="20"/>
      <c r="S451" s="20"/>
      <c r="T451" s="20"/>
      <c r="U451" s="20"/>
      <c r="V451" s="20"/>
      <c r="W451" s="20"/>
      <c r="X451" s="20"/>
    </row>
    <row r="452" spans="1:24" ht="12.75" customHeight="1">
      <c r="A452" s="20"/>
      <c r="B452" s="20"/>
      <c r="C452" s="20"/>
      <c r="D452" s="20"/>
      <c r="E452" s="20"/>
      <c r="F452" s="20"/>
      <c r="G452" s="20"/>
      <c r="H452" s="20"/>
      <c r="I452" s="20"/>
      <c r="J452" s="147"/>
      <c r="K452" s="20"/>
      <c r="L452" s="20"/>
      <c r="M452" s="20"/>
      <c r="N452" s="20"/>
      <c r="O452" s="20"/>
      <c r="P452" s="20"/>
      <c r="Q452" s="20"/>
      <c r="R452" s="20"/>
      <c r="S452" s="20"/>
      <c r="T452" s="20"/>
      <c r="U452" s="20"/>
      <c r="V452" s="20"/>
      <c r="W452" s="20"/>
      <c r="X452" s="20"/>
    </row>
    <row r="453" spans="1:24" ht="12.75" customHeight="1">
      <c r="A453" s="20"/>
      <c r="B453" s="20"/>
      <c r="C453" s="20"/>
      <c r="D453" s="20"/>
      <c r="E453" s="20"/>
      <c r="F453" s="20"/>
      <c r="G453" s="20"/>
      <c r="H453" s="20"/>
      <c r="I453" s="20"/>
      <c r="J453" s="147"/>
      <c r="K453" s="20"/>
      <c r="L453" s="20"/>
      <c r="M453" s="20"/>
      <c r="N453" s="20"/>
      <c r="O453" s="20"/>
      <c r="P453" s="20"/>
      <c r="Q453" s="20"/>
      <c r="R453" s="20"/>
      <c r="S453" s="20"/>
      <c r="T453" s="20"/>
      <c r="U453" s="20"/>
      <c r="V453" s="20"/>
      <c r="W453" s="20"/>
      <c r="X453" s="20"/>
    </row>
    <row r="454" spans="1:24" ht="12.75" customHeight="1">
      <c r="A454" s="20"/>
      <c r="B454" s="20"/>
      <c r="C454" s="20"/>
      <c r="D454" s="20"/>
      <c r="E454" s="20"/>
      <c r="F454" s="20"/>
      <c r="G454" s="20"/>
      <c r="H454" s="20"/>
      <c r="I454" s="20"/>
      <c r="J454" s="147"/>
      <c r="K454" s="20"/>
      <c r="L454" s="20"/>
      <c r="M454" s="20"/>
      <c r="N454" s="20"/>
      <c r="O454" s="20"/>
      <c r="P454" s="20"/>
      <c r="Q454" s="20"/>
      <c r="R454" s="20"/>
      <c r="S454" s="20"/>
      <c r="T454" s="20"/>
      <c r="U454" s="20"/>
      <c r="V454" s="20"/>
      <c r="W454" s="20"/>
      <c r="X454" s="20"/>
    </row>
    <row r="455" spans="1:24" ht="12.75" customHeight="1">
      <c r="A455" s="20"/>
      <c r="B455" s="20"/>
      <c r="C455" s="20"/>
      <c r="D455" s="20"/>
      <c r="E455" s="20"/>
      <c r="F455" s="20"/>
      <c r="G455" s="20"/>
      <c r="H455" s="20"/>
      <c r="I455" s="20"/>
      <c r="J455" s="147"/>
      <c r="K455" s="20"/>
      <c r="L455" s="20"/>
      <c r="M455" s="20"/>
      <c r="N455" s="20"/>
      <c r="O455" s="20"/>
      <c r="P455" s="20"/>
      <c r="Q455" s="20"/>
      <c r="R455" s="20"/>
      <c r="S455" s="20"/>
      <c r="T455" s="20"/>
      <c r="U455" s="20"/>
      <c r="V455" s="20"/>
      <c r="W455" s="20"/>
      <c r="X455" s="20"/>
    </row>
    <row r="456" spans="1:24" ht="12.75" customHeight="1">
      <c r="A456" s="20"/>
      <c r="B456" s="20"/>
      <c r="C456" s="20"/>
      <c r="D456" s="20"/>
      <c r="E456" s="20"/>
      <c r="F456" s="20"/>
      <c r="G456" s="20"/>
      <c r="H456" s="20"/>
      <c r="I456" s="20"/>
      <c r="J456" s="147"/>
      <c r="K456" s="20"/>
      <c r="L456" s="20"/>
      <c r="M456" s="20"/>
      <c r="N456" s="20"/>
      <c r="O456" s="20"/>
      <c r="P456" s="20"/>
      <c r="Q456" s="20"/>
      <c r="R456" s="20"/>
      <c r="S456" s="20"/>
      <c r="T456" s="20"/>
      <c r="U456" s="20"/>
      <c r="V456" s="20"/>
      <c r="W456" s="20"/>
      <c r="X456" s="20"/>
    </row>
    <row r="457" spans="1:24" ht="12.75" customHeight="1">
      <c r="A457" s="20"/>
      <c r="B457" s="20"/>
      <c r="C457" s="20"/>
      <c r="D457" s="20"/>
      <c r="E457" s="20"/>
      <c r="F457" s="20"/>
      <c r="G457" s="20"/>
      <c r="H457" s="20"/>
      <c r="I457" s="20"/>
      <c r="J457" s="147"/>
      <c r="K457" s="20"/>
      <c r="L457" s="20"/>
      <c r="M457" s="20"/>
      <c r="N457" s="20"/>
      <c r="O457" s="20"/>
      <c r="P457" s="20"/>
      <c r="Q457" s="20"/>
      <c r="R457" s="20"/>
      <c r="S457" s="20"/>
      <c r="T457" s="20"/>
      <c r="U457" s="20"/>
      <c r="V457" s="20"/>
      <c r="W457" s="20"/>
      <c r="X457" s="20"/>
    </row>
    <row r="458" spans="1:24" ht="12.75" customHeight="1">
      <c r="A458" s="20"/>
      <c r="B458" s="20"/>
      <c r="C458" s="20"/>
      <c r="D458" s="20"/>
      <c r="E458" s="20"/>
      <c r="F458" s="20"/>
      <c r="G458" s="20"/>
      <c r="H458" s="20"/>
      <c r="I458" s="20"/>
      <c r="J458" s="147"/>
      <c r="K458" s="20"/>
      <c r="L458" s="20"/>
      <c r="M458" s="20"/>
      <c r="N458" s="20"/>
      <c r="O458" s="20"/>
      <c r="P458" s="20"/>
      <c r="Q458" s="20"/>
      <c r="R458" s="20"/>
      <c r="S458" s="20"/>
      <c r="T458" s="20"/>
      <c r="U458" s="20"/>
      <c r="V458" s="20"/>
      <c r="W458" s="20"/>
      <c r="X458" s="20"/>
    </row>
    <row r="459" spans="1:24" ht="12.75" customHeight="1">
      <c r="A459" s="20"/>
      <c r="B459" s="20"/>
      <c r="C459" s="20"/>
      <c r="D459" s="20"/>
      <c r="E459" s="20"/>
      <c r="F459" s="20"/>
      <c r="G459" s="20"/>
      <c r="H459" s="20"/>
      <c r="I459" s="20"/>
      <c r="J459" s="147"/>
      <c r="K459" s="20"/>
      <c r="L459" s="20"/>
      <c r="M459" s="20"/>
      <c r="N459" s="20"/>
      <c r="O459" s="20"/>
      <c r="P459" s="20"/>
      <c r="Q459" s="20"/>
      <c r="R459" s="20"/>
      <c r="S459" s="20"/>
      <c r="T459" s="20"/>
      <c r="U459" s="20"/>
      <c r="V459" s="20"/>
      <c r="W459" s="20"/>
      <c r="X459" s="20"/>
    </row>
    <row r="460" spans="1:24" ht="12.75" customHeight="1">
      <c r="A460" s="20"/>
      <c r="B460" s="20"/>
      <c r="C460" s="20"/>
      <c r="D460" s="20"/>
      <c r="E460" s="20"/>
      <c r="F460" s="20"/>
      <c r="G460" s="20"/>
      <c r="H460" s="20"/>
      <c r="I460" s="20"/>
      <c r="J460" s="147"/>
      <c r="K460" s="20"/>
      <c r="L460" s="20"/>
      <c r="M460" s="20"/>
      <c r="N460" s="20"/>
      <c r="O460" s="20"/>
      <c r="P460" s="20"/>
      <c r="Q460" s="20"/>
      <c r="R460" s="20"/>
      <c r="S460" s="20"/>
      <c r="T460" s="20"/>
      <c r="U460" s="20"/>
      <c r="V460" s="20"/>
      <c r="W460" s="20"/>
      <c r="X460" s="20"/>
    </row>
    <row r="461" spans="1:24" ht="12.75" customHeight="1">
      <c r="A461" s="20"/>
      <c r="B461" s="20"/>
      <c r="C461" s="20"/>
      <c r="D461" s="20"/>
      <c r="E461" s="20"/>
      <c r="F461" s="20"/>
      <c r="G461" s="20"/>
      <c r="H461" s="20"/>
      <c r="I461" s="20"/>
      <c r="J461" s="147"/>
      <c r="K461" s="20"/>
      <c r="L461" s="20"/>
      <c r="M461" s="20"/>
      <c r="N461" s="20"/>
      <c r="O461" s="20"/>
      <c r="P461" s="20"/>
      <c r="Q461" s="20"/>
      <c r="R461" s="20"/>
      <c r="S461" s="20"/>
      <c r="T461" s="20"/>
      <c r="U461" s="20"/>
      <c r="V461" s="20"/>
      <c r="W461" s="20"/>
      <c r="X461" s="20"/>
    </row>
    <row r="462" spans="1:24" ht="12.75" customHeight="1">
      <c r="A462" s="20"/>
      <c r="B462" s="20"/>
      <c r="C462" s="20"/>
      <c r="D462" s="20"/>
      <c r="E462" s="20"/>
      <c r="F462" s="20"/>
      <c r="G462" s="20"/>
      <c r="H462" s="20"/>
      <c r="I462" s="20"/>
      <c r="J462" s="147"/>
      <c r="K462" s="20"/>
      <c r="L462" s="20"/>
      <c r="M462" s="20"/>
      <c r="N462" s="20"/>
      <c r="O462" s="20"/>
      <c r="P462" s="20"/>
      <c r="Q462" s="20"/>
      <c r="R462" s="20"/>
      <c r="S462" s="20"/>
      <c r="T462" s="20"/>
      <c r="U462" s="20"/>
      <c r="V462" s="20"/>
      <c r="W462" s="20"/>
      <c r="X462" s="20"/>
    </row>
    <row r="463" spans="1:24" ht="12.75" customHeight="1">
      <c r="A463" s="20"/>
      <c r="B463" s="20"/>
      <c r="C463" s="20"/>
      <c r="D463" s="20"/>
      <c r="E463" s="20"/>
      <c r="F463" s="20"/>
      <c r="G463" s="20"/>
      <c r="H463" s="20"/>
      <c r="I463" s="20"/>
      <c r="J463" s="147"/>
      <c r="K463" s="20"/>
      <c r="L463" s="20"/>
      <c r="M463" s="20"/>
      <c r="N463" s="20"/>
      <c r="O463" s="20"/>
      <c r="P463" s="20"/>
      <c r="Q463" s="20"/>
      <c r="R463" s="20"/>
      <c r="S463" s="20"/>
      <c r="T463" s="20"/>
      <c r="U463" s="20"/>
      <c r="V463" s="20"/>
      <c r="W463" s="20"/>
      <c r="X463" s="20"/>
    </row>
    <row r="464" spans="1:24" ht="12.75" customHeight="1">
      <c r="A464" s="20"/>
      <c r="B464" s="20"/>
      <c r="C464" s="20"/>
      <c r="D464" s="20"/>
      <c r="E464" s="20"/>
      <c r="F464" s="20"/>
      <c r="G464" s="20"/>
      <c r="H464" s="20"/>
      <c r="I464" s="20"/>
      <c r="J464" s="147"/>
      <c r="K464" s="20"/>
      <c r="L464" s="20"/>
      <c r="M464" s="20"/>
      <c r="N464" s="20"/>
      <c r="O464" s="20"/>
      <c r="P464" s="20"/>
      <c r="Q464" s="20"/>
      <c r="R464" s="20"/>
      <c r="S464" s="20"/>
      <c r="T464" s="20"/>
      <c r="U464" s="20"/>
      <c r="V464" s="20"/>
      <c r="W464" s="20"/>
      <c r="X464" s="20"/>
    </row>
    <row r="465" spans="1:24" ht="12.75" customHeight="1">
      <c r="A465" s="20"/>
      <c r="B465" s="20"/>
      <c r="C465" s="20"/>
      <c r="D465" s="20"/>
      <c r="E465" s="20"/>
      <c r="F465" s="20"/>
      <c r="G465" s="20"/>
      <c r="H465" s="20"/>
      <c r="I465" s="20"/>
      <c r="J465" s="147"/>
      <c r="K465" s="20"/>
      <c r="L465" s="20"/>
      <c r="M465" s="20"/>
      <c r="N465" s="20"/>
      <c r="O465" s="20"/>
      <c r="P465" s="20"/>
      <c r="Q465" s="20"/>
      <c r="R465" s="20"/>
      <c r="S465" s="20"/>
      <c r="T465" s="20"/>
      <c r="U465" s="20"/>
      <c r="V465" s="20"/>
      <c r="W465" s="20"/>
      <c r="X465" s="20"/>
    </row>
    <row r="466" spans="1:24" ht="12.75" customHeight="1">
      <c r="A466" s="20"/>
      <c r="B466" s="20"/>
      <c r="C466" s="20"/>
      <c r="D466" s="20"/>
      <c r="E466" s="20"/>
      <c r="F466" s="20"/>
      <c r="G466" s="20"/>
      <c r="H466" s="20"/>
      <c r="I466" s="20"/>
      <c r="J466" s="147"/>
      <c r="K466" s="20"/>
      <c r="L466" s="20"/>
      <c r="M466" s="20"/>
      <c r="N466" s="20"/>
      <c r="O466" s="20"/>
      <c r="P466" s="20"/>
      <c r="Q466" s="20"/>
      <c r="R466" s="20"/>
      <c r="S466" s="20"/>
      <c r="T466" s="20"/>
      <c r="U466" s="20"/>
      <c r="V466" s="20"/>
      <c r="W466" s="20"/>
      <c r="X466" s="20"/>
    </row>
    <row r="467" spans="1:24" ht="12.75" customHeight="1">
      <c r="A467" s="20"/>
      <c r="B467" s="20"/>
      <c r="C467" s="20"/>
      <c r="D467" s="20"/>
      <c r="E467" s="20"/>
      <c r="F467" s="20"/>
      <c r="G467" s="20"/>
      <c r="H467" s="20"/>
      <c r="I467" s="20"/>
      <c r="J467" s="147"/>
      <c r="K467" s="20"/>
      <c r="L467" s="20"/>
      <c r="M467" s="20"/>
      <c r="N467" s="20"/>
      <c r="O467" s="20"/>
      <c r="P467" s="20"/>
      <c r="Q467" s="20"/>
      <c r="R467" s="20"/>
      <c r="S467" s="20"/>
      <c r="T467" s="20"/>
      <c r="U467" s="20"/>
      <c r="V467" s="20"/>
      <c r="W467" s="20"/>
      <c r="X467" s="20"/>
    </row>
    <row r="468" spans="1:24" ht="12.75" customHeight="1">
      <c r="A468" s="20"/>
      <c r="B468" s="20"/>
      <c r="C468" s="20"/>
      <c r="D468" s="20"/>
      <c r="E468" s="20"/>
      <c r="F468" s="20"/>
      <c r="G468" s="20"/>
      <c r="H468" s="20"/>
      <c r="I468" s="20"/>
      <c r="J468" s="147"/>
      <c r="K468" s="20"/>
      <c r="L468" s="20"/>
      <c r="M468" s="20"/>
      <c r="N468" s="20"/>
      <c r="O468" s="20"/>
      <c r="P468" s="20"/>
      <c r="Q468" s="20"/>
      <c r="R468" s="20"/>
      <c r="S468" s="20"/>
      <c r="T468" s="20"/>
      <c r="U468" s="20"/>
      <c r="V468" s="20"/>
      <c r="W468" s="20"/>
      <c r="X468" s="20"/>
    </row>
    <row r="469" spans="1:24" ht="12.75" customHeight="1">
      <c r="A469" s="20"/>
      <c r="B469" s="20"/>
      <c r="C469" s="20"/>
      <c r="D469" s="20"/>
      <c r="E469" s="20"/>
      <c r="F469" s="20"/>
      <c r="G469" s="20"/>
      <c r="H469" s="20"/>
      <c r="I469" s="20"/>
      <c r="J469" s="147"/>
      <c r="K469" s="20"/>
      <c r="L469" s="20"/>
      <c r="M469" s="20"/>
      <c r="N469" s="20"/>
      <c r="O469" s="20"/>
      <c r="P469" s="20"/>
      <c r="Q469" s="20"/>
      <c r="R469" s="20"/>
      <c r="S469" s="20"/>
      <c r="T469" s="20"/>
      <c r="U469" s="20"/>
      <c r="V469" s="20"/>
      <c r="W469" s="20"/>
      <c r="X469" s="20"/>
    </row>
    <row r="470" spans="1:24" ht="12.75" customHeight="1">
      <c r="A470" s="20"/>
      <c r="B470" s="20"/>
      <c r="C470" s="20"/>
      <c r="D470" s="20"/>
      <c r="E470" s="20"/>
      <c r="F470" s="20"/>
      <c r="G470" s="20"/>
      <c r="H470" s="20"/>
      <c r="I470" s="20"/>
      <c r="J470" s="147"/>
      <c r="K470" s="20"/>
      <c r="L470" s="20"/>
      <c r="M470" s="20"/>
      <c r="N470" s="20"/>
      <c r="O470" s="20"/>
      <c r="P470" s="20"/>
      <c r="Q470" s="20"/>
      <c r="R470" s="20"/>
      <c r="S470" s="20"/>
      <c r="T470" s="20"/>
      <c r="U470" s="20"/>
      <c r="V470" s="20"/>
      <c r="W470" s="20"/>
      <c r="X470" s="20"/>
    </row>
    <row r="471" spans="1:24" ht="12.75" customHeight="1">
      <c r="A471" s="20"/>
      <c r="B471" s="20"/>
      <c r="C471" s="20"/>
      <c r="D471" s="20"/>
      <c r="E471" s="20"/>
      <c r="F471" s="20"/>
      <c r="G471" s="20"/>
      <c r="H471" s="20"/>
      <c r="I471" s="20"/>
      <c r="J471" s="147"/>
      <c r="K471" s="20"/>
      <c r="L471" s="20"/>
      <c r="M471" s="20"/>
      <c r="N471" s="20"/>
      <c r="O471" s="20"/>
      <c r="P471" s="20"/>
      <c r="Q471" s="20"/>
      <c r="R471" s="20"/>
      <c r="S471" s="20"/>
      <c r="T471" s="20"/>
      <c r="U471" s="20"/>
      <c r="V471" s="20"/>
      <c r="W471" s="20"/>
      <c r="X471" s="20"/>
    </row>
    <row r="472" spans="1:24" ht="12.75" customHeight="1">
      <c r="A472" s="20"/>
      <c r="B472" s="20"/>
      <c r="C472" s="20"/>
      <c r="D472" s="20"/>
      <c r="E472" s="20"/>
      <c r="F472" s="20"/>
      <c r="G472" s="20"/>
      <c r="H472" s="20"/>
      <c r="I472" s="20"/>
      <c r="J472" s="147"/>
      <c r="K472" s="20"/>
      <c r="L472" s="20"/>
      <c r="M472" s="20"/>
      <c r="N472" s="20"/>
      <c r="O472" s="20"/>
      <c r="P472" s="20"/>
      <c r="Q472" s="20"/>
      <c r="R472" s="20"/>
      <c r="S472" s="20"/>
      <c r="T472" s="20"/>
      <c r="U472" s="20"/>
      <c r="V472" s="20"/>
      <c r="W472" s="20"/>
      <c r="X472" s="20"/>
    </row>
    <row r="473" spans="1:24" ht="12.75" customHeight="1">
      <c r="A473" s="20"/>
      <c r="B473" s="20"/>
      <c r="C473" s="20"/>
      <c r="D473" s="20"/>
      <c r="E473" s="20"/>
      <c r="F473" s="20"/>
      <c r="G473" s="20"/>
      <c r="H473" s="20"/>
      <c r="I473" s="20"/>
      <c r="J473" s="147"/>
      <c r="K473" s="20"/>
      <c r="L473" s="20"/>
      <c r="M473" s="20"/>
      <c r="N473" s="20"/>
      <c r="O473" s="20"/>
      <c r="P473" s="20"/>
      <c r="Q473" s="20"/>
      <c r="R473" s="20"/>
      <c r="S473" s="20"/>
      <c r="T473" s="20"/>
      <c r="U473" s="20"/>
      <c r="V473" s="20"/>
      <c r="W473" s="20"/>
      <c r="X473" s="20"/>
    </row>
    <row r="474" spans="1:24" ht="12.75" customHeight="1">
      <c r="A474" s="20"/>
      <c r="B474" s="20"/>
      <c r="C474" s="20"/>
      <c r="D474" s="20"/>
      <c r="E474" s="20"/>
      <c r="F474" s="20"/>
      <c r="G474" s="20"/>
      <c r="H474" s="20"/>
      <c r="I474" s="20"/>
      <c r="J474" s="147"/>
      <c r="K474" s="20"/>
      <c r="L474" s="20"/>
      <c r="M474" s="20"/>
      <c r="N474" s="20"/>
      <c r="O474" s="20"/>
      <c r="P474" s="20"/>
      <c r="Q474" s="20"/>
      <c r="R474" s="20"/>
      <c r="S474" s="20"/>
      <c r="T474" s="20"/>
      <c r="U474" s="20"/>
      <c r="V474" s="20"/>
      <c r="W474" s="20"/>
      <c r="X474" s="20"/>
    </row>
    <row r="475" spans="1:24" ht="12.75" customHeight="1">
      <c r="A475" s="20"/>
      <c r="B475" s="20"/>
      <c r="C475" s="20"/>
      <c r="D475" s="20"/>
      <c r="E475" s="20"/>
      <c r="F475" s="20"/>
      <c r="G475" s="20"/>
      <c r="H475" s="20"/>
      <c r="I475" s="20"/>
      <c r="J475" s="147"/>
      <c r="K475" s="20"/>
      <c r="L475" s="20"/>
      <c r="M475" s="20"/>
      <c r="N475" s="20"/>
      <c r="O475" s="20"/>
      <c r="P475" s="20"/>
      <c r="Q475" s="20"/>
      <c r="R475" s="20"/>
      <c r="S475" s="20"/>
      <c r="T475" s="20"/>
      <c r="U475" s="20"/>
      <c r="V475" s="20"/>
      <c r="W475" s="20"/>
      <c r="X475" s="20"/>
    </row>
    <row r="476" spans="1:24" ht="12.75" customHeight="1">
      <c r="A476" s="20"/>
      <c r="B476" s="20"/>
      <c r="C476" s="20"/>
      <c r="D476" s="20"/>
      <c r="E476" s="20"/>
      <c r="F476" s="20"/>
      <c r="G476" s="20"/>
      <c r="H476" s="20"/>
      <c r="I476" s="20"/>
      <c r="J476" s="147"/>
      <c r="K476" s="20"/>
      <c r="L476" s="20"/>
      <c r="M476" s="20"/>
      <c r="N476" s="20"/>
      <c r="O476" s="20"/>
      <c r="P476" s="20"/>
      <c r="Q476" s="20"/>
      <c r="R476" s="20"/>
      <c r="S476" s="20"/>
      <c r="T476" s="20"/>
      <c r="U476" s="20"/>
      <c r="V476" s="20"/>
      <c r="W476" s="20"/>
      <c r="X476" s="20"/>
    </row>
    <row r="477" spans="1:24" ht="12.75" customHeight="1">
      <c r="A477" s="20"/>
      <c r="B477" s="20"/>
      <c r="C477" s="20"/>
      <c r="D477" s="20"/>
      <c r="E477" s="20"/>
      <c r="F477" s="20"/>
      <c r="G477" s="20"/>
      <c r="H477" s="20"/>
      <c r="I477" s="20"/>
      <c r="J477" s="147"/>
      <c r="K477" s="20"/>
      <c r="L477" s="20"/>
      <c r="M477" s="20"/>
      <c r="N477" s="20"/>
      <c r="O477" s="20"/>
      <c r="P477" s="20"/>
      <c r="Q477" s="20"/>
      <c r="R477" s="20"/>
      <c r="S477" s="20"/>
      <c r="T477" s="20"/>
      <c r="U477" s="20"/>
      <c r="V477" s="20"/>
      <c r="W477" s="20"/>
      <c r="X477" s="20"/>
    </row>
    <row r="478" spans="1:24" ht="12.75" customHeight="1">
      <c r="A478" s="20"/>
      <c r="B478" s="20"/>
      <c r="C478" s="20"/>
      <c r="D478" s="20"/>
      <c r="E478" s="20"/>
      <c r="F478" s="20"/>
      <c r="G478" s="20"/>
      <c r="H478" s="20"/>
      <c r="I478" s="20"/>
      <c r="J478" s="147"/>
      <c r="K478" s="20"/>
      <c r="L478" s="20"/>
      <c r="M478" s="20"/>
      <c r="N478" s="20"/>
      <c r="O478" s="20"/>
      <c r="P478" s="20"/>
      <c r="Q478" s="20"/>
      <c r="R478" s="20"/>
      <c r="S478" s="20"/>
      <c r="T478" s="20"/>
      <c r="U478" s="20"/>
      <c r="V478" s="20"/>
      <c r="W478" s="20"/>
      <c r="X478" s="20"/>
    </row>
    <row r="479" spans="1:24" ht="12.75" customHeight="1">
      <c r="A479" s="20"/>
      <c r="B479" s="20"/>
      <c r="C479" s="20"/>
      <c r="D479" s="20"/>
      <c r="E479" s="20"/>
      <c r="F479" s="20"/>
      <c r="G479" s="20"/>
      <c r="H479" s="20"/>
      <c r="I479" s="20"/>
      <c r="J479" s="147"/>
      <c r="K479" s="20"/>
      <c r="L479" s="20"/>
      <c r="M479" s="20"/>
      <c r="N479" s="20"/>
      <c r="O479" s="20"/>
      <c r="P479" s="20"/>
      <c r="Q479" s="20"/>
      <c r="R479" s="20"/>
      <c r="S479" s="20"/>
      <c r="T479" s="20"/>
      <c r="U479" s="20"/>
      <c r="V479" s="20"/>
      <c r="W479" s="20"/>
      <c r="X479" s="20"/>
    </row>
    <row r="480" spans="1:24" ht="12.75" customHeight="1">
      <c r="A480" s="20"/>
      <c r="B480" s="20"/>
      <c r="C480" s="20"/>
      <c r="D480" s="20"/>
      <c r="E480" s="20"/>
      <c r="F480" s="20"/>
      <c r="G480" s="20"/>
      <c r="H480" s="20"/>
      <c r="I480" s="20"/>
      <c r="J480" s="147"/>
      <c r="K480" s="20"/>
      <c r="L480" s="20"/>
      <c r="M480" s="20"/>
      <c r="N480" s="20"/>
      <c r="O480" s="20"/>
      <c r="P480" s="20"/>
      <c r="Q480" s="20"/>
      <c r="R480" s="20"/>
      <c r="S480" s="20"/>
      <c r="T480" s="20"/>
      <c r="U480" s="20"/>
      <c r="V480" s="20"/>
      <c r="W480" s="20"/>
      <c r="X480" s="20"/>
    </row>
    <row r="481" spans="1:24" ht="12.75" customHeight="1">
      <c r="A481" s="20"/>
      <c r="B481" s="20"/>
      <c r="C481" s="20"/>
      <c r="D481" s="20"/>
      <c r="E481" s="20"/>
      <c r="F481" s="20"/>
      <c r="G481" s="20"/>
      <c r="H481" s="20"/>
      <c r="I481" s="20"/>
      <c r="J481" s="147"/>
      <c r="K481" s="20"/>
      <c r="L481" s="20"/>
      <c r="M481" s="20"/>
      <c r="N481" s="20"/>
      <c r="O481" s="20"/>
      <c r="P481" s="20"/>
      <c r="Q481" s="20"/>
      <c r="R481" s="20"/>
      <c r="S481" s="20"/>
      <c r="T481" s="20"/>
      <c r="U481" s="20"/>
      <c r="V481" s="20"/>
      <c r="W481" s="20"/>
      <c r="X481" s="20"/>
    </row>
    <row r="482" spans="1:24" ht="12.75" customHeight="1">
      <c r="A482" s="20"/>
      <c r="B482" s="20"/>
      <c r="C482" s="20"/>
      <c r="D482" s="20"/>
      <c r="E482" s="20"/>
      <c r="F482" s="20"/>
      <c r="G482" s="20"/>
      <c r="H482" s="20"/>
      <c r="I482" s="20"/>
      <c r="J482" s="147"/>
      <c r="K482" s="20"/>
      <c r="L482" s="20"/>
      <c r="M482" s="20"/>
      <c r="N482" s="20"/>
      <c r="O482" s="20"/>
      <c r="P482" s="20"/>
      <c r="Q482" s="20"/>
      <c r="R482" s="20"/>
      <c r="S482" s="20"/>
      <c r="T482" s="20"/>
      <c r="U482" s="20"/>
      <c r="V482" s="20"/>
      <c r="W482" s="20"/>
      <c r="X482" s="20"/>
    </row>
    <row r="483" spans="1:24" ht="12.75" customHeight="1">
      <c r="A483" s="20"/>
      <c r="B483" s="20"/>
      <c r="C483" s="20"/>
      <c r="D483" s="20"/>
      <c r="E483" s="20"/>
      <c r="F483" s="20"/>
      <c r="G483" s="20"/>
      <c r="H483" s="20"/>
      <c r="I483" s="20"/>
      <c r="J483" s="147"/>
      <c r="K483" s="20"/>
      <c r="L483" s="20"/>
      <c r="M483" s="20"/>
      <c r="N483" s="20"/>
      <c r="O483" s="20"/>
      <c r="P483" s="20"/>
      <c r="Q483" s="20"/>
      <c r="R483" s="20"/>
      <c r="S483" s="20"/>
      <c r="T483" s="20"/>
      <c r="U483" s="20"/>
      <c r="V483" s="20"/>
      <c r="W483" s="20"/>
      <c r="X483" s="20"/>
    </row>
    <row r="484" spans="1:24" ht="12.75" customHeight="1">
      <c r="A484" s="20"/>
      <c r="B484" s="20"/>
      <c r="C484" s="20"/>
      <c r="D484" s="20"/>
      <c r="E484" s="20"/>
      <c r="F484" s="20"/>
      <c r="G484" s="20"/>
      <c r="H484" s="20"/>
      <c r="I484" s="20"/>
      <c r="J484" s="147"/>
      <c r="K484" s="20"/>
      <c r="L484" s="20"/>
      <c r="M484" s="20"/>
      <c r="N484" s="20"/>
      <c r="O484" s="20"/>
      <c r="P484" s="20"/>
      <c r="Q484" s="20"/>
      <c r="R484" s="20"/>
      <c r="S484" s="20"/>
      <c r="T484" s="20"/>
      <c r="U484" s="20"/>
      <c r="V484" s="20"/>
      <c r="W484" s="20"/>
      <c r="X484" s="20"/>
    </row>
    <row r="485" spans="1:24" ht="12.75" customHeight="1">
      <c r="A485" s="20"/>
      <c r="B485" s="20"/>
      <c r="C485" s="20"/>
      <c r="D485" s="20"/>
      <c r="E485" s="20"/>
      <c r="F485" s="20"/>
      <c r="G485" s="20"/>
      <c r="H485" s="20"/>
      <c r="I485" s="20"/>
      <c r="J485" s="147"/>
      <c r="K485" s="20"/>
      <c r="L485" s="20"/>
      <c r="M485" s="20"/>
      <c r="N485" s="20"/>
      <c r="O485" s="20"/>
      <c r="P485" s="20"/>
      <c r="Q485" s="20"/>
      <c r="R485" s="20"/>
      <c r="S485" s="20"/>
      <c r="T485" s="20"/>
      <c r="U485" s="20"/>
      <c r="V485" s="20"/>
      <c r="W485" s="20"/>
      <c r="X485" s="20"/>
    </row>
    <row r="486" spans="1:24" ht="12.75" customHeight="1">
      <c r="A486" s="20"/>
      <c r="B486" s="20"/>
      <c r="C486" s="20"/>
      <c r="D486" s="20"/>
      <c r="E486" s="20"/>
      <c r="F486" s="20"/>
      <c r="G486" s="20"/>
      <c r="H486" s="20"/>
      <c r="I486" s="20"/>
      <c r="J486" s="147"/>
      <c r="K486" s="20"/>
      <c r="L486" s="20"/>
      <c r="M486" s="20"/>
      <c r="N486" s="20"/>
      <c r="O486" s="20"/>
      <c r="P486" s="20"/>
      <c r="Q486" s="20"/>
      <c r="R486" s="20"/>
      <c r="S486" s="20"/>
      <c r="T486" s="20"/>
      <c r="U486" s="20"/>
      <c r="V486" s="20"/>
      <c r="W486" s="20"/>
      <c r="X486" s="20"/>
    </row>
    <row r="487" spans="1:24" ht="12.75" customHeight="1">
      <c r="A487" s="20"/>
      <c r="B487" s="20"/>
      <c r="C487" s="20"/>
      <c r="D487" s="20"/>
      <c r="E487" s="20"/>
      <c r="F487" s="20"/>
      <c r="G487" s="20"/>
      <c r="H487" s="20"/>
      <c r="I487" s="20"/>
      <c r="J487" s="147"/>
      <c r="K487" s="20"/>
      <c r="L487" s="20"/>
      <c r="M487" s="20"/>
      <c r="N487" s="20"/>
      <c r="O487" s="20"/>
      <c r="P487" s="20"/>
      <c r="Q487" s="20"/>
      <c r="R487" s="20"/>
      <c r="S487" s="20"/>
      <c r="T487" s="20"/>
      <c r="U487" s="20"/>
      <c r="V487" s="20"/>
      <c r="W487" s="20"/>
      <c r="X487" s="20"/>
    </row>
    <row r="488" spans="1:24" ht="12.75" customHeight="1">
      <c r="A488" s="20"/>
      <c r="B488" s="20"/>
      <c r="C488" s="20"/>
      <c r="D488" s="20"/>
      <c r="E488" s="20"/>
      <c r="F488" s="20"/>
      <c r="G488" s="20"/>
      <c r="H488" s="20"/>
      <c r="I488" s="20"/>
      <c r="J488" s="147"/>
      <c r="K488" s="20"/>
      <c r="L488" s="20"/>
      <c r="M488" s="20"/>
      <c r="N488" s="20"/>
      <c r="O488" s="20"/>
      <c r="P488" s="20"/>
      <c r="Q488" s="20"/>
      <c r="R488" s="20"/>
      <c r="S488" s="20"/>
      <c r="T488" s="20"/>
      <c r="U488" s="20"/>
      <c r="V488" s="20"/>
      <c r="W488" s="20"/>
      <c r="X488" s="20"/>
    </row>
    <row r="489" spans="1:24" ht="12.75" customHeight="1">
      <c r="A489" s="20"/>
      <c r="B489" s="20"/>
      <c r="C489" s="20"/>
      <c r="D489" s="20"/>
      <c r="E489" s="20"/>
      <c r="F489" s="20"/>
      <c r="G489" s="20"/>
      <c r="H489" s="20"/>
      <c r="I489" s="20"/>
      <c r="J489" s="147"/>
      <c r="K489" s="20"/>
      <c r="L489" s="20"/>
      <c r="M489" s="20"/>
      <c r="N489" s="20"/>
      <c r="O489" s="20"/>
      <c r="P489" s="20"/>
      <c r="Q489" s="20"/>
      <c r="R489" s="20"/>
      <c r="S489" s="20"/>
      <c r="T489" s="20"/>
      <c r="U489" s="20"/>
      <c r="V489" s="20"/>
      <c r="W489" s="20"/>
      <c r="X489" s="20"/>
    </row>
    <row r="490" spans="1:24" ht="12.75" customHeight="1">
      <c r="A490" s="20"/>
      <c r="B490" s="20"/>
      <c r="C490" s="20"/>
      <c r="D490" s="20"/>
      <c r="E490" s="20"/>
      <c r="F490" s="20"/>
      <c r="G490" s="20"/>
      <c r="H490" s="20"/>
      <c r="I490" s="20"/>
      <c r="J490" s="147"/>
      <c r="K490" s="20"/>
      <c r="L490" s="20"/>
      <c r="M490" s="20"/>
      <c r="N490" s="20"/>
      <c r="O490" s="20"/>
      <c r="P490" s="20"/>
      <c r="Q490" s="20"/>
      <c r="R490" s="20"/>
      <c r="S490" s="20"/>
      <c r="T490" s="20"/>
      <c r="U490" s="20"/>
      <c r="V490" s="20"/>
      <c r="W490" s="20"/>
      <c r="X490" s="20"/>
    </row>
    <row r="491" spans="1:24" ht="12.75" customHeight="1">
      <c r="A491" s="20"/>
      <c r="B491" s="20"/>
      <c r="C491" s="20"/>
      <c r="D491" s="20"/>
      <c r="E491" s="20"/>
      <c r="F491" s="20"/>
      <c r="G491" s="20"/>
      <c r="H491" s="20"/>
      <c r="I491" s="20"/>
      <c r="J491" s="147"/>
      <c r="K491" s="20"/>
      <c r="L491" s="20"/>
      <c r="M491" s="20"/>
      <c r="N491" s="20"/>
      <c r="O491" s="20"/>
      <c r="P491" s="20"/>
      <c r="Q491" s="20"/>
      <c r="R491" s="20"/>
      <c r="S491" s="20"/>
      <c r="T491" s="20"/>
      <c r="U491" s="20"/>
      <c r="V491" s="20"/>
      <c r="W491" s="20"/>
      <c r="X491" s="20"/>
    </row>
    <row r="492" spans="1:24" ht="12.75" customHeight="1">
      <c r="A492" s="20"/>
      <c r="B492" s="20"/>
      <c r="C492" s="20"/>
      <c r="D492" s="20"/>
      <c r="E492" s="20"/>
      <c r="F492" s="20"/>
      <c r="G492" s="20"/>
      <c r="H492" s="20"/>
      <c r="I492" s="20"/>
      <c r="J492" s="147"/>
      <c r="K492" s="20"/>
      <c r="L492" s="20"/>
      <c r="M492" s="20"/>
      <c r="N492" s="20"/>
      <c r="O492" s="20"/>
      <c r="P492" s="20"/>
      <c r="Q492" s="20"/>
      <c r="R492" s="20"/>
      <c r="S492" s="20"/>
      <c r="T492" s="20"/>
      <c r="U492" s="20"/>
      <c r="V492" s="20"/>
      <c r="W492" s="20"/>
      <c r="X492" s="20"/>
    </row>
    <row r="493" spans="1:24" ht="12.75" customHeight="1">
      <c r="A493" s="20"/>
      <c r="B493" s="20"/>
      <c r="C493" s="20"/>
      <c r="D493" s="20"/>
      <c r="E493" s="20"/>
      <c r="F493" s="20"/>
      <c r="G493" s="20"/>
      <c r="H493" s="20"/>
      <c r="I493" s="20"/>
      <c r="J493" s="147"/>
      <c r="K493" s="20"/>
      <c r="L493" s="20"/>
      <c r="M493" s="20"/>
      <c r="N493" s="20"/>
      <c r="O493" s="20"/>
      <c r="P493" s="20"/>
      <c r="Q493" s="20"/>
      <c r="R493" s="20"/>
      <c r="S493" s="20"/>
      <c r="T493" s="20"/>
      <c r="U493" s="20"/>
      <c r="V493" s="20"/>
      <c r="W493" s="20"/>
      <c r="X493" s="20"/>
    </row>
    <row r="494" spans="1:24" ht="12.75" customHeight="1">
      <c r="A494" s="20"/>
      <c r="B494" s="20"/>
      <c r="C494" s="20"/>
      <c r="D494" s="20"/>
      <c r="E494" s="20"/>
      <c r="F494" s="20"/>
      <c r="G494" s="20"/>
      <c r="H494" s="20"/>
      <c r="I494" s="20"/>
      <c r="J494" s="147"/>
      <c r="K494" s="20"/>
      <c r="L494" s="20"/>
      <c r="M494" s="20"/>
      <c r="N494" s="20"/>
      <c r="O494" s="20"/>
      <c r="P494" s="20"/>
      <c r="Q494" s="20"/>
      <c r="R494" s="20"/>
      <c r="S494" s="20"/>
      <c r="T494" s="20"/>
      <c r="U494" s="20"/>
      <c r="V494" s="20"/>
      <c r="W494" s="20"/>
      <c r="X494" s="20"/>
    </row>
    <row r="495" spans="1:24" ht="12.75" customHeight="1">
      <c r="A495" s="20"/>
      <c r="B495" s="20"/>
      <c r="C495" s="20"/>
      <c r="D495" s="20"/>
      <c r="E495" s="20"/>
      <c r="F495" s="20"/>
      <c r="G495" s="20"/>
      <c r="H495" s="20"/>
      <c r="I495" s="20"/>
      <c r="J495" s="147"/>
      <c r="K495" s="20"/>
      <c r="L495" s="20"/>
      <c r="M495" s="20"/>
      <c r="N495" s="20"/>
      <c r="O495" s="20"/>
      <c r="P495" s="20"/>
      <c r="Q495" s="20"/>
      <c r="R495" s="20"/>
      <c r="S495" s="20"/>
      <c r="T495" s="20"/>
      <c r="U495" s="20"/>
      <c r="V495" s="20"/>
      <c r="W495" s="20"/>
      <c r="X495" s="20"/>
    </row>
    <row r="496" spans="1:24" ht="12.75" customHeight="1">
      <c r="A496" s="20"/>
      <c r="B496" s="20"/>
      <c r="C496" s="20"/>
      <c r="D496" s="20"/>
      <c r="E496" s="20"/>
      <c r="F496" s="20"/>
      <c r="G496" s="20"/>
      <c r="H496" s="20"/>
      <c r="I496" s="20"/>
      <c r="J496" s="147"/>
      <c r="K496" s="20"/>
      <c r="L496" s="20"/>
      <c r="M496" s="20"/>
      <c r="N496" s="20"/>
      <c r="O496" s="20"/>
      <c r="P496" s="20"/>
      <c r="Q496" s="20"/>
      <c r="R496" s="20"/>
      <c r="S496" s="20"/>
      <c r="T496" s="20"/>
      <c r="U496" s="20"/>
      <c r="V496" s="20"/>
      <c r="W496" s="20"/>
      <c r="X496" s="20"/>
    </row>
    <row r="497" spans="1:24" ht="12.75" customHeight="1">
      <c r="A497" s="20"/>
      <c r="B497" s="20"/>
      <c r="C497" s="20"/>
      <c r="D497" s="20"/>
      <c r="E497" s="20"/>
      <c r="F497" s="20"/>
      <c r="G497" s="20"/>
      <c r="H497" s="20"/>
      <c r="I497" s="20"/>
      <c r="J497" s="147"/>
      <c r="K497" s="20"/>
      <c r="L497" s="20"/>
      <c r="M497" s="20"/>
      <c r="N497" s="20"/>
      <c r="O497" s="20"/>
      <c r="P497" s="20"/>
      <c r="Q497" s="20"/>
      <c r="R497" s="20"/>
      <c r="S497" s="20"/>
      <c r="T497" s="20"/>
      <c r="U497" s="20"/>
      <c r="V497" s="20"/>
      <c r="W497" s="20"/>
      <c r="X497" s="20"/>
    </row>
    <row r="498" spans="1:24" ht="12.75" customHeight="1">
      <c r="A498" s="20"/>
      <c r="B498" s="20"/>
      <c r="C498" s="20"/>
      <c r="D498" s="20"/>
      <c r="E498" s="20"/>
      <c r="F498" s="20"/>
      <c r="G498" s="20"/>
      <c r="H498" s="20"/>
      <c r="I498" s="20"/>
      <c r="J498" s="147"/>
      <c r="K498" s="20"/>
      <c r="L498" s="20"/>
      <c r="M498" s="20"/>
      <c r="N498" s="20"/>
      <c r="O498" s="20"/>
      <c r="P498" s="20"/>
      <c r="Q498" s="20"/>
      <c r="R498" s="20"/>
      <c r="S498" s="20"/>
      <c r="T498" s="20"/>
      <c r="U498" s="20"/>
      <c r="V498" s="20"/>
      <c r="W498" s="20"/>
      <c r="X498" s="20"/>
    </row>
    <row r="499" spans="1:24" ht="12.75" customHeight="1">
      <c r="A499" s="20"/>
      <c r="B499" s="20"/>
      <c r="C499" s="20"/>
      <c r="D499" s="20"/>
      <c r="E499" s="20"/>
      <c r="F499" s="20"/>
      <c r="G499" s="20"/>
      <c r="H499" s="20"/>
      <c r="I499" s="20"/>
      <c r="J499" s="147"/>
      <c r="K499" s="20"/>
      <c r="L499" s="20"/>
      <c r="M499" s="20"/>
      <c r="N499" s="20"/>
      <c r="O499" s="20"/>
      <c r="P499" s="20"/>
      <c r="Q499" s="20"/>
      <c r="R499" s="20"/>
      <c r="S499" s="20"/>
      <c r="T499" s="20"/>
      <c r="U499" s="20"/>
      <c r="V499" s="20"/>
      <c r="W499" s="20"/>
      <c r="X499" s="20"/>
    </row>
    <row r="500" spans="1:24" ht="12.75" customHeight="1">
      <c r="A500" s="20"/>
      <c r="B500" s="20"/>
      <c r="C500" s="20"/>
      <c r="D500" s="20"/>
      <c r="E500" s="20"/>
      <c r="F500" s="20"/>
      <c r="G500" s="20"/>
      <c r="H500" s="20"/>
      <c r="I500" s="20"/>
      <c r="J500" s="147"/>
      <c r="K500" s="20"/>
      <c r="L500" s="20"/>
      <c r="M500" s="20"/>
      <c r="N500" s="20"/>
      <c r="O500" s="20"/>
      <c r="P500" s="20"/>
      <c r="Q500" s="20"/>
      <c r="R500" s="20"/>
      <c r="S500" s="20"/>
      <c r="T500" s="20"/>
      <c r="U500" s="20"/>
      <c r="V500" s="20"/>
      <c r="W500" s="20"/>
      <c r="X500" s="20"/>
    </row>
    <row r="501" spans="1:24" ht="12.75" customHeight="1">
      <c r="A501" s="20"/>
      <c r="B501" s="20"/>
      <c r="C501" s="20"/>
      <c r="D501" s="20"/>
      <c r="E501" s="20"/>
      <c r="F501" s="20"/>
      <c r="G501" s="20"/>
      <c r="H501" s="20"/>
      <c r="I501" s="20"/>
      <c r="J501" s="147"/>
      <c r="K501" s="20"/>
      <c r="L501" s="20"/>
      <c r="M501" s="20"/>
      <c r="N501" s="20"/>
      <c r="O501" s="20"/>
      <c r="P501" s="20"/>
      <c r="Q501" s="20"/>
      <c r="R501" s="20"/>
      <c r="S501" s="20"/>
      <c r="T501" s="20"/>
      <c r="U501" s="20"/>
      <c r="V501" s="20"/>
      <c r="W501" s="20"/>
      <c r="X501" s="20"/>
    </row>
    <row r="502" spans="1:24" ht="12.75" customHeight="1">
      <c r="A502" s="20"/>
      <c r="B502" s="20"/>
      <c r="C502" s="20"/>
      <c r="D502" s="20"/>
      <c r="E502" s="20"/>
      <c r="F502" s="20"/>
      <c r="G502" s="20"/>
      <c r="H502" s="20"/>
      <c r="I502" s="20"/>
      <c r="J502" s="147"/>
      <c r="K502" s="20"/>
      <c r="L502" s="20"/>
      <c r="M502" s="20"/>
      <c r="N502" s="20"/>
      <c r="O502" s="20"/>
      <c r="P502" s="20"/>
      <c r="Q502" s="20"/>
      <c r="R502" s="20"/>
      <c r="S502" s="20"/>
      <c r="T502" s="20"/>
      <c r="U502" s="20"/>
      <c r="V502" s="20"/>
      <c r="W502" s="20"/>
      <c r="X502" s="20"/>
    </row>
    <row r="503" spans="1:24" ht="12.75" customHeight="1">
      <c r="A503" s="20"/>
      <c r="B503" s="20"/>
      <c r="C503" s="20"/>
      <c r="D503" s="20"/>
      <c r="E503" s="20"/>
      <c r="F503" s="20"/>
      <c r="G503" s="20"/>
      <c r="H503" s="20"/>
      <c r="I503" s="20"/>
      <c r="J503" s="147"/>
      <c r="K503" s="20"/>
      <c r="L503" s="20"/>
      <c r="M503" s="20"/>
      <c r="N503" s="20"/>
      <c r="O503" s="20"/>
      <c r="P503" s="20"/>
      <c r="Q503" s="20"/>
      <c r="R503" s="20"/>
      <c r="S503" s="20"/>
      <c r="T503" s="20"/>
      <c r="U503" s="20"/>
      <c r="V503" s="20"/>
      <c r="W503" s="20"/>
      <c r="X503" s="20"/>
    </row>
    <row r="504" spans="1:24" ht="12.75" customHeight="1">
      <c r="A504" s="20"/>
      <c r="B504" s="20"/>
      <c r="C504" s="20"/>
      <c r="D504" s="20"/>
      <c r="E504" s="20"/>
      <c r="F504" s="20"/>
      <c r="G504" s="20"/>
      <c r="H504" s="20"/>
      <c r="I504" s="20"/>
      <c r="J504" s="147"/>
      <c r="K504" s="20"/>
      <c r="L504" s="20"/>
      <c r="M504" s="20"/>
      <c r="N504" s="20"/>
      <c r="O504" s="20"/>
      <c r="P504" s="20"/>
      <c r="Q504" s="20"/>
      <c r="R504" s="20"/>
      <c r="S504" s="20"/>
      <c r="T504" s="20"/>
      <c r="U504" s="20"/>
      <c r="V504" s="20"/>
      <c r="W504" s="20"/>
      <c r="X504" s="20"/>
    </row>
    <row r="505" spans="1:24" ht="12.75" customHeight="1">
      <c r="A505" s="20"/>
      <c r="B505" s="20"/>
      <c r="C505" s="20"/>
      <c r="D505" s="20"/>
      <c r="E505" s="20"/>
      <c r="F505" s="20"/>
      <c r="G505" s="20"/>
      <c r="H505" s="20"/>
      <c r="I505" s="20"/>
      <c r="J505" s="147"/>
      <c r="K505" s="20"/>
      <c r="L505" s="20"/>
      <c r="M505" s="20"/>
      <c r="N505" s="20"/>
      <c r="O505" s="20"/>
      <c r="P505" s="20"/>
      <c r="Q505" s="20"/>
      <c r="R505" s="20"/>
      <c r="S505" s="20"/>
      <c r="T505" s="20"/>
      <c r="U505" s="20"/>
      <c r="V505" s="20"/>
      <c r="W505" s="20"/>
      <c r="X505" s="20"/>
    </row>
    <row r="506" spans="1:24" ht="12.75" customHeight="1">
      <c r="A506" s="20"/>
      <c r="B506" s="20"/>
      <c r="C506" s="20"/>
      <c r="D506" s="20"/>
      <c r="E506" s="20"/>
      <c r="F506" s="20"/>
      <c r="G506" s="20"/>
      <c r="H506" s="20"/>
      <c r="I506" s="20"/>
      <c r="J506" s="147"/>
      <c r="K506" s="20"/>
      <c r="L506" s="20"/>
      <c r="M506" s="20"/>
      <c r="N506" s="20"/>
      <c r="O506" s="20"/>
      <c r="P506" s="20"/>
      <c r="Q506" s="20"/>
      <c r="R506" s="20"/>
      <c r="S506" s="20"/>
      <c r="T506" s="20"/>
      <c r="U506" s="20"/>
      <c r="V506" s="20"/>
      <c r="W506" s="20"/>
      <c r="X506" s="20"/>
    </row>
    <row r="507" spans="1:24" ht="12.75" customHeight="1">
      <c r="A507" s="20"/>
      <c r="B507" s="20"/>
      <c r="C507" s="20"/>
      <c r="D507" s="20"/>
      <c r="E507" s="20"/>
      <c r="F507" s="20"/>
      <c r="G507" s="20"/>
      <c r="H507" s="20"/>
      <c r="I507" s="20"/>
      <c r="J507" s="147"/>
      <c r="K507" s="20"/>
      <c r="L507" s="20"/>
      <c r="M507" s="20"/>
      <c r="N507" s="20"/>
      <c r="O507" s="20"/>
      <c r="P507" s="20"/>
      <c r="Q507" s="20"/>
      <c r="R507" s="20"/>
      <c r="S507" s="20"/>
      <c r="T507" s="20"/>
      <c r="U507" s="20"/>
      <c r="V507" s="20"/>
      <c r="W507" s="20"/>
      <c r="X507" s="20"/>
    </row>
    <row r="508" spans="1:24" ht="12.75" customHeight="1">
      <c r="A508" s="20"/>
      <c r="B508" s="20"/>
      <c r="C508" s="20"/>
      <c r="D508" s="20"/>
      <c r="E508" s="20"/>
      <c r="F508" s="20"/>
      <c r="G508" s="20"/>
      <c r="H508" s="20"/>
      <c r="I508" s="20"/>
      <c r="J508" s="147"/>
      <c r="K508" s="20"/>
      <c r="L508" s="20"/>
      <c r="M508" s="20"/>
      <c r="N508" s="20"/>
      <c r="O508" s="20"/>
      <c r="P508" s="20"/>
      <c r="Q508" s="20"/>
      <c r="R508" s="20"/>
      <c r="S508" s="20"/>
      <c r="T508" s="20"/>
      <c r="U508" s="20"/>
      <c r="V508" s="20"/>
      <c r="W508" s="20"/>
      <c r="X508" s="20"/>
    </row>
    <row r="509" spans="1:24" ht="12.75" customHeight="1">
      <c r="A509" s="20"/>
      <c r="B509" s="20"/>
      <c r="C509" s="20"/>
      <c r="D509" s="20"/>
      <c r="E509" s="20"/>
      <c r="F509" s="20"/>
      <c r="G509" s="20"/>
      <c r="H509" s="20"/>
      <c r="I509" s="20"/>
      <c r="J509" s="147"/>
      <c r="K509" s="20"/>
      <c r="L509" s="20"/>
      <c r="M509" s="20"/>
      <c r="N509" s="20"/>
      <c r="O509" s="20"/>
      <c r="P509" s="20"/>
      <c r="Q509" s="20"/>
      <c r="R509" s="20"/>
      <c r="S509" s="20"/>
      <c r="T509" s="20"/>
      <c r="U509" s="20"/>
      <c r="V509" s="20"/>
      <c r="W509" s="20"/>
      <c r="X509" s="20"/>
    </row>
    <row r="510" spans="1:24" ht="12.75" customHeight="1">
      <c r="A510" s="20"/>
      <c r="B510" s="20"/>
      <c r="C510" s="20"/>
      <c r="D510" s="20"/>
      <c r="E510" s="20"/>
      <c r="F510" s="20"/>
      <c r="G510" s="20"/>
      <c r="H510" s="20"/>
      <c r="I510" s="20"/>
      <c r="J510" s="147"/>
      <c r="K510" s="20"/>
      <c r="L510" s="20"/>
      <c r="M510" s="20"/>
      <c r="N510" s="20"/>
      <c r="O510" s="20"/>
      <c r="P510" s="20"/>
      <c r="Q510" s="20"/>
      <c r="R510" s="20"/>
      <c r="S510" s="20"/>
      <c r="T510" s="20"/>
      <c r="U510" s="20"/>
      <c r="V510" s="20"/>
      <c r="W510" s="20"/>
      <c r="X510" s="20"/>
    </row>
    <row r="511" spans="1:24" ht="12.75" customHeight="1">
      <c r="A511" s="20"/>
      <c r="B511" s="20"/>
      <c r="C511" s="20"/>
      <c r="D511" s="20"/>
      <c r="E511" s="20"/>
      <c r="F511" s="20"/>
      <c r="G511" s="20"/>
      <c r="H511" s="20"/>
      <c r="I511" s="20"/>
      <c r="J511" s="147"/>
      <c r="K511" s="20"/>
      <c r="L511" s="20"/>
      <c r="M511" s="20"/>
      <c r="N511" s="20"/>
      <c r="O511" s="20"/>
      <c r="P511" s="20"/>
      <c r="Q511" s="20"/>
      <c r="R511" s="20"/>
      <c r="S511" s="20"/>
      <c r="T511" s="20"/>
      <c r="U511" s="20"/>
      <c r="V511" s="20"/>
      <c r="W511" s="20"/>
      <c r="X511" s="20"/>
    </row>
    <row r="512" spans="1:24" ht="12.75" customHeight="1">
      <c r="A512" s="20"/>
      <c r="B512" s="20"/>
      <c r="C512" s="20"/>
      <c r="D512" s="20"/>
      <c r="E512" s="20"/>
      <c r="F512" s="20"/>
      <c r="G512" s="20"/>
      <c r="H512" s="20"/>
      <c r="I512" s="20"/>
      <c r="J512" s="147"/>
      <c r="K512" s="20"/>
      <c r="L512" s="20"/>
      <c r="M512" s="20"/>
      <c r="N512" s="20"/>
      <c r="O512" s="20"/>
      <c r="P512" s="20"/>
      <c r="Q512" s="20"/>
      <c r="R512" s="20"/>
      <c r="S512" s="20"/>
      <c r="T512" s="20"/>
      <c r="U512" s="20"/>
      <c r="V512" s="20"/>
      <c r="W512" s="20"/>
      <c r="X512" s="20"/>
    </row>
    <row r="513" spans="1:24" ht="12.75" customHeight="1">
      <c r="A513" s="20"/>
      <c r="B513" s="20"/>
      <c r="C513" s="20"/>
      <c r="D513" s="20"/>
      <c r="E513" s="20"/>
      <c r="F513" s="20"/>
      <c r="G513" s="20"/>
      <c r="H513" s="20"/>
      <c r="I513" s="20"/>
      <c r="J513" s="147"/>
      <c r="K513" s="20"/>
      <c r="L513" s="20"/>
      <c r="M513" s="20"/>
      <c r="N513" s="20"/>
      <c r="O513" s="20"/>
      <c r="P513" s="20"/>
      <c r="Q513" s="20"/>
      <c r="R513" s="20"/>
      <c r="S513" s="20"/>
      <c r="T513" s="20"/>
      <c r="U513" s="20"/>
      <c r="V513" s="20"/>
      <c r="W513" s="20"/>
      <c r="X513" s="20"/>
    </row>
    <row r="514" spans="1:24" ht="12.75" customHeight="1">
      <c r="A514" s="20"/>
      <c r="B514" s="20"/>
      <c r="C514" s="20"/>
      <c r="D514" s="20"/>
      <c r="E514" s="20"/>
      <c r="F514" s="20"/>
      <c r="G514" s="20"/>
      <c r="H514" s="20"/>
      <c r="I514" s="20"/>
      <c r="J514" s="147"/>
      <c r="K514" s="20"/>
      <c r="L514" s="20"/>
      <c r="M514" s="20"/>
      <c r="N514" s="20"/>
      <c r="O514" s="20"/>
      <c r="P514" s="20"/>
      <c r="Q514" s="20"/>
      <c r="R514" s="20"/>
      <c r="S514" s="20"/>
      <c r="T514" s="20"/>
      <c r="U514" s="20"/>
      <c r="V514" s="20"/>
      <c r="W514" s="20"/>
      <c r="X514" s="20"/>
    </row>
    <row r="515" spans="1:24" ht="12.75" customHeight="1">
      <c r="A515" s="20"/>
      <c r="B515" s="20"/>
      <c r="C515" s="20"/>
      <c r="D515" s="20"/>
      <c r="E515" s="20"/>
      <c r="F515" s="20"/>
      <c r="G515" s="20"/>
      <c r="H515" s="20"/>
      <c r="I515" s="20"/>
      <c r="J515" s="147"/>
      <c r="K515" s="20"/>
      <c r="L515" s="20"/>
      <c r="M515" s="20"/>
      <c r="N515" s="20"/>
      <c r="O515" s="20"/>
      <c r="P515" s="20"/>
      <c r="Q515" s="20"/>
      <c r="R515" s="20"/>
      <c r="S515" s="20"/>
      <c r="T515" s="20"/>
      <c r="U515" s="20"/>
      <c r="V515" s="20"/>
      <c r="W515" s="20"/>
      <c r="X515" s="20"/>
    </row>
    <row r="516" spans="1:24" ht="12.75" customHeight="1">
      <c r="A516" s="20"/>
      <c r="B516" s="20"/>
      <c r="C516" s="20"/>
      <c r="D516" s="20"/>
      <c r="E516" s="20"/>
      <c r="F516" s="20"/>
      <c r="G516" s="20"/>
      <c r="H516" s="20"/>
      <c r="I516" s="20"/>
      <c r="J516" s="147"/>
      <c r="K516" s="20"/>
      <c r="L516" s="20"/>
      <c r="M516" s="20"/>
      <c r="N516" s="20"/>
      <c r="O516" s="20"/>
      <c r="P516" s="20"/>
      <c r="Q516" s="20"/>
      <c r="R516" s="20"/>
      <c r="S516" s="20"/>
      <c r="T516" s="20"/>
      <c r="U516" s="20"/>
      <c r="V516" s="20"/>
      <c r="W516" s="20"/>
      <c r="X516" s="20"/>
    </row>
    <row r="517" spans="1:24" ht="12.75" customHeight="1">
      <c r="A517" s="20"/>
      <c r="B517" s="20"/>
      <c r="C517" s="20"/>
      <c r="D517" s="20"/>
      <c r="E517" s="20"/>
      <c r="F517" s="20"/>
      <c r="G517" s="20"/>
      <c r="H517" s="20"/>
      <c r="I517" s="20"/>
      <c r="J517" s="147"/>
      <c r="K517" s="20"/>
      <c r="L517" s="20"/>
      <c r="M517" s="20"/>
      <c r="N517" s="20"/>
      <c r="O517" s="20"/>
      <c r="P517" s="20"/>
      <c r="Q517" s="20"/>
      <c r="R517" s="20"/>
      <c r="S517" s="20"/>
      <c r="T517" s="20"/>
      <c r="U517" s="20"/>
      <c r="V517" s="20"/>
      <c r="W517" s="20"/>
      <c r="X517" s="20"/>
    </row>
    <row r="518" spans="1:24" ht="12.75" customHeight="1">
      <c r="A518" s="20"/>
      <c r="B518" s="20"/>
      <c r="C518" s="20"/>
      <c r="D518" s="20"/>
      <c r="E518" s="20"/>
      <c r="F518" s="20"/>
      <c r="G518" s="20"/>
      <c r="H518" s="20"/>
      <c r="I518" s="20"/>
      <c r="J518" s="147"/>
      <c r="K518" s="20"/>
      <c r="L518" s="20"/>
      <c r="M518" s="20"/>
      <c r="N518" s="20"/>
      <c r="O518" s="20"/>
      <c r="P518" s="20"/>
      <c r="Q518" s="20"/>
      <c r="R518" s="20"/>
      <c r="S518" s="20"/>
      <c r="T518" s="20"/>
      <c r="U518" s="20"/>
      <c r="V518" s="20"/>
      <c r="W518" s="20"/>
      <c r="X518" s="20"/>
    </row>
    <row r="519" spans="1:24" ht="12.75" customHeight="1">
      <c r="A519" s="20"/>
      <c r="B519" s="20"/>
      <c r="C519" s="20"/>
      <c r="D519" s="20"/>
      <c r="E519" s="20"/>
      <c r="F519" s="20"/>
      <c r="G519" s="20"/>
      <c r="H519" s="20"/>
      <c r="I519" s="20"/>
      <c r="J519" s="147"/>
      <c r="K519" s="20"/>
      <c r="L519" s="20"/>
      <c r="M519" s="20"/>
      <c r="N519" s="20"/>
      <c r="O519" s="20"/>
      <c r="P519" s="20"/>
      <c r="Q519" s="20"/>
      <c r="R519" s="20"/>
      <c r="S519" s="20"/>
      <c r="T519" s="20"/>
      <c r="U519" s="20"/>
      <c r="V519" s="20"/>
      <c r="W519" s="20"/>
      <c r="X519" s="20"/>
    </row>
    <row r="520" spans="1:24" ht="12.75" customHeight="1">
      <c r="A520" s="20"/>
      <c r="B520" s="20"/>
      <c r="C520" s="20"/>
      <c r="D520" s="20"/>
      <c r="E520" s="20"/>
      <c r="F520" s="20"/>
      <c r="G520" s="20"/>
      <c r="H520" s="20"/>
      <c r="I520" s="20"/>
      <c r="J520" s="147"/>
      <c r="K520" s="20"/>
      <c r="L520" s="20"/>
      <c r="M520" s="20"/>
      <c r="N520" s="20"/>
      <c r="O520" s="20"/>
      <c r="P520" s="20"/>
      <c r="Q520" s="20"/>
      <c r="R520" s="20"/>
      <c r="S520" s="20"/>
      <c r="T520" s="20"/>
      <c r="U520" s="20"/>
      <c r="V520" s="20"/>
      <c r="W520" s="20"/>
      <c r="X520" s="20"/>
    </row>
    <row r="521" spans="1:24" ht="12.75" customHeight="1">
      <c r="A521" s="20"/>
      <c r="B521" s="20"/>
      <c r="C521" s="20"/>
      <c r="D521" s="20"/>
      <c r="E521" s="20"/>
      <c r="F521" s="20"/>
      <c r="G521" s="20"/>
      <c r="H521" s="20"/>
      <c r="I521" s="20"/>
      <c r="J521" s="147"/>
      <c r="K521" s="20"/>
      <c r="L521" s="20"/>
      <c r="M521" s="20"/>
      <c r="N521" s="20"/>
      <c r="O521" s="20"/>
      <c r="P521" s="20"/>
      <c r="Q521" s="20"/>
      <c r="R521" s="20"/>
      <c r="S521" s="20"/>
      <c r="T521" s="20"/>
      <c r="U521" s="20"/>
      <c r="V521" s="20"/>
      <c r="W521" s="20"/>
      <c r="X521" s="20"/>
    </row>
    <row r="522" spans="1:24" ht="12.75" customHeight="1">
      <c r="A522" s="20"/>
      <c r="B522" s="20"/>
      <c r="C522" s="20"/>
      <c r="D522" s="20"/>
      <c r="E522" s="20"/>
      <c r="F522" s="20"/>
      <c r="G522" s="20"/>
      <c r="H522" s="20"/>
      <c r="I522" s="20"/>
      <c r="J522" s="147"/>
      <c r="K522" s="20"/>
      <c r="L522" s="20"/>
      <c r="M522" s="20"/>
      <c r="N522" s="20"/>
      <c r="O522" s="20"/>
      <c r="P522" s="20"/>
      <c r="Q522" s="20"/>
      <c r="R522" s="20"/>
      <c r="S522" s="20"/>
      <c r="T522" s="20"/>
      <c r="U522" s="20"/>
      <c r="V522" s="20"/>
      <c r="W522" s="20"/>
      <c r="X522" s="20"/>
    </row>
    <row r="523" spans="1:24" ht="12.75" customHeight="1">
      <c r="A523" s="20"/>
      <c r="B523" s="20"/>
      <c r="C523" s="20"/>
      <c r="D523" s="20"/>
      <c r="E523" s="20"/>
      <c r="F523" s="20"/>
      <c r="G523" s="20"/>
      <c r="H523" s="20"/>
      <c r="I523" s="20"/>
      <c r="J523" s="147"/>
      <c r="K523" s="20"/>
      <c r="L523" s="20"/>
      <c r="M523" s="20"/>
      <c r="N523" s="20"/>
      <c r="O523" s="20"/>
      <c r="P523" s="20"/>
      <c r="Q523" s="20"/>
      <c r="R523" s="20"/>
      <c r="S523" s="20"/>
      <c r="T523" s="20"/>
      <c r="U523" s="20"/>
      <c r="V523" s="20"/>
      <c r="W523" s="20"/>
      <c r="X523" s="20"/>
    </row>
    <row r="524" spans="1:24" ht="12.75" customHeight="1">
      <c r="A524" s="20"/>
      <c r="B524" s="20"/>
      <c r="C524" s="20"/>
      <c r="D524" s="20"/>
      <c r="E524" s="20"/>
      <c r="F524" s="20"/>
      <c r="G524" s="20"/>
      <c r="H524" s="20"/>
      <c r="I524" s="20"/>
      <c r="J524" s="147"/>
      <c r="K524" s="20"/>
      <c r="L524" s="20"/>
      <c r="M524" s="20"/>
      <c r="N524" s="20"/>
      <c r="O524" s="20"/>
      <c r="P524" s="20"/>
      <c r="Q524" s="20"/>
      <c r="R524" s="20"/>
      <c r="S524" s="20"/>
      <c r="T524" s="20"/>
      <c r="U524" s="20"/>
      <c r="V524" s="20"/>
      <c r="W524" s="20"/>
      <c r="X524" s="20"/>
    </row>
    <row r="525" spans="1:24" ht="12.75" customHeight="1">
      <c r="A525" s="20"/>
      <c r="B525" s="20"/>
      <c r="C525" s="20"/>
      <c r="D525" s="20"/>
      <c r="E525" s="20"/>
      <c r="F525" s="20"/>
      <c r="G525" s="20"/>
      <c r="H525" s="20"/>
      <c r="I525" s="20"/>
      <c r="J525" s="147"/>
      <c r="K525" s="20"/>
      <c r="L525" s="20"/>
      <c r="M525" s="20"/>
      <c r="N525" s="20"/>
      <c r="O525" s="20"/>
      <c r="P525" s="20"/>
      <c r="Q525" s="20"/>
      <c r="R525" s="20"/>
      <c r="S525" s="20"/>
      <c r="T525" s="20"/>
      <c r="U525" s="20"/>
      <c r="V525" s="20"/>
      <c r="W525" s="20"/>
      <c r="X525" s="20"/>
    </row>
    <row r="526" spans="1:24" ht="12.75" customHeight="1">
      <c r="A526" s="20"/>
      <c r="B526" s="20"/>
      <c r="C526" s="20"/>
      <c r="D526" s="20"/>
      <c r="E526" s="20"/>
      <c r="F526" s="20"/>
      <c r="G526" s="20"/>
      <c r="H526" s="20"/>
      <c r="I526" s="20"/>
      <c r="J526" s="147"/>
      <c r="K526" s="20"/>
      <c r="L526" s="20"/>
      <c r="M526" s="20"/>
      <c r="N526" s="20"/>
      <c r="O526" s="20"/>
      <c r="P526" s="20"/>
      <c r="Q526" s="20"/>
      <c r="R526" s="20"/>
      <c r="S526" s="20"/>
      <c r="T526" s="20"/>
      <c r="U526" s="20"/>
      <c r="V526" s="20"/>
      <c r="W526" s="20"/>
      <c r="X526" s="20"/>
    </row>
    <row r="527" spans="1:24" ht="12.75" customHeight="1">
      <c r="A527" s="20"/>
      <c r="B527" s="20"/>
      <c r="C527" s="20"/>
      <c r="D527" s="20"/>
      <c r="E527" s="20"/>
      <c r="F527" s="20"/>
      <c r="G527" s="20"/>
      <c r="H527" s="20"/>
      <c r="I527" s="20"/>
      <c r="J527" s="147"/>
      <c r="K527" s="20"/>
      <c r="L527" s="20"/>
      <c r="M527" s="20"/>
      <c r="N527" s="20"/>
      <c r="O527" s="20"/>
      <c r="P527" s="20"/>
      <c r="Q527" s="20"/>
      <c r="R527" s="20"/>
      <c r="S527" s="20"/>
      <c r="T527" s="20"/>
      <c r="U527" s="20"/>
      <c r="V527" s="20"/>
      <c r="W527" s="20"/>
      <c r="X527" s="20"/>
    </row>
    <row r="528" spans="1:24" ht="12.75" customHeight="1">
      <c r="A528" s="20"/>
      <c r="B528" s="20"/>
      <c r="C528" s="20"/>
      <c r="D528" s="20"/>
      <c r="E528" s="20"/>
      <c r="F528" s="20"/>
      <c r="G528" s="20"/>
      <c r="H528" s="20"/>
      <c r="I528" s="20"/>
      <c r="J528" s="147"/>
      <c r="K528" s="20"/>
      <c r="L528" s="20"/>
      <c r="M528" s="20"/>
      <c r="N528" s="20"/>
      <c r="O528" s="20"/>
      <c r="P528" s="20"/>
      <c r="Q528" s="20"/>
      <c r="R528" s="20"/>
      <c r="S528" s="20"/>
      <c r="T528" s="20"/>
      <c r="U528" s="20"/>
      <c r="V528" s="20"/>
      <c r="W528" s="20"/>
      <c r="X528" s="20"/>
    </row>
    <row r="529" spans="1:24" ht="12.75" customHeight="1">
      <c r="A529" s="20"/>
      <c r="B529" s="20"/>
      <c r="C529" s="20"/>
      <c r="D529" s="20"/>
      <c r="E529" s="20"/>
      <c r="F529" s="20"/>
      <c r="G529" s="20"/>
      <c r="H529" s="20"/>
      <c r="I529" s="20"/>
      <c r="J529" s="147"/>
      <c r="K529" s="20"/>
      <c r="L529" s="20"/>
      <c r="M529" s="20"/>
      <c r="N529" s="20"/>
      <c r="O529" s="20"/>
      <c r="P529" s="20"/>
      <c r="Q529" s="20"/>
      <c r="R529" s="20"/>
      <c r="S529" s="20"/>
      <c r="T529" s="20"/>
      <c r="U529" s="20"/>
      <c r="V529" s="20"/>
      <c r="W529" s="20"/>
      <c r="X529" s="20"/>
    </row>
    <row r="530" spans="1:24" ht="12.75" customHeight="1">
      <c r="A530" s="20"/>
      <c r="B530" s="20"/>
      <c r="C530" s="20"/>
      <c r="D530" s="20"/>
      <c r="E530" s="20"/>
      <c r="F530" s="20"/>
      <c r="G530" s="20"/>
      <c r="H530" s="20"/>
      <c r="I530" s="20"/>
      <c r="J530" s="147"/>
      <c r="K530" s="20"/>
      <c r="L530" s="20"/>
      <c r="M530" s="20"/>
      <c r="N530" s="20"/>
      <c r="O530" s="20"/>
      <c r="P530" s="20"/>
      <c r="Q530" s="20"/>
      <c r="R530" s="20"/>
      <c r="S530" s="20"/>
      <c r="T530" s="20"/>
      <c r="U530" s="20"/>
      <c r="V530" s="20"/>
      <c r="W530" s="20"/>
      <c r="X530" s="20"/>
    </row>
    <row r="531" spans="1:24" ht="12.75" customHeight="1">
      <c r="A531" s="20"/>
      <c r="B531" s="20"/>
      <c r="C531" s="20"/>
      <c r="D531" s="20"/>
      <c r="E531" s="20"/>
      <c r="F531" s="20"/>
      <c r="G531" s="20"/>
      <c r="H531" s="20"/>
      <c r="I531" s="20"/>
      <c r="J531" s="147"/>
      <c r="K531" s="20"/>
      <c r="L531" s="20"/>
      <c r="M531" s="20"/>
      <c r="N531" s="20"/>
      <c r="O531" s="20"/>
      <c r="P531" s="20"/>
      <c r="Q531" s="20"/>
      <c r="R531" s="20"/>
      <c r="S531" s="20"/>
      <c r="T531" s="20"/>
      <c r="U531" s="20"/>
      <c r="V531" s="20"/>
      <c r="W531" s="20"/>
      <c r="X531" s="20"/>
    </row>
    <row r="532" spans="1:24" ht="12.75" customHeight="1">
      <c r="A532" s="20"/>
      <c r="B532" s="20"/>
      <c r="C532" s="20"/>
      <c r="D532" s="20"/>
      <c r="E532" s="20"/>
      <c r="F532" s="20"/>
      <c r="G532" s="20"/>
      <c r="H532" s="20"/>
      <c r="I532" s="20"/>
      <c r="J532" s="147"/>
      <c r="K532" s="20"/>
      <c r="L532" s="20"/>
      <c r="M532" s="20"/>
      <c r="N532" s="20"/>
      <c r="O532" s="20"/>
      <c r="P532" s="20"/>
      <c r="Q532" s="20"/>
      <c r="R532" s="20"/>
      <c r="S532" s="20"/>
      <c r="T532" s="20"/>
      <c r="U532" s="20"/>
      <c r="V532" s="20"/>
      <c r="W532" s="20"/>
      <c r="X532" s="20"/>
    </row>
    <row r="533" spans="1:24" ht="12.75" customHeight="1">
      <c r="A533" s="20"/>
      <c r="B533" s="20"/>
      <c r="C533" s="20"/>
      <c r="D533" s="20"/>
      <c r="E533" s="20"/>
      <c r="F533" s="20"/>
      <c r="G533" s="20"/>
      <c r="H533" s="20"/>
      <c r="I533" s="20"/>
      <c r="J533" s="147"/>
      <c r="K533" s="20"/>
      <c r="L533" s="20"/>
      <c r="M533" s="20"/>
      <c r="N533" s="20"/>
      <c r="O533" s="20"/>
      <c r="P533" s="20"/>
      <c r="Q533" s="20"/>
      <c r="R533" s="20"/>
      <c r="S533" s="20"/>
      <c r="T533" s="20"/>
      <c r="U533" s="20"/>
      <c r="V533" s="20"/>
      <c r="W533" s="20"/>
      <c r="X533" s="20"/>
    </row>
    <row r="534" spans="1:24" ht="12.75" customHeight="1">
      <c r="A534" s="20"/>
      <c r="B534" s="20"/>
      <c r="C534" s="20"/>
      <c r="D534" s="20"/>
      <c r="E534" s="20"/>
      <c r="F534" s="20"/>
      <c r="G534" s="20"/>
      <c r="H534" s="20"/>
      <c r="I534" s="20"/>
      <c r="J534" s="147"/>
      <c r="K534" s="20"/>
      <c r="L534" s="20"/>
      <c r="M534" s="20"/>
      <c r="N534" s="20"/>
      <c r="O534" s="20"/>
      <c r="P534" s="20"/>
      <c r="Q534" s="20"/>
      <c r="R534" s="20"/>
      <c r="S534" s="20"/>
      <c r="T534" s="20"/>
      <c r="U534" s="20"/>
      <c r="V534" s="20"/>
      <c r="W534" s="20"/>
      <c r="X534" s="20"/>
    </row>
    <row r="535" spans="1:24" ht="12.75" customHeight="1">
      <c r="A535" s="20"/>
      <c r="B535" s="20"/>
      <c r="C535" s="20"/>
      <c r="D535" s="20"/>
      <c r="E535" s="20"/>
      <c r="F535" s="20"/>
      <c r="G535" s="20"/>
      <c r="H535" s="20"/>
      <c r="I535" s="20"/>
      <c r="J535" s="147"/>
      <c r="K535" s="20"/>
      <c r="L535" s="20"/>
      <c r="M535" s="20"/>
      <c r="N535" s="20"/>
      <c r="O535" s="20"/>
      <c r="P535" s="20"/>
      <c r="Q535" s="20"/>
      <c r="R535" s="20"/>
      <c r="S535" s="20"/>
      <c r="T535" s="20"/>
      <c r="U535" s="20"/>
      <c r="V535" s="20"/>
      <c r="W535" s="20"/>
      <c r="X535" s="20"/>
    </row>
    <row r="536" spans="1:24" ht="12.75" customHeight="1">
      <c r="A536" s="20"/>
      <c r="B536" s="20"/>
      <c r="C536" s="20"/>
      <c r="D536" s="20"/>
      <c r="E536" s="20"/>
      <c r="F536" s="20"/>
      <c r="G536" s="20"/>
      <c r="H536" s="20"/>
      <c r="I536" s="20"/>
      <c r="J536" s="147"/>
      <c r="K536" s="20"/>
      <c r="L536" s="20"/>
      <c r="M536" s="20"/>
      <c r="N536" s="20"/>
      <c r="O536" s="20"/>
      <c r="P536" s="20"/>
      <c r="Q536" s="20"/>
      <c r="R536" s="20"/>
      <c r="S536" s="20"/>
      <c r="T536" s="20"/>
      <c r="U536" s="20"/>
      <c r="V536" s="20"/>
      <c r="W536" s="20"/>
      <c r="X536" s="20"/>
    </row>
    <row r="537" spans="1:24" ht="12.75" customHeight="1">
      <c r="A537" s="20"/>
      <c r="B537" s="20"/>
      <c r="C537" s="20"/>
      <c r="D537" s="20"/>
      <c r="E537" s="20"/>
      <c r="F537" s="20"/>
      <c r="G537" s="20"/>
      <c r="H537" s="20"/>
      <c r="I537" s="20"/>
      <c r="J537" s="147"/>
      <c r="K537" s="20"/>
      <c r="L537" s="20"/>
      <c r="M537" s="20"/>
      <c r="N537" s="20"/>
      <c r="O537" s="20"/>
      <c r="P537" s="20"/>
      <c r="Q537" s="20"/>
      <c r="R537" s="20"/>
      <c r="S537" s="20"/>
      <c r="T537" s="20"/>
      <c r="U537" s="20"/>
      <c r="V537" s="20"/>
      <c r="W537" s="20"/>
      <c r="X537" s="20"/>
    </row>
    <row r="538" spans="1:24" ht="12.75" customHeight="1">
      <c r="A538" s="20"/>
      <c r="B538" s="20"/>
      <c r="C538" s="20"/>
      <c r="D538" s="20"/>
      <c r="E538" s="20"/>
      <c r="F538" s="20"/>
      <c r="G538" s="20"/>
      <c r="H538" s="20"/>
      <c r="I538" s="20"/>
      <c r="J538" s="147"/>
      <c r="K538" s="20"/>
      <c r="L538" s="20"/>
      <c r="M538" s="20"/>
      <c r="N538" s="20"/>
      <c r="O538" s="20"/>
      <c r="P538" s="20"/>
      <c r="Q538" s="20"/>
      <c r="R538" s="20"/>
      <c r="S538" s="20"/>
      <c r="T538" s="20"/>
      <c r="U538" s="20"/>
      <c r="V538" s="20"/>
      <c r="W538" s="20"/>
      <c r="X538" s="20"/>
    </row>
    <row r="539" spans="1:24" ht="12.75" customHeight="1">
      <c r="A539" s="20"/>
      <c r="B539" s="20"/>
      <c r="C539" s="20"/>
      <c r="D539" s="20"/>
      <c r="E539" s="20"/>
      <c r="F539" s="20"/>
      <c r="G539" s="20"/>
      <c r="H539" s="20"/>
      <c r="I539" s="20"/>
      <c r="J539" s="147"/>
      <c r="K539" s="20"/>
      <c r="L539" s="20"/>
      <c r="M539" s="20"/>
      <c r="N539" s="20"/>
      <c r="O539" s="20"/>
      <c r="P539" s="20"/>
      <c r="Q539" s="20"/>
      <c r="R539" s="20"/>
      <c r="S539" s="20"/>
      <c r="T539" s="20"/>
      <c r="U539" s="20"/>
      <c r="V539" s="20"/>
      <c r="W539" s="20"/>
      <c r="X539" s="20"/>
    </row>
    <row r="540" spans="1:24" ht="12.75" customHeight="1">
      <c r="A540" s="20"/>
      <c r="B540" s="20"/>
      <c r="C540" s="20"/>
      <c r="D540" s="20"/>
      <c r="E540" s="20"/>
      <c r="F540" s="20"/>
      <c r="G540" s="20"/>
      <c r="H540" s="20"/>
      <c r="I540" s="20"/>
      <c r="J540" s="147"/>
      <c r="K540" s="20"/>
      <c r="L540" s="20"/>
      <c r="M540" s="20"/>
      <c r="N540" s="20"/>
      <c r="O540" s="20"/>
      <c r="P540" s="20"/>
      <c r="Q540" s="20"/>
      <c r="R540" s="20"/>
      <c r="S540" s="20"/>
      <c r="T540" s="20"/>
      <c r="U540" s="20"/>
      <c r="V540" s="20"/>
      <c r="W540" s="20"/>
      <c r="X540" s="20"/>
    </row>
    <row r="541" spans="1:24" ht="12.75" customHeight="1">
      <c r="A541" s="20"/>
      <c r="B541" s="20"/>
      <c r="C541" s="20"/>
      <c r="D541" s="20"/>
      <c r="E541" s="20"/>
      <c r="F541" s="20"/>
      <c r="G541" s="20"/>
      <c r="H541" s="20"/>
      <c r="I541" s="20"/>
      <c r="J541" s="147"/>
      <c r="K541" s="20"/>
      <c r="L541" s="20"/>
      <c r="M541" s="20"/>
      <c r="N541" s="20"/>
      <c r="O541" s="20"/>
      <c r="P541" s="20"/>
      <c r="Q541" s="20"/>
      <c r="R541" s="20"/>
      <c r="S541" s="20"/>
      <c r="T541" s="20"/>
      <c r="U541" s="20"/>
      <c r="V541" s="20"/>
      <c r="W541" s="20"/>
      <c r="X541" s="20"/>
    </row>
    <row r="542" spans="1:24" ht="12.75" customHeight="1">
      <c r="A542" s="20"/>
      <c r="B542" s="20"/>
      <c r="C542" s="20"/>
      <c r="D542" s="20"/>
      <c r="E542" s="20"/>
      <c r="F542" s="20"/>
      <c r="G542" s="20"/>
      <c r="H542" s="20"/>
      <c r="I542" s="20"/>
      <c r="J542" s="147"/>
      <c r="K542" s="20"/>
      <c r="L542" s="20"/>
      <c r="M542" s="20"/>
      <c r="N542" s="20"/>
      <c r="O542" s="20"/>
      <c r="P542" s="20"/>
      <c r="Q542" s="20"/>
      <c r="R542" s="20"/>
      <c r="S542" s="20"/>
      <c r="T542" s="20"/>
      <c r="U542" s="20"/>
      <c r="V542" s="20"/>
      <c r="W542" s="20"/>
      <c r="X542" s="20"/>
    </row>
    <row r="543" spans="1:24" ht="12.75" customHeight="1">
      <c r="A543" s="20"/>
      <c r="B543" s="20"/>
      <c r="C543" s="20"/>
      <c r="D543" s="20"/>
      <c r="E543" s="20"/>
      <c r="F543" s="20"/>
      <c r="G543" s="20"/>
      <c r="H543" s="20"/>
      <c r="I543" s="20"/>
      <c r="J543" s="147"/>
      <c r="K543" s="20"/>
      <c r="L543" s="20"/>
      <c r="M543" s="20"/>
      <c r="N543" s="20"/>
      <c r="O543" s="20"/>
      <c r="P543" s="20"/>
      <c r="Q543" s="20"/>
      <c r="R543" s="20"/>
      <c r="S543" s="20"/>
      <c r="T543" s="20"/>
      <c r="U543" s="20"/>
      <c r="V543" s="20"/>
      <c r="W543" s="20"/>
      <c r="X543" s="20"/>
    </row>
    <row r="544" spans="1:24" ht="12.75" customHeight="1">
      <c r="A544" s="20"/>
      <c r="B544" s="20"/>
      <c r="C544" s="20"/>
      <c r="D544" s="20"/>
      <c r="E544" s="20"/>
      <c r="F544" s="20"/>
      <c r="G544" s="20"/>
      <c r="H544" s="20"/>
      <c r="I544" s="20"/>
      <c r="J544" s="147"/>
      <c r="K544" s="20"/>
      <c r="L544" s="20"/>
      <c r="M544" s="20"/>
      <c r="N544" s="20"/>
      <c r="O544" s="20"/>
      <c r="P544" s="20"/>
      <c r="Q544" s="20"/>
      <c r="R544" s="20"/>
      <c r="S544" s="20"/>
      <c r="T544" s="20"/>
      <c r="U544" s="20"/>
      <c r="V544" s="20"/>
      <c r="W544" s="20"/>
      <c r="X544" s="20"/>
    </row>
    <row r="545" spans="1:24" ht="12.75" customHeight="1">
      <c r="A545" s="20"/>
      <c r="B545" s="20"/>
      <c r="C545" s="20"/>
      <c r="D545" s="20"/>
      <c r="E545" s="20"/>
      <c r="F545" s="20"/>
      <c r="G545" s="20"/>
      <c r="H545" s="20"/>
      <c r="I545" s="20"/>
      <c r="J545" s="147"/>
      <c r="K545" s="20"/>
      <c r="L545" s="20"/>
      <c r="M545" s="20"/>
      <c r="N545" s="20"/>
      <c r="O545" s="20"/>
      <c r="P545" s="20"/>
      <c r="Q545" s="20"/>
      <c r="R545" s="20"/>
      <c r="S545" s="20"/>
      <c r="T545" s="20"/>
      <c r="U545" s="20"/>
      <c r="V545" s="20"/>
      <c r="W545" s="20"/>
      <c r="X545" s="20"/>
    </row>
    <row r="546" spans="1:24" ht="12.75" customHeight="1">
      <c r="A546" s="20"/>
      <c r="B546" s="20"/>
      <c r="C546" s="20"/>
      <c r="D546" s="20"/>
      <c r="E546" s="20"/>
      <c r="F546" s="20"/>
      <c r="G546" s="20"/>
      <c r="H546" s="20"/>
      <c r="I546" s="20"/>
      <c r="J546" s="147"/>
      <c r="K546" s="20"/>
      <c r="L546" s="20"/>
      <c r="M546" s="20"/>
      <c r="N546" s="20"/>
      <c r="O546" s="20"/>
      <c r="P546" s="20"/>
      <c r="Q546" s="20"/>
      <c r="R546" s="20"/>
      <c r="S546" s="20"/>
      <c r="T546" s="20"/>
      <c r="U546" s="20"/>
      <c r="V546" s="20"/>
      <c r="W546" s="20"/>
      <c r="X546" s="20"/>
    </row>
    <row r="547" spans="1:24" ht="12.75" customHeight="1">
      <c r="A547" s="20"/>
      <c r="B547" s="20"/>
      <c r="C547" s="20"/>
      <c r="D547" s="20"/>
      <c r="E547" s="20"/>
      <c r="F547" s="20"/>
      <c r="G547" s="20"/>
      <c r="H547" s="20"/>
      <c r="I547" s="20"/>
      <c r="J547" s="147"/>
      <c r="K547" s="20"/>
      <c r="L547" s="20"/>
      <c r="M547" s="20"/>
      <c r="N547" s="20"/>
      <c r="O547" s="20"/>
      <c r="P547" s="20"/>
      <c r="Q547" s="20"/>
      <c r="R547" s="20"/>
      <c r="S547" s="20"/>
      <c r="T547" s="20"/>
      <c r="U547" s="20"/>
      <c r="V547" s="20"/>
      <c r="W547" s="20"/>
      <c r="X547" s="20"/>
    </row>
    <row r="548" spans="1:24" ht="12.75" customHeight="1">
      <c r="A548" s="20"/>
      <c r="B548" s="20"/>
      <c r="C548" s="20"/>
      <c r="D548" s="20"/>
      <c r="E548" s="20"/>
      <c r="F548" s="20"/>
      <c r="G548" s="20"/>
      <c r="H548" s="20"/>
      <c r="I548" s="20"/>
      <c r="J548" s="147"/>
      <c r="K548" s="20"/>
      <c r="L548" s="20"/>
      <c r="M548" s="20"/>
      <c r="N548" s="20"/>
      <c r="O548" s="20"/>
      <c r="P548" s="20"/>
      <c r="Q548" s="20"/>
      <c r="R548" s="20"/>
      <c r="S548" s="20"/>
      <c r="T548" s="20"/>
      <c r="U548" s="20"/>
      <c r="V548" s="20"/>
      <c r="W548" s="20"/>
      <c r="X548" s="20"/>
    </row>
    <row r="549" spans="1:24" ht="12.75" customHeight="1">
      <c r="A549" s="20"/>
      <c r="B549" s="20"/>
      <c r="C549" s="20"/>
      <c r="D549" s="20"/>
      <c r="E549" s="20"/>
      <c r="F549" s="20"/>
      <c r="G549" s="20"/>
      <c r="H549" s="20"/>
      <c r="I549" s="20"/>
      <c r="J549" s="147"/>
      <c r="K549" s="20"/>
      <c r="L549" s="20"/>
      <c r="M549" s="20"/>
      <c r="N549" s="20"/>
      <c r="O549" s="20"/>
      <c r="P549" s="20"/>
      <c r="Q549" s="20"/>
      <c r="R549" s="20"/>
      <c r="S549" s="20"/>
      <c r="T549" s="20"/>
      <c r="U549" s="20"/>
      <c r="V549" s="20"/>
      <c r="W549" s="20"/>
      <c r="X549" s="20"/>
    </row>
    <row r="550" spans="1:24" ht="12.75" customHeight="1">
      <c r="A550" s="20"/>
      <c r="B550" s="20"/>
      <c r="C550" s="20"/>
      <c r="D550" s="20"/>
      <c r="E550" s="20"/>
      <c r="F550" s="20"/>
      <c r="G550" s="20"/>
      <c r="H550" s="20"/>
      <c r="I550" s="20"/>
      <c r="J550" s="147"/>
      <c r="K550" s="20"/>
      <c r="L550" s="20"/>
      <c r="M550" s="20"/>
      <c r="N550" s="20"/>
      <c r="O550" s="20"/>
      <c r="P550" s="20"/>
      <c r="Q550" s="20"/>
      <c r="R550" s="20"/>
      <c r="S550" s="20"/>
      <c r="T550" s="20"/>
      <c r="U550" s="20"/>
      <c r="V550" s="20"/>
      <c r="W550" s="20"/>
      <c r="X550" s="20"/>
    </row>
    <row r="551" spans="1:24" ht="12.75" customHeight="1">
      <c r="A551" s="20"/>
      <c r="B551" s="20"/>
      <c r="C551" s="20"/>
      <c r="D551" s="20"/>
      <c r="E551" s="20"/>
      <c r="F551" s="20"/>
      <c r="G551" s="20"/>
      <c r="H551" s="20"/>
      <c r="I551" s="20"/>
      <c r="J551" s="147"/>
      <c r="K551" s="20"/>
      <c r="L551" s="20"/>
      <c r="M551" s="20"/>
      <c r="N551" s="20"/>
      <c r="O551" s="20"/>
      <c r="P551" s="20"/>
      <c r="Q551" s="20"/>
      <c r="R551" s="20"/>
      <c r="S551" s="20"/>
      <c r="T551" s="20"/>
      <c r="U551" s="20"/>
      <c r="V551" s="20"/>
      <c r="W551" s="20"/>
      <c r="X551" s="20"/>
    </row>
    <row r="552" spans="1:24" ht="12.75" customHeight="1">
      <c r="A552" s="20"/>
      <c r="B552" s="20"/>
      <c r="C552" s="20"/>
      <c r="D552" s="20"/>
      <c r="E552" s="20"/>
      <c r="F552" s="20"/>
      <c r="G552" s="20"/>
      <c r="H552" s="20"/>
      <c r="I552" s="20"/>
      <c r="J552" s="147"/>
      <c r="K552" s="20"/>
      <c r="L552" s="20"/>
      <c r="M552" s="20"/>
      <c r="N552" s="20"/>
      <c r="O552" s="20"/>
      <c r="P552" s="20"/>
      <c r="Q552" s="20"/>
      <c r="R552" s="20"/>
      <c r="S552" s="20"/>
      <c r="T552" s="20"/>
      <c r="U552" s="20"/>
      <c r="V552" s="20"/>
      <c r="W552" s="20"/>
      <c r="X552" s="20"/>
    </row>
    <row r="553" spans="1:24" ht="12.75" customHeight="1">
      <c r="A553" s="20"/>
      <c r="B553" s="20"/>
      <c r="C553" s="20"/>
      <c r="D553" s="20"/>
      <c r="E553" s="20"/>
      <c r="F553" s="20"/>
      <c r="G553" s="20"/>
      <c r="H553" s="20"/>
      <c r="I553" s="20"/>
      <c r="J553" s="147"/>
      <c r="K553" s="20"/>
      <c r="L553" s="20"/>
      <c r="M553" s="20"/>
      <c r="N553" s="20"/>
      <c r="O553" s="20"/>
      <c r="P553" s="20"/>
      <c r="Q553" s="20"/>
      <c r="R553" s="20"/>
      <c r="S553" s="20"/>
      <c r="T553" s="20"/>
      <c r="U553" s="20"/>
      <c r="V553" s="20"/>
      <c r="W553" s="20"/>
      <c r="X553" s="20"/>
    </row>
    <row r="554" spans="1:24" ht="12.75" customHeight="1">
      <c r="A554" s="20"/>
      <c r="B554" s="20"/>
      <c r="C554" s="20"/>
      <c r="D554" s="20"/>
      <c r="E554" s="20"/>
      <c r="F554" s="20"/>
      <c r="G554" s="20"/>
      <c r="H554" s="20"/>
      <c r="I554" s="20"/>
      <c r="J554" s="147"/>
      <c r="K554" s="20"/>
      <c r="L554" s="20"/>
      <c r="M554" s="20"/>
      <c r="N554" s="20"/>
      <c r="O554" s="20"/>
      <c r="P554" s="20"/>
      <c r="Q554" s="20"/>
      <c r="R554" s="20"/>
      <c r="S554" s="20"/>
      <c r="T554" s="20"/>
      <c r="U554" s="20"/>
      <c r="V554" s="20"/>
      <c r="W554" s="20"/>
      <c r="X554" s="20"/>
    </row>
    <row r="555" spans="1:24" ht="12.75" customHeight="1">
      <c r="A555" s="20"/>
      <c r="B555" s="20"/>
      <c r="C555" s="20"/>
      <c r="D555" s="20"/>
      <c r="E555" s="20"/>
      <c r="F555" s="20"/>
      <c r="G555" s="20"/>
      <c r="H555" s="20"/>
      <c r="I555" s="20"/>
      <c r="J555" s="147"/>
      <c r="K555" s="20"/>
      <c r="L555" s="20"/>
      <c r="M555" s="20"/>
      <c r="N555" s="20"/>
      <c r="O555" s="20"/>
      <c r="P555" s="20"/>
      <c r="Q555" s="20"/>
      <c r="R555" s="20"/>
      <c r="S555" s="20"/>
      <c r="T555" s="20"/>
      <c r="U555" s="20"/>
      <c r="V555" s="20"/>
      <c r="W555" s="20"/>
      <c r="X555" s="20"/>
    </row>
    <row r="556" spans="1:24" ht="12.75" customHeight="1">
      <c r="A556" s="20"/>
      <c r="B556" s="20"/>
      <c r="C556" s="20"/>
      <c r="D556" s="20"/>
      <c r="E556" s="20"/>
      <c r="F556" s="20"/>
      <c r="G556" s="20"/>
      <c r="H556" s="20"/>
      <c r="I556" s="20"/>
      <c r="J556" s="147"/>
      <c r="K556" s="20"/>
      <c r="L556" s="20"/>
      <c r="M556" s="20"/>
      <c r="N556" s="20"/>
      <c r="O556" s="20"/>
      <c r="P556" s="20"/>
      <c r="Q556" s="20"/>
      <c r="R556" s="20"/>
      <c r="S556" s="20"/>
      <c r="T556" s="20"/>
      <c r="U556" s="20"/>
      <c r="V556" s="20"/>
      <c r="W556" s="20"/>
      <c r="X556" s="20"/>
    </row>
    <row r="557" spans="1:24" ht="12.75" customHeight="1">
      <c r="A557" s="20"/>
      <c r="B557" s="20"/>
      <c r="C557" s="20"/>
      <c r="D557" s="20"/>
      <c r="E557" s="20"/>
      <c r="F557" s="20"/>
      <c r="G557" s="20"/>
      <c r="H557" s="20"/>
      <c r="I557" s="20"/>
      <c r="J557" s="147"/>
      <c r="K557" s="20"/>
      <c r="L557" s="20"/>
      <c r="M557" s="20"/>
      <c r="N557" s="20"/>
      <c r="O557" s="20"/>
      <c r="P557" s="20"/>
      <c r="Q557" s="20"/>
      <c r="R557" s="20"/>
      <c r="S557" s="20"/>
      <c r="T557" s="20"/>
      <c r="U557" s="20"/>
      <c r="V557" s="20"/>
      <c r="W557" s="20"/>
      <c r="X557" s="20"/>
    </row>
    <row r="558" spans="1:24" ht="12.75" customHeight="1">
      <c r="A558" s="20"/>
      <c r="B558" s="20"/>
      <c r="C558" s="20"/>
      <c r="D558" s="20"/>
      <c r="E558" s="20"/>
      <c r="F558" s="20"/>
      <c r="G558" s="20"/>
      <c r="H558" s="20"/>
      <c r="I558" s="20"/>
      <c r="J558" s="147"/>
      <c r="K558" s="20"/>
      <c r="L558" s="20"/>
      <c r="M558" s="20"/>
      <c r="N558" s="20"/>
      <c r="O558" s="20"/>
      <c r="P558" s="20"/>
      <c r="Q558" s="20"/>
      <c r="R558" s="20"/>
      <c r="S558" s="20"/>
      <c r="T558" s="20"/>
      <c r="U558" s="20"/>
      <c r="V558" s="20"/>
      <c r="W558" s="20"/>
      <c r="X558" s="20"/>
    </row>
    <row r="559" spans="1:24" ht="12.75" customHeight="1">
      <c r="A559" s="20"/>
      <c r="B559" s="20"/>
      <c r="C559" s="20"/>
      <c r="D559" s="20"/>
      <c r="E559" s="20"/>
      <c r="F559" s="20"/>
      <c r="G559" s="20"/>
      <c r="H559" s="20"/>
      <c r="I559" s="20"/>
      <c r="J559" s="147"/>
      <c r="K559" s="20"/>
      <c r="L559" s="20"/>
      <c r="M559" s="20"/>
      <c r="N559" s="20"/>
      <c r="O559" s="20"/>
      <c r="P559" s="20"/>
      <c r="Q559" s="20"/>
      <c r="R559" s="20"/>
      <c r="S559" s="20"/>
      <c r="T559" s="20"/>
      <c r="U559" s="20"/>
      <c r="V559" s="20"/>
      <c r="W559" s="20"/>
      <c r="X559" s="20"/>
    </row>
    <row r="560" spans="1:24" ht="12.75" customHeight="1">
      <c r="A560" s="20"/>
      <c r="B560" s="20"/>
      <c r="C560" s="20"/>
      <c r="D560" s="20"/>
      <c r="E560" s="20"/>
      <c r="F560" s="20"/>
      <c r="G560" s="20"/>
      <c r="H560" s="20"/>
      <c r="I560" s="20"/>
      <c r="J560" s="147"/>
      <c r="K560" s="20"/>
      <c r="L560" s="20"/>
      <c r="M560" s="20"/>
      <c r="N560" s="20"/>
      <c r="O560" s="20"/>
      <c r="P560" s="20"/>
      <c r="Q560" s="20"/>
      <c r="R560" s="20"/>
      <c r="S560" s="20"/>
      <c r="T560" s="20"/>
      <c r="U560" s="20"/>
      <c r="V560" s="20"/>
      <c r="W560" s="20"/>
      <c r="X560" s="20"/>
    </row>
    <row r="561" spans="1:24" ht="12.75" customHeight="1">
      <c r="A561" s="20"/>
      <c r="B561" s="20"/>
      <c r="C561" s="20"/>
      <c r="D561" s="20"/>
      <c r="E561" s="20"/>
      <c r="F561" s="20"/>
      <c r="G561" s="20"/>
      <c r="H561" s="20"/>
      <c r="I561" s="20"/>
      <c r="J561" s="147"/>
      <c r="K561" s="20"/>
      <c r="L561" s="20"/>
      <c r="M561" s="20"/>
      <c r="N561" s="20"/>
      <c r="O561" s="20"/>
      <c r="P561" s="20"/>
      <c r="Q561" s="20"/>
      <c r="R561" s="20"/>
      <c r="S561" s="20"/>
      <c r="T561" s="20"/>
      <c r="U561" s="20"/>
      <c r="V561" s="20"/>
      <c r="W561" s="20"/>
      <c r="X561" s="20"/>
    </row>
    <row r="562" spans="1:24" ht="12.75" customHeight="1">
      <c r="A562" s="20"/>
      <c r="B562" s="20"/>
      <c r="C562" s="20"/>
      <c r="D562" s="20"/>
      <c r="E562" s="20"/>
      <c r="F562" s="20"/>
      <c r="G562" s="20"/>
      <c r="H562" s="20"/>
      <c r="I562" s="20"/>
      <c r="J562" s="147"/>
      <c r="K562" s="20"/>
      <c r="L562" s="20"/>
      <c r="M562" s="20"/>
      <c r="N562" s="20"/>
      <c r="O562" s="20"/>
      <c r="P562" s="20"/>
      <c r="Q562" s="20"/>
      <c r="R562" s="20"/>
      <c r="S562" s="20"/>
      <c r="T562" s="20"/>
      <c r="U562" s="20"/>
      <c r="V562" s="20"/>
      <c r="W562" s="20"/>
      <c r="X562" s="20"/>
    </row>
    <row r="563" spans="1:24" ht="12.75" customHeight="1">
      <c r="A563" s="20"/>
      <c r="B563" s="20"/>
      <c r="C563" s="20"/>
      <c r="D563" s="20"/>
      <c r="E563" s="20"/>
      <c r="F563" s="20"/>
      <c r="G563" s="20"/>
      <c r="H563" s="20"/>
      <c r="I563" s="20"/>
      <c r="J563" s="147"/>
      <c r="K563" s="20"/>
      <c r="L563" s="20"/>
      <c r="M563" s="20"/>
      <c r="N563" s="20"/>
      <c r="O563" s="20"/>
      <c r="P563" s="20"/>
      <c r="Q563" s="20"/>
      <c r="R563" s="20"/>
      <c r="S563" s="20"/>
      <c r="T563" s="20"/>
      <c r="U563" s="20"/>
      <c r="V563" s="20"/>
      <c r="W563" s="20"/>
      <c r="X563" s="20"/>
    </row>
    <row r="564" spans="1:24" ht="12.75" customHeight="1">
      <c r="A564" s="20"/>
      <c r="B564" s="20"/>
      <c r="C564" s="20"/>
      <c r="D564" s="20"/>
      <c r="E564" s="20"/>
      <c r="F564" s="20"/>
      <c r="G564" s="20"/>
      <c r="H564" s="20"/>
      <c r="I564" s="20"/>
      <c r="J564" s="147"/>
      <c r="K564" s="20"/>
      <c r="L564" s="20"/>
      <c r="M564" s="20"/>
      <c r="N564" s="20"/>
      <c r="O564" s="20"/>
      <c r="P564" s="20"/>
      <c r="Q564" s="20"/>
      <c r="R564" s="20"/>
      <c r="S564" s="20"/>
      <c r="T564" s="20"/>
      <c r="U564" s="20"/>
      <c r="V564" s="20"/>
      <c r="W564" s="20"/>
      <c r="X564" s="20"/>
    </row>
    <row r="565" spans="1:24" ht="12.75" customHeight="1">
      <c r="A565" s="20"/>
      <c r="B565" s="20"/>
      <c r="C565" s="20"/>
      <c r="D565" s="20"/>
      <c r="E565" s="20"/>
      <c r="F565" s="20"/>
      <c r="G565" s="20"/>
      <c r="H565" s="20"/>
      <c r="I565" s="20"/>
      <c r="J565" s="147"/>
      <c r="K565" s="20"/>
      <c r="L565" s="20"/>
      <c r="M565" s="20"/>
      <c r="N565" s="20"/>
      <c r="O565" s="20"/>
      <c r="P565" s="20"/>
      <c r="Q565" s="20"/>
      <c r="R565" s="20"/>
      <c r="S565" s="20"/>
      <c r="T565" s="20"/>
      <c r="U565" s="20"/>
      <c r="V565" s="20"/>
      <c r="W565" s="20"/>
      <c r="X565" s="20"/>
    </row>
    <row r="566" spans="1:24" ht="12.75" customHeight="1">
      <c r="A566" s="20"/>
      <c r="B566" s="20"/>
      <c r="C566" s="20"/>
      <c r="D566" s="20"/>
      <c r="E566" s="20"/>
      <c r="F566" s="20"/>
      <c r="G566" s="20"/>
      <c r="H566" s="20"/>
      <c r="I566" s="20"/>
      <c r="J566" s="147"/>
      <c r="K566" s="20"/>
      <c r="L566" s="20"/>
      <c r="M566" s="20"/>
      <c r="N566" s="20"/>
      <c r="O566" s="20"/>
      <c r="P566" s="20"/>
      <c r="Q566" s="20"/>
      <c r="R566" s="20"/>
      <c r="S566" s="20"/>
      <c r="T566" s="20"/>
      <c r="U566" s="20"/>
      <c r="V566" s="20"/>
      <c r="W566" s="20"/>
      <c r="X566" s="20"/>
    </row>
    <row r="567" spans="1:24" ht="12.75" customHeight="1">
      <c r="A567" s="20"/>
      <c r="B567" s="20"/>
      <c r="C567" s="20"/>
      <c r="D567" s="20"/>
      <c r="E567" s="20"/>
      <c r="F567" s="20"/>
      <c r="G567" s="20"/>
      <c r="H567" s="20"/>
      <c r="I567" s="20"/>
      <c r="J567" s="147"/>
      <c r="K567" s="20"/>
      <c r="L567" s="20"/>
      <c r="M567" s="20"/>
      <c r="N567" s="20"/>
      <c r="O567" s="20"/>
      <c r="P567" s="20"/>
      <c r="Q567" s="20"/>
      <c r="R567" s="20"/>
      <c r="S567" s="20"/>
      <c r="T567" s="20"/>
      <c r="U567" s="20"/>
      <c r="V567" s="20"/>
      <c r="W567" s="20"/>
      <c r="X567" s="20"/>
    </row>
    <row r="568" spans="1:24" ht="12.75" customHeight="1">
      <c r="A568" s="20"/>
      <c r="B568" s="20"/>
      <c r="C568" s="20"/>
      <c r="D568" s="20"/>
      <c r="E568" s="20"/>
      <c r="F568" s="20"/>
      <c r="G568" s="20"/>
      <c r="H568" s="20"/>
      <c r="I568" s="20"/>
      <c r="J568" s="147"/>
      <c r="K568" s="20"/>
      <c r="L568" s="20"/>
      <c r="M568" s="20"/>
      <c r="N568" s="20"/>
      <c r="O568" s="20"/>
      <c r="P568" s="20"/>
      <c r="Q568" s="20"/>
      <c r="R568" s="20"/>
      <c r="S568" s="20"/>
      <c r="T568" s="20"/>
      <c r="U568" s="20"/>
      <c r="V568" s="20"/>
      <c r="W568" s="20"/>
      <c r="X568" s="20"/>
    </row>
    <row r="569" spans="1:24" ht="12.75" customHeight="1">
      <c r="A569" s="20"/>
      <c r="B569" s="20"/>
      <c r="C569" s="20"/>
      <c r="D569" s="20"/>
      <c r="E569" s="20"/>
      <c r="F569" s="20"/>
      <c r="G569" s="20"/>
      <c r="H569" s="20"/>
      <c r="I569" s="20"/>
      <c r="J569" s="147"/>
      <c r="K569" s="20"/>
      <c r="L569" s="20"/>
      <c r="M569" s="20"/>
      <c r="N569" s="20"/>
      <c r="O569" s="20"/>
      <c r="P569" s="20"/>
      <c r="Q569" s="20"/>
      <c r="R569" s="20"/>
      <c r="S569" s="20"/>
      <c r="T569" s="20"/>
      <c r="U569" s="20"/>
      <c r="V569" s="20"/>
      <c r="W569" s="20"/>
      <c r="X569" s="20"/>
    </row>
    <row r="570" spans="1:24" ht="12.75" customHeight="1">
      <c r="A570" s="20"/>
      <c r="B570" s="20"/>
      <c r="C570" s="20"/>
      <c r="D570" s="20"/>
      <c r="E570" s="20"/>
      <c r="F570" s="20"/>
      <c r="G570" s="20"/>
      <c r="H570" s="20"/>
      <c r="I570" s="20"/>
      <c r="J570" s="147"/>
      <c r="K570" s="20"/>
      <c r="L570" s="20"/>
      <c r="M570" s="20"/>
      <c r="N570" s="20"/>
      <c r="O570" s="20"/>
      <c r="P570" s="20"/>
      <c r="Q570" s="20"/>
      <c r="R570" s="20"/>
      <c r="S570" s="20"/>
      <c r="T570" s="20"/>
      <c r="U570" s="20"/>
      <c r="V570" s="20"/>
      <c r="W570" s="20"/>
      <c r="X570" s="20"/>
    </row>
    <row r="571" spans="1:24" ht="12.75" customHeight="1">
      <c r="A571" s="20"/>
      <c r="B571" s="20"/>
      <c r="C571" s="20"/>
      <c r="D571" s="20"/>
      <c r="E571" s="20"/>
      <c r="F571" s="20"/>
      <c r="G571" s="20"/>
      <c r="H571" s="20"/>
      <c r="I571" s="20"/>
      <c r="J571" s="147"/>
      <c r="K571" s="20"/>
      <c r="L571" s="20"/>
      <c r="M571" s="20"/>
      <c r="N571" s="20"/>
      <c r="O571" s="20"/>
      <c r="P571" s="20"/>
      <c r="Q571" s="20"/>
      <c r="R571" s="20"/>
      <c r="S571" s="20"/>
      <c r="T571" s="20"/>
      <c r="U571" s="20"/>
      <c r="V571" s="20"/>
      <c r="W571" s="20"/>
      <c r="X571" s="20"/>
    </row>
    <row r="572" spans="1:24" ht="12.75" customHeight="1">
      <c r="A572" s="20"/>
      <c r="B572" s="20"/>
      <c r="C572" s="20"/>
      <c r="D572" s="20"/>
      <c r="E572" s="20"/>
      <c r="F572" s="20"/>
      <c r="G572" s="20"/>
      <c r="H572" s="20"/>
      <c r="I572" s="20"/>
      <c r="J572" s="147"/>
      <c r="K572" s="20"/>
      <c r="L572" s="20"/>
      <c r="M572" s="20"/>
      <c r="N572" s="20"/>
      <c r="O572" s="20"/>
      <c r="P572" s="20"/>
      <c r="Q572" s="20"/>
      <c r="R572" s="20"/>
      <c r="S572" s="20"/>
      <c r="T572" s="20"/>
      <c r="U572" s="20"/>
      <c r="V572" s="20"/>
      <c r="W572" s="20"/>
      <c r="X572" s="20"/>
    </row>
    <row r="573" spans="1:24" ht="12.75" customHeight="1">
      <c r="A573" s="20"/>
      <c r="B573" s="20"/>
      <c r="C573" s="20"/>
      <c r="D573" s="20"/>
      <c r="E573" s="20"/>
      <c r="F573" s="20"/>
      <c r="G573" s="20"/>
      <c r="H573" s="20"/>
      <c r="I573" s="20"/>
      <c r="J573" s="147"/>
      <c r="K573" s="20"/>
      <c r="L573" s="20"/>
      <c r="M573" s="20"/>
      <c r="N573" s="20"/>
      <c r="O573" s="20"/>
      <c r="P573" s="20"/>
      <c r="Q573" s="20"/>
      <c r="R573" s="20"/>
      <c r="S573" s="20"/>
      <c r="T573" s="20"/>
      <c r="U573" s="20"/>
      <c r="V573" s="20"/>
      <c r="W573" s="20"/>
      <c r="X573" s="20"/>
    </row>
    <row r="574" spans="1:24" ht="12.75" customHeight="1">
      <c r="A574" s="20"/>
      <c r="B574" s="20"/>
      <c r="C574" s="20"/>
      <c r="D574" s="20"/>
      <c r="E574" s="20"/>
      <c r="F574" s="20"/>
      <c r="G574" s="20"/>
      <c r="H574" s="20"/>
      <c r="I574" s="20"/>
      <c r="J574" s="147"/>
      <c r="K574" s="20"/>
      <c r="L574" s="20"/>
      <c r="M574" s="20"/>
      <c r="N574" s="20"/>
      <c r="O574" s="20"/>
      <c r="P574" s="20"/>
      <c r="Q574" s="20"/>
      <c r="R574" s="20"/>
      <c r="S574" s="20"/>
      <c r="T574" s="20"/>
      <c r="U574" s="20"/>
      <c r="V574" s="20"/>
      <c r="W574" s="20"/>
      <c r="X574" s="20"/>
    </row>
    <row r="575" spans="1:24" ht="12.75" customHeight="1">
      <c r="A575" s="20"/>
      <c r="B575" s="20"/>
      <c r="C575" s="20"/>
      <c r="D575" s="20"/>
      <c r="E575" s="20"/>
      <c r="F575" s="20"/>
      <c r="G575" s="20"/>
      <c r="H575" s="20"/>
      <c r="I575" s="20"/>
      <c r="J575" s="147"/>
      <c r="K575" s="20"/>
      <c r="L575" s="20"/>
      <c r="M575" s="20"/>
      <c r="N575" s="20"/>
      <c r="O575" s="20"/>
      <c r="P575" s="20"/>
      <c r="Q575" s="20"/>
      <c r="R575" s="20"/>
      <c r="S575" s="20"/>
      <c r="T575" s="20"/>
      <c r="U575" s="20"/>
      <c r="V575" s="20"/>
      <c r="W575" s="20"/>
      <c r="X575" s="20"/>
    </row>
    <row r="576" spans="1:24" ht="12.75" customHeight="1">
      <c r="A576" s="20"/>
      <c r="B576" s="20"/>
      <c r="C576" s="20"/>
      <c r="D576" s="20"/>
      <c r="E576" s="20"/>
      <c r="F576" s="20"/>
      <c r="G576" s="20"/>
      <c r="H576" s="20"/>
      <c r="I576" s="20"/>
      <c r="J576" s="147"/>
      <c r="K576" s="20"/>
      <c r="L576" s="20"/>
      <c r="M576" s="20"/>
      <c r="N576" s="20"/>
      <c r="O576" s="20"/>
      <c r="P576" s="20"/>
      <c r="Q576" s="20"/>
      <c r="R576" s="20"/>
      <c r="S576" s="20"/>
      <c r="T576" s="20"/>
      <c r="U576" s="20"/>
      <c r="V576" s="20"/>
      <c r="W576" s="20"/>
      <c r="X576" s="20"/>
    </row>
    <row r="577" spans="1:24" ht="12.75" customHeight="1">
      <c r="A577" s="20"/>
      <c r="B577" s="20"/>
      <c r="C577" s="20"/>
      <c r="D577" s="20"/>
      <c r="E577" s="20"/>
      <c r="F577" s="20"/>
      <c r="G577" s="20"/>
      <c r="H577" s="20"/>
      <c r="I577" s="20"/>
      <c r="J577" s="147"/>
      <c r="K577" s="20"/>
      <c r="L577" s="20"/>
      <c r="M577" s="20"/>
      <c r="N577" s="20"/>
      <c r="O577" s="20"/>
      <c r="P577" s="20"/>
      <c r="Q577" s="20"/>
      <c r="R577" s="20"/>
      <c r="S577" s="20"/>
      <c r="T577" s="20"/>
      <c r="U577" s="20"/>
      <c r="V577" s="20"/>
      <c r="W577" s="20"/>
      <c r="X577" s="20"/>
    </row>
    <row r="578" spans="1:24" ht="12.75" customHeight="1">
      <c r="A578" s="20"/>
      <c r="B578" s="20"/>
      <c r="C578" s="20"/>
      <c r="D578" s="20"/>
      <c r="E578" s="20"/>
      <c r="F578" s="20"/>
      <c r="G578" s="20"/>
      <c r="H578" s="20"/>
      <c r="I578" s="20"/>
      <c r="J578" s="147"/>
      <c r="K578" s="20"/>
      <c r="L578" s="20"/>
      <c r="M578" s="20"/>
      <c r="N578" s="20"/>
      <c r="O578" s="20"/>
      <c r="P578" s="20"/>
      <c r="Q578" s="20"/>
      <c r="R578" s="20"/>
      <c r="S578" s="20"/>
      <c r="T578" s="20"/>
      <c r="U578" s="20"/>
      <c r="V578" s="20"/>
      <c r="W578" s="20"/>
      <c r="X578" s="20"/>
    </row>
    <row r="579" spans="1:24" ht="12.75" customHeight="1">
      <c r="A579" s="20"/>
      <c r="B579" s="20"/>
      <c r="C579" s="20"/>
      <c r="D579" s="20"/>
      <c r="E579" s="20"/>
      <c r="F579" s="20"/>
      <c r="G579" s="20"/>
      <c r="H579" s="20"/>
      <c r="I579" s="20"/>
      <c r="J579" s="147"/>
      <c r="K579" s="20"/>
      <c r="L579" s="20"/>
      <c r="M579" s="20"/>
      <c r="N579" s="20"/>
      <c r="O579" s="20"/>
      <c r="P579" s="20"/>
      <c r="Q579" s="20"/>
      <c r="R579" s="20"/>
      <c r="S579" s="20"/>
      <c r="T579" s="20"/>
      <c r="U579" s="20"/>
      <c r="V579" s="20"/>
      <c r="W579" s="20"/>
      <c r="X579" s="20"/>
    </row>
    <row r="580" spans="1:24" ht="12.75" customHeight="1">
      <c r="A580" s="20"/>
      <c r="B580" s="20"/>
      <c r="C580" s="20"/>
      <c r="D580" s="20"/>
      <c r="E580" s="20"/>
      <c r="F580" s="20"/>
      <c r="G580" s="20"/>
      <c r="H580" s="20"/>
      <c r="I580" s="20"/>
      <c r="J580" s="147"/>
      <c r="K580" s="20"/>
      <c r="L580" s="20"/>
      <c r="M580" s="20"/>
      <c r="N580" s="20"/>
      <c r="O580" s="20"/>
      <c r="P580" s="20"/>
      <c r="Q580" s="20"/>
      <c r="R580" s="20"/>
      <c r="S580" s="20"/>
      <c r="T580" s="20"/>
      <c r="U580" s="20"/>
      <c r="V580" s="20"/>
      <c r="W580" s="20"/>
      <c r="X580" s="20"/>
    </row>
    <row r="581" spans="1:24" ht="12.75" customHeight="1">
      <c r="A581" s="20"/>
      <c r="B581" s="20"/>
      <c r="C581" s="20"/>
      <c r="D581" s="20"/>
      <c r="E581" s="20"/>
      <c r="F581" s="20"/>
      <c r="G581" s="20"/>
      <c r="H581" s="20"/>
      <c r="I581" s="20"/>
      <c r="J581" s="147"/>
      <c r="K581" s="20"/>
      <c r="L581" s="20"/>
      <c r="M581" s="20"/>
      <c r="N581" s="20"/>
      <c r="O581" s="20"/>
      <c r="P581" s="20"/>
      <c r="Q581" s="20"/>
      <c r="R581" s="20"/>
      <c r="S581" s="20"/>
      <c r="T581" s="20"/>
      <c r="U581" s="20"/>
      <c r="V581" s="20"/>
      <c r="W581" s="20"/>
      <c r="X581" s="20"/>
    </row>
    <row r="582" spans="1:24" ht="12.75" customHeight="1">
      <c r="A582" s="20"/>
      <c r="B582" s="20"/>
      <c r="C582" s="20"/>
      <c r="D582" s="20"/>
      <c r="E582" s="20"/>
      <c r="F582" s="20"/>
      <c r="G582" s="20"/>
      <c r="H582" s="20"/>
      <c r="I582" s="20"/>
      <c r="J582" s="147"/>
      <c r="K582" s="20"/>
      <c r="L582" s="20"/>
      <c r="M582" s="20"/>
      <c r="N582" s="20"/>
      <c r="O582" s="20"/>
      <c r="P582" s="20"/>
      <c r="Q582" s="20"/>
      <c r="R582" s="20"/>
      <c r="S582" s="20"/>
      <c r="T582" s="20"/>
      <c r="U582" s="20"/>
      <c r="V582" s="20"/>
      <c r="W582" s="20"/>
      <c r="X582" s="20"/>
    </row>
    <row r="583" spans="1:24" ht="12.75" customHeight="1">
      <c r="A583" s="20"/>
      <c r="B583" s="20"/>
      <c r="C583" s="20"/>
      <c r="D583" s="20"/>
      <c r="E583" s="20"/>
      <c r="F583" s="20"/>
      <c r="G583" s="20"/>
      <c r="H583" s="20"/>
      <c r="I583" s="20"/>
      <c r="J583" s="147"/>
      <c r="K583" s="20"/>
      <c r="L583" s="20"/>
      <c r="M583" s="20"/>
      <c r="N583" s="20"/>
      <c r="O583" s="20"/>
      <c r="P583" s="20"/>
      <c r="Q583" s="20"/>
      <c r="R583" s="20"/>
      <c r="S583" s="20"/>
      <c r="T583" s="20"/>
      <c r="U583" s="20"/>
      <c r="V583" s="20"/>
      <c r="W583" s="20"/>
      <c r="X583" s="20"/>
    </row>
    <row r="584" spans="1:24" ht="12.75" customHeight="1">
      <c r="A584" s="20"/>
      <c r="B584" s="20"/>
      <c r="C584" s="20"/>
      <c r="D584" s="20"/>
      <c r="E584" s="20"/>
      <c r="F584" s="20"/>
      <c r="G584" s="20"/>
      <c r="H584" s="20"/>
      <c r="I584" s="20"/>
      <c r="J584" s="147"/>
      <c r="K584" s="20"/>
      <c r="L584" s="20"/>
      <c r="M584" s="20"/>
      <c r="N584" s="20"/>
      <c r="O584" s="20"/>
      <c r="P584" s="20"/>
      <c r="Q584" s="20"/>
      <c r="R584" s="20"/>
      <c r="S584" s="20"/>
      <c r="T584" s="20"/>
      <c r="U584" s="20"/>
      <c r="V584" s="20"/>
      <c r="W584" s="20"/>
      <c r="X584" s="20"/>
    </row>
    <row r="585" spans="1:24" ht="12.75" customHeight="1">
      <c r="A585" s="20"/>
      <c r="B585" s="20"/>
      <c r="C585" s="20"/>
      <c r="D585" s="20"/>
      <c r="E585" s="20"/>
      <c r="F585" s="20"/>
      <c r="G585" s="20"/>
      <c r="H585" s="20"/>
      <c r="I585" s="20"/>
      <c r="J585" s="147"/>
      <c r="K585" s="20"/>
      <c r="L585" s="20"/>
      <c r="M585" s="20"/>
      <c r="N585" s="20"/>
      <c r="O585" s="20"/>
      <c r="P585" s="20"/>
      <c r="Q585" s="20"/>
      <c r="R585" s="20"/>
      <c r="S585" s="20"/>
      <c r="T585" s="20"/>
      <c r="U585" s="20"/>
      <c r="V585" s="20"/>
      <c r="W585" s="20"/>
      <c r="X585" s="20"/>
    </row>
    <row r="586" spans="1:24" ht="12.75" customHeight="1">
      <c r="A586" s="20"/>
      <c r="B586" s="20"/>
      <c r="C586" s="20"/>
      <c r="D586" s="20"/>
      <c r="E586" s="20"/>
      <c r="F586" s="20"/>
      <c r="G586" s="20"/>
      <c r="H586" s="20"/>
      <c r="I586" s="20"/>
      <c r="J586" s="147"/>
      <c r="K586" s="20"/>
      <c r="L586" s="20"/>
      <c r="M586" s="20"/>
      <c r="N586" s="20"/>
      <c r="O586" s="20"/>
      <c r="P586" s="20"/>
      <c r="Q586" s="20"/>
      <c r="R586" s="20"/>
      <c r="S586" s="20"/>
      <c r="T586" s="20"/>
      <c r="U586" s="20"/>
      <c r="V586" s="20"/>
      <c r="W586" s="20"/>
      <c r="X586" s="20"/>
    </row>
    <row r="587" spans="1:24" ht="12.75" customHeight="1">
      <c r="A587" s="20"/>
      <c r="B587" s="20"/>
      <c r="C587" s="20"/>
      <c r="D587" s="20"/>
      <c r="E587" s="20"/>
      <c r="F587" s="20"/>
      <c r="G587" s="20"/>
      <c r="H587" s="20"/>
      <c r="I587" s="20"/>
      <c r="J587" s="147"/>
      <c r="K587" s="20"/>
      <c r="L587" s="20"/>
      <c r="M587" s="20"/>
      <c r="N587" s="20"/>
      <c r="O587" s="20"/>
      <c r="P587" s="20"/>
      <c r="Q587" s="20"/>
      <c r="R587" s="20"/>
      <c r="S587" s="20"/>
      <c r="T587" s="20"/>
      <c r="U587" s="20"/>
      <c r="V587" s="20"/>
      <c r="W587" s="20"/>
      <c r="X587" s="20"/>
    </row>
    <row r="588" spans="1:24" ht="12.75" customHeight="1">
      <c r="A588" s="20"/>
      <c r="B588" s="20"/>
      <c r="C588" s="20"/>
      <c r="D588" s="20"/>
      <c r="E588" s="20"/>
      <c r="F588" s="20"/>
      <c r="G588" s="20"/>
      <c r="H588" s="20"/>
      <c r="I588" s="20"/>
      <c r="J588" s="147"/>
      <c r="K588" s="20"/>
      <c r="L588" s="20"/>
      <c r="M588" s="20"/>
      <c r="N588" s="20"/>
      <c r="O588" s="20"/>
      <c r="P588" s="20"/>
      <c r="Q588" s="20"/>
      <c r="R588" s="20"/>
      <c r="S588" s="20"/>
      <c r="T588" s="20"/>
      <c r="U588" s="20"/>
      <c r="V588" s="20"/>
      <c r="W588" s="20"/>
      <c r="X588" s="20"/>
    </row>
    <row r="589" spans="1:24" ht="12.75" customHeight="1">
      <c r="A589" s="20"/>
      <c r="B589" s="20"/>
      <c r="C589" s="20"/>
      <c r="D589" s="20"/>
      <c r="E589" s="20"/>
      <c r="F589" s="20"/>
      <c r="G589" s="20"/>
      <c r="H589" s="20"/>
      <c r="I589" s="20"/>
      <c r="J589" s="147"/>
      <c r="K589" s="20"/>
      <c r="L589" s="20"/>
      <c r="M589" s="20"/>
      <c r="N589" s="20"/>
      <c r="O589" s="20"/>
      <c r="P589" s="20"/>
      <c r="Q589" s="20"/>
      <c r="R589" s="20"/>
      <c r="S589" s="20"/>
      <c r="T589" s="20"/>
      <c r="U589" s="20"/>
      <c r="V589" s="20"/>
      <c r="W589" s="20"/>
      <c r="X589" s="20"/>
    </row>
    <row r="590" spans="1:24" ht="12.75" customHeight="1">
      <c r="A590" s="20"/>
      <c r="B590" s="20"/>
      <c r="C590" s="20"/>
      <c r="D590" s="20"/>
      <c r="E590" s="20"/>
      <c r="F590" s="20"/>
      <c r="G590" s="20"/>
      <c r="H590" s="20"/>
      <c r="I590" s="20"/>
      <c r="J590" s="147"/>
      <c r="K590" s="20"/>
      <c r="L590" s="20"/>
      <c r="M590" s="20"/>
      <c r="N590" s="20"/>
      <c r="O590" s="20"/>
      <c r="P590" s="20"/>
      <c r="Q590" s="20"/>
      <c r="R590" s="20"/>
      <c r="S590" s="20"/>
      <c r="T590" s="20"/>
      <c r="U590" s="20"/>
      <c r="V590" s="20"/>
      <c r="W590" s="20"/>
      <c r="X590" s="20"/>
    </row>
    <row r="591" spans="1:24" ht="12.75" customHeight="1">
      <c r="A591" s="20"/>
      <c r="B591" s="20"/>
      <c r="C591" s="20"/>
      <c r="D591" s="20"/>
      <c r="E591" s="20"/>
      <c r="F591" s="20"/>
      <c r="G591" s="20"/>
      <c r="H591" s="20"/>
      <c r="I591" s="20"/>
      <c r="J591" s="147"/>
      <c r="K591" s="20"/>
      <c r="L591" s="20"/>
      <c r="M591" s="20"/>
      <c r="N591" s="20"/>
      <c r="O591" s="20"/>
      <c r="P591" s="20"/>
      <c r="Q591" s="20"/>
      <c r="R591" s="20"/>
      <c r="S591" s="20"/>
      <c r="T591" s="20"/>
      <c r="U591" s="20"/>
      <c r="V591" s="20"/>
      <c r="W591" s="20"/>
      <c r="X591" s="20"/>
    </row>
    <row r="592" spans="1:24" ht="12.75" customHeight="1">
      <c r="A592" s="20"/>
      <c r="B592" s="20"/>
      <c r="C592" s="20"/>
      <c r="D592" s="20"/>
      <c r="E592" s="20"/>
      <c r="F592" s="20"/>
      <c r="G592" s="20"/>
      <c r="H592" s="20"/>
      <c r="I592" s="20"/>
      <c r="J592" s="147"/>
      <c r="K592" s="20"/>
      <c r="L592" s="20"/>
      <c r="M592" s="20"/>
      <c r="N592" s="20"/>
      <c r="O592" s="20"/>
      <c r="P592" s="20"/>
      <c r="Q592" s="20"/>
      <c r="R592" s="20"/>
      <c r="S592" s="20"/>
      <c r="T592" s="20"/>
      <c r="U592" s="20"/>
      <c r="V592" s="20"/>
      <c r="W592" s="20"/>
      <c r="X592" s="20"/>
    </row>
    <row r="593" spans="1:24" ht="12.75" customHeight="1">
      <c r="A593" s="20"/>
      <c r="B593" s="20"/>
      <c r="C593" s="20"/>
      <c r="D593" s="20"/>
      <c r="E593" s="20"/>
      <c r="F593" s="20"/>
      <c r="G593" s="20"/>
      <c r="H593" s="20"/>
      <c r="I593" s="20"/>
      <c r="J593" s="147"/>
      <c r="K593" s="20"/>
      <c r="L593" s="20"/>
      <c r="M593" s="20"/>
      <c r="N593" s="20"/>
      <c r="O593" s="20"/>
      <c r="P593" s="20"/>
      <c r="Q593" s="20"/>
      <c r="R593" s="20"/>
      <c r="S593" s="20"/>
      <c r="T593" s="20"/>
      <c r="U593" s="20"/>
      <c r="V593" s="20"/>
      <c r="W593" s="20"/>
      <c r="X593" s="20"/>
    </row>
    <row r="594" spans="1:24" ht="12.75" customHeight="1">
      <c r="A594" s="20"/>
      <c r="B594" s="20"/>
      <c r="C594" s="20"/>
      <c r="D594" s="20"/>
      <c r="E594" s="20"/>
      <c r="F594" s="20"/>
      <c r="G594" s="20"/>
      <c r="H594" s="20"/>
      <c r="I594" s="20"/>
      <c r="J594" s="147"/>
      <c r="K594" s="20"/>
      <c r="L594" s="20"/>
      <c r="M594" s="20"/>
      <c r="N594" s="20"/>
      <c r="O594" s="20"/>
      <c r="P594" s="20"/>
      <c r="Q594" s="20"/>
      <c r="R594" s="20"/>
      <c r="S594" s="20"/>
      <c r="T594" s="20"/>
      <c r="U594" s="20"/>
      <c r="V594" s="20"/>
      <c r="W594" s="20"/>
      <c r="X594" s="20"/>
    </row>
    <row r="595" spans="1:24" ht="12.75" customHeight="1">
      <c r="A595" s="20"/>
      <c r="B595" s="20"/>
      <c r="C595" s="20"/>
      <c r="D595" s="20"/>
      <c r="E595" s="20"/>
      <c r="F595" s="20"/>
      <c r="G595" s="20"/>
      <c r="H595" s="20"/>
      <c r="I595" s="20"/>
      <c r="J595" s="147"/>
      <c r="K595" s="20"/>
      <c r="L595" s="20"/>
      <c r="M595" s="20"/>
      <c r="N595" s="20"/>
      <c r="O595" s="20"/>
      <c r="P595" s="20"/>
      <c r="Q595" s="20"/>
      <c r="R595" s="20"/>
      <c r="S595" s="20"/>
      <c r="T595" s="20"/>
      <c r="U595" s="20"/>
      <c r="V595" s="20"/>
      <c r="W595" s="20"/>
      <c r="X595" s="20"/>
    </row>
    <row r="596" spans="1:24" ht="12.75" customHeight="1">
      <c r="A596" s="20"/>
      <c r="B596" s="20"/>
      <c r="C596" s="20"/>
      <c r="D596" s="20"/>
      <c r="E596" s="20"/>
      <c r="F596" s="20"/>
      <c r="G596" s="20"/>
      <c r="H596" s="20"/>
      <c r="I596" s="20"/>
      <c r="J596" s="147"/>
      <c r="K596" s="20"/>
      <c r="L596" s="20"/>
      <c r="M596" s="20"/>
      <c r="N596" s="20"/>
      <c r="O596" s="20"/>
      <c r="P596" s="20"/>
      <c r="Q596" s="20"/>
      <c r="R596" s="20"/>
      <c r="S596" s="20"/>
      <c r="T596" s="20"/>
      <c r="U596" s="20"/>
      <c r="V596" s="20"/>
      <c r="W596" s="20"/>
      <c r="X596" s="20"/>
    </row>
    <row r="597" spans="1:24" ht="12.75" customHeight="1">
      <c r="A597" s="20"/>
      <c r="B597" s="20"/>
      <c r="C597" s="20"/>
      <c r="D597" s="20"/>
      <c r="E597" s="20"/>
      <c r="F597" s="20"/>
      <c r="G597" s="20"/>
      <c r="H597" s="20"/>
      <c r="I597" s="20"/>
      <c r="J597" s="147"/>
      <c r="K597" s="20"/>
      <c r="L597" s="20"/>
      <c r="M597" s="20"/>
      <c r="N597" s="20"/>
      <c r="O597" s="20"/>
      <c r="P597" s="20"/>
      <c r="Q597" s="20"/>
      <c r="R597" s="20"/>
      <c r="S597" s="20"/>
      <c r="T597" s="20"/>
      <c r="U597" s="20"/>
      <c r="V597" s="20"/>
      <c r="W597" s="20"/>
      <c r="X597" s="20"/>
    </row>
    <row r="598" spans="1:24" ht="12.75" customHeight="1">
      <c r="A598" s="20"/>
      <c r="B598" s="20"/>
      <c r="C598" s="20"/>
      <c r="D598" s="20"/>
      <c r="E598" s="20"/>
      <c r="F598" s="20"/>
      <c r="G598" s="20"/>
      <c r="H598" s="20"/>
      <c r="I598" s="20"/>
      <c r="J598" s="147"/>
      <c r="K598" s="20"/>
      <c r="L598" s="20"/>
      <c r="M598" s="20"/>
      <c r="N598" s="20"/>
      <c r="O598" s="20"/>
      <c r="P598" s="20"/>
      <c r="Q598" s="20"/>
      <c r="R598" s="20"/>
      <c r="S598" s="20"/>
      <c r="T598" s="20"/>
      <c r="U598" s="20"/>
      <c r="V598" s="20"/>
      <c r="W598" s="20"/>
      <c r="X598" s="20"/>
    </row>
    <row r="599" spans="1:24" ht="12.75" customHeight="1">
      <c r="A599" s="20"/>
      <c r="B599" s="20"/>
      <c r="C599" s="20"/>
      <c r="D599" s="20"/>
      <c r="E599" s="20"/>
      <c r="F599" s="20"/>
      <c r="G599" s="20"/>
      <c r="H599" s="20"/>
      <c r="I599" s="20"/>
      <c r="J599" s="147"/>
      <c r="K599" s="20"/>
      <c r="L599" s="20"/>
      <c r="M599" s="20"/>
      <c r="N599" s="20"/>
      <c r="O599" s="20"/>
      <c r="P599" s="20"/>
      <c r="Q599" s="20"/>
      <c r="R599" s="20"/>
      <c r="S599" s="20"/>
      <c r="T599" s="20"/>
      <c r="U599" s="20"/>
      <c r="V599" s="20"/>
      <c r="W599" s="20"/>
      <c r="X599" s="20"/>
    </row>
    <row r="600" spans="1:24" ht="12.75" customHeight="1">
      <c r="A600" s="20"/>
      <c r="B600" s="20"/>
      <c r="C600" s="20"/>
      <c r="D600" s="20"/>
      <c r="E600" s="20"/>
      <c r="F600" s="20"/>
      <c r="G600" s="20"/>
      <c r="H600" s="20"/>
      <c r="I600" s="20"/>
      <c r="J600" s="147"/>
      <c r="K600" s="20"/>
      <c r="L600" s="20"/>
      <c r="M600" s="20"/>
      <c r="N600" s="20"/>
      <c r="O600" s="20"/>
      <c r="P600" s="20"/>
      <c r="Q600" s="20"/>
      <c r="R600" s="20"/>
      <c r="S600" s="20"/>
      <c r="T600" s="20"/>
      <c r="U600" s="20"/>
      <c r="V600" s="20"/>
      <c r="W600" s="20"/>
      <c r="X600" s="20"/>
    </row>
    <row r="601" spans="1:24" ht="12.75" customHeight="1">
      <c r="A601" s="20"/>
      <c r="B601" s="20"/>
      <c r="C601" s="20"/>
      <c r="D601" s="20"/>
      <c r="E601" s="20"/>
      <c r="F601" s="20"/>
      <c r="G601" s="20"/>
      <c r="H601" s="20"/>
      <c r="I601" s="20"/>
      <c r="J601" s="147"/>
      <c r="K601" s="20"/>
      <c r="L601" s="20"/>
      <c r="M601" s="20"/>
      <c r="N601" s="20"/>
      <c r="O601" s="20"/>
      <c r="P601" s="20"/>
      <c r="Q601" s="20"/>
      <c r="R601" s="20"/>
      <c r="S601" s="20"/>
      <c r="T601" s="20"/>
      <c r="U601" s="20"/>
      <c r="V601" s="20"/>
      <c r="W601" s="20"/>
      <c r="X601" s="20"/>
    </row>
    <row r="602" spans="1:24" ht="12.75" customHeight="1">
      <c r="A602" s="20"/>
      <c r="B602" s="20"/>
      <c r="C602" s="20"/>
      <c r="D602" s="20"/>
      <c r="E602" s="20"/>
      <c r="F602" s="20"/>
      <c r="G602" s="20"/>
      <c r="H602" s="20"/>
      <c r="I602" s="20"/>
      <c r="J602" s="147"/>
      <c r="K602" s="20"/>
      <c r="L602" s="20"/>
      <c r="M602" s="20"/>
      <c r="N602" s="20"/>
      <c r="O602" s="20"/>
      <c r="P602" s="20"/>
      <c r="Q602" s="20"/>
      <c r="R602" s="20"/>
      <c r="S602" s="20"/>
      <c r="T602" s="20"/>
      <c r="U602" s="20"/>
      <c r="V602" s="20"/>
      <c r="W602" s="20"/>
      <c r="X602" s="20"/>
    </row>
    <row r="603" spans="1:24" ht="12.75" customHeight="1">
      <c r="A603" s="20"/>
      <c r="B603" s="20"/>
      <c r="C603" s="20"/>
      <c r="D603" s="20"/>
      <c r="E603" s="20"/>
      <c r="F603" s="20"/>
      <c r="G603" s="20"/>
      <c r="H603" s="20"/>
      <c r="I603" s="20"/>
      <c r="J603" s="147"/>
      <c r="K603" s="20"/>
      <c r="L603" s="20"/>
      <c r="M603" s="20"/>
      <c r="N603" s="20"/>
      <c r="O603" s="20"/>
      <c r="P603" s="20"/>
      <c r="Q603" s="20"/>
      <c r="R603" s="20"/>
      <c r="S603" s="20"/>
      <c r="T603" s="20"/>
      <c r="U603" s="20"/>
      <c r="V603" s="20"/>
      <c r="W603" s="20"/>
      <c r="X603" s="20"/>
    </row>
    <row r="604" spans="1:24" ht="12.75" customHeight="1">
      <c r="A604" s="20"/>
      <c r="B604" s="20"/>
      <c r="C604" s="20"/>
      <c r="D604" s="20"/>
      <c r="E604" s="20"/>
      <c r="F604" s="20"/>
      <c r="G604" s="20"/>
      <c r="H604" s="20"/>
      <c r="I604" s="20"/>
      <c r="J604" s="147"/>
      <c r="K604" s="20"/>
      <c r="L604" s="20"/>
      <c r="M604" s="20"/>
      <c r="N604" s="20"/>
      <c r="O604" s="20"/>
      <c r="P604" s="20"/>
      <c r="Q604" s="20"/>
      <c r="R604" s="20"/>
      <c r="S604" s="20"/>
      <c r="T604" s="20"/>
      <c r="U604" s="20"/>
      <c r="V604" s="20"/>
      <c r="W604" s="20"/>
      <c r="X604" s="20"/>
    </row>
    <row r="605" spans="1:24" ht="12.75" customHeight="1">
      <c r="A605" s="20"/>
      <c r="B605" s="20"/>
      <c r="C605" s="20"/>
      <c r="D605" s="20"/>
      <c r="E605" s="20"/>
      <c r="F605" s="20"/>
      <c r="G605" s="20"/>
      <c r="H605" s="20"/>
      <c r="I605" s="20"/>
      <c r="J605" s="147"/>
      <c r="K605" s="20"/>
      <c r="L605" s="20"/>
      <c r="M605" s="20"/>
      <c r="N605" s="20"/>
      <c r="O605" s="20"/>
      <c r="P605" s="20"/>
      <c r="Q605" s="20"/>
      <c r="R605" s="20"/>
      <c r="S605" s="20"/>
      <c r="T605" s="20"/>
      <c r="U605" s="20"/>
      <c r="V605" s="20"/>
      <c r="W605" s="20"/>
      <c r="X605" s="20"/>
    </row>
    <row r="606" spans="1:24" ht="12.75" customHeight="1">
      <c r="A606" s="20"/>
      <c r="B606" s="20"/>
      <c r="C606" s="20"/>
      <c r="D606" s="20"/>
      <c r="E606" s="20"/>
      <c r="F606" s="20"/>
      <c r="G606" s="20"/>
      <c r="H606" s="20"/>
      <c r="I606" s="20"/>
      <c r="J606" s="147"/>
      <c r="K606" s="20"/>
      <c r="L606" s="20"/>
      <c r="M606" s="20"/>
      <c r="N606" s="20"/>
      <c r="O606" s="20"/>
      <c r="P606" s="20"/>
      <c r="Q606" s="20"/>
      <c r="R606" s="20"/>
      <c r="S606" s="20"/>
      <c r="T606" s="20"/>
      <c r="U606" s="20"/>
      <c r="V606" s="20"/>
      <c r="W606" s="20"/>
      <c r="X606" s="20"/>
    </row>
    <row r="607" spans="1:24" ht="12.75" customHeight="1">
      <c r="A607" s="20"/>
      <c r="B607" s="20"/>
      <c r="C607" s="20"/>
      <c r="D607" s="20"/>
      <c r="E607" s="20"/>
      <c r="F607" s="20"/>
      <c r="G607" s="20"/>
      <c r="H607" s="20"/>
      <c r="I607" s="20"/>
      <c r="J607" s="147"/>
      <c r="K607" s="20"/>
      <c r="L607" s="20"/>
      <c r="M607" s="20"/>
      <c r="N607" s="20"/>
      <c r="O607" s="20"/>
      <c r="P607" s="20"/>
      <c r="Q607" s="20"/>
      <c r="R607" s="20"/>
      <c r="S607" s="20"/>
      <c r="T607" s="20"/>
      <c r="U607" s="20"/>
      <c r="V607" s="20"/>
      <c r="W607" s="20"/>
      <c r="X607" s="20"/>
    </row>
    <row r="608" spans="1:24" ht="12.75" customHeight="1">
      <c r="A608" s="20"/>
      <c r="B608" s="20"/>
      <c r="C608" s="20"/>
      <c r="D608" s="20"/>
      <c r="E608" s="20"/>
      <c r="F608" s="20"/>
      <c r="G608" s="20"/>
      <c r="H608" s="20"/>
      <c r="I608" s="20"/>
      <c r="J608" s="147"/>
      <c r="K608" s="20"/>
      <c r="L608" s="20"/>
      <c r="M608" s="20"/>
      <c r="N608" s="20"/>
      <c r="O608" s="20"/>
      <c r="P608" s="20"/>
      <c r="Q608" s="20"/>
      <c r="R608" s="20"/>
      <c r="S608" s="20"/>
      <c r="T608" s="20"/>
      <c r="U608" s="20"/>
      <c r="V608" s="20"/>
      <c r="W608" s="20"/>
      <c r="X608" s="20"/>
    </row>
    <row r="609" spans="1:24" ht="12.75" customHeight="1">
      <c r="A609" s="20"/>
      <c r="B609" s="20"/>
      <c r="C609" s="20"/>
      <c r="D609" s="20"/>
      <c r="E609" s="20"/>
      <c r="F609" s="20"/>
      <c r="G609" s="20"/>
      <c r="H609" s="20"/>
      <c r="I609" s="20"/>
      <c r="J609" s="147"/>
      <c r="K609" s="20"/>
      <c r="L609" s="20"/>
      <c r="M609" s="20"/>
      <c r="N609" s="20"/>
      <c r="O609" s="20"/>
      <c r="P609" s="20"/>
      <c r="Q609" s="20"/>
      <c r="R609" s="20"/>
      <c r="S609" s="20"/>
      <c r="T609" s="20"/>
      <c r="U609" s="20"/>
      <c r="V609" s="20"/>
      <c r="W609" s="20"/>
      <c r="X609" s="20"/>
    </row>
    <row r="610" spans="1:24" ht="12.75" customHeight="1">
      <c r="A610" s="20"/>
      <c r="B610" s="20"/>
      <c r="C610" s="20"/>
      <c r="D610" s="20"/>
      <c r="E610" s="20"/>
      <c r="F610" s="20"/>
      <c r="G610" s="20"/>
      <c r="H610" s="20"/>
      <c r="I610" s="20"/>
      <c r="J610" s="147"/>
      <c r="K610" s="20"/>
      <c r="L610" s="20"/>
      <c r="M610" s="20"/>
      <c r="N610" s="20"/>
      <c r="O610" s="20"/>
      <c r="P610" s="20"/>
      <c r="Q610" s="20"/>
      <c r="R610" s="20"/>
      <c r="S610" s="20"/>
      <c r="T610" s="20"/>
      <c r="U610" s="20"/>
      <c r="V610" s="20"/>
      <c r="W610" s="20"/>
      <c r="X610" s="20"/>
    </row>
    <row r="611" spans="1:24" ht="12.75" customHeight="1">
      <c r="A611" s="20"/>
      <c r="B611" s="20"/>
      <c r="C611" s="20"/>
      <c r="D611" s="20"/>
      <c r="E611" s="20"/>
      <c r="F611" s="20"/>
      <c r="G611" s="20"/>
      <c r="H611" s="20"/>
      <c r="I611" s="20"/>
      <c r="J611" s="147"/>
      <c r="K611" s="20"/>
      <c r="L611" s="20"/>
      <c r="M611" s="20"/>
      <c r="N611" s="20"/>
      <c r="O611" s="20"/>
      <c r="P611" s="20"/>
      <c r="Q611" s="20"/>
      <c r="R611" s="20"/>
      <c r="S611" s="20"/>
      <c r="T611" s="20"/>
      <c r="U611" s="20"/>
      <c r="V611" s="20"/>
      <c r="W611" s="20"/>
      <c r="X611" s="20"/>
    </row>
    <row r="612" spans="1:24" ht="12.75" customHeight="1">
      <c r="A612" s="20"/>
      <c r="B612" s="20"/>
      <c r="C612" s="20"/>
      <c r="D612" s="20"/>
      <c r="E612" s="20"/>
      <c r="F612" s="20"/>
      <c r="G612" s="20"/>
      <c r="H612" s="20"/>
      <c r="I612" s="20"/>
      <c r="J612" s="147"/>
      <c r="K612" s="20"/>
      <c r="L612" s="20"/>
      <c r="M612" s="20"/>
      <c r="N612" s="20"/>
      <c r="O612" s="20"/>
      <c r="P612" s="20"/>
      <c r="Q612" s="20"/>
      <c r="R612" s="20"/>
      <c r="S612" s="20"/>
      <c r="T612" s="20"/>
      <c r="U612" s="20"/>
      <c r="V612" s="20"/>
      <c r="W612" s="20"/>
      <c r="X612" s="20"/>
    </row>
    <row r="613" spans="1:24" ht="12.75" customHeight="1">
      <c r="A613" s="20"/>
      <c r="B613" s="20"/>
      <c r="C613" s="20"/>
      <c r="D613" s="20"/>
      <c r="E613" s="20"/>
      <c r="F613" s="20"/>
      <c r="G613" s="20"/>
      <c r="H613" s="20"/>
      <c r="I613" s="20"/>
      <c r="J613" s="147"/>
      <c r="K613" s="20"/>
      <c r="L613" s="20"/>
      <c r="M613" s="20"/>
      <c r="N613" s="20"/>
      <c r="O613" s="20"/>
      <c r="P613" s="20"/>
      <c r="Q613" s="20"/>
      <c r="R613" s="20"/>
      <c r="S613" s="20"/>
      <c r="T613" s="20"/>
      <c r="U613" s="20"/>
      <c r="V613" s="20"/>
      <c r="W613" s="20"/>
      <c r="X613" s="20"/>
    </row>
    <row r="614" spans="1:24" ht="12.75" customHeight="1">
      <c r="A614" s="20"/>
      <c r="B614" s="20"/>
      <c r="C614" s="20"/>
      <c r="D614" s="20"/>
      <c r="E614" s="20"/>
      <c r="F614" s="20"/>
      <c r="G614" s="20"/>
      <c r="H614" s="20"/>
      <c r="I614" s="20"/>
      <c r="J614" s="147"/>
      <c r="K614" s="20"/>
      <c r="L614" s="20"/>
      <c r="M614" s="20"/>
      <c r="N614" s="20"/>
      <c r="O614" s="20"/>
      <c r="P614" s="20"/>
      <c r="Q614" s="20"/>
      <c r="R614" s="20"/>
      <c r="S614" s="20"/>
      <c r="T614" s="20"/>
      <c r="U614" s="20"/>
      <c r="V614" s="20"/>
      <c r="W614" s="20"/>
      <c r="X614" s="20"/>
    </row>
    <row r="615" spans="1:24" ht="12.75" customHeight="1">
      <c r="A615" s="20"/>
      <c r="B615" s="20"/>
      <c r="C615" s="20"/>
      <c r="D615" s="20"/>
      <c r="E615" s="20"/>
      <c r="F615" s="20"/>
      <c r="G615" s="20"/>
      <c r="H615" s="20"/>
      <c r="I615" s="20"/>
      <c r="J615" s="147"/>
      <c r="K615" s="20"/>
      <c r="L615" s="20"/>
      <c r="M615" s="20"/>
      <c r="N615" s="20"/>
      <c r="O615" s="20"/>
      <c r="P615" s="20"/>
      <c r="Q615" s="20"/>
      <c r="R615" s="20"/>
      <c r="S615" s="20"/>
      <c r="T615" s="20"/>
      <c r="U615" s="20"/>
      <c r="V615" s="20"/>
      <c r="W615" s="20"/>
      <c r="X615" s="20"/>
    </row>
    <row r="616" spans="1:24" ht="12.75" customHeight="1">
      <c r="A616" s="20"/>
      <c r="B616" s="20"/>
      <c r="C616" s="20"/>
      <c r="D616" s="20"/>
      <c r="E616" s="20"/>
      <c r="F616" s="20"/>
      <c r="G616" s="20"/>
      <c r="H616" s="20"/>
      <c r="I616" s="20"/>
      <c r="J616" s="147"/>
      <c r="K616" s="20"/>
      <c r="L616" s="20"/>
      <c r="M616" s="20"/>
      <c r="N616" s="20"/>
      <c r="O616" s="20"/>
      <c r="P616" s="20"/>
      <c r="Q616" s="20"/>
      <c r="R616" s="20"/>
      <c r="S616" s="20"/>
      <c r="T616" s="20"/>
      <c r="U616" s="20"/>
      <c r="V616" s="20"/>
      <c r="W616" s="20"/>
      <c r="X616" s="20"/>
    </row>
    <row r="617" spans="1:24" ht="12.75" customHeight="1">
      <c r="A617" s="20"/>
      <c r="B617" s="20"/>
      <c r="C617" s="20"/>
      <c r="D617" s="20"/>
      <c r="E617" s="20"/>
      <c r="F617" s="20"/>
      <c r="G617" s="20"/>
      <c r="H617" s="20"/>
      <c r="I617" s="20"/>
      <c r="J617" s="147"/>
      <c r="K617" s="20"/>
      <c r="L617" s="20"/>
      <c r="M617" s="20"/>
      <c r="N617" s="20"/>
      <c r="O617" s="20"/>
      <c r="P617" s="20"/>
      <c r="Q617" s="20"/>
      <c r="R617" s="20"/>
      <c r="S617" s="20"/>
      <c r="T617" s="20"/>
      <c r="U617" s="20"/>
      <c r="V617" s="20"/>
      <c r="W617" s="20"/>
      <c r="X617" s="20"/>
    </row>
    <row r="618" spans="1:24" ht="12.75" customHeight="1">
      <c r="A618" s="20"/>
      <c r="B618" s="20"/>
      <c r="C618" s="20"/>
      <c r="D618" s="20"/>
      <c r="E618" s="20"/>
      <c r="F618" s="20"/>
      <c r="G618" s="20"/>
      <c r="H618" s="20"/>
      <c r="I618" s="20"/>
      <c r="J618" s="147"/>
      <c r="K618" s="20"/>
      <c r="L618" s="20"/>
      <c r="M618" s="20"/>
      <c r="N618" s="20"/>
      <c r="O618" s="20"/>
      <c r="P618" s="20"/>
      <c r="Q618" s="20"/>
      <c r="R618" s="20"/>
      <c r="S618" s="20"/>
      <c r="T618" s="20"/>
      <c r="U618" s="20"/>
      <c r="V618" s="20"/>
      <c r="W618" s="20"/>
      <c r="X618" s="20"/>
    </row>
    <row r="619" spans="1:24" ht="12.75" customHeight="1">
      <c r="A619" s="20"/>
      <c r="B619" s="20"/>
      <c r="C619" s="20"/>
      <c r="D619" s="20"/>
      <c r="E619" s="20"/>
      <c r="F619" s="20"/>
      <c r="G619" s="20"/>
      <c r="H619" s="20"/>
      <c r="I619" s="20"/>
      <c r="J619" s="147"/>
      <c r="K619" s="20"/>
      <c r="L619" s="20"/>
      <c r="M619" s="20"/>
      <c r="N619" s="20"/>
      <c r="O619" s="20"/>
      <c r="P619" s="20"/>
      <c r="Q619" s="20"/>
      <c r="R619" s="20"/>
      <c r="S619" s="20"/>
      <c r="T619" s="20"/>
      <c r="U619" s="20"/>
      <c r="V619" s="20"/>
      <c r="W619" s="20"/>
      <c r="X619" s="20"/>
    </row>
    <row r="620" spans="1:24" ht="12.75" customHeight="1">
      <c r="A620" s="20"/>
      <c r="B620" s="20"/>
      <c r="C620" s="20"/>
      <c r="D620" s="20"/>
      <c r="E620" s="20"/>
      <c r="F620" s="20"/>
      <c r="G620" s="20"/>
      <c r="H620" s="20"/>
      <c r="I620" s="20"/>
      <c r="J620" s="147"/>
      <c r="K620" s="20"/>
      <c r="L620" s="20"/>
      <c r="M620" s="20"/>
      <c r="N620" s="20"/>
      <c r="O620" s="20"/>
      <c r="P620" s="20"/>
      <c r="Q620" s="20"/>
      <c r="R620" s="20"/>
      <c r="S620" s="20"/>
      <c r="T620" s="20"/>
      <c r="U620" s="20"/>
      <c r="V620" s="20"/>
      <c r="W620" s="20"/>
      <c r="X620" s="20"/>
    </row>
    <row r="621" spans="1:24" ht="12.75" customHeight="1">
      <c r="A621" s="20"/>
      <c r="B621" s="20"/>
      <c r="C621" s="20"/>
      <c r="D621" s="20"/>
      <c r="E621" s="20"/>
      <c r="F621" s="20"/>
      <c r="G621" s="20"/>
      <c r="H621" s="20"/>
      <c r="I621" s="20"/>
      <c r="J621" s="147"/>
      <c r="K621" s="20"/>
      <c r="L621" s="20"/>
      <c r="M621" s="20"/>
      <c r="N621" s="20"/>
      <c r="O621" s="20"/>
      <c r="P621" s="20"/>
      <c r="Q621" s="20"/>
      <c r="R621" s="20"/>
      <c r="S621" s="20"/>
      <c r="T621" s="20"/>
      <c r="U621" s="20"/>
      <c r="V621" s="20"/>
      <c r="W621" s="20"/>
      <c r="X621" s="20"/>
    </row>
    <row r="622" spans="1:24" ht="12.75" customHeight="1">
      <c r="A622" s="20"/>
      <c r="B622" s="20"/>
      <c r="C622" s="20"/>
      <c r="D622" s="20"/>
      <c r="E622" s="20"/>
      <c r="F622" s="20"/>
      <c r="G622" s="20"/>
      <c r="H622" s="20"/>
      <c r="I622" s="20"/>
      <c r="J622" s="147"/>
      <c r="K622" s="20"/>
      <c r="L622" s="20"/>
      <c r="M622" s="20"/>
      <c r="N622" s="20"/>
      <c r="O622" s="20"/>
      <c r="P622" s="20"/>
      <c r="Q622" s="20"/>
      <c r="R622" s="20"/>
      <c r="S622" s="20"/>
      <c r="T622" s="20"/>
      <c r="U622" s="20"/>
      <c r="V622" s="20"/>
      <c r="W622" s="20"/>
      <c r="X622" s="20"/>
    </row>
    <row r="623" spans="1:24" ht="12.75" customHeight="1">
      <c r="A623" s="20"/>
      <c r="B623" s="20"/>
      <c r="C623" s="20"/>
      <c r="D623" s="20"/>
      <c r="E623" s="20"/>
      <c r="F623" s="20"/>
      <c r="G623" s="20"/>
      <c r="H623" s="20"/>
      <c r="I623" s="20"/>
      <c r="J623" s="147"/>
      <c r="K623" s="20"/>
      <c r="L623" s="20"/>
      <c r="M623" s="20"/>
      <c r="N623" s="20"/>
      <c r="O623" s="20"/>
      <c r="P623" s="20"/>
      <c r="Q623" s="20"/>
      <c r="R623" s="20"/>
      <c r="S623" s="20"/>
      <c r="T623" s="20"/>
      <c r="U623" s="20"/>
      <c r="V623" s="20"/>
      <c r="W623" s="20"/>
      <c r="X623" s="20"/>
    </row>
    <row r="624" spans="1:24" ht="12.75" customHeight="1">
      <c r="A624" s="20"/>
      <c r="B624" s="20"/>
      <c r="C624" s="20"/>
      <c r="D624" s="20"/>
      <c r="E624" s="20"/>
      <c r="F624" s="20"/>
      <c r="G624" s="20"/>
      <c r="H624" s="20"/>
      <c r="I624" s="20"/>
      <c r="J624" s="147"/>
      <c r="K624" s="20"/>
      <c r="L624" s="20"/>
      <c r="M624" s="20"/>
      <c r="N624" s="20"/>
      <c r="O624" s="20"/>
      <c r="P624" s="20"/>
      <c r="Q624" s="20"/>
      <c r="R624" s="20"/>
      <c r="S624" s="20"/>
      <c r="T624" s="20"/>
      <c r="U624" s="20"/>
      <c r="V624" s="20"/>
      <c r="W624" s="20"/>
      <c r="X624" s="20"/>
    </row>
    <row r="625" spans="1:24" ht="12.75" customHeight="1">
      <c r="A625" s="20"/>
      <c r="B625" s="20"/>
      <c r="C625" s="20"/>
      <c r="D625" s="20"/>
      <c r="E625" s="20"/>
      <c r="F625" s="20"/>
      <c r="G625" s="20"/>
      <c r="H625" s="20"/>
      <c r="I625" s="20"/>
      <c r="J625" s="147"/>
      <c r="K625" s="20"/>
      <c r="L625" s="20"/>
      <c r="M625" s="20"/>
      <c r="N625" s="20"/>
      <c r="O625" s="20"/>
      <c r="P625" s="20"/>
      <c r="Q625" s="20"/>
      <c r="R625" s="20"/>
      <c r="S625" s="20"/>
      <c r="T625" s="20"/>
      <c r="U625" s="20"/>
      <c r="V625" s="20"/>
      <c r="W625" s="20"/>
      <c r="X625" s="20"/>
    </row>
    <row r="626" spans="1:24" ht="12.75" customHeight="1">
      <c r="A626" s="20"/>
      <c r="B626" s="20"/>
      <c r="C626" s="20"/>
      <c r="D626" s="20"/>
      <c r="E626" s="20"/>
      <c r="F626" s="20"/>
      <c r="G626" s="20"/>
      <c r="H626" s="20"/>
      <c r="I626" s="20"/>
      <c r="J626" s="147"/>
      <c r="K626" s="20"/>
      <c r="L626" s="20"/>
      <c r="M626" s="20"/>
      <c r="N626" s="20"/>
      <c r="O626" s="20"/>
      <c r="P626" s="20"/>
      <c r="Q626" s="20"/>
      <c r="R626" s="20"/>
      <c r="S626" s="20"/>
      <c r="T626" s="20"/>
      <c r="U626" s="20"/>
      <c r="V626" s="20"/>
      <c r="W626" s="20"/>
      <c r="X626" s="20"/>
    </row>
    <row r="627" spans="1:24" ht="12.75" customHeight="1">
      <c r="A627" s="20"/>
      <c r="B627" s="20"/>
      <c r="C627" s="20"/>
      <c r="D627" s="20"/>
      <c r="E627" s="20"/>
      <c r="F627" s="20"/>
      <c r="G627" s="20"/>
      <c r="H627" s="20"/>
      <c r="I627" s="20"/>
      <c r="J627" s="147"/>
      <c r="K627" s="20"/>
      <c r="L627" s="20"/>
      <c r="M627" s="20"/>
      <c r="N627" s="20"/>
      <c r="O627" s="20"/>
      <c r="P627" s="20"/>
      <c r="Q627" s="20"/>
      <c r="R627" s="20"/>
      <c r="S627" s="20"/>
      <c r="T627" s="20"/>
      <c r="U627" s="20"/>
      <c r="V627" s="20"/>
      <c r="W627" s="20"/>
      <c r="X627" s="20"/>
    </row>
    <row r="628" spans="1:24" ht="12.75" customHeight="1">
      <c r="A628" s="20"/>
      <c r="B628" s="20"/>
      <c r="C628" s="20"/>
      <c r="D628" s="20"/>
      <c r="E628" s="20"/>
      <c r="F628" s="20"/>
      <c r="G628" s="20"/>
      <c r="H628" s="20"/>
      <c r="I628" s="20"/>
      <c r="J628" s="147"/>
      <c r="K628" s="20"/>
      <c r="L628" s="20"/>
      <c r="M628" s="20"/>
      <c r="N628" s="20"/>
      <c r="O628" s="20"/>
      <c r="P628" s="20"/>
      <c r="Q628" s="20"/>
      <c r="R628" s="20"/>
      <c r="S628" s="20"/>
      <c r="T628" s="20"/>
      <c r="U628" s="20"/>
      <c r="V628" s="20"/>
      <c r="W628" s="20"/>
      <c r="X628" s="20"/>
    </row>
    <row r="629" spans="1:24" ht="12.75" customHeight="1">
      <c r="A629" s="20"/>
      <c r="B629" s="20"/>
      <c r="C629" s="20"/>
      <c r="D629" s="20"/>
      <c r="E629" s="20"/>
      <c r="F629" s="20"/>
      <c r="G629" s="20"/>
      <c r="H629" s="20"/>
      <c r="I629" s="20"/>
      <c r="J629" s="147"/>
      <c r="K629" s="20"/>
      <c r="L629" s="20"/>
      <c r="M629" s="20"/>
      <c r="N629" s="20"/>
      <c r="O629" s="20"/>
      <c r="P629" s="20"/>
      <c r="Q629" s="20"/>
      <c r="R629" s="20"/>
      <c r="S629" s="20"/>
      <c r="T629" s="20"/>
      <c r="U629" s="20"/>
      <c r="V629" s="20"/>
      <c r="W629" s="20"/>
      <c r="X629" s="20"/>
    </row>
    <row r="630" spans="1:24" ht="12.75" customHeight="1">
      <c r="A630" s="20"/>
      <c r="B630" s="20"/>
      <c r="C630" s="20"/>
      <c r="D630" s="20"/>
      <c r="E630" s="20"/>
      <c r="F630" s="20"/>
      <c r="G630" s="20"/>
      <c r="H630" s="20"/>
      <c r="I630" s="20"/>
      <c r="J630" s="147"/>
      <c r="K630" s="20"/>
      <c r="L630" s="20"/>
      <c r="M630" s="20"/>
      <c r="N630" s="20"/>
      <c r="O630" s="20"/>
      <c r="P630" s="20"/>
      <c r="Q630" s="20"/>
      <c r="R630" s="20"/>
      <c r="S630" s="20"/>
      <c r="T630" s="20"/>
      <c r="U630" s="20"/>
      <c r="V630" s="20"/>
      <c r="W630" s="20"/>
      <c r="X630" s="20"/>
    </row>
    <row r="631" spans="1:24" ht="12.75" customHeight="1">
      <c r="A631" s="20"/>
      <c r="B631" s="20"/>
      <c r="C631" s="20"/>
      <c r="D631" s="20"/>
      <c r="E631" s="20"/>
      <c r="F631" s="20"/>
      <c r="G631" s="20"/>
      <c r="H631" s="20"/>
      <c r="I631" s="20"/>
      <c r="J631" s="147"/>
      <c r="K631" s="20"/>
      <c r="L631" s="20"/>
      <c r="M631" s="20"/>
      <c r="N631" s="20"/>
      <c r="O631" s="20"/>
      <c r="P631" s="20"/>
      <c r="Q631" s="20"/>
      <c r="R631" s="20"/>
      <c r="S631" s="20"/>
      <c r="T631" s="20"/>
      <c r="U631" s="20"/>
      <c r="V631" s="20"/>
      <c r="W631" s="20"/>
      <c r="X631" s="20"/>
    </row>
    <row r="632" spans="1:24" ht="12.75" customHeight="1">
      <c r="A632" s="20"/>
      <c r="B632" s="20"/>
      <c r="C632" s="20"/>
      <c r="D632" s="20"/>
      <c r="E632" s="20"/>
      <c r="F632" s="20"/>
      <c r="G632" s="20"/>
      <c r="H632" s="20"/>
      <c r="I632" s="20"/>
      <c r="J632" s="147"/>
      <c r="K632" s="20"/>
      <c r="L632" s="20"/>
      <c r="M632" s="20"/>
      <c r="N632" s="20"/>
      <c r="O632" s="20"/>
      <c r="P632" s="20"/>
      <c r="Q632" s="20"/>
      <c r="R632" s="20"/>
      <c r="S632" s="20"/>
      <c r="T632" s="20"/>
      <c r="U632" s="20"/>
      <c r="V632" s="20"/>
      <c r="W632" s="20"/>
      <c r="X632" s="20"/>
    </row>
    <row r="633" spans="1:24" ht="12.75" customHeight="1">
      <c r="A633" s="20"/>
      <c r="B633" s="20"/>
      <c r="C633" s="20"/>
      <c r="D633" s="20"/>
      <c r="E633" s="20"/>
      <c r="F633" s="20"/>
      <c r="G633" s="20"/>
      <c r="H633" s="20"/>
      <c r="I633" s="20"/>
      <c r="J633" s="147"/>
      <c r="K633" s="20"/>
      <c r="L633" s="20"/>
      <c r="M633" s="20"/>
      <c r="N633" s="20"/>
      <c r="O633" s="20"/>
      <c r="P633" s="20"/>
      <c r="Q633" s="20"/>
      <c r="R633" s="20"/>
      <c r="S633" s="20"/>
      <c r="T633" s="20"/>
      <c r="U633" s="20"/>
      <c r="V633" s="20"/>
      <c r="W633" s="20"/>
      <c r="X633" s="20"/>
    </row>
    <row r="634" spans="1:24" ht="12.75" customHeight="1">
      <c r="A634" s="20"/>
      <c r="B634" s="20"/>
      <c r="C634" s="20"/>
      <c r="D634" s="20"/>
      <c r="E634" s="20"/>
      <c r="F634" s="20"/>
      <c r="G634" s="20"/>
      <c r="H634" s="20"/>
      <c r="I634" s="20"/>
      <c r="J634" s="147"/>
      <c r="K634" s="20"/>
      <c r="L634" s="20"/>
      <c r="M634" s="20"/>
      <c r="N634" s="20"/>
      <c r="O634" s="20"/>
      <c r="P634" s="20"/>
      <c r="Q634" s="20"/>
      <c r="R634" s="20"/>
      <c r="S634" s="20"/>
      <c r="T634" s="20"/>
      <c r="U634" s="20"/>
      <c r="V634" s="20"/>
      <c r="W634" s="20"/>
      <c r="X634" s="20"/>
    </row>
    <row r="635" spans="1:24" ht="12.75" customHeight="1">
      <c r="A635" s="20"/>
      <c r="B635" s="20"/>
      <c r="C635" s="20"/>
      <c r="D635" s="20"/>
      <c r="E635" s="20"/>
      <c r="F635" s="20"/>
      <c r="G635" s="20"/>
      <c r="H635" s="20"/>
      <c r="I635" s="20"/>
      <c r="J635" s="147"/>
      <c r="K635" s="20"/>
      <c r="L635" s="20"/>
      <c r="M635" s="20"/>
      <c r="N635" s="20"/>
      <c r="O635" s="20"/>
      <c r="P635" s="20"/>
      <c r="Q635" s="20"/>
      <c r="R635" s="20"/>
      <c r="S635" s="20"/>
      <c r="T635" s="20"/>
      <c r="U635" s="20"/>
      <c r="V635" s="20"/>
      <c r="W635" s="20"/>
      <c r="X635" s="20"/>
    </row>
    <row r="636" spans="1:24" ht="12.75" customHeight="1">
      <c r="A636" s="20"/>
      <c r="B636" s="20"/>
      <c r="C636" s="20"/>
      <c r="D636" s="20"/>
      <c r="E636" s="20"/>
      <c r="F636" s="20"/>
      <c r="G636" s="20"/>
      <c r="H636" s="20"/>
      <c r="I636" s="20"/>
      <c r="J636" s="147"/>
      <c r="K636" s="20"/>
      <c r="L636" s="20"/>
      <c r="M636" s="20"/>
      <c r="N636" s="20"/>
      <c r="O636" s="20"/>
      <c r="P636" s="20"/>
      <c r="Q636" s="20"/>
      <c r="R636" s="20"/>
      <c r="S636" s="20"/>
      <c r="T636" s="20"/>
      <c r="U636" s="20"/>
      <c r="V636" s="20"/>
      <c r="W636" s="20"/>
      <c r="X636" s="20"/>
    </row>
    <row r="637" spans="1:24" ht="12.75" customHeight="1">
      <c r="A637" s="20"/>
      <c r="B637" s="20"/>
      <c r="C637" s="20"/>
      <c r="D637" s="20"/>
      <c r="E637" s="20"/>
      <c r="F637" s="20"/>
      <c r="G637" s="20"/>
      <c r="H637" s="20"/>
      <c r="I637" s="20"/>
      <c r="J637" s="147"/>
      <c r="K637" s="20"/>
      <c r="L637" s="20"/>
      <c r="M637" s="20"/>
      <c r="N637" s="20"/>
      <c r="O637" s="20"/>
      <c r="P637" s="20"/>
      <c r="Q637" s="20"/>
      <c r="R637" s="20"/>
      <c r="S637" s="20"/>
      <c r="T637" s="20"/>
      <c r="U637" s="20"/>
      <c r="V637" s="20"/>
      <c r="W637" s="20"/>
      <c r="X637" s="20"/>
    </row>
    <row r="638" spans="1:24" ht="12.75" customHeight="1">
      <c r="A638" s="20"/>
      <c r="B638" s="20"/>
      <c r="C638" s="20"/>
      <c r="D638" s="20"/>
      <c r="E638" s="20"/>
      <c r="F638" s="20"/>
      <c r="G638" s="20"/>
      <c r="H638" s="20"/>
      <c r="I638" s="20"/>
      <c r="J638" s="147"/>
      <c r="K638" s="20"/>
      <c r="L638" s="20"/>
      <c r="M638" s="20"/>
      <c r="N638" s="20"/>
      <c r="O638" s="20"/>
      <c r="P638" s="20"/>
      <c r="Q638" s="20"/>
      <c r="R638" s="20"/>
      <c r="S638" s="20"/>
      <c r="T638" s="20"/>
      <c r="U638" s="20"/>
      <c r="V638" s="20"/>
      <c r="W638" s="20"/>
      <c r="X638" s="20"/>
    </row>
    <row r="639" spans="1:24" ht="12.75" customHeight="1">
      <c r="A639" s="20"/>
      <c r="B639" s="20"/>
      <c r="C639" s="20"/>
      <c r="D639" s="20"/>
      <c r="E639" s="20"/>
      <c r="F639" s="20"/>
      <c r="G639" s="20"/>
      <c r="H639" s="20"/>
      <c r="I639" s="20"/>
      <c r="J639" s="147"/>
      <c r="K639" s="20"/>
      <c r="L639" s="20"/>
      <c r="M639" s="20"/>
      <c r="N639" s="20"/>
      <c r="O639" s="20"/>
      <c r="P639" s="20"/>
      <c r="Q639" s="20"/>
      <c r="R639" s="20"/>
      <c r="S639" s="20"/>
      <c r="T639" s="20"/>
      <c r="U639" s="20"/>
      <c r="V639" s="20"/>
      <c r="W639" s="20"/>
      <c r="X639" s="20"/>
    </row>
    <row r="640" spans="1:24" ht="12.75" customHeight="1">
      <c r="A640" s="20"/>
      <c r="B640" s="20"/>
      <c r="C640" s="20"/>
      <c r="D640" s="20"/>
      <c r="E640" s="20"/>
      <c r="F640" s="20"/>
      <c r="G640" s="20"/>
      <c r="H640" s="20"/>
      <c r="I640" s="20"/>
      <c r="J640" s="147"/>
      <c r="K640" s="20"/>
      <c r="L640" s="20"/>
      <c r="M640" s="20"/>
      <c r="N640" s="20"/>
      <c r="O640" s="20"/>
      <c r="P640" s="20"/>
      <c r="Q640" s="20"/>
      <c r="R640" s="20"/>
      <c r="S640" s="20"/>
      <c r="T640" s="20"/>
      <c r="U640" s="20"/>
      <c r="V640" s="20"/>
      <c r="W640" s="20"/>
      <c r="X640" s="20"/>
    </row>
    <row r="641" spans="1:24" ht="12.75" customHeight="1">
      <c r="A641" s="20"/>
      <c r="B641" s="20"/>
      <c r="C641" s="20"/>
      <c r="D641" s="20"/>
      <c r="E641" s="20"/>
      <c r="F641" s="20"/>
      <c r="G641" s="20"/>
      <c r="H641" s="20"/>
      <c r="I641" s="20"/>
      <c r="J641" s="147"/>
      <c r="K641" s="20"/>
      <c r="L641" s="20"/>
      <c r="M641" s="20"/>
      <c r="N641" s="20"/>
      <c r="O641" s="20"/>
      <c r="P641" s="20"/>
      <c r="Q641" s="20"/>
      <c r="R641" s="20"/>
      <c r="S641" s="20"/>
      <c r="T641" s="20"/>
      <c r="U641" s="20"/>
      <c r="V641" s="20"/>
      <c r="W641" s="20"/>
      <c r="X641" s="20"/>
    </row>
    <row r="642" spans="1:24" ht="12.75" customHeight="1">
      <c r="A642" s="20"/>
      <c r="B642" s="20"/>
      <c r="C642" s="20"/>
      <c r="D642" s="20"/>
      <c r="E642" s="20"/>
      <c r="F642" s="20"/>
      <c r="G642" s="20"/>
      <c r="H642" s="20"/>
      <c r="I642" s="20"/>
      <c r="J642" s="147"/>
      <c r="K642" s="20"/>
      <c r="L642" s="20"/>
      <c r="M642" s="20"/>
      <c r="N642" s="20"/>
      <c r="O642" s="20"/>
      <c r="P642" s="20"/>
      <c r="Q642" s="20"/>
      <c r="R642" s="20"/>
      <c r="S642" s="20"/>
      <c r="T642" s="20"/>
      <c r="U642" s="20"/>
      <c r="V642" s="20"/>
      <c r="W642" s="20"/>
      <c r="X642" s="20"/>
    </row>
    <row r="643" spans="1:24" ht="12.75" customHeight="1">
      <c r="A643" s="20"/>
      <c r="B643" s="20"/>
      <c r="C643" s="20"/>
      <c r="D643" s="20"/>
      <c r="E643" s="20"/>
      <c r="F643" s="20"/>
      <c r="G643" s="20"/>
      <c r="H643" s="20"/>
      <c r="I643" s="20"/>
      <c r="J643" s="147"/>
      <c r="K643" s="20"/>
      <c r="L643" s="20"/>
      <c r="M643" s="20"/>
      <c r="N643" s="20"/>
      <c r="O643" s="20"/>
      <c r="P643" s="20"/>
      <c r="Q643" s="20"/>
      <c r="R643" s="20"/>
      <c r="S643" s="20"/>
      <c r="T643" s="20"/>
      <c r="U643" s="20"/>
      <c r="V643" s="20"/>
      <c r="W643" s="20"/>
      <c r="X643" s="20"/>
    </row>
    <row r="644" spans="1:24" ht="12.75" customHeight="1">
      <c r="A644" s="20"/>
      <c r="B644" s="20"/>
      <c r="C644" s="20"/>
      <c r="D644" s="20"/>
      <c r="E644" s="20"/>
      <c r="F644" s="20"/>
      <c r="G644" s="20"/>
      <c r="H644" s="20"/>
      <c r="I644" s="20"/>
      <c r="J644" s="147"/>
      <c r="K644" s="20"/>
      <c r="L644" s="20"/>
      <c r="M644" s="20"/>
      <c r="N644" s="20"/>
      <c r="O644" s="20"/>
      <c r="P644" s="20"/>
      <c r="Q644" s="20"/>
      <c r="R644" s="20"/>
      <c r="S644" s="20"/>
      <c r="T644" s="20"/>
      <c r="U644" s="20"/>
      <c r="V644" s="20"/>
      <c r="W644" s="20"/>
      <c r="X644" s="20"/>
    </row>
    <row r="645" spans="1:24" ht="12.75" customHeight="1">
      <c r="A645" s="20"/>
      <c r="B645" s="20"/>
      <c r="C645" s="20"/>
      <c r="D645" s="20"/>
      <c r="E645" s="20"/>
      <c r="F645" s="20"/>
      <c r="G645" s="20"/>
      <c r="H645" s="20"/>
      <c r="I645" s="20"/>
      <c r="J645" s="147"/>
      <c r="K645" s="20"/>
      <c r="L645" s="20"/>
      <c r="M645" s="20"/>
      <c r="N645" s="20"/>
      <c r="O645" s="20"/>
      <c r="P645" s="20"/>
      <c r="Q645" s="20"/>
      <c r="R645" s="20"/>
      <c r="S645" s="20"/>
      <c r="T645" s="20"/>
      <c r="U645" s="20"/>
      <c r="V645" s="20"/>
      <c r="W645" s="20"/>
      <c r="X645" s="20"/>
    </row>
    <row r="646" spans="1:24" ht="12.75" customHeight="1">
      <c r="A646" s="20"/>
      <c r="B646" s="20"/>
      <c r="C646" s="20"/>
      <c r="D646" s="20"/>
      <c r="E646" s="20"/>
      <c r="F646" s="20"/>
      <c r="G646" s="20"/>
      <c r="H646" s="20"/>
      <c r="I646" s="20"/>
      <c r="J646" s="147"/>
      <c r="K646" s="20"/>
      <c r="L646" s="20"/>
      <c r="M646" s="20"/>
      <c r="N646" s="20"/>
      <c r="O646" s="20"/>
      <c r="P646" s="20"/>
      <c r="Q646" s="20"/>
      <c r="R646" s="20"/>
      <c r="S646" s="20"/>
      <c r="T646" s="20"/>
      <c r="U646" s="20"/>
      <c r="V646" s="20"/>
      <c r="W646" s="20"/>
      <c r="X646" s="20"/>
    </row>
    <row r="647" spans="1:24" ht="12.75" customHeight="1">
      <c r="A647" s="20"/>
      <c r="B647" s="20"/>
      <c r="C647" s="20"/>
      <c r="D647" s="20"/>
      <c r="E647" s="20"/>
      <c r="F647" s="20"/>
      <c r="G647" s="20"/>
      <c r="H647" s="20"/>
      <c r="I647" s="20"/>
      <c r="J647" s="147"/>
      <c r="K647" s="20"/>
      <c r="L647" s="20"/>
      <c r="M647" s="20"/>
      <c r="N647" s="20"/>
      <c r="O647" s="20"/>
      <c r="P647" s="20"/>
      <c r="Q647" s="20"/>
      <c r="R647" s="20"/>
      <c r="S647" s="20"/>
      <c r="T647" s="20"/>
      <c r="U647" s="20"/>
      <c r="V647" s="20"/>
      <c r="W647" s="20"/>
      <c r="X647" s="20"/>
    </row>
    <row r="648" spans="1:24" ht="12.75" customHeight="1">
      <c r="A648" s="20"/>
      <c r="B648" s="20"/>
      <c r="C648" s="20"/>
      <c r="D648" s="20"/>
      <c r="E648" s="20"/>
      <c r="F648" s="20"/>
      <c r="G648" s="20"/>
      <c r="H648" s="20"/>
      <c r="I648" s="20"/>
      <c r="J648" s="147"/>
      <c r="K648" s="20"/>
      <c r="L648" s="20"/>
      <c r="M648" s="20"/>
      <c r="N648" s="20"/>
      <c r="O648" s="20"/>
      <c r="P648" s="20"/>
      <c r="Q648" s="20"/>
      <c r="R648" s="20"/>
      <c r="S648" s="20"/>
      <c r="T648" s="20"/>
      <c r="U648" s="20"/>
      <c r="V648" s="20"/>
      <c r="W648" s="20"/>
      <c r="X648" s="20"/>
    </row>
    <row r="649" spans="1:24" ht="12.75" customHeight="1">
      <c r="A649" s="20"/>
      <c r="B649" s="20"/>
      <c r="C649" s="20"/>
      <c r="D649" s="20"/>
      <c r="E649" s="20"/>
      <c r="F649" s="20"/>
      <c r="G649" s="20"/>
      <c r="H649" s="20"/>
      <c r="I649" s="20"/>
      <c r="J649" s="147"/>
      <c r="K649" s="20"/>
      <c r="L649" s="20"/>
      <c r="M649" s="20"/>
      <c r="N649" s="20"/>
      <c r="O649" s="20"/>
      <c r="P649" s="20"/>
      <c r="Q649" s="20"/>
      <c r="R649" s="20"/>
      <c r="S649" s="20"/>
      <c r="T649" s="20"/>
      <c r="U649" s="20"/>
      <c r="V649" s="20"/>
      <c r="W649" s="20"/>
      <c r="X649" s="20"/>
    </row>
    <row r="650" spans="1:24" ht="12.75" customHeight="1">
      <c r="A650" s="20"/>
      <c r="B650" s="20"/>
      <c r="C650" s="20"/>
      <c r="D650" s="20"/>
      <c r="E650" s="20"/>
      <c r="F650" s="20"/>
      <c r="G650" s="20"/>
      <c r="H650" s="20"/>
      <c r="I650" s="20"/>
      <c r="J650" s="147"/>
      <c r="K650" s="20"/>
      <c r="L650" s="20"/>
      <c r="M650" s="20"/>
      <c r="N650" s="20"/>
      <c r="O650" s="20"/>
      <c r="P650" s="20"/>
      <c r="Q650" s="20"/>
      <c r="R650" s="20"/>
      <c r="S650" s="20"/>
      <c r="T650" s="20"/>
      <c r="U650" s="20"/>
      <c r="V650" s="20"/>
      <c r="W650" s="20"/>
      <c r="X650" s="20"/>
    </row>
    <row r="651" spans="1:24" ht="12.75" customHeight="1">
      <c r="A651" s="20"/>
      <c r="B651" s="20"/>
      <c r="C651" s="20"/>
      <c r="D651" s="20"/>
      <c r="E651" s="20"/>
      <c r="F651" s="20"/>
      <c r="G651" s="20"/>
      <c r="H651" s="20"/>
      <c r="I651" s="20"/>
      <c r="J651" s="147"/>
      <c r="K651" s="20"/>
      <c r="L651" s="20"/>
      <c r="M651" s="20"/>
      <c r="N651" s="20"/>
      <c r="O651" s="20"/>
      <c r="P651" s="20"/>
      <c r="Q651" s="20"/>
      <c r="R651" s="20"/>
      <c r="S651" s="20"/>
      <c r="T651" s="20"/>
      <c r="U651" s="20"/>
      <c r="V651" s="20"/>
      <c r="W651" s="20"/>
      <c r="X651" s="20"/>
    </row>
    <row r="652" spans="1:24" ht="12.75" customHeight="1">
      <c r="A652" s="20"/>
      <c r="B652" s="20"/>
      <c r="C652" s="20"/>
      <c r="D652" s="20"/>
      <c r="E652" s="20"/>
      <c r="F652" s="20"/>
      <c r="G652" s="20"/>
      <c r="H652" s="20"/>
      <c r="I652" s="20"/>
      <c r="J652" s="147"/>
      <c r="K652" s="20"/>
      <c r="L652" s="20"/>
      <c r="M652" s="20"/>
      <c r="N652" s="20"/>
      <c r="O652" s="20"/>
      <c r="P652" s="20"/>
      <c r="Q652" s="20"/>
      <c r="R652" s="20"/>
      <c r="S652" s="20"/>
      <c r="T652" s="20"/>
      <c r="U652" s="20"/>
      <c r="V652" s="20"/>
      <c r="W652" s="20"/>
      <c r="X652" s="20"/>
    </row>
    <row r="653" spans="1:24" ht="12.75" customHeight="1">
      <c r="A653" s="20"/>
      <c r="B653" s="20"/>
      <c r="C653" s="20"/>
      <c r="D653" s="20"/>
      <c r="E653" s="20"/>
      <c r="F653" s="20"/>
      <c r="G653" s="20"/>
      <c r="H653" s="20"/>
      <c r="I653" s="20"/>
      <c r="J653" s="147"/>
      <c r="K653" s="20"/>
      <c r="L653" s="20"/>
      <c r="M653" s="20"/>
      <c r="N653" s="20"/>
      <c r="O653" s="20"/>
      <c r="P653" s="20"/>
      <c r="Q653" s="20"/>
      <c r="R653" s="20"/>
      <c r="S653" s="20"/>
      <c r="T653" s="20"/>
      <c r="U653" s="20"/>
      <c r="V653" s="20"/>
      <c r="W653" s="20"/>
      <c r="X653" s="20"/>
    </row>
    <row r="654" spans="1:24" ht="12.75" customHeight="1">
      <c r="A654" s="20"/>
      <c r="B654" s="20"/>
      <c r="C654" s="20"/>
      <c r="D654" s="20"/>
      <c r="E654" s="20"/>
      <c r="F654" s="20"/>
      <c r="G654" s="20"/>
      <c r="H654" s="20"/>
      <c r="I654" s="20"/>
      <c r="J654" s="147"/>
      <c r="K654" s="20"/>
      <c r="L654" s="20"/>
      <c r="M654" s="20"/>
      <c r="N654" s="20"/>
      <c r="O654" s="20"/>
      <c r="P654" s="20"/>
      <c r="Q654" s="20"/>
      <c r="R654" s="20"/>
      <c r="S654" s="20"/>
      <c r="T654" s="20"/>
      <c r="U654" s="20"/>
      <c r="V654" s="20"/>
      <c r="W654" s="20"/>
      <c r="X654" s="20"/>
    </row>
    <row r="655" spans="1:24" ht="12.75" customHeight="1">
      <c r="A655" s="20"/>
      <c r="B655" s="20"/>
      <c r="C655" s="20"/>
      <c r="D655" s="20"/>
      <c r="E655" s="20"/>
      <c r="F655" s="20"/>
      <c r="G655" s="20"/>
      <c r="H655" s="20"/>
      <c r="I655" s="20"/>
      <c r="J655" s="147"/>
      <c r="K655" s="20"/>
      <c r="L655" s="20"/>
      <c r="M655" s="20"/>
      <c r="N655" s="20"/>
      <c r="O655" s="20"/>
      <c r="P655" s="20"/>
      <c r="Q655" s="20"/>
      <c r="R655" s="20"/>
      <c r="S655" s="20"/>
      <c r="T655" s="20"/>
      <c r="U655" s="20"/>
      <c r="V655" s="20"/>
      <c r="W655" s="20"/>
      <c r="X655" s="20"/>
    </row>
    <row r="656" spans="1:24" ht="12.75" customHeight="1">
      <c r="A656" s="20"/>
      <c r="B656" s="20"/>
      <c r="C656" s="20"/>
      <c r="D656" s="20"/>
      <c r="E656" s="20"/>
      <c r="F656" s="20"/>
      <c r="G656" s="20"/>
      <c r="H656" s="20"/>
      <c r="I656" s="20"/>
      <c r="J656" s="147"/>
      <c r="K656" s="20"/>
      <c r="L656" s="20"/>
      <c r="M656" s="20"/>
      <c r="N656" s="20"/>
      <c r="O656" s="20"/>
      <c r="P656" s="20"/>
      <c r="Q656" s="20"/>
      <c r="R656" s="20"/>
      <c r="S656" s="20"/>
      <c r="T656" s="20"/>
      <c r="U656" s="20"/>
      <c r="V656" s="20"/>
      <c r="W656" s="20"/>
      <c r="X656" s="20"/>
    </row>
    <row r="657" spans="1:24" ht="12.75" customHeight="1">
      <c r="A657" s="20"/>
      <c r="B657" s="20"/>
      <c r="C657" s="20"/>
      <c r="D657" s="20"/>
      <c r="E657" s="20"/>
      <c r="F657" s="20"/>
      <c r="G657" s="20"/>
      <c r="H657" s="20"/>
      <c r="I657" s="20"/>
      <c r="J657" s="147"/>
      <c r="K657" s="20"/>
      <c r="L657" s="20"/>
      <c r="M657" s="20"/>
      <c r="N657" s="20"/>
      <c r="O657" s="20"/>
      <c r="P657" s="20"/>
      <c r="Q657" s="20"/>
      <c r="R657" s="20"/>
      <c r="S657" s="20"/>
      <c r="T657" s="20"/>
      <c r="U657" s="20"/>
      <c r="V657" s="20"/>
      <c r="W657" s="20"/>
      <c r="X657" s="20"/>
    </row>
    <row r="658" spans="1:24" ht="12.75" customHeight="1">
      <c r="A658" s="20"/>
      <c r="B658" s="20"/>
      <c r="C658" s="20"/>
      <c r="D658" s="20"/>
      <c r="E658" s="20"/>
      <c r="F658" s="20"/>
      <c r="G658" s="20"/>
      <c r="H658" s="20"/>
      <c r="I658" s="20"/>
      <c r="J658" s="147"/>
      <c r="K658" s="20"/>
      <c r="L658" s="20"/>
      <c r="M658" s="20"/>
      <c r="N658" s="20"/>
      <c r="O658" s="20"/>
      <c r="P658" s="20"/>
      <c r="Q658" s="20"/>
      <c r="R658" s="20"/>
      <c r="S658" s="20"/>
      <c r="T658" s="20"/>
      <c r="U658" s="20"/>
      <c r="V658" s="20"/>
      <c r="W658" s="20"/>
      <c r="X658" s="20"/>
    </row>
    <row r="659" spans="1:24" ht="12.75" customHeight="1">
      <c r="A659" s="20"/>
      <c r="B659" s="20"/>
      <c r="C659" s="20"/>
      <c r="D659" s="20"/>
      <c r="E659" s="20"/>
      <c r="F659" s="20"/>
      <c r="G659" s="20"/>
      <c r="H659" s="20"/>
      <c r="I659" s="20"/>
      <c r="J659" s="147"/>
      <c r="K659" s="20"/>
      <c r="L659" s="20"/>
      <c r="M659" s="20"/>
      <c r="N659" s="20"/>
      <c r="O659" s="20"/>
      <c r="P659" s="20"/>
      <c r="Q659" s="20"/>
      <c r="R659" s="20"/>
      <c r="S659" s="20"/>
      <c r="T659" s="20"/>
      <c r="U659" s="20"/>
      <c r="V659" s="20"/>
      <c r="W659" s="20"/>
      <c r="X659" s="20"/>
    </row>
    <row r="660" spans="1:24" ht="12.75" customHeight="1">
      <c r="A660" s="20"/>
      <c r="B660" s="20"/>
      <c r="C660" s="20"/>
      <c r="D660" s="20"/>
      <c r="E660" s="20"/>
      <c r="F660" s="20"/>
      <c r="G660" s="20"/>
      <c r="H660" s="20"/>
      <c r="I660" s="20"/>
      <c r="J660" s="147"/>
      <c r="K660" s="20"/>
      <c r="L660" s="20"/>
      <c r="M660" s="20"/>
      <c r="N660" s="20"/>
      <c r="O660" s="20"/>
      <c r="P660" s="20"/>
      <c r="Q660" s="20"/>
      <c r="R660" s="20"/>
      <c r="S660" s="20"/>
      <c r="T660" s="20"/>
      <c r="U660" s="20"/>
      <c r="V660" s="20"/>
      <c r="W660" s="20"/>
      <c r="X660" s="20"/>
    </row>
    <row r="661" spans="1:24" ht="12.75" customHeight="1">
      <c r="A661" s="20"/>
      <c r="B661" s="20"/>
      <c r="C661" s="20"/>
      <c r="D661" s="20"/>
      <c r="E661" s="20"/>
      <c r="F661" s="20"/>
      <c r="G661" s="20"/>
      <c r="H661" s="20"/>
      <c r="I661" s="20"/>
      <c r="J661" s="147"/>
      <c r="K661" s="20"/>
      <c r="L661" s="20"/>
      <c r="M661" s="20"/>
      <c r="N661" s="20"/>
      <c r="O661" s="20"/>
      <c r="P661" s="20"/>
      <c r="Q661" s="20"/>
      <c r="R661" s="20"/>
      <c r="S661" s="20"/>
      <c r="T661" s="20"/>
      <c r="U661" s="20"/>
      <c r="V661" s="20"/>
      <c r="W661" s="20"/>
      <c r="X661" s="20"/>
    </row>
    <row r="662" spans="1:24" ht="12.75" customHeight="1">
      <c r="A662" s="20"/>
      <c r="B662" s="20"/>
      <c r="C662" s="20"/>
      <c r="D662" s="20"/>
      <c r="E662" s="20"/>
      <c r="F662" s="20"/>
      <c r="G662" s="20"/>
      <c r="H662" s="20"/>
      <c r="I662" s="20"/>
      <c r="J662" s="147"/>
      <c r="K662" s="20"/>
      <c r="L662" s="20"/>
      <c r="M662" s="20"/>
      <c r="N662" s="20"/>
      <c r="O662" s="20"/>
      <c r="P662" s="20"/>
      <c r="Q662" s="20"/>
      <c r="R662" s="20"/>
      <c r="S662" s="20"/>
      <c r="T662" s="20"/>
      <c r="U662" s="20"/>
      <c r="V662" s="20"/>
      <c r="W662" s="20"/>
      <c r="X662" s="20"/>
    </row>
    <row r="663" spans="1:24" ht="12.75" customHeight="1">
      <c r="A663" s="20"/>
      <c r="B663" s="20"/>
      <c r="C663" s="20"/>
      <c r="D663" s="20"/>
      <c r="E663" s="20"/>
      <c r="F663" s="20"/>
      <c r="G663" s="20"/>
      <c r="H663" s="20"/>
      <c r="I663" s="20"/>
      <c r="J663" s="147"/>
      <c r="K663" s="20"/>
      <c r="L663" s="20"/>
      <c r="M663" s="20"/>
      <c r="N663" s="20"/>
      <c r="O663" s="20"/>
      <c r="P663" s="20"/>
      <c r="Q663" s="20"/>
      <c r="R663" s="20"/>
      <c r="S663" s="20"/>
      <c r="T663" s="20"/>
      <c r="U663" s="20"/>
      <c r="V663" s="20"/>
      <c r="W663" s="20"/>
      <c r="X663" s="20"/>
    </row>
    <row r="664" spans="1:24" ht="12.75" customHeight="1">
      <c r="A664" s="20"/>
      <c r="B664" s="20"/>
      <c r="C664" s="20"/>
      <c r="D664" s="20"/>
      <c r="E664" s="20"/>
      <c r="F664" s="20"/>
      <c r="G664" s="20"/>
      <c r="H664" s="20"/>
      <c r="I664" s="20"/>
      <c r="J664" s="147"/>
      <c r="K664" s="20"/>
      <c r="L664" s="20"/>
      <c r="M664" s="20"/>
      <c r="N664" s="20"/>
      <c r="O664" s="20"/>
      <c r="P664" s="20"/>
      <c r="Q664" s="20"/>
      <c r="R664" s="20"/>
      <c r="S664" s="20"/>
      <c r="T664" s="20"/>
      <c r="U664" s="20"/>
      <c r="V664" s="20"/>
      <c r="W664" s="20"/>
      <c r="X664" s="20"/>
    </row>
    <row r="665" spans="1:24" ht="12.75" customHeight="1">
      <c r="A665" s="20"/>
      <c r="B665" s="20"/>
      <c r="C665" s="20"/>
      <c r="D665" s="20"/>
      <c r="E665" s="20"/>
      <c r="F665" s="20"/>
      <c r="G665" s="20"/>
      <c r="H665" s="20"/>
      <c r="I665" s="20"/>
      <c r="J665" s="147"/>
      <c r="K665" s="20"/>
      <c r="L665" s="20"/>
      <c r="M665" s="20"/>
      <c r="N665" s="20"/>
      <c r="O665" s="20"/>
      <c r="P665" s="20"/>
      <c r="Q665" s="20"/>
      <c r="R665" s="20"/>
      <c r="S665" s="20"/>
      <c r="T665" s="20"/>
      <c r="U665" s="20"/>
      <c r="V665" s="20"/>
      <c r="W665" s="20"/>
      <c r="X665" s="20"/>
    </row>
    <row r="666" spans="1:24" ht="12.75" customHeight="1">
      <c r="A666" s="20"/>
      <c r="B666" s="20"/>
      <c r="C666" s="20"/>
      <c r="D666" s="20"/>
      <c r="E666" s="20"/>
      <c r="F666" s="20"/>
      <c r="G666" s="20"/>
      <c r="H666" s="20"/>
      <c r="I666" s="20"/>
      <c r="J666" s="147"/>
      <c r="K666" s="20"/>
      <c r="L666" s="20"/>
      <c r="M666" s="20"/>
      <c r="N666" s="20"/>
      <c r="O666" s="20"/>
      <c r="P666" s="20"/>
      <c r="Q666" s="20"/>
      <c r="R666" s="20"/>
      <c r="S666" s="20"/>
      <c r="T666" s="20"/>
      <c r="U666" s="20"/>
      <c r="V666" s="20"/>
      <c r="W666" s="20"/>
      <c r="X666" s="20"/>
    </row>
    <row r="667" spans="1:24" ht="12.75" customHeight="1">
      <c r="A667" s="20"/>
      <c r="B667" s="20"/>
      <c r="C667" s="20"/>
      <c r="D667" s="20"/>
      <c r="E667" s="20"/>
      <c r="F667" s="20"/>
      <c r="G667" s="20"/>
      <c r="H667" s="20"/>
      <c r="I667" s="20"/>
      <c r="J667" s="147"/>
      <c r="K667" s="20"/>
      <c r="L667" s="20"/>
      <c r="M667" s="20"/>
      <c r="N667" s="20"/>
      <c r="O667" s="20"/>
      <c r="P667" s="20"/>
      <c r="Q667" s="20"/>
      <c r="R667" s="20"/>
      <c r="S667" s="20"/>
      <c r="T667" s="20"/>
      <c r="U667" s="20"/>
      <c r="V667" s="20"/>
      <c r="W667" s="20"/>
      <c r="X667" s="20"/>
    </row>
    <row r="668" spans="1:24" ht="12.75" customHeight="1">
      <c r="A668" s="20"/>
      <c r="B668" s="20"/>
      <c r="C668" s="20"/>
      <c r="D668" s="20"/>
      <c r="E668" s="20"/>
      <c r="F668" s="20"/>
      <c r="G668" s="20"/>
      <c r="H668" s="20"/>
      <c r="I668" s="20"/>
      <c r="J668" s="147"/>
      <c r="K668" s="20"/>
      <c r="L668" s="20"/>
      <c r="M668" s="20"/>
      <c r="N668" s="20"/>
      <c r="O668" s="20"/>
      <c r="P668" s="20"/>
      <c r="Q668" s="20"/>
      <c r="R668" s="20"/>
      <c r="S668" s="20"/>
      <c r="T668" s="20"/>
      <c r="U668" s="20"/>
      <c r="V668" s="20"/>
      <c r="W668" s="20"/>
      <c r="X668" s="20"/>
    </row>
    <row r="669" spans="1:24" ht="12.75" customHeight="1">
      <c r="A669" s="20"/>
      <c r="B669" s="20"/>
      <c r="C669" s="20"/>
      <c r="D669" s="20"/>
      <c r="E669" s="20"/>
      <c r="F669" s="20"/>
      <c r="G669" s="20"/>
      <c r="H669" s="20"/>
      <c r="I669" s="20"/>
      <c r="J669" s="147"/>
      <c r="K669" s="20"/>
      <c r="L669" s="20"/>
      <c r="M669" s="20"/>
      <c r="N669" s="20"/>
      <c r="O669" s="20"/>
      <c r="P669" s="20"/>
      <c r="Q669" s="20"/>
      <c r="R669" s="20"/>
      <c r="S669" s="20"/>
      <c r="T669" s="20"/>
      <c r="U669" s="20"/>
      <c r="V669" s="20"/>
      <c r="W669" s="20"/>
      <c r="X669" s="20"/>
    </row>
    <row r="670" spans="1:24" ht="12.75" customHeight="1">
      <c r="A670" s="20"/>
      <c r="B670" s="20"/>
      <c r="C670" s="20"/>
      <c r="D670" s="20"/>
      <c r="E670" s="20"/>
      <c r="F670" s="20"/>
      <c r="G670" s="20"/>
      <c r="H670" s="20"/>
      <c r="I670" s="20"/>
      <c r="J670" s="147"/>
      <c r="K670" s="20"/>
      <c r="L670" s="20"/>
      <c r="M670" s="20"/>
      <c r="N670" s="20"/>
      <c r="O670" s="20"/>
      <c r="P670" s="20"/>
      <c r="Q670" s="20"/>
      <c r="R670" s="20"/>
      <c r="S670" s="20"/>
      <c r="T670" s="20"/>
      <c r="U670" s="20"/>
      <c r="V670" s="20"/>
      <c r="W670" s="20"/>
      <c r="X670" s="20"/>
    </row>
    <row r="671" spans="1:24" ht="12.75" customHeight="1">
      <c r="A671" s="20"/>
      <c r="B671" s="20"/>
      <c r="C671" s="20"/>
      <c r="D671" s="20"/>
      <c r="E671" s="20"/>
      <c r="F671" s="20"/>
      <c r="G671" s="20"/>
      <c r="H671" s="20"/>
      <c r="I671" s="20"/>
      <c r="J671" s="147"/>
      <c r="K671" s="20"/>
      <c r="L671" s="20"/>
      <c r="M671" s="20"/>
      <c r="N671" s="20"/>
      <c r="O671" s="20"/>
      <c r="P671" s="20"/>
      <c r="Q671" s="20"/>
      <c r="R671" s="20"/>
      <c r="S671" s="20"/>
      <c r="T671" s="20"/>
      <c r="U671" s="20"/>
      <c r="V671" s="20"/>
      <c r="W671" s="20"/>
      <c r="X671" s="20"/>
    </row>
    <row r="672" spans="1:24" ht="12.75" customHeight="1">
      <c r="A672" s="20"/>
      <c r="B672" s="20"/>
      <c r="C672" s="20"/>
      <c r="D672" s="20"/>
      <c r="E672" s="20"/>
      <c r="F672" s="20"/>
      <c r="G672" s="20"/>
      <c r="H672" s="20"/>
      <c r="I672" s="20"/>
      <c r="J672" s="147"/>
      <c r="K672" s="20"/>
      <c r="L672" s="20"/>
      <c r="M672" s="20"/>
      <c r="N672" s="20"/>
      <c r="O672" s="20"/>
      <c r="P672" s="20"/>
      <c r="Q672" s="20"/>
      <c r="R672" s="20"/>
      <c r="S672" s="20"/>
      <c r="T672" s="20"/>
      <c r="U672" s="20"/>
      <c r="V672" s="20"/>
      <c r="W672" s="20"/>
      <c r="X672" s="20"/>
    </row>
    <row r="673" spans="1:24" ht="12.75" customHeight="1">
      <c r="A673" s="20"/>
      <c r="B673" s="20"/>
      <c r="C673" s="20"/>
      <c r="D673" s="20"/>
      <c r="E673" s="20"/>
      <c r="F673" s="20"/>
      <c r="G673" s="20"/>
      <c r="H673" s="20"/>
      <c r="I673" s="20"/>
      <c r="J673" s="147"/>
      <c r="K673" s="20"/>
      <c r="L673" s="20"/>
      <c r="M673" s="20"/>
      <c r="N673" s="20"/>
      <c r="O673" s="20"/>
      <c r="P673" s="20"/>
      <c r="Q673" s="20"/>
      <c r="R673" s="20"/>
      <c r="S673" s="20"/>
      <c r="T673" s="20"/>
      <c r="U673" s="20"/>
      <c r="V673" s="20"/>
      <c r="W673" s="20"/>
      <c r="X673" s="20"/>
    </row>
    <row r="674" spans="1:24" ht="12.75" customHeight="1">
      <c r="A674" s="20"/>
      <c r="B674" s="20"/>
      <c r="C674" s="20"/>
      <c r="D674" s="20"/>
      <c r="E674" s="20"/>
      <c r="F674" s="20"/>
      <c r="G674" s="20"/>
      <c r="H674" s="20"/>
      <c r="I674" s="20"/>
      <c r="J674" s="147"/>
      <c r="K674" s="20"/>
      <c r="L674" s="20"/>
      <c r="M674" s="20"/>
      <c r="N674" s="20"/>
      <c r="O674" s="20"/>
      <c r="P674" s="20"/>
      <c r="Q674" s="20"/>
      <c r="R674" s="20"/>
      <c r="S674" s="20"/>
      <c r="T674" s="20"/>
      <c r="U674" s="20"/>
      <c r="V674" s="20"/>
      <c r="W674" s="20"/>
      <c r="X674" s="20"/>
    </row>
    <row r="675" spans="1:24" ht="12.75" customHeight="1">
      <c r="A675" s="20"/>
      <c r="B675" s="20"/>
      <c r="C675" s="20"/>
      <c r="D675" s="20"/>
      <c r="E675" s="20"/>
      <c r="F675" s="20"/>
      <c r="G675" s="20"/>
      <c r="H675" s="20"/>
      <c r="I675" s="20"/>
      <c r="J675" s="147"/>
      <c r="K675" s="20"/>
      <c r="L675" s="20"/>
      <c r="M675" s="20"/>
      <c r="N675" s="20"/>
      <c r="O675" s="20"/>
      <c r="P675" s="20"/>
      <c r="Q675" s="20"/>
      <c r="R675" s="20"/>
      <c r="S675" s="20"/>
      <c r="T675" s="20"/>
      <c r="U675" s="20"/>
      <c r="V675" s="20"/>
      <c r="W675" s="20"/>
      <c r="X675" s="20"/>
    </row>
    <row r="676" spans="1:24" ht="12.75" customHeight="1">
      <c r="A676" s="20"/>
      <c r="B676" s="20"/>
      <c r="C676" s="20"/>
      <c r="D676" s="20"/>
      <c r="E676" s="20"/>
      <c r="F676" s="20"/>
      <c r="G676" s="20"/>
      <c r="H676" s="20"/>
      <c r="I676" s="20"/>
      <c r="J676" s="147"/>
      <c r="K676" s="20"/>
      <c r="L676" s="20"/>
      <c r="M676" s="20"/>
      <c r="N676" s="20"/>
      <c r="O676" s="20"/>
      <c r="P676" s="20"/>
      <c r="Q676" s="20"/>
      <c r="R676" s="20"/>
      <c r="S676" s="20"/>
      <c r="T676" s="20"/>
      <c r="U676" s="20"/>
      <c r="V676" s="20"/>
      <c r="W676" s="20"/>
      <c r="X676" s="20"/>
    </row>
    <row r="677" spans="1:24" ht="12.75" customHeight="1">
      <c r="A677" s="20"/>
      <c r="B677" s="20"/>
      <c r="C677" s="20"/>
      <c r="D677" s="20"/>
      <c r="E677" s="20"/>
      <c r="F677" s="20"/>
      <c r="G677" s="20"/>
      <c r="H677" s="20"/>
      <c r="I677" s="20"/>
      <c r="J677" s="147"/>
      <c r="K677" s="20"/>
      <c r="L677" s="20"/>
      <c r="M677" s="20"/>
      <c r="N677" s="20"/>
      <c r="O677" s="20"/>
      <c r="P677" s="20"/>
      <c r="Q677" s="20"/>
      <c r="R677" s="20"/>
      <c r="S677" s="20"/>
      <c r="T677" s="20"/>
      <c r="U677" s="20"/>
      <c r="V677" s="20"/>
      <c r="W677" s="20"/>
      <c r="X677" s="20"/>
    </row>
    <row r="678" spans="1:24" ht="12.75" customHeight="1">
      <c r="A678" s="20"/>
      <c r="B678" s="20"/>
      <c r="C678" s="20"/>
      <c r="D678" s="20"/>
      <c r="E678" s="20"/>
      <c r="F678" s="20"/>
      <c r="G678" s="20"/>
      <c r="H678" s="20"/>
      <c r="I678" s="20"/>
      <c r="J678" s="147"/>
      <c r="K678" s="20"/>
      <c r="L678" s="20"/>
      <c r="M678" s="20"/>
      <c r="N678" s="20"/>
      <c r="O678" s="20"/>
      <c r="P678" s="20"/>
      <c r="Q678" s="20"/>
      <c r="R678" s="20"/>
      <c r="S678" s="20"/>
      <c r="T678" s="20"/>
      <c r="U678" s="20"/>
      <c r="V678" s="20"/>
      <c r="W678" s="20"/>
      <c r="X678" s="20"/>
    </row>
    <row r="679" spans="1:24" ht="12.75" customHeight="1">
      <c r="A679" s="20"/>
      <c r="B679" s="20"/>
      <c r="C679" s="20"/>
      <c r="D679" s="20"/>
      <c r="E679" s="20"/>
      <c r="F679" s="20"/>
      <c r="G679" s="20"/>
      <c r="H679" s="20"/>
      <c r="I679" s="20"/>
      <c r="J679" s="147"/>
      <c r="K679" s="20"/>
      <c r="L679" s="20"/>
      <c r="M679" s="20"/>
      <c r="N679" s="20"/>
      <c r="O679" s="20"/>
      <c r="P679" s="20"/>
      <c r="Q679" s="20"/>
      <c r="R679" s="20"/>
      <c r="S679" s="20"/>
      <c r="T679" s="20"/>
      <c r="U679" s="20"/>
      <c r="V679" s="20"/>
      <c r="W679" s="20"/>
      <c r="X679" s="20"/>
    </row>
    <row r="680" spans="1:24" ht="12.75" customHeight="1">
      <c r="A680" s="20"/>
      <c r="B680" s="20"/>
      <c r="C680" s="20"/>
      <c r="D680" s="20"/>
      <c r="E680" s="20"/>
      <c r="F680" s="20"/>
      <c r="G680" s="20"/>
      <c r="H680" s="20"/>
      <c r="I680" s="20"/>
      <c r="J680" s="147"/>
      <c r="K680" s="20"/>
      <c r="L680" s="20"/>
      <c r="M680" s="20"/>
      <c r="N680" s="20"/>
      <c r="O680" s="20"/>
      <c r="P680" s="20"/>
      <c r="Q680" s="20"/>
      <c r="R680" s="20"/>
      <c r="S680" s="20"/>
      <c r="T680" s="20"/>
      <c r="U680" s="20"/>
      <c r="V680" s="20"/>
      <c r="W680" s="20"/>
      <c r="X680" s="20"/>
    </row>
    <row r="681" spans="1:24" ht="12.75" customHeight="1">
      <c r="A681" s="20"/>
      <c r="B681" s="20"/>
      <c r="C681" s="20"/>
      <c r="D681" s="20"/>
      <c r="E681" s="20"/>
      <c r="F681" s="20"/>
      <c r="G681" s="20"/>
      <c r="H681" s="20"/>
      <c r="I681" s="20"/>
      <c r="J681" s="147"/>
      <c r="K681" s="20"/>
      <c r="L681" s="20"/>
      <c r="M681" s="20"/>
      <c r="N681" s="20"/>
      <c r="O681" s="20"/>
      <c r="P681" s="20"/>
      <c r="Q681" s="20"/>
      <c r="R681" s="20"/>
      <c r="S681" s="20"/>
      <c r="T681" s="20"/>
      <c r="U681" s="20"/>
      <c r="V681" s="20"/>
      <c r="W681" s="20"/>
      <c r="X681" s="20"/>
    </row>
    <row r="682" spans="1:24" ht="12.75" customHeight="1">
      <c r="A682" s="20"/>
      <c r="B682" s="20"/>
      <c r="C682" s="20"/>
      <c r="D682" s="20"/>
      <c r="E682" s="20"/>
      <c r="F682" s="20"/>
      <c r="G682" s="20"/>
      <c r="H682" s="20"/>
      <c r="I682" s="20"/>
      <c r="J682" s="147"/>
      <c r="K682" s="20"/>
      <c r="L682" s="20"/>
      <c r="M682" s="20"/>
      <c r="N682" s="20"/>
      <c r="O682" s="20"/>
      <c r="P682" s="20"/>
      <c r="Q682" s="20"/>
      <c r="R682" s="20"/>
      <c r="S682" s="20"/>
      <c r="T682" s="20"/>
      <c r="U682" s="20"/>
      <c r="V682" s="20"/>
      <c r="W682" s="20"/>
      <c r="X682" s="20"/>
    </row>
    <row r="683" spans="1:24" ht="12.75" customHeight="1">
      <c r="A683" s="20"/>
      <c r="B683" s="20"/>
      <c r="C683" s="20"/>
      <c r="D683" s="20"/>
      <c r="E683" s="20"/>
      <c r="F683" s="20"/>
      <c r="G683" s="20"/>
      <c r="H683" s="20"/>
      <c r="I683" s="20"/>
      <c r="J683" s="147"/>
      <c r="K683" s="20"/>
      <c r="L683" s="20"/>
      <c r="M683" s="20"/>
      <c r="N683" s="20"/>
      <c r="O683" s="20"/>
      <c r="P683" s="20"/>
      <c r="Q683" s="20"/>
      <c r="R683" s="20"/>
      <c r="S683" s="20"/>
      <c r="T683" s="20"/>
      <c r="U683" s="20"/>
      <c r="V683" s="20"/>
      <c r="W683" s="20"/>
      <c r="X683" s="20"/>
    </row>
    <row r="684" spans="1:24" ht="12.75" customHeight="1">
      <c r="A684" s="20"/>
      <c r="B684" s="20"/>
      <c r="C684" s="20"/>
      <c r="D684" s="20"/>
      <c r="E684" s="20"/>
      <c r="F684" s="20"/>
      <c r="G684" s="20"/>
      <c r="H684" s="20"/>
      <c r="I684" s="20"/>
      <c r="J684" s="147"/>
      <c r="K684" s="20"/>
      <c r="L684" s="20"/>
      <c r="M684" s="20"/>
      <c r="N684" s="20"/>
      <c r="O684" s="20"/>
      <c r="P684" s="20"/>
      <c r="Q684" s="20"/>
      <c r="R684" s="20"/>
      <c r="S684" s="20"/>
      <c r="T684" s="20"/>
      <c r="U684" s="20"/>
      <c r="V684" s="20"/>
      <c r="W684" s="20"/>
      <c r="X684" s="20"/>
    </row>
    <row r="685" spans="1:24" ht="12.75" customHeight="1">
      <c r="A685" s="20"/>
      <c r="B685" s="20"/>
      <c r="C685" s="20"/>
      <c r="D685" s="20"/>
      <c r="E685" s="20"/>
      <c r="F685" s="20"/>
      <c r="G685" s="20"/>
      <c r="H685" s="20"/>
      <c r="I685" s="20"/>
      <c r="J685" s="147"/>
      <c r="K685" s="20"/>
      <c r="L685" s="20"/>
      <c r="M685" s="20"/>
      <c r="N685" s="20"/>
      <c r="O685" s="20"/>
      <c r="P685" s="20"/>
      <c r="Q685" s="20"/>
      <c r="R685" s="20"/>
      <c r="S685" s="20"/>
      <c r="T685" s="20"/>
      <c r="U685" s="20"/>
      <c r="V685" s="20"/>
      <c r="W685" s="20"/>
      <c r="X685" s="20"/>
    </row>
    <row r="686" spans="1:24" ht="12.75" customHeight="1">
      <c r="A686" s="20"/>
      <c r="B686" s="20"/>
      <c r="C686" s="20"/>
      <c r="D686" s="20"/>
      <c r="E686" s="20"/>
      <c r="F686" s="20"/>
      <c r="G686" s="20"/>
      <c r="H686" s="20"/>
      <c r="I686" s="20"/>
      <c r="J686" s="147"/>
      <c r="K686" s="20"/>
      <c r="L686" s="20"/>
      <c r="M686" s="20"/>
      <c r="N686" s="20"/>
      <c r="O686" s="20"/>
      <c r="P686" s="20"/>
      <c r="Q686" s="20"/>
      <c r="R686" s="20"/>
      <c r="S686" s="20"/>
      <c r="T686" s="20"/>
      <c r="U686" s="20"/>
      <c r="V686" s="20"/>
      <c r="W686" s="20"/>
      <c r="X686" s="20"/>
    </row>
    <row r="687" spans="1:24" ht="12.75" customHeight="1">
      <c r="A687" s="20"/>
      <c r="B687" s="20"/>
      <c r="C687" s="20"/>
      <c r="D687" s="20"/>
      <c r="E687" s="20"/>
      <c r="F687" s="20"/>
      <c r="G687" s="20"/>
      <c r="H687" s="20"/>
      <c r="I687" s="20"/>
      <c r="J687" s="147"/>
      <c r="K687" s="20"/>
      <c r="L687" s="20"/>
      <c r="M687" s="20"/>
      <c r="N687" s="20"/>
      <c r="O687" s="20"/>
      <c r="P687" s="20"/>
      <c r="Q687" s="20"/>
      <c r="R687" s="20"/>
      <c r="S687" s="20"/>
      <c r="T687" s="20"/>
      <c r="U687" s="20"/>
      <c r="V687" s="20"/>
      <c r="W687" s="20"/>
      <c r="X687" s="20"/>
    </row>
    <row r="688" spans="1:24" ht="12.75" customHeight="1">
      <c r="A688" s="20"/>
      <c r="B688" s="20"/>
      <c r="C688" s="20"/>
      <c r="D688" s="20"/>
      <c r="E688" s="20"/>
      <c r="F688" s="20"/>
      <c r="G688" s="20"/>
      <c r="H688" s="20"/>
      <c r="I688" s="20"/>
      <c r="J688" s="147"/>
      <c r="K688" s="20"/>
      <c r="L688" s="20"/>
      <c r="M688" s="20"/>
      <c r="N688" s="20"/>
      <c r="O688" s="20"/>
      <c r="P688" s="20"/>
      <c r="Q688" s="20"/>
      <c r="R688" s="20"/>
      <c r="S688" s="20"/>
      <c r="T688" s="20"/>
      <c r="U688" s="20"/>
      <c r="V688" s="20"/>
      <c r="W688" s="20"/>
      <c r="X688" s="20"/>
    </row>
    <row r="689" spans="1:24" ht="12.75" customHeight="1">
      <c r="A689" s="20"/>
      <c r="B689" s="20"/>
      <c r="C689" s="20"/>
      <c r="D689" s="20"/>
      <c r="E689" s="20"/>
      <c r="F689" s="20"/>
      <c r="G689" s="20"/>
      <c r="H689" s="20"/>
      <c r="I689" s="20"/>
      <c r="J689" s="147"/>
      <c r="K689" s="20"/>
      <c r="L689" s="20"/>
      <c r="M689" s="20"/>
      <c r="N689" s="20"/>
      <c r="O689" s="20"/>
      <c r="P689" s="20"/>
      <c r="Q689" s="20"/>
      <c r="R689" s="20"/>
      <c r="S689" s="20"/>
      <c r="T689" s="20"/>
      <c r="U689" s="20"/>
      <c r="V689" s="20"/>
      <c r="W689" s="20"/>
      <c r="X689" s="20"/>
    </row>
    <row r="690" spans="1:24" ht="12.75" customHeight="1">
      <c r="A690" s="20"/>
      <c r="B690" s="20"/>
      <c r="C690" s="20"/>
      <c r="D690" s="20"/>
      <c r="E690" s="20"/>
      <c r="F690" s="20"/>
      <c r="G690" s="20"/>
      <c r="H690" s="20"/>
      <c r="I690" s="20"/>
      <c r="J690" s="147"/>
      <c r="K690" s="20"/>
      <c r="L690" s="20"/>
      <c r="M690" s="20"/>
      <c r="N690" s="20"/>
      <c r="O690" s="20"/>
      <c r="P690" s="20"/>
      <c r="Q690" s="20"/>
      <c r="R690" s="20"/>
      <c r="S690" s="20"/>
      <c r="T690" s="20"/>
      <c r="U690" s="20"/>
      <c r="V690" s="20"/>
      <c r="W690" s="20"/>
      <c r="X690" s="20"/>
    </row>
    <row r="691" spans="1:24" ht="12.75" customHeight="1">
      <c r="A691" s="20"/>
      <c r="B691" s="20"/>
      <c r="C691" s="20"/>
      <c r="D691" s="20"/>
      <c r="E691" s="20"/>
      <c r="F691" s="20"/>
      <c r="G691" s="20"/>
      <c r="H691" s="20"/>
      <c r="I691" s="20"/>
      <c r="J691" s="147"/>
      <c r="K691" s="20"/>
      <c r="L691" s="20"/>
      <c r="M691" s="20"/>
      <c r="N691" s="20"/>
      <c r="O691" s="20"/>
      <c r="P691" s="20"/>
      <c r="Q691" s="20"/>
      <c r="R691" s="20"/>
      <c r="S691" s="20"/>
      <c r="T691" s="20"/>
      <c r="U691" s="20"/>
      <c r="V691" s="20"/>
      <c r="W691" s="20"/>
      <c r="X691" s="20"/>
    </row>
    <row r="692" spans="1:24" ht="12.75" customHeight="1">
      <c r="A692" s="20"/>
      <c r="B692" s="20"/>
      <c r="C692" s="20"/>
      <c r="D692" s="20"/>
      <c r="E692" s="20"/>
      <c r="F692" s="20"/>
      <c r="G692" s="20"/>
      <c r="H692" s="20"/>
      <c r="I692" s="20"/>
      <c r="J692" s="147"/>
      <c r="K692" s="20"/>
      <c r="L692" s="20"/>
      <c r="M692" s="20"/>
      <c r="N692" s="20"/>
      <c r="O692" s="20"/>
      <c r="P692" s="20"/>
      <c r="Q692" s="20"/>
      <c r="R692" s="20"/>
      <c r="S692" s="20"/>
      <c r="T692" s="20"/>
      <c r="U692" s="20"/>
      <c r="V692" s="20"/>
      <c r="W692" s="20"/>
      <c r="X692" s="20"/>
    </row>
    <row r="693" spans="1:24" ht="12.75" customHeight="1">
      <c r="A693" s="20"/>
      <c r="B693" s="20"/>
      <c r="C693" s="20"/>
      <c r="D693" s="20"/>
      <c r="E693" s="20"/>
      <c r="F693" s="20"/>
      <c r="G693" s="20"/>
      <c r="H693" s="20"/>
      <c r="I693" s="20"/>
      <c r="J693" s="147"/>
      <c r="K693" s="20"/>
      <c r="L693" s="20"/>
      <c r="M693" s="20"/>
      <c r="N693" s="20"/>
      <c r="O693" s="20"/>
      <c r="P693" s="20"/>
      <c r="Q693" s="20"/>
      <c r="R693" s="20"/>
      <c r="S693" s="20"/>
      <c r="T693" s="20"/>
      <c r="U693" s="20"/>
      <c r="V693" s="20"/>
      <c r="W693" s="20"/>
      <c r="X693" s="20"/>
    </row>
    <row r="694" spans="1:24" ht="12.75" customHeight="1">
      <c r="A694" s="20"/>
      <c r="B694" s="20"/>
      <c r="C694" s="20"/>
      <c r="D694" s="20"/>
      <c r="E694" s="20"/>
      <c r="F694" s="20"/>
      <c r="G694" s="20"/>
      <c r="H694" s="20"/>
      <c r="I694" s="20"/>
      <c r="J694" s="147"/>
      <c r="K694" s="20"/>
      <c r="L694" s="20"/>
      <c r="M694" s="20"/>
      <c r="N694" s="20"/>
      <c r="O694" s="20"/>
      <c r="P694" s="20"/>
      <c r="Q694" s="20"/>
      <c r="R694" s="20"/>
      <c r="S694" s="20"/>
      <c r="T694" s="20"/>
      <c r="U694" s="20"/>
      <c r="V694" s="20"/>
      <c r="W694" s="20"/>
      <c r="X694" s="20"/>
    </row>
    <row r="695" spans="1:24" ht="12.75" customHeight="1">
      <c r="A695" s="20"/>
      <c r="B695" s="20"/>
      <c r="C695" s="20"/>
      <c r="D695" s="20"/>
      <c r="E695" s="20"/>
      <c r="F695" s="20"/>
      <c r="G695" s="20"/>
      <c r="H695" s="20"/>
      <c r="I695" s="20"/>
      <c r="J695" s="147"/>
      <c r="K695" s="20"/>
      <c r="L695" s="20"/>
      <c r="M695" s="20"/>
      <c r="N695" s="20"/>
      <c r="O695" s="20"/>
      <c r="P695" s="20"/>
      <c r="Q695" s="20"/>
      <c r="R695" s="20"/>
      <c r="S695" s="20"/>
      <c r="T695" s="20"/>
      <c r="U695" s="20"/>
      <c r="V695" s="20"/>
      <c r="W695" s="20"/>
      <c r="X695" s="20"/>
    </row>
    <row r="696" spans="1:24" ht="12.75" customHeight="1">
      <c r="A696" s="20"/>
      <c r="B696" s="20"/>
      <c r="C696" s="20"/>
      <c r="D696" s="20"/>
      <c r="E696" s="20"/>
      <c r="F696" s="20"/>
      <c r="G696" s="20"/>
      <c r="H696" s="20"/>
      <c r="I696" s="20"/>
      <c r="J696" s="147"/>
      <c r="K696" s="20"/>
      <c r="L696" s="20"/>
      <c r="M696" s="20"/>
      <c r="N696" s="20"/>
      <c r="O696" s="20"/>
      <c r="P696" s="20"/>
      <c r="Q696" s="20"/>
      <c r="R696" s="20"/>
      <c r="S696" s="20"/>
      <c r="T696" s="20"/>
      <c r="U696" s="20"/>
      <c r="V696" s="20"/>
      <c r="W696" s="20"/>
      <c r="X696" s="20"/>
    </row>
    <row r="697" spans="1:24" ht="12.75" customHeight="1">
      <c r="A697" s="20"/>
      <c r="B697" s="20"/>
      <c r="C697" s="20"/>
      <c r="D697" s="20"/>
      <c r="E697" s="20"/>
      <c r="F697" s="20"/>
      <c r="G697" s="20"/>
      <c r="H697" s="20"/>
      <c r="I697" s="20"/>
      <c r="J697" s="147"/>
      <c r="K697" s="20"/>
      <c r="L697" s="20"/>
      <c r="M697" s="20"/>
      <c r="N697" s="20"/>
      <c r="O697" s="20"/>
      <c r="P697" s="20"/>
      <c r="Q697" s="20"/>
      <c r="R697" s="20"/>
      <c r="S697" s="20"/>
      <c r="T697" s="20"/>
      <c r="U697" s="20"/>
      <c r="V697" s="20"/>
      <c r="W697" s="20"/>
      <c r="X697" s="20"/>
    </row>
    <row r="698" spans="1:24" ht="12.75" customHeight="1">
      <c r="A698" s="20"/>
      <c r="B698" s="20"/>
      <c r="C698" s="20"/>
      <c r="D698" s="20"/>
      <c r="E698" s="20"/>
      <c r="F698" s="20"/>
      <c r="G698" s="20"/>
      <c r="H698" s="20"/>
      <c r="I698" s="20"/>
      <c r="J698" s="147"/>
      <c r="K698" s="20"/>
      <c r="L698" s="20"/>
      <c r="M698" s="20"/>
      <c r="N698" s="20"/>
      <c r="O698" s="20"/>
      <c r="P698" s="20"/>
      <c r="Q698" s="20"/>
      <c r="R698" s="20"/>
      <c r="S698" s="20"/>
      <c r="T698" s="20"/>
      <c r="U698" s="20"/>
      <c r="V698" s="20"/>
      <c r="W698" s="20"/>
      <c r="X698" s="20"/>
    </row>
    <row r="699" spans="1:24" ht="12.75" customHeight="1">
      <c r="A699" s="20"/>
      <c r="B699" s="20"/>
      <c r="C699" s="20"/>
      <c r="D699" s="20"/>
      <c r="E699" s="20"/>
      <c r="F699" s="20"/>
      <c r="G699" s="20"/>
      <c r="H699" s="20"/>
      <c r="I699" s="20"/>
      <c r="J699" s="147"/>
      <c r="K699" s="20"/>
      <c r="L699" s="20"/>
      <c r="M699" s="20"/>
      <c r="N699" s="20"/>
      <c r="O699" s="20"/>
      <c r="P699" s="20"/>
      <c r="Q699" s="20"/>
      <c r="R699" s="20"/>
      <c r="S699" s="20"/>
      <c r="T699" s="20"/>
      <c r="U699" s="20"/>
      <c r="V699" s="20"/>
      <c r="W699" s="20"/>
      <c r="X699" s="20"/>
    </row>
    <row r="700" spans="1:24" ht="12.75" customHeight="1">
      <c r="A700" s="20"/>
      <c r="B700" s="20"/>
      <c r="C700" s="20"/>
      <c r="D700" s="20"/>
      <c r="E700" s="20"/>
      <c r="F700" s="20"/>
      <c r="G700" s="20"/>
      <c r="H700" s="20"/>
      <c r="I700" s="20"/>
      <c r="J700" s="147"/>
      <c r="K700" s="20"/>
      <c r="L700" s="20"/>
      <c r="M700" s="20"/>
      <c r="N700" s="20"/>
      <c r="O700" s="20"/>
      <c r="P700" s="20"/>
      <c r="Q700" s="20"/>
      <c r="R700" s="20"/>
      <c r="S700" s="20"/>
      <c r="T700" s="20"/>
      <c r="U700" s="20"/>
      <c r="V700" s="20"/>
      <c r="W700" s="20"/>
      <c r="X700" s="20"/>
    </row>
    <row r="701" spans="1:24" ht="12.75" customHeight="1">
      <c r="A701" s="20"/>
      <c r="B701" s="20"/>
      <c r="C701" s="20"/>
      <c r="D701" s="20"/>
      <c r="E701" s="20"/>
      <c r="F701" s="20"/>
      <c r="G701" s="20"/>
      <c r="H701" s="20"/>
      <c r="I701" s="20"/>
      <c r="J701" s="147"/>
      <c r="K701" s="20"/>
      <c r="L701" s="20"/>
      <c r="M701" s="20"/>
      <c r="N701" s="20"/>
      <c r="O701" s="20"/>
      <c r="P701" s="20"/>
      <c r="Q701" s="20"/>
      <c r="R701" s="20"/>
      <c r="S701" s="20"/>
      <c r="T701" s="20"/>
      <c r="U701" s="20"/>
      <c r="V701" s="20"/>
      <c r="W701" s="20"/>
      <c r="X701" s="20"/>
    </row>
    <row r="702" spans="1:24" ht="12.75" customHeight="1">
      <c r="A702" s="20"/>
      <c r="B702" s="20"/>
      <c r="C702" s="20"/>
      <c r="D702" s="20"/>
      <c r="E702" s="20"/>
      <c r="F702" s="20"/>
      <c r="G702" s="20"/>
      <c r="H702" s="20"/>
      <c r="I702" s="20"/>
      <c r="J702" s="147"/>
      <c r="K702" s="20"/>
      <c r="L702" s="20"/>
      <c r="M702" s="20"/>
      <c r="N702" s="20"/>
      <c r="O702" s="20"/>
      <c r="P702" s="20"/>
      <c r="Q702" s="20"/>
      <c r="R702" s="20"/>
      <c r="S702" s="20"/>
      <c r="T702" s="20"/>
      <c r="U702" s="20"/>
      <c r="V702" s="20"/>
      <c r="W702" s="20"/>
      <c r="X702" s="20"/>
    </row>
    <row r="703" spans="1:24" ht="12.75" customHeight="1">
      <c r="A703" s="20"/>
      <c r="B703" s="20"/>
      <c r="C703" s="20"/>
      <c r="D703" s="20"/>
      <c r="E703" s="20"/>
      <c r="F703" s="20"/>
      <c r="G703" s="20"/>
      <c r="H703" s="20"/>
      <c r="I703" s="20"/>
      <c r="J703" s="147"/>
      <c r="K703" s="20"/>
      <c r="L703" s="20"/>
      <c r="M703" s="20"/>
      <c r="N703" s="20"/>
      <c r="O703" s="20"/>
      <c r="P703" s="20"/>
      <c r="Q703" s="20"/>
      <c r="R703" s="20"/>
      <c r="S703" s="20"/>
      <c r="T703" s="20"/>
      <c r="U703" s="20"/>
      <c r="V703" s="20"/>
      <c r="W703" s="20"/>
      <c r="X703" s="20"/>
    </row>
    <row r="704" spans="1:24" ht="12.75" customHeight="1">
      <c r="A704" s="20"/>
      <c r="B704" s="20"/>
      <c r="C704" s="20"/>
      <c r="D704" s="20"/>
      <c r="E704" s="20"/>
      <c r="F704" s="20"/>
      <c r="G704" s="20"/>
      <c r="H704" s="20"/>
      <c r="I704" s="20"/>
      <c r="J704" s="147"/>
      <c r="K704" s="20"/>
      <c r="L704" s="20"/>
      <c r="M704" s="20"/>
      <c r="N704" s="20"/>
      <c r="O704" s="20"/>
      <c r="P704" s="20"/>
      <c r="Q704" s="20"/>
      <c r="R704" s="20"/>
      <c r="S704" s="20"/>
      <c r="T704" s="20"/>
      <c r="U704" s="20"/>
      <c r="V704" s="20"/>
      <c r="W704" s="20"/>
      <c r="X704" s="20"/>
    </row>
    <row r="705" spans="1:24" ht="12.75" customHeight="1">
      <c r="A705" s="20"/>
      <c r="B705" s="20"/>
      <c r="C705" s="20"/>
      <c r="D705" s="20"/>
      <c r="E705" s="20"/>
      <c r="F705" s="20"/>
      <c r="G705" s="20"/>
      <c r="H705" s="20"/>
      <c r="I705" s="20"/>
      <c r="J705" s="147"/>
      <c r="K705" s="20"/>
      <c r="L705" s="20"/>
      <c r="M705" s="20"/>
      <c r="N705" s="20"/>
      <c r="O705" s="20"/>
      <c r="P705" s="20"/>
      <c r="Q705" s="20"/>
      <c r="R705" s="20"/>
      <c r="S705" s="20"/>
      <c r="T705" s="20"/>
      <c r="U705" s="20"/>
      <c r="V705" s="20"/>
      <c r="W705" s="20"/>
      <c r="X705" s="20"/>
    </row>
    <row r="706" spans="1:24" ht="12.75" customHeight="1">
      <c r="A706" s="20"/>
      <c r="B706" s="20"/>
      <c r="C706" s="20"/>
      <c r="D706" s="20"/>
      <c r="E706" s="20"/>
      <c r="F706" s="20"/>
      <c r="G706" s="20"/>
      <c r="H706" s="20"/>
      <c r="I706" s="20"/>
      <c r="J706" s="147"/>
      <c r="K706" s="20"/>
      <c r="L706" s="20"/>
      <c r="M706" s="20"/>
      <c r="N706" s="20"/>
      <c r="O706" s="20"/>
      <c r="P706" s="20"/>
      <c r="Q706" s="20"/>
      <c r="R706" s="20"/>
      <c r="S706" s="20"/>
      <c r="T706" s="20"/>
      <c r="U706" s="20"/>
      <c r="V706" s="20"/>
      <c r="W706" s="20"/>
      <c r="X706" s="20"/>
    </row>
    <row r="707" spans="1:24" ht="12.75" customHeight="1">
      <c r="A707" s="20"/>
      <c r="B707" s="20"/>
      <c r="C707" s="20"/>
      <c r="D707" s="20"/>
      <c r="E707" s="20"/>
      <c r="F707" s="20"/>
      <c r="G707" s="20"/>
      <c r="H707" s="20"/>
      <c r="I707" s="20"/>
      <c r="J707" s="147"/>
      <c r="K707" s="20"/>
      <c r="L707" s="20"/>
      <c r="M707" s="20"/>
      <c r="N707" s="20"/>
      <c r="O707" s="20"/>
      <c r="P707" s="20"/>
      <c r="Q707" s="20"/>
      <c r="R707" s="20"/>
      <c r="S707" s="20"/>
      <c r="T707" s="20"/>
      <c r="U707" s="20"/>
      <c r="V707" s="20"/>
      <c r="W707" s="20"/>
      <c r="X707" s="20"/>
    </row>
    <row r="708" spans="1:24" ht="12.75" customHeight="1">
      <c r="A708" s="20"/>
      <c r="B708" s="20"/>
      <c r="C708" s="20"/>
      <c r="D708" s="20"/>
      <c r="E708" s="20"/>
      <c r="F708" s="20"/>
      <c r="G708" s="20"/>
      <c r="H708" s="20"/>
      <c r="I708" s="20"/>
      <c r="J708" s="147"/>
      <c r="K708" s="20"/>
      <c r="L708" s="20"/>
      <c r="M708" s="20"/>
      <c r="N708" s="20"/>
      <c r="O708" s="20"/>
      <c r="P708" s="20"/>
      <c r="Q708" s="20"/>
      <c r="R708" s="20"/>
      <c r="S708" s="20"/>
      <c r="T708" s="20"/>
      <c r="U708" s="20"/>
      <c r="V708" s="20"/>
      <c r="W708" s="20"/>
      <c r="X708" s="20"/>
    </row>
    <row r="709" spans="1:24" ht="12.75" customHeight="1">
      <c r="A709" s="20"/>
      <c r="B709" s="20"/>
      <c r="C709" s="20"/>
      <c r="D709" s="20"/>
      <c r="E709" s="20"/>
      <c r="F709" s="20"/>
      <c r="G709" s="20"/>
      <c r="H709" s="20"/>
      <c r="I709" s="20"/>
      <c r="J709" s="147"/>
      <c r="K709" s="20"/>
      <c r="L709" s="20"/>
      <c r="M709" s="20"/>
      <c r="N709" s="20"/>
      <c r="O709" s="20"/>
      <c r="P709" s="20"/>
      <c r="Q709" s="20"/>
      <c r="R709" s="20"/>
      <c r="S709" s="20"/>
      <c r="T709" s="20"/>
      <c r="U709" s="20"/>
      <c r="V709" s="20"/>
      <c r="W709" s="20"/>
      <c r="X709" s="20"/>
    </row>
    <row r="710" spans="1:24" ht="12.75" customHeight="1">
      <c r="A710" s="20"/>
      <c r="B710" s="20"/>
      <c r="C710" s="20"/>
      <c r="D710" s="20"/>
      <c r="E710" s="20"/>
      <c r="F710" s="20"/>
      <c r="G710" s="20"/>
      <c r="H710" s="20"/>
      <c r="I710" s="20"/>
      <c r="J710" s="147"/>
      <c r="K710" s="20"/>
      <c r="L710" s="20"/>
      <c r="M710" s="20"/>
      <c r="N710" s="20"/>
      <c r="O710" s="20"/>
      <c r="P710" s="20"/>
      <c r="Q710" s="20"/>
      <c r="R710" s="20"/>
      <c r="S710" s="20"/>
      <c r="T710" s="20"/>
      <c r="U710" s="20"/>
      <c r="V710" s="20"/>
      <c r="W710" s="20"/>
      <c r="X710" s="20"/>
    </row>
    <row r="711" spans="1:24" ht="12.75" customHeight="1">
      <c r="A711" s="20"/>
      <c r="B711" s="20"/>
      <c r="C711" s="20"/>
      <c r="D711" s="20"/>
      <c r="E711" s="20"/>
      <c r="F711" s="20"/>
      <c r="G711" s="20"/>
      <c r="H711" s="20"/>
      <c r="I711" s="20"/>
      <c r="J711" s="147"/>
      <c r="K711" s="20"/>
      <c r="L711" s="20"/>
      <c r="M711" s="20"/>
      <c r="N711" s="20"/>
      <c r="O711" s="20"/>
      <c r="P711" s="20"/>
      <c r="Q711" s="20"/>
      <c r="R711" s="20"/>
      <c r="S711" s="20"/>
      <c r="T711" s="20"/>
      <c r="U711" s="20"/>
      <c r="V711" s="20"/>
      <c r="W711" s="20"/>
      <c r="X711" s="20"/>
    </row>
    <row r="712" spans="1:24" ht="12.75" customHeight="1">
      <c r="A712" s="20"/>
      <c r="B712" s="20"/>
      <c r="C712" s="20"/>
      <c r="D712" s="20"/>
      <c r="E712" s="20"/>
      <c r="F712" s="20"/>
      <c r="G712" s="20"/>
      <c r="H712" s="20"/>
      <c r="I712" s="20"/>
      <c r="J712" s="147"/>
      <c r="K712" s="20"/>
      <c r="L712" s="20"/>
      <c r="M712" s="20"/>
      <c r="N712" s="20"/>
      <c r="O712" s="20"/>
      <c r="P712" s="20"/>
      <c r="Q712" s="20"/>
      <c r="R712" s="20"/>
      <c r="S712" s="20"/>
      <c r="T712" s="20"/>
      <c r="U712" s="20"/>
      <c r="V712" s="20"/>
      <c r="W712" s="20"/>
      <c r="X712" s="20"/>
    </row>
    <row r="713" spans="1:24" ht="12.75" customHeight="1">
      <c r="A713" s="20"/>
      <c r="B713" s="20"/>
      <c r="C713" s="20"/>
      <c r="D713" s="20"/>
      <c r="E713" s="20"/>
      <c r="F713" s="20"/>
      <c r="G713" s="20"/>
      <c r="H713" s="20"/>
      <c r="I713" s="20"/>
      <c r="J713" s="147"/>
      <c r="K713" s="20"/>
      <c r="L713" s="20"/>
      <c r="M713" s="20"/>
      <c r="N713" s="20"/>
      <c r="O713" s="20"/>
      <c r="P713" s="20"/>
      <c r="Q713" s="20"/>
      <c r="R713" s="20"/>
      <c r="S713" s="20"/>
      <c r="T713" s="20"/>
      <c r="U713" s="20"/>
      <c r="V713" s="20"/>
      <c r="W713" s="20"/>
      <c r="X713" s="20"/>
    </row>
    <row r="714" spans="1:24" ht="12.75" customHeight="1">
      <c r="A714" s="20"/>
      <c r="B714" s="20"/>
      <c r="C714" s="20"/>
      <c r="D714" s="20"/>
      <c r="E714" s="20"/>
      <c r="F714" s="20"/>
      <c r="G714" s="20"/>
      <c r="H714" s="20"/>
      <c r="I714" s="20"/>
      <c r="J714" s="147"/>
      <c r="K714" s="20"/>
      <c r="L714" s="20"/>
      <c r="M714" s="20"/>
      <c r="N714" s="20"/>
      <c r="O714" s="20"/>
      <c r="P714" s="20"/>
      <c r="Q714" s="20"/>
      <c r="R714" s="20"/>
      <c r="S714" s="20"/>
      <c r="T714" s="20"/>
      <c r="U714" s="20"/>
      <c r="V714" s="20"/>
      <c r="W714" s="20"/>
      <c r="X714" s="20"/>
    </row>
    <row r="715" spans="1:24" ht="12.75" customHeight="1">
      <c r="A715" s="20"/>
      <c r="B715" s="20"/>
      <c r="C715" s="20"/>
      <c r="D715" s="20"/>
      <c r="E715" s="20"/>
      <c r="F715" s="20"/>
      <c r="G715" s="20"/>
      <c r="H715" s="20"/>
      <c r="I715" s="20"/>
      <c r="J715" s="147"/>
      <c r="K715" s="20"/>
      <c r="L715" s="20"/>
      <c r="M715" s="20"/>
      <c r="N715" s="20"/>
      <c r="O715" s="20"/>
      <c r="P715" s="20"/>
      <c r="Q715" s="20"/>
      <c r="R715" s="20"/>
      <c r="S715" s="20"/>
      <c r="T715" s="20"/>
      <c r="U715" s="20"/>
      <c r="V715" s="20"/>
      <c r="W715" s="20"/>
      <c r="X715" s="20"/>
    </row>
    <row r="716" spans="1:24" ht="12.75" customHeight="1">
      <c r="A716" s="20"/>
      <c r="B716" s="20"/>
      <c r="C716" s="20"/>
      <c r="D716" s="20"/>
      <c r="E716" s="20"/>
      <c r="F716" s="20"/>
      <c r="G716" s="20"/>
      <c r="H716" s="20"/>
      <c r="I716" s="20"/>
      <c r="J716" s="147"/>
      <c r="K716" s="20"/>
      <c r="L716" s="20"/>
      <c r="M716" s="20"/>
      <c r="N716" s="20"/>
      <c r="O716" s="20"/>
      <c r="P716" s="20"/>
      <c r="Q716" s="20"/>
      <c r="R716" s="20"/>
      <c r="S716" s="20"/>
      <c r="T716" s="20"/>
      <c r="U716" s="20"/>
      <c r="V716" s="20"/>
      <c r="W716" s="20"/>
      <c r="X716" s="20"/>
    </row>
    <row r="717" spans="1:24" ht="12.75" customHeight="1">
      <c r="A717" s="20"/>
      <c r="B717" s="20"/>
      <c r="C717" s="20"/>
      <c r="D717" s="20"/>
      <c r="E717" s="20"/>
      <c r="F717" s="20"/>
      <c r="G717" s="20"/>
      <c r="H717" s="20"/>
      <c r="I717" s="20"/>
      <c r="J717" s="147"/>
      <c r="K717" s="20"/>
      <c r="L717" s="20"/>
      <c r="M717" s="20"/>
      <c r="N717" s="20"/>
      <c r="O717" s="20"/>
      <c r="P717" s="20"/>
      <c r="Q717" s="20"/>
      <c r="R717" s="20"/>
      <c r="S717" s="20"/>
      <c r="T717" s="20"/>
      <c r="U717" s="20"/>
      <c r="V717" s="20"/>
      <c r="W717" s="20"/>
      <c r="X717" s="20"/>
    </row>
    <row r="718" spans="1:24" ht="12.75" customHeight="1">
      <c r="A718" s="20"/>
      <c r="B718" s="20"/>
      <c r="C718" s="20"/>
      <c r="D718" s="20"/>
      <c r="E718" s="20"/>
      <c r="F718" s="20"/>
      <c r="G718" s="20"/>
      <c r="H718" s="20"/>
      <c r="I718" s="20"/>
      <c r="J718" s="147"/>
      <c r="K718" s="20"/>
      <c r="L718" s="20"/>
      <c r="M718" s="20"/>
      <c r="N718" s="20"/>
      <c r="O718" s="20"/>
      <c r="P718" s="20"/>
      <c r="Q718" s="20"/>
      <c r="R718" s="20"/>
      <c r="S718" s="20"/>
      <c r="T718" s="20"/>
      <c r="U718" s="20"/>
      <c r="V718" s="20"/>
      <c r="W718" s="20"/>
      <c r="X718" s="20"/>
    </row>
    <row r="719" spans="1:24" ht="12.75" customHeight="1">
      <c r="A719" s="20"/>
      <c r="B719" s="20"/>
      <c r="C719" s="20"/>
      <c r="D719" s="20"/>
      <c r="E719" s="20"/>
      <c r="F719" s="20"/>
      <c r="G719" s="20"/>
      <c r="H719" s="20"/>
      <c r="I719" s="20"/>
      <c r="J719" s="147"/>
      <c r="K719" s="20"/>
      <c r="L719" s="20"/>
      <c r="M719" s="20"/>
      <c r="N719" s="20"/>
      <c r="O719" s="20"/>
      <c r="P719" s="20"/>
      <c r="Q719" s="20"/>
      <c r="R719" s="20"/>
      <c r="S719" s="20"/>
      <c r="T719" s="20"/>
      <c r="U719" s="20"/>
      <c r="V719" s="20"/>
      <c r="W719" s="20"/>
      <c r="X719" s="20"/>
    </row>
    <row r="720" spans="1:24" ht="12.75" customHeight="1">
      <c r="A720" s="20"/>
      <c r="B720" s="20"/>
      <c r="C720" s="20"/>
      <c r="D720" s="20"/>
      <c r="E720" s="20"/>
      <c r="F720" s="20"/>
      <c r="G720" s="20"/>
      <c r="H720" s="20"/>
      <c r="I720" s="20"/>
      <c r="J720" s="147"/>
      <c r="K720" s="20"/>
      <c r="L720" s="20"/>
      <c r="M720" s="20"/>
      <c r="N720" s="20"/>
      <c r="O720" s="20"/>
      <c r="P720" s="20"/>
      <c r="Q720" s="20"/>
      <c r="R720" s="20"/>
      <c r="S720" s="20"/>
      <c r="T720" s="20"/>
      <c r="U720" s="20"/>
      <c r="V720" s="20"/>
      <c r="W720" s="20"/>
      <c r="X720" s="20"/>
    </row>
    <row r="721" spans="1:24" ht="12.75" customHeight="1">
      <c r="A721" s="20"/>
      <c r="B721" s="20"/>
      <c r="C721" s="20"/>
      <c r="D721" s="20"/>
      <c r="E721" s="20"/>
      <c r="F721" s="20"/>
      <c r="G721" s="20"/>
      <c r="H721" s="20"/>
      <c r="I721" s="20"/>
      <c r="J721" s="147"/>
      <c r="K721" s="20"/>
      <c r="L721" s="20"/>
      <c r="M721" s="20"/>
      <c r="N721" s="20"/>
      <c r="O721" s="20"/>
      <c r="P721" s="20"/>
      <c r="Q721" s="20"/>
      <c r="R721" s="20"/>
      <c r="S721" s="20"/>
      <c r="T721" s="20"/>
      <c r="U721" s="20"/>
      <c r="V721" s="20"/>
      <c r="W721" s="20"/>
      <c r="X721" s="20"/>
    </row>
    <row r="722" spans="1:24" ht="12.75" customHeight="1">
      <c r="A722" s="20"/>
      <c r="B722" s="20"/>
      <c r="C722" s="20"/>
      <c r="D722" s="20"/>
      <c r="E722" s="20"/>
      <c r="F722" s="20"/>
      <c r="G722" s="20"/>
      <c r="H722" s="20"/>
      <c r="I722" s="20"/>
      <c r="J722" s="147"/>
      <c r="K722" s="20"/>
      <c r="L722" s="20"/>
      <c r="M722" s="20"/>
      <c r="N722" s="20"/>
      <c r="O722" s="20"/>
      <c r="P722" s="20"/>
      <c r="Q722" s="20"/>
      <c r="R722" s="20"/>
      <c r="S722" s="20"/>
      <c r="T722" s="20"/>
      <c r="U722" s="20"/>
      <c r="V722" s="20"/>
      <c r="W722" s="20"/>
      <c r="X722" s="20"/>
    </row>
    <row r="723" spans="1:24" ht="12.75" customHeight="1">
      <c r="A723" s="20"/>
      <c r="B723" s="20"/>
      <c r="C723" s="20"/>
      <c r="D723" s="20"/>
      <c r="E723" s="20"/>
      <c r="F723" s="20"/>
      <c r="G723" s="20"/>
      <c r="H723" s="20"/>
      <c r="I723" s="20"/>
      <c r="J723" s="147"/>
      <c r="K723" s="20"/>
      <c r="L723" s="20"/>
      <c r="M723" s="20"/>
      <c r="N723" s="20"/>
      <c r="O723" s="20"/>
      <c r="P723" s="20"/>
      <c r="Q723" s="20"/>
      <c r="R723" s="20"/>
      <c r="S723" s="20"/>
      <c r="T723" s="20"/>
      <c r="U723" s="20"/>
      <c r="V723" s="20"/>
      <c r="W723" s="20"/>
      <c r="X723" s="20"/>
    </row>
    <row r="724" spans="1:24" ht="12.75" customHeight="1">
      <c r="A724" s="20"/>
      <c r="B724" s="20"/>
      <c r="C724" s="20"/>
      <c r="D724" s="20"/>
      <c r="E724" s="20"/>
      <c r="F724" s="20"/>
      <c r="G724" s="20"/>
      <c r="H724" s="20"/>
      <c r="I724" s="20"/>
      <c r="J724" s="147"/>
      <c r="K724" s="20"/>
      <c r="L724" s="20"/>
      <c r="M724" s="20"/>
      <c r="N724" s="20"/>
      <c r="O724" s="20"/>
      <c r="P724" s="20"/>
      <c r="Q724" s="20"/>
      <c r="R724" s="20"/>
      <c r="S724" s="20"/>
      <c r="T724" s="20"/>
      <c r="U724" s="20"/>
      <c r="V724" s="20"/>
      <c r="W724" s="20"/>
      <c r="X724" s="20"/>
    </row>
    <row r="725" spans="1:24" ht="12.75" customHeight="1">
      <c r="A725" s="20"/>
      <c r="B725" s="20"/>
      <c r="C725" s="20"/>
      <c r="D725" s="20"/>
      <c r="E725" s="20"/>
      <c r="F725" s="20"/>
      <c r="G725" s="20"/>
      <c r="H725" s="20"/>
      <c r="I725" s="20"/>
      <c r="J725" s="147"/>
      <c r="K725" s="20"/>
      <c r="L725" s="20"/>
      <c r="M725" s="20"/>
      <c r="N725" s="20"/>
      <c r="O725" s="20"/>
      <c r="P725" s="20"/>
      <c r="Q725" s="20"/>
      <c r="R725" s="20"/>
      <c r="S725" s="20"/>
      <c r="T725" s="20"/>
      <c r="U725" s="20"/>
      <c r="V725" s="20"/>
      <c r="W725" s="20"/>
      <c r="X725" s="20"/>
    </row>
    <row r="726" spans="1:24" ht="12.75" customHeight="1">
      <c r="A726" s="20"/>
      <c r="B726" s="20"/>
      <c r="C726" s="20"/>
      <c r="D726" s="20"/>
      <c r="E726" s="20"/>
      <c r="F726" s="20"/>
      <c r="G726" s="20"/>
      <c r="H726" s="20"/>
      <c r="I726" s="20"/>
      <c r="J726" s="147"/>
      <c r="K726" s="20"/>
      <c r="L726" s="20"/>
      <c r="M726" s="20"/>
      <c r="N726" s="20"/>
      <c r="O726" s="20"/>
      <c r="P726" s="20"/>
      <c r="Q726" s="20"/>
      <c r="R726" s="20"/>
      <c r="S726" s="20"/>
      <c r="T726" s="20"/>
      <c r="U726" s="20"/>
      <c r="V726" s="20"/>
      <c r="W726" s="20"/>
      <c r="X726" s="20"/>
    </row>
    <row r="727" spans="1:24" ht="12.75" customHeight="1">
      <c r="A727" s="20"/>
      <c r="B727" s="20"/>
      <c r="C727" s="20"/>
      <c r="D727" s="20"/>
      <c r="E727" s="20"/>
      <c r="F727" s="20"/>
      <c r="G727" s="20"/>
      <c r="H727" s="20"/>
      <c r="I727" s="20"/>
      <c r="J727" s="147"/>
      <c r="K727" s="20"/>
      <c r="L727" s="20"/>
      <c r="M727" s="20"/>
      <c r="N727" s="20"/>
      <c r="O727" s="20"/>
      <c r="P727" s="20"/>
      <c r="Q727" s="20"/>
      <c r="R727" s="20"/>
      <c r="S727" s="20"/>
      <c r="T727" s="20"/>
      <c r="U727" s="20"/>
      <c r="V727" s="20"/>
      <c r="W727" s="20"/>
      <c r="X727" s="20"/>
    </row>
    <row r="728" spans="1:24" ht="12.75" customHeight="1">
      <c r="A728" s="20"/>
      <c r="B728" s="20"/>
      <c r="C728" s="20"/>
      <c r="D728" s="20"/>
      <c r="E728" s="20"/>
      <c r="F728" s="20"/>
      <c r="G728" s="20"/>
      <c r="H728" s="20"/>
      <c r="I728" s="20"/>
      <c r="J728" s="147"/>
      <c r="K728" s="20"/>
      <c r="L728" s="20"/>
      <c r="M728" s="20"/>
      <c r="N728" s="20"/>
      <c r="O728" s="20"/>
      <c r="P728" s="20"/>
      <c r="Q728" s="20"/>
      <c r="R728" s="20"/>
      <c r="S728" s="20"/>
      <c r="T728" s="20"/>
      <c r="U728" s="20"/>
      <c r="V728" s="20"/>
      <c r="W728" s="20"/>
      <c r="X728" s="20"/>
    </row>
    <row r="729" spans="1:24" ht="12.75" customHeight="1">
      <c r="A729" s="20"/>
      <c r="B729" s="20"/>
      <c r="C729" s="20"/>
      <c r="D729" s="20"/>
      <c r="E729" s="20"/>
      <c r="F729" s="20"/>
      <c r="G729" s="20"/>
      <c r="H729" s="20"/>
      <c r="I729" s="20"/>
      <c r="J729" s="147"/>
      <c r="K729" s="20"/>
      <c r="L729" s="20"/>
      <c r="M729" s="20"/>
      <c r="N729" s="20"/>
      <c r="O729" s="20"/>
      <c r="P729" s="20"/>
      <c r="Q729" s="20"/>
      <c r="R729" s="20"/>
      <c r="S729" s="20"/>
      <c r="T729" s="20"/>
      <c r="U729" s="20"/>
      <c r="V729" s="20"/>
      <c r="W729" s="20"/>
      <c r="X729" s="20"/>
    </row>
    <row r="730" spans="1:24" ht="12.75" customHeight="1">
      <c r="A730" s="20"/>
      <c r="B730" s="20"/>
      <c r="C730" s="20"/>
      <c r="D730" s="20"/>
      <c r="E730" s="20"/>
      <c r="F730" s="20"/>
      <c r="G730" s="20"/>
      <c r="H730" s="20"/>
      <c r="I730" s="20"/>
      <c r="J730" s="147"/>
      <c r="K730" s="20"/>
      <c r="L730" s="20"/>
      <c r="M730" s="20"/>
      <c r="N730" s="20"/>
      <c r="O730" s="20"/>
      <c r="P730" s="20"/>
      <c r="Q730" s="20"/>
      <c r="R730" s="20"/>
      <c r="S730" s="20"/>
      <c r="T730" s="20"/>
      <c r="U730" s="20"/>
      <c r="V730" s="20"/>
      <c r="W730" s="20"/>
      <c r="X730" s="20"/>
    </row>
    <row r="731" spans="1:24" ht="12.75" customHeight="1">
      <c r="A731" s="20"/>
      <c r="B731" s="20"/>
      <c r="C731" s="20"/>
      <c r="D731" s="20"/>
      <c r="E731" s="20"/>
      <c r="F731" s="20"/>
      <c r="G731" s="20"/>
      <c r="H731" s="20"/>
      <c r="I731" s="20"/>
      <c r="J731" s="147"/>
      <c r="K731" s="20"/>
      <c r="L731" s="20"/>
      <c r="M731" s="20"/>
      <c r="N731" s="20"/>
      <c r="O731" s="20"/>
      <c r="P731" s="20"/>
      <c r="Q731" s="20"/>
      <c r="R731" s="20"/>
      <c r="S731" s="20"/>
      <c r="T731" s="20"/>
      <c r="U731" s="20"/>
      <c r="V731" s="20"/>
      <c r="W731" s="20"/>
      <c r="X731" s="20"/>
    </row>
    <row r="732" spans="1:24" ht="12.75" customHeight="1">
      <c r="A732" s="20"/>
      <c r="B732" s="20"/>
      <c r="C732" s="20"/>
      <c r="D732" s="20"/>
      <c r="E732" s="20"/>
      <c r="F732" s="20"/>
      <c r="G732" s="20"/>
      <c r="H732" s="20"/>
      <c r="I732" s="20"/>
      <c r="J732" s="147"/>
      <c r="K732" s="20"/>
      <c r="L732" s="20"/>
      <c r="M732" s="20"/>
      <c r="N732" s="20"/>
      <c r="O732" s="20"/>
      <c r="P732" s="20"/>
      <c r="Q732" s="20"/>
      <c r="R732" s="20"/>
      <c r="S732" s="20"/>
      <c r="T732" s="20"/>
      <c r="U732" s="20"/>
      <c r="V732" s="20"/>
      <c r="W732" s="20"/>
      <c r="X732" s="20"/>
    </row>
    <row r="733" spans="1:24" ht="12.75" customHeight="1">
      <c r="A733" s="20"/>
      <c r="B733" s="20"/>
      <c r="C733" s="20"/>
      <c r="D733" s="20"/>
      <c r="E733" s="20"/>
      <c r="F733" s="20"/>
      <c r="G733" s="20"/>
      <c r="H733" s="20"/>
      <c r="I733" s="20"/>
      <c r="J733" s="147"/>
      <c r="K733" s="20"/>
      <c r="L733" s="20"/>
      <c r="M733" s="20"/>
      <c r="N733" s="20"/>
      <c r="O733" s="20"/>
      <c r="P733" s="20"/>
      <c r="Q733" s="20"/>
      <c r="R733" s="20"/>
      <c r="S733" s="20"/>
      <c r="T733" s="20"/>
      <c r="U733" s="20"/>
      <c r="V733" s="20"/>
      <c r="W733" s="20"/>
      <c r="X733" s="20"/>
    </row>
    <row r="734" spans="1:24" ht="12.75" customHeight="1">
      <c r="A734" s="20"/>
      <c r="B734" s="20"/>
      <c r="C734" s="20"/>
      <c r="D734" s="20"/>
      <c r="E734" s="20"/>
      <c r="F734" s="20"/>
      <c r="G734" s="20"/>
      <c r="H734" s="20"/>
      <c r="I734" s="20"/>
      <c r="J734" s="147"/>
      <c r="K734" s="20"/>
      <c r="L734" s="20"/>
      <c r="M734" s="20"/>
      <c r="N734" s="20"/>
      <c r="O734" s="20"/>
      <c r="P734" s="20"/>
      <c r="Q734" s="20"/>
      <c r="R734" s="20"/>
      <c r="S734" s="20"/>
      <c r="T734" s="20"/>
      <c r="U734" s="20"/>
      <c r="V734" s="20"/>
      <c r="W734" s="20"/>
      <c r="X734" s="20"/>
    </row>
    <row r="735" spans="1:24" ht="12.75" customHeight="1">
      <c r="A735" s="20"/>
      <c r="B735" s="20"/>
      <c r="C735" s="20"/>
      <c r="D735" s="20"/>
      <c r="E735" s="20"/>
      <c r="F735" s="20"/>
      <c r="G735" s="20"/>
      <c r="H735" s="20"/>
      <c r="I735" s="20"/>
      <c r="J735" s="147"/>
      <c r="K735" s="20"/>
      <c r="L735" s="20"/>
      <c r="M735" s="20"/>
      <c r="N735" s="20"/>
      <c r="O735" s="20"/>
      <c r="P735" s="20"/>
      <c r="Q735" s="20"/>
      <c r="R735" s="20"/>
      <c r="S735" s="20"/>
      <c r="T735" s="20"/>
      <c r="U735" s="20"/>
      <c r="V735" s="20"/>
      <c r="W735" s="20"/>
      <c r="X735" s="20"/>
    </row>
    <row r="736" spans="1:24" ht="12.75" customHeight="1">
      <c r="A736" s="20"/>
      <c r="B736" s="20"/>
      <c r="C736" s="20"/>
      <c r="D736" s="20"/>
      <c r="E736" s="20"/>
      <c r="F736" s="20"/>
      <c r="G736" s="20"/>
      <c r="H736" s="20"/>
      <c r="I736" s="20"/>
      <c r="J736" s="147"/>
      <c r="K736" s="20"/>
      <c r="L736" s="20"/>
      <c r="M736" s="20"/>
      <c r="N736" s="20"/>
      <c r="O736" s="20"/>
      <c r="P736" s="20"/>
      <c r="Q736" s="20"/>
      <c r="R736" s="20"/>
      <c r="S736" s="20"/>
      <c r="T736" s="20"/>
      <c r="U736" s="20"/>
      <c r="V736" s="20"/>
      <c r="W736" s="20"/>
      <c r="X736" s="20"/>
    </row>
    <row r="737" spans="1:24" ht="12.75" customHeight="1">
      <c r="A737" s="20"/>
      <c r="B737" s="20"/>
      <c r="C737" s="20"/>
      <c r="D737" s="20"/>
      <c r="E737" s="20"/>
      <c r="F737" s="20"/>
      <c r="G737" s="20"/>
      <c r="H737" s="20"/>
      <c r="I737" s="20"/>
      <c r="J737" s="147"/>
      <c r="K737" s="20"/>
      <c r="L737" s="20"/>
      <c r="M737" s="20"/>
      <c r="N737" s="20"/>
      <c r="O737" s="20"/>
      <c r="P737" s="20"/>
      <c r="Q737" s="20"/>
      <c r="R737" s="20"/>
      <c r="S737" s="20"/>
      <c r="T737" s="20"/>
      <c r="U737" s="20"/>
      <c r="V737" s="20"/>
      <c r="W737" s="20"/>
      <c r="X737" s="20"/>
    </row>
    <row r="738" spans="1:24" ht="12.75" customHeight="1">
      <c r="A738" s="20"/>
      <c r="B738" s="20"/>
      <c r="C738" s="20"/>
      <c r="D738" s="20"/>
      <c r="E738" s="20"/>
      <c r="F738" s="20"/>
      <c r="G738" s="20"/>
      <c r="H738" s="20"/>
      <c r="I738" s="20"/>
      <c r="J738" s="147"/>
      <c r="K738" s="20"/>
      <c r="L738" s="20"/>
      <c r="M738" s="20"/>
      <c r="N738" s="20"/>
      <c r="O738" s="20"/>
      <c r="P738" s="20"/>
      <c r="Q738" s="20"/>
      <c r="R738" s="20"/>
      <c r="S738" s="20"/>
      <c r="T738" s="20"/>
      <c r="U738" s="20"/>
      <c r="V738" s="20"/>
      <c r="W738" s="20"/>
      <c r="X738" s="20"/>
    </row>
    <row r="739" spans="1:24" ht="12.75" customHeight="1">
      <c r="A739" s="20"/>
      <c r="B739" s="20"/>
      <c r="C739" s="20"/>
      <c r="D739" s="20"/>
      <c r="E739" s="20"/>
      <c r="F739" s="20"/>
      <c r="G739" s="20"/>
      <c r="H739" s="20"/>
      <c r="I739" s="20"/>
      <c r="J739" s="147"/>
      <c r="K739" s="20"/>
      <c r="L739" s="20"/>
      <c r="M739" s="20"/>
      <c r="N739" s="20"/>
      <c r="O739" s="20"/>
      <c r="P739" s="20"/>
      <c r="Q739" s="20"/>
      <c r="R739" s="20"/>
      <c r="S739" s="20"/>
      <c r="T739" s="20"/>
      <c r="U739" s="20"/>
      <c r="V739" s="20"/>
      <c r="W739" s="20"/>
      <c r="X739" s="20"/>
    </row>
    <row r="740" spans="1:24" ht="12.75" customHeight="1">
      <c r="A740" s="20"/>
      <c r="B740" s="20"/>
      <c r="C740" s="20"/>
      <c r="D740" s="20"/>
      <c r="E740" s="20"/>
      <c r="F740" s="20"/>
      <c r="G740" s="20"/>
      <c r="H740" s="20"/>
      <c r="I740" s="20"/>
      <c r="J740" s="147"/>
      <c r="K740" s="20"/>
      <c r="L740" s="20"/>
      <c r="M740" s="20"/>
      <c r="N740" s="20"/>
      <c r="O740" s="20"/>
      <c r="P740" s="20"/>
      <c r="Q740" s="20"/>
      <c r="R740" s="20"/>
      <c r="S740" s="20"/>
      <c r="T740" s="20"/>
      <c r="U740" s="20"/>
      <c r="V740" s="20"/>
      <c r="W740" s="20"/>
      <c r="X740" s="20"/>
    </row>
    <row r="741" spans="1:24" ht="12.75" customHeight="1">
      <c r="A741" s="20"/>
      <c r="B741" s="20"/>
      <c r="C741" s="20"/>
      <c r="D741" s="20"/>
      <c r="E741" s="20"/>
      <c r="F741" s="20"/>
      <c r="G741" s="20"/>
      <c r="H741" s="20"/>
      <c r="I741" s="20"/>
      <c r="J741" s="147"/>
      <c r="K741" s="20"/>
      <c r="L741" s="20"/>
      <c r="M741" s="20"/>
      <c r="N741" s="20"/>
      <c r="O741" s="20"/>
      <c r="P741" s="20"/>
      <c r="Q741" s="20"/>
      <c r="R741" s="20"/>
      <c r="S741" s="20"/>
      <c r="T741" s="20"/>
      <c r="U741" s="20"/>
      <c r="V741" s="20"/>
      <c r="W741" s="20"/>
      <c r="X741" s="20"/>
    </row>
    <row r="742" spans="1:24" ht="12.75" customHeight="1">
      <c r="A742" s="20"/>
      <c r="B742" s="20"/>
      <c r="C742" s="20"/>
      <c r="D742" s="20"/>
      <c r="E742" s="20"/>
      <c r="F742" s="20"/>
      <c r="G742" s="20"/>
      <c r="H742" s="20"/>
      <c r="I742" s="20"/>
      <c r="J742" s="147"/>
      <c r="K742" s="20"/>
      <c r="L742" s="20"/>
      <c r="M742" s="20"/>
      <c r="N742" s="20"/>
      <c r="O742" s="20"/>
      <c r="P742" s="20"/>
      <c r="Q742" s="20"/>
      <c r="R742" s="20"/>
      <c r="S742" s="20"/>
      <c r="T742" s="20"/>
      <c r="U742" s="20"/>
      <c r="V742" s="20"/>
      <c r="W742" s="20"/>
      <c r="X742" s="20"/>
    </row>
    <row r="743" spans="1:24" ht="12.75" customHeight="1">
      <c r="A743" s="20"/>
      <c r="B743" s="20"/>
      <c r="C743" s="20"/>
      <c r="D743" s="20"/>
      <c r="E743" s="20"/>
      <c r="F743" s="20"/>
      <c r="G743" s="20"/>
      <c r="H743" s="20"/>
      <c r="I743" s="20"/>
      <c r="J743" s="147"/>
      <c r="K743" s="20"/>
      <c r="L743" s="20"/>
      <c r="M743" s="20"/>
      <c r="N743" s="20"/>
      <c r="O743" s="20"/>
      <c r="P743" s="20"/>
      <c r="Q743" s="20"/>
      <c r="R743" s="20"/>
      <c r="S743" s="20"/>
      <c r="T743" s="20"/>
      <c r="U743" s="20"/>
      <c r="V743" s="20"/>
      <c r="W743" s="20"/>
      <c r="X743" s="20"/>
    </row>
    <row r="744" spans="1:24" ht="12.75" customHeight="1">
      <c r="A744" s="20"/>
      <c r="B744" s="20"/>
      <c r="C744" s="20"/>
      <c r="D744" s="20"/>
      <c r="E744" s="20"/>
      <c r="F744" s="20"/>
      <c r="G744" s="20"/>
      <c r="H744" s="20"/>
      <c r="I744" s="20"/>
      <c r="J744" s="147"/>
      <c r="K744" s="20"/>
      <c r="L744" s="20"/>
      <c r="M744" s="20"/>
      <c r="N744" s="20"/>
      <c r="O744" s="20"/>
      <c r="P744" s="20"/>
      <c r="Q744" s="20"/>
      <c r="R744" s="20"/>
      <c r="S744" s="20"/>
      <c r="T744" s="20"/>
      <c r="U744" s="20"/>
      <c r="V744" s="20"/>
      <c r="W744" s="20"/>
      <c r="X744" s="20"/>
    </row>
    <row r="745" spans="1:24" ht="12.75" customHeight="1">
      <c r="A745" s="20"/>
      <c r="B745" s="20"/>
      <c r="C745" s="20"/>
      <c r="D745" s="20"/>
      <c r="E745" s="20"/>
      <c r="F745" s="20"/>
      <c r="G745" s="20"/>
      <c r="H745" s="20"/>
      <c r="I745" s="20"/>
      <c r="J745" s="147"/>
      <c r="K745" s="20"/>
      <c r="L745" s="20"/>
      <c r="M745" s="20"/>
      <c r="N745" s="20"/>
      <c r="O745" s="20"/>
      <c r="P745" s="20"/>
      <c r="Q745" s="20"/>
      <c r="R745" s="20"/>
      <c r="S745" s="20"/>
      <c r="T745" s="20"/>
      <c r="U745" s="20"/>
      <c r="V745" s="20"/>
      <c r="W745" s="20"/>
      <c r="X745" s="20"/>
    </row>
    <row r="746" spans="1:24" ht="12.75" customHeight="1">
      <c r="A746" s="20"/>
      <c r="B746" s="20"/>
      <c r="C746" s="20"/>
      <c r="D746" s="20"/>
      <c r="E746" s="20"/>
      <c r="F746" s="20"/>
      <c r="G746" s="20"/>
      <c r="H746" s="20"/>
      <c r="I746" s="20"/>
      <c r="J746" s="147"/>
      <c r="K746" s="20"/>
      <c r="L746" s="20"/>
      <c r="M746" s="20"/>
      <c r="N746" s="20"/>
      <c r="O746" s="20"/>
      <c r="P746" s="20"/>
      <c r="Q746" s="20"/>
      <c r="R746" s="20"/>
      <c r="S746" s="20"/>
      <c r="T746" s="20"/>
      <c r="U746" s="20"/>
      <c r="V746" s="20"/>
      <c r="W746" s="20"/>
      <c r="X746" s="20"/>
    </row>
    <row r="747" spans="1:24" ht="12.75" customHeight="1">
      <c r="A747" s="20"/>
      <c r="B747" s="20"/>
      <c r="C747" s="20"/>
      <c r="D747" s="20"/>
      <c r="E747" s="20"/>
      <c r="F747" s="20"/>
      <c r="G747" s="20"/>
      <c r="H747" s="20"/>
      <c r="I747" s="20"/>
      <c r="J747" s="147"/>
      <c r="K747" s="20"/>
      <c r="L747" s="20"/>
      <c r="M747" s="20"/>
      <c r="N747" s="20"/>
      <c r="O747" s="20"/>
      <c r="P747" s="20"/>
      <c r="Q747" s="20"/>
      <c r="R747" s="20"/>
      <c r="S747" s="20"/>
      <c r="T747" s="20"/>
      <c r="U747" s="20"/>
      <c r="V747" s="20"/>
      <c r="W747" s="20"/>
      <c r="X747" s="20"/>
    </row>
    <row r="748" spans="1:24" ht="12.75" customHeight="1">
      <c r="A748" s="20"/>
      <c r="B748" s="20"/>
      <c r="C748" s="20"/>
      <c r="D748" s="20"/>
      <c r="E748" s="20"/>
      <c r="F748" s="20"/>
      <c r="G748" s="20"/>
      <c r="H748" s="20"/>
      <c r="I748" s="20"/>
      <c r="J748" s="147"/>
      <c r="K748" s="20"/>
      <c r="L748" s="20"/>
      <c r="M748" s="20"/>
      <c r="N748" s="20"/>
      <c r="O748" s="20"/>
      <c r="P748" s="20"/>
      <c r="Q748" s="20"/>
      <c r="R748" s="20"/>
      <c r="S748" s="20"/>
      <c r="T748" s="20"/>
      <c r="U748" s="20"/>
      <c r="V748" s="20"/>
      <c r="W748" s="20"/>
      <c r="X748" s="20"/>
    </row>
    <row r="749" spans="1:24" ht="12.75" customHeight="1">
      <c r="A749" s="20"/>
      <c r="B749" s="20"/>
      <c r="C749" s="20"/>
      <c r="D749" s="20"/>
      <c r="E749" s="20"/>
      <c r="F749" s="20"/>
      <c r="G749" s="20"/>
      <c r="H749" s="20"/>
      <c r="I749" s="20"/>
      <c r="J749" s="147"/>
      <c r="K749" s="20"/>
      <c r="L749" s="20"/>
      <c r="M749" s="20"/>
      <c r="N749" s="20"/>
      <c r="O749" s="20"/>
      <c r="P749" s="20"/>
      <c r="Q749" s="20"/>
      <c r="R749" s="20"/>
      <c r="S749" s="20"/>
      <c r="T749" s="20"/>
      <c r="U749" s="20"/>
      <c r="V749" s="20"/>
      <c r="W749" s="20"/>
      <c r="X749" s="20"/>
    </row>
    <row r="750" spans="1:24" ht="12.75" customHeight="1">
      <c r="A750" s="20"/>
      <c r="B750" s="20"/>
      <c r="C750" s="20"/>
      <c r="D750" s="20"/>
      <c r="E750" s="20"/>
      <c r="F750" s="20"/>
      <c r="G750" s="20"/>
      <c r="H750" s="20"/>
      <c r="I750" s="20"/>
      <c r="J750" s="147"/>
      <c r="K750" s="20"/>
      <c r="L750" s="20"/>
      <c r="M750" s="20"/>
      <c r="N750" s="20"/>
      <c r="O750" s="20"/>
      <c r="P750" s="20"/>
      <c r="Q750" s="20"/>
      <c r="R750" s="20"/>
      <c r="S750" s="20"/>
      <c r="T750" s="20"/>
      <c r="U750" s="20"/>
      <c r="V750" s="20"/>
      <c r="W750" s="20"/>
      <c r="X750" s="20"/>
    </row>
    <row r="751" spans="1:24" ht="12.75" customHeight="1">
      <c r="A751" s="20"/>
      <c r="B751" s="20"/>
      <c r="C751" s="20"/>
      <c r="D751" s="20"/>
      <c r="E751" s="20"/>
      <c r="F751" s="20"/>
      <c r="G751" s="20"/>
      <c r="H751" s="20"/>
      <c r="I751" s="20"/>
      <c r="J751" s="147"/>
      <c r="K751" s="20"/>
      <c r="L751" s="20"/>
      <c r="M751" s="20"/>
      <c r="N751" s="20"/>
      <c r="O751" s="20"/>
      <c r="P751" s="20"/>
      <c r="Q751" s="20"/>
      <c r="R751" s="20"/>
      <c r="S751" s="20"/>
      <c r="T751" s="20"/>
      <c r="U751" s="20"/>
      <c r="V751" s="20"/>
      <c r="W751" s="20"/>
      <c r="X751" s="20"/>
    </row>
    <row r="752" spans="1:24" ht="12.75" customHeight="1">
      <c r="A752" s="20"/>
      <c r="B752" s="20"/>
      <c r="C752" s="20"/>
      <c r="D752" s="20"/>
      <c r="E752" s="20"/>
      <c r="F752" s="20"/>
      <c r="G752" s="20"/>
      <c r="H752" s="20"/>
      <c r="I752" s="20"/>
      <c r="J752" s="147"/>
      <c r="K752" s="20"/>
      <c r="L752" s="20"/>
      <c r="M752" s="20"/>
      <c r="N752" s="20"/>
      <c r="O752" s="20"/>
      <c r="P752" s="20"/>
      <c r="Q752" s="20"/>
      <c r="R752" s="20"/>
      <c r="S752" s="20"/>
      <c r="T752" s="20"/>
      <c r="U752" s="20"/>
      <c r="V752" s="20"/>
      <c r="W752" s="20"/>
      <c r="X752" s="20"/>
    </row>
    <row r="753" spans="1:24" ht="12.75" customHeight="1">
      <c r="A753" s="20"/>
      <c r="B753" s="20"/>
      <c r="C753" s="20"/>
      <c r="D753" s="20"/>
      <c r="E753" s="20"/>
      <c r="F753" s="20"/>
      <c r="G753" s="20"/>
      <c r="H753" s="20"/>
      <c r="I753" s="20"/>
      <c r="J753" s="147"/>
      <c r="K753" s="20"/>
      <c r="L753" s="20"/>
      <c r="M753" s="20"/>
      <c r="N753" s="20"/>
      <c r="O753" s="20"/>
      <c r="P753" s="20"/>
      <c r="Q753" s="20"/>
      <c r="R753" s="20"/>
      <c r="S753" s="20"/>
      <c r="T753" s="20"/>
      <c r="U753" s="20"/>
      <c r="V753" s="20"/>
      <c r="W753" s="20"/>
      <c r="X753" s="20"/>
    </row>
    <row r="754" spans="1:24" ht="12.75" customHeight="1">
      <c r="A754" s="20"/>
      <c r="B754" s="20"/>
      <c r="C754" s="20"/>
      <c r="D754" s="20"/>
      <c r="E754" s="20"/>
      <c r="F754" s="20"/>
      <c r="G754" s="20"/>
      <c r="H754" s="20"/>
      <c r="I754" s="20"/>
      <c r="J754" s="147"/>
      <c r="K754" s="20"/>
      <c r="L754" s="20"/>
      <c r="M754" s="20"/>
      <c r="N754" s="20"/>
      <c r="O754" s="20"/>
      <c r="P754" s="20"/>
      <c r="Q754" s="20"/>
      <c r="R754" s="20"/>
      <c r="S754" s="20"/>
      <c r="T754" s="20"/>
      <c r="U754" s="20"/>
      <c r="V754" s="20"/>
      <c r="W754" s="20"/>
      <c r="X754" s="20"/>
    </row>
    <row r="755" spans="1:24" ht="12.75" customHeight="1">
      <c r="A755" s="20"/>
      <c r="B755" s="20"/>
      <c r="C755" s="20"/>
      <c r="D755" s="20"/>
      <c r="E755" s="20"/>
      <c r="F755" s="20"/>
      <c r="G755" s="20"/>
      <c r="H755" s="20"/>
      <c r="I755" s="20"/>
      <c r="J755" s="147"/>
      <c r="K755" s="20"/>
      <c r="L755" s="20"/>
      <c r="M755" s="20"/>
      <c r="N755" s="20"/>
      <c r="O755" s="20"/>
      <c r="P755" s="20"/>
      <c r="Q755" s="20"/>
      <c r="R755" s="20"/>
      <c r="S755" s="20"/>
      <c r="T755" s="20"/>
      <c r="U755" s="20"/>
      <c r="V755" s="20"/>
      <c r="W755" s="20"/>
      <c r="X755" s="20"/>
    </row>
    <row r="756" spans="1:24" ht="12.75" customHeight="1">
      <c r="A756" s="20"/>
      <c r="B756" s="20"/>
      <c r="C756" s="20"/>
      <c r="D756" s="20"/>
      <c r="E756" s="20"/>
      <c r="F756" s="20"/>
      <c r="G756" s="20"/>
      <c r="H756" s="20"/>
      <c r="I756" s="20"/>
      <c r="J756" s="147"/>
      <c r="K756" s="20"/>
      <c r="L756" s="20"/>
      <c r="M756" s="20"/>
      <c r="N756" s="20"/>
      <c r="O756" s="20"/>
      <c r="P756" s="20"/>
      <c r="Q756" s="20"/>
      <c r="R756" s="20"/>
      <c r="S756" s="20"/>
      <c r="T756" s="20"/>
      <c r="U756" s="20"/>
      <c r="V756" s="20"/>
      <c r="W756" s="20"/>
      <c r="X756" s="20"/>
    </row>
    <row r="757" spans="1:24" ht="12.75" customHeight="1">
      <c r="A757" s="20"/>
      <c r="B757" s="20"/>
      <c r="C757" s="20"/>
      <c r="D757" s="20"/>
      <c r="E757" s="20"/>
      <c r="F757" s="20"/>
      <c r="G757" s="20"/>
      <c r="H757" s="20"/>
      <c r="I757" s="20"/>
      <c r="J757" s="147"/>
      <c r="K757" s="20"/>
      <c r="L757" s="20"/>
      <c r="M757" s="20"/>
      <c r="N757" s="20"/>
      <c r="O757" s="20"/>
      <c r="P757" s="20"/>
      <c r="Q757" s="20"/>
      <c r="R757" s="20"/>
      <c r="S757" s="20"/>
      <c r="T757" s="20"/>
      <c r="U757" s="20"/>
      <c r="V757" s="20"/>
      <c r="W757" s="20"/>
      <c r="X757" s="20"/>
    </row>
    <row r="758" spans="1:24" ht="12.75" customHeight="1">
      <c r="A758" s="20"/>
      <c r="B758" s="20"/>
      <c r="C758" s="20"/>
      <c r="D758" s="20"/>
      <c r="E758" s="20"/>
      <c r="F758" s="20"/>
      <c r="G758" s="20"/>
      <c r="H758" s="20"/>
      <c r="I758" s="20"/>
      <c r="J758" s="147"/>
      <c r="K758" s="20"/>
      <c r="L758" s="20"/>
      <c r="M758" s="20"/>
      <c r="N758" s="20"/>
      <c r="O758" s="20"/>
      <c r="P758" s="20"/>
      <c r="Q758" s="20"/>
      <c r="R758" s="20"/>
      <c r="S758" s="20"/>
      <c r="T758" s="20"/>
      <c r="U758" s="20"/>
      <c r="V758" s="20"/>
      <c r="W758" s="20"/>
      <c r="X758" s="20"/>
    </row>
    <row r="759" spans="1:24" ht="12.75" customHeight="1">
      <c r="A759" s="20"/>
      <c r="B759" s="20"/>
      <c r="C759" s="20"/>
      <c r="D759" s="20"/>
      <c r="E759" s="20"/>
      <c r="F759" s="20"/>
      <c r="G759" s="20"/>
      <c r="H759" s="20"/>
      <c r="I759" s="20"/>
      <c r="J759" s="147"/>
      <c r="K759" s="20"/>
      <c r="L759" s="20"/>
      <c r="M759" s="20"/>
      <c r="N759" s="20"/>
      <c r="O759" s="20"/>
      <c r="P759" s="20"/>
      <c r="Q759" s="20"/>
      <c r="R759" s="20"/>
      <c r="S759" s="20"/>
      <c r="T759" s="20"/>
      <c r="U759" s="20"/>
      <c r="V759" s="20"/>
      <c r="W759" s="20"/>
      <c r="X759" s="20"/>
    </row>
    <row r="760" spans="1:24" ht="12.75" customHeight="1">
      <c r="A760" s="20"/>
      <c r="B760" s="20"/>
      <c r="C760" s="20"/>
      <c r="D760" s="20"/>
      <c r="E760" s="20"/>
      <c r="F760" s="20"/>
      <c r="G760" s="20"/>
      <c r="H760" s="20"/>
      <c r="I760" s="20"/>
      <c r="J760" s="147"/>
      <c r="K760" s="20"/>
      <c r="L760" s="20"/>
      <c r="M760" s="20"/>
      <c r="N760" s="20"/>
      <c r="O760" s="20"/>
      <c r="P760" s="20"/>
      <c r="Q760" s="20"/>
      <c r="R760" s="20"/>
      <c r="S760" s="20"/>
      <c r="T760" s="20"/>
      <c r="U760" s="20"/>
      <c r="V760" s="20"/>
      <c r="W760" s="20"/>
      <c r="X760" s="20"/>
    </row>
    <row r="761" spans="1:24" ht="12.75" customHeight="1">
      <c r="A761" s="20"/>
      <c r="B761" s="20"/>
      <c r="C761" s="20"/>
      <c r="D761" s="20"/>
      <c r="E761" s="20"/>
      <c r="F761" s="20"/>
      <c r="G761" s="20"/>
      <c r="H761" s="20"/>
      <c r="I761" s="20"/>
      <c r="J761" s="147"/>
      <c r="K761" s="20"/>
      <c r="L761" s="20"/>
      <c r="M761" s="20"/>
      <c r="N761" s="20"/>
      <c r="O761" s="20"/>
      <c r="P761" s="20"/>
      <c r="Q761" s="20"/>
      <c r="R761" s="20"/>
      <c r="S761" s="20"/>
      <c r="T761" s="20"/>
      <c r="U761" s="20"/>
      <c r="V761" s="20"/>
      <c r="W761" s="20"/>
      <c r="X761" s="20"/>
    </row>
    <row r="762" spans="1:24" ht="12.75" customHeight="1">
      <c r="A762" s="20"/>
      <c r="B762" s="20"/>
      <c r="C762" s="20"/>
      <c r="D762" s="20"/>
      <c r="E762" s="20"/>
      <c r="F762" s="20"/>
      <c r="G762" s="20"/>
      <c r="H762" s="20"/>
      <c r="I762" s="20"/>
      <c r="J762" s="147"/>
      <c r="K762" s="20"/>
      <c r="L762" s="20"/>
      <c r="M762" s="20"/>
      <c r="N762" s="20"/>
      <c r="O762" s="20"/>
      <c r="P762" s="20"/>
      <c r="Q762" s="20"/>
      <c r="R762" s="20"/>
      <c r="S762" s="20"/>
      <c r="T762" s="20"/>
      <c r="U762" s="20"/>
      <c r="V762" s="20"/>
      <c r="W762" s="20"/>
      <c r="X762" s="20"/>
    </row>
    <row r="763" spans="1:24" ht="12.75" customHeight="1">
      <c r="A763" s="20"/>
      <c r="B763" s="20"/>
      <c r="C763" s="20"/>
      <c r="D763" s="20"/>
      <c r="E763" s="20"/>
      <c r="F763" s="20"/>
      <c r="G763" s="20"/>
      <c r="H763" s="20"/>
      <c r="I763" s="20"/>
      <c r="J763" s="147"/>
      <c r="K763" s="20"/>
      <c r="L763" s="20"/>
      <c r="M763" s="20"/>
      <c r="N763" s="20"/>
      <c r="O763" s="20"/>
      <c r="P763" s="20"/>
      <c r="Q763" s="20"/>
      <c r="R763" s="20"/>
      <c r="S763" s="20"/>
      <c r="T763" s="20"/>
      <c r="U763" s="20"/>
      <c r="V763" s="20"/>
      <c r="W763" s="20"/>
      <c r="X763" s="20"/>
    </row>
    <row r="764" spans="1:24" ht="12.75" customHeight="1">
      <c r="A764" s="20"/>
      <c r="B764" s="20"/>
      <c r="C764" s="20"/>
      <c r="D764" s="20"/>
      <c r="E764" s="20"/>
      <c r="F764" s="20"/>
      <c r="G764" s="20"/>
      <c r="H764" s="20"/>
      <c r="I764" s="20"/>
      <c r="J764" s="147"/>
      <c r="K764" s="20"/>
      <c r="L764" s="20"/>
      <c r="M764" s="20"/>
      <c r="N764" s="20"/>
      <c r="O764" s="20"/>
      <c r="P764" s="20"/>
      <c r="Q764" s="20"/>
      <c r="R764" s="20"/>
      <c r="S764" s="20"/>
      <c r="T764" s="20"/>
      <c r="U764" s="20"/>
      <c r="V764" s="20"/>
      <c r="W764" s="20"/>
      <c r="X764" s="20"/>
    </row>
    <row r="765" spans="1:24" ht="12.75" customHeight="1">
      <c r="A765" s="20"/>
      <c r="B765" s="20"/>
      <c r="C765" s="20"/>
      <c r="D765" s="20"/>
      <c r="E765" s="20"/>
      <c r="F765" s="20"/>
      <c r="G765" s="20"/>
      <c r="H765" s="20"/>
      <c r="I765" s="20"/>
      <c r="J765" s="147"/>
      <c r="K765" s="20"/>
      <c r="L765" s="20"/>
      <c r="M765" s="20"/>
      <c r="N765" s="20"/>
      <c r="O765" s="20"/>
      <c r="P765" s="20"/>
      <c r="Q765" s="20"/>
      <c r="R765" s="20"/>
      <c r="S765" s="20"/>
      <c r="T765" s="20"/>
      <c r="U765" s="20"/>
      <c r="V765" s="20"/>
      <c r="W765" s="20"/>
      <c r="X765" s="20"/>
    </row>
    <row r="766" spans="1:24" ht="12.75" customHeight="1">
      <c r="A766" s="20"/>
      <c r="B766" s="20"/>
      <c r="C766" s="20"/>
      <c r="D766" s="20"/>
      <c r="E766" s="20"/>
      <c r="F766" s="20"/>
      <c r="G766" s="20"/>
      <c r="H766" s="20"/>
      <c r="I766" s="20"/>
      <c r="J766" s="147"/>
      <c r="K766" s="20"/>
      <c r="L766" s="20"/>
      <c r="M766" s="20"/>
      <c r="N766" s="20"/>
      <c r="O766" s="20"/>
      <c r="P766" s="20"/>
      <c r="Q766" s="20"/>
      <c r="R766" s="20"/>
      <c r="S766" s="20"/>
      <c r="T766" s="20"/>
      <c r="U766" s="20"/>
      <c r="V766" s="20"/>
      <c r="W766" s="20"/>
      <c r="X766" s="20"/>
    </row>
    <row r="767" spans="1:24" ht="12.75" customHeight="1">
      <c r="A767" s="20"/>
      <c r="B767" s="20"/>
      <c r="C767" s="20"/>
      <c r="D767" s="20"/>
      <c r="E767" s="20"/>
      <c r="F767" s="20"/>
      <c r="G767" s="20"/>
      <c r="H767" s="20"/>
      <c r="I767" s="20"/>
      <c r="J767" s="147"/>
      <c r="K767" s="20"/>
      <c r="L767" s="20"/>
      <c r="M767" s="20"/>
      <c r="N767" s="20"/>
      <c r="O767" s="20"/>
      <c r="P767" s="20"/>
      <c r="Q767" s="20"/>
      <c r="R767" s="20"/>
      <c r="S767" s="20"/>
      <c r="T767" s="20"/>
      <c r="U767" s="20"/>
      <c r="V767" s="20"/>
      <c r="W767" s="20"/>
      <c r="X767" s="20"/>
    </row>
    <row r="768" spans="1:24" ht="12.75" customHeight="1">
      <c r="A768" s="20"/>
      <c r="B768" s="20"/>
      <c r="C768" s="20"/>
      <c r="D768" s="20"/>
      <c r="E768" s="20"/>
      <c r="F768" s="20"/>
      <c r="G768" s="20"/>
      <c r="H768" s="20"/>
      <c r="I768" s="20"/>
      <c r="J768" s="147"/>
      <c r="K768" s="20"/>
      <c r="L768" s="20"/>
      <c r="M768" s="20"/>
      <c r="N768" s="20"/>
      <c r="O768" s="20"/>
      <c r="P768" s="20"/>
      <c r="Q768" s="20"/>
      <c r="R768" s="20"/>
      <c r="S768" s="20"/>
      <c r="T768" s="20"/>
      <c r="U768" s="20"/>
      <c r="V768" s="20"/>
      <c r="W768" s="20"/>
      <c r="X768" s="20"/>
    </row>
    <row r="769" spans="1:24" ht="12.75" customHeight="1">
      <c r="A769" s="20"/>
      <c r="B769" s="20"/>
      <c r="C769" s="20"/>
      <c r="D769" s="20"/>
      <c r="E769" s="20"/>
      <c r="F769" s="20"/>
      <c r="G769" s="20"/>
      <c r="H769" s="20"/>
      <c r="I769" s="20"/>
      <c r="J769" s="147"/>
      <c r="K769" s="20"/>
      <c r="L769" s="20"/>
      <c r="M769" s="20"/>
      <c r="N769" s="20"/>
      <c r="O769" s="20"/>
      <c r="P769" s="20"/>
      <c r="Q769" s="20"/>
      <c r="R769" s="20"/>
      <c r="S769" s="20"/>
      <c r="T769" s="20"/>
      <c r="U769" s="20"/>
      <c r="V769" s="20"/>
      <c r="W769" s="20"/>
      <c r="X769" s="20"/>
    </row>
    <row r="770" spans="1:24" ht="12.75" customHeight="1">
      <c r="A770" s="20"/>
      <c r="B770" s="20"/>
      <c r="C770" s="20"/>
      <c r="D770" s="20"/>
      <c r="E770" s="20"/>
      <c r="F770" s="20"/>
      <c r="G770" s="20"/>
      <c r="H770" s="20"/>
      <c r="I770" s="20"/>
      <c r="J770" s="147"/>
      <c r="K770" s="20"/>
      <c r="L770" s="20"/>
      <c r="M770" s="20"/>
      <c r="N770" s="20"/>
      <c r="O770" s="20"/>
      <c r="P770" s="20"/>
      <c r="Q770" s="20"/>
      <c r="R770" s="20"/>
      <c r="S770" s="20"/>
      <c r="T770" s="20"/>
      <c r="U770" s="20"/>
      <c r="V770" s="20"/>
      <c r="W770" s="20"/>
      <c r="X770" s="20"/>
    </row>
    <row r="771" spans="1:24" ht="12.75" customHeight="1">
      <c r="A771" s="20"/>
      <c r="B771" s="20"/>
      <c r="C771" s="20"/>
      <c r="D771" s="20"/>
      <c r="E771" s="20"/>
      <c r="F771" s="20"/>
      <c r="G771" s="20"/>
      <c r="H771" s="20"/>
      <c r="I771" s="20"/>
      <c r="J771" s="147"/>
      <c r="K771" s="20"/>
      <c r="L771" s="20"/>
      <c r="M771" s="20"/>
      <c r="N771" s="20"/>
      <c r="O771" s="20"/>
      <c r="P771" s="20"/>
      <c r="Q771" s="20"/>
      <c r="R771" s="20"/>
      <c r="S771" s="20"/>
      <c r="T771" s="20"/>
      <c r="U771" s="20"/>
      <c r="V771" s="20"/>
      <c r="W771" s="20"/>
      <c r="X771" s="20"/>
    </row>
    <row r="772" spans="1:24" ht="12.75" customHeight="1">
      <c r="A772" s="20"/>
      <c r="B772" s="20"/>
      <c r="C772" s="20"/>
      <c r="D772" s="20"/>
      <c r="E772" s="20"/>
      <c r="F772" s="20"/>
      <c r="G772" s="20"/>
      <c r="H772" s="20"/>
      <c r="I772" s="20"/>
      <c r="J772" s="147"/>
      <c r="K772" s="20"/>
      <c r="L772" s="20"/>
      <c r="M772" s="20"/>
      <c r="N772" s="20"/>
      <c r="O772" s="20"/>
      <c r="P772" s="20"/>
      <c r="Q772" s="20"/>
      <c r="R772" s="20"/>
      <c r="S772" s="20"/>
      <c r="T772" s="20"/>
      <c r="U772" s="20"/>
      <c r="V772" s="20"/>
      <c r="W772" s="20"/>
      <c r="X772" s="20"/>
    </row>
    <row r="773" spans="1:24" ht="12.75" customHeight="1">
      <c r="A773" s="20"/>
      <c r="B773" s="20"/>
      <c r="C773" s="20"/>
      <c r="D773" s="20"/>
      <c r="E773" s="20"/>
      <c r="F773" s="20"/>
      <c r="G773" s="20"/>
      <c r="H773" s="20"/>
      <c r="I773" s="20"/>
      <c r="J773" s="147"/>
      <c r="K773" s="20"/>
      <c r="L773" s="20"/>
      <c r="M773" s="20"/>
      <c r="N773" s="20"/>
      <c r="O773" s="20"/>
      <c r="P773" s="20"/>
      <c r="Q773" s="20"/>
      <c r="R773" s="20"/>
      <c r="S773" s="20"/>
      <c r="T773" s="20"/>
      <c r="U773" s="20"/>
      <c r="V773" s="20"/>
      <c r="W773" s="20"/>
      <c r="X773" s="20"/>
    </row>
    <row r="774" spans="1:24" ht="12.75" customHeight="1">
      <c r="A774" s="20"/>
      <c r="B774" s="20"/>
      <c r="C774" s="20"/>
      <c r="D774" s="20"/>
      <c r="E774" s="20"/>
      <c r="F774" s="20"/>
      <c r="G774" s="20"/>
      <c r="H774" s="20"/>
      <c r="I774" s="20"/>
      <c r="J774" s="147"/>
      <c r="K774" s="20"/>
      <c r="L774" s="20"/>
      <c r="M774" s="20"/>
      <c r="N774" s="20"/>
      <c r="O774" s="20"/>
      <c r="P774" s="20"/>
      <c r="Q774" s="20"/>
      <c r="R774" s="20"/>
      <c r="S774" s="20"/>
      <c r="T774" s="20"/>
      <c r="U774" s="20"/>
      <c r="V774" s="20"/>
      <c r="W774" s="20"/>
      <c r="X774" s="20"/>
    </row>
    <row r="775" spans="1:24" ht="12.75" customHeight="1">
      <c r="A775" s="20"/>
      <c r="B775" s="20"/>
      <c r="C775" s="20"/>
      <c r="D775" s="20"/>
      <c r="E775" s="20"/>
      <c r="F775" s="20"/>
      <c r="G775" s="20"/>
      <c r="H775" s="20"/>
      <c r="I775" s="20"/>
      <c r="J775" s="147"/>
      <c r="K775" s="20"/>
      <c r="L775" s="20"/>
      <c r="M775" s="20"/>
      <c r="N775" s="20"/>
      <c r="O775" s="20"/>
      <c r="P775" s="20"/>
      <c r="Q775" s="20"/>
      <c r="R775" s="20"/>
      <c r="S775" s="20"/>
      <c r="T775" s="20"/>
      <c r="U775" s="20"/>
      <c r="V775" s="20"/>
      <c r="W775" s="20"/>
      <c r="X775" s="20"/>
    </row>
    <row r="776" spans="1:24" ht="12.75" customHeight="1">
      <c r="A776" s="20"/>
      <c r="B776" s="20"/>
      <c r="C776" s="20"/>
      <c r="D776" s="20"/>
      <c r="E776" s="20"/>
      <c r="F776" s="20"/>
      <c r="G776" s="20"/>
      <c r="H776" s="20"/>
      <c r="I776" s="20"/>
      <c r="J776" s="147"/>
      <c r="K776" s="20"/>
      <c r="L776" s="20"/>
      <c r="M776" s="20"/>
      <c r="N776" s="20"/>
      <c r="O776" s="20"/>
      <c r="P776" s="20"/>
      <c r="Q776" s="20"/>
      <c r="R776" s="20"/>
      <c r="S776" s="20"/>
      <c r="T776" s="20"/>
      <c r="U776" s="20"/>
      <c r="V776" s="20"/>
      <c r="W776" s="20"/>
      <c r="X776" s="20"/>
    </row>
    <row r="777" spans="1:24" ht="12.75" customHeight="1">
      <c r="A777" s="20"/>
      <c r="B777" s="20"/>
      <c r="C777" s="20"/>
      <c r="D777" s="20"/>
      <c r="E777" s="20"/>
      <c r="F777" s="20"/>
      <c r="G777" s="20"/>
      <c r="H777" s="20"/>
      <c r="I777" s="20"/>
      <c r="J777" s="147"/>
      <c r="K777" s="20"/>
      <c r="L777" s="20"/>
      <c r="M777" s="20"/>
      <c r="N777" s="20"/>
      <c r="O777" s="20"/>
      <c r="P777" s="20"/>
      <c r="Q777" s="20"/>
      <c r="R777" s="20"/>
      <c r="S777" s="20"/>
      <c r="T777" s="20"/>
      <c r="U777" s="20"/>
      <c r="V777" s="20"/>
      <c r="W777" s="20"/>
      <c r="X777" s="20"/>
    </row>
    <row r="778" spans="1:24" ht="12.75" customHeight="1">
      <c r="A778" s="20"/>
      <c r="B778" s="20"/>
      <c r="C778" s="20"/>
      <c r="D778" s="20"/>
      <c r="E778" s="20"/>
      <c r="F778" s="20"/>
      <c r="G778" s="20"/>
      <c r="H778" s="20"/>
      <c r="I778" s="20"/>
      <c r="J778" s="147"/>
      <c r="K778" s="20"/>
      <c r="L778" s="20"/>
      <c r="M778" s="20"/>
      <c r="N778" s="20"/>
      <c r="O778" s="20"/>
      <c r="P778" s="20"/>
      <c r="Q778" s="20"/>
      <c r="R778" s="20"/>
      <c r="S778" s="20"/>
      <c r="T778" s="20"/>
      <c r="U778" s="20"/>
      <c r="V778" s="20"/>
      <c r="W778" s="20"/>
      <c r="X778" s="20"/>
    </row>
    <row r="779" spans="1:24" ht="12.75" customHeight="1">
      <c r="A779" s="20"/>
      <c r="B779" s="20"/>
      <c r="C779" s="20"/>
      <c r="D779" s="20"/>
      <c r="E779" s="20"/>
      <c r="F779" s="20"/>
      <c r="G779" s="20"/>
      <c r="H779" s="20"/>
      <c r="I779" s="20"/>
      <c r="J779" s="147"/>
      <c r="K779" s="20"/>
      <c r="L779" s="20"/>
      <c r="M779" s="20"/>
      <c r="N779" s="20"/>
      <c r="O779" s="20"/>
      <c r="P779" s="20"/>
      <c r="Q779" s="20"/>
      <c r="R779" s="20"/>
      <c r="S779" s="20"/>
      <c r="T779" s="20"/>
      <c r="U779" s="20"/>
      <c r="V779" s="20"/>
      <c r="W779" s="20"/>
      <c r="X779" s="20"/>
    </row>
    <row r="780" spans="1:24" ht="12.75" customHeight="1">
      <c r="A780" s="20"/>
      <c r="B780" s="20"/>
      <c r="C780" s="20"/>
      <c r="D780" s="20"/>
      <c r="E780" s="20"/>
      <c r="F780" s="20"/>
      <c r="G780" s="20"/>
      <c r="H780" s="20"/>
      <c r="I780" s="20"/>
      <c r="J780" s="147"/>
      <c r="K780" s="20"/>
      <c r="L780" s="20"/>
      <c r="M780" s="20"/>
      <c r="N780" s="20"/>
      <c r="O780" s="20"/>
      <c r="P780" s="20"/>
      <c r="Q780" s="20"/>
      <c r="R780" s="20"/>
      <c r="S780" s="20"/>
      <c r="T780" s="20"/>
      <c r="U780" s="20"/>
      <c r="V780" s="20"/>
      <c r="W780" s="20"/>
      <c r="X780" s="20"/>
    </row>
    <row r="781" spans="1:24" ht="12.75" customHeight="1">
      <c r="A781" s="20"/>
      <c r="B781" s="20"/>
      <c r="C781" s="20"/>
      <c r="D781" s="20"/>
      <c r="E781" s="20"/>
      <c r="F781" s="20"/>
      <c r="G781" s="20"/>
      <c r="H781" s="20"/>
      <c r="I781" s="20"/>
      <c r="J781" s="147"/>
      <c r="K781" s="20"/>
      <c r="L781" s="20"/>
      <c r="M781" s="20"/>
      <c r="N781" s="20"/>
      <c r="O781" s="20"/>
      <c r="P781" s="20"/>
      <c r="Q781" s="20"/>
      <c r="R781" s="20"/>
      <c r="S781" s="20"/>
      <c r="T781" s="20"/>
      <c r="U781" s="20"/>
      <c r="V781" s="20"/>
      <c r="W781" s="20"/>
      <c r="X781" s="20"/>
    </row>
    <row r="782" spans="1:24" ht="12.75" customHeight="1">
      <c r="A782" s="20"/>
      <c r="B782" s="20"/>
      <c r="C782" s="20"/>
      <c r="D782" s="20"/>
      <c r="E782" s="20"/>
      <c r="F782" s="20"/>
      <c r="G782" s="20"/>
      <c r="H782" s="20"/>
      <c r="I782" s="20"/>
      <c r="J782" s="147"/>
      <c r="K782" s="20"/>
      <c r="L782" s="20"/>
      <c r="M782" s="20"/>
      <c r="N782" s="20"/>
      <c r="O782" s="20"/>
      <c r="P782" s="20"/>
      <c r="Q782" s="20"/>
      <c r="R782" s="20"/>
      <c r="S782" s="20"/>
      <c r="T782" s="20"/>
      <c r="U782" s="20"/>
      <c r="V782" s="20"/>
      <c r="W782" s="20"/>
      <c r="X782" s="20"/>
    </row>
    <row r="783" spans="1:24" ht="12.75" customHeight="1">
      <c r="A783" s="20"/>
      <c r="B783" s="20"/>
      <c r="C783" s="20"/>
      <c r="D783" s="20"/>
      <c r="E783" s="20"/>
      <c r="F783" s="20"/>
      <c r="G783" s="20"/>
      <c r="H783" s="20"/>
      <c r="I783" s="20"/>
      <c r="J783" s="147"/>
      <c r="K783" s="20"/>
      <c r="L783" s="20"/>
      <c r="M783" s="20"/>
      <c r="N783" s="20"/>
      <c r="O783" s="20"/>
      <c r="P783" s="20"/>
      <c r="Q783" s="20"/>
      <c r="R783" s="20"/>
      <c r="S783" s="20"/>
      <c r="T783" s="20"/>
      <c r="U783" s="20"/>
      <c r="V783" s="20"/>
      <c r="W783" s="20"/>
      <c r="X783" s="20"/>
    </row>
    <row r="784" spans="1:24" ht="12.75" customHeight="1">
      <c r="A784" s="20"/>
      <c r="B784" s="20"/>
      <c r="C784" s="20"/>
      <c r="D784" s="20"/>
      <c r="E784" s="20"/>
      <c r="F784" s="20"/>
      <c r="G784" s="20"/>
      <c r="H784" s="20"/>
      <c r="I784" s="20"/>
      <c r="J784" s="147"/>
      <c r="K784" s="20"/>
      <c r="L784" s="20"/>
      <c r="M784" s="20"/>
      <c r="N784" s="20"/>
      <c r="O784" s="20"/>
      <c r="P784" s="20"/>
      <c r="Q784" s="20"/>
      <c r="R784" s="20"/>
      <c r="S784" s="20"/>
      <c r="T784" s="20"/>
      <c r="U784" s="20"/>
      <c r="V784" s="20"/>
      <c r="W784" s="20"/>
      <c r="X784" s="20"/>
    </row>
    <row r="785" spans="1:24" ht="12.75" customHeight="1">
      <c r="A785" s="20"/>
      <c r="B785" s="20"/>
      <c r="C785" s="20"/>
      <c r="D785" s="20"/>
      <c r="E785" s="20"/>
      <c r="F785" s="20"/>
      <c r="G785" s="20"/>
      <c r="H785" s="20"/>
      <c r="I785" s="20"/>
      <c r="J785" s="147"/>
      <c r="K785" s="20"/>
      <c r="L785" s="20"/>
      <c r="M785" s="20"/>
      <c r="N785" s="20"/>
      <c r="O785" s="20"/>
      <c r="P785" s="20"/>
      <c r="Q785" s="20"/>
      <c r="R785" s="20"/>
      <c r="S785" s="20"/>
      <c r="T785" s="20"/>
      <c r="U785" s="20"/>
      <c r="V785" s="20"/>
      <c r="W785" s="20"/>
      <c r="X785" s="20"/>
    </row>
    <row r="786" spans="1:24" ht="12.75" customHeight="1">
      <c r="A786" s="20"/>
      <c r="B786" s="20"/>
      <c r="C786" s="20"/>
      <c r="D786" s="20"/>
      <c r="E786" s="20"/>
      <c r="F786" s="20"/>
      <c r="G786" s="20"/>
      <c r="H786" s="20"/>
      <c r="I786" s="20"/>
      <c r="J786" s="147"/>
      <c r="K786" s="20"/>
      <c r="L786" s="20"/>
      <c r="M786" s="20"/>
      <c r="N786" s="20"/>
      <c r="O786" s="20"/>
      <c r="P786" s="20"/>
      <c r="Q786" s="20"/>
      <c r="R786" s="20"/>
      <c r="S786" s="20"/>
      <c r="T786" s="20"/>
      <c r="U786" s="20"/>
      <c r="V786" s="20"/>
      <c r="W786" s="20"/>
      <c r="X786" s="20"/>
    </row>
    <row r="787" spans="1:24" ht="12.75" customHeight="1">
      <c r="A787" s="20"/>
      <c r="B787" s="20"/>
      <c r="C787" s="20"/>
      <c r="D787" s="20"/>
      <c r="E787" s="20"/>
      <c r="F787" s="20"/>
      <c r="G787" s="20"/>
      <c r="H787" s="20"/>
      <c r="I787" s="20"/>
      <c r="J787" s="147"/>
      <c r="K787" s="20"/>
      <c r="L787" s="20"/>
      <c r="M787" s="20"/>
      <c r="N787" s="20"/>
      <c r="O787" s="20"/>
      <c r="P787" s="20"/>
      <c r="Q787" s="20"/>
      <c r="R787" s="20"/>
      <c r="S787" s="20"/>
      <c r="T787" s="20"/>
      <c r="U787" s="20"/>
      <c r="V787" s="20"/>
      <c r="W787" s="20"/>
      <c r="X787" s="20"/>
    </row>
    <row r="788" spans="1:24" ht="12.75" customHeight="1">
      <c r="A788" s="20"/>
      <c r="B788" s="20"/>
      <c r="C788" s="20"/>
      <c r="D788" s="20"/>
      <c r="E788" s="20"/>
      <c r="F788" s="20"/>
      <c r="G788" s="20"/>
      <c r="H788" s="20"/>
      <c r="I788" s="20"/>
      <c r="J788" s="147"/>
      <c r="K788" s="20"/>
      <c r="L788" s="20"/>
      <c r="M788" s="20"/>
      <c r="N788" s="20"/>
      <c r="O788" s="20"/>
      <c r="P788" s="20"/>
      <c r="Q788" s="20"/>
      <c r="R788" s="20"/>
      <c r="S788" s="20"/>
      <c r="T788" s="20"/>
      <c r="U788" s="20"/>
      <c r="V788" s="20"/>
      <c r="W788" s="20"/>
      <c r="X788" s="20"/>
    </row>
    <row r="789" spans="1:24" ht="12.75" customHeight="1">
      <c r="A789" s="20"/>
      <c r="B789" s="20"/>
      <c r="C789" s="20"/>
      <c r="D789" s="20"/>
      <c r="E789" s="20"/>
      <c r="F789" s="20"/>
      <c r="G789" s="20"/>
      <c r="H789" s="20"/>
      <c r="I789" s="20"/>
      <c r="J789" s="147"/>
      <c r="K789" s="20"/>
      <c r="L789" s="20"/>
      <c r="M789" s="20"/>
      <c r="N789" s="20"/>
      <c r="O789" s="20"/>
      <c r="P789" s="20"/>
      <c r="Q789" s="20"/>
      <c r="R789" s="20"/>
      <c r="S789" s="20"/>
      <c r="T789" s="20"/>
      <c r="U789" s="20"/>
      <c r="V789" s="20"/>
      <c r="W789" s="20"/>
      <c r="X789" s="20"/>
    </row>
    <row r="790" spans="1:24" ht="12.75" customHeight="1">
      <c r="A790" s="20"/>
      <c r="B790" s="20"/>
      <c r="C790" s="20"/>
      <c r="D790" s="20"/>
      <c r="E790" s="20"/>
      <c r="F790" s="20"/>
      <c r="G790" s="20"/>
      <c r="H790" s="20"/>
      <c r="I790" s="20"/>
      <c r="J790" s="147"/>
      <c r="K790" s="20"/>
      <c r="L790" s="20"/>
      <c r="M790" s="20"/>
      <c r="N790" s="20"/>
      <c r="O790" s="20"/>
      <c r="P790" s="20"/>
      <c r="Q790" s="20"/>
      <c r="R790" s="20"/>
      <c r="S790" s="20"/>
      <c r="T790" s="20"/>
      <c r="U790" s="20"/>
      <c r="V790" s="20"/>
      <c r="W790" s="20"/>
      <c r="X790" s="20"/>
    </row>
    <row r="791" spans="1:24" ht="12.75" customHeight="1">
      <c r="A791" s="20"/>
      <c r="B791" s="20"/>
      <c r="C791" s="20"/>
      <c r="D791" s="20"/>
      <c r="E791" s="20"/>
      <c r="F791" s="20"/>
      <c r="G791" s="20"/>
      <c r="H791" s="20"/>
      <c r="I791" s="20"/>
      <c r="J791" s="147"/>
      <c r="K791" s="20"/>
      <c r="L791" s="20"/>
      <c r="M791" s="20"/>
      <c r="N791" s="20"/>
      <c r="O791" s="20"/>
      <c r="P791" s="20"/>
      <c r="Q791" s="20"/>
      <c r="R791" s="20"/>
      <c r="S791" s="20"/>
      <c r="T791" s="20"/>
      <c r="U791" s="20"/>
      <c r="V791" s="20"/>
      <c r="W791" s="20"/>
      <c r="X791" s="20"/>
    </row>
    <row r="792" spans="1:24" ht="12.75" customHeight="1">
      <c r="A792" s="20"/>
      <c r="B792" s="20"/>
      <c r="C792" s="20"/>
      <c r="D792" s="20"/>
      <c r="E792" s="20"/>
      <c r="F792" s="20"/>
      <c r="G792" s="20"/>
      <c r="H792" s="20"/>
      <c r="I792" s="20"/>
      <c r="J792" s="147"/>
      <c r="K792" s="20"/>
      <c r="L792" s="20"/>
      <c r="M792" s="20"/>
      <c r="N792" s="20"/>
      <c r="O792" s="20"/>
      <c r="P792" s="20"/>
      <c r="Q792" s="20"/>
      <c r="R792" s="20"/>
      <c r="S792" s="20"/>
      <c r="T792" s="20"/>
      <c r="U792" s="20"/>
      <c r="V792" s="20"/>
      <c r="W792" s="20"/>
      <c r="X792" s="20"/>
    </row>
    <row r="793" spans="1:24" ht="12.75" customHeight="1">
      <c r="A793" s="20"/>
      <c r="B793" s="20"/>
      <c r="C793" s="20"/>
      <c r="D793" s="20"/>
      <c r="E793" s="20"/>
      <c r="F793" s="20"/>
      <c r="G793" s="20"/>
      <c r="H793" s="20"/>
      <c r="I793" s="20"/>
      <c r="J793" s="147"/>
      <c r="K793" s="20"/>
      <c r="L793" s="20"/>
      <c r="M793" s="20"/>
      <c r="N793" s="20"/>
      <c r="O793" s="20"/>
      <c r="P793" s="20"/>
      <c r="Q793" s="20"/>
      <c r="R793" s="20"/>
      <c r="S793" s="20"/>
      <c r="T793" s="20"/>
      <c r="U793" s="20"/>
      <c r="V793" s="20"/>
      <c r="W793" s="20"/>
      <c r="X793" s="20"/>
    </row>
    <row r="794" spans="1:24" ht="12.75" customHeight="1">
      <c r="A794" s="20"/>
      <c r="B794" s="20"/>
      <c r="C794" s="20"/>
      <c r="D794" s="20"/>
      <c r="E794" s="20"/>
      <c r="F794" s="20"/>
      <c r="G794" s="20"/>
      <c r="H794" s="20"/>
      <c r="I794" s="20"/>
      <c r="J794" s="147"/>
      <c r="K794" s="20"/>
      <c r="L794" s="20"/>
      <c r="M794" s="20"/>
      <c r="N794" s="20"/>
      <c r="O794" s="20"/>
      <c r="P794" s="20"/>
      <c r="Q794" s="20"/>
      <c r="R794" s="20"/>
      <c r="S794" s="20"/>
      <c r="T794" s="20"/>
      <c r="U794" s="20"/>
      <c r="V794" s="20"/>
      <c r="W794" s="20"/>
      <c r="X794" s="20"/>
    </row>
    <row r="795" spans="1:24" ht="12.75" customHeight="1">
      <c r="A795" s="20"/>
      <c r="B795" s="20"/>
      <c r="C795" s="20"/>
      <c r="D795" s="20"/>
      <c r="E795" s="20"/>
      <c r="F795" s="20"/>
      <c r="G795" s="20"/>
      <c r="H795" s="20"/>
      <c r="I795" s="20"/>
      <c r="J795" s="147"/>
      <c r="K795" s="20"/>
      <c r="L795" s="20"/>
      <c r="M795" s="20"/>
      <c r="N795" s="20"/>
      <c r="O795" s="20"/>
      <c r="P795" s="20"/>
      <c r="Q795" s="20"/>
      <c r="R795" s="20"/>
      <c r="S795" s="20"/>
      <c r="T795" s="20"/>
      <c r="U795" s="20"/>
      <c r="V795" s="20"/>
      <c r="W795" s="20"/>
      <c r="X795" s="20"/>
    </row>
    <row r="796" spans="1:24" ht="12.75" customHeight="1">
      <c r="A796" s="20"/>
      <c r="B796" s="20"/>
      <c r="C796" s="20"/>
      <c r="D796" s="20"/>
      <c r="E796" s="20"/>
      <c r="F796" s="20"/>
      <c r="G796" s="20"/>
      <c r="H796" s="20"/>
      <c r="I796" s="20"/>
      <c r="J796" s="147"/>
      <c r="K796" s="20"/>
      <c r="L796" s="20"/>
      <c r="M796" s="20"/>
      <c r="N796" s="20"/>
      <c r="O796" s="20"/>
      <c r="P796" s="20"/>
      <c r="Q796" s="20"/>
      <c r="R796" s="20"/>
      <c r="S796" s="20"/>
      <c r="T796" s="20"/>
      <c r="U796" s="20"/>
      <c r="V796" s="20"/>
      <c r="W796" s="20"/>
      <c r="X796" s="20"/>
    </row>
    <row r="797" spans="1:24" ht="12.75" customHeight="1">
      <c r="A797" s="20"/>
      <c r="B797" s="20"/>
      <c r="C797" s="20"/>
      <c r="D797" s="20"/>
      <c r="E797" s="20"/>
      <c r="F797" s="20"/>
      <c r="G797" s="20"/>
      <c r="H797" s="20"/>
      <c r="I797" s="20"/>
      <c r="J797" s="147"/>
      <c r="K797" s="20"/>
      <c r="L797" s="20"/>
      <c r="M797" s="20"/>
      <c r="N797" s="20"/>
      <c r="O797" s="20"/>
      <c r="P797" s="20"/>
      <c r="Q797" s="20"/>
      <c r="R797" s="20"/>
      <c r="S797" s="20"/>
      <c r="T797" s="20"/>
      <c r="U797" s="20"/>
      <c r="V797" s="20"/>
      <c r="W797" s="20"/>
      <c r="X797" s="20"/>
    </row>
    <row r="798" spans="1:24" ht="12.75" customHeight="1">
      <c r="A798" s="20"/>
      <c r="B798" s="20"/>
      <c r="C798" s="20"/>
      <c r="D798" s="20"/>
      <c r="E798" s="20"/>
      <c r="F798" s="20"/>
      <c r="G798" s="20"/>
      <c r="H798" s="20"/>
      <c r="I798" s="20"/>
      <c r="J798" s="147"/>
      <c r="K798" s="20"/>
      <c r="L798" s="20"/>
      <c r="M798" s="20"/>
      <c r="N798" s="20"/>
      <c r="O798" s="20"/>
      <c r="P798" s="20"/>
      <c r="Q798" s="20"/>
      <c r="R798" s="20"/>
      <c r="S798" s="20"/>
      <c r="T798" s="20"/>
      <c r="U798" s="20"/>
      <c r="V798" s="20"/>
      <c r="W798" s="20"/>
      <c r="X798" s="20"/>
    </row>
    <row r="799" spans="1:24" ht="12.75" customHeight="1">
      <c r="A799" s="20"/>
      <c r="B799" s="20"/>
      <c r="C799" s="20"/>
      <c r="D799" s="20"/>
      <c r="E799" s="20"/>
      <c r="F799" s="20"/>
      <c r="G799" s="20"/>
      <c r="H799" s="20"/>
      <c r="I799" s="20"/>
      <c r="J799" s="147"/>
      <c r="K799" s="20"/>
      <c r="L799" s="20"/>
      <c r="M799" s="20"/>
      <c r="N799" s="20"/>
      <c r="O799" s="20"/>
      <c r="P799" s="20"/>
      <c r="Q799" s="20"/>
      <c r="R799" s="20"/>
      <c r="S799" s="20"/>
      <c r="T799" s="20"/>
      <c r="U799" s="20"/>
      <c r="V799" s="20"/>
      <c r="W799" s="20"/>
      <c r="X799" s="20"/>
    </row>
    <row r="800" spans="1:24" ht="12.75" customHeight="1">
      <c r="A800" s="20"/>
      <c r="B800" s="20"/>
      <c r="C800" s="20"/>
      <c r="D800" s="20"/>
      <c r="E800" s="20"/>
      <c r="F800" s="20"/>
      <c r="G800" s="20"/>
      <c r="H800" s="20"/>
      <c r="I800" s="20"/>
      <c r="J800" s="147"/>
      <c r="K800" s="20"/>
      <c r="L800" s="20"/>
      <c r="M800" s="20"/>
      <c r="N800" s="20"/>
      <c r="O800" s="20"/>
      <c r="P800" s="20"/>
      <c r="Q800" s="20"/>
      <c r="R800" s="20"/>
      <c r="S800" s="20"/>
      <c r="T800" s="20"/>
      <c r="U800" s="20"/>
      <c r="V800" s="20"/>
      <c r="W800" s="20"/>
      <c r="X800" s="20"/>
    </row>
    <row r="801" spans="1:24" ht="12.75" customHeight="1">
      <c r="A801" s="20"/>
      <c r="B801" s="20"/>
      <c r="C801" s="20"/>
      <c r="D801" s="20"/>
      <c r="E801" s="20"/>
      <c r="F801" s="20"/>
      <c r="G801" s="20"/>
      <c r="H801" s="20"/>
      <c r="I801" s="20"/>
      <c r="J801" s="147"/>
      <c r="K801" s="20"/>
      <c r="L801" s="20"/>
      <c r="M801" s="20"/>
      <c r="N801" s="20"/>
      <c r="O801" s="20"/>
      <c r="P801" s="20"/>
      <c r="Q801" s="20"/>
      <c r="R801" s="20"/>
      <c r="S801" s="20"/>
      <c r="T801" s="20"/>
      <c r="U801" s="20"/>
      <c r="V801" s="20"/>
      <c r="W801" s="20"/>
      <c r="X801" s="20"/>
    </row>
    <row r="802" spans="1:24" ht="12.75" customHeight="1">
      <c r="A802" s="20"/>
      <c r="B802" s="20"/>
      <c r="C802" s="20"/>
      <c r="D802" s="20"/>
      <c r="E802" s="20"/>
      <c r="F802" s="20"/>
      <c r="G802" s="20"/>
      <c r="H802" s="20"/>
      <c r="I802" s="20"/>
      <c r="J802" s="147"/>
      <c r="K802" s="20"/>
      <c r="L802" s="20"/>
      <c r="M802" s="20"/>
      <c r="N802" s="20"/>
      <c r="O802" s="20"/>
      <c r="P802" s="20"/>
      <c r="Q802" s="20"/>
      <c r="R802" s="20"/>
      <c r="S802" s="20"/>
      <c r="T802" s="20"/>
      <c r="U802" s="20"/>
      <c r="V802" s="20"/>
      <c r="W802" s="20"/>
      <c r="X802" s="20"/>
    </row>
    <row r="803" spans="1:24" ht="12.75" customHeight="1">
      <c r="A803" s="20"/>
      <c r="B803" s="20"/>
      <c r="C803" s="20"/>
      <c r="D803" s="20"/>
      <c r="E803" s="20"/>
      <c r="F803" s="20"/>
      <c r="G803" s="20"/>
      <c r="H803" s="20"/>
      <c r="I803" s="20"/>
      <c r="J803" s="147"/>
      <c r="K803" s="20"/>
      <c r="L803" s="20"/>
      <c r="M803" s="20"/>
      <c r="N803" s="20"/>
      <c r="O803" s="20"/>
      <c r="P803" s="20"/>
      <c r="Q803" s="20"/>
      <c r="R803" s="20"/>
      <c r="S803" s="20"/>
      <c r="T803" s="20"/>
      <c r="U803" s="20"/>
      <c r="V803" s="20"/>
      <c r="W803" s="20"/>
      <c r="X803" s="20"/>
    </row>
    <row r="804" spans="1:24" ht="12.75" customHeight="1">
      <c r="A804" s="20"/>
      <c r="B804" s="20"/>
      <c r="C804" s="20"/>
      <c r="D804" s="20"/>
      <c r="E804" s="20"/>
      <c r="F804" s="20"/>
      <c r="G804" s="20"/>
      <c r="H804" s="20"/>
      <c r="I804" s="20"/>
      <c r="J804" s="147"/>
      <c r="K804" s="20"/>
      <c r="L804" s="20"/>
      <c r="M804" s="20"/>
      <c r="N804" s="20"/>
      <c r="O804" s="20"/>
      <c r="P804" s="20"/>
      <c r="Q804" s="20"/>
      <c r="R804" s="20"/>
      <c r="S804" s="20"/>
      <c r="T804" s="20"/>
      <c r="U804" s="20"/>
      <c r="V804" s="20"/>
      <c r="W804" s="20"/>
      <c r="X804" s="20"/>
    </row>
    <row r="805" spans="1:24" ht="12.75" customHeight="1">
      <c r="A805" s="20"/>
      <c r="B805" s="20"/>
      <c r="C805" s="20"/>
      <c r="D805" s="20"/>
      <c r="E805" s="20"/>
      <c r="F805" s="20"/>
      <c r="G805" s="20"/>
      <c r="H805" s="20"/>
      <c r="I805" s="20"/>
      <c r="J805" s="147"/>
      <c r="K805" s="20"/>
      <c r="L805" s="20"/>
      <c r="M805" s="20"/>
      <c r="N805" s="20"/>
      <c r="O805" s="20"/>
      <c r="P805" s="20"/>
      <c r="Q805" s="20"/>
      <c r="R805" s="20"/>
      <c r="S805" s="20"/>
      <c r="T805" s="20"/>
      <c r="U805" s="20"/>
      <c r="V805" s="20"/>
      <c r="W805" s="20"/>
      <c r="X805" s="20"/>
    </row>
    <row r="806" spans="1:24" ht="12.75" customHeight="1">
      <c r="A806" s="20"/>
      <c r="B806" s="20"/>
      <c r="C806" s="20"/>
      <c r="D806" s="20"/>
      <c r="E806" s="20"/>
      <c r="F806" s="20"/>
      <c r="G806" s="20"/>
      <c r="H806" s="20"/>
      <c r="I806" s="20"/>
      <c r="J806" s="147"/>
      <c r="K806" s="20"/>
      <c r="L806" s="20"/>
      <c r="M806" s="20"/>
      <c r="N806" s="20"/>
      <c r="O806" s="20"/>
      <c r="P806" s="20"/>
      <c r="Q806" s="20"/>
      <c r="R806" s="20"/>
      <c r="S806" s="20"/>
      <c r="T806" s="20"/>
      <c r="U806" s="20"/>
      <c r="V806" s="20"/>
      <c r="W806" s="20"/>
      <c r="X806" s="20"/>
    </row>
    <row r="807" spans="1:24" ht="12.75" customHeight="1">
      <c r="A807" s="20"/>
      <c r="B807" s="20"/>
      <c r="C807" s="20"/>
      <c r="D807" s="20"/>
      <c r="E807" s="20"/>
      <c r="F807" s="20"/>
      <c r="G807" s="20"/>
      <c r="H807" s="20"/>
      <c r="I807" s="20"/>
      <c r="J807" s="147"/>
      <c r="K807" s="20"/>
      <c r="L807" s="20"/>
      <c r="M807" s="20"/>
      <c r="N807" s="20"/>
      <c r="O807" s="20"/>
      <c r="P807" s="20"/>
      <c r="Q807" s="20"/>
      <c r="R807" s="20"/>
      <c r="S807" s="20"/>
      <c r="T807" s="20"/>
      <c r="U807" s="20"/>
      <c r="V807" s="20"/>
      <c r="W807" s="20"/>
      <c r="X807" s="20"/>
    </row>
    <row r="808" spans="1:24" ht="12.75" customHeight="1">
      <c r="A808" s="20"/>
      <c r="B808" s="20"/>
      <c r="C808" s="20"/>
      <c r="D808" s="20"/>
      <c r="E808" s="20"/>
      <c r="F808" s="20"/>
      <c r="G808" s="20"/>
      <c r="H808" s="20"/>
      <c r="I808" s="20"/>
      <c r="J808" s="147"/>
      <c r="K808" s="20"/>
      <c r="L808" s="20"/>
      <c r="M808" s="20"/>
      <c r="N808" s="20"/>
      <c r="O808" s="20"/>
      <c r="P808" s="20"/>
      <c r="Q808" s="20"/>
      <c r="R808" s="20"/>
      <c r="S808" s="20"/>
      <c r="T808" s="20"/>
      <c r="U808" s="20"/>
      <c r="V808" s="20"/>
      <c r="W808" s="20"/>
      <c r="X808" s="20"/>
    </row>
    <row r="809" spans="1:24" ht="12.75" customHeight="1">
      <c r="A809" s="20"/>
      <c r="B809" s="20"/>
      <c r="C809" s="20"/>
      <c r="D809" s="20"/>
      <c r="E809" s="20"/>
      <c r="F809" s="20"/>
      <c r="G809" s="20"/>
      <c r="H809" s="20"/>
      <c r="I809" s="20"/>
      <c r="J809" s="147"/>
      <c r="K809" s="20"/>
      <c r="L809" s="20"/>
      <c r="M809" s="20"/>
      <c r="N809" s="20"/>
      <c r="O809" s="20"/>
      <c r="P809" s="20"/>
      <c r="Q809" s="20"/>
      <c r="R809" s="20"/>
      <c r="S809" s="20"/>
      <c r="T809" s="20"/>
      <c r="U809" s="20"/>
      <c r="V809" s="20"/>
      <c r="W809" s="20"/>
      <c r="X809" s="20"/>
    </row>
    <row r="810" spans="1:24" ht="12.75" customHeight="1">
      <c r="A810" s="20"/>
      <c r="B810" s="20"/>
      <c r="C810" s="20"/>
      <c r="D810" s="20"/>
      <c r="E810" s="20"/>
      <c r="F810" s="20"/>
      <c r="G810" s="20"/>
      <c r="H810" s="20"/>
      <c r="I810" s="20"/>
      <c r="J810" s="147"/>
      <c r="K810" s="20"/>
      <c r="L810" s="20"/>
      <c r="M810" s="20"/>
      <c r="N810" s="20"/>
      <c r="O810" s="20"/>
      <c r="P810" s="20"/>
      <c r="Q810" s="20"/>
      <c r="R810" s="20"/>
      <c r="S810" s="20"/>
      <c r="T810" s="20"/>
      <c r="U810" s="20"/>
      <c r="V810" s="20"/>
      <c r="W810" s="20"/>
      <c r="X810" s="20"/>
    </row>
    <row r="811" spans="1:24" ht="12.75" customHeight="1">
      <c r="A811" s="20"/>
      <c r="B811" s="20"/>
      <c r="C811" s="20"/>
      <c r="D811" s="20"/>
      <c r="E811" s="20"/>
      <c r="F811" s="20"/>
      <c r="G811" s="20"/>
      <c r="H811" s="20"/>
      <c r="I811" s="20"/>
      <c r="J811" s="147"/>
      <c r="K811" s="20"/>
      <c r="L811" s="20"/>
      <c r="M811" s="20"/>
      <c r="N811" s="20"/>
      <c r="O811" s="20"/>
      <c r="P811" s="20"/>
      <c r="Q811" s="20"/>
      <c r="R811" s="20"/>
      <c r="S811" s="20"/>
      <c r="T811" s="20"/>
      <c r="U811" s="20"/>
      <c r="V811" s="20"/>
      <c r="W811" s="20"/>
      <c r="X811" s="20"/>
    </row>
    <row r="812" spans="1:24" ht="12.75" customHeight="1">
      <c r="A812" s="20"/>
      <c r="B812" s="20"/>
      <c r="C812" s="20"/>
      <c r="D812" s="20"/>
      <c r="E812" s="20"/>
      <c r="F812" s="20"/>
      <c r="G812" s="20"/>
      <c r="H812" s="20"/>
      <c r="I812" s="20"/>
      <c r="J812" s="147"/>
      <c r="K812" s="20"/>
      <c r="L812" s="20"/>
      <c r="M812" s="20"/>
      <c r="N812" s="20"/>
      <c r="O812" s="20"/>
      <c r="P812" s="20"/>
      <c r="Q812" s="20"/>
      <c r="R812" s="20"/>
      <c r="S812" s="20"/>
      <c r="T812" s="20"/>
      <c r="U812" s="20"/>
      <c r="V812" s="20"/>
      <c r="W812" s="20"/>
      <c r="X812" s="20"/>
    </row>
    <row r="813" spans="1:24" ht="12.75" customHeight="1">
      <c r="A813" s="20"/>
      <c r="B813" s="20"/>
      <c r="C813" s="20"/>
      <c r="D813" s="20"/>
      <c r="E813" s="20"/>
      <c r="F813" s="20"/>
      <c r="G813" s="20"/>
      <c r="H813" s="20"/>
      <c r="I813" s="20"/>
      <c r="J813" s="147"/>
      <c r="K813" s="20"/>
      <c r="L813" s="20"/>
      <c r="M813" s="20"/>
      <c r="N813" s="20"/>
      <c r="O813" s="20"/>
      <c r="P813" s="20"/>
      <c r="Q813" s="20"/>
      <c r="R813" s="20"/>
      <c r="S813" s="20"/>
      <c r="T813" s="20"/>
      <c r="U813" s="20"/>
      <c r="V813" s="20"/>
      <c r="W813" s="20"/>
      <c r="X813" s="20"/>
    </row>
    <row r="814" spans="1:24" ht="12.75" customHeight="1">
      <c r="A814" s="20"/>
      <c r="B814" s="20"/>
      <c r="C814" s="20"/>
      <c r="D814" s="20"/>
      <c r="E814" s="20"/>
      <c r="F814" s="20"/>
      <c r="G814" s="20"/>
      <c r="H814" s="20"/>
      <c r="I814" s="20"/>
      <c r="J814" s="147"/>
      <c r="K814" s="20"/>
      <c r="L814" s="20"/>
      <c r="M814" s="20"/>
      <c r="N814" s="20"/>
      <c r="O814" s="20"/>
      <c r="P814" s="20"/>
      <c r="Q814" s="20"/>
      <c r="R814" s="20"/>
      <c r="S814" s="20"/>
      <c r="T814" s="20"/>
      <c r="U814" s="20"/>
      <c r="V814" s="20"/>
      <c r="W814" s="20"/>
      <c r="X814" s="20"/>
    </row>
    <row r="815" spans="1:24" ht="12.75" customHeight="1">
      <c r="A815" s="20"/>
      <c r="B815" s="20"/>
      <c r="C815" s="20"/>
      <c r="D815" s="20"/>
      <c r="E815" s="20"/>
      <c r="F815" s="20"/>
      <c r="G815" s="20"/>
      <c r="H815" s="20"/>
      <c r="I815" s="20"/>
      <c r="J815" s="147"/>
      <c r="K815" s="20"/>
      <c r="L815" s="20"/>
      <c r="M815" s="20"/>
      <c r="N815" s="20"/>
      <c r="O815" s="20"/>
      <c r="P815" s="20"/>
      <c r="Q815" s="20"/>
      <c r="R815" s="20"/>
      <c r="S815" s="20"/>
      <c r="T815" s="20"/>
      <c r="U815" s="20"/>
      <c r="V815" s="20"/>
      <c r="W815" s="20"/>
      <c r="X815" s="20"/>
    </row>
    <row r="816" spans="1:24" ht="12.75" customHeight="1">
      <c r="A816" s="20"/>
      <c r="B816" s="20"/>
      <c r="C816" s="20"/>
      <c r="D816" s="20"/>
      <c r="E816" s="20"/>
      <c r="F816" s="20"/>
      <c r="G816" s="20"/>
      <c r="H816" s="20"/>
      <c r="I816" s="20"/>
      <c r="J816" s="147"/>
      <c r="K816" s="20"/>
      <c r="L816" s="20"/>
      <c r="M816" s="20"/>
      <c r="N816" s="20"/>
      <c r="O816" s="20"/>
      <c r="P816" s="20"/>
      <c r="Q816" s="20"/>
      <c r="R816" s="20"/>
      <c r="S816" s="20"/>
      <c r="T816" s="20"/>
      <c r="U816" s="20"/>
      <c r="V816" s="20"/>
      <c r="W816" s="20"/>
      <c r="X816" s="20"/>
    </row>
    <row r="817" spans="1:24" ht="12.75" customHeight="1">
      <c r="A817" s="20"/>
      <c r="B817" s="20"/>
      <c r="C817" s="20"/>
      <c r="D817" s="20"/>
      <c r="E817" s="20"/>
      <c r="F817" s="20"/>
      <c r="G817" s="20"/>
      <c r="H817" s="20"/>
      <c r="I817" s="20"/>
      <c r="J817" s="147"/>
      <c r="K817" s="20"/>
      <c r="L817" s="20"/>
      <c r="M817" s="20"/>
      <c r="N817" s="20"/>
      <c r="O817" s="20"/>
      <c r="P817" s="20"/>
      <c r="Q817" s="20"/>
      <c r="R817" s="20"/>
      <c r="S817" s="20"/>
      <c r="T817" s="20"/>
      <c r="U817" s="20"/>
      <c r="V817" s="20"/>
      <c r="W817" s="20"/>
      <c r="X817" s="20"/>
    </row>
    <row r="818" spans="1:24" ht="12.75" customHeight="1">
      <c r="A818" s="20"/>
      <c r="B818" s="20"/>
      <c r="C818" s="20"/>
      <c r="D818" s="20"/>
      <c r="E818" s="20"/>
      <c r="F818" s="20"/>
      <c r="G818" s="20"/>
      <c r="H818" s="20"/>
      <c r="I818" s="20"/>
      <c r="J818" s="147"/>
      <c r="K818" s="20"/>
      <c r="L818" s="20"/>
      <c r="M818" s="20"/>
      <c r="N818" s="20"/>
      <c r="O818" s="20"/>
      <c r="P818" s="20"/>
      <c r="Q818" s="20"/>
      <c r="R818" s="20"/>
      <c r="S818" s="20"/>
      <c r="T818" s="20"/>
      <c r="U818" s="20"/>
      <c r="V818" s="20"/>
      <c r="W818" s="20"/>
      <c r="X818" s="20"/>
    </row>
    <row r="819" spans="1:24" ht="12.75" customHeight="1">
      <c r="A819" s="20"/>
      <c r="B819" s="20"/>
      <c r="C819" s="20"/>
      <c r="D819" s="20"/>
      <c r="E819" s="20"/>
      <c r="F819" s="20"/>
      <c r="G819" s="20"/>
      <c r="H819" s="20"/>
      <c r="I819" s="20"/>
      <c r="J819" s="147"/>
      <c r="K819" s="20"/>
      <c r="L819" s="20"/>
      <c r="M819" s="20"/>
      <c r="N819" s="20"/>
      <c r="O819" s="20"/>
      <c r="P819" s="20"/>
      <c r="Q819" s="20"/>
      <c r="R819" s="20"/>
      <c r="S819" s="20"/>
      <c r="T819" s="20"/>
      <c r="U819" s="20"/>
      <c r="V819" s="20"/>
      <c r="W819" s="20"/>
      <c r="X819" s="20"/>
    </row>
    <row r="820" spans="1:24" ht="12.75" customHeight="1">
      <c r="A820" s="20"/>
      <c r="B820" s="20"/>
      <c r="C820" s="20"/>
      <c r="D820" s="20"/>
      <c r="E820" s="20"/>
      <c r="F820" s="20"/>
      <c r="G820" s="20"/>
      <c r="H820" s="20"/>
      <c r="I820" s="20"/>
      <c r="J820" s="147"/>
      <c r="K820" s="20"/>
      <c r="L820" s="20"/>
      <c r="M820" s="20"/>
      <c r="N820" s="20"/>
      <c r="O820" s="20"/>
      <c r="P820" s="20"/>
      <c r="Q820" s="20"/>
      <c r="R820" s="20"/>
      <c r="S820" s="20"/>
      <c r="T820" s="20"/>
      <c r="U820" s="20"/>
      <c r="V820" s="20"/>
      <c r="W820" s="20"/>
      <c r="X820" s="20"/>
    </row>
    <row r="821" spans="1:24" ht="12.75" customHeight="1">
      <c r="A821" s="20"/>
      <c r="B821" s="20"/>
      <c r="C821" s="20"/>
      <c r="D821" s="20"/>
      <c r="E821" s="20"/>
      <c r="F821" s="20"/>
      <c r="G821" s="20"/>
      <c r="H821" s="20"/>
      <c r="I821" s="20"/>
      <c r="J821" s="147"/>
      <c r="K821" s="20"/>
      <c r="L821" s="20"/>
      <c r="M821" s="20"/>
      <c r="N821" s="20"/>
      <c r="O821" s="20"/>
      <c r="P821" s="20"/>
      <c r="Q821" s="20"/>
      <c r="R821" s="20"/>
      <c r="S821" s="20"/>
      <c r="T821" s="20"/>
      <c r="U821" s="20"/>
      <c r="V821" s="20"/>
      <c r="W821" s="20"/>
      <c r="X821" s="20"/>
    </row>
    <row r="822" spans="1:24" ht="12.75" customHeight="1">
      <c r="A822" s="20"/>
      <c r="B822" s="20"/>
      <c r="C822" s="20"/>
      <c r="D822" s="20"/>
      <c r="E822" s="20"/>
      <c r="F822" s="20"/>
      <c r="G822" s="20"/>
      <c r="H822" s="20"/>
      <c r="I822" s="20"/>
      <c r="J822" s="147"/>
      <c r="K822" s="20"/>
      <c r="L822" s="20"/>
      <c r="M822" s="20"/>
      <c r="N822" s="20"/>
      <c r="O822" s="20"/>
      <c r="P822" s="20"/>
      <c r="Q822" s="20"/>
      <c r="R822" s="20"/>
      <c r="S822" s="20"/>
      <c r="T822" s="20"/>
      <c r="U822" s="20"/>
      <c r="V822" s="20"/>
      <c r="W822" s="20"/>
      <c r="X822" s="20"/>
    </row>
    <row r="823" spans="1:24" ht="12.75" customHeight="1">
      <c r="A823" s="20"/>
      <c r="B823" s="20"/>
      <c r="C823" s="20"/>
      <c r="D823" s="20"/>
      <c r="E823" s="20"/>
      <c r="F823" s="20"/>
      <c r="G823" s="20"/>
      <c r="H823" s="20"/>
      <c r="I823" s="20"/>
      <c r="J823" s="147"/>
      <c r="K823" s="20"/>
      <c r="L823" s="20"/>
      <c r="M823" s="20"/>
      <c r="N823" s="20"/>
      <c r="O823" s="20"/>
      <c r="P823" s="20"/>
      <c r="Q823" s="20"/>
      <c r="R823" s="20"/>
      <c r="S823" s="20"/>
      <c r="T823" s="20"/>
      <c r="U823" s="20"/>
      <c r="V823" s="20"/>
      <c r="W823" s="20"/>
      <c r="X823" s="20"/>
    </row>
    <row r="824" spans="1:24" ht="12.75" customHeight="1">
      <c r="A824" s="20"/>
      <c r="B824" s="20"/>
      <c r="C824" s="20"/>
      <c r="D824" s="20"/>
      <c r="E824" s="20"/>
      <c r="F824" s="20"/>
      <c r="G824" s="20"/>
      <c r="H824" s="20"/>
      <c r="I824" s="20"/>
      <c r="J824" s="147"/>
      <c r="K824" s="20"/>
      <c r="L824" s="20"/>
      <c r="M824" s="20"/>
      <c r="N824" s="20"/>
      <c r="O824" s="20"/>
      <c r="P824" s="20"/>
      <c r="Q824" s="20"/>
      <c r="R824" s="20"/>
      <c r="S824" s="20"/>
      <c r="T824" s="20"/>
      <c r="U824" s="20"/>
      <c r="V824" s="20"/>
      <c r="W824" s="20"/>
      <c r="X824" s="20"/>
    </row>
    <row r="825" spans="1:24" ht="12.75" customHeight="1">
      <c r="A825" s="20"/>
      <c r="B825" s="20"/>
      <c r="C825" s="20"/>
      <c r="D825" s="20"/>
      <c r="E825" s="20"/>
      <c r="F825" s="20"/>
      <c r="G825" s="20"/>
      <c r="H825" s="20"/>
      <c r="I825" s="20"/>
      <c r="J825" s="147"/>
      <c r="K825" s="20"/>
      <c r="L825" s="20"/>
      <c r="M825" s="20"/>
      <c r="N825" s="20"/>
      <c r="O825" s="20"/>
      <c r="P825" s="20"/>
      <c r="Q825" s="20"/>
      <c r="R825" s="20"/>
      <c r="S825" s="20"/>
      <c r="T825" s="20"/>
      <c r="U825" s="20"/>
      <c r="V825" s="20"/>
      <c r="W825" s="20"/>
      <c r="X825" s="20"/>
    </row>
    <row r="826" spans="1:24" ht="12.75" customHeight="1">
      <c r="A826" s="20"/>
      <c r="B826" s="20"/>
      <c r="C826" s="20"/>
      <c r="D826" s="20"/>
      <c r="E826" s="20"/>
      <c r="F826" s="20"/>
      <c r="G826" s="20"/>
      <c r="H826" s="20"/>
      <c r="I826" s="20"/>
      <c r="J826" s="147"/>
      <c r="K826" s="20"/>
      <c r="L826" s="20"/>
      <c r="M826" s="20"/>
      <c r="N826" s="20"/>
      <c r="O826" s="20"/>
      <c r="P826" s="20"/>
      <c r="Q826" s="20"/>
      <c r="R826" s="20"/>
      <c r="S826" s="20"/>
      <c r="T826" s="20"/>
      <c r="U826" s="20"/>
      <c r="V826" s="20"/>
      <c r="W826" s="20"/>
      <c r="X826" s="20"/>
    </row>
    <row r="827" spans="1:24" ht="12.75" customHeight="1">
      <c r="A827" s="20"/>
      <c r="B827" s="20"/>
      <c r="C827" s="20"/>
      <c r="D827" s="20"/>
      <c r="E827" s="20"/>
      <c r="F827" s="20"/>
      <c r="G827" s="20"/>
      <c r="H827" s="20"/>
      <c r="I827" s="20"/>
      <c r="J827" s="147"/>
      <c r="K827" s="20"/>
      <c r="L827" s="20"/>
      <c r="M827" s="20"/>
      <c r="N827" s="20"/>
      <c r="O827" s="20"/>
      <c r="P827" s="20"/>
      <c r="Q827" s="20"/>
      <c r="R827" s="20"/>
      <c r="S827" s="20"/>
      <c r="T827" s="20"/>
      <c r="U827" s="20"/>
      <c r="V827" s="20"/>
      <c r="W827" s="20"/>
      <c r="X827" s="20"/>
    </row>
    <row r="828" spans="1:24" ht="12.75" customHeight="1">
      <c r="A828" s="20"/>
      <c r="B828" s="20"/>
      <c r="C828" s="20"/>
      <c r="D828" s="20"/>
      <c r="E828" s="20"/>
      <c r="F828" s="20"/>
      <c r="G828" s="20"/>
      <c r="H828" s="20"/>
      <c r="I828" s="20"/>
      <c r="J828" s="147"/>
      <c r="K828" s="20"/>
      <c r="L828" s="20"/>
      <c r="M828" s="20"/>
      <c r="N828" s="20"/>
      <c r="O828" s="20"/>
      <c r="P828" s="20"/>
      <c r="Q828" s="20"/>
      <c r="R828" s="20"/>
      <c r="S828" s="20"/>
      <c r="T828" s="20"/>
      <c r="U828" s="20"/>
      <c r="V828" s="20"/>
      <c r="W828" s="20"/>
      <c r="X828" s="20"/>
    </row>
    <row r="829" spans="1:24" ht="12.75" customHeight="1">
      <c r="A829" s="20"/>
      <c r="B829" s="20"/>
      <c r="C829" s="20"/>
      <c r="D829" s="20"/>
      <c r="E829" s="20"/>
      <c r="F829" s="20"/>
      <c r="G829" s="20"/>
      <c r="H829" s="20"/>
      <c r="I829" s="20"/>
      <c r="J829" s="147"/>
      <c r="K829" s="20"/>
      <c r="L829" s="20"/>
      <c r="M829" s="20"/>
      <c r="N829" s="20"/>
      <c r="O829" s="20"/>
      <c r="P829" s="20"/>
      <c r="Q829" s="20"/>
      <c r="R829" s="20"/>
      <c r="S829" s="20"/>
      <c r="T829" s="20"/>
      <c r="U829" s="20"/>
      <c r="V829" s="20"/>
      <c r="W829" s="20"/>
      <c r="X829" s="20"/>
    </row>
    <row r="830" spans="1:24" ht="12.75" customHeight="1">
      <c r="A830" s="20"/>
      <c r="B830" s="20"/>
      <c r="C830" s="20"/>
      <c r="D830" s="20"/>
      <c r="E830" s="20"/>
      <c r="F830" s="20"/>
      <c r="G830" s="20"/>
      <c r="H830" s="20"/>
      <c r="I830" s="20"/>
      <c r="J830" s="147"/>
      <c r="K830" s="20"/>
      <c r="L830" s="20"/>
      <c r="M830" s="20"/>
      <c r="N830" s="20"/>
      <c r="O830" s="20"/>
      <c r="P830" s="20"/>
      <c r="Q830" s="20"/>
      <c r="R830" s="20"/>
      <c r="S830" s="20"/>
      <c r="T830" s="20"/>
      <c r="U830" s="20"/>
      <c r="V830" s="20"/>
      <c r="W830" s="20"/>
      <c r="X830" s="20"/>
    </row>
    <row r="831" spans="1:24" ht="12.75" customHeight="1">
      <c r="A831" s="20"/>
      <c r="B831" s="20"/>
      <c r="C831" s="20"/>
      <c r="D831" s="20"/>
      <c r="E831" s="20"/>
      <c r="F831" s="20"/>
      <c r="G831" s="20"/>
      <c r="H831" s="20"/>
      <c r="I831" s="20"/>
      <c r="J831" s="147"/>
      <c r="K831" s="20"/>
      <c r="L831" s="20"/>
      <c r="M831" s="20"/>
      <c r="N831" s="20"/>
      <c r="O831" s="20"/>
      <c r="P831" s="20"/>
      <c r="Q831" s="20"/>
      <c r="R831" s="20"/>
      <c r="S831" s="20"/>
      <c r="T831" s="20"/>
      <c r="U831" s="20"/>
      <c r="V831" s="20"/>
      <c r="W831" s="20"/>
      <c r="X831" s="20"/>
    </row>
    <row r="832" spans="1:24" ht="12.75" customHeight="1">
      <c r="A832" s="20"/>
      <c r="B832" s="20"/>
      <c r="C832" s="20"/>
      <c r="D832" s="20"/>
      <c r="E832" s="20"/>
      <c r="F832" s="20"/>
      <c r="G832" s="20"/>
      <c r="H832" s="20"/>
      <c r="I832" s="20"/>
      <c r="J832" s="147"/>
      <c r="K832" s="20"/>
      <c r="L832" s="20"/>
      <c r="M832" s="20"/>
      <c r="N832" s="20"/>
      <c r="O832" s="20"/>
      <c r="P832" s="20"/>
      <c r="Q832" s="20"/>
      <c r="R832" s="20"/>
      <c r="S832" s="20"/>
      <c r="T832" s="20"/>
      <c r="U832" s="20"/>
      <c r="V832" s="20"/>
      <c r="W832" s="20"/>
      <c r="X832" s="20"/>
    </row>
    <row r="833" spans="1:24" ht="12.75" customHeight="1">
      <c r="A833" s="20"/>
      <c r="B833" s="20"/>
      <c r="C833" s="20"/>
      <c r="D833" s="20"/>
      <c r="E833" s="20"/>
      <c r="F833" s="20"/>
      <c r="G833" s="20"/>
      <c r="H833" s="20"/>
      <c r="I833" s="20"/>
      <c r="J833" s="147"/>
      <c r="K833" s="20"/>
      <c r="L833" s="20"/>
      <c r="M833" s="20"/>
      <c r="N833" s="20"/>
      <c r="O833" s="20"/>
      <c r="P833" s="20"/>
      <c r="Q833" s="20"/>
      <c r="R833" s="20"/>
      <c r="S833" s="20"/>
      <c r="T833" s="20"/>
      <c r="U833" s="20"/>
      <c r="V833" s="20"/>
      <c r="W833" s="20"/>
      <c r="X833" s="20"/>
    </row>
    <row r="834" spans="1:24" ht="12.75" customHeight="1">
      <c r="A834" s="20"/>
      <c r="B834" s="20"/>
      <c r="C834" s="20"/>
      <c r="D834" s="20"/>
      <c r="E834" s="20"/>
      <c r="F834" s="20"/>
      <c r="G834" s="20"/>
      <c r="H834" s="20"/>
      <c r="I834" s="20"/>
      <c r="J834" s="147"/>
      <c r="K834" s="20"/>
      <c r="L834" s="20"/>
      <c r="M834" s="20"/>
      <c r="N834" s="20"/>
      <c r="O834" s="20"/>
      <c r="P834" s="20"/>
      <c r="Q834" s="20"/>
      <c r="R834" s="20"/>
      <c r="S834" s="20"/>
      <c r="T834" s="20"/>
      <c r="U834" s="20"/>
      <c r="V834" s="20"/>
      <c r="W834" s="20"/>
      <c r="X834" s="20"/>
    </row>
    <row r="835" spans="1:24" ht="12.75" customHeight="1">
      <c r="A835" s="20"/>
      <c r="B835" s="20"/>
      <c r="C835" s="20"/>
      <c r="D835" s="20"/>
      <c r="E835" s="20"/>
      <c r="F835" s="20"/>
      <c r="G835" s="20"/>
      <c r="H835" s="20"/>
      <c r="I835" s="20"/>
      <c r="J835" s="147"/>
      <c r="K835" s="20"/>
      <c r="L835" s="20"/>
      <c r="M835" s="20"/>
      <c r="N835" s="20"/>
      <c r="O835" s="20"/>
      <c r="P835" s="20"/>
      <c r="Q835" s="20"/>
      <c r="R835" s="20"/>
      <c r="S835" s="20"/>
      <c r="T835" s="20"/>
      <c r="U835" s="20"/>
      <c r="V835" s="20"/>
      <c r="W835" s="20"/>
      <c r="X835" s="20"/>
    </row>
    <row r="836" spans="1:24" ht="12.75" customHeight="1">
      <c r="A836" s="20"/>
      <c r="B836" s="20"/>
      <c r="C836" s="20"/>
      <c r="D836" s="20"/>
      <c r="E836" s="20"/>
      <c r="F836" s="20"/>
      <c r="G836" s="20"/>
      <c r="H836" s="20"/>
      <c r="I836" s="20"/>
      <c r="J836" s="147"/>
      <c r="K836" s="20"/>
      <c r="L836" s="20"/>
      <c r="M836" s="20"/>
      <c r="N836" s="20"/>
      <c r="O836" s="20"/>
      <c r="P836" s="20"/>
      <c r="Q836" s="20"/>
      <c r="R836" s="20"/>
      <c r="S836" s="20"/>
      <c r="T836" s="20"/>
      <c r="U836" s="20"/>
      <c r="V836" s="20"/>
      <c r="W836" s="20"/>
      <c r="X836" s="20"/>
    </row>
    <row r="837" spans="1:24" ht="12.75" customHeight="1">
      <c r="A837" s="20"/>
      <c r="B837" s="20"/>
      <c r="C837" s="20"/>
      <c r="D837" s="20"/>
      <c r="E837" s="20"/>
      <c r="F837" s="20"/>
      <c r="G837" s="20"/>
      <c r="H837" s="20"/>
      <c r="I837" s="20"/>
      <c r="J837" s="147"/>
      <c r="K837" s="20"/>
      <c r="L837" s="20"/>
      <c r="M837" s="20"/>
      <c r="N837" s="20"/>
      <c r="O837" s="20"/>
      <c r="P837" s="20"/>
      <c r="Q837" s="20"/>
      <c r="R837" s="20"/>
      <c r="S837" s="20"/>
      <c r="T837" s="20"/>
      <c r="U837" s="20"/>
      <c r="V837" s="20"/>
      <c r="W837" s="20"/>
      <c r="X837" s="20"/>
    </row>
    <row r="838" spans="1:24" ht="12.75" customHeight="1">
      <c r="A838" s="20"/>
      <c r="B838" s="20"/>
      <c r="C838" s="20"/>
      <c r="D838" s="20"/>
      <c r="E838" s="20"/>
      <c r="F838" s="20"/>
      <c r="G838" s="20"/>
      <c r="H838" s="20"/>
      <c r="I838" s="20"/>
      <c r="J838" s="147"/>
      <c r="K838" s="20"/>
      <c r="L838" s="20"/>
      <c r="M838" s="20"/>
      <c r="N838" s="20"/>
      <c r="O838" s="20"/>
      <c r="P838" s="20"/>
      <c r="Q838" s="20"/>
      <c r="R838" s="20"/>
      <c r="S838" s="20"/>
      <c r="T838" s="20"/>
      <c r="U838" s="20"/>
      <c r="V838" s="20"/>
      <c r="W838" s="20"/>
      <c r="X838" s="20"/>
    </row>
    <row r="839" spans="1:24" ht="12.75" customHeight="1">
      <c r="A839" s="20"/>
      <c r="B839" s="20"/>
      <c r="C839" s="20"/>
      <c r="D839" s="20"/>
      <c r="E839" s="20"/>
      <c r="F839" s="20"/>
      <c r="G839" s="20"/>
      <c r="H839" s="20"/>
      <c r="I839" s="20"/>
      <c r="J839" s="147"/>
      <c r="K839" s="20"/>
      <c r="L839" s="20"/>
      <c r="M839" s="20"/>
      <c r="N839" s="20"/>
      <c r="O839" s="20"/>
      <c r="P839" s="20"/>
      <c r="Q839" s="20"/>
      <c r="R839" s="20"/>
      <c r="S839" s="20"/>
      <c r="T839" s="20"/>
      <c r="U839" s="20"/>
      <c r="V839" s="20"/>
      <c r="W839" s="20"/>
      <c r="X839" s="20"/>
    </row>
    <row r="840" spans="1:24" ht="12.75" customHeight="1">
      <c r="A840" s="20"/>
      <c r="B840" s="20"/>
      <c r="C840" s="20"/>
      <c r="D840" s="20"/>
      <c r="E840" s="20"/>
      <c r="F840" s="20"/>
      <c r="G840" s="20"/>
      <c r="H840" s="20"/>
      <c r="I840" s="20"/>
      <c r="J840" s="147"/>
      <c r="K840" s="20"/>
      <c r="L840" s="20"/>
      <c r="M840" s="20"/>
      <c r="N840" s="20"/>
      <c r="O840" s="20"/>
      <c r="P840" s="20"/>
      <c r="Q840" s="20"/>
      <c r="R840" s="20"/>
      <c r="S840" s="20"/>
      <c r="T840" s="20"/>
      <c r="U840" s="20"/>
      <c r="V840" s="20"/>
      <c r="W840" s="20"/>
      <c r="X840" s="20"/>
    </row>
    <row r="841" spans="1:24" ht="12.75" customHeight="1">
      <c r="A841" s="20"/>
      <c r="B841" s="20"/>
      <c r="C841" s="20"/>
      <c r="D841" s="20"/>
      <c r="E841" s="20"/>
      <c r="F841" s="20"/>
      <c r="G841" s="20"/>
      <c r="H841" s="20"/>
      <c r="I841" s="20"/>
      <c r="J841" s="147"/>
      <c r="K841" s="20"/>
      <c r="L841" s="20"/>
      <c r="M841" s="20"/>
      <c r="N841" s="20"/>
      <c r="O841" s="20"/>
      <c r="P841" s="20"/>
      <c r="Q841" s="20"/>
      <c r="R841" s="20"/>
      <c r="S841" s="20"/>
      <c r="T841" s="20"/>
      <c r="U841" s="20"/>
      <c r="V841" s="20"/>
      <c r="W841" s="20"/>
      <c r="X841" s="20"/>
    </row>
    <row r="842" spans="1:24" ht="12.75" customHeight="1">
      <c r="A842" s="20"/>
      <c r="B842" s="20"/>
      <c r="C842" s="20"/>
      <c r="D842" s="20"/>
      <c r="E842" s="20"/>
      <c r="F842" s="20"/>
      <c r="G842" s="20"/>
      <c r="H842" s="20"/>
      <c r="I842" s="20"/>
      <c r="J842" s="147"/>
      <c r="K842" s="20"/>
      <c r="L842" s="20"/>
      <c r="M842" s="20"/>
      <c r="N842" s="20"/>
      <c r="O842" s="20"/>
      <c r="P842" s="20"/>
      <c r="Q842" s="20"/>
      <c r="R842" s="20"/>
      <c r="S842" s="20"/>
      <c r="T842" s="20"/>
      <c r="U842" s="20"/>
      <c r="V842" s="20"/>
      <c r="W842" s="20"/>
      <c r="X842" s="20"/>
    </row>
    <row r="843" spans="1:24" ht="12.75" customHeight="1">
      <c r="A843" s="20"/>
      <c r="B843" s="20"/>
      <c r="C843" s="20"/>
      <c r="D843" s="20"/>
      <c r="E843" s="20"/>
      <c r="F843" s="20"/>
      <c r="G843" s="20"/>
      <c r="H843" s="20"/>
      <c r="I843" s="20"/>
      <c r="J843" s="147"/>
      <c r="K843" s="20"/>
      <c r="L843" s="20"/>
      <c r="M843" s="20"/>
      <c r="N843" s="20"/>
      <c r="O843" s="20"/>
      <c r="P843" s="20"/>
      <c r="Q843" s="20"/>
      <c r="R843" s="20"/>
      <c r="S843" s="20"/>
      <c r="T843" s="20"/>
      <c r="U843" s="20"/>
      <c r="V843" s="20"/>
      <c r="W843" s="20"/>
      <c r="X843" s="20"/>
    </row>
    <row r="844" spans="1:24" ht="12.75" customHeight="1">
      <c r="A844" s="20"/>
      <c r="B844" s="20"/>
      <c r="C844" s="20"/>
      <c r="D844" s="20"/>
      <c r="E844" s="20"/>
      <c r="F844" s="20"/>
      <c r="G844" s="20"/>
      <c r="H844" s="20"/>
      <c r="I844" s="20"/>
      <c r="J844" s="147"/>
      <c r="K844" s="20"/>
      <c r="L844" s="20"/>
      <c r="M844" s="20"/>
      <c r="N844" s="20"/>
      <c r="O844" s="20"/>
      <c r="P844" s="20"/>
      <c r="Q844" s="20"/>
      <c r="R844" s="20"/>
      <c r="S844" s="20"/>
      <c r="T844" s="20"/>
      <c r="U844" s="20"/>
      <c r="V844" s="20"/>
      <c r="W844" s="20"/>
      <c r="X844" s="20"/>
    </row>
    <row r="845" spans="1:24" ht="12.75" customHeight="1">
      <c r="A845" s="20"/>
      <c r="B845" s="20"/>
      <c r="C845" s="20"/>
      <c r="D845" s="20"/>
      <c r="E845" s="20"/>
      <c r="F845" s="20"/>
      <c r="G845" s="20"/>
      <c r="H845" s="20"/>
      <c r="I845" s="20"/>
      <c r="J845" s="147"/>
      <c r="K845" s="20"/>
      <c r="L845" s="20"/>
      <c r="M845" s="20"/>
      <c r="N845" s="20"/>
      <c r="O845" s="20"/>
      <c r="P845" s="20"/>
      <c r="Q845" s="20"/>
      <c r="R845" s="20"/>
      <c r="S845" s="20"/>
      <c r="T845" s="20"/>
      <c r="U845" s="20"/>
      <c r="V845" s="20"/>
      <c r="W845" s="20"/>
      <c r="X845" s="20"/>
    </row>
    <row r="846" spans="1:24" ht="12.75" customHeight="1">
      <c r="A846" s="20"/>
      <c r="B846" s="20"/>
      <c r="C846" s="20"/>
      <c r="D846" s="20"/>
      <c r="E846" s="20"/>
      <c r="F846" s="20"/>
      <c r="G846" s="20"/>
      <c r="H846" s="20"/>
      <c r="I846" s="20"/>
      <c r="J846" s="147"/>
      <c r="K846" s="20"/>
      <c r="L846" s="20"/>
      <c r="M846" s="20"/>
      <c r="N846" s="20"/>
      <c r="O846" s="20"/>
      <c r="P846" s="20"/>
      <c r="Q846" s="20"/>
      <c r="R846" s="20"/>
      <c r="S846" s="20"/>
      <c r="T846" s="20"/>
      <c r="U846" s="20"/>
      <c r="V846" s="20"/>
      <c r="W846" s="20"/>
      <c r="X846" s="20"/>
    </row>
    <row r="847" spans="1:24" ht="12.75" customHeight="1">
      <c r="A847" s="20"/>
      <c r="B847" s="20"/>
      <c r="C847" s="20"/>
      <c r="D847" s="20"/>
      <c r="E847" s="20"/>
      <c r="F847" s="20"/>
      <c r="G847" s="20"/>
      <c r="H847" s="20"/>
      <c r="I847" s="20"/>
      <c r="J847" s="147"/>
      <c r="K847" s="20"/>
      <c r="L847" s="20"/>
      <c r="M847" s="20"/>
      <c r="N847" s="20"/>
      <c r="O847" s="20"/>
      <c r="P847" s="20"/>
      <c r="Q847" s="20"/>
      <c r="R847" s="20"/>
      <c r="S847" s="20"/>
      <c r="T847" s="20"/>
      <c r="U847" s="20"/>
      <c r="V847" s="20"/>
      <c r="W847" s="20"/>
      <c r="X847" s="20"/>
    </row>
    <row r="848" spans="1:24" ht="12.75" customHeight="1">
      <c r="A848" s="20"/>
      <c r="B848" s="20"/>
      <c r="C848" s="20"/>
      <c r="D848" s="20"/>
      <c r="E848" s="20"/>
      <c r="F848" s="20"/>
      <c r="G848" s="20"/>
      <c r="H848" s="20"/>
      <c r="I848" s="20"/>
      <c r="J848" s="147"/>
      <c r="K848" s="20"/>
      <c r="L848" s="20"/>
      <c r="M848" s="20"/>
      <c r="N848" s="20"/>
      <c r="O848" s="20"/>
      <c r="P848" s="20"/>
      <c r="Q848" s="20"/>
      <c r="R848" s="20"/>
      <c r="S848" s="20"/>
      <c r="T848" s="20"/>
      <c r="U848" s="20"/>
      <c r="V848" s="20"/>
      <c r="W848" s="20"/>
      <c r="X848" s="20"/>
    </row>
    <row r="849" spans="1:24" ht="12.75" customHeight="1">
      <c r="A849" s="20"/>
      <c r="B849" s="20"/>
      <c r="C849" s="20"/>
      <c r="D849" s="20"/>
      <c r="E849" s="20"/>
      <c r="F849" s="20"/>
      <c r="G849" s="20"/>
      <c r="H849" s="20"/>
      <c r="I849" s="20"/>
      <c r="J849" s="147"/>
      <c r="K849" s="20"/>
      <c r="L849" s="20"/>
      <c r="M849" s="20"/>
      <c r="N849" s="20"/>
      <c r="O849" s="20"/>
      <c r="P849" s="20"/>
      <c r="Q849" s="20"/>
      <c r="R849" s="20"/>
      <c r="S849" s="20"/>
      <c r="T849" s="20"/>
      <c r="U849" s="20"/>
      <c r="V849" s="20"/>
      <c r="W849" s="20"/>
      <c r="X849" s="20"/>
    </row>
    <row r="850" spans="1:24" ht="12.75" customHeight="1">
      <c r="A850" s="20"/>
      <c r="B850" s="20"/>
      <c r="C850" s="20"/>
      <c r="D850" s="20"/>
      <c r="E850" s="20"/>
      <c r="F850" s="20"/>
      <c r="G850" s="20"/>
      <c r="H850" s="20"/>
      <c r="I850" s="20"/>
      <c r="J850" s="147"/>
      <c r="K850" s="20"/>
      <c r="L850" s="20"/>
      <c r="M850" s="20"/>
      <c r="N850" s="20"/>
      <c r="O850" s="20"/>
      <c r="P850" s="20"/>
      <c r="Q850" s="20"/>
      <c r="R850" s="20"/>
      <c r="S850" s="20"/>
      <c r="T850" s="20"/>
      <c r="U850" s="20"/>
      <c r="V850" s="20"/>
      <c r="W850" s="20"/>
      <c r="X850" s="20"/>
    </row>
    <row r="851" spans="1:24" ht="12.75" customHeight="1">
      <c r="A851" s="20"/>
      <c r="B851" s="20"/>
      <c r="C851" s="20"/>
      <c r="D851" s="20"/>
      <c r="E851" s="20"/>
      <c r="F851" s="20"/>
      <c r="G851" s="20"/>
      <c r="H851" s="20"/>
      <c r="I851" s="20"/>
      <c r="J851" s="147"/>
      <c r="K851" s="20"/>
      <c r="L851" s="20"/>
      <c r="M851" s="20"/>
      <c r="N851" s="20"/>
      <c r="O851" s="20"/>
      <c r="P851" s="20"/>
      <c r="Q851" s="20"/>
      <c r="R851" s="20"/>
      <c r="S851" s="20"/>
      <c r="T851" s="20"/>
      <c r="U851" s="20"/>
      <c r="V851" s="20"/>
      <c r="W851" s="20"/>
      <c r="X851" s="20"/>
    </row>
    <row r="852" spans="1:24" ht="12.75" customHeight="1">
      <c r="A852" s="20"/>
      <c r="B852" s="20"/>
      <c r="C852" s="20"/>
      <c r="D852" s="20"/>
      <c r="E852" s="20"/>
      <c r="F852" s="20"/>
      <c r="G852" s="20"/>
      <c r="H852" s="20"/>
      <c r="I852" s="20"/>
      <c r="J852" s="147"/>
      <c r="K852" s="20"/>
      <c r="L852" s="20"/>
      <c r="M852" s="20"/>
      <c r="N852" s="20"/>
      <c r="O852" s="20"/>
      <c r="P852" s="20"/>
      <c r="Q852" s="20"/>
      <c r="R852" s="20"/>
      <c r="S852" s="20"/>
      <c r="T852" s="20"/>
      <c r="U852" s="20"/>
      <c r="V852" s="20"/>
      <c r="W852" s="20"/>
      <c r="X852" s="20"/>
    </row>
    <row r="853" spans="1:24" ht="12.75" customHeight="1">
      <c r="A853" s="20"/>
      <c r="B853" s="20"/>
      <c r="C853" s="20"/>
      <c r="D853" s="20"/>
      <c r="E853" s="20"/>
      <c r="F853" s="20"/>
      <c r="G853" s="20"/>
      <c r="H853" s="20"/>
      <c r="I853" s="20"/>
      <c r="J853" s="147"/>
      <c r="K853" s="20"/>
      <c r="L853" s="20"/>
      <c r="M853" s="20"/>
      <c r="N853" s="20"/>
      <c r="O853" s="20"/>
      <c r="P853" s="20"/>
      <c r="Q853" s="20"/>
      <c r="R853" s="20"/>
      <c r="S853" s="20"/>
      <c r="T853" s="20"/>
      <c r="U853" s="20"/>
      <c r="V853" s="20"/>
      <c r="W853" s="20"/>
      <c r="X853" s="20"/>
    </row>
    <row r="854" spans="1:24" ht="12.75" customHeight="1">
      <c r="A854" s="20"/>
      <c r="B854" s="20"/>
      <c r="C854" s="20"/>
      <c r="D854" s="20"/>
      <c r="E854" s="20"/>
      <c r="F854" s="20"/>
      <c r="G854" s="20"/>
      <c r="H854" s="20"/>
      <c r="I854" s="20"/>
      <c r="J854" s="147"/>
      <c r="K854" s="20"/>
      <c r="L854" s="20"/>
      <c r="M854" s="20"/>
      <c r="N854" s="20"/>
      <c r="O854" s="20"/>
      <c r="P854" s="20"/>
      <c r="Q854" s="20"/>
      <c r="R854" s="20"/>
      <c r="S854" s="20"/>
      <c r="T854" s="20"/>
      <c r="U854" s="20"/>
      <c r="V854" s="20"/>
      <c r="W854" s="20"/>
      <c r="X854" s="20"/>
    </row>
    <row r="855" spans="1:24" ht="12.75" customHeight="1">
      <c r="A855" s="20"/>
      <c r="B855" s="20"/>
      <c r="C855" s="20"/>
      <c r="D855" s="20"/>
      <c r="E855" s="20"/>
      <c r="F855" s="20"/>
      <c r="G855" s="20"/>
      <c r="H855" s="20"/>
      <c r="I855" s="20"/>
      <c r="J855" s="147"/>
      <c r="K855" s="20"/>
      <c r="L855" s="20"/>
      <c r="M855" s="20"/>
      <c r="N855" s="20"/>
      <c r="O855" s="20"/>
      <c r="P855" s="20"/>
      <c r="Q855" s="20"/>
      <c r="R855" s="20"/>
      <c r="S855" s="20"/>
      <c r="T855" s="20"/>
      <c r="U855" s="20"/>
      <c r="V855" s="20"/>
      <c r="W855" s="20"/>
      <c r="X855" s="20"/>
    </row>
    <row r="856" spans="1:24" ht="12.75" customHeight="1">
      <c r="A856" s="20"/>
      <c r="B856" s="20"/>
      <c r="C856" s="20"/>
      <c r="D856" s="20"/>
      <c r="E856" s="20"/>
      <c r="F856" s="20"/>
      <c r="G856" s="20"/>
      <c r="H856" s="20"/>
      <c r="I856" s="20"/>
      <c r="J856" s="147"/>
      <c r="K856" s="20"/>
      <c r="L856" s="20"/>
      <c r="M856" s="20"/>
      <c r="N856" s="20"/>
      <c r="O856" s="20"/>
      <c r="P856" s="20"/>
      <c r="Q856" s="20"/>
      <c r="R856" s="20"/>
      <c r="S856" s="20"/>
      <c r="T856" s="20"/>
      <c r="U856" s="20"/>
      <c r="V856" s="20"/>
      <c r="W856" s="20"/>
      <c r="X856" s="20"/>
    </row>
    <row r="857" spans="1:24" ht="12.75" customHeight="1">
      <c r="A857" s="20"/>
      <c r="B857" s="20"/>
      <c r="C857" s="20"/>
      <c r="D857" s="20"/>
      <c r="E857" s="20"/>
      <c r="F857" s="20"/>
      <c r="G857" s="20"/>
      <c r="H857" s="20"/>
      <c r="I857" s="20"/>
      <c r="J857" s="147"/>
      <c r="K857" s="20"/>
      <c r="L857" s="20"/>
      <c r="M857" s="20"/>
      <c r="N857" s="20"/>
      <c r="O857" s="20"/>
      <c r="P857" s="20"/>
      <c r="Q857" s="20"/>
      <c r="R857" s="20"/>
      <c r="S857" s="20"/>
      <c r="T857" s="20"/>
      <c r="U857" s="20"/>
      <c r="V857" s="20"/>
      <c r="W857" s="20"/>
      <c r="X857" s="20"/>
    </row>
    <row r="858" spans="1:24" ht="12.75" customHeight="1">
      <c r="A858" s="20"/>
      <c r="B858" s="20"/>
      <c r="C858" s="20"/>
      <c r="D858" s="20"/>
      <c r="E858" s="20"/>
      <c r="F858" s="20"/>
      <c r="G858" s="20"/>
      <c r="H858" s="20"/>
      <c r="I858" s="20"/>
      <c r="J858" s="147"/>
      <c r="K858" s="20"/>
      <c r="L858" s="20"/>
      <c r="M858" s="20"/>
      <c r="N858" s="20"/>
      <c r="O858" s="20"/>
      <c r="P858" s="20"/>
      <c r="Q858" s="20"/>
      <c r="R858" s="20"/>
      <c r="S858" s="20"/>
      <c r="T858" s="20"/>
      <c r="U858" s="20"/>
      <c r="V858" s="20"/>
      <c r="W858" s="20"/>
      <c r="X858" s="20"/>
    </row>
    <row r="859" spans="1:24" ht="12.75" customHeight="1">
      <c r="A859" s="20"/>
      <c r="B859" s="20"/>
      <c r="C859" s="20"/>
      <c r="D859" s="20"/>
      <c r="E859" s="20"/>
      <c r="F859" s="20"/>
      <c r="G859" s="20"/>
      <c r="H859" s="20"/>
      <c r="I859" s="20"/>
      <c r="J859" s="147"/>
      <c r="K859" s="20"/>
      <c r="L859" s="20"/>
      <c r="M859" s="20"/>
      <c r="N859" s="20"/>
      <c r="O859" s="20"/>
      <c r="P859" s="20"/>
      <c r="Q859" s="20"/>
      <c r="R859" s="20"/>
      <c r="S859" s="20"/>
      <c r="T859" s="20"/>
      <c r="U859" s="20"/>
      <c r="V859" s="20"/>
      <c r="W859" s="20"/>
      <c r="X859" s="20"/>
    </row>
    <row r="860" spans="1:24" ht="12.75" customHeight="1">
      <c r="A860" s="20"/>
      <c r="B860" s="20"/>
      <c r="C860" s="20"/>
      <c r="D860" s="20"/>
      <c r="E860" s="20"/>
      <c r="F860" s="20"/>
      <c r="G860" s="20"/>
      <c r="H860" s="20"/>
      <c r="I860" s="20"/>
      <c r="J860" s="147"/>
      <c r="K860" s="20"/>
      <c r="L860" s="20"/>
      <c r="M860" s="20"/>
      <c r="N860" s="20"/>
      <c r="O860" s="20"/>
      <c r="P860" s="20"/>
      <c r="Q860" s="20"/>
      <c r="R860" s="20"/>
      <c r="S860" s="20"/>
      <c r="T860" s="20"/>
      <c r="U860" s="20"/>
      <c r="V860" s="20"/>
      <c r="W860" s="20"/>
      <c r="X860" s="20"/>
    </row>
    <row r="861" spans="1:24" ht="12.75" customHeight="1">
      <c r="A861" s="20"/>
      <c r="B861" s="20"/>
      <c r="C861" s="20"/>
      <c r="D861" s="20"/>
      <c r="E861" s="20"/>
      <c r="F861" s="20"/>
      <c r="G861" s="20"/>
      <c r="H861" s="20"/>
      <c r="I861" s="20"/>
      <c r="J861" s="147"/>
      <c r="K861" s="20"/>
      <c r="L861" s="20"/>
      <c r="M861" s="20"/>
      <c r="N861" s="20"/>
      <c r="O861" s="20"/>
      <c r="P861" s="20"/>
      <c r="Q861" s="20"/>
      <c r="R861" s="20"/>
      <c r="S861" s="20"/>
      <c r="T861" s="20"/>
      <c r="U861" s="20"/>
      <c r="V861" s="20"/>
      <c r="W861" s="20"/>
      <c r="X861" s="20"/>
    </row>
    <row r="862" spans="1:24" ht="12.75" customHeight="1">
      <c r="A862" s="20"/>
      <c r="B862" s="20"/>
      <c r="C862" s="20"/>
      <c r="D862" s="20"/>
      <c r="E862" s="20"/>
      <c r="F862" s="20"/>
      <c r="G862" s="20"/>
      <c r="H862" s="20"/>
      <c r="I862" s="20"/>
      <c r="J862" s="147"/>
      <c r="K862" s="20"/>
      <c r="L862" s="20"/>
      <c r="M862" s="20"/>
      <c r="N862" s="20"/>
      <c r="O862" s="20"/>
      <c r="P862" s="20"/>
      <c r="Q862" s="20"/>
      <c r="R862" s="20"/>
      <c r="S862" s="20"/>
      <c r="T862" s="20"/>
      <c r="U862" s="20"/>
      <c r="V862" s="20"/>
      <c r="W862" s="20"/>
      <c r="X862" s="20"/>
    </row>
    <row r="863" spans="1:24" ht="12.75" customHeight="1">
      <c r="A863" s="20"/>
      <c r="B863" s="20"/>
      <c r="C863" s="20"/>
      <c r="D863" s="20"/>
      <c r="E863" s="20"/>
      <c r="F863" s="20"/>
      <c r="G863" s="20"/>
      <c r="H863" s="20"/>
      <c r="I863" s="20"/>
      <c r="J863" s="147"/>
      <c r="K863" s="20"/>
      <c r="L863" s="20"/>
      <c r="M863" s="20"/>
      <c r="N863" s="20"/>
      <c r="O863" s="20"/>
      <c r="P863" s="20"/>
      <c r="Q863" s="20"/>
      <c r="R863" s="20"/>
      <c r="S863" s="20"/>
      <c r="T863" s="20"/>
      <c r="U863" s="20"/>
      <c r="V863" s="20"/>
      <c r="W863" s="20"/>
      <c r="X863" s="20"/>
    </row>
    <row r="864" spans="1:24" ht="12.75" customHeight="1">
      <c r="A864" s="20"/>
      <c r="B864" s="20"/>
      <c r="C864" s="20"/>
      <c r="D864" s="20"/>
      <c r="E864" s="20"/>
      <c r="F864" s="20"/>
      <c r="G864" s="20"/>
      <c r="H864" s="20"/>
      <c r="I864" s="20"/>
      <c r="J864" s="147"/>
      <c r="K864" s="20"/>
      <c r="L864" s="20"/>
      <c r="M864" s="20"/>
      <c r="N864" s="20"/>
      <c r="O864" s="20"/>
      <c r="P864" s="20"/>
      <c r="Q864" s="20"/>
      <c r="R864" s="20"/>
      <c r="S864" s="20"/>
      <c r="T864" s="20"/>
      <c r="U864" s="20"/>
      <c r="V864" s="20"/>
      <c r="W864" s="20"/>
      <c r="X864" s="20"/>
    </row>
    <row r="865" spans="1:24" ht="12.75" customHeight="1">
      <c r="A865" s="20"/>
      <c r="B865" s="20"/>
      <c r="C865" s="20"/>
      <c r="D865" s="20"/>
      <c r="E865" s="20"/>
      <c r="F865" s="20"/>
      <c r="G865" s="20"/>
      <c r="H865" s="20"/>
      <c r="I865" s="20"/>
      <c r="J865" s="147"/>
      <c r="K865" s="20"/>
      <c r="L865" s="20"/>
      <c r="M865" s="20"/>
      <c r="N865" s="20"/>
      <c r="O865" s="20"/>
      <c r="P865" s="20"/>
      <c r="Q865" s="20"/>
      <c r="R865" s="20"/>
      <c r="S865" s="20"/>
      <c r="T865" s="20"/>
      <c r="U865" s="20"/>
      <c r="V865" s="20"/>
      <c r="W865" s="20"/>
      <c r="X865" s="20"/>
    </row>
    <row r="866" spans="1:24" ht="12.75" customHeight="1">
      <c r="A866" s="20"/>
      <c r="B866" s="20"/>
      <c r="C866" s="20"/>
      <c r="D866" s="20"/>
      <c r="E866" s="20"/>
      <c r="F866" s="20"/>
      <c r="G866" s="20"/>
      <c r="H866" s="20"/>
      <c r="I866" s="20"/>
      <c r="J866" s="147"/>
      <c r="K866" s="20"/>
      <c r="L866" s="20"/>
      <c r="M866" s="20"/>
      <c r="N866" s="20"/>
      <c r="O866" s="20"/>
      <c r="P866" s="20"/>
      <c r="Q866" s="20"/>
      <c r="R866" s="20"/>
      <c r="S866" s="20"/>
      <c r="T866" s="20"/>
      <c r="U866" s="20"/>
      <c r="V866" s="20"/>
      <c r="W866" s="20"/>
      <c r="X866" s="20"/>
    </row>
    <row r="867" spans="1:24" ht="12.75" customHeight="1">
      <c r="A867" s="20"/>
      <c r="B867" s="20"/>
      <c r="C867" s="20"/>
      <c r="D867" s="20"/>
      <c r="E867" s="20"/>
      <c r="F867" s="20"/>
      <c r="G867" s="20"/>
      <c r="H867" s="20"/>
      <c r="I867" s="20"/>
      <c r="J867" s="147"/>
      <c r="K867" s="20"/>
      <c r="L867" s="20"/>
      <c r="M867" s="20"/>
      <c r="N867" s="20"/>
      <c r="O867" s="20"/>
      <c r="P867" s="20"/>
      <c r="Q867" s="20"/>
      <c r="R867" s="20"/>
      <c r="S867" s="20"/>
      <c r="T867" s="20"/>
      <c r="U867" s="20"/>
      <c r="V867" s="20"/>
      <c r="W867" s="20"/>
      <c r="X867" s="20"/>
    </row>
    <row r="868" spans="1:24" ht="12.75" customHeight="1">
      <c r="A868" s="20"/>
      <c r="B868" s="20"/>
      <c r="C868" s="20"/>
      <c r="D868" s="20"/>
      <c r="E868" s="20"/>
      <c r="F868" s="20"/>
      <c r="G868" s="20"/>
      <c r="H868" s="20"/>
      <c r="I868" s="20"/>
      <c r="J868" s="147"/>
      <c r="K868" s="20"/>
      <c r="L868" s="20"/>
      <c r="M868" s="20"/>
      <c r="N868" s="20"/>
      <c r="O868" s="20"/>
      <c r="P868" s="20"/>
      <c r="Q868" s="20"/>
      <c r="R868" s="20"/>
      <c r="S868" s="20"/>
      <c r="T868" s="20"/>
      <c r="U868" s="20"/>
      <c r="V868" s="20"/>
      <c r="W868" s="20"/>
      <c r="X868" s="20"/>
    </row>
    <row r="869" spans="1:24" ht="12.75" customHeight="1">
      <c r="A869" s="20"/>
      <c r="B869" s="20"/>
      <c r="C869" s="20"/>
      <c r="D869" s="20"/>
      <c r="E869" s="20"/>
      <c r="F869" s="20"/>
      <c r="G869" s="20"/>
      <c r="H869" s="20"/>
      <c r="I869" s="20"/>
      <c r="J869" s="147"/>
      <c r="K869" s="20"/>
      <c r="L869" s="20"/>
      <c r="M869" s="20"/>
      <c r="N869" s="20"/>
      <c r="O869" s="20"/>
      <c r="P869" s="20"/>
      <c r="Q869" s="20"/>
      <c r="R869" s="20"/>
      <c r="S869" s="20"/>
      <c r="T869" s="20"/>
      <c r="U869" s="20"/>
      <c r="V869" s="20"/>
      <c r="W869" s="20"/>
      <c r="X869" s="20"/>
    </row>
    <row r="870" spans="1:24" ht="12.75" customHeight="1">
      <c r="A870" s="20"/>
      <c r="B870" s="20"/>
      <c r="C870" s="20"/>
      <c r="D870" s="20"/>
      <c r="E870" s="20"/>
      <c r="F870" s="20"/>
      <c r="G870" s="20"/>
      <c r="H870" s="20"/>
      <c r="I870" s="20"/>
      <c r="J870" s="147"/>
      <c r="K870" s="20"/>
      <c r="L870" s="20"/>
      <c r="M870" s="20"/>
      <c r="N870" s="20"/>
      <c r="O870" s="20"/>
      <c r="P870" s="20"/>
      <c r="Q870" s="20"/>
      <c r="R870" s="20"/>
      <c r="S870" s="20"/>
      <c r="T870" s="20"/>
      <c r="U870" s="20"/>
      <c r="V870" s="20"/>
      <c r="W870" s="20"/>
      <c r="X870" s="20"/>
    </row>
    <row r="871" spans="1:24" ht="12.75" customHeight="1">
      <c r="A871" s="20"/>
      <c r="B871" s="20"/>
      <c r="C871" s="20"/>
      <c r="D871" s="20"/>
      <c r="E871" s="20"/>
      <c r="F871" s="20"/>
      <c r="G871" s="20"/>
      <c r="H871" s="20"/>
      <c r="I871" s="20"/>
      <c r="J871" s="147"/>
      <c r="K871" s="20"/>
      <c r="L871" s="20"/>
      <c r="M871" s="20"/>
      <c r="N871" s="20"/>
      <c r="O871" s="20"/>
      <c r="P871" s="20"/>
      <c r="Q871" s="20"/>
      <c r="R871" s="20"/>
      <c r="S871" s="20"/>
      <c r="T871" s="20"/>
      <c r="U871" s="20"/>
      <c r="V871" s="20"/>
      <c r="W871" s="20"/>
      <c r="X871" s="20"/>
    </row>
    <row r="872" spans="1:24" ht="12.75" customHeight="1">
      <c r="A872" s="20"/>
      <c r="B872" s="20"/>
      <c r="C872" s="20"/>
      <c r="D872" s="20"/>
      <c r="E872" s="20"/>
      <c r="F872" s="20"/>
      <c r="G872" s="20"/>
      <c r="H872" s="20"/>
      <c r="I872" s="20"/>
      <c r="J872" s="147"/>
      <c r="K872" s="20"/>
      <c r="L872" s="20"/>
      <c r="M872" s="20"/>
      <c r="N872" s="20"/>
      <c r="O872" s="20"/>
      <c r="P872" s="20"/>
      <c r="Q872" s="20"/>
      <c r="R872" s="20"/>
      <c r="S872" s="20"/>
      <c r="T872" s="20"/>
      <c r="U872" s="20"/>
      <c r="V872" s="20"/>
      <c r="W872" s="20"/>
      <c r="X872" s="20"/>
    </row>
    <row r="873" spans="1:24" ht="12.75" customHeight="1">
      <c r="A873" s="20"/>
      <c r="B873" s="20"/>
      <c r="C873" s="20"/>
      <c r="D873" s="20"/>
      <c r="E873" s="20"/>
      <c r="F873" s="20"/>
      <c r="G873" s="20"/>
      <c r="H873" s="20"/>
      <c r="I873" s="20"/>
      <c r="J873" s="147"/>
      <c r="K873" s="20"/>
      <c r="L873" s="20"/>
      <c r="M873" s="20"/>
      <c r="N873" s="20"/>
      <c r="O873" s="20"/>
      <c r="P873" s="20"/>
      <c r="Q873" s="20"/>
      <c r="R873" s="20"/>
      <c r="S873" s="20"/>
      <c r="T873" s="20"/>
      <c r="U873" s="20"/>
      <c r="V873" s="20"/>
      <c r="W873" s="20"/>
      <c r="X873" s="20"/>
    </row>
    <row r="874" spans="1:24" ht="12.75" customHeight="1">
      <c r="A874" s="20"/>
      <c r="B874" s="20"/>
      <c r="C874" s="20"/>
      <c r="D874" s="20"/>
      <c r="E874" s="20"/>
      <c r="F874" s="20"/>
      <c r="G874" s="20"/>
      <c r="H874" s="20"/>
      <c r="I874" s="20"/>
      <c r="J874" s="147"/>
      <c r="K874" s="20"/>
      <c r="L874" s="20"/>
      <c r="M874" s="20"/>
      <c r="N874" s="20"/>
      <c r="O874" s="20"/>
      <c r="P874" s="20"/>
      <c r="Q874" s="20"/>
      <c r="R874" s="20"/>
      <c r="S874" s="20"/>
      <c r="T874" s="20"/>
      <c r="U874" s="20"/>
      <c r="V874" s="20"/>
      <c r="W874" s="20"/>
      <c r="X874" s="20"/>
    </row>
    <row r="875" spans="1:24" ht="12.75" customHeight="1">
      <c r="A875" s="20"/>
      <c r="B875" s="20"/>
      <c r="C875" s="20"/>
      <c r="D875" s="20"/>
      <c r="E875" s="20"/>
      <c r="F875" s="20"/>
      <c r="G875" s="20"/>
      <c r="H875" s="20"/>
      <c r="I875" s="20"/>
      <c r="J875" s="147"/>
      <c r="K875" s="20"/>
      <c r="L875" s="20"/>
      <c r="M875" s="20"/>
      <c r="N875" s="20"/>
      <c r="O875" s="20"/>
      <c r="P875" s="20"/>
      <c r="Q875" s="20"/>
      <c r="R875" s="20"/>
      <c r="S875" s="20"/>
      <c r="T875" s="20"/>
      <c r="U875" s="20"/>
      <c r="V875" s="20"/>
      <c r="W875" s="20"/>
      <c r="X875" s="20"/>
    </row>
    <row r="876" spans="1:24" ht="12.75" customHeight="1">
      <c r="A876" s="20"/>
      <c r="B876" s="20"/>
      <c r="C876" s="20"/>
      <c r="D876" s="20"/>
      <c r="E876" s="20"/>
      <c r="F876" s="20"/>
      <c r="G876" s="20"/>
      <c r="H876" s="20"/>
      <c r="I876" s="20"/>
      <c r="J876" s="147"/>
      <c r="K876" s="20"/>
      <c r="L876" s="20"/>
      <c r="M876" s="20"/>
      <c r="N876" s="20"/>
      <c r="O876" s="20"/>
      <c r="P876" s="20"/>
      <c r="Q876" s="20"/>
      <c r="R876" s="20"/>
      <c r="S876" s="20"/>
      <c r="T876" s="20"/>
      <c r="U876" s="20"/>
      <c r="V876" s="20"/>
      <c r="W876" s="20"/>
      <c r="X876" s="20"/>
    </row>
    <row r="877" spans="1:24" ht="12.75" customHeight="1">
      <c r="A877" s="20"/>
      <c r="B877" s="20"/>
      <c r="C877" s="20"/>
      <c r="D877" s="20"/>
      <c r="E877" s="20"/>
      <c r="F877" s="20"/>
      <c r="G877" s="20"/>
      <c r="H877" s="20"/>
      <c r="I877" s="20"/>
      <c r="J877" s="147"/>
      <c r="K877" s="20"/>
      <c r="L877" s="20"/>
      <c r="M877" s="20"/>
      <c r="N877" s="20"/>
      <c r="O877" s="20"/>
      <c r="P877" s="20"/>
      <c r="Q877" s="20"/>
      <c r="R877" s="20"/>
      <c r="S877" s="20"/>
      <c r="T877" s="20"/>
      <c r="U877" s="20"/>
      <c r="V877" s="20"/>
      <c r="W877" s="20"/>
      <c r="X877" s="20"/>
    </row>
    <row r="878" spans="1:24" ht="12.75" customHeight="1">
      <c r="A878" s="20"/>
      <c r="B878" s="20"/>
      <c r="C878" s="20"/>
      <c r="D878" s="20"/>
      <c r="E878" s="20"/>
      <c r="F878" s="20"/>
      <c r="G878" s="20"/>
      <c r="H878" s="20"/>
      <c r="I878" s="20"/>
      <c r="J878" s="147"/>
      <c r="K878" s="20"/>
      <c r="L878" s="20"/>
      <c r="M878" s="20"/>
      <c r="N878" s="20"/>
      <c r="O878" s="20"/>
      <c r="P878" s="20"/>
      <c r="Q878" s="20"/>
      <c r="R878" s="20"/>
      <c r="S878" s="20"/>
      <c r="T878" s="20"/>
      <c r="U878" s="20"/>
      <c r="V878" s="20"/>
      <c r="W878" s="20"/>
      <c r="X878" s="20"/>
    </row>
    <row r="879" spans="1:24" ht="12.75" customHeight="1">
      <c r="A879" s="20"/>
      <c r="B879" s="20"/>
      <c r="C879" s="20"/>
      <c r="D879" s="20"/>
      <c r="E879" s="20"/>
      <c r="F879" s="20"/>
      <c r="G879" s="20"/>
      <c r="H879" s="20"/>
      <c r="I879" s="20"/>
      <c r="J879" s="147"/>
      <c r="K879" s="20"/>
      <c r="L879" s="20"/>
      <c r="M879" s="20"/>
      <c r="N879" s="20"/>
      <c r="O879" s="20"/>
      <c r="P879" s="20"/>
      <c r="Q879" s="20"/>
      <c r="R879" s="20"/>
      <c r="S879" s="20"/>
      <c r="T879" s="20"/>
      <c r="U879" s="20"/>
      <c r="V879" s="20"/>
      <c r="W879" s="20"/>
      <c r="X879" s="20"/>
    </row>
    <row r="880" spans="1:24" ht="12.75" customHeight="1">
      <c r="A880" s="20"/>
      <c r="B880" s="20"/>
      <c r="C880" s="20"/>
      <c r="D880" s="20"/>
      <c r="E880" s="20"/>
      <c r="F880" s="20"/>
      <c r="G880" s="20"/>
      <c r="H880" s="20"/>
      <c r="I880" s="20"/>
      <c r="J880" s="147"/>
      <c r="K880" s="20"/>
      <c r="L880" s="20"/>
      <c r="M880" s="20"/>
      <c r="N880" s="20"/>
      <c r="O880" s="20"/>
      <c r="P880" s="20"/>
      <c r="Q880" s="20"/>
      <c r="R880" s="20"/>
      <c r="S880" s="20"/>
      <c r="T880" s="20"/>
      <c r="U880" s="20"/>
      <c r="V880" s="20"/>
      <c r="W880" s="20"/>
      <c r="X880" s="20"/>
    </row>
    <row r="881" spans="1:24" ht="12.75" customHeight="1">
      <c r="A881" s="20"/>
      <c r="B881" s="20"/>
      <c r="C881" s="20"/>
      <c r="D881" s="20"/>
      <c r="E881" s="20"/>
      <c r="F881" s="20"/>
      <c r="G881" s="20"/>
      <c r="H881" s="20"/>
      <c r="I881" s="20"/>
      <c r="J881" s="147"/>
      <c r="K881" s="20"/>
      <c r="L881" s="20"/>
      <c r="M881" s="20"/>
      <c r="N881" s="20"/>
      <c r="O881" s="20"/>
      <c r="P881" s="20"/>
      <c r="Q881" s="20"/>
      <c r="R881" s="20"/>
      <c r="S881" s="20"/>
      <c r="T881" s="20"/>
      <c r="U881" s="20"/>
      <c r="V881" s="20"/>
      <c r="W881" s="20"/>
      <c r="X881" s="20"/>
    </row>
    <row r="882" spans="1:24" ht="12.75" customHeight="1">
      <c r="A882" s="20"/>
      <c r="B882" s="20"/>
      <c r="C882" s="20"/>
      <c r="D882" s="20"/>
      <c r="E882" s="20"/>
      <c r="F882" s="20"/>
      <c r="G882" s="20"/>
      <c r="H882" s="20"/>
      <c r="I882" s="20"/>
      <c r="J882" s="147"/>
      <c r="K882" s="20"/>
      <c r="L882" s="20"/>
      <c r="M882" s="20"/>
      <c r="N882" s="20"/>
      <c r="O882" s="20"/>
      <c r="P882" s="20"/>
      <c r="Q882" s="20"/>
      <c r="R882" s="20"/>
      <c r="S882" s="20"/>
      <c r="T882" s="20"/>
      <c r="U882" s="20"/>
      <c r="V882" s="20"/>
      <c r="W882" s="20"/>
      <c r="X882" s="20"/>
    </row>
    <row r="883" spans="1:24" ht="12.75" customHeight="1">
      <c r="A883" s="20"/>
      <c r="B883" s="20"/>
      <c r="C883" s="20"/>
      <c r="D883" s="20"/>
      <c r="E883" s="20"/>
      <c r="F883" s="20"/>
      <c r="G883" s="20"/>
      <c r="H883" s="20"/>
      <c r="I883" s="20"/>
      <c r="J883" s="147"/>
      <c r="K883" s="20"/>
      <c r="L883" s="20"/>
      <c r="M883" s="20"/>
      <c r="N883" s="20"/>
      <c r="O883" s="20"/>
      <c r="P883" s="20"/>
      <c r="Q883" s="20"/>
      <c r="R883" s="20"/>
      <c r="S883" s="20"/>
      <c r="T883" s="20"/>
      <c r="U883" s="20"/>
      <c r="V883" s="20"/>
      <c r="W883" s="20"/>
      <c r="X883" s="20"/>
    </row>
    <row r="884" spans="1:24" ht="12.75" customHeight="1">
      <c r="A884" s="20"/>
      <c r="B884" s="20"/>
      <c r="C884" s="20"/>
      <c r="D884" s="20"/>
      <c r="E884" s="20"/>
      <c r="F884" s="20"/>
      <c r="G884" s="20"/>
      <c r="H884" s="20"/>
      <c r="I884" s="20"/>
      <c r="J884" s="147"/>
      <c r="K884" s="20"/>
      <c r="L884" s="20"/>
      <c r="M884" s="20"/>
      <c r="N884" s="20"/>
      <c r="O884" s="20"/>
      <c r="P884" s="20"/>
      <c r="Q884" s="20"/>
      <c r="R884" s="20"/>
      <c r="S884" s="20"/>
      <c r="T884" s="20"/>
      <c r="U884" s="20"/>
      <c r="V884" s="20"/>
      <c r="W884" s="20"/>
      <c r="X884" s="20"/>
    </row>
    <row r="885" spans="1:24" ht="12.75" customHeight="1">
      <c r="A885" s="20"/>
      <c r="B885" s="20"/>
      <c r="C885" s="20"/>
      <c r="D885" s="20"/>
      <c r="E885" s="20"/>
      <c r="F885" s="20"/>
      <c r="G885" s="20"/>
      <c r="H885" s="20"/>
      <c r="I885" s="20"/>
      <c r="J885" s="147"/>
      <c r="K885" s="20"/>
      <c r="L885" s="20"/>
      <c r="M885" s="20"/>
      <c r="N885" s="20"/>
      <c r="O885" s="20"/>
      <c r="P885" s="20"/>
      <c r="Q885" s="20"/>
      <c r="R885" s="20"/>
      <c r="S885" s="20"/>
      <c r="T885" s="20"/>
      <c r="U885" s="20"/>
      <c r="V885" s="20"/>
      <c r="W885" s="20"/>
      <c r="X885" s="20"/>
    </row>
    <row r="886" spans="1:24" ht="12.75" customHeight="1">
      <c r="A886" s="20"/>
      <c r="B886" s="20"/>
      <c r="C886" s="20"/>
      <c r="D886" s="20"/>
      <c r="E886" s="20"/>
      <c r="F886" s="20"/>
      <c r="G886" s="20"/>
      <c r="H886" s="20"/>
      <c r="I886" s="20"/>
      <c r="J886" s="147"/>
      <c r="K886" s="20"/>
      <c r="L886" s="20"/>
      <c r="M886" s="20"/>
      <c r="N886" s="20"/>
      <c r="O886" s="20"/>
      <c r="P886" s="20"/>
      <c r="Q886" s="20"/>
      <c r="R886" s="20"/>
      <c r="S886" s="20"/>
      <c r="T886" s="20"/>
      <c r="U886" s="20"/>
      <c r="V886" s="20"/>
      <c r="W886" s="20"/>
      <c r="X886" s="20"/>
    </row>
    <row r="887" spans="1:24" ht="12.75" customHeight="1">
      <c r="A887" s="20"/>
      <c r="B887" s="20"/>
      <c r="C887" s="20"/>
      <c r="D887" s="20"/>
      <c r="E887" s="20"/>
      <c r="F887" s="20"/>
      <c r="G887" s="20"/>
      <c r="H887" s="20"/>
      <c r="I887" s="20"/>
      <c r="J887" s="147"/>
      <c r="K887" s="20"/>
      <c r="L887" s="20"/>
      <c r="M887" s="20"/>
      <c r="N887" s="20"/>
      <c r="O887" s="20"/>
      <c r="P887" s="20"/>
      <c r="Q887" s="20"/>
      <c r="R887" s="20"/>
      <c r="S887" s="20"/>
      <c r="T887" s="20"/>
      <c r="U887" s="20"/>
      <c r="V887" s="20"/>
      <c r="W887" s="20"/>
      <c r="X887" s="20"/>
    </row>
    <row r="888" spans="1:24" ht="12.75" customHeight="1">
      <c r="A888" s="20"/>
      <c r="B888" s="20"/>
      <c r="C888" s="20"/>
      <c r="D888" s="20"/>
      <c r="E888" s="20"/>
      <c r="F888" s="20"/>
      <c r="G888" s="20"/>
      <c r="H888" s="20"/>
      <c r="I888" s="20"/>
      <c r="J888" s="147"/>
      <c r="K888" s="20"/>
      <c r="L888" s="20"/>
      <c r="M888" s="20"/>
      <c r="N888" s="20"/>
      <c r="O888" s="20"/>
      <c r="P888" s="20"/>
      <c r="Q888" s="20"/>
      <c r="R888" s="20"/>
      <c r="S888" s="20"/>
      <c r="T888" s="20"/>
      <c r="U888" s="20"/>
      <c r="V888" s="20"/>
      <c r="W888" s="20"/>
      <c r="X888" s="20"/>
    </row>
    <row r="889" spans="1:24" ht="12.75" customHeight="1">
      <c r="A889" s="20"/>
      <c r="B889" s="20"/>
      <c r="C889" s="20"/>
      <c r="D889" s="20"/>
      <c r="E889" s="20"/>
      <c r="F889" s="20"/>
      <c r="G889" s="20"/>
      <c r="H889" s="20"/>
      <c r="I889" s="20"/>
      <c r="J889" s="147"/>
      <c r="K889" s="20"/>
      <c r="L889" s="20"/>
      <c r="M889" s="20"/>
      <c r="N889" s="20"/>
      <c r="O889" s="20"/>
      <c r="P889" s="20"/>
      <c r="Q889" s="20"/>
      <c r="R889" s="20"/>
      <c r="S889" s="20"/>
      <c r="T889" s="20"/>
      <c r="U889" s="20"/>
      <c r="V889" s="20"/>
      <c r="W889" s="20"/>
      <c r="X889" s="20"/>
    </row>
    <row r="890" spans="1:24" ht="12.75" customHeight="1">
      <c r="A890" s="20"/>
      <c r="B890" s="20"/>
      <c r="C890" s="20"/>
      <c r="D890" s="20"/>
      <c r="E890" s="20"/>
      <c r="F890" s="20"/>
      <c r="G890" s="20"/>
      <c r="H890" s="20"/>
      <c r="I890" s="20"/>
      <c r="J890" s="147"/>
      <c r="K890" s="20"/>
      <c r="L890" s="20"/>
      <c r="M890" s="20"/>
      <c r="N890" s="20"/>
      <c r="O890" s="20"/>
      <c r="P890" s="20"/>
      <c r="Q890" s="20"/>
      <c r="R890" s="20"/>
      <c r="S890" s="20"/>
      <c r="T890" s="20"/>
      <c r="U890" s="20"/>
      <c r="V890" s="20"/>
      <c r="W890" s="20"/>
      <c r="X890" s="20"/>
    </row>
    <row r="891" spans="1:24" ht="12.75" customHeight="1">
      <c r="A891" s="20"/>
      <c r="B891" s="20"/>
      <c r="C891" s="20"/>
      <c r="D891" s="20"/>
      <c r="E891" s="20"/>
      <c r="F891" s="20"/>
      <c r="G891" s="20"/>
      <c r="H891" s="20"/>
      <c r="I891" s="20"/>
      <c r="J891" s="147"/>
      <c r="K891" s="20"/>
      <c r="L891" s="20"/>
      <c r="M891" s="20"/>
      <c r="N891" s="20"/>
      <c r="O891" s="20"/>
      <c r="P891" s="20"/>
      <c r="Q891" s="20"/>
      <c r="R891" s="20"/>
      <c r="S891" s="20"/>
      <c r="T891" s="20"/>
      <c r="U891" s="20"/>
      <c r="V891" s="20"/>
      <c r="W891" s="20"/>
      <c r="X891" s="20"/>
    </row>
    <row r="892" spans="1:24" ht="12.75" customHeight="1">
      <c r="A892" s="20"/>
      <c r="B892" s="20"/>
      <c r="C892" s="20"/>
      <c r="D892" s="20"/>
      <c r="E892" s="20"/>
      <c r="F892" s="20"/>
      <c r="G892" s="20"/>
      <c r="H892" s="20"/>
      <c r="I892" s="20"/>
      <c r="J892" s="147"/>
      <c r="K892" s="20"/>
      <c r="L892" s="20"/>
      <c r="M892" s="20"/>
      <c r="N892" s="20"/>
      <c r="O892" s="20"/>
      <c r="P892" s="20"/>
      <c r="Q892" s="20"/>
      <c r="R892" s="20"/>
      <c r="S892" s="20"/>
      <c r="T892" s="20"/>
      <c r="U892" s="20"/>
      <c r="V892" s="20"/>
      <c r="W892" s="20"/>
      <c r="X892" s="20"/>
    </row>
    <row r="893" spans="1:24" ht="12.75" customHeight="1">
      <c r="A893" s="20"/>
      <c r="B893" s="20"/>
      <c r="C893" s="20"/>
      <c r="D893" s="20"/>
      <c r="E893" s="20"/>
      <c r="F893" s="20"/>
      <c r="G893" s="20"/>
      <c r="H893" s="20"/>
      <c r="I893" s="20"/>
      <c r="J893" s="147"/>
      <c r="K893" s="20"/>
      <c r="L893" s="20"/>
      <c r="M893" s="20"/>
      <c r="N893" s="20"/>
      <c r="O893" s="20"/>
      <c r="P893" s="20"/>
      <c r="Q893" s="20"/>
      <c r="R893" s="20"/>
      <c r="S893" s="20"/>
      <c r="T893" s="20"/>
      <c r="U893" s="20"/>
      <c r="V893" s="20"/>
      <c r="W893" s="20"/>
      <c r="X893" s="20"/>
    </row>
    <row r="894" spans="1:24" ht="12.75" customHeight="1">
      <c r="A894" s="20"/>
      <c r="B894" s="20"/>
      <c r="C894" s="20"/>
      <c r="D894" s="20"/>
      <c r="E894" s="20"/>
      <c r="F894" s="20"/>
      <c r="G894" s="20"/>
      <c r="H894" s="20"/>
      <c r="I894" s="20"/>
      <c r="J894" s="147"/>
      <c r="K894" s="20"/>
      <c r="L894" s="20"/>
      <c r="M894" s="20"/>
      <c r="N894" s="20"/>
      <c r="O894" s="20"/>
      <c r="P894" s="20"/>
      <c r="Q894" s="20"/>
      <c r="R894" s="20"/>
      <c r="S894" s="20"/>
      <c r="T894" s="20"/>
      <c r="U894" s="20"/>
      <c r="V894" s="20"/>
      <c r="W894" s="20"/>
      <c r="X894" s="20"/>
    </row>
    <row r="895" spans="1:24" ht="12.75" customHeight="1">
      <c r="A895" s="20"/>
      <c r="B895" s="20"/>
      <c r="C895" s="20"/>
      <c r="D895" s="20"/>
      <c r="E895" s="20"/>
      <c r="F895" s="20"/>
      <c r="G895" s="20"/>
      <c r="H895" s="20"/>
      <c r="I895" s="20"/>
      <c r="J895" s="147"/>
      <c r="K895" s="20"/>
      <c r="L895" s="20"/>
      <c r="M895" s="20"/>
      <c r="N895" s="20"/>
      <c r="O895" s="20"/>
      <c r="P895" s="20"/>
      <c r="Q895" s="20"/>
      <c r="R895" s="20"/>
      <c r="S895" s="20"/>
      <c r="T895" s="20"/>
      <c r="U895" s="20"/>
      <c r="V895" s="20"/>
      <c r="W895" s="20"/>
      <c r="X895" s="20"/>
    </row>
    <row r="896" spans="1:24" ht="12.75" customHeight="1">
      <c r="A896" s="20"/>
      <c r="B896" s="20"/>
      <c r="C896" s="20"/>
      <c r="D896" s="20"/>
      <c r="E896" s="20"/>
      <c r="F896" s="20"/>
      <c r="G896" s="20"/>
      <c r="H896" s="20"/>
      <c r="I896" s="20"/>
      <c r="J896" s="147"/>
      <c r="K896" s="20"/>
      <c r="L896" s="20"/>
      <c r="M896" s="20"/>
      <c r="N896" s="20"/>
      <c r="O896" s="20"/>
      <c r="P896" s="20"/>
      <c r="Q896" s="20"/>
      <c r="R896" s="20"/>
      <c r="S896" s="20"/>
      <c r="T896" s="20"/>
      <c r="U896" s="20"/>
      <c r="V896" s="20"/>
      <c r="W896" s="20"/>
      <c r="X896" s="20"/>
    </row>
    <row r="897" spans="1:24" ht="12.75" customHeight="1">
      <c r="A897" s="20"/>
      <c r="B897" s="20"/>
      <c r="C897" s="20"/>
      <c r="D897" s="20"/>
      <c r="E897" s="20"/>
      <c r="F897" s="20"/>
      <c r="G897" s="20"/>
      <c r="H897" s="20"/>
      <c r="I897" s="20"/>
      <c r="J897" s="147"/>
      <c r="K897" s="20"/>
      <c r="L897" s="20"/>
      <c r="M897" s="20"/>
      <c r="N897" s="20"/>
      <c r="O897" s="20"/>
      <c r="P897" s="20"/>
      <c r="Q897" s="20"/>
      <c r="R897" s="20"/>
      <c r="S897" s="20"/>
      <c r="T897" s="20"/>
      <c r="U897" s="20"/>
      <c r="V897" s="20"/>
      <c r="W897" s="20"/>
      <c r="X897" s="20"/>
    </row>
    <row r="898" spans="1:24" ht="12.75" customHeight="1">
      <c r="A898" s="20"/>
      <c r="B898" s="20"/>
      <c r="C898" s="20"/>
      <c r="D898" s="20"/>
      <c r="E898" s="20"/>
      <c r="F898" s="20"/>
      <c r="G898" s="20"/>
      <c r="H898" s="20"/>
      <c r="I898" s="20"/>
      <c r="J898" s="147"/>
      <c r="K898" s="20"/>
      <c r="L898" s="20"/>
      <c r="M898" s="20"/>
      <c r="N898" s="20"/>
      <c r="O898" s="20"/>
      <c r="P898" s="20"/>
      <c r="Q898" s="20"/>
      <c r="R898" s="20"/>
      <c r="S898" s="20"/>
      <c r="T898" s="20"/>
      <c r="U898" s="20"/>
      <c r="V898" s="20"/>
      <c r="W898" s="20"/>
      <c r="X898" s="20"/>
    </row>
    <row r="899" spans="1:24" ht="12.75" customHeight="1">
      <c r="A899" s="20"/>
      <c r="B899" s="20"/>
      <c r="C899" s="20"/>
      <c r="D899" s="20"/>
      <c r="E899" s="20"/>
      <c r="F899" s="20"/>
      <c r="G899" s="20"/>
      <c r="H899" s="20"/>
      <c r="I899" s="20"/>
      <c r="J899" s="147"/>
      <c r="K899" s="20"/>
      <c r="L899" s="20"/>
      <c r="M899" s="20"/>
      <c r="N899" s="20"/>
      <c r="O899" s="20"/>
      <c r="P899" s="20"/>
      <c r="Q899" s="20"/>
      <c r="R899" s="20"/>
      <c r="S899" s="20"/>
      <c r="T899" s="20"/>
      <c r="U899" s="20"/>
      <c r="V899" s="20"/>
      <c r="W899" s="20"/>
      <c r="X899" s="20"/>
    </row>
    <row r="900" spans="1:24" ht="12.75" customHeight="1">
      <c r="A900" s="20"/>
      <c r="B900" s="20"/>
      <c r="C900" s="20"/>
      <c r="D900" s="20"/>
      <c r="E900" s="20"/>
      <c r="F900" s="20"/>
      <c r="G900" s="20"/>
      <c r="H900" s="20"/>
      <c r="I900" s="20"/>
      <c r="J900" s="147"/>
      <c r="K900" s="20"/>
      <c r="L900" s="20"/>
      <c r="M900" s="20"/>
      <c r="N900" s="20"/>
      <c r="O900" s="20"/>
      <c r="P900" s="20"/>
      <c r="Q900" s="20"/>
      <c r="R900" s="20"/>
      <c r="S900" s="20"/>
      <c r="T900" s="20"/>
      <c r="U900" s="20"/>
      <c r="V900" s="20"/>
      <c r="W900" s="20"/>
      <c r="X900" s="20"/>
    </row>
    <row r="901" spans="1:24" ht="12.75" customHeight="1">
      <c r="A901" s="20"/>
      <c r="B901" s="20"/>
      <c r="C901" s="20"/>
      <c r="D901" s="20"/>
      <c r="E901" s="20"/>
      <c r="F901" s="20"/>
      <c r="G901" s="20"/>
      <c r="H901" s="20"/>
      <c r="I901" s="20"/>
      <c r="J901" s="147"/>
      <c r="K901" s="20"/>
      <c r="L901" s="20"/>
      <c r="M901" s="20"/>
      <c r="N901" s="20"/>
      <c r="O901" s="20"/>
      <c r="P901" s="20"/>
      <c r="Q901" s="20"/>
      <c r="R901" s="20"/>
      <c r="S901" s="20"/>
      <c r="T901" s="20"/>
      <c r="U901" s="20"/>
      <c r="V901" s="20"/>
      <c r="W901" s="20"/>
      <c r="X901" s="20"/>
    </row>
    <row r="902" spans="1:24" ht="12.75" customHeight="1">
      <c r="A902" s="20"/>
      <c r="B902" s="20"/>
      <c r="C902" s="20"/>
      <c r="D902" s="20"/>
      <c r="E902" s="20"/>
      <c r="F902" s="20"/>
      <c r="G902" s="20"/>
      <c r="H902" s="20"/>
      <c r="I902" s="20"/>
      <c r="J902" s="147"/>
      <c r="K902" s="20"/>
      <c r="L902" s="20"/>
      <c r="M902" s="20"/>
      <c r="N902" s="20"/>
      <c r="O902" s="20"/>
      <c r="P902" s="20"/>
      <c r="Q902" s="20"/>
      <c r="R902" s="20"/>
      <c r="S902" s="20"/>
      <c r="T902" s="20"/>
      <c r="U902" s="20"/>
      <c r="V902" s="20"/>
      <c r="W902" s="20"/>
      <c r="X902" s="20"/>
    </row>
    <row r="903" spans="1:24" ht="12.75" customHeight="1">
      <c r="A903" s="20"/>
      <c r="B903" s="20"/>
      <c r="C903" s="20"/>
      <c r="D903" s="20"/>
      <c r="E903" s="20"/>
      <c r="F903" s="20"/>
      <c r="G903" s="20"/>
      <c r="H903" s="20"/>
      <c r="I903" s="20"/>
      <c r="J903" s="147"/>
      <c r="K903" s="20"/>
      <c r="L903" s="20"/>
      <c r="M903" s="20"/>
      <c r="N903" s="20"/>
      <c r="O903" s="20"/>
      <c r="P903" s="20"/>
      <c r="Q903" s="20"/>
      <c r="R903" s="20"/>
      <c r="S903" s="20"/>
      <c r="T903" s="20"/>
      <c r="U903" s="20"/>
      <c r="V903" s="20"/>
      <c r="W903" s="20"/>
      <c r="X903" s="20"/>
    </row>
    <row r="904" spans="1:24" ht="12.75" customHeight="1">
      <c r="A904" s="20"/>
      <c r="B904" s="20"/>
      <c r="C904" s="20"/>
      <c r="D904" s="20"/>
      <c r="E904" s="20"/>
      <c r="F904" s="20"/>
      <c r="G904" s="20"/>
      <c r="H904" s="20"/>
      <c r="I904" s="20"/>
      <c r="J904" s="147"/>
      <c r="K904" s="20"/>
      <c r="L904" s="20"/>
      <c r="M904" s="20"/>
      <c r="N904" s="20"/>
      <c r="O904" s="20"/>
      <c r="P904" s="20"/>
      <c r="Q904" s="20"/>
      <c r="R904" s="20"/>
      <c r="S904" s="20"/>
      <c r="T904" s="20"/>
      <c r="U904" s="20"/>
      <c r="V904" s="20"/>
      <c r="W904" s="20"/>
      <c r="X904" s="20"/>
    </row>
    <row r="905" spans="1:24" ht="12.75" customHeight="1">
      <c r="A905" s="20"/>
      <c r="B905" s="20"/>
      <c r="C905" s="20"/>
      <c r="D905" s="20"/>
      <c r="E905" s="20"/>
      <c r="F905" s="20"/>
      <c r="G905" s="20"/>
      <c r="H905" s="20"/>
      <c r="I905" s="20"/>
      <c r="J905" s="147"/>
      <c r="K905" s="20"/>
      <c r="L905" s="20"/>
      <c r="M905" s="20"/>
      <c r="N905" s="20"/>
      <c r="O905" s="20"/>
      <c r="P905" s="20"/>
      <c r="Q905" s="20"/>
      <c r="R905" s="20"/>
      <c r="S905" s="20"/>
      <c r="T905" s="20"/>
      <c r="U905" s="20"/>
      <c r="V905" s="20"/>
      <c r="W905" s="20"/>
      <c r="X905" s="20"/>
    </row>
    <row r="906" spans="1:24" ht="12.75" customHeight="1">
      <c r="A906" s="20"/>
      <c r="B906" s="20"/>
      <c r="C906" s="20"/>
      <c r="D906" s="20"/>
      <c r="E906" s="20"/>
      <c r="F906" s="20"/>
      <c r="G906" s="20"/>
      <c r="H906" s="20"/>
      <c r="I906" s="20"/>
      <c r="J906" s="147"/>
      <c r="K906" s="20"/>
      <c r="L906" s="20"/>
      <c r="M906" s="20"/>
      <c r="N906" s="20"/>
      <c r="O906" s="20"/>
      <c r="P906" s="20"/>
      <c r="Q906" s="20"/>
      <c r="R906" s="20"/>
      <c r="S906" s="20"/>
      <c r="T906" s="20"/>
      <c r="U906" s="20"/>
      <c r="V906" s="20"/>
      <c r="W906" s="20"/>
      <c r="X906" s="20"/>
    </row>
    <row r="907" spans="1:24" ht="12.75" customHeight="1">
      <c r="A907" s="20"/>
      <c r="B907" s="20"/>
      <c r="C907" s="20"/>
      <c r="D907" s="20"/>
      <c r="E907" s="20"/>
      <c r="F907" s="20"/>
      <c r="G907" s="20"/>
      <c r="H907" s="20"/>
      <c r="I907" s="20"/>
      <c r="J907" s="147"/>
      <c r="K907" s="20"/>
      <c r="L907" s="20"/>
      <c r="M907" s="20"/>
      <c r="N907" s="20"/>
      <c r="O907" s="20"/>
      <c r="P907" s="20"/>
      <c r="Q907" s="20"/>
      <c r="R907" s="20"/>
      <c r="S907" s="20"/>
      <c r="T907" s="20"/>
      <c r="U907" s="20"/>
      <c r="V907" s="20"/>
      <c r="W907" s="20"/>
      <c r="X907" s="20"/>
    </row>
    <row r="908" spans="1:24" ht="12.75" customHeight="1">
      <c r="A908" s="20"/>
      <c r="B908" s="20"/>
      <c r="C908" s="20"/>
      <c r="D908" s="20"/>
      <c r="E908" s="20"/>
      <c r="F908" s="20"/>
      <c r="G908" s="20"/>
      <c r="H908" s="20"/>
      <c r="I908" s="20"/>
      <c r="J908" s="147"/>
      <c r="K908" s="20"/>
      <c r="L908" s="20"/>
      <c r="M908" s="20"/>
      <c r="N908" s="20"/>
      <c r="O908" s="20"/>
      <c r="P908" s="20"/>
      <c r="Q908" s="20"/>
      <c r="R908" s="20"/>
      <c r="S908" s="20"/>
      <c r="T908" s="20"/>
      <c r="U908" s="20"/>
      <c r="V908" s="20"/>
      <c r="W908" s="20"/>
      <c r="X908" s="20"/>
    </row>
    <row r="909" spans="1:24" ht="12.75" customHeight="1">
      <c r="A909" s="20"/>
      <c r="B909" s="20"/>
      <c r="C909" s="20"/>
      <c r="D909" s="20"/>
      <c r="E909" s="20"/>
      <c r="F909" s="20"/>
      <c r="G909" s="20"/>
      <c r="H909" s="20"/>
      <c r="I909" s="20"/>
      <c r="J909" s="147"/>
      <c r="K909" s="20"/>
      <c r="L909" s="20"/>
      <c r="M909" s="20"/>
      <c r="N909" s="20"/>
      <c r="O909" s="20"/>
      <c r="P909" s="20"/>
      <c r="Q909" s="20"/>
      <c r="R909" s="20"/>
      <c r="S909" s="20"/>
      <c r="T909" s="20"/>
      <c r="U909" s="20"/>
      <c r="V909" s="20"/>
      <c r="W909" s="20"/>
      <c r="X909" s="20"/>
    </row>
    <row r="910" spans="1:24" ht="12.75" customHeight="1">
      <c r="A910" s="20"/>
      <c r="B910" s="20"/>
      <c r="C910" s="20"/>
      <c r="D910" s="20"/>
      <c r="E910" s="20"/>
      <c r="F910" s="20"/>
      <c r="G910" s="20"/>
      <c r="H910" s="20"/>
      <c r="I910" s="20"/>
      <c r="J910" s="147"/>
      <c r="K910" s="20"/>
      <c r="L910" s="20"/>
      <c r="M910" s="20"/>
      <c r="N910" s="20"/>
      <c r="O910" s="20"/>
      <c r="P910" s="20"/>
      <c r="Q910" s="20"/>
      <c r="R910" s="20"/>
      <c r="S910" s="20"/>
      <c r="T910" s="20"/>
      <c r="U910" s="20"/>
      <c r="V910" s="20"/>
      <c r="W910" s="20"/>
      <c r="X910" s="20"/>
    </row>
    <row r="911" spans="1:24" ht="12.75" customHeight="1">
      <c r="A911" s="20"/>
      <c r="B911" s="20"/>
      <c r="C911" s="20"/>
      <c r="D911" s="20"/>
      <c r="E911" s="20"/>
      <c r="F911" s="20"/>
      <c r="G911" s="20"/>
      <c r="H911" s="20"/>
      <c r="I911" s="20"/>
      <c r="J911" s="147"/>
      <c r="K911" s="20"/>
      <c r="L911" s="20"/>
      <c r="M911" s="20"/>
      <c r="N911" s="20"/>
      <c r="O911" s="20"/>
      <c r="P911" s="20"/>
      <c r="Q911" s="20"/>
      <c r="R911" s="20"/>
      <c r="S911" s="20"/>
      <c r="T911" s="20"/>
      <c r="U911" s="20"/>
      <c r="V911" s="20"/>
      <c r="W911" s="20"/>
      <c r="X911" s="20"/>
    </row>
    <row r="912" spans="1:24" ht="12.75" customHeight="1">
      <c r="A912" s="20"/>
      <c r="B912" s="20"/>
      <c r="C912" s="20"/>
      <c r="D912" s="20"/>
      <c r="E912" s="20"/>
      <c r="F912" s="20"/>
      <c r="G912" s="20"/>
      <c r="H912" s="20"/>
      <c r="I912" s="20"/>
      <c r="J912" s="147"/>
      <c r="K912" s="20"/>
      <c r="L912" s="20"/>
      <c r="M912" s="20"/>
      <c r="N912" s="20"/>
      <c r="O912" s="20"/>
      <c r="P912" s="20"/>
      <c r="Q912" s="20"/>
      <c r="R912" s="20"/>
      <c r="S912" s="20"/>
      <c r="T912" s="20"/>
      <c r="U912" s="20"/>
      <c r="V912" s="20"/>
      <c r="W912" s="20"/>
      <c r="X912" s="20"/>
    </row>
    <row r="913" spans="1:24" ht="12.75" customHeight="1">
      <c r="A913" s="20"/>
      <c r="B913" s="20"/>
      <c r="C913" s="20"/>
      <c r="D913" s="20"/>
      <c r="E913" s="20"/>
      <c r="F913" s="20"/>
      <c r="G913" s="20"/>
      <c r="H913" s="20"/>
      <c r="I913" s="20"/>
      <c r="J913" s="147"/>
      <c r="K913" s="20"/>
      <c r="L913" s="20"/>
      <c r="M913" s="20"/>
      <c r="N913" s="20"/>
      <c r="O913" s="20"/>
      <c r="P913" s="20"/>
      <c r="Q913" s="20"/>
      <c r="R913" s="20"/>
      <c r="S913" s="20"/>
      <c r="T913" s="20"/>
      <c r="U913" s="20"/>
      <c r="V913" s="20"/>
      <c r="W913" s="20"/>
      <c r="X913" s="20"/>
    </row>
    <row r="914" spans="1:24" ht="12.75" customHeight="1">
      <c r="A914" s="20"/>
      <c r="B914" s="20"/>
      <c r="C914" s="20"/>
      <c r="D914" s="20"/>
      <c r="E914" s="20"/>
      <c r="F914" s="20"/>
      <c r="G914" s="20"/>
      <c r="H914" s="20"/>
      <c r="I914" s="20"/>
      <c r="J914" s="147"/>
      <c r="K914" s="20"/>
      <c r="L914" s="20"/>
      <c r="M914" s="20"/>
      <c r="N914" s="20"/>
      <c r="O914" s="20"/>
      <c r="P914" s="20"/>
      <c r="Q914" s="20"/>
      <c r="R914" s="20"/>
      <c r="S914" s="20"/>
      <c r="T914" s="20"/>
      <c r="U914" s="20"/>
      <c r="V914" s="20"/>
      <c r="W914" s="20"/>
      <c r="X914" s="20"/>
    </row>
    <row r="915" spans="1:24" ht="12.75" customHeight="1">
      <c r="A915" s="20"/>
      <c r="B915" s="20"/>
      <c r="C915" s="20"/>
      <c r="D915" s="20"/>
      <c r="E915" s="20"/>
      <c r="F915" s="20"/>
      <c r="G915" s="20"/>
      <c r="H915" s="20"/>
      <c r="I915" s="20"/>
      <c r="J915" s="147"/>
      <c r="K915" s="20"/>
      <c r="L915" s="20"/>
      <c r="M915" s="20"/>
      <c r="N915" s="20"/>
      <c r="O915" s="20"/>
      <c r="P915" s="20"/>
      <c r="Q915" s="20"/>
      <c r="R915" s="20"/>
      <c r="S915" s="20"/>
      <c r="T915" s="20"/>
      <c r="U915" s="20"/>
      <c r="V915" s="20"/>
      <c r="W915" s="20"/>
      <c r="X915" s="20"/>
    </row>
    <row r="916" spans="1:24" ht="12.75" customHeight="1">
      <c r="A916" s="20"/>
      <c r="B916" s="20"/>
      <c r="C916" s="20"/>
      <c r="D916" s="20"/>
      <c r="E916" s="20"/>
      <c r="F916" s="20"/>
      <c r="G916" s="20"/>
      <c r="H916" s="20"/>
      <c r="I916" s="20"/>
      <c r="J916" s="147"/>
      <c r="K916" s="20"/>
      <c r="L916" s="20"/>
      <c r="M916" s="20"/>
      <c r="N916" s="20"/>
      <c r="O916" s="20"/>
      <c r="P916" s="20"/>
      <c r="Q916" s="20"/>
      <c r="R916" s="20"/>
      <c r="S916" s="20"/>
      <c r="T916" s="20"/>
      <c r="U916" s="20"/>
      <c r="V916" s="20"/>
      <c r="W916" s="20"/>
      <c r="X916" s="20"/>
    </row>
    <row r="917" spans="1:24" ht="12.75" customHeight="1">
      <c r="A917" s="20"/>
      <c r="B917" s="20"/>
      <c r="C917" s="20"/>
      <c r="D917" s="20"/>
      <c r="E917" s="20"/>
      <c r="F917" s="20"/>
      <c r="G917" s="20"/>
      <c r="H917" s="20"/>
      <c r="I917" s="20"/>
      <c r="J917" s="147"/>
      <c r="K917" s="20"/>
      <c r="L917" s="20"/>
      <c r="M917" s="20"/>
      <c r="N917" s="20"/>
      <c r="O917" s="20"/>
      <c r="P917" s="20"/>
      <c r="Q917" s="20"/>
      <c r="R917" s="20"/>
      <c r="S917" s="20"/>
      <c r="T917" s="20"/>
      <c r="U917" s="20"/>
      <c r="V917" s="20"/>
      <c r="W917" s="20"/>
      <c r="X917" s="20"/>
    </row>
    <row r="918" spans="1:24" ht="12.75" customHeight="1">
      <c r="A918" s="20"/>
      <c r="B918" s="20"/>
      <c r="C918" s="20"/>
      <c r="D918" s="20"/>
      <c r="E918" s="20"/>
      <c r="F918" s="20"/>
      <c r="G918" s="20"/>
      <c r="H918" s="20"/>
      <c r="I918" s="20"/>
      <c r="J918" s="147"/>
      <c r="K918" s="20"/>
      <c r="L918" s="20"/>
      <c r="M918" s="20"/>
      <c r="N918" s="20"/>
      <c r="O918" s="20"/>
      <c r="P918" s="20"/>
      <c r="Q918" s="20"/>
      <c r="R918" s="20"/>
      <c r="S918" s="20"/>
      <c r="T918" s="20"/>
      <c r="U918" s="20"/>
      <c r="V918" s="20"/>
      <c r="W918" s="20"/>
      <c r="X918" s="20"/>
    </row>
    <row r="919" spans="1:24" ht="12.75" customHeight="1">
      <c r="A919" s="20"/>
      <c r="B919" s="20"/>
      <c r="C919" s="20"/>
      <c r="D919" s="20"/>
      <c r="E919" s="20"/>
      <c r="F919" s="20"/>
      <c r="G919" s="20"/>
      <c r="H919" s="20"/>
      <c r="I919" s="20"/>
      <c r="J919" s="147"/>
      <c r="K919" s="20"/>
      <c r="L919" s="20"/>
      <c r="M919" s="20"/>
      <c r="N919" s="20"/>
      <c r="O919" s="20"/>
      <c r="P919" s="20"/>
      <c r="Q919" s="20"/>
      <c r="R919" s="20"/>
      <c r="S919" s="20"/>
      <c r="T919" s="20"/>
      <c r="U919" s="20"/>
      <c r="V919" s="20"/>
      <c r="W919" s="20"/>
      <c r="X919" s="20"/>
    </row>
    <row r="920" spans="1:24" ht="12.75" customHeight="1">
      <c r="A920" s="20"/>
      <c r="B920" s="20"/>
      <c r="C920" s="20"/>
      <c r="D920" s="20"/>
      <c r="E920" s="20"/>
      <c r="F920" s="20"/>
      <c r="G920" s="20"/>
      <c r="H920" s="20"/>
      <c r="I920" s="20"/>
      <c r="J920" s="147"/>
      <c r="K920" s="20"/>
      <c r="L920" s="20"/>
      <c r="M920" s="20"/>
      <c r="N920" s="20"/>
      <c r="O920" s="20"/>
      <c r="P920" s="20"/>
      <c r="Q920" s="20"/>
      <c r="R920" s="20"/>
      <c r="S920" s="20"/>
      <c r="T920" s="20"/>
      <c r="U920" s="20"/>
      <c r="V920" s="20"/>
      <c r="W920" s="20"/>
      <c r="X920" s="20"/>
    </row>
    <row r="921" spans="1:24" ht="12.75" customHeight="1">
      <c r="A921" s="20"/>
      <c r="B921" s="20"/>
      <c r="C921" s="20"/>
      <c r="D921" s="20"/>
      <c r="E921" s="20"/>
      <c r="F921" s="20"/>
      <c r="G921" s="20"/>
      <c r="H921" s="20"/>
      <c r="I921" s="20"/>
      <c r="J921" s="147"/>
      <c r="K921" s="20"/>
      <c r="L921" s="20"/>
      <c r="M921" s="20"/>
      <c r="N921" s="20"/>
      <c r="O921" s="20"/>
      <c r="P921" s="20"/>
      <c r="Q921" s="20"/>
      <c r="R921" s="20"/>
      <c r="S921" s="20"/>
      <c r="T921" s="20"/>
      <c r="U921" s="20"/>
      <c r="V921" s="20"/>
      <c r="W921" s="20"/>
      <c r="X921" s="20"/>
    </row>
    <row r="922" spans="1:24" ht="12.75" customHeight="1">
      <c r="A922" s="20"/>
      <c r="B922" s="20"/>
      <c r="C922" s="20"/>
      <c r="D922" s="20"/>
      <c r="E922" s="20"/>
      <c r="F922" s="20"/>
      <c r="G922" s="20"/>
      <c r="H922" s="20"/>
      <c r="I922" s="20"/>
      <c r="J922" s="147"/>
      <c r="K922" s="20"/>
      <c r="L922" s="20"/>
      <c r="M922" s="20"/>
      <c r="N922" s="20"/>
      <c r="O922" s="20"/>
      <c r="P922" s="20"/>
      <c r="Q922" s="20"/>
      <c r="R922" s="20"/>
      <c r="S922" s="20"/>
      <c r="T922" s="20"/>
      <c r="U922" s="20"/>
      <c r="V922" s="20"/>
      <c r="W922" s="20"/>
      <c r="X922" s="20"/>
    </row>
    <row r="923" spans="1:24" ht="12.75" customHeight="1">
      <c r="A923" s="20"/>
      <c r="B923" s="20"/>
      <c r="C923" s="20"/>
      <c r="D923" s="20"/>
      <c r="E923" s="20"/>
      <c r="F923" s="20"/>
      <c r="G923" s="20"/>
      <c r="H923" s="20"/>
      <c r="I923" s="20"/>
      <c r="J923" s="147"/>
      <c r="K923" s="20"/>
      <c r="L923" s="20"/>
      <c r="M923" s="20"/>
      <c r="N923" s="20"/>
      <c r="O923" s="20"/>
      <c r="P923" s="20"/>
      <c r="Q923" s="20"/>
      <c r="R923" s="20"/>
      <c r="S923" s="20"/>
      <c r="T923" s="20"/>
      <c r="U923" s="20"/>
      <c r="V923" s="20"/>
      <c r="W923" s="20"/>
      <c r="X923" s="20"/>
    </row>
    <row r="924" spans="1:24" ht="12.75" customHeight="1">
      <c r="A924" s="20"/>
      <c r="B924" s="20"/>
      <c r="C924" s="20"/>
      <c r="D924" s="20"/>
      <c r="E924" s="20"/>
      <c r="F924" s="20"/>
      <c r="G924" s="20"/>
      <c r="H924" s="20"/>
      <c r="I924" s="20"/>
      <c r="J924" s="147"/>
      <c r="K924" s="20"/>
      <c r="L924" s="20"/>
      <c r="M924" s="20"/>
      <c r="N924" s="20"/>
      <c r="O924" s="20"/>
      <c r="P924" s="20"/>
      <c r="Q924" s="20"/>
      <c r="R924" s="20"/>
      <c r="S924" s="20"/>
      <c r="T924" s="20"/>
      <c r="U924" s="20"/>
      <c r="V924" s="20"/>
      <c r="W924" s="20"/>
      <c r="X924" s="20"/>
    </row>
    <row r="925" spans="1:24" ht="12.75" customHeight="1">
      <c r="A925" s="20"/>
      <c r="B925" s="20"/>
      <c r="C925" s="20"/>
      <c r="D925" s="20"/>
      <c r="E925" s="20"/>
      <c r="F925" s="20"/>
      <c r="G925" s="20"/>
      <c r="H925" s="20"/>
      <c r="I925" s="20"/>
      <c r="J925" s="147"/>
      <c r="K925" s="20"/>
      <c r="L925" s="20"/>
      <c r="M925" s="20"/>
      <c r="N925" s="20"/>
      <c r="O925" s="20"/>
      <c r="P925" s="20"/>
      <c r="Q925" s="20"/>
      <c r="R925" s="20"/>
      <c r="S925" s="20"/>
      <c r="T925" s="20"/>
      <c r="U925" s="20"/>
      <c r="V925" s="20"/>
      <c r="W925" s="20"/>
      <c r="X925" s="20"/>
    </row>
    <row r="926" spans="1:24" ht="12.75" customHeight="1">
      <c r="A926" s="20"/>
      <c r="B926" s="20"/>
      <c r="C926" s="20"/>
      <c r="D926" s="20"/>
      <c r="E926" s="20"/>
      <c r="F926" s="20"/>
      <c r="G926" s="20"/>
      <c r="H926" s="20"/>
      <c r="I926" s="20"/>
      <c r="J926" s="147"/>
      <c r="K926" s="20"/>
      <c r="L926" s="20"/>
      <c r="M926" s="20"/>
      <c r="N926" s="20"/>
      <c r="O926" s="20"/>
      <c r="P926" s="20"/>
      <c r="Q926" s="20"/>
      <c r="R926" s="20"/>
      <c r="S926" s="20"/>
      <c r="T926" s="20"/>
      <c r="U926" s="20"/>
      <c r="V926" s="20"/>
      <c r="W926" s="20"/>
      <c r="X926" s="20"/>
    </row>
    <row r="927" spans="1:24" ht="12.75" customHeight="1">
      <c r="A927" s="20"/>
      <c r="B927" s="20"/>
      <c r="C927" s="20"/>
      <c r="D927" s="20"/>
      <c r="E927" s="20"/>
      <c r="F927" s="20"/>
      <c r="G927" s="20"/>
      <c r="H927" s="20"/>
      <c r="I927" s="20"/>
      <c r="J927" s="147"/>
      <c r="K927" s="20"/>
      <c r="L927" s="20"/>
      <c r="M927" s="20"/>
      <c r="N927" s="20"/>
      <c r="O927" s="20"/>
      <c r="P927" s="20"/>
      <c r="Q927" s="20"/>
      <c r="R927" s="20"/>
      <c r="S927" s="20"/>
      <c r="T927" s="20"/>
      <c r="U927" s="20"/>
      <c r="V927" s="20"/>
      <c r="W927" s="20"/>
      <c r="X927" s="20"/>
    </row>
    <row r="928" spans="1:24" ht="12.75" customHeight="1">
      <c r="A928" s="20"/>
      <c r="B928" s="20"/>
      <c r="C928" s="20"/>
      <c r="D928" s="20"/>
      <c r="E928" s="20"/>
      <c r="F928" s="20"/>
      <c r="G928" s="20"/>
      <c r="H928" s="20"/>
      <c r="I928" s="20"/>
      <c r="J928" s="147"/>
      <c r="K928" s="20"/>
      <c r="L928" s="20"/>
      <c r="M928" s="20"/>
      <c r="N928" s="20"/>
      <c r="O928" s="20"/>
      <c r="P928" s="20"/>
      <c r="Q928" s="20"/>
      <c r="R928" s="20"/>
      <c r="S928" s="20"/>
      <c r="T928" s="20"/>
      <c r="U928" s="20"/>
      <c r="V928" s="20"/>
      <c r="W928" s="20"/>
      <c r="X928" s="20"/>
    </row>
    <row r="929" spans="1:24" ht="12.75" customHeight="1">
      <c r="A929" s="20"/>
      <c r="B929" s="20"/>
      <c r="C929" s="20"/>
      <c r="D929" s="20"/>
      <c r="E929" s="20"/>
      <c r="F929" s="20"/>
      <c r="G929" s="20"/>
      <c r="H929" s="20"/>
      <c r="I929" s="20"/>
      <c r="J929" s="147"/>
      <c r="K929" s="20"/>
      <c r="L929" s="20"/>
      <c r="M929" s="20"/>
      <c r="N929" s="20"/>
      <c r="O929" s="20"/>
      <c r="P929" s="20"/>
      <c r="Q929" s="20"/>
      <c r="R929" s="20"/>
      <c r="S929" s="20"/>
      <c r="T929" s="20"/>
      <c r="U929" s="20"/>
      <c r="V929" s="20"/>
      <c r="W929" s="20"/>
      <c r="X929" s="20"/>
    </row>
    <row r="930" spans="1:24" ht="12.75" customHeight="1">
      <c r="A930" s="20"/>
      <c r="B930" s="20"/>
      <c r="C930" s="20"/>
      <c r="D930" s="20"/>
      <c r="E930" s="20"/>
      <c r="F930" s="20"/>
      <c r="G930" s="20"/>
      <c r="H930" s="20"/>
      <c r="I930" s="20"/>
      <c r="J930" s="147"/>
      <c r="K930" s="20"/>
      <c r="L930" s="20"/>
      <c r="M930" s="20"/>
      <c r="N930" s="20"/>
      <c r="O930" s="20"/>
      <c r="P930" s="20"/>
      <c r="Q930" s="20"/>
      <c r="R930" s="20"/>
      <c r="S930" s="20"/>
      <c r="T930" s="20"/>
      <c r="U930" s="20"/>
      <c r="V930" s="20"/>
      <c r="W930" s="20"/>
      <c r="X930" s="20"/>
    </row>
    <row r="931" spans="1:24" ht="12.75" customHeight="1">
      <c r="A931" s="20"/>
      <c r="B931" s="20"/>
      <c r="C931" s="20"/>
      <c r="D931" s="20"/>
      <c r="E931" s="20"/>
      <c r="F931" s="20"/>
      <c r="G931" s="20"/>
      <c r="H931" s="20"/>
      <c r="I931" s="20"/>
      <c r="J931" s="147"/>
      <c r="K931" s="20"/>
      <c r="L931" s="20"/>
      <c r="M931" s="20"/>
      <c r="N931" s="20"/>
      <c r="O931" s="20"/>
      <c r="P931" s="20"/>
      <c r="Q931" s="20"/>
      <c r="R931" s="20"/>
      <c r="S931" s="20"/>
      <c r="T931" s="20"/>
      <c r="U931" s="20"/>
      <c r="V931" s="20"/>
      <c r="W931" s="20"/>
      <c r="X931" s="20"/>
    </row>
    <row r="932" spans="1:24" ht="12.75" customHeight="1">
      <c r="A932" s="20"/>
      <c r="B932" s="20"/>
      <c r="C932" s="20"/>
      <c r="D932" s="20"/>
      <c r="E932" s="20"/>
      <c r="F932" s="20"/>
      <c r="G932" s="20"/>
      <c r="H932" s="20"/>
      <c r="I932" s="20"/>
      <c r="J932" s="147"/>
      <c r="K932" s="20"/>
      <c r="L932" s="20"/>
      <c r="M932" s="20"/>
      <c r="N932" s="20"/>
      <c r="O932" s="20"/>
      <c r="P932" s="20"/>
      <c r="Q932" s="20"/>
      <c r="R932" s="20"/>
      <c r="S932" s="20"/>
      <c r="T932" s="20"/>
      <c r="U932" s="20"/>
      <c r="V932" s="20"/>
      <c r="W932" s="20"/>
      <c r="X932" s="20"/>
    </row>
    <row r="933" spans="1:24" ht="12.75" customHeight="1">
      <c r="A933" s="20"/>
      <c r="B933" s="20"/>
      <c r="C933" s="20"/>
      <c r="D933" s="20"/>
      <c r="E933" s="20"/>
      <c r="F933" s="20"/>
      <c r="G933" s="20"/>
      <c r="H933" s="20"/>
      <c r="I933" s="20"/>
      <c r="J933" s="147"/>
      <c r="K933" s="20"/>
      <c r="L933" s="20"/>
      <c r="M933" s="20"/>
      <c r="N933" s="20"/>
      <c r="O933" s="20"/>
      <c r="P933" s="20"/>
      <c r="Q933" s="20"/>
      <c r="R933" s="20"/>
      <c r="S933" s="20"/>
      <c r="T933" s="20"/>
      <c r="U933" s="20"/>
      <c r="V933" s="20"/>
      <c r="W933" s="20"/>
      <c r="X933" s="20"/>
    </row>
    <row r="934" spans="1:24" ht="12.75" customHeight="1">
      <c r="A934" s="20"/>
      <c r="B934" s="20"/>
      <c r="C934" s="20"/>
      <c r="D934" s="20"/>
      <c r="E934" s="20"/>
      <c r="F934" s="20"/>
      <c r="G934" s="20"/>
      <c r="H934" s="20"/>
      <c r="I934" s="20"/>
      <c r="J934" s="147"/>
      <c r="K934" s="20"/>
      <c r="L934" s="20"/>
      <c r="M934" s="20"/>
      <c r="N934" s="20"/>
      <c r="O934" s="20"/>
      <c r="P934" s="20"/>
      <c r="Q934" s="20"/>
      <c r="R934" s="20"/>
      <c r="S934" s="20"/>
      <c r="T934" s="20"/>
      <c r="U934" s="20"/>
      <c r="V934" s="20"/>
      <c r="W934" s="20"/>
      <c r="X934" s="20"/>
    </row>
    <row r="935" spans="1:24" ht="12.75" customHeight="1">
      <c r="A935" s="20"/>
      <c r="B935" s="20"/>
      <c r="C935" s="20"/>
      <c r="D935" s="20"/>
      <c r="E935" s="20"/>
      <c r="F935" s="20"/>
      <c r="G935" s="20"/>
      <c r="H935" s="20"/>
      <c r="I935" s="20"/>
      <c r="J935" s="147"/>
      <c r="K935" s="20"/>
      <c r="L935" s="20"/>
      <c r="M935" s="20"/>
      <c r="N935" s="20"/>
      <c r="O935" s="20"/>
      <c r="P935" s="20"/>
      <c r="Q935" s="20"/>
      <c r="R935" s="20"/>
      <c r="S935" s="20"/>
      <c r="T935" s="20"/>
      <c r="U935" s="20"/>
      <c r="V935" s="20"/>
      <c r="W935" s="20"/>
      <c r="X935" s="20"/>
    </row>
    <row r="936" spans="1:24" ht="12.75" customHeight="1">
      <c r="A936" s="20"/>
      <c r="B936" s="20"/>
      <c r="C936" s="20"/>
      <c r="D936" s="20"/>
      <c r="E936" s="20"/>
      <c r="F936" s="20"/>
      <c r="G936" s="20"/>
      <c r="H936" s="20"/>
      <c r="I936" s="20"/>
      <c r="J936" s="147"/>
      <c r="K936" s="20"/>
      <c r="L936" s="20"/>
      <c r="M936" s="20"/>
      <c r="N936" s="20"/>
      <c r="O936" s="20"/>
      <c r="P936" s="20"/>
      <c r="Q936" s="20"/>
      <c r="R936" s="20"/>
      <c r="S936" s="20"/>
      <c r="T936" s="20"/>
      <c r="U936" s="20"/>
      <c r="V936" s="20"/>
      <c r="W936" s="20"/>
      <c r="X936" s="20"/>
    </row>
    <row r="937" spans="1:24" ht="12.75" customHeight="1">
      <c r="A937" s="20"/>
      <c r="B937" s="20"/>
      <c r="C937" s="20"/>
      <c r="D937" s="20"/>
      <c r="E937" s="20"/>
      <c r="F937" s="20"/>
      <c r="G937" s="20"/>
      <c r="H937" s="20"/>
      <c r="I937" s="20"/>
      <c r="J937" s="147"/>
      <c r="K937" s="20"/>
      <c r="L937" s="20"/>
      <c r="M937" s="20"/>
      <c r="N937" s="20"/>
      <c r="O937" s="20"/>
      <c r="P937" s="20"/>
      <c r="Q937" s="20"/>
      <c r="R937" s="20"/>
      <c r="S937" s="20"/>
      <c r="T937" s="20"/>
      <c r="U937" s="20"/>
      <c r="V937" s="20"/>
      <c r="W937" s="20"/>
      <c r="X937" s="20"/>
    </row>
    <row r="938" spans="1:24" ht="12.75" customHeight="1">
      <c r="A938" s="20"/>
      <c r="B938" s="20"/>
      <c r="C938" s="20"/>
      <c r="D938" s="20"/>
      <c r="E938" s="20"/>
      <c r="F938" s="20"/>
      <c r="G938" s="20"/>
      <c r="H938" s="20"/>
      <c r="I938" s="20"/>
      <c r="J938" s="147"/>
      <c r="K938" s="20"/>
      <c r="L938" s="20"/>
      <c r="M938" s="20"/>
      <c r="N938" s="20"/>
      <c r="O938" s="20"/>
      <c r="P938" s="20"/>
      <c r="Q938" s="20"/>
      <c r="R938" s="20"/>
      <c r="S938" s="20"/>
      <c r="T938" s="20"/>
      <c r="U938" s="20"/>
      <c r="V938" s="20"/>
      <c r="W938" s="20"/>
      <c r="X938" s="20"/>
    </row>
    <row r="939" spans="1:24" ht="12.75" customHeight="1">
      <c r="A939" s="20"/>
      <c r="B939" s="20"/>
      <c r="C939" s="20"/>
      <c r="D939" s="20"/>
      <c r="E939" s="20"/>
      <c r="F939" s="20"/>
      <c r="G939" s="20"/>
      <c r="H939" s="20"/>
      <c r="I939" s="20"/>
      <c r="J939" s="147"/>
      <c r="K939" s="20"/>
      <c r="L939" s="20"/>
      <c r="M939" s="20"/>
      <c r="N939" s="20"/>
      <c r="O939" s="20"/>
      <c r="P939" s="20"/>
      <c r="Q939" s="20"/>
      <c r="R939" s="20"/>
      <c r="S939" s="20"/>
      <c r="T939" s="20"/>
      <c r="U939" s="20"/>
      <c r="V939" s="20"/>
      <c r="W939" s="20"/>
      <c r="X939" s="20"/>
    </row>
    <row r="940" spans="1:24" ht="12.75" customHeight="1">
      <c r="A940" s="20"/>
      <c r="B940" s="20"/>
      <c r="C940" s="20"/>
      <c r="D940" s="20"/>
      <c r="E940" s="20"/>
      <c r="F940" s="20"/>
      <c r="G940" s="20"/>
      <c r="H940" s="20"/>
      <c r="I940" s="20"/>
      <c r="J940" s="147"/>
      <c r="K940" s="20"/>
      <c r="L940" s="20"/>
      <c r="M940" s="20"/>
      <c r="N940" s="20"/>
      <c r="O940" s="20"/>
      <c r="P940" s="20"/>
      <c r="Q940" s="20"/>
      <c r="R940" s="20"/>
      <c r="S940" s="20"/>
      <c r="T940" s="20"/>
      <c r="U940" s="20"/>
      <c r="V940" s="20"/>
      <c r="W940" s="20"/>
      <c r="X940" s="20"/>
    </row>
    <row r="941" spans="1:24" ht="12.75" customHeight="1">
      <c r="A941" s="20"/>
      <c r="B941" s="20"/>
      <c r="C941" s="20"/>
      <c r="D941" s="20"/>
      <c r="E941" s="20"/>
      <c r="F941" s="20"/>
      <c r="G941" s="20"/>
      <c r="H941" s="20"/>
      <c r="I941" s="20"/>
      <c r="J941" s="147"/>
      <c r="K941" s="20"/>
      <c r="L941" s="20"/>
      <c r="M941" s="20"/>
      <c r="N941" s="20"/>
      <c r="O941" s="20"/>
      <c r="P941" s="20"/>
      <c r="Q941" s="20"/>
      <c r="R941" s="20"/>
      <c r="S941" s="20"/>
      <c r="T941" s="20"/>
      <c r="U941" s="20"/>
      <c r="V941" s="20"/>
      <c r="W941" s="20"/>
      <c r="X941" s="20"/>
    </row>
    <row r="942" spans="1:24" ht="12.75" customHeight="1">
      <c r="A942" s="20"/>
      <c r="B942" s="20"/>
      <c r="C942" s="20"/>
      <c r="D942" s="20"/>
      <c r="E942" s="20"/>
      <c r="F942" s="20"/>
      <c r="G942" s="20"/>
      <c r="H942" s="20"/>
      <c r="I942" s="20"/>
      <c r="J942" s="147"/>
      <c r="K942" s="20"/>
      <c r="L942" s="20"/>
      <c r="M942" s="20"/>
      <c r="N942" s="20"/>
      <c r="O942" s="20"/>
      <c r="P942" s="20"/>
      <c r="Q942" s="20"/>
      <c r="R942" s="20"/>
      <c r="S942" s="20"/>
      <c r="T942" s="20"/>
      <c r="U942" s="20"/>
      <c r="V942" s="20"/>
      <c r="W942" s="20"/>
      <c r="X942" s="20"/>
    </row>
    <row r="943" spans="1:24" ht="12.75" customHeight="1">
      <c r="A943" s="20"/>
      <c r="B943" s="20"/>
      <c r="C943" s="20"/>
      <c r="D943" s="20"/>
      <c r="E943" s="20"/>
      <c r="F943" s="20"/>
      <c r="G943" s="20"/>
      <c r="H943" s="20"/>
      <c r="I943" s="20"/>
      <c r="J943" s="147"/>
      <c r="K943" s="20"/>
      <c r="L943" s="20"/>
      <c r="M943" s="20"/>
      <c r="N943" s="20"/>
      <c r="O943" s="20"/>
      <c r="P943" s="20"/>
      <c r="Q943" s="20"/>
      <c r="R943" s="20"/>
      <c r="S943" s="20"/>
      <c r="T943" s="20"/>
      <c r="U943" s="20"/>
      <c r="V943" s="20"/>
      <c r="W943" s="20"/>
      <c r="X943" s="20"/>
    </row>
    <row r="944" spans="1:24" ht="12.75" customHeight="1">
      <c r="A944" s="20"/>
      <c r="B944" s="20"/>
      <c r="C944" s="20"/>
      <c r="D944" s="20"/>
      <c r="E944" s="20"/>
      <c r="F944" s="20"/>
      <c r="G944" s="20"/>
      <c r="H944" s="20"/>
      <c r="I944" s="20"/>
      <c r="J944" s="147"/>
      <c r="K944" s="20"/>
      <c r="L944" s="20"/>
      <c r="M944" s="20"/>
      <c r="N944" s="20"/>
      <c r="O944" s="20"/>
      <c r="P944" s="20"/>
      <c r="Q944" s="20"/>
      <c r="R944" s="20"/>
      <c r="S944" s="20"/>
      <c r="T944" s="20"/>
      <c r="U944" s="20"/>
      <c r="V944" s="20"/>
      <c r="W944" s="20"/>
      <c r="X944" s="20"/>
    </row>
    <row r="945" spans="1:24" ht="12.75" customHeight="1">
      <c r="A945" s="20"/>
      <c r="B945" s="20"/>
      <c r="C945" s="20"/>
      <c r="D945" s="20"/>
      <c r="E945" s="20"/>
      <c r="F945" s="20"/>
      <c r="G945" s="20"/>
      <c r="H945" s="20"/>
      <c r="I945" s="20"/>
      <c r="J945" s="147"/>
      <c r="K945" s="20"/>
      <c r="L945" s="20"/>
      <c r="M945" s="20"/>
      <c r="N945" s="20"/>
      <c r="O945" s="20"/>
      <c r="P945" s="20"/>
      <c r="Q945" s="20"/>
      <c r="R945" s="20"/>
      <c r="S945" s="20"/>
      <c r="T945" s="20"/>
      <c r="U945" s="20"/>
      <c r="V945" s="20"/>
      <c r="W945" s="20"/>
      <c r="X945" s="20"/>
    </row>
    <row r="946" spans="1:24" ht="12.75" customHeight="1">
      <c r="A946" s="20"/>
      <c r="B946" s="20"/>
      <c r="C946" s="20"/>
      <c r="D946" s="20"/>
      <c r="E946" s="20"/>
      <c r="F946" s="20"/>
      <c r="G946" s="20"/>
      <c r="H946" s="20"/>
      <c r="I946" s="20"/>
      <c r="J946" s="147"/>
      <c r="K946" s="20"/>
      <c r="L946" s="20"/>
      <c r="M946" s="20"/>
      <c r="N946" s="20"/>
      <c r="O946" s="20"/>
      <c r="P946" s="20"/>
      <c r="Q946" s="20"/>
      <c r="R946" s="20"/>
      <c r="S946" s="20"/>
      <c r="T946" s="20"/>
      <c r="U946" s="20"/>
      <c r="V946" s="20"/>
      <c r="W946" s="20"/>
      <c r="X946" s="20"/>
    </row>
    <row r="947" spans="1:24" ht="12.75" customHeight="1">
      <c r="A947" s="20"/>
      <c r="B947" s="20"/>
      <c r="C947" s="20"/>
      <c r="D947" s="20"/>
      <c r="E947" s="20"/>
      <c r="F947" s="20"/>
      <c r="G947" s="20"/>
      <c r="H947" s="20"/>
      <c r="I947" s="20"/>
      <c r="J947" s="147"/>
      <c r="K947" s="20"/>
      <c r="L947" s="20"/>
      <c r="M947" s="20"/>
      <c r="N947" s="20"/>
      <c r="O947" s="20"/>
      <c r="P947" s="20"/>
      <c r="Q947" s="20"/>
      <c r="R947" s="20"/>
      <c r="S947" s="20"/>
      <c r="T947" s="20"/>
      <c r="U947" s="20"/>
      <c r="V947" s="20"/>
      <c r="W947" s="20"/>
      <c r="X947" s="20"/>
    </row>
    <row r="948" spans="1:24" ht="12.75" customHeight="1">
      <c r="A948" s="20"/>
      <c r="B948" s="20"/>
      <c r="C948" s="20"/>
      <c r="D948" s="20"/>
      <c r="E948" s="20"/>
      <c r="F948" s="20"/>
      <c r="G948" s="20"/>
      <c r="H948" s="20"/>
      <c r="I948" s="20"/>
      <c r="J948" s="147"/>
      <c r="K948" s="20"/>
      <c r="L948" s="20"/>
      <c r="M948" s="20"/>
      <c r="N948" s="20"/>
      <c r="O948" s="20"/>
      <c r="P948" s="20"/>
      <c r="Q948" s="20"/>
      <c r="R948" s="20"/>
      <c r="S948" s="20"/>
      <c r="T948" s="20"/>
      <c r="U948" s="20"/>
      <c r="V948" s="20"/>
      <c r="W948" s="20"/>
      <c r="X948" s="20"/>
    </row>
    <row r="949" spans="1:24" ht="12.75" customHeight="1">
      <c r="A949" s="20"/>
      <c r="B949" s="20"/>
      <c r="C949" s="20"/>
      <c r="D949" s="20"/>
      <c r="E949" s="20"/>
      <c r="F949" s="20"/>
      <c r="G949" s="20"/>
      <c r="H949" s="20"/>
      <c r="I949" s="20"/>
      <c r="J949" s="147"/>
      <c r="K949" s="20"/>
      <c r="L949" s="20"/>
      <c r="M949" s="20"/>
      <c r="N949" s="20"/>
      <c r="O949" s="20"/>
      <c r="P949" s="20"/>
      <c r="Q949" s="20"/>
      <c r="R949" s="20"/>
      <c r="S949" s="20"/>
      <c r="T949" s="20"/>
      <c r="U949" s="20"/>
      <c r="V949" s="20"/>
      <c r="W949" s="20"/>
      <c r="X949" s="20"/>
    </row>
    <row r="950" spans="1:24" ht="12.75" customHeight="1">
      <c r="A950" s="20"/>
      <c r="B950" s="20"/>
      <c r="C950" s="20"/>
      <c r="D950" s="20"/>
      <c r="E950" s="20"/>
      <c r="F950" s="20"/>
      <c r="G950" s="20"/>
      <c r="H950" s="20"/>
      <c r="I950" s="20"/>
      <c r="J950" s="147"/>
      <c r="K950" s="20"/>
      <c r="L950" s="20"/>
      <c r="M950" s="20"/>
      <c r="N950" s="20"/>
      <c r="O950" s="20"/>
      <c r="P950" s="20"/>
      <c r="Q950" s="20"/>
      <c r="R950" s="20"/>
      <c r="S950" s="20"/>
      <c r="T950" s="20"/>
      <c r="U950" s="20"/>
      <c r="V950" s="20"/>
      <c r="W950" s="20"/>
      <c r="X950" s="20"/>
    </row>
    <row r="951" spans="1:24" ht="12.75" customHeight="1">
      <c r="A951" s="20"/>
      <c r="B951" s="20"/>
      <c r="C951" s="20"/>
      <c r="D951" s="20"/>
      <c r="E951" s="20"/>
      <c r="F951" s="20"/>
      <c r="G951" s="20"/>
      <c r="H951" s="20"/>
      <c r="I951" s="20"/>
      <c r="J951" s="147"/>
      <c r="K951" s="20"/>
      <c r="L951" s="20"/>
      <c r="M951" s="20"/>
      <c r="N951" s="20"/>
      <c r="O951" s="20"/>
      <c r="P951" s="20"/>
      <c r="Q951" s="20"/>
      <c r="R951" s="20"/>
      <c r="S951" s="20"/>
      <c r="T951" s="20"/>
      <c r="U951" s="20"/>
      <c r="V951" s="20"/>
      <c r="W951" s="20"/>
      <c r="X951" s="20"/>
    </row>
    <row r="952" spans="1:24" ht="12.75" customHeight="1">
      <c r="A952" s="20"/>
      <c r="B952" s="20"/>
      <c r="C952" s="20"/>
      <c r="D952" s="20"/>
      <c r="E952" s="20"/>
      <c r="F952" s="20"/>
      <c r="G952" s="20"/>
      <c r="H952" s="20"/>
      <c r="I952" s="20"/>
      <c r="J952" s="147"/>
      <c r="K952" s="20"/>
      <c r="L952" s="20"/>
      <c r="M952" s="20"/>
      <c r="N952" s="20"/>
      <c r="O952" s="20"/>
      <c r="P952" s="20"/>
      <c r="Q952" s="20"/>
      <c r="R952" s="20"/>
      <c r="S952" s="20"/>
      <c r="T952" s="20"/>
      <c r="U952" s="20"/>
      <c r="V952" s="20"/>
      <c r="W952" s="20"/>
      <c r="X952" s="20"/>
    </row>
    <row r="953" spans="1:24" ht="12.75" customHeight="1">
      <c r="A953" s="20"/>
      <c r="B953" s="20"/>
      <c r="C953" s="20"/>
      <c r="D953" s="20"/>
      <c r="E953" s="20"/>
      <c r="F953" s="20"/>
      <c r="G953" s="20"/>
      <c r="H953" s="20"/>
      <c r="I953" s="20"/>
      <c r="J953" s="147"/>
      <c r="K953" s="20"/>
      <c r="L953" s="20"/>
      <c r="M953" s="20"/>
      <c r="N953" s="20"/>
      <c r="O953" s="20"/>
      <c r="P953" s="20"/>
      <c r="Q953" s="20"/>
      <c r="R953" s="20"/>
      <c r="S953" s="20"/>
      <c r="T953" s="20"/>
      <c r="U953" s="20"/>
      <c r="V953" s="20"/>
      <c r="W953" s="20"/>
      <c r="X953" s="20"/>
    </row>
    <row r="954" spans="1:24" ht="12.75" customHeight="1">
      <c r="A954" s="20"/>
      <c r="B954" s="20"/>
      <c r="C954" s="20"/>
      <c r="D954" s="20"/>
      <c r="E954" s="20"/>
      <c r="F954" s="20"/>
      <c r="G954" s="20"/>
      <c r="H954" s="20"/>
      <c r="I954" s="20"/>
      <c r="J954" s="147"/>
      <c r="K954" s="20"/>
      <c r="L954" s="20"/>
      <c r="M954" s="20"/>
      <c r="N954" s="20"/>
      <c r="O954" s="20"/>
      <c r="P954" s="20"/>
      <c r="Q954" s="20"/>
      <c r="R954" s="20"/>
      <c r="S954" s="20"/>
      <c r="T954" s="20"/>
      <c r="U954" s="20"/>
      <c r="V954" s="20"/>
      <c r="W954" s="20"/>
      <c r="X954" s="20"/>
    </row>
    <row r="955" spans="1:24" ht="12.75" customHeight="1">
      <c r="A955" s="20"/>
      <c r="B955" s="20"/>
      <c r="C955" s="20"/>
      <c r="D955" s="20"/>
      <c r="E955" s="20"/>
      <c r="F955" s="20"/>
      <c r="G955" s="20"/>
      <c r="H955" s="20"/>
      <c r="I955" s="20"/>
      <c r="J955" s="147"/>
      <c r="K955" s="20"/>
      <c r="L955" s="20"/>
      <c r="M955" s="20"/>
      <c r="N955" s="20"/>
      <c r="O955" s="20"/>
      <c r="P955" s="20"/>
      <c r="Q955" s="20"/>
      <c r="R955" s="20"/>
      <c r="S955" s="20"/>
      <c r="T955" s="20"/>
      <c r="U955" s="20"/>
      <c r="V955" s="20"/>
      <c r="W955" s="20"/>
      <c r="X955" s="20"/>
    </row>
    <row r="956" spans="1:24" ht="12.75" customHeight="1">
      <c r="A956" s="20"/>
      <c r="B956" s="20"/>
      <c r="C956" s="20"/>
      <c r="D956" s="20"/>
      <c r="E956" s="20"/>
      <c r="F956" s="20"/>
      <c r="G956" s="20"/>
      <c r="H956" s="20"/>
      <c r="I956" s="20"/>
      <c r="J956" s="147"/>
      <c r="K956" s="20"/>
      <c r="L956" s="20"/>
      <c r="M956" s="20"/>
      <c r="N956" s="20"/>
      <c r="O956" s="20"/>
      <c r="P956" s="20"/>
      <c r="Q956" s="20"/>
      <c r="R956" s="20"/>
      <c r="S956" s="20"/>
      <c r="T956" s="20"/>
      <c r="U956" s="20"/>
      <c r="V956" s="20"/>
      <c r="W956" s="20"/>
      <c r="X956" s="20"/>
    </row>
    <row r="957" spans="1:24" ht="12.75" customHeight="1">
      <c r="A957" s="20"/>
      <c r="B957" s="20"/>
      <c r="C957" s="20"/>
      <c r="D957" s="20"/>
      <c r="E957" s="20"/>
      <c r="F957" s="20"/>
      <c r="G957" s="20"/>
      <c r="H957" s="20"/>
      <c r="I957" s="20"/>
      <c r="J957" s="147"/>
      <c r="K957" s="20"/>
      <c r="L957" s="20"/>
      <c r="M957" s="20"/>
      <c r="N957" s="20"/>
      <c r="O957" s="20"/>
      <c r="P957" s="20"/>
      <c r="Q957" s="20"/>
      <c r="R957" s="20"/>
      <c r="S957" s="20"/>
      <c r="T957" s="20"/>
      <c r="U957" s="20"/>
      <c r="V957" s="20"/>
      <c r="W957" s="20"/>
      <c r="X957" s="20"/>
    </row>
    <row r="958" spans="1:24" ht="12.75" customHeight="1">
      <c r="A958" s="20"/>
      <c r="B958" s="20"/>
      <c r="C958" s="20"/>
      <c r="D958" s="20"/>
      <c r="E958" s="20"/>
      <c r="F958" s="20"/>
      <c r="G958" s="20"/>
      <c r="H958" s="20"/>
      <c r="I958" s="20"/>
      <c r="J958" s="147"/>
      <c r="K958" s="20"/>
      <c r="L958" s="20"/>
      <c r="M958" s="20"/>
      <c r="N958" s="20"/>
      <c r="O958" s="20"/>
      <c r="P958" s="20"/>
      <c r="Q958" s="20"/>
      <c r="R958" s="20"/>
      <c r="S958" s="20"/>
      <c r="T958" s="20"/>
      <c r="U958" s="20"/>
      <c r="V958" s="20"/>
      <c r="W958" s="20"/>
      <c r="X958" s="20"/>
    </row>
    <row r="959" spans="1:24" ht="12.75" customHeight="1">
      <c r="A959" s="20"/>
      <c r="B959" s="20"/>
      <c r="C959" s="20"/>
      <c r="D959" s="20"/>
      <c r="E959" s="20"/>
      <c r="F959" s="20"/>
      <c r="G959" s="20"/>
      <c r="H959" s="20"/>
      <c r="I959" s="20"/>
      <c r="J959" s="147"/>
      <c r="K959" s="20"/>
      <c r="L959" s="20"/>
      <c r="M959" s="20"/>
      <c r="N959" s="20"/>
      <c r="O959" s="20"/>
      <c r="P959" s="20"/>
      <c r="Q959" s="20"/>
      <c r="R959" s="20"/>
      <c r="S959" s="20"/>
      <c r="T959" s="20"/>
      <c r="U959" s="20"/>
      <c r="V959" s="20"/>
      <c r="W959" s="20"/>
      <c r="X959" s="20"/>
    </row>
    <row r="960" spans="1:24" ht="12.75" customHeight="1">
      <c r="A960" s="20"/>
      <c r="B960" s="20"/>
      <c r="C960" s="20"/>
      <c r="D960" s="20"/>
      <c r="E960" s="20"/>
      <c r="F960" s="20"/>
      <c r="G960" s="20"/>
      <c r="H960" s="20"/>
      <c r="I960" s="20"/>
      <c r="J960" s="147"/>
      <c r="K960" s="20"/>
      <c r="L960" s="20"/>
      <c r="M960" s="20"/>
      <c r="N960" s="20"/>
      <c r="O960" s="20"/>
      <c r="P960" s="20"/>
      <c r="Q960" s="20"/>
      <c r="R960" s="20"/>
      <c r="S960" s="20"/>
      <c r="T960" s="20"/>
      <c r="U960" s="20"/>
      <c r="V960" s="20"/>
      <c r="W960" s="20"/>
      <c r="X960" s="20"/>
    </row>
    <row r="961" spans="1:24" ht="12.75" customHeight="1">
      <c r="A961" s="20"/>
      <c r="B961" s="20"/>
      <c r="C961" s="20"/>
      <c r="D961" s="20"/>
      <c r="E961" s="20"/>
      <c r="F961" s="20"/>
      <c r="G961" s="20"/>
      <c r="H961" s="20"/>
      <c r="I961" s="20"/>
      <c r="J961" s="147"/>
      <c r="K961" s="20"/>
      <c r="L961" s="20"/>
      <c r="M961" s="20"/>
      <c r="N961" s="20"/>
      <c r="O961" s="20"/>
      <c r="P961" s="20"/>
      <c r="Q961" s="20"/>
      <c r="R961" s="20"/>
      <c r="S961" s="20"/>
      <c r="T961" s="20"/>
      <c r="U961" s="20"/>
      <c r="V961" s="20"/>
      <c r="W961" s="20"/>
      <c r="X961" s="20"/>
    </row>
    <row r="962" spans="1:24" ht="12.75" customHeight="1">
      <c r="A962" s="20"/>
      <c r="B962" s="20"/>
      <c r="C962" s="20"/>
      <c r="D962" s="20"/>
      <c r="E962" s="20"/>
      <c r="F962" s="20"/>
      <c r="G962" s="20"/>
      <c r="H962" s="20"/>
      <c r="I962" s="20"/>
      <c r="J962" s="147"/>
      <c r="K962" s="20"/>
      <c r="L962" s="20"/>
      <c r="M962" s="20"/>
      <c r="N962" s="20"/>
      <c r="O962" s="20"/>
      <c r="P962" s="20"/>
      <c r="Q962" s="20"/>
      <c r="R962" s="20"/>
      <c r="S962" s="20"/>
      <c r="T962" s="20"/>
      <c r="U962" s="20"/>
      <c r="V962" s="20"/>
      <c r="W962" s="20"/>
      <c r="X962" s="20"/>
    </row>
    <row r="963" spans="1:24" ht="12.75" customHeight="1">
      <c r="A963" s="20"/>
      <c r="B963" s="20"/>
      <c r="C963" s="20"/>
      <c r="D963" s="20"/>
      <c r="E963" s="20"/>
      <c r="F963" s="20"/>
      <c r="G963" s="20"/>
      <c r="H963" s="20"/>
      <c r="I963" s="20"/>
      <c r="J963" s="147"/>
      <c r="K963" s="20"/>
      <c r="L963" s="20"/>
      <c r="M963" s="20"/>
      <c r="N963" s="20"/>
      <c r="O963" s="20"/>
      <c r="P963" s="20"/>
      <c r="Q963" s="20"/>
      <c r="R963" s="20"/>
      <c r="S963" s="20"/>
      <c r="T963" s="20"/>
      <c r="U963" s="20"/>
      <c r="V963" s="20"/>
      <c r="W963" s="20"/>
      <c r="X963" s="20"/>
    </row>
    <row r="964" spans="1:24" ht="12.75" customHeight="1">
      <c r="A964" s="20"/>
      <c r="B964" s="20"/>
      <c r="C964" s="20"/>
      <c r="D964" s="20"/>
      <c r="E964" s="20"/>
      <c r="F964" s="20"/>
      <c r="G964" s="20"/>
      <c r="H964" s="20"/>
      <c r="I964" s="20"/>
      <c r="J964" s="147"/>
      <c r="K964" s="20"/>
      <c r="L964" s="20"/>
      <c r="M964" s="20"/>
      <c r="N964" s="20"/>
      <c r="O964" s="20"/>
      <c r="P964" s="20"/>
      <c r="Q964" s="20"/>
      <c r="R964" s="20"/>
      <c r="S964" s="20"/>
      <c r="T964" s="20"/>
      <c r="U964" s="20"/>
      <c r="V964" s="20"/>
      <c r="W964" s="20"/>
      <c r="X964" s="20"/>
    </row>
    <row r="965" spans="1:24" ht="12.75" customHeight="1">
      <c r="A965" s="20"/>
      <c r="B965" s="20"/>
      <c r="C965" s="20"/>
      <c r="D965" s="20"/>
      <c r="E965" s="20"/>
      <c r="F965" s="20"/>
      <c r="G965" s="20"/>
      <c r="H965" s="20"/>
      <c r="I965" s="20"/>
      <c r="J965" s="147"/>
      <c r="K965" s="20"/>
      <c r="L965" s="20"/>
      <c r="M965" s="20"/>
      <c r="N965" s="20"/>
      <c r="O965" s="20"/>
      <c r="P965" s="20"/>
      <c r="Q965" s="20"/>
      <c r="R965" s="20"/>
      <c r="S965" s="20"/>
      <c r="T965" s="20"/>
      <c r="U965" s="20"/>
      <c r="V965" s="20"/>
      <c r="W965" s="20"/>
      <c r="X965" s="20"/>
    </row>
    <row r="966" spans="1:24" ht="12.75" customHeight="1">
      <c r="A966" s="20"/>
      <c r="B966" s="20"/>
      <c r="C966" s="20"/>
      <c r="D966" s="20"/>
      <c r="E966" s="20"/>
      <c r="F966" s="20"/>
      <c r="G966" s="20"/>
      <c r="H966" s="20"/>
      <c r="I966" s="20"/>
      <c r="J966" s="147"/>
      <c r="K966" s="20"/>
      <c r="L966" s="20"/>
      <c r="M966" s="20"/>
      <c r="N966" s="20"/>
      <c r="O966" s="20"/>
      <c r="P966" s="20"/>
      <c r="Q966" s="20"/>
      <c r="R966" s="20"/>
      <c r="S966" s="20"/>
      <c r="T966" s="20"/>
      <c r="U966" s="20"/>
      <c r="V966" s="20"/>
      <c r="W966" s="20"/>
      <c r="X966" s="20"/>
    </row>
    <row r="967" spans="1:24" ht="12.75" customHeight="1">
      <c r="A967" s="20"/>
      <c r="B967" s="20"/>
      <c r="C967" s="20"/>
      <c r="D967" s="20"/>
      <c r="E967" s="20"/>
      <c r="F967" s="20"/>
      <c r="G967" s="20"/>
      <c r="H967" s="20"/>
      <c r="I967" s="20"/>
      <c r="J967" s="147"/>
      <c r="K967" s="20"/>
      <c r="L967" s="20"/>
      <c r="M967" s="20"/>
      <c r="N967" s="20"/>
      <c r="O967" s="20"/>
      <c r="P967" s="20"/>
      <c r="Q967" s="20"/>
      <c r="R967" s="20"/>
      <c r="S967" s="20"/>
      <c r="T967" s="20"/>
      <c r="U967" s="20"/>
      <c r="V967" s="20"/>
      <c r="W967" s="20"/>
      <c r="X967" s="20"/>
    </row>
    <row r="968" spans="1:24" ht="12.75" customHeight="1">
      <c r="A968" s="20"/>
      <c r="B968" s="20"/>
      <c r="C968" s="20"/>
      <c r="D968" s="20"/>
      <c r="E968" s="20"/>
      <c r="F968" s="20"/>
      <c r="G968" s="20"/>
      <c r="H968" s="20"/>
      <c r="I968" s="20"/>
      <c r="J968" s="147"/>
      <c r="K968" s="20"/>
      <c r="L968" s="20"/>
      <c r="M968" s="20"/>
      <c r="N968" s="20"/>
      <c r="O968" s="20"/>
      <c r="P968" s="20"/>
      <c r="Q968" s="20"/>
      <c r="R968" s="20"/>
      <c r="S968" s="20"/>
      <c r="T968" s="20"/>
      <c r="U968" s="20"/>
      <c r="V968" s="20"/>
      <c r="W968" s="20"/>
      <c r="X968" s="20"/>
    </row>
    <row r="969" spans="1:24" ht="12.75" customHeight="1">
      <c r="A969" s="20"/>
      <c r="B969" s="20"/>
      <c r="C969" s="20"/>
      <c r="D969" s="20"/>
      <c r="E969" s="20"/>
      <c r="F969" s="20"/>
      <c r="G969" s="20"/>
      <c r="H969" s="20"/>
      <c r="I969" s="20"/>
      <c r="J969" s="147"/>
      <c r="K969" s="20"/>
      <c r="L969" s="20"/>
      <c r="M969" s="20"/>
      <c r="N969" s="20"/>
      <c r="O969" s="20"/>
      <c r="P969" s="20"/>
      <c r="Q969" s="20"/>
      <c r="R969" s="20"/>
      <c r="S969" s="20"/>
      <c r="T969" s="20"/>
      <c r="U969" s="20"/>
      <c r="V969" s="20"/>
      <c r="W969" s="20"/>
      <c r="X969" s="20"/>
    </row>
    <row r="970" spans="1:24" ht="12.75" customHeight="1">
      <c r="A970" s="20"/>
      <c r="B970" s="20"/>
      <c r="C970" s="20"/>
      <c r="D970" s="20"/>
      <c r="E970" s="20"/>
      <c r="F970" s="20"/>
      <c r="G970" s="20"/>
      <c r="H970" s="20"/>
      <c r="I970" s="20"/>
      <c r="J970" s="147"/>
      <c r="K970" s="20"/>
      <c r="L970" s="20"/>
      <c r="M970" s="20"/>
      <c r="N970" s="20"/>
      <c r="O970" s="20"/>
      <c r="P970" s="20"/>
      <c r="Q970" s="20"/>
      <c r="R970" s="20"/>
      <c r="S970" s="20"/>
      <c r="T970" s="20"/>
      <c r="U970" s="20"/>
      <c r="V970" s="20"/>
      <c r="W970" s="20"/>
      <c r="X970" s="20"/>
    </row>
    <row r="971" spans="1:24" ht="12.75" customHeight="1">
      <c r="A971" s="20"/>
      <c r="B971" s="20"/>
      <c r="C971" s="20"/>
      <c r="D971" s="20"/>
      <c r="E971" s="20"/>
      <c r="F971" s="20"/>
      <c r="G971" s="20"/>
      <c r="H971" s="20"/>
      <c r="I971" s="20"/>
      <c r="J971" s="147"/>
      <c r="K971" s="20"/>
      <c r="L971" s="20"/>
      <c r="M971" s="20"/>
      <c r="N971" s="20"/>
      <c r="O971" s="20"/>
      <c r="P971" s="20"/>
      <c r="Q971" s="20"/>
      <c r="R971" s="20"/>
      <c r="S971" s="20"/>
      <c r="T971" s="20"/>
      <c r="U971" s="20"/>
      <c r="V971" s="20"/>
      <c r="W971" s="20"/>
      <c r="X971" s="20"/>
    </row>
    <row r="972" spans="1:24" ht="12.75" customHeight="1">
      <c r="A972" s="20"/>
      <c r="B972" s="20"/>
      <c r="C972" s="20"/>
      <c r="D972" s="20"/>
      <c r="E972" s="20"/>
      <c r="F972" s="20"/>
      <c r="G972" s="20"/>
      <c r="H972" s="20"/>
      <c r="I972" s="20"/>
      <c r="J972" s="147"/>
      <c r="K972" s="20"/>
      <c r="L972" s="20"/>
      <c r="M972" s="20"/>
      <c r="N972" s="20"/>
      <c r="O972" s="20"/>
      <c r="P972" s="20"/>
      <c r="Q972" s="20"/>
      <c r="R972" s="20"/>
      <c r="S972" s="20"/>
      <c r="T972" s="20"/>
      <c r="U972" s="20"/>
      <c r="V972" s="20"/>
      <c r="W972" s="20"/>
      <c r="X972" s="20"/>
    </row>
    <row r="973" spans="1:24" ht="12.75" customHeight="1">
      <c r="A973" s="20"/>
      <c r="B973" s="20"/>
      <c r="C973" s="20"/>
      <c r="D973" s="20"/>
      <c r="E973" s="20"/>
      <c r="F973" s="20"/>
      <c r="G973" s="20"/>
      <c r="H973" s="20"/>
      <c r="I973" s="20"/>
      <c r="J973" s="147"/>
      <c r="K973" s="20"/>
      <c r="L973" s="20"/>
      <c r="M973" s="20"/>
      <c r="N973" s="20"/>
      <c r="O973" s="20"/>
      <c r="P973" s="20"/>
      <c r="Q973" s="20"/>
      <c r="R973" s="20"/>
      <c r="S973" s="20"/>
      <c r="T973" s="20"/>
      <c r="U973" s="20"/>
      <c r="V973" s="20"/>
      <c r="W973" s="20"/>
      <c r="X973" s="20"/>
    </row>
    <row r="974" spans="1:24" ht="12.75" customHeight="1">
      <c r="A974" s="20"/>
      <c r="B974" s="20"/>
      <c r="C974" s="20"/>
      <c r="D974" s="20"/>
      <c r="E974" s="20"/>
      <c r="F974" s="20"/>
      <c r="G974" s="20"/>
      <c r="H974" s="20"/>
      <c r="I974" s="20"/>
      <c r="J974" s="147"/>
      <c r="K974" s="20"/>
      <c r="L974" s="20"/>
      <c r="M974" s="20"/>
      <c r="N974" s="20"/>
      <c r="O974" s="20"/>
      <c r="P974" s="20"/>
      <c r="Q974" s="20"/>
      <c r="R974" s="20"/>
      <c r="S974" s="20"/>
      <c r="T974" s="20"/>
      <c r="U974" s="20"/>
      <c r="V974" s="20"/>
      <c r="W974" s="20"/>
      <c r="X974" s="20"/>
    </row>
    <row r="975" spans="1:24" ht="12.75" customHeight="1">
      <c r="A975" s="20"/>
      <c r="B975" s="20"/>
      <c r="C975" s="20"/>
      <c r="D975" s="20"/>
      <c r="E975" s="20"/>
      <c r="F975" s="20"/>
      <c r="G975" s="20"/>
      <c r="H975" s="20"/>
      <c r="I975" s="20"/>
      <c r="J975" s="147"/>
      <c r="K975" s="20"/>
      <c r="L975" s="20"/>
      <c r="M975" s="20"/>
      <c r="N975" s="20"/>
      <c r="O975" s="20"/>
      <c r="P975" s="20"/>
      <c r="Q975" s="20"/>
      <c r="R975" s="20"/>
      <c r="S975" s="20"/>
      <c r="T975" s="20"/>
      <c r="U975" s="20"/>
      <c r="V975" s="20"/>
      <c r="W975" s="20"/>
      <c r="X975" s="20"/>
    </row>
    <row r="976" spans="1:24" ht="12.75" customHeight="1">
      <c r="A976" s="20"/>
      <c r="B976" s="20"/>
      <c r="C976" s="20"/>
      <c r="D976" s="20"/>
      <c r="E976" s="20"/>
      <c r="F976" s="20"/>
      <c r="G976" s="20"/>
      <c r="H976" s="20"/>
      <c r="I976" s="20"/>
      <c r="J976" s="147"/>
      <c r="K976" s="20"/>
      <c r="L976" s="20"/>
      <c r="M976" s="20"/>
      <c r="N976" s="20"/>
      <c r="O976" s="20"/>
      <c r="P976" s="20"/>
      <c r="Q976" s="20"/>
      <c r="R976" s="20"/>
      <c r="S976" s="20"/>
      <c r="T976" s="20"/>
      <c r="U976" s="20"/>
      <c r="V976" s="20"/>
      <c r="W976" s="20"/>
      <c r="X976" s="20"/>
    </row>
    <row r="977" spans="1:24" ht="12.75" customHeight="1">
      <c r="A977" s="20"/>
      <c r="B977" s="20"/>
      <c r="C977" s="20"/>
      <c r="D977" s="20"/>
      <c r="E977" s="20"/>
      <c r="F977" s="20"/>
      <c r="G977" s="20"/>
      <c r="H977" s="20"/>
      <c r="I977" s="20"/>
      <c r="J977" s="147"/>
      <c r="K977" s="20"/>
      <c r="L977" s="20"/>
      <c r="M977" s="20"/>
      <c r="N977" s="20"/>
      <c r="O977" s="20"/>
      <c r="P977" s="20"/>
      <c r="Q977" s="20"/>
      <c r="R977" s="20"/>
      <c r="S977" s="20"/>
      <c r="T977" s="20"/>
      <c r="U977" s="20"/>
      <c r="V977" s="20"/>
      <c r="W977" s="20"/>
      <c r="X977" s="20"/>
    </row>
    <row r="978" spans="1:24" ht="12.75" customHeight="1">
      <c r="A978" s="20"/>
      <c r="B978" s="20"/>
      <c r="C978" s="20"/>
      <c r="D978" s="20"/>
      <c r="E978" s="20"/>
      <c r="F978" s="20"/>
      <c r="G978" s="20"/>
      <c r="H978" s="20"/>
      <c r="I978" s="20"/>
      <c r="J978" s="147"/>
      <c r="K978" s="20"/>
      <c r="L978" s="20"/>
      <c r="M978" s="20"/>
      <c r="N978" s="20"/>
      <c r="O978" s="20"/>
      <c r="P978" s="20"/>
      <c r="Q978" s="20"/>
      <c r="R978" s="20"/>
      <c r="S978" s="20"/>
      <c r="T978" s="20"/>
      <c r="U978" s="20"/>
      <c r="V978" s="20"/>
      <c r="W978" s="20"/>
      <c r="X978" s="20"/>
    </row>
    <row r="979" spans="1:24" ht="12.75" customHeight="1">
      <c r="A979" s="20"/>
      <c r="B979" s="20"/>
      <c r="C979" s="20"/>
      <c r="D979" s="20"/>
      <c r="E979" s="20"/>
      <c r="F979" s="20"/>
      <c r="G979" s="20"/>
      <c r="H979" s="20"/>
      <c r="I979" s="20"/>
      <c r="J979" s="147"/>
      <c r="K979" s="20"/>
      <c r="L979" s="20"/>
      <c r="M979" s="20"/>
      <c r="N979" s="20"/>
      <c r="O979" s="20"/>
      <c r="P979" s="20"/>
      <c r="Q979" s="20"/>
      <c r="R979" s="20"/>
      <c r="S979" s="20"/>
      <c r="T979" s="20"/>
      <c r="U979" s="20"/>
      <c r="V979" s="20"/>
      <c r="W979" s="20"/>
      <c r="X979" s="20"/>
    </row>
    <row r="980" spans="1:24" ht="12.75" customHeight="1">
      <c r="A980" s="20"/>
      <c r="B980" s="20"/>
      <c r="C980" s="20"/>
      <c r="D980" s="20"/>
      <c r="E980" s="20"/>
      <c r="F980" s="20"/>
      <c r="G980" s="20"/>
      <c r="H980" s="20"/>
      <c r="I980" s="20"/>
      <c r="J980" s="147"/>
      <c r="K980" s="20"/>
      <c r="L980" s="20"/>
      <c r="M980" s="20"/>
      <c r="N980" s="20"/>
      <c r="O980" s="20"/>
      <c r="P980" s="20"/>
      <c r="Q980" s="20"/>
      <c r="R980" s="20"/>
      <c r="S980" s="20"/>
      <c r="T980" s="20"/>
      <c r="U980" s="20"/>
      <c r="V980" s="20"/>
      <c r="W980" s="20"/>
      <c r="X980" s="20"/>
    </row>
    <row r="981" spans="1:24" ht="12.75" customHeight="1">
      <c r="A981" s="20"/>
      <c r="B981" s="20"/>
      <c r="C981" s="20"/>
      <c r="D981" s="20"/>
      <c r="E981" s="20"/>
      <c r="F981" s="20"/>
      <c r="G981" s="20"/>
      <c r="H981" s="20"/>
      <c r="I981" s="20"/>
      <c r="J981" s="147"/>
      <c r="K981" s="20"/>
      <c r="L981" s="20"/>
      <c r="M981" s="20"/>
      <c r="N981" s="20"/>
      <c r="O981" s="20"/>
      <c r="P981" s="20"/>
      <c r="Q981" s="20"/>
      <c r="R981" s="20"/>
      <c r="S981" s="20"/>
      <c r="T981" s="20"/>
      <c r="U981" s="20"/>
      <c r="V981" s="20"/>
      <c r="W981" s="20"/>
      <c r="X981" s="20"/>
    </row>
    <row r="982" spans="1:24" ht="12.75" customHeight="1">
      <c r="A982" s="20"/>
      <c r="B982" s="20"/>
      <c r="C982" s="20"/>
      <c r="D982" s="20"/>
      <c r="E982" s="20"/>
      <c r="F982" s="20"/>
      <c r="G982" s="20"/>
      <c r="H982" s="20"/>
      <c r="I982" s="20"/>
      <c r="J982" s="147"/>
      <c r="K982" s="20"/>
      <c r="L982" s="20"/>
      <c r="M982" s="20"/>
      <c r="N982" s="20"/>
      <c r="O982" s="20"/>
      <c r="P982" s="20"/>
      <c r="Q982" s="20"/>
      <c r="R982" s="20"/>
      <c r="S982" s="20"/>
      <c r="T982" s="20"/>
      <c r="U982" s="20"/>
      <c r="V982" s="20"/>
      <c r="W982" s="20"/>
      <c r="X982" s="20"/>
    </row>
    <row r="983" spans="1:24" ht="12.75" customHeight="1">
      <c r="A983" s="20"/>
      <c r="B983" s="20"/>
      <c r="C983" s="20"/>
      <c r="D983" s="20"/>
      <c r="E983" s="20"/>
      <c r="F983" s="20"/>
      <c r="G983" s="20"/>
      <c r="H983" s="20"/>
      <c r="I983" s="20"/>
      <c r="J983" s="147"/>
      <c r="K983" s="20"/>
      <c r="L983" s="20"/>
      <c r="M983" s="20"/>
      <c r="N983" s="20"/>
      <c r="O983" s="20"/>
      <c r="P983" s="20"/>
      <c r="Q983" s="20"/>
      <c r="R983" s="20"/>
      <c r="S983" s="20"/>
      <c r="T983" s="20"/>
      <c r="U983" s="20"/>
      <c r="V983" s="20"/>
      <c r="W983" s="20"/>
      <c r="X983" s="20"/>
    </row>
    <row r="984" spans="1:24" ht="12.75" customHeight="1">
      <c r="A984" s="20"/>
      <c r="B984" s="20"/>
      <c r="C984" s="20"/>
      <c r="D984" s="20"/>
      <c r="E984" s="20"/>
      <c r="F984" s="20"/>
      <c r="G984" s="20"/>
      <c r="H984" s="20"/>
      <c r="I984" s="20"/>
      <c r="J984" s="147"/>
      <c r="K984" s="20"/>
      <c r="L984" s="20"/>
      <c r="M984" s="20"/>
      <c r="N984" s="20"/>
      <c r="O984" s="20"/>
      <c r="P984" s="20"/>
      <c r="Q984" s="20"/>
      <c r="R984" s="20"/>
      <c r="S984" s="20"/>
      <c r="T984" s="20"/>
      <c r="U984" s="20"/>
      <c r="V984" s="20"/>
      <c r="W984" s="20"/>
      <c r="X984" s="20"/>
    </row>
    <row r="985" spans="1:24" ht="12.75" customHeight="1">
      <c r="A985" s="20"/>
      <c r="B985" s="20"/>
      <c r="C985" s="20"/>
      <c r="D985" s="20"/>
      <c r="E985" s="20"/>
      <c r="F985" s="20"/>
      <c r="G985" s="20"/>
      <c r="H985" s="20"/>
      <c r="I985" s="20"/>
      <c r="J985" s="147"/>
      <c r="K985" s="20"/>
      <c r="L985" s="20"/>
      <c r="M985" s="20"/>
      <c r="N985" s="20"/>
      <c r="O985" s="20"/>
      <c r="P985" s="20"/>
      <c r="Q985" s="20"/>
      <c r="R985" s="20"/>
      <c r="S985" s="20"/>
      <c r="T985" s="20"/>
      <c r="U985" s="20"/>
      <c r="V985" s="20"/>
      <c r="W985" s="20"/>
      <c r="X985" s="20"/>
    </row>
    <row r="986" spans="1:24" ht="12.75" customHeight="1">
      <c r="A986" s="20"/>
      <c r="B986" s="20"/>
      <c r="C986" s="20"/>
      <c r="D986" s="20"/>
      <c r="E986" s="20"/>
      <c r="F986" s="20"/>
      <c r="G986" s="20"/>
      <c r="H986" s="20"/>
      <c r="I986" s="20"/>
      <c r="J986" s="147"/>
      <c r="K986" s="20"/>
      <c r="L986" s="20"/>
      <c r="M986" s="20"/>
      <c r="N986" s="20"/>
      <c r="O986" s="20"/>
      <c r="P986" s="20"/>
      <c r="Q986" s="20"/>
      <c r="R986" s="20"/>
      <c r="S986" s="20"/>
      <c r="T986" s="20"/>
      <c r="U986" s="20"/>
      <c r="V986" s="20"/>
      <c r="W986" s="20"/>
      <c r="X986" s="20"/>
    </row>
    <row r="987" spans="1:24" ht="12.75" customHeight="1">
      <c r="A987" s="20"/>
      <c r="B987" s="20"/>
      <c r="C987" s="20"/>
      <c r="D987" s="20"/>
      <c r="E987" s="20"/>
      <c r="F987" s="20"/>
      <c r="G987" s="20"/>
      <c r="H987" s="20"/>
      <c r="I987" s="20"/>
      <c r="J987" s="147"/>
      <c r="K987" s="20"/>
      <c r="L987" s="20"/>
      <c r="M987" s="20"/>
      <c r="N987" s="20"/>
      <c r="O987" s="20"/>
      <c r="P987" s="20"/>
      <c r="Q987" s="20"/>
      <c r="R987" s="20"/>
      <c r="S987" s="20"/>
      <c r="T987" s="20"/>
      <c r="U987" s="20"/>
      <c r="V987" s="20"/>
      <c r="W987" s="20"/>
      <c r="X987" s="20"/>
    </row>
    <row r="988" spans="1:24" ht="12.75" customHeight="1">
      <c r="A988" s="20"/>
      <c r="B988" s="20"/>
      <c r="C988" s="20"/>
      <c r="D988" s="20"/>
      <c r="E988" s="20"/>
      <c r="F988" s="20"/>
      <c r="G988" s="20"/>
      <c r="H988" s="20"/>
      <c r="I988" s="20"/>
      <c r="J988" s="147"/>
      <c r="K988" s="20"/>
      <c r="L988" s="20"/>
      <c r="M988" s="20"/>
      <c r="N988" s="20"/>
      <c r="O988" s="20"/>
      <c r="P988" s="20"/>
      <c r="Q988" s="20"/>
      <c r="R988" s="20"/>
      <c r="S988" s="20"/>
      <c r="T988" s="20"/>
      <c r="U988" s="20"/>
      <c r="V988" s="20"/>
      <c r="W988" s="20"/>
      <c r="X988" s="20"/>
    </row>
    <row r="989" spans="1:24" ht="12.75" customHeight="1">
      <c r="A989" s="20"/>
      <c r="B989" s="20"/>
      <c r="C989" s="20"/>
      <c r="D989" s="20"/>
      <c r="E989" s="20"/>
      <c r="F989" s="20"/>
      <c r="G989" s="20"/>
      <c r="H989" s="20"/>
      <c r="I989" s="20"/>
      <c r="J989" s="147"/>
      <c r="K989" s="20"/>
      <c r="L989" s="20"/>
      <c r="M989" s="20"/>
      <c r="N989" s="20"/>
      <c r="O989" s="20"/>
      <c r="P989" s="20"/>
      <c r="Q989" s="20"/>
      <c r="R989" s="20"/>
      <c r="S989" s="20"/>
      <c r="T989" s="20"/>
      <c r="U989" s="20"/>
      <c r="V989" s="20"/>
      <c r="W989" s="20"/>
      <c r="X989" s="20"/>
    </row>
    <row r="990" spans="1:24" ht="12.75" customHeight="1">
      <c r="A990" s="20"/>
      <c r="B990" s="20"/>
      <c r="C990" s="20"/>
      <c r="D990" s="20"/>
      <c r="E990" s="20"/>
      <c r="F990" s="20"/>
      <c r="G990" s="20"/>
      <c r="H990" s="20"/>
      <c r="I990" s="20"/>
      <c r="J990" s="147"/>
      <c r="K990" s="20"/>
      <c r="L990" s="20"/>
      <c r="M990" s="20"/>
      <c r="N990" s="20"/>
      <c r="O990" s="20"/>
      <c r="P990" s="20"/>
      <c r="Q990" s="20"/>
      <c r="R990" s="20"/>
      <c r="S990" s="20"/>
      <c r="T990" s="20"/>
      <c r="U990" s="20"/>
      <c r="V990" s="20"/>
      <c r="W990" s="20"/>
      <c r="X990" s="20"/>
    </row>
    <row r="991" spans="1:24" ht="12.75" customHeight="1">
      <c r="A991" s="20"/>
      <c r="B991" s="20"/>
      <c r="C991" s="20"/>
      <c r="D991" s="20"/>
      <c r="E991" s="20"/>
      <c r="F991" s="20"/>
      <c r="G991" s="20"/>
      <c r="H991" s="20"/>
      <c r="I991" s="20"/>
      <c r="J991" s="147"/>
      <c r="K991" s="20"/>
      <c r="L991" s="20"/>
      <c r="M991" s="20"/>
      <c r="N991" s="20"/>
      <c r="O991" s="20"/>
      <c r="P991" s="20"/>
      <c r="Q991" s="20"/>
      <c r="R991" s="20"/>
      <c r="S991" s="20"/>
      <c r="T991" s="20"/>
      <c r="U991" s="20"/>
      <c r="V991" s="20"/>
      <c r="W991" s="20"/>
      <c r="X991" s="20"/>
    </row>
    <row r="992" spans="1:24" ht="12.75" customHeight="1">
      <c r="A992" s="20"/>
      <c r="B992" s="20"/>
      <c r="C992" s="20"/>
      <c r="D992" s="20"/>
      <c r="E992" s="20"/>
      <c r="F992" s="20"/>
      <c r="G992" s="20"/>
      <c r="H992" s="20"/>
      <c r="I992" s="20"/>
      <c r="J992" s="147"/>
      <c r="K992" s="20"/>
      <c r="L992" s="20"/>
      <c r="M992" s="20"/>
      <c r="N992" s="20"/>
      <c r="O992" s="20"/>
      <c r="P992" s="20"/>
      <c r="Q992" s="20"/>
      <c r="R992" s="20"/>
      <c r="S992" s="20"/>
      <c r="T992" s="20"/>
      <c r="U992" s="20"/>
      <c r="V992" s="20"/>
      <c r="W992" s="20"/>
      <c r="X992" s="20"/>
    </row>
    <row r="993" spans="1:24" ht="12.75" customHeight="1">
      <c r="A993" s="20"/>
      <c r="B993" s="20"/>
      <c r="C993" s="20"/>
      <c r="D993" s="20"/>
      <c r="E993" s="20"/>
      <c r="F993" s="20"/>
      <c r="G993" s="20"/>
      <c r="H993" s="20"/>
      <c r="I993" s="20"/>
      <c r="J993" s="147"/>
      <c r="K993" s="20"/>
      <c r="L993" s="20"/>
      <c r="M993" s="20"/>
      <c r="N993" s="20"/>
      <c r="O993" s="20"/>
      <c r="P993" s="20"/>
      <c r="Q993" s="20"/>
      <c r="R993" s="20"/>
      <c r="S993" s="20"/>
      <c r="T993" s="20"/>
      <c r="U993" s="20"/>
      <c r="V993" s="20"/>
      <c r="W993" s="20"/>
      <c r="X993" s="20"/>
    </row>
    <row r="994" spans="1:24" ht="12.75" customHeight="1">
      <c r="A994" s="20"/>
      <c r="B994" s="20"/>
      <c r="C994" s="20"/>
      <c r="D994" s="20"/>
      <c r="E994" s="20"/>
      <c r="F994" s="20"/>
      <c r="G994" s="20"/>
      <c r="H994" s="20"/>
      <c r="I994" s="20"/>
      <c r="J994" s="147"/>
      <c r="K994" s="20"/>
      <c r="L994" s="20"/>
      <c r="M994" s="20"/>
      <c r="N994" s="20"/>
      <c r="O994" s="20"/>
      <c r="P994" s="20"/>
      <c r="Q994" s="20"/>
      <c r="R994" s="20"/>
      <c r="S994" s="20"/>
      <c r="T994" s="20"/>
      <c r="U994" s="20"/>
      <c r="V994" s="20"/>
      <c r="W994" s="20"/>
      <c r="X994" s="20"/>
    </row>
    <row r="995" spans="1:24" ht="12.75" customHeight="1">
      <c r="A995" s="20"/>
      <c r="B995" s="20"/>
      <c r="C995" s="20"/>
      <c r="D995" s="20"/>
      <c r="E995" s="20"/>
      <c r="F995" s="20"/>
      <c r="G995" s="20"/>
      <c r="H995" s="20"/>
      <c r="I995" s="20"/>
      <c r="J995" s="147"/>
      <c r="K995" s="20"/>
      <c r="L995" s="20"/>
      <c r="M995" s="20"/>
      <c r="N995" s="20"/>
      <c r="O995" s="20"/>
      <c r="P995" s="20"/>
      <c r="Q995" s="20"/>
      <c r="R995" s="20"/>
      <c r="S995" s="20"/>
      <c r="T995" s="20"/>
      <c r="U995" s="20"/>
      <c r="V995" s="20"/>
      <c r="W995" s="20"/>
      <c r="X995" s="20"/>
    </row>
    <row r="996" spans="1:24" ht="12.75" customHeight="1">
      <c r="A996" s="20"/>
      <c r="B996" s="20"/>
      <c r="C996" s="20"/>
      <c r="D996" s="20"/>
      <c r="E996" s="20"/>
      <c r="F996" s="20"/>
      <c r="G996" s="20"/>
      <c r="H996" s="20"/>
      <c r="I996" s="20"/>
      <c r="J996" s="147"/>
      <c r="K996" s="20"/>
      <c r="L996" s="20"/>
      <c r="M996" s="20"/>
      <c r="N996" s="20"/>
      <c r="O996" s="20"/>
      <c r="P996" s="20"/>
      <c r="Q996" s="20"/>
      <c r="R996" s="20"/>
      <c r="S996" s="20"/>
      <c r="T996" s="20"/>
      <c r="U996" s="20"/>
      <c r="V996" s="20"/>
      <c r="W996" s="20"/>
      <c r="X996" s="20"/>
    </row>
    <row r="997" spans="1:24" ht="12.75" customHeight="1">
      <c r="A997" s="20"/>
      <c r="B997" s="20"/>
      <c r="C997" s="20"/>
      <c r="D997" s="20"/>
      <c r="E997" s="20"/>
      <c r="F997" s="20"/>
      <c r="G997" s="20"/>
      <c r="H997" s="20"/>
      <c r="I997" s="20"/>
      <c r="J997" s="147"/>
      <c r="K997" s="20"/>
      <c r="L997" s="20"/>
      <c r="M997" s="20"/>
      <c r="N997" s="20"/>
      <c r="O997" s="20"/>
      <c r="P997" s="20"/>
      <c r="Q997" s="20"/>
      <c r="R997" s="20"/>
      <c r="S997" s="20"/>
      <c r="T997" s="20"/>
      <c r="U997" s="20"/>
      <c r="V997" s="20"/>
      <c r="W997" s="20"/>
      <c r="X997" s="20"/>
    </row>
    <row r="998" spans="1:24" ht="12.75" customHeight="1">
      <c r="A998" s="20"/>
      <c r="B998" s="20"/>
      <c r="C998" s="20"/>
      <c r="D998" s="20"/>
      <c r="E998" s="20"/>
      <c r="F998" s="20"/>
      <c r="G998" s="20"/>
      <c r="H998" s="20"/>
      <c r="I998" s="20"/>
      <c r="J998" s="147"/>
      <c r="K998" s="20"/>
      <c r="L998" s="20"/>
      <c r="M998" s="20"/>
      <c r="N998" s="20"/>
      <c r="O998" s="20"/>
      <c r="P998" s="20"/>
      <c r="Q998" s="20"/>
      <c r="R998" s="20"/>
      <c r="S998" s="20"/>
      <c r="T998" s="20"/>
      <c r="U998" s="20"/>
      <c r="V998" s="20"/>
      <c r="W998" s="20"/>
      <c r="X998" s="20"/>
    </row>
    <row r="999" spans="1:24" ht="12.75" customHeight="1">
      <c r="A999" s="20"/>
      <c r="B999" s="20"/>
      <c r="C999" s="20"/>
      <c r="D999" s="20"/>
      <c r="E999" s="20"/>
      <c r="F999" s="20"/>
      <c r="G999" s="20"/>
      <c r="H999" s="20"/>
      <c r="I999" s="20"/>
      <c r="J999" s="147"/>
      <c r="K999" s="20"/>
      <c r="L999" s="20"/>
      <c r="M999" s="20"/>
      <c r="N999" s="20"/>
      <c r="O999" s="20"/>
      <c r="P999" s="20"/>
      <c r="Q999" s="20"/>
      <c r="R999" s="20"/>
      <c r="S999" s="20"/>
      <c r="T999" s="20"/>
      <c r="U999" s="20"/>
      <c r="V999" s="20"/>
      <c r="W999" s="20"/>
      <c r="X999" s="20"/>
    </row>
  </sheetData>
  <mergeCells count="15">
    <mergeCell ref="L11:L12"/>
    <mergeCell ref="M11:M12"/>
    <mergeCell ref="A22:C22"/>
    <mergeCell ref="B9:E9"/>
    <mergeCell ref="A11:A12"/>
    <mergeCell ref="B11:B12"/>
    <mergeCell ref="C11:C12"/>
    <mergeCell ref="D11:G11"/>
    <mergeCell ref="H11:K11"/>
    <mergeCell ref="B8:E8"/>
    <mergeCell ref="A2:L2"/>
    <mergeCell ref="A3:L3"/>
    <mergeCell ref="A4:L4"/>
    <mergeCell ref="B6:E6"/>
    <mergeCell ref="B7:E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O33"/>
  <sheetViews>
    <sheetView zoomScale="85" zoomScaleNormal="85" workbookViewId="0">
      <selection activeCell="E3" sqref="E3 B3 E8:O33"/>
    </sheetView>
  </sheetViews>
  <sheetFormatPr defaultColWidth="9.140625" defaultRowHeight="15"/>
  <cols>
    <col min="1" max="1" width="8" customWidth="1"/>
    <col min="2" max="2" width="16.85546875" customWidth="1"/>
    <col min="3" max="3" width="18.28515625" customWidth="1"/>
    <col min="5" max="15" width="11" customWidth="1"/>
  </cols>
  <sheetData>
    <row r="1" spans="1:15" ht="50.45" customHeight="1">
      <c r="A1" s="67"/>
      <c r="B1" s="67"/>
      <c r="C1" s="67"/>
      <c r="D1" s="67"/>
      <c r="E1" s="67"/>
      <c r="F1" s="67"/>
      <c r="G1" s="67"/>
      <c r="H1" s="67"/>
      <c r="J1" s="67"/>
      <c r="K1" s="67"/>
      <c r="L1" s="67"/>
      <c r="M1" s="67"/>
      <c r="N1" s="69"/>
      <c r="O1" s="68" t="s">
        <v>294</v>
      </c>
    </row>
    <row r="2" spans="1:15">
      <c r="A2" s="71" t="s">
        <v>295</v>
      </c>
      <c r="B2" s="67"/>
      <c r="C2" s="67"/>
      <c r="D2" s="67"/>
      <c r="E2" s="67"/>
      <c r="F2" s="67"/>
      <c r="G2" s="67"/>
      <c r="H2" s="67"/>
      <c r="I2" s="67"/>
      <c r="J2" s="67"/>
      <c r="K2" s="67"/>
      <c r="L2" s="67"/>
      <c r="M2" s="67"/>
      <c r="O2" s="67"/>
    </row>
    <row r="3" spans="1:15">
      <c r="A3" s="49" t="s">
        <v>375</v>
      </c>
      <c r="B3" s="476"/>
      <c r="C3" s="476"/>
      <c r="D3" s="67" t="s">
        <v>747</v>
      </c>
      <c r="E3" s="477"/>
      <c r="F3" s="478"/>
      <c r="G3" s="479"/>
      <c r="H3" s="322"/>
      <c r="I3" s="67"/>
      <c r="J3" s="67"/>
      <c r="K3" s="67"/>
      <c r="L3" s="67"/>
      <c r="M3" s="67"/>
      <c r="N3" s="67"/>
      <c r="O3" s="67"/>
    </row>
    <row r="4" spans="1:15">
      <c r="A4" s="86" t="s">
        <v>351</v>
      </c>
      <c r="B4" s="682"/>
      <c r="C4" s="333"/>
      <c r="D4" s="682"/>
      <c r="E4" s="682"/>
      <c r="F4" s="682"/>
      <c r="G4" s="67"/>
      <c r="H4" s="67"/>
      <c r="I4" s="67"/>
      <c r="J4" s="67"/>
      <c r="K4" s="67"/>
      <c r="L4" s="67"/>
      <c r="M4" s="67"/>
      <c r="N4" s="67"/>
      <c r="O4" s="67"/>
    </row>
    <row r="5" spans="1:15">
      <c r="A5" s="67"/>
      <c r="B5" s="67"/>
      <c r="C5" s="67"/>
      <c r="D5" s="67"/>
      <c r="E5" s="67"/>
      <c r="F5" s="67"/>
      <c r="G5" s="67"/>
      <c r="H5" s="67"/>
      <c r="I5" s="67"/>
      <c r="J5" s="67"/>
      <c r="K5" s="67"/>
      <c r="L5" s="67"/>
      <c r="M5" s="67"/>
      <c r="N5" s="67"/>
      <c r="O5" s="67"/>
    </row>
    <row r="6" spans="1:15">
      <c r="A6" s="1429" t="s">
        <v>297</v>
      </c>
      <c r="B6" s="1430"/>
      <c r="C6" s="1431" t="s">
        <v>299</v>
      </c>
      <c r="D6" s="1431" t="s">
        <v>300</v>
      </c>
      <c r="E6" s="1433" t="s">
        <v>301</v>
      </c>
      <c r="F6" s="1434"/>
      <c r="G6" s="1556" t="s">
        <v>488</v>
      </c>
      <c r="H6" s="1557"/>
      <c r="I6" s="1557"/>
      <c r="J6" s="1557"/>
      <c r="K6" s="1557"/>
      <c r="L6" s="1557"/>
      <c r="M6" s="1557"/>
      <c r="N6" s="1558"/>
      <c r="O6" s="1427" t="s">
        <v>302</v>
      </c>
    </row>
    <row r="7" spans="1:15">
      <c r="A7" s="1429"/>
      <c r="B7" s="1430"/>
      <c r="C7" s="1432"/>
      <c r="D7" s="1432"/>
      <c r="E7" s="73" t="s">
        <v>303</v>
      </c>
      <c r="F7" s="73" t="s">
        <v>304</v>
      </c>
      <c r="G7" s="73">
        <v>1</v>
      </c>
      <c r="H7" s="73">
        <v>2</v>
      </c>
      <c r="I7" s="73">
        <v>3</v>
      </c>
      <c r="J7" s="73">
        <v>4</v>
      </c>
      <c r="K7" s="73">
        <v>5</v>
      </c>
      <c r="L7" s="73">
        <v>6</v>
      </c>
      <c r="M7" s="73" t="s">
        <v>489</v>
      </c>
      <c r="N7" s="181" t="s">
        <v>365</v>
      </c>
      <c r="O7" s="1428"/>
    </row>
    <row r="8" spans="1:15" ht="30">
      <c r="A8" s="1429"/>
      <c r="B8" s="1430"/>
      <c r="C8" s="74" t="s">
        <v>305</v>
      </c>
      <c r="D8" s="75" t="s">
        <v>306</v>
      </c>
      <c r="E8" s="5"/>
      <c r="F8" s="5"/>
      <c r="G8" s="5"/>
      <c r="H8" s="5"/>
      <c r="I8" s="5"/>
      <c r="J8" s="5"/>
      <c r="K8" s="5"/>
      <c r="L8" s="5"/>
      <c r="M8" s="5"/>
      <c r="N8" s="5"/>
      <c r="O8" s="76"/>
    </row>
    <row r="9" spans="1:15" ht="15" customHeight="1">
      <c r="A9" s="1439">
        <v>1</v>
      </c>
      <c r="B9" s="1555" t="s">
        <v>307</v>
      </c>
      <c r="C9" s="449" t="s">
        <v>308</v>
      </c>
      <c r="D9" s="450" t="s">
        <v>309</v>
      </c>
      <c r="E9" s="5"/>
      <c r="F9" s="5"/>
      <c r="G9" s="5"/>
      <c r="H9" s="5"/>
      <c r="I9" s="5"/>
      <c r="J9" s="5"/>
      <c r="K9" s="5"/>
      <c r="L9" s="5"/>
      <c r="M9" s="5"/>
      <c r="N9" s="5"/>
      <c r="O9" s="76"/>
    </row>
    <row r="10" spans="1:15">
      <c r="A10" s="1439"/>
      <c r="B10" s="1555"/>
      <c r="C10" s="449" t="s">
        <v>310</v>
      </c>
      <c r="D10" s="450" t="s">
        <v>311</v>
      </c>
      <c r="E10" s="78"/>
      <c r="F10" s="78"/>
      <c r="G10" s="78"/>
      <c r="H10" s="78"/>
      <c r="I10" s="78"/>
      <c r="J10" s="78"/>
      <c r="K10" s="78"/>
      <c r="L10" s="78"/>
      <c r="M10" s="78"/>
      <c r="N10" s="78"/>
      <c r="O10" s="79"/>
    </row>
    <row r="11" spans="1:15">
      <c r="A11" s="1439"/>
      <c r="B11" s="1555"/>
      <c r="C11" s="449" t="s">
        <v>312</v>
      </c>
      <c r="D11" s="450" t="s">
        <v>313</v>
      </c>
      <c r="E11" s="5"/>
      <c r="F11" s="5"/>
      <c r="G11" s="5"/>
      <c r="H11" s="5"/>
      <c r="I11" s="5"/>
      <c r="J11" s="5"/>
      <c r="K11" s="5"/>
      <c r="L11" s="5"/>
      <c r="M11" s="5"/>
      <c r="N11" s="5"/>
      <c r="O11" s="76"/>
    </row>
    <row r="12" spans="1:15">
      <c r="A12" s="1439"/>
      <c r="B12" s="1555" t="s">
        <v>314</v>
      </c>
      <c r="C12" s="449" t="s">
        <v>315</v>
      </c>
      <c r="D12" s="450" t="s">
        <v>316</v>
      </c>
      <c r="E12" s="5"/>
      <c r="F12" s="5"/>
      <c r="G12" s="5"/>
      <c r="H12" s="5"/>
      <c r="I12" s="5"/>
      <c r="J12" s="5"/>
      <c r="K12" s="5"/>
      <c r="L12" s="5"/>
      <c r="M12" s="5"/>
      <c r="N12" s="5"/>
      <c r="O12" s="76"/>
    </row>
    <row r="13" spans="1:15">
      <c r="A13" s="1439"/>
      <c r="B13" s="1555"/>
      <c r="C13" s="449" t="s">
        <v>317</v>
      </c>
      <c r="D13" s="450" t="s">
        <v>318</v>
      </c>
      <c r="E13" s="78"/>
      <c r="F13" s="78"/>
      <c r="G13" s="78"/>
      <c r="H13" s="78"/>
      <c r="I13" s="78"/>
      <c r="J13" s="78"/>
      <c r="K13" s="78"/>
      <c r="L13" s="78"/>
      <c r="M13" s="78"/>
      <c r="N13" s="78"/>
      <c r="O13" s="79"/>
    </row>
    <row r="14" spans="1:15">
      <c r="A14" s="1439"/>
      <c r="B14" s="1555"/>
      <c r="C14" s="449" t="s">
        <v>319</v>
      </c>
      <c r="D14" s="450" t="s">
        <v>320</v>
      </c>
      <c r="E14" s="5"/>
      <c r="F14" s="5"/>
      <c r="G14" s="5"/>
      <c r="H14" s="5"/>
      <c r="I14" s="5"/>
      <c r="J14" s="5"/>
      <c r="K14" s="5"/>
      <c r="L14" s="5"/>
      <c r="M14" s="5"/>
      <c r="N14" s="5"/>
      <c r="O14" s="76"/>
    </row>
    <row r="15" spans="1:15">
      <c r="A15" s="1439"/>
      <c r="B15" s="1555"/>
      <c r="C15" s="449" t="s">
        <v>321</v>
      </c>
      <c r="D15" s="450" t="s">
        <v>322</v>
      </c>
      <c r="E15" s="78"/>
      <c r="F15" s="78"/>
      <c r="G15" s="78"/>
      <c r="H15" s="78"/>
      <c r="I15" s="78"/>
      <c r="J15" s="78"/>
      <c r="K15" s="78"/>
      <c r="L15" s="78"/>
      <c r="M15" s="78"/>
      <c r="N15" s="78"/>
      <c r="O15" s="79"/>
    </row>
    <row r="16" spans="1:15">
      <c r="A16" s="1439">
        <v>2</v>
      </c>
      <c r="B16" s="1555" t="s">
        <v>323</v>
      </c>
      <c r="C16" s="449" t="s">
        <v>308</v>
      </c>
      <c r="D16" s="450" t="s">
        <v>120</v>
      </c>
      <c r="E16" s="5"/>
      <c r="F16" s="5"/>
      <c r="G16" s="5"/>
      <c r="H16" s="5"/>
      <c r="I16" s="5"/>
      <c r="J16" s="5"/>
      <c r="K16" s="5"/>
      <c r="L16" s="5"/>
      <c r="M16" s="5"/>
      <c r="N16" s="5"/>
      <c r="O16" s="76"/>
    </row>
    <row r="17" spans="1:15">
      <c r="A17" s="1439"/>
      <c r="B17" s="1555"/>
      <c r="C17" s="449" t="s">
        <v>310</v>
      </c>
      <c r="D17" s="450" t="s">
        <v>324</v>
      </c>
      <c r="E17" s="78"/>
      <c r="F17" s="78"/>
      <c r="G17" s="78"/>
      <c r="H17" s="78"/>
      <c r="I17" s="78"/>
      <c r="J17" s="78"/>
      <c r="K17" s="78"/>
      <c r="L17" s="78"/>
      <c r="M17" s="78"/>
      <c r="N17" s="78"/>
      <c r="O17" s="79"/>
    </row>
    <row r="18" spans="1:15">
      <c r="A18" s="1439"/>
      <c r="B18" s="1555"/>
      <c r="C18" s="449" t="s">
        <v>312</v>
      </c>
      <c r="D18" s="450" t="s">
        <v>325</v>
      </c>
      <c r="E18" s="5"/>
      <c r="F18" s="5"/>
      <c r="G18" s="5"/>
      <c r="H18" s="5"/>
      <c r="I18" s="5"/>
      <c r="J18" s="5"/>
      <c r="K18" s="5"/>
      <c r="L18" s="5"/>
      <c r="M18" s="5"/>
      <c r="N18" s="5"/>
      <c r="O18" s="76"/>
    </row>
    <row r="19" spans="1:15">
      <c r="A19" s="1439"/>
      <c r="B19" s="1555" t="s">
        <v>326</v>
      </c>
      <c r="C19" s="449" t="s">
        <v>315</v>
      </c>
      <c r="D19" s="450" t="s">
        <v>327</v>
      </c>
      <c r="E19" s="5"/>
      <c r="F19" s="5"/>
      <c r="G19" s="5"/>
      <c r="H19" s="5"/>
      <c r="I19" s="5"/>
      <c r="J19" s="5"/>
      <c r="K19" s="5"/>
      <c r="L19" s="5"/>
      <c r="M19" s="5"/>
      <c r="N19" s="5"/>
      <c r="O19" s="76"/>
    </row>
    <row r="20" spans="1:15">
      <c r="A20" s="1439"/>
      <c r="B20" s="1555"/>
      <c r="C20" s="449" t="s">
        <v>317</v>
      </c>
      <c r="D20" s="450" t="s">
        <v>328</v>
      </c>
      <c r="E20" s="78"/>
      <c r="F20" s="78"/>
      <c r="G20" s="78"/>
      <c r="H20" s="78"/>
      <c r="I20" s="78"/>
      <c r="J20" s="78"/>
      <c r="K20" s="78"/>
      <c r="L20" s="78"/>
      <c r="M20" s="78"/>
      <c r="N20" s="78"/>
      <c r="O20" s="79"/>
    </row>
    <row r="21" spans="1:15">
      <c r="A21" s="1439"/>
      <c r="B21" s="1555"/>
      <c r="C21" s="449" t="s">
        <v>319</v>
      </c>
      <c r="D21" s="450" t="s">
        <v>329</v>
      </c>
      <c r="E21" s="5"/>
      <c r="F21" s="5"/>
      <c r="G21" s="5"/>
      <c r="H21" s="5"/>
      <c r="I21" s="5"/>
      <c r="J21" s="5"/>
      <c r="K21" s="5"/>
      <c r="L21" s="5"/>
      <c r="M21" s="5"/>
      <c r="N21" s="5"/>
      <c r="O21" s="76"/>
    </row>
    <row r="22" spans="1:15">
      <c r="A22" s="1439"/>
      <c r="B22" s="1555"/>
      <c r="C22" s="449" t="s">
        <v>321</v>
      </c>
      <c r="D22" s="450" t="s">
        <v>330</v>
      </c>
      <c r="E22" s="78"/>
      <c r="F22" s="78"/>
      <c r="G22" s="78"/>
      <c r="H22" s="78"/>
      <c r="I22" s="78"/>
      <c r="J22" s="78"/>
      <c r="K22" s="78"/>
      <c r="L22" s="78"/>
      <c r="M22" s="78"/>
      <c r="N22" s="78"/>
      <c r="O22" s="79"/>
    </row>
    <row r="23" spans="1:15">
      <c r="A23" s="1435">
        <v>3</v>
      </c>
      <c r="B23" s="1437" t="s">
        <v>331</v>
      </c>
      <c r="C23" s="2" t="s">
        <v>315</v>
      </c>
      <c r="D23" s="77" t="s">
        <v>332</v>
      </c>
      <c r="E23" s="5"/>
      <c r="F23" s="5"/>
      <c r="G23" s="5"/>
      <c r="H23" s="5"/>
      <c r="I23" s="5"/>
      <c r="J23" s="5"/>
      <c r="K23" s="5"/>
      <c r="L23" s="5"/>
      <c r="M23" s="5"/>
      <c r="N23" s="5"/>
      <c r="O23" s="76"/>
    </row>
    <row r="24" spans="1:15">
      <c r="A24" s="1441"/>
      <c r="B24" s="1442"/>
      <c r="C24" s="2" t="s">
        <v>317</v>
      </c>
      <c r="D24" s="77" t="s">
        <v>333</v>
      </c>
      <c r="E24" s="78"/>
      <c r="F24" s="78"/>
      <c r="G24" s="78"/>
      <c r="H24" s="78"/>
      <c r="I24" s="78"/>
      <c r="J24" s="78"/>
      <c r="K24" s="78"/>
      <c r="L24" s="78"/>
      <c r="M24" s="78"/>
      <c r="N24" s="78"/>
      <c r="O24" s="79"/>
    </row>
    <row r="25" spans="1:15">
      <c r="A25" s="1441"/>
      <c r="B25" s="1438"/>
      <c r="C25" s="2" t="s">
        <v>319</v>
      </c>
      <c r="D25" s="77" t="s">
        <v>334</v>
      </c>
      <c r="E25" s="80"/>
      <c r="F25" s="80"/>
      <c r="G25" s="80"/>
      <c r="H25" s="80"/>
      <c r="I25" s="80"/>
      <c r="J25" s="80"/>
      <c r="K25" s="80"/>
      <c r="L25" s="80"/>
      <c r="M25" s="80"/>
      <c r="N25" s="80"/>
      <c r="O25" s="76"/>
    </row>
    <row r="26" spans="1:15">
      <c r="A26" s="1441"/>
      <c r="B26" s="1437" t="s">
        <v>335</v>
      </c>
      <c r="C26" s="2" t="s">
        <v>315</v>
      </c>
      <c r="D26" s="77" t="s">
        <v>336</v>
      </c>
      <c r="E26" s="5"/>
      <c r="F26" s="5"/>
      <c r="G26" s="5"/>
      <c r="H26" s="5"/>
      <c r="I26" s="5"/>
      <c r="J26" s="5"/>
      <c r="K26" s="5"/>
      <c r="L26" s="5"/>
      <c r="M26" s="5"/>
      <c r="N26" s="5"/>
      <c r="O26" s="76"/>
    </row>
    <row r="27" spans="1:15">
      <c r="A27" s="1441"/>
      <c r="B27" s="1442"/>
      <c r="C27" s="2" t="s">
        <v>317</v>
      </c>
      <c r="D27" s="77" t="s">
        <v>337</v>
      </c>
      <c r="E27" s="78"/>
      <c r="F27" s="78"/>
      <c r="G27" s="78"/>
      <c r="H27" s="78"/>
      <c r="I27" s="78"/>
      <c r="J27" s="78"/>
      <c r="K27" s="78"/>
      <c r="L27" s="78"/>
      <c r="M27" s="78"/>
      <c r="N27" s="78"/>
      <c r="O27" s="79"/>
    </row>
    <row r="28" spans="1:15">
      <c r="A28" s="1441"/>
      <c r="B28" s="1442"/>
      <c r="C28" s="2" t="s">
        <v>319</v>
      </c>
      <c r="D28" s="77" t="s">
        <v>119</v>
      </c>
      <c r="E28" s="80"/>
      <c r="F28" s="80"/>
      <c r="G28" s="80"/>
      <c r="H28" s="80"/>
      <c r="I28" s="80"/>
      <c r="J28" s="80"/>
      <c r="K28" s="80"/>
      <c r="L28" s="80"/>
      <c r="M28" s="80"/>
      <c r="N28" s="80"/>
      <c r="O28" s="76"/>
    </row>
    <row r="29" spans="1:15">
      <c r="A29" s="1436"/>
      <c r="B29" s="1438"/>
      <c r="C29" s="2" t="s">
        <v>321</v>
      </c>
      <c r="D29" s="77" t="s">
        <v>338</v>
      </c>
      <c r="E29" s="78"/>
      <c r="F29" s="78"/>
      <c r="G29" s="78"/>
      <c r="H29" s="78"/>
      <c r="I29" s="78"/>
      <c r="J29" s="78"/>
      <c r="K29" s="78"/>
      <c r="L29" s="78"/>
      <c r="M29" s="78"/>
      <c r="N29" s="78"/>
      <c r="O29" s="79"/>
    </row>
    <row r="30" spans="1:15" ht="30">
      <c r="A30" s="1435">
        <v>4</v>
      </c>
      <c r="B30" s="1437" t="s">
        <v>339</v>
      </c>
      <c r="C30" s="74" t="s">
        <v>340</v>
      </c>
      <c r="D30" s="77" t="s">
        <v>341</v>
      </c>
      <c r="E30" s="5"/>
      <c r="F30" s="5"/>
      <c r="G30" s="5"/>
      <c r="H30" s="5"/>
      <c r="I30" s="5"/>
      <c r="J30" s="5"/>
      <c r="K30" s="5"/>
      <c r="L30" s="5"/>
      <c r="M30" s="5"/>
      <c r="N30" s="5"/>
      <c r="O30" s="76"/>
    </row>
    <row r="31" spans="1:15" ht="30">
      <c r="A31" s="1436"/>
      <c r="B31" s="1438"/>
      <c r="C31" s="74" t="s">
        <v>342</v>
      </c>
      <c r="D31" s="77" t="s">
        <v>343</v>
      </c>
      <c r="E31" s="78"/>
      <c r="F31" s="78"/>
      <c r="G31" s="78"/>
      <c r="H31" s="78"/>
      <c r="I31" s="78"/>
      <c r="J31" s="78"/>
      <c r="K31" s="78"/>
      <c r="L31" s="78"/>
      <c r="M31" s="78"/>
      <c r="N31" s="78"/>
      <c r="O31" s="79"/>
    </row>
    <row r="32" spans="1:15">
      <c r="A32" s="1435">
        <v>5</v>
      </c>
      <c r="B32" s="1437" t="s">
        <v>344</v>
      </c>
      <c r="C32" s="2" t="s">
        <v>345</v>
      </c>
      <c r="D32" s="77" t="s">
        <v>346</v>
      </c>
      <c r="E32" s="5"/>
      <c r="F32" s="5"/>
      <c r="G32" s="5"/>
      <c r="H32" s="5"/>
      <c r="I32" s="5"/>
      <c r="J32" s="5"/>
      <c r="K32" s="5"/>
      <c r="L32" s="5"/>
      <c r="M32" s="5"/>
      <c r="N32" s="5"/>
      <c r="O32" s="76"/>
    </row>
    <row r="33" spans="1:15">
      <c r="A33" s="1436"/>
      <c r="B33" s="1438"/>
      <c r="C33" s="2" t="s">
        <v>347</v>
      </c>
      <c r="D33" s="77" t="s">
        <v>348</v>
      </c>
      <c r="E33" s="78"/>
      <c r="F33" s="78"/>
      <c r="G33" s="78"/>
      <c r="H33" s="78"/>
      <c r="I33" s="78"/>
      <c r="J33" s="78"/>
      <c r="K33" s="78"/>
      <c r="L33" s="78"/>
      <c r="M33" s="78"/>
      <c r="N33" s="78"/>
      <c r="O33" s="79"/>
    </row>
  </sheetData>
  <sheetProtection algorithmName="SHA-512" hashValue="MPAT+gTOz3UR12MylCtOMI+8hXBnefh0+D0WjMnPhX6TMEshjEzoK+dbkS9Cy0k1idqFpjIaiR+e6+r624c9rg==" saltValue="AteixZMMIKvBnWW1o6HadQ==" spinCount="100000" sheet="1" objects="1" scenarios="1"/>
  <mergeCells count="20">
    <mergeCell ref="O6:O7"/>
    <mergeCell ref="A9:A15"/>
    <mergeCell ref="B9:B11"/>
    <mergeCell ref="B12:B15"/>
    <mergeCell ref="A16:A22"/>
    <mergeCell ref="B16:B18"/>
    <mergeCell ref="B19:B22"/>
    <mergeCell ref="G6:N6"/>
    <mergeCell ref="A6:A8"/>
    <mergeCell ref="B6:B8"/>
    <mergeCell ref="C6:C7"/>
    <mergeCell ref="D6:D7"/>
    <mergeCell ref="E6:F6"/>
    <mergeCell ref="A32:A33"/>
    <mergeCell ref="B32:B33"/>
    <mergeCell ref="A23:A29"/>
    <mergeCell ref="B23:B25"/>
    <mergeCell ref="B26:B29"/>
    <mergeCell ref="A30:A31"/>
    <mergeCell ref="B30:B31"/>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1001"/>
  <sheetViews>
    <sheetView zoomScaleNormal="100" workbookViewId="0">
      <selection activeCell="E3" sqref="E3 B3 B10:F19 H10:K19"/>
    </sheetView>
  </sheetViews>
  <sheetFormatPr defaultColWidth="14.42578125" defaultRowHeight="12.75"/>
  <cols>
    <col min="1" max="1" width="12.28515625" style="85" customWidth="1"/>
    <col min="2" max="2" width="26.42578125" style="85" customWidth="1"/>
    <col min="3" max="6" width="16.42578125" style="85" customWidth="1"/>
    <col min="7" max="7" width="9.140625" style="85" customWidth="1"/>
    <col min="8" max="11" width="16.42578125" style="85" customWidth="1"/>
    <col min="12" max="25" width="8.7109375" style="85" customWidth="1"/>
    <col min="26" max="16384" width="14.42578125" style="85"/>
  </cols>
  <sheetData>
    <row r="1" spans="1:25" ht="50.45" customHeight="1">
      <c r="A1" s="20"/>
      <c r="B1" s="14"/>
      <c r="C1" s="14"/>
      <c r="D1" s="14"/>
      <c r="E1" s="14"/>
      <c r="F1" s="83" t="s">
        <v>349</v>
      </c>
      <c r="G1" s="84"/>
      <c r="H1" s="84"/>
      <c r="I1" s="84"/>
      <c r="J1" s="84"/>
      <c r="K1" s="84"/>
      <c r="L1" s="84"/>
      <c r="M1" s="84"/>
      <c r="N1" s="84"/>
      <c r="O1" s="84"/>
      <c r="P1" s="84"/>
      <c r="Q1" s="84"/>
      <c r="R1" s="84"/>
      <c r="S1" s="84"/>
      <c r="T1" s="84"/>
      <c r="U1" s="84"/>
      <c r="V1" s="84"/>
      <c r="W1" s="84"/>
      <c r="X1" s="84"/>
      <c r="Y1" s="84"/>
    </row>
    <row r="2" spans="1:25" ht="12.75" customHeight="1">
      <c r="A2" s="49" t="s">
        <v>350</v>
      </c>
      <c r="B2" s="20"/>
      <c r="C2" s="20"/>
      <c r="D2" s="20"/>
      <c r="E2" s="20"/>
      <c r="F2" s="20"/>
      <c r="G2" s="84"/>
      <c r="H2" s="84"/>
      <c r="I2" s="84"/>
      <c r="J2" s="84"/>
      <c r="K2" s="84"/>
      <c r="L2" s="84"/>
      <c r="M2" s="84"/>
      <c r="N2" s="84"/>
      <c r="O2" s="84"/>
      <c r="P2" s="84"/>
      <c r="Q2" s="84"/>
      <c r="R2" s="84"/>
      <c r="S2" s="84"/>
      <c r="T2" s="84"/>
      <c r="U2" s="84"/>
      <c r="V2" s="84"/>
      <c r="W2" s="84"/>
      <c r="X2" s="84"/>
      <c r="Y2" s="84"/>
    </row>
    <row r="3" spans="1:25" ht="12.75" customHeight="1">
      <c r="A3" s="49" t="s">
        <v>375</v>
      </c>
      <c r="B3" s="476"/>
      <c r="C3" s="476"/>
      <c r="D3" s="67" t="s">
        <v>747</v>
      </c>
      <c r="E3" s="326"/>
      <c r="F3" s="326"/>
      <c r="G3" s="84"/>
      <c r="H3" s="84"/>
      <c r="I3" s="84"/>
      <c r="J3" s="84"/>
      <c r="K3" s="84"/>
      <c r="L3" s="84"/>
      <c r="M3" s="84"/>
      <c r="N3" s="84"/>
      <c r="O3" s="84"/>
      <c r="P3" s="84"/>
      <c r="Q3" s="84"/>
      <c r="R3" s="84"/>
      <c r="S3" s="84"/>
      <c r="T3" s="84"/>
      <c r="U3" s="84"/>
      <c r="V3" s="84"/>
      <c r="W3" s="84"/>
      <c r="X3" s="84"/>
      <c r="Y3" s="84"/>
    </row>
    <row r="4" spans="1:25" ht="12.75" customHeight="1">
      <c r="A4" s="86" t="s">
        <v>351</v>
      </c>
      <c r="B4" s="448"/>
      <c r="C4" s="333"/>
      <c r="D4" s="448"/>
      <c r="E4" s="448"/>
      <c r="F4" s="448"/>
      <c r="G4" s="84"/>
      <c r="H4" s="84"/>
      <c r="I4" s="84"/>
      <c r="J4" s="84"/>
      <c r="K4" s="84"/>
      <c r="L4" s="84"/>
      <c r="M4" s="84"/>
      <c r="N4" s="84"/>
      <c r="O4" s="84"/>
      <c r="P4" s="84"/>
      <c r="Q4" s="84"/>
      <c r="R4" s="84"/>
      <c r="S4" s="84"/>
      <c r="T4" s="84"/>
      <c r="U4" s="84"/>
      <c r="V4" s="84"/>
      <c r="W4" s="84"/>
      <c r="X4" s="84"/>
      <c r="Y4" s="84"/>
    </row>
    <row r="5" spans="1:25" ht="12.75" customHeight="1">
      <c r="A5" s="20"/>
      <c r="B5" s="20"/>
      <c r="C5" s="87"/>
      <c r="D5" s="20"/>
      <c r="E5" s="20"/>
      <c r="F5" s="87"/>
      <c r="G5" s="84"/>
      <c r="H5" s="84"/>
      <c r="I5" s="84"/>
      <c r="J5" s="84"/>
      <c r="K5" s="84"/>
      <c r="L5" s="84"/>
      <c r="M5" s="84"/>
      <c r="N5" s="84"/>
      <c r="O5" s="84"/>
      <c r="P5" s="84"/>
      <c r="Q5" s="84"/>
      <c r="R5" s="84"/>
      <c r="S5" s="84"/>
      <c r="T5" s="84"/>
      <c r="U5" s="84"/>
      <c r="V5" s="84"/>
      <c r="W5" s="84"/>
      <c r="X5" s="84"/>
      <c r="Y5" s="84"/>
    </row>
    <row r="6" spans="1:25" ht="15">
      <c r="A6" s="1445" t="s">
        <v>490</v>
      </c>
      <c r="B6" s="1445" t="s">
        <v>353</v>
      </c>
      <c r="C6" s="1448" t="s">
        <v>354</v>
      </c>
      <c r="D6" s="1449"/>
      <c r="E6" s="1449"/>
      <c r="F6" s="1450"/>
      <c r="G6" s="84"/>
      <c r="H6" s="84"/>
      <c r="I6" s="84"/>
      <c r="J6" s="84"/>
      <c r="K6" s="84"/>
      <c r="L6" s="84"/>
      <c r="M6" s="84"/>
      <c r="N6" s="84"/>
      <c r="O6" s="84"/>
      <c r="P6" s="84"/>
      <c r="Q6" s="84"/>
      <c r="R6" s="84"/>
      <c r="S6" s="84"/>
      <c r="T6" s="84"/>
      <c r="U6" s="84"/>
      <c r="V6" s="84"/>
      <c r="W6" s="84"/>
      <c r="X6" s="84"/>
      <c r="Y6" s="84"/>
    </row>
    <row r="7" spans="1:25" ht="17.25" customHeight="1">
      <c r="A7" s="1446"/>
      <c r="B7" s="1446"/>
      <c r="C7" s="1448" t="s">
        <v>355</v>
      </c>
      <c r="D7" s="1450"/>
      <c r="E7" s="1448" t="s">
        <v>356</v>
      </c>
      <c r="F7" s="1450"/>
      <c r="G7" s="84"/>
      <c r="H7" s="84"/>
      <c r="I7" s="84"/>
      <c r="J7" s="84"/>
      <c r="K7" s="84"/>
      <c r="L7" s="84"/>
      <c r="M7" s="84"/>
      <c r="N7" s="84"/>
      <c r="O7" s="84"/>
      <c r="P7" s="84"/>
      <c r="Q7" s="84"/>
      <c r="R7" s="84"/>
      <c r="S7" s="84"/>
      <c r="T7" s="84"/>
      <c r="U7" s="84"/>
      <c r="V7" s="84"/>
      <c r="W7" s="84"/>
      <c r="X7" s="84"/>
      <c r="Y7" s="84"/>
    </row>
    <row r="8" spans="1:25" ht="17.25" customHeight="1">
      <c r="A8" s="1446"/>
      <c r="B8" s="1447"/>
      <c r="C8" s="88" t="s">
        <v>341</v>
      </c>
      <c r="D8" s="88" t="s">
        <v>238</v>
      </c>
      <c r="E8" s="88" t="s">
        <v>341</v>
      </c>
      <c r="F8" s="88" t="s">
        <v>238</v>
      </c>
      <c r="G8" s="84"/>
      <c r="H8" s="1443" t="s">
        <v>123</v>
      </c>
      <c r="I8" s="1444"/>
      <c r="J8" s="1443" t="s">
        <v>125</v>
      </c>
      <c r="K8" s="1444"/>
      <c r="L8" s="84"/>
      <c r="M8" s="84"/>
      <c r="N8" s="84"/>
      <c r="O8" s="84"/>
      <c r="P8" s="84"/>
      <c r="Q8" s="84"/>
      <c r="R8" s="84"/>
      <c r="S8" s="84"/>
      <c r="T8" s="84"/>
      <c r="U8" s="84"/>
      <c r="V8" s="84"/>
      <c r="W8" s="84"/>
      <c r="X8" s="84"/>
      <c r="Y8" s="84"/>
    </row>
    <row r="9" spans="1:25" ht="17.25" customHeight="1">
      <c r="A9" s="1446"/>
      <c r="B9" s="182">
        <v>1</v>
      </c>
      <c r="C9" s="183">
        <v>2</v>
      </c>
      <c r="D9" s="183" t="s">
        <v>357</v>
      </c>
      <c r="E9" s="183">
        <v>3</v>
      </c>
      <c r="F9" s="183" t="s">
        <v>358</v>
      </c>
      <c r="G9" s="84"/>
      <c r="H9" s="810" t="s">
        <v>1074</v>
      </c>
      <c r="I9" s="810" t="s">
        <v>1075</v>
      </c>
      <c r="J9" s="810" t="s">
        <v>1074</v>
      </c>
      <c r="K9" s="810" t="s">
        <v>1075</v>
      </c>
      <c r="L9" s="84"/>
      <c r="M9" s="84"/>
      <c r="N9" s="84"/>
      <c r="O9" s="84"/>
      <c r="P9" s="84"/>
      <c r="Q9" s="84"/>
      <c r="R9" s="84"/>
      <c r="S9" s="84"/>
      <c r="T9" s="84"/>
      <c r="U9" s="84"/>
      <c r="V9" s="84"/>
      <c r="W9" s="84"/>
      <c r="X9" s="84"/>
      <c r="Y9" s="84"/>
    </row>
    <row r="10" spans="1:25" ht="30.75" customHeight="1">
      <c r="A10" s="90" t="s">
        <v>486</v>
      </c>
      <c r="B10" s="454"/>
      <c r="C10" s="454"/>
      <c r="D10" s="66"/>
      <c r="E10" s="454"/>
      <c r="F10" s="66"/>
      <c r="G10" s="84"/>
      <c r="H10" s="811"/>
      <c r="I10" s="811"/>
      <c r="J10" s="811"/>
      <c r="K10" s="811"/>
      <c r="L10" s="84"/>
      <c r="M10" s="84"/>
      <c r="N10" s="84"/>
      <c r="O10" s="84"/>
      <c r="P10" s="84"/>
      <c r="Q10" s="84"/>
      <c r="R10" s="84"/>
      <c r="S10" s="84"/>
      <c r="T10" s="84"/>
      <c r="U10" s="84"/>
      <c r="V10" s="84"/>
      <c r="W10" s="84"/>
      <c r="X10" s="84"/>
      <c r="Y10" s="84"/>
    </row>
    <row r="11" spans="1:25" ht="30.75" customHeight="1">
      <c r="A11" s="90" t="s">
        <v>487</v>
      </c>
      <c r="B11" s="454"/>
      <c r="C11" s="454"/>
      <c r="D11" s="66"/>
      <c r="E11" s="454"/>
      <c r="F11" s="66"/>
      <c r="G11" s="84"/>
      <c r="H11" s="811"/>
      <c r="I11" s="811"/>
      <c r="J11" s="811"/>
      <c r="K11" s="811"/>
      <c r="L11" s="84"/>
      <c r="M11" s="84"/>
      <c r="N11" s="84"/>
      <c r="O11" s="84"/>
      <c r="P11" s="84"/>
      <c r="Q11" s="84"/>
      <c r="R11" s="84"/>
      <c r="S11" s="84"/>
      <c r="T11" s="84"/>
      <c r="U11" s="84"/>
      <c r="V11" s="84"/>
      <c r="W11" s="84"/>
      <c r="X11" s="84"/>
      <c r="Y11" s="84"/>
    </row>
    <row r="12" spans="1:25" ht="30.75" customHeight="1">
      <c r="A12" s="184">
        <v>1</v>
      </c>
      <c r="B12" s="185"/>
      <c r="C12" s="453"/>
      <c r="D12" s="186"/>
      <c r="E12" s="453"/>
      <c r="F12" s="186"/>
      <c r="G12" s="84"/>
      <c r="H12" s="811"/>
      <c r="I12" s="811"/>
      <c r="J12" s="811"/>
      <c r="K12" s="811"/>
      <c r="L12" s="84"/>
      <c r="M12" s="84"/>
      <c r="N12" s="84"/>
      <c r="O12" s="84"/>
      <c r="P12" s="84"/>
      <c r="Q12" s="84"/>
      <c r="R12" s="84"/>
      <c r="S12" s="84"/>
      <c r="T12" s="84"/>
      <c r="U12" s="84"/>
      <c r="V12" s="84"/>
      <c r="W12" s="84"/>
      <c r="X12" s="84"/>
      <c r="Y12" s="84"/>
    </row>
    <row r="13" spans="1:25" ht="30.75" customHeight="1">
      <c r="A13" s="90">
        <v>2</v>
      </c>
      <c r="B13" s="91"/>
      <c r="C13" s="33"/>
      <c r="D13" s="92"/>
      <c r="E13" s="33"/>
      <c r="F13" s="92"/>
      <c r="G13" s="84"/>
      <c r="H13" s="811"/>
      <c r="I13" s="811"/>
      <c r="J13" s="811"/>
      <c r="K13" s="811"/>
      <c r="L13" s="84"/>
      <c r="M13" s="84"/>
      <c r="N13" s="84"/>
      <c r="O13" s="84"/>
      <c r="P13" s="84"/>
      <c r="Q13" s="84"/>
      <c r="R13" s="84"/>
      <c r="S13" s="84"/>
      <c r="T13" s="84"/>
      <c r="U13" s="84"/>
      <c r="V13" s="84"/>
      <c r="W13" s="84"/>
      <c r="X13" s="84"/>
      <c r="Y13" s="84"/>
    </row>
    <row r="14" spans="1:25" ht="30.75" customHeight="1">
      <c r="A14" s="90">
        <v>3</v>
      </c>
      <c r="B14" s="91"/>
      <c r="C14" s="33"/>
      <c r="D14" s="92"/>
      <c r="E14" s="33"/>
      <c r="F14" s="92"/>
      <c r="G14" s="84"/>
      <c r="H14" s="811"/>
      <c r="I14" s="811"/>
      <c r="J14" s="811"/>
      <c r="K14" s="811"/>
      <c r="L14" s="84"/>
      <c r="M14" s="84"/>
      <c r="N14" s="84"/>
      <c r="O14" s="84"/>
      <c r="P14" s="84"/>
      <c r="Q14" s="84"/>
      <c r="R14" s="84"/>
      <c r="S14" s="84"/>
      <c r="T14" s="84"/>
      <c r="U14" s="84"/>
      <c r="V14" s="84"/>
      <c r="W14" s="84"/>
      <c r="X14" s="84"/>
      <c r="Y14" s="84"/>
    </row>
    <row r="15" spans="1:25" ht="30.75" customHeight="1">
      <c r="A15" s="90">
        <v>4</v>
      </c>
      <c r="B15" s="91"/>
      <c r="C15" s="33"/>
      <c r="D15" s="92"/>
      <c r="E15" s="33"/>
      <c r="F15" s="92"/>
      <c r="G15" s="84"/>
      <c r="H15" s="811"/>
      <c r="I15" s="811"/>
      <c r="J15" s="811"/>
      <c r="K15" s="811"/>
      <c r="L15" s="84"/>
      <c r="M15" s="84"/>
      <c r="N15" s="84"/>
      <c r="O15" s="84"/>
      <c r="P15" s="84"/>
      <c r="Q15" s="84"/>
      <c r="R15" s="84"/>
      <c r="S15" s="84"/>
      <c r="T15" s="84"/>
      <c r="U15" s="84"/>
      <c r="V15" s="84"/>
      <c r="W15" s="84"/>
      <c r="X15" s="84"/>
      <c r="Y15" s="84"/>
    </row>
    <row r="16" spans="1:25" ht="30.75" customHeight="1">
      <c r="A16" s="90">
        <v>5</v>
      </c>
      <c r="B16" s="91"/>
      <c r="C16" s="33"/>
      <c r="D16" s="92"/>
      <c r="E16" s="33"/>
      <c r="F16" s="92"/>
      <c r="G16" s="84"/>
      <c r="H16" s="811"/>
      <c r="I16" s="811"/>
      <c r="J16" s="811"/>
      <c r="K16" s="811"/>
      <c r="L16" s="84"/>
      <c r="M16" s="84"/>
      <c r="N16" s="84"/>
      <c r="O16" s="84"/>
      <c r="P16" s="84"/>
      <c r="Q16" s="84"/>
      <c r="R16" s="84"/>
      <c r="S16" s="84"/>
      <c r="T16" s="84"/>
      <c r="U16" s="84"/>
      <c r="V16" s="84"/>
      <c r="W16" s="84"/>
      <c r="X16" s="84"/>
      <c r="Y16" s="84"/>
    </row>
    <row r="17" spans="1:25" ht="30.75" customHeight="1">
      <c r="A17" s="90" t="s">
        <v>364</v>
      </c>
      <c r="B17" s="91"/>
      <c r="C17" s="33"/>
      <c r="D17" s="92"/>
      <c r="E17" s="33"/>
      <c r="F17" s="92"/>
      <c r="G17" s="84"/>
      <c r="H17" s="811"/>
      <c r="I17" s="811"/>
      <c r="J17" s="811"/>
      <c r="K17" s="811"/>
      <c r="L17" s="84"/>
      <c r="M17" s="84"/>
      <c r="N17" s="84"/>
      <c r="O17" s="84"/>
      <c r="P17" s="84"/>
      <c r="Q17" s="84"/>
      <c r="R17" s="84"/>
      <c r="S17" s="84"/>
      <c r="T17" s="84"/>
      <c r="U17" s="84"/>
      <c r="V17" s="84"/>
      <c r="W17" s="84"/>
      <c r="X17" s="84"/>
      <c r="Y17" s="84"/>
    </row>
    <row r="18" spans="1:25" ht="30.75" customHeight="1">
      <c r="A18" s="90" t="s">
        <v>365</v>
      </c>
      <c r="B18" s="91"/>
      <c r="C18" s="33"/>
      <c r="D18" s="92"/>
      <c r="E18" s="33"/>
      <c r="F18" s="92"/>
      <c r="G18" s="84"/>
      <c r="H18" s="811"/>
      <c r="I18" s="811"/>
      <c r="J18" s="811"/>
      <c r="K18" s="811"/>
      <c r="L18" s="84"/>
      <c r="M18" s="84"/>
      <c r="N18" s="84"/>
      <c r="O18" s="84"/>
      <c r="P18" s="84"/>
      <c r="Q18" s="84"/>
      <c r="R18" s="84"/>
      <c r="S18" s="84"/>
      <c r="T18" s="84"/>
      <c r="U18" s="84"/>
      <c r="V18" s="84"/>
      <c r="W18" s="84"/>
      <c r="X18" s="84"/>
      <c r="Y18" s="84"/>
    </row>
    <row r="19" spans="1:25" ht="30.75" customHeight="1">
      <c r="A19" s="90" t="s">
        <v>359</v>
      </c>
      <c r="B19" s="91"/>
      <c r="C19" s="91"/>
      <c r="D19" s="92"/>
      <c r="E19" s="91"/>
      <c r="F19" s="92"/>
      <c r="G19" s="84"/>
      <c r="H19" s="811"/>
      <c r="I19" s="811"/>
      <c r="J19" s="811"/>
      <c r="K19" s="811"/>
      <c r="L19" s="84"/>
      <c r="M19" s="84"/>
      <c r="N19" s="84"/>
      <c r="O19" s="84"/>
      <c r="P19" s="84"/>
      <c r="Q19" s="84"/>
      <c r="R19" s="84"/>
      <c r="S19" s="84"/>
      <c r="T19" s="84"/>
      <c r="U19" s="84"/>
      <c r="V19" s="84"/>
      <c r="W19" s="84"/>
      <c r="X19" s="84"/>
      <c r="Y19" s="84"/>
    </row>
    <row r="20" spans="1:25" ht="12.75" customHeight="1">
      <c r="A20" s="84"/>
      <c r="B20" s="84"/>
      <c r="C20" s="84"/>
      <c r="D20" s="84"/>
      <c r="E20" s="84"/>
      <c r="F20" s="84"/>
      <c r="G20" s="84"/>
      <c r="H20" s="84"/>
      <c r="I20" s="84"/>
      <c r="J20" s="84"/>
      <c r="K20" s="84"/>
      <c r="L20" s="84"/>
      <c r="M20" s="84"/>
      <c r="N20" s="84"/>
      <c r="O20" s="84"/>
      <c r="P20" s="84"/>
      <c r="Q20" s="84"/>
      <c r="R20" s="84"/>
      <c r="S20" s="84"/>
      <c r="T20" s="84"/>
      <c r="U20" s="84"/>
      <c r="V20" s="84"/>
      <c r="W20" s="84"/>
      <c r="X20" s="84"/>
      <c r="Y20" s="84"/>
    </row>
    <row r="21" spans="1:25" ht="12.75" customHeight="1">
      <c r="A21" s="84"/>
      <c r="B21" s="84"/>
      <c r="C21" s="84"/>
      <c r="D21" s="84"/>
      <c r="E21" s="84"/>
      <c r="F21" s="84"/>
      <c r="G21" s="84"/>
      <c r="H21" s="84"/>
      <c r="I21" s="84"/>
      <c r="J21" s="84"/>
      <c r="K21" s="84"/>
      <c r="L21" s="84"/>
      <c r="M21" s="84"/>
      <c r="N21" s="84"/>
      <c r="O21" s="84"/>
      <c r="P21" s="84"/>
      <c r="Q21" s="84"/>
      <c r="R21" s="84"/>
      <c r="S21" s="84"/>
      <c r="T21" s="84"/>
      <c r="U21" s="84"/>
      <c r="V21" s="84"/>
      <c r="W21" s="84"/>
      <c r="X21" s="84"/>
      <c r="Y21" s="84"/>
    </row>
    <row r="22" spans="1:25" ht="12.75" customHeight="1">
      <c r="A22" s="84"/>
      <c r="B22" s="84"/>
      <c r="C22" s="84"/>
      <c r="D22" s="84"/>
      <c r="E22" s="84"/>
      <c r="F22" s="84"/>
      <c r="G22" s="84"/>
      <c r="H22" s="84"/>
      <c r="I22" s="84"/>
      <c r="J22" s="84"/>
      <c r="K22" s="84"/>
      <c r="L22" s="84"/>
      <c r="M22" s="84"/>
      <c r="N22" s="84"/>
      <c r="O22" s="84"/>
      <c r="P22" s="84"/>
      <c r="Q22" s="84"/>
      <c r="R22" s="84"/>
      <c r="S22" s="84"/>
      <c r="T22" s="84"/>
      <c r="U22" s="84"/>
      <c r="V22" s="84"/>
      <c r="W22" s="84"/>
      <c r="X22" s="84"/>
      <c r="Y22" s="84"/>
    </row>
    <row r="23" spans="1:25" ht="12.75" customHeight="1">
      <c r="A23" s="84"/>
      <c r="B23" s="84"/>
      <c r="C23" s="84"/>
      <c r="D23" s="84"/>
      <c r="E23" s="84"/>
      <c r="F23" s="84"/>
      <c r="G23" s="84"/>
      <c r="H23" s="84"/>
      <c r="I23" s="84"/>
      <c r="J23" s="84"/>
      <c r="K23" s="84"/>
      <c r="L23" s="84"/>
      <c r="M23" s="84"/>
      <c r="N23" s="84"/>
      <c r="O23" s="84"/>
      <c r="P23" s="84"/>
      <c r="Q23" s="84"/>
      <c r="R23" s="84"/>
      <c r="S23" s="84"/>
      <c r="T23" s="84"/>
      <c r="U23" s="84"/>
      <c r="V23" s="84"/>
      <c r="W23" s="84"/>
      <c r="X23" s="84"/>
      <c r="Y23" s="84"/>
    </row>
    <row r="24" spans="1:25" ht="12.75" customHeight="1">
      <c r="A24" s="84"/>
      <c r="B24" s="84"/>
      <c r="C24" s="84"/>
      <c r="D24" s="84"/>
      <c r="E24" s="84"/>
      <c r="F24" s="84"/>
      <c r="G24" s="84"/>
      <c r="H24" s="84"/>
      <c r="I24" s="84"/>
      <c r="J24" s="84"/>
      <c r="K24" s="84"/>
      <c r="L24" s="84"/>
      <c r="M24" s="84"/>
      <c r="N24" s="84"/>
      <c r="O24" s="84"/>
      <c r="P24" s="84"/>
      <c r="Q24" s="84"/>
      <c r="R24" s="84"/>
      <c r="S24" s="84"/>
      <c r="T24" s="84"/>
      <c r="U24" s="84"/>
      <c r="V24" s="84"/>
      <c r="W24" s="84"/>
      <c r="X24" s="84"/>
      <c r="Y24" s="84"/>
    </row>
    <row r="25" spans="1:25" ht="12.75" customHeight="1">
      <c r="A25" s="84"/>
      <c r="B25" s="84"/>
      <c r="C25" s="84"/>
      <c r="D25" s="84"/>
      <c r="E25" s="84"/>
      <c r="F25" s="84"/>
      <c r="G25" s="84"/>
      <c r="H25" s="84"/>
      <c r="I25" s="84"/>
      <c r="J25" s="84"/>
      <c r="K25" s="84"/>
      <c r="L25" s="84"/>
      <c r="M25" s="84"/>
      <c r="N25" s="84"/>
      <c r="O25" s="84"/>
      <c r="P25" s="84"/>
      <c r="Q25" s="84"/>
      <c r="R25" s="84"/>
      <c r="S25" s="84"/>
      <c r="T25" s="84"/>
      <c r="U25" s="84"/>
      <c r="V25" s="84"/>
      <c r="W25" s="84"/>
      <c r="X25" s="84"/>
      <c r="Y25" s="84"/>
    </row>
    <row r="26" spans="1:25" ht="12.75" customHeight="1">
      <c r="A26" s="84"/>
      <c r="B26" s="84"/>
      <c r="C26" s="84"/>
      <c r="D26" s="84"/>
      <c r="E26" s="84"/>
      <c r="F26" s="84"/>
      <c r="G26" s="84"/>
      <c r="H26" s="84"/>
      <c r="I26" s="84"/>
      <c r="J26" s="84"/>
      <c r="K26" s="84"/>
      <c r="L26" s="84"/>
      <c r="M26" s="84"/>
      <c r="N26" s="84"/>
      <c r="O26" s="84"/>
      <c r="P26" s="84"/>
      <c r="Q26" s="84"/>
      <c r="R26" s="84"/>
      <c r="S26" s="84"/>
      <c r="T26" s="84"/>
      <c r="U26" s="84"/>
      <c r="V26" s="84"/>
      <c r="W26" s="84"/>
      <c r="X26" s="84"/>
      <c r="Y26" s="84"/>
    </row>
    <row r="27" spans="1:25" ht="12.75" customHeight="1">
      <c r="A27" s="84"/>
      <c r="B27" s="84"/>
      <c r="C27" s="84"/>
      <c r="D27" s="84"/>
      <c r="E27" s="84"/>
      <c r="F27" s="84"/>
      <c r="G27" s="84"/>
      <c r="H27" s="84"/>
      <c r="I27" s="84"/>
      <c r="J27" s="84"/>
      <c r="K27" s="84"/>
      <c r="L27" s="84"/>
      <c r="M27" s="84"/>
      <c r="N27" s="84"/>
      <c r="O27" s="84"/>
      <c r="P27" s="84"/>
      <c r="Q27" s="84"/>
      <c r="R27" s="84"/>
      <c r="S27" s="84"/>
      <c r="T27" s="84"/>
      <c r="U27" s="84"/>
      <c r="V27" s="84"/>
      <c r="W27" s="84"/>
      <c r="X27" s="84"/>
      <c r="Y27" s="84"/>
    </row>
    <row r="28" spans="1:25" ht="12.75" customHeight="1">
      <c r="A28" s="84"/>
      <c r="B28" s="84"/>
      <c r="C28" s="84"/>
      <c r="D28" s="84"/>
      <c r="E28" s="84"/>
      <c r="F28" s="84"/>
      <c r="G28" s="84"/>
      <c r="H28" s="84"/>
      <c r="I28" s="84"/>
      <c r="J28" s="84"/>
      <c r="K28" s="84"/>
      <c r="L28" s="84"/>
      <c r="M28" s="84"/>
      <c r="N28" s="84"/>
      <c r="O28" s="84"/>
      <c r="P28" s="84"/>
      <c r="Q28" s="84"/>
      <c r="R28" s="84"/>
      <c r="S28" s="84"/>
      <c r="T28" s="84"/>
      <c r="U28" s="84"/>
      <c r="V28" s="84"/>
      <c r="W28" s="84"/>
      <c r="X28" s="84"/>
      <c r="Y28" s="84"/>
    </row>
    <row r="29" spans="1:25" ht="12.75" customHeight="1">
      <c r="A29" s="84"/>
      <c r="B29" s="84"/>
      <c r="C29" s="84"/>
      <c r="D29" s="84"/>
      <c r="E29" s="84"/>
      <c r="F29" s="84"/>
      <c r="G29" s="84"/>
      <c r="H29" s="84"/>
      <c r="I29" s="84"/>
      <c r="J29" s="84"/>
      <c r="K29" s="84"/>
      <c r="L29" s="84"/>
      <c r="M29" s="84"/>
      <c r="N29" s="84"/>
      <c r="O29" s="84"/>
      <c r="P29" s="84"/>
      <c r="Q29" s="84"/>
      <c r="R29" s="84"/>
      <c r="S29" s="84"/>
      <c r="T29" s="84"/>
      <c r="U29" s="84"/>
      <c r="V29" s="84"/>
      <c r="W29" s="84"/>
      <c r="X29" s="84"/>
      <c r="Y29" s="84"/>
    </row>
    <row r="30" spans="1:25" ht="12.75" customHeight="1">
      <c r="A30" s="84"/>
      <c r="B30" s="84"/>
      <c r="C30" s="84"/>
      <c r="D30" s="84"/>
      <c r="E30" s="84"/>
      <c r="F30" s="84"/>
      <c r="G30" s="84"/>
      <c r="H30" s="84"/>
      <c r="I30" s="84"/>
      <c r="J30" s="84"/>
      <c r="K30" s="84"/>
      <c r="L30" s="84"/>
      <c r="M30" s="84"/>
      <c r="N30" s="84"/>
      <c r="O30" s="84"/>
      <c r="P30" s="84"/>
      <c r="Q30" s="84"/>
      <c r="R30" s="84"/>
      <c r="S30" s="84"/>
      <c r="T30" s="84"/>
      <c r="U30" s="84"/>
      <c r="V30" s="84"/>
      <c r="W30" s="84"/>
      <c r="X30" s="84"/>
      <c r="Y30" s="84"/>
    </row>
    <row r="31" spans="1:25" ht="12.75" customHeight="1">
      <c r="A31" s="84"/>
      <c r="B31" s="84"/>
      <c r="C31" s="84"/>
      <c r="D31" s="84"/>
      <c r="E31" s="84"/>
      <c r="F31" s="84"/>
      <c r="G31" s="84"/>
      <c r="H31" s="84"/>
      <c r="I31" s="84"/>
      <c r="J31" s="84"/>
      <c r="K31" s="84"/>
      <c r="L31" s="84"/>
      <c r="M31" s="84"/>
      <c r="N31" s="84"/>
      <c r="O31" s="84"/>
      <c r="P31" s="84"/>
      <c r="Q31" s="84"/>
      <c r="R31" s="84"/>
      <c r="S31" s="84"/>
      <c r="T31" s="84"/>
      <c r="U31" s="84"/>
      <c r="V31" s="84"/>
      <c r="W31" s="84"/>
      <c r="X31" s="84"/>
      <c r="Y31" s="84"/>
    </row>
    <row r="32" spans="1:25" ht="12.75" customHeight="1">
      <c r="A32" s="84"/>
      <c r="B32" s="84"/>
      <c r="C32" s="84"/>
      <c r="D32" s="84"/>
      <c r="E32" s="84"/>
      <c r="F32" s="84"/>
      <c r="G32" s="84"/>
      <c r="H32" s="84"/>
      <c r="I32" s="84"/>
      <c r="J32" s="84"/>
      <c r="K32" s="84"/>
      <c r="L32" s="84"/>
      <c r="M32" s="84"/>
      <c r="N32" s="84"/>
      <c r="O32" s="84"/>
      <c r="P32" s="84"/>
      <c r="Q32" s="84"/>
      <c r="R32" s="84"/>
      <c r="S32" s="84"/>
      <c r="T32" s="84"/>
      <c r="U32" s="84"/>
      <c r="V32" s="84"/>
      <c r="W32" s="84"/>
      <c r="X32" s="84"/>
      <c r="Y32" s="84"/>
    </row>
    <row r="33" spans="1:25" ht="12.75" customHeight="1">
      <c r="A33" s="84"/>
      <c r="B33" s="84"/>
      <c r="C33" s="84"/>
      <c r="D33" s="84"/>
      <c r="E33" s="84"/>
      <c r="F33" s="84"/>
      <c r="G33" s="84"/>
      <c r="H33" s="84"/>
      <c r="I33" s="84"/>
      <c r="J33" s="84"/>
      <c r="K33" s="84"/>
      <c r="L33" s="84"/>
      <c r="M33" s="84"/>
      <c r="N33" s="84"/>
      <c r="O33" s="84"/>
      <c r="P33" s="84"/>
      <c r="Q33" s="84"/>
      <c r="R33" s="84"/>
      <c r="S33" s="84"/>
      <c r="T33" s="84"/>
      <c r="U33" s="84"/>
      <c r="V33" s="84"/>
      <c r="W33" s="84"/>
      <c r="X33" s="84"/>
      <c r="Y33" s="84"/>
    </row>
    <row r="34" spans="1:25" ht="12.75" customHeight="1">
      <c r="A34" s="84"/>
      <c r="B34" s="84"/>
      <c r="C34" s="84"/>
      <c r="D34" s="84"/>
      <c r="E34" s="84"/>
      <c r="F34" s="84"/>
      <c r="G34" s="84"/>
      <c r="H34" s="84"/>
      <c r="I34" s="84"/>
      <c r="J34" s="84"/>
      <c r="K34" s="84"/>
      <c r="L34" s="84"/>
      <c r="M34" s="84"/>
      <c r="N34" s="84"/>
      <c r="O34" s="84"/>
      <c r="P34" s="84"/>
      <c r="Q34" s="84"/>
      <c r="R34" s="84"/>
      <c r="S34" s="84"/>
      <c r="T34" s="84"/>
      <c r="U34" s="84"/>
      <c r="V34" s="84"/>
      <c r="W34" s="84"/>
      <c r="X34" s="84"/>
      <c r="Y34" s="84"/>
    </row>
    <row r="35" spans="1:25" ht="12.75" customHeight="1">
      <c r="A35" s="84"/>
      <c r="B35" s="84"/>
      <c r="C35" s="84"/>
      <c r="D35" s="84"/>
      <c r="E35" s="84"/>
      <c r="F35" s="84"/>
      <c r="G35" s="84"/>
      <c r="H35" s="84"/>
      <c r="I35" s="84"/>
      <c r="J35" s="84"/>
      <c r="K35" s="84"/>
      <c r="L35" s="84"/>
      <c r="M35" s="84"/>
      <c r="N35" s="84"/>
      <c r="O35" s="84"/>
      <c r="P35" s="84"/>
      <c r="Q35" s="84"/>
      <c r="R35" s="84"/>
      <c r="S35" s="84"/>
      <c r="T35" s="84"/>
      <c r="U35" s="84"/>
      <c r="V35" s="84"/>
      <c r="W35" s="84"/>
      <c r="X35" s="84"/>
      <c r="Y35" s="84"/>
    </row>
    <row r="36" spans="1:25" ht="12.75" customHeight="1">
      <c r="A36" s="84"/>
      <c r="B36" s="84"/>
      <c r="C36" s="84"/>
      <c r="D36" s="84"/>
      <c r="E36" s="84"/>
      <c r="F36" s="84"/>
      <c r="G36" s="84"/>
      <c r="H36" s="84"/>
      <c r="I36" s="84"/>
      <c r="J36" s="84"/>
      <c r="K36" s="84"/>
      <c r="L36" s="84"/>
      <c r="M36" s="84"/>
      <c r="N36" s="84"/>
      <c r="O36" s="84"/>
      <c r="P36" s="84"/>
      <c r="Q36" s="84"/>
      <c r="R36" s="84"/>
      <c r="S36" s="84"/>
      <c r="T36" s="84"/>
      <c r="U36" s="84"/>
      <c r="V36" s="84"/>
      <c r="W36" s="84"/>
      <c r="X36" s="84"/>
      <c r="Y36" s="84"/>
    </row>
    <row r="37" spans="1:25" ht="12.75" customHeight="1">
      <c r="A37" s="84"/>
      <c r="B37" s="84"/>
      <c r="C37" s="84"/>
      <c r="D37" s="84"/>
      <c r="E37" s="84"/>
      <c r="F37" s="84"/>
      <c r="G37" s="84"/>
      <c r="H37" s="84"/>
      <c r="I37" s="84"/>
      <c r="J37" s="84"/>
      <c r="K37" s="84"/>
      <c r="L37" s="84"/>
      <c r="M37" s="84"/>
      <c r="N37" s="84"/>
      <c r="O37" s="84"/>
      <c r="P37" s="84"/>
      <c r="Q37" s="84"/>
      <c r="R37" s="84"/>
      <c r="S37" s="84"/>
      <c r="T37" s="84"/>
      <c r="U37" s="84"/>
      <c r="V37" s="84"/>
      <c r="W37" s="84"/>
      <c r="X37" s="84"/>
      <c r="Y37" s="84"/>
    </row>
    <row r="38" spans="1:25" ht="12.75" customHeight="1">
      <c r="A38" s="84"/>
      <c r="B38" s="84"/>
      <c r="C38" s="84"/>
      <c r="D38" s="84"/>
      <c r="E38" s="84"/>
      <c r="F38" s="84"/>
      <c r="G38" s="84"/>
      <c r="H38" s="84"/>
      <c r="I38" s="84"/>
      <c r="J38" s="84"/>
      <c r="K38" s="84"/>
      <c r="L38" s="84"/>
      <c r="M38" s="84"/>
      <c r="N38" s="84"/>
      <c r="O38" s="84"/>
      <c r="P38" s="84"/>
      <c r="Q38" s="84"/>
      <c r="R38" s="84"/>
      <c r="S38" s="84"/>
      <c r="T38" s="84"/>
      <c r="U38" s="84"/>
      <c r="V38" s="84"/>
      <c r="W38" s="84"/>
      <c r="X38" s="84"/>
      <c r="Y38" s="84"/>
    </row>
    <row r="39" spans="1:25" ht="12.75" customHeight="1">
      <c r="A39" s="84"/>
      <c r="B39" s="84"/>
      <c r="C39" s="84"/>
      <c r="D39" s="84"/>
      <c r="E39" s="84"/>
      <c r="F39" s="84"/>
      <c r="G39" s="84"/>
      <c r="H39" s="84"/>
      <c r="I39" s="84"/>
      <c r="J39" s="84"/>
      <c r="K39" s="84"/>
      <c r="L39" s="84"/>
      <c r="M39" s="84"/>
      <c r="N39" s="84"/>
      <c r="O39" s="84"/>
      <c r="P39" s="84"/>
      <c r="Q39" s="84"/>
      <c r="R39" s="84"/>
      <c r="S39" s="84"/>
      <c r="T39" s="84"/>
      <c r="U39" s="84"/>
      <c r="V39" s="84"/>
      <c r="W39" s="84"/>
      <c r="X39" s="84"/>
      <c r="Y39" s="84"/>
    </row>
    <row r="40" spans="1:25" ht="12.75" customHeight="1">
      <c r="A40" s="84"/>
      <c r="B40" s="84"/>
      <c r="C40" s="84"/>
      <c r="D40" s="84"/>
      <c r="E40" s="84"/>
      <c r="F40" s="84"/>
      <c r="G40" s="84"/>
      <c r="H40" s="84"/>
      <c r="I40" s="84"/>
      <c r="J40" s="84"/>
      <c r="K40" s="84"/>
      <c r="L40" s="84"/>
      <c r="M40" s="84"/>
      <c r="N40" s="84"/>
      <c r="O40" s="84"/>
      <c r="P40" s="84"/>
      <c r="Q40" s="84"/>
      <c r="R40" s="84"/>
      <c r="S40" s="84"/>
      <c r="T40" s="84"/>
      <c r="U40" s="84"/>
      <c r="V40" s="84"/>
      <c r="W40" s="84"/>
      <c r="X40" s="84"/>
      <c r="Y40" s="84"/>
    </row>
    <row r="41" spans="1:25" ht="12.75" customHeight="1">
      <c r="A41" s="84"/>
      <c r="B41" s="84"/>
      <c r="C41" s="84"/>
      <c r="D41" s="84"/>
      <c r="E41" s="84"/>
      <c r="F41" s="84"/>
      <c r="G41" s="84"/>
      <c r="H41" s="84"/>
      <c r="I41" s="84"/>
      <c r="J41" s="84"/>
      <c r="K41" s="84"/>
      <c r="L41" s="84"/>
      <c r="M41" s="84"/>
      <c r="N41" s="84"/>
      <c r="O41" s="84"/>
      <c r="P41" s="84"/>
      <c r="Q41" s="84"/>
      <c r="R41" s="84"/>
      <c r="S41" s="84"/>
      <c r="T41" s="84"/>
      <c r="U41" s="84"/>
      <c r="V41" s="84"/>
      <c r="W41" s="84"/>
      <c r="X41" s="84"/>
      <c r="Y41" s="84"/>
    </row>
    <row r="42" spans="1:25" ht="12.75" customHeight="1">
      <c r="A42" s="84"/>
      <c r="B42" s="84"/>
      <c r="C42" s="84"/>
      <c r="D42" s="84"/>
      <c r="E42" s="84"/>
      <c r="F42" s="84"/>
      <c r="G42" s="84"/>
      <c r="H42" s="84"/>
      <c r="I42" s="84"/>
      <c r="J42" s="84"/>
      <c r="K42" s="84"/>
      <c r="L42" s="84"/>
      <c r="M42" s="84"/>
      <c r="N42" s="84"/>
      <c r="O42" s="84"/>
      <c r="P42" s="84"/>
      <c r="Q42" s="84"/>
      <c r="R42" s="84"/>
      <c r="S42" s="84"/>
      <c r="T42" s="84"/>
      <c r="U42" s="84"/>
      <c r="V42" s="84"/>
      <c r="W42" s="84"/>
      <c r="X42" s="84"/>
      <c r="Y42" s="84"/>
    </row>
    <row r="43" spans="1:25" ht="12.75" customHeight="1">
      <c r="A43" s="84"/>
      <c r="B43" s="84"/>
      <c r="C43" s="84"/>
      <c r="D43" s="84"/>
      <c r="E43" s="84"/>
      <c r="F43" s="84"/>
      <c r="G43" s="84"/>
      <c r="H43" s="84"/>
      <c r="I43" s="84"/>
      <c r="J43" s="84"/>
      <c r="K43" s="84"/>
      <c r="L43" s="84"/>
      <c r="M43" s="84"/>
      <c r="N43" s="84"/>
      <c r="O43" s="84"/>
      <c r="P43" s="84"/>
      <c r="Q43" s="84"/>
      <c r="R43" s="84"/>
      <c r="S43" s="84"/>
      <c r="T43" s="84"/>
      <c r="U43" s="84"/>
      <c r="V43" s="84"/>
      <c r="W43" s="84"/>
      <c r="X43" s="84"/>
      <c r="Y43" s="84"/>
    </row>
    <row r="44" spans="1:25" ht="12.75" customHeight="1">
      <c r="A44" s="84"/>
      <c r="B44" s="84"/>
      <c r="C44" s="84"/>
      <c r="D44" s="84"/>
      <c r="E44" s="84"/>
      <c r="F44" s="84"/>
      <c r="G44" s="84"/>
      <c r="H44" s="84"/>
      <c r="I44" s="84"/>
      <c r="J44" s="84"/>
      <c r="K44" s="84"/>
      <c r="L44" s="84"/>
      <c r="M44" s="84"/>
      <c r="N44" s="84"/>
      <c r="O44" s="84"/>
      <c r="P44" s="84"/>
      <c r="Q44" s="84"/>
      <c r="R44" s="84"/>
      <c r="S44" s="84"/>
      <c r="T44" s="84"/>
      <c r="U44" s="84"/>
      <c r="V44" s="84"/>
      <c r="W44" s="84"/>
      <c r="X44" s="84"/>
      <c r="Y44" s="84"/>
    </row>
    <row r="45" spans="1:25" ht="12.75" customHeight="1">
      <c r="A45" s="84"/>
      <c r="B45" s="84"/>
      <c r="C45" s="84"/>
      <c r="D45" s="84"/>
      <c r="E45" s="84"/>
      <c r="F45" s="84"/>
      <c r="G45" s="84"/>
      <c r="H45" s="84"/>
      <c r="I45" s="84"/>
      <c r="J45" s="84"/>
      <c r="K45" s="84"/>
      <c r="L45" s="84"/>
      <c r="M45" s="84"/>
      <c r="N45" s="84"/>
      <c r="O45" s="84"/>
      <c r="P45" s="84"/>
      <c r="Q45" s="84"/>
      <c r="R45" s="84"/>
      <c r="S45" s="84"/>
      <c r="T45" s="84"/>
      <c r="U45" s="84"/>
      <c r="V45" s="84"/>
      <c r="W45" s="84"/>
      <c r="X45" s="84"/>
      <c r="Y45" s="84"/>
    </row>
    <row r="46" spans="1:25" ht="12.75" customHeight="1">
      <c r="A46" s="84"/>
      <c r="B46" s="84"/>
      <c r="C46" s="84"/>
      <c r="D46" s="84"/>
      <c r="E46" s="84"/>
      <c r="F46" s="84"/>
      <c r="G46" s="84"/>
      <c r="H46" s="84"/>
      <c r="I46" s="84"/>
      <c r="J46" s="84"/>
      <c r="K46" s="84"/>
      <c r="L46" s="84"/>
      <c r="M46" s="84"/>
      <c r="N46" s="84"/>
      <c r="O46" s="84"/>
      <c r="P46" s="84"/>
      <c r="Q46" s="84"/>
      <c r="R46" s="84"/>
      <c r="S46" s="84"/>
      <c r="T46" s="84"/>
      <c r="U46" s="84"/>
      <c r="V46" s="84"/>
      <c r="W46" s="84"/>
      <c r="X46" s="84"/>
      <c r="Y46" s="84"/>
    </row>
    <row r="47" spans="1:25" ht="12.75" customHeight="1">
      <c r="A47" s="84"/>
      <c r="B47" s="84"/>
      <c r="C47" s="84"/>
      <c r="D47" s="84"/>
      <c r="E47" s="84"/>
      <c r="F47" s="84"/>
      <c r="G47" s="84"/>
      <c r="H47" s="84"/>
      <c r="I47" s="84"/>
      <c r="J47" s="84"/>
      <c r="K47" s="84"/>
      <c r="L47" s="84"/>
      <c r="M47" s="84"/>
      <c r="N47" s="84"/>
      <c r="O47" s="84"/>
      <c r="P47" s="84"/>
      <c r="Q47" s="84"/>
      <c r="R47" s="84"/>
      <c r="S47" s="84"/>
      <c r="T47" s="84"/>
      <c r="U47" s="84"/>
      <c r="V47" s="84"/>
      <c r="W47" s="84"/>
      <c r="X47" s="84"/>
      <c r="Y47" s="84"/>
    </row>
    <row r="48" spans="1:25" ht="12.75" customHeight="1">
      <c r="A48" s="84"/>
      <c r="B48" s="84"/>
      <c r="C48" s="84"/>
      <c r="D48" s="84"/>
      <c r="E48" s="84"/>
      <c r="F48" s="84"/>
      <c r="G48" s="84"/>
      <c r="H48" s="84"/>
      <c r="I48" s="84"/>
      <c r="J48" s="84"/>
      <c r="K48" s="84"/>
      <c r="L48" s="84"/>
      <c r="M48" s="84"/>
      <c r="N48" s="84"/>
      <c r="O48" s="84"/>
      <c r="P48" s="84"/>
      <c r="Q48" s="84"/>
      <c r="R48" s="84"/>
      <c r="S48" s="84"/>
      <c r="T48" s="84"/>
      <c r="U48" s="84"/>
      <c r="V48" s="84"/>
      <c r="W48" s="84"/>
      <c r="X48" s="84"/>
      <c r="Y48" s="84"/>
    </row>
    <row r="49" spans="1:25" ht="12.75" customHeight="1">
      <c r="A49" s="84"/>
      <c r="B49" s="84"/>
      <c r="C49" s="84"/>
      <c r="D49" s="84"/>
      <c r="E49" s="84"/>
      <c r="F49" s="84"/>
      <c r="G49" s="84"/>
      <c r="H49" s="84"/>
      <c r="I49" s="84"/>
      <c r="J49" s="84"/>
      <c r="K49" s="84"/>
      <c r="L49" s="84"/>
      <c r="M49" s="84"/>
      <c r="N49" s="84"/>
      <c r="O49" s="84"/>
      <c r="P49" s="84"/>
      <c r="Q49" s="84"/>
      <c r="R49" s="84"/>
      <c r="S49" s="84"/>
      <c r="T49" s="84"/>
      <c r="U49" s="84"/>
      <c r="V49" s="84"/>
      <c r="W49" s="84"/>
      <c r="X49" s="84"/>
      <c r="Y49" s="84"/>
    </row>
    <row r="50" spans="1:25" ht="12.75" customHeight="1">
      <c r="A50" s="84"/>
      <c r="B50" s="84"/>
      <c r="C50" s="84"/>
      <c r="D50" s="84"/>
      <c r="E50" s="84"/>
      <c r="F50" s="84"/>
      <c r="G50" s="84"/>
      <c r="H50" s="84"/>
      <c r="I50" s="84"/>
      <c r="J50" s="84"/>
      <c r="K50" s="84"/>
      <c r="L50" s="84"/>
      <c r="M50" s="84"/>
      <c r="N50" s="84"/>
      <c r="O50" s="84"/>
      <c r="P50" s="84"/>
      <c r="Q50" s="84"/>
      <c r="R50" s="84"/>
      <c r="S50" s="84"/>
      <c r="T50" s="84"/>
      <c r="U50" s="84"/>
      <c r="V50" s="84"/>
      <c r="W50" s="84"/>
      <c r="X50" s="84"/>
      <c r="Y50" s="84"/>
    </row>
    <row r="51" spans="1:25" ht="12.75" customHeight="1">
      <c r="A51" s="84"/>
      <c r="B51" s="84"/>
      <c r="C51" s="84"/>
      <c r="D51" s="84"/>
      <c r="E51" s="84"/>
      <c r="F51" s="84"/>
      <c r="G51" s="84"/>
      <c r="H51" s="84"/>
      <c r="I51" s="84"/>
      <c r="J51" s="84"/>
      <c r="K51" s="84"/>
      <c r="L51" s="84"/>
      <c r="M51" s="84"/>
      <c r="N51" s="84"/>
      <c r="O51" s="84"/>
      <c r="P51" s="84"/>
      <c r="Q51" s="84"/>
      <c r="R51" s="84"/>
      <c r="S51" s="84"/>
      <c r="T51" s="84"/>
      <c r="U51" s="84"/>
      <c r="V51" s="84"/>
      <c r="W51" s="84"/>
      <c r="X51" s="84"/>
      <c r="Y51" s="84"/>
    </row>
    <row r="52" spans="1:25" ht="12.75" customHeight="1">
      <c r="A52" s="84"/>
      <c r="B52" s="84"/>
      <c r="C52" s="84"/>
      <c r="D52" s="84"/>
      <c r="E52" s="84"/>
      <c r="F52" s="84"/>
      <c r="G52" s="84"/>
      <c r="H52" s="84"/>
      <c r="I52" s="84"/>
      <c r="J52" s="84"/>
      <c r="K52" s="84"/>
      <c r="L52" s="84"/>
      <c r="M52" s="84"/>
      <c r="N52" s="84"/>
      <c r="O52" s="84"/>
      <c r="P52" s="84"/>
      <c r="Q52" s="84"/>
      <c r="R52" s="84"/>
      <c r="S52" s="84"/>
      <c r="T52" s="84"/>
      <c r="U52" s="84"/>
      <c r="V52" s="84"/>
      <c r="W52" s="84"/>
      <c r="X52" s="84"/>
      <c r="Y52" s="84"/>
    </row>
    <row r="53" spans="1:25" ht="12.75" customHeight="1">
      <c r="A53" s="84"/>
      <c r="B53" s="84"/>
      <c r="C53" s="84"/>
      <c r="D53" s="84"/>
      <c r="E53" s="84"/>
      <c r="F53" s="84"/>
      <c r="G53" s="84"/>
      <c r="H53" s="84"/>
      <c r="I53" s="84"/>
      <c r="J53" s="84"/>
      <c r="K53" s="84"/>
      <c r="L53" s="84"/>
      <c r="M53" s="84"/>
      <c r="N53" s="84"/>
      <c r="O53" s="84"/>
      <c r="P53" s="84"/>
      <c r="Q53" s="84"/>
      <c r="R53" s="84"/>
      <c r="S53" s="84"/>
      <c r="T53" s="84"/>
      <c r="U53" s="84"/>
      <c r="V53" s="84"/>
      <c r="W53" s="84"/>
      <c r="X53" s="84"/>
      <c r="Y53" s="84"/>
    </row>
    <row r="54" spans="1:25" ht="12.75" customHeight="1">
      <c r="A54" s="84"/>
      <c r="B54" s="84"/>
      <c r="C54" s="84"/>
      <c r="D54" s="84"/>
      <c r="E54" s="84"/>
      <c r="F54" s="84"/>
      <c r="G54" s="84"/>
      <c r="H54" s="84"/>
      <c r="I54" s="84"/>
      <c r="J54" s="84"/>
      <c r="K54" s="84"/>
      <c r="L54" s="84"/>
      <c r="M54" s="84"/>
      <c r="N54" s="84"/>
      <c r="O54" s="84"/>
      <c r="P54" s="84"/>
      <c r="Q54" s="84"/>
      <c r="R54" s="84"/>
      <c r="S54" s="84"/>
      <c r="T54" s="84"/>
      <c r="U54" s="84"/>
      <c r="V54" s="84"/>
      <c r="W54" s="84"/>
      <c r="X54" s="84"/>
      <c r="Y54" s="84"/>
    </row>
    <row r="55" spans="1:25" ht="12.75" customHeight="1">
      <c r="A55" s="84"/>
      <c r="B55" s="84"/>
      <c r="C55" s="84"/>
      <c r="D55" s="84"/>
      <c r="E55" s="84"/>
      <c r="F55" s="84"/>
      <c r="G55" s="84"/>
      <c r="H55" s="84"/>
      <c r="I55" s="84"/>
      <c r="J55" s="84"/>
      <c r="K55" s="84"/>
      <c r="L55" s="84"/>
      <c r="M55" s="84"/>
      <c r="N55" s="84"/>
      <c r="O55" s="84"/>
      <c r="P55" s="84"/>
      <c r="Q55" s="84"/>
      <c r="R55" s="84"/>
      <c r="S55" s="84"/>
      <c r="T55" s="84"/>
      <c r="U55" s="84"/>
      <c r="V55" s="84"/>
      <c r="W55" s="84"/>
      <c r="X55" s="84"/>
      <c r="Y55" s="84"/>
    </row>
    <row r="56" spans="1:25" ht="12.75" customHeight="1">
      <c r="A56" s="84"/>
      <c r="B56" s="84"/>
      <c r="C56" s="84"/>
      <c r="D56" s="84"/>
      <c r="E56" s="84"/>
      <c r="F56" s="84"/>
      <c r="G56" s="84"/>
      <c r="H56" s="84"/>
      <c r="I56" s="84"/>
      <c r="J56" s="84"/>
      <c r="K56" s="84"/>
      <c r="L56" s="84"/>
      <c r="M56" s="84"/>
      <c r="N56" s="84"/>
      <c r="O56" s="84"/>
      <c r="P56" s="84"/>
      <c r="Q56" s="84"/>
      <c r="R56" s="84"/>
      <c r="S56" s="84"/>
      <c r="T56" s="84"/>
      <c r="U56" s="84"/>
      <c r="V56" s="84"/>
      <c r="W56" s="84"/>
      <c r="X56" s="84"/>
      <c r="Y56" s="84"/>
    </row>
    <row r="57" spans="1:25" ht="12.75" customHeight="1">
      <c r="A57" s="84"/>
      <c r="B57" s="84"/>
      <c r="C57" s="84"/>
      <c r="D57" s="84"/>
      <c r="E57" s="84"/>
      <c r="F57" s="84"/>
      <c r="G57" s="84"/>
      <c r="H57" s="84"/>
      <c r="I57" s="84"/>
      <c r="J57" s="84"/>
      <c r="K57" s="84"/>
      <c r="L57" s="84"/>
      <c r="M57" s="84"/>
      <c r="N57" s="84"/>
      <c r="O57" s="84"/>
      <c r="P57" s="84"/>
      <c r="Q57" s="84"/>
      <c r="R57" s="84"/>
      <c r="S57" s="84"/>
      <c r="T57" s="84"/>
      <c r="U57" s="84"/>
      <c r="V57" s="84"/>
      <c r="W57" s="84"/>
      <c r="X57" s="84"/>
      <c r="Y57" s="84"/>
    </row>
    <row r="58" spans="1:25" ht="12.75" customHeight="1">
      <c r="A58" s="84"/>
      <c r="B58" s="84"/>
      <c r="C58" s="84"/>
      <c r="D58" s="84"/>
      <c r="E58" s="84"/>
      <c r="F58" s="84"/>
      <c r="G58" s="84"/>
      <c r="H58" s="84"/>
      <c r="I58" s="84"/>
      <c r="J58" s="84"/>
      <c r="K58" s="84"/>
      <c r="L58" s="84"/>
      <c r="M58" s="84"/>
      <c r="N58" s="84"/>
      <c r="O58" s="84"/>
      <c r="P58" s="84"/>
      <c r="Q58" s="84"/>
      <c r="R58" s="84"/>
      <c r="S58" s="84"/>
      <c r="T58" s="84"/>
      <c r="U58" s="84"/>
      <c r="V58" s="84"/>
      <c r="W58" s="84"/>
      <c r="X58" s="84"/>
      <c r="Y58" s="84"/>
    </row>
    <row r="59" spans="1:25" ht="12.75" customHeight="1">
      <c r="A59" s="84"/>
      <c r="B59" s="84"/>
      <c r="C59" s="84"/>
      <c r="D59" s="84"/>
      <c r="E59" s="84"/>
      <c r="F59" s="84"/>
      <c r="G59" s="84"/>
      <c r="H59" s="84"/>
      <c r="I59" s="84"/>
      <c r="J59" s="84"/>
      <c r="K59" s="84"/>
      <c r="L59" s="84"/>
      <c r="M59" s="84"/>
      <c r="N59" s="84"/>
      <c r="O59" s="84"/>
      <c r="P59" s="84"/>
      <c r="Q59" s="84"/>
      <c r="R59" s="84"/>
      <c r="S59" s="84"/>
      <c r="T59" s="84"/>
      <c r="U59" s="84"/>
      <c r="V59" s="84"/>
      <c r="W59" s="84"/>
      <c r="X59" s="84"/>
      <c r="Y59" s="84"/>
    </row>
    <row r="60" spans="1:25" ht="12.75" customHeight="1">
      <c r="A60" s="84"/>
      <c r="B60" s="84"/>
      <c r="C60" s="84"/>
      <c r="D60" s="84"/>
      <c r="E60" s="84"/>
      <c r="F60" s="84"/>
      <c r="G60" s="84"/>
      <c r="H60" s="84"/>
      <c r="I60" s="84"/>
      <c r="J60" s="84"/>
      <c r="K60" s="84"/>
      <c r="L60" s="84"/>
      <c r="M60" s="84"/>
      <c r="N60" s="84"/>
      <c r="O60" s="84"/>
      <c r="P60" s="84"/>
      <c r="Q60" s="84"/>
      <c r="R60" s="84"/>
      <c r="S60" s="84"/>
      <c r="T60" s="84"/>
      <c r="U60" s="84"/>
      <c r="V60" s="84"/>
      <c r="W60" s="84"/>
      <c r="X60" s="84"/>
      <c r="Y60" s="84"/>
    </row>
    <row r="61" spans="1:25" ht="12.75" customHeight="1">
      <c r="A61" s="84"/>
      <c r="B61" s="84"/>
      <c r="C61" s="84"/>
      <c r="D61" s="84"/>
      <c r="E61" s="84"/>
      <c r="F61" s="84"/>
      <c r="G61" s="84"/>
      <c r="H61" s="84"/>
      <c r="I61" s="84"/>
      <c r="J61" s="84"/>
      <c r="K61" s="84"/>
      <c r="L61" s="84"/>
      <c r="M61" s="84"/>
      <c r="N61" s="84"/>
      <c r="O61" s="84"/>
      <c r="P61" s="84"/>
      <c r="Q61" s="84"/>
      <c r="R61" s="84"/>
      <c r="S61" s="84"/>
      <c r="T61" s="84"/>
      <c r="U61" s="84"/>
      <c r="V61" s="84"/>
      <c r="W61" s="84"/>
      <c r="X61" s="84"/>
      <c r="Y61" s="84"/>
    </row>
    <row r="62" spans="1:25" ht="12.75" customHeight="1">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ht="12.75" customHeight="1">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ht="12.75" customHeight="1">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ht="12.75" customHeight="1">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ht="12.75" customHeight="1">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ht="12.75" customHeight="1">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ht="12.75" customHeight="1">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ht="12.75" customHeight="1">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ht="12.75" customHeight="1">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ht="12.75" customHeight="1">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ht="12.75" customHeight="1">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ht="12.75" customHeight="1">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ht="12.75" customHeight="1">
      <c r="A74" s="84"/>
      <c r="B74" s="84"/>
      <c r="C74" s="84"/>
      <c r="D74" s="84"/>
      <c r="E74" s="84"/>
      <c r="F74" s="84"/>
      <c r="G74" s="84"/>
      <c r="H74" s="84"/>
      <c r="I74" s="84"/>
      <c r="J74" s="84"/>
      <c r="K74" s="84"/>
      <c r="L74" s="84"/>
      <c r="M74" s="84"/>
      <c r="N74" s="84"/>
      <c r="O74" s="84"/>
      <c r="P74" s="84"/>
      <c r="Q74" s="84"/>
      <c r="R74" s="84"/>
      <c r="S74" s="84"/>
      <c r="T74" s="84"/>
      <c r="U74" s="84"/>
      <c r="V74" s="84"/>
      <c r="W74" s="84"/>
      <c r="X74" s="84"/>
      <c r="Y74" s="84"/>
    </row>
    <row r="75" spans="1:25" ht="12.75" customHeight="1">
      <c r="A75" s="84"/>
      <c r="B75" s="84"/>
      <c r="C75" s="84"/>
      <c r="D75" s="84"/>
      <c r="E75" s="84"/>
      <c r="F75" s="84"/>
      <c r="G75" s="84"/>
      <c r="H75" s="84"/>
      <c r="I75" s="84"/>
      <c r="J75" s="84"/>
      <c r="K75" s="84"/>
      <c r="L75" s="84"/>
      <c r="M75" s="84"/>
      <c r="N75" s="84"/>
      <c r="O75" s="84"/>
      <c r="P75" s="84"/>
      <c r="Q75" s="84"/>
      <c r="R75" s="84"/>
      <c r="S75" s="84"/>
      <c r="T75" s="84"/>
      <c r="U75" s="84"/>
      <c r="V75" s="84"/>
      <c r="W75" s="84"/>
      <c r="X75" s="84"/>
      <c r="Y75" s="84"/>
    </row>
    <row r="76" spans="1:25" ht="12.75" customHeight="1">
      <c r="A76" s="84"/>
      <c r="B76" s="84"/>
      <c r="C76" s="84"/>
      <c r="D76" s="84"/>
      <c r="E76" s="84"/>
      <c r="F76" s="84"/>
      <c r="G76" s="84"/>
      <c r="H76" s="84"/>
      <c r="I76" s="84"/>
      <c r="J76" s="84"/>
      <c r="K76" s="84"/>
      <c r="L76" s="84"/>
      <c r="M76" s="84"/>
      <c r="N76" s="84"/>
      <c r="O76" s="84"/>
      <c r="P76" s="84"/>
      <c r="Q76" s="84"/>
      <c r="R76" s="84"/>
      <c r="S76" s="84"/>
      <c r="T76" s="84"/>
      <c r="U76" s="84"/>
      <c r="V76" s="84"/>
      <c r="W76" s="84"/>
      <c r="X76" s="84"/>
      <c r="Y76" s="84"/>
    </row>
    <row r="77" spans="1:25" ht="12.75" customHeight="1">
      <c r="A77" s="84"/>
      <c r="B77" s="84"/>
      <c r="C77" s="84"/>
      <c r="D77" s="84"/>
      <c r="E77" s="84"/>
      <c r="F77" s="84"/>
      <c r="G77" s="84"/>
      <c r="H77" s="84"/>
      <c r="I77" s="84"/>
      <c r="J77" s="84"/>
      <c r="K77" s="84"/>
      <c r="L77" s="84"/>
      <c r="M77" s="84"/>
      <c r="N77" s="84"/>
      <c r="O77" s="84"/>
      <c r="P77" s="84"/>
      <c r="Q77" s="84"/>
      <c r="R77" s="84"/>
      <c r="S77" s="84"/>
      <c r="T77" s="84"/>
      <c r="U77" s="84"/>
      <c r="V77" s="84"/>
      <c r="W77" s="84"/>
      <c r="X77" s="84"/>
      <c r="Y77" s="84"/>
    </row>
    <row r="78" spans="1:25" ht="12.75" customHeight="1">
      <c r="A78" s="84"/>
      <c r="B78" s="84"/>
      <c r="C78" s="84"/>
      <c r="D78" s="84"/>
      <c r="E78" s="84"/>
      <c r="F78" s="84"/>
      <c r="G78" s="84"/>
      <c r="H78" s="84"/>
      <c r="I78" s="84"/>
      <c r="J78" s="84"/>
      <c r="K78" s="84"/>
      <c r="L78" s="84"/>
      <c r="M78" s="84"/>
      <c r="N78" s="84"/>
      <c r="O78" s="84"/>
      <c r="P78" s="84"/>
      <c r="Q78" s="84"/>
      <c r="R78" s="84"/>
      <c r="S78" s="84"/>
      <c r="T78" s="84"/>
      <c r="U78" s="84"/>
      <c r="V78" s="84"/>
      <c r="W78" s="84"/>
      <c r="X78" s="84"/>
      <c r="Y78" s="84"/>
    </row>
    <row r="79" spans="1:25" ht="12.75" customHeight="1">
      <c r="A79" s="84"/>
      <c r="B79" s="84"/>
      <c r="C79" s="84"/>
      <c r="D79" s="84"/>
      <c r="E79" s="84"/>
      <c r="F79" s="84"/>
      <c r="G79" s="84"/>
      <c r="H79" s="84"/>
      <c r="I79" s="84"/>
      <c r="J79" s="84"/>
      <c r="K79" s="84"/>
      <c r="L79" s="84"/>
      <c r="M79" s="84"/>
      <c r="N79" s="84"/>
      <c r="O79" s="84"/>
      <c r="P79" s="84"/>
      <c r="Q79" s="84"/>
      <c r="R79" s="84"/>
      <c r="S79" s="84"/>
      <c r="T79" s="84"/>
      <c r="U79" s="84"/>
      <c r="V79" s="84"/>
      <c r="W79" s="84"/>
      <c r="X79" s="84"/>
      <c r="Y79" s="84"/>
    </row>
    <row r="80" spans="1:25" ht="12.75" customHeight="1">
      <c r="A80" s="84"/>
      <c r="B80" s="84"/>
      <c r="C80" s="84"/>
      <c r="D80" s="84"/>
      <c r="E80" s="84"/>
      <c r="F80" s="84"/>
      <c r="G80" s="84"/>
      <c r="H80" s="84"/>
      <c r="I80" s="84"/>
      <c r="J80" s="84"/>
      <c r="K80" s="84"/>
      <c r="L80" s="84"/>
      <c r="M80" s="84"/>
      <c r="N80" s="84"/>
      <c r="O80" s="84"/>
      <c r="P80" s="84"/>
      <c r="Q80" s="84"/>
      <c r="R80" s="84"/>
      <c r="S80" s="84"/>
      <c r="T80" s="84"/>
      <c r="U80" s="84"/>
      <c r="V80" s="84"/>
      <c r="W80" s="84"/>
      <c r="X80" s="84"/>
      <c r="Y80" s="84"/>
    </row>
    <row r="81" spans="1:25" ht="12.75" customHeight="1">
      <c r="A81" s="84"/>
      <c r="B81" s="84"/>
      <c r="C81" s="84"/>
      <c r="D81" s="84"/>
      <c r="E81" s="84"/>
      <c r="F81" s="84"/>
      <c r="G81" s="84"/>
      <c r="H81" s="84"/>
      <c r="I81" s="84"/>
      <c r="J81" s="84"/>
      <c r="K81" s="84"/>
      <c r="L81" s="84"/>
      <c r="M81" s="84"/>
      <c r="N81" s="84"/>
      <c r="O81" s="84"/>
      <c r="P81" s="84"/>
      <c r="Q81" s="84"/>
      <c r="R81" s="84"/>
      <c r="S81" s="84"/>
      <c r="T81" s="84"/>
      <c r="U81" s="84"/>
      <c r="V81" s="84"/>
      <c r="W81" s="84"/>
      <c r="X81" s="84"/>
      <c r="Y81" s="84"/>
    </row>
    <row r="82" spans="1:25" ht="12.75" customHeight="1">
      <c r="A82" s="84"/>
      <c r="B82" s="84"/>
      <c r="C82" s="84"/>
      <c r="D82" s="84"/>
      <c r="E82" s="84"/>
      <c r="F82" s="84"/>
      <c r="G82" s="84"/>
      <c r="H82" s="84"/>
      <c r="I82" s="84"/>
      <c r="J82" s="84"/>
      <c r="K82" s="84"/>
      <c r="L82" s="84"/>
      <c r="M82" s="84"/>
      <c r="N82" s="84"/>
      <c r="O82" s="84"/>
      <c r="P82" s="84"/>
      <c r="Q82" s="84"/>
      <c r="R82" s="84"/>
      <c r="S82" s="84"/>
      <c r="T82" s="84"/>
      <c r="U82" s="84"/>
      <c r="V82" s="84"/>
      <c r="W82" s="84"/>
      <c r="X82" s="84"/>
      <c r="Y82" s="84"/>
    </row>
    <row r="83" spans="1:25" ht="12.75" customHeight="1">
      <c r="A83" s="84"/>
      <c r="B83" s="84"/>
      <c r="C83" s="84"/>
      <c r="D83" s="84"/>
      <c r="E83" s="84"/>
      <c r="F83" s="84"/>
      <c r="G83" s="84"/>
      <c r="H83" s="84"/>
      <c r="I83" s="84"/>
      <c r="J83" s="84"/>
      <c r="K83" s="84"/>
      <c r="L83" s="84"/>
      <c r="M83" s="84"/>
      <c r="N83" s="84"/>
      <c r="O83" s="84"/>
      <c r="P83" s="84"/>
      <c r="Q83" s="84"/>
      <c r="R83" s="84"/>
      <c r="S83" s="84"/>
      <c r="T83" s="84"/>
      <c r="U83" s="84"/>
      <c r="V83" s="84"/>
      <c r="W83" s="84"/>
      <c r="X83" s="84"/>
      <c r="Y83" s="84"/>
    </row>
    <row r="84" spans="1:25" ht="12.75" customHeight="1">
      <c r="A84" s="84"/>
      <c r="B84" s="84"/>
      <c r="C84" s="84"/>
      <c r="D84" s="84"/>
      <c r="E84" s="84"/>
      <c r="F84" s="84"/>
      <c r="G84" s="84"/>
      <c r="H84" s="84"/>
      <c r="I84" s="84"/>
      <c r="J84" s="84"/>
      <c r="K84" s="84"/>
      <c r="L84" s="84"/>
      <c r="M84" s="84"/>
      <c r="N84" s="84"/>
      <c r="O84" s="84"/>
      <c r="P84" s="84"/>
      <c r="Q84" s="84"/>
      <c r="R84" s="84"/>
      <c r="S84" s="84"/>
      <c r="T84" s="84"/>
      <c r="U84" s="84"/>
      <c r="V84" s="84"/>
      <c r="W84" s="84"/>
      <c r="X84" s="84"/>
      <c r="Y84" s="84"/>
    </row>
    <row r="85" spans="1:25" ht="12.75" customHeight="1">
      <c r="A85" s="84"/>
      <c r="B85" s="84"/>
      <c r="C85" s="84"/>
      <c r="D85" s="84"/>
      <c r="E85" s="84"/>
      <c r="F85" s="84"/>
      <c r="G85" s="84"/>
      <c r="H85" s="84"/>
      <c r="I85" s="84"/>
      <c r="J85" s="84"/>
      <c r="K85" s="84"/>
      <c r="L85" s="84"/>
      <c r="M85" s="84"/>
      <c r="N85" s="84"/>
      <c r="O85" s="84"/>
      <c r="P85" s="84"/>
      <c r="Q85" s="84"/>
      <c r="R85" s="84"/>
      <c r="S85" s="84"/>
      <c r="T85" s="84"/>
      <c r="U85" s="84"/>
      <c r="V85" s="84"/>
      <c r="W85" s="84"/>
      <c r="X85" s="84"/>
      <c r="Y85" s="84"/>
    </row>
    <row r="86" spans="1:25" ht="12.75" customHeight="1">
      <c r="A86" s="84"/>
      <c r="B86" s="84"/>
      <c r="C86" s="84"/>
      <c r="D86" s="84"/>
      <c r="E86" s="84"/>
      <c r="F86" s="84"/>
      <c r="G86" s="84"/>
      <c r="H86" s="84"/>
      <c r="I86" s="84"/>
      <c r="J86" s="84"/>
      <c r="K86" s="84"/>
      <c r="L86" s="84"/>
      <c r="M86" s="84"/>
      <c r="N86" s="84"/>
      <c r="O86" s="84"/>
      <c r="P86" s="84"/>
      <c r="Q86" s="84"/>
      <c r="R86" s="84"/>
      <c r="S86" s="84"/>
      <c r="T86" s="84"/>
      <c r="U86" s="84"/>
      <c r="V86" s="84"/>
      <c r="W86" s="84"/>
      <c r="X86" s="84"/>
      <c r="Y86" s="84"/>
    </row>
    <row r="87" spans="1:25" ht="12.75" customHeight="1">
      <c r="A87" s="84"/>
      <c r="B87" s="84"/>
      <c r="C87" s="84"/>
      <c r="D87" s="84"/>
      <c r="E87" s="84"/>
      <c r="F87" s="84"/>
      <c r="G87" s="84"/>
      <c r="H87" s="84"/>
      <c r="I87" s="84"/>
      <c r="J87" s="84"/>
      <c r="K87" s="84"/>
      <c r="L87" s="84"/>
      <c r="M87" s="84"/>
      <c r="N87" s="84"/>
      <c r="O87" s="84"/>
      <c r="P87" s="84"/>
      <c r="Q87" s="84"/>
      <c r="R87" s="84"/>
      <c r="S87" s="84"/>
      <c r="T87" s="84"/>
      <c r="U87" s="84"/>
      <c r="V87" s="84"/>
      <c r="W87" s="84"/>
      <c r="X87" s="84"/>
      <c r="Y87" s="84"/>
    </row>
    <row r="88" spans="1:25" ht="12.75" customHeight="1">
      <c r="A88" s="84"/>
      <c r="B88" s="84"/>
      <c r="C88" s="84"/>
      <c r="D88" s="84"/>
      <c r="E88" s="84"/>
      <c r="F88" s="84"/>
      <c r="G88" s="84"/>
      <c r="H88" s="84"/>
      <c r="I88" s="84"/>
      <c r="J88" s="84"/>
      <c r="K88" s="84"/>
      <c r="L88" s="84"/>
      <c r="M88" s="84"/>
      <c r="N88" s="84"/>
      <c r="O88" s="84"/>
      <c r="P88" s="84"/>
      <c r="Q88" s="84"/>
      <c r="R88" s="84"/>
      <c r="S88" s="84"/>
      <c r="T88" s="84"/>
      <c r="U88" s="84"/>
      <c r="V88" s="84"/>
      <c r="W88" s="84"/>
      <c r="X88" s="84"/>
      <c r="Y88" s="84"/>
    </row>
    <row r="89" spans="1:25" ht="12.75" customHeight="1">
      <c r="A89" s="84"/>
      <c r="B89" s="84"/>
      <c r="C89" s="84"/>
      <c r="D89" s="84"/>
      <c r="E89" s="84"/>
      <c r="F89" s="84"/>
      <c r="G89" s="84"/>
      <c r="H89" s="84"/>
      <c r="I89" s="84"/>
      <c r="J89" s="84"/>
      <c r="K89" s="84"/>
      <c r="L89" s="84"/>
      <c r="M89" s="84"/>
      <c r="N89" s="84"/>
      <c r="O89" s="84"/>
      <c r="P89" s="84"/>
      <c r="Q89" s="84"/>
      <c r="R89" s="84"/>
      <c r="S89" s="84"/>
      <c r="T89" s="84"/>
      <c r="U89" s="84"/>
      <c r="V89" s="84"/>
      <c r="W89" s="84"/>
      <c r="X89" s="84"/>
      <c r="Y89" s="84"/>
    </row>
    <row r="90" spans="1:25" ht="12.75" customHeight="1">
      <c r="A90" s="84"/>
      <c r="B90" s="84"/>
      <c r="C90" s="84"/>
      <c r="D90" s="84"/>
      <c r="E90" s="84"/>
      <c r="F90" s="84"/>
      <c r="G90" s="84"/>
      <c r="H90" s="84"/>
      <c r="I90" s="84"/>
      <c r="J90" s="84"/>
      <c r="K90" s="84"/>
      <c r="L90" s="84"/>
      <c r="M90" s="84"/>
      <c r="N90" s="84"/>
      <c r="O90" s="84"/>
      <c r="P90" s="84"/>
      <c r="Q90" s="84"/>
      <c r="R90" s="84"/>
      <c r="S90" s="84"/>
      <c r="T90" s="84"/>
      <c r="U90" s="84"/>
      <c r="V90" s="84"/>
      <c r="W90" s="84"/>
      <c r="X90" s="84"/>
      <c r="Y90" s="84"/>
    </row>
    <row r="91" spans="1:25" ht="12.75" customHeight="1">
      <c r="A91" s="84"/>
      <c r="B91" s="84"/>
      <c r="C91" s="84"/>
      <c r="D91" s="84"/>
      <c r="E91" s="84"/>
      <c r="F91" s="84"/>
      <c r="G91" s="84"/>
      <c r="H91" s="84"/>
      <c r="I91" s="84"/>
      <c r="J91" s="84"/>
      <c r="K91" s="84"/>
      <c r="L91" s="84"/>
      <c r="M91" s="84"/>
      <c r="N91" s="84"/>
      <c r="O91" s="84"/>
      <c r="P91" s="84"/>
      <c r="Q91" s="84"/>
      <c r="R91" s="84"/>
      <c r="S91" s="84"/>
      <c r="T91" s="84"/>
      <c r="U91" s="84"/>
      <c r="V91" s="84"/>
      <c r="W91" s="84"/>
      <c r="X91" s="84"/>
      <c r="Y91" s="84"/>
    </row>
    <row r="92" spans="1:25" ht="12.75" customHeight="1">
      <c r="A92" s="84"/>
      <c r="B92" s="84"/>
      <c r="C92" s="84"/>
      <c r="D92" s="84"/>
      <c r="E92" s="84"/>
      <c r="F92" s="84"/>
      <c r="G92" s="84"/>
      <c r="H92" s="84"/>
      <c r="I92" s="84"/>
      <c r="J92" s="84"/>
      <c r="K92" s="84"/>
      <c r="L92" s="84"/>
      <c r="M92" s="84"/>
      <c r="N92" s="84"/>
      <c r="O92" s="84"/>
      <c r="P92" s="84"/>
      <c r="Q92" s="84"/>
      <c r="R92" s="84"/>
      <c r="S92" s="84"/>
      <c r="T92" s="84"/>
      <c r="U92" s="84"/>
      <c r="V92" s="84"/>
      <c r="W92" s="84"/>
      <c r="X92" s="84"/>
      <c r="Y92" s="84"/>
    </row>
    <row r="93" spans="1:25" ht="12.75" customHeight="1">
      <c r="A93" s="84"/>
      <c r="B93" s="84"/>
      <c r="C93" s="84"/>
      <c r="D93" s="84"/>
      <c r="E93" s="84"/>
      <c r="F93" s="84"/>
      <c r="G93" s="84"/>
      <c r="H93" s="84"/>
      <c r="I93" s="84"/>
      <c r="J93" s="84"/>
      <c r="K93" s="84"/>
      <c r="L93" s="84"/>
      <c r="M93" s="84"/>
      <c r="N93" s="84"/>
      <c r="O93" s="84"/>
      <c r="P93" s="84"/>
      <c r="Q93" s="84"/>
      <c r="R93" s="84"/>
      <c r="S93" s="84"/>
      <c r="T93" s="84"/>
      <c r="U93" s="84"/>
      <c r="V93" s="84"/>
      <c r="W93" s="84"/>
      <c r="X93" s="84"/>
      <c r="Y93" s="84"/>
    </row>
    <row r="94" spans="1:25" ht="12.75" customHeight="1">
      <c r="A94" s="84"/>
      <c r="B94" s="84"/>
      <c r="C94" s="84"/>
      <c r="D94" s="84"/>
      <c r="E94" s="84"/>
      <c r="F94" s="84"/>
      <c r="G94" s="84"/>
      <c r="H94" s="84"/>
      <c r="I94" s="84"/>
      <c r="J94" s="84"/>
      <c r="K94" s="84"/>
      <c r="L94" s="84"/>
      <c r="M94" s="84"/>
      <c r="N94" s="84"/>
      <c r="O94" s="84"/>
      <c r="P94" s="84"/>
      <c r="Q94" s="84"/>
      <c r="R94" s="84"/>
      <c r="S94" s="84"/>
      <c r="T94" s="84"/>
      <c r="U94" s="84"/>
      <c r="V94" s="84"/>
      <c r="W94" s="84"/>
      <c r="X94" s="84"/>
      <c r="Y94" s="84"/>
    </row>
    <row r="95" spans="1:25" ht="12.75" customHeight="1">
      <c r="A95" s="84"/>
      <c r="B95" s="84"/>
      <c r="C95" s="84"/>
      <c r="D95" s="84"/>
      <c r="E95" s="84"/>
      <c r="F95" s="84"/>
      <c r="G95" s="84"/>
      <c r="H95" s="84"/>
      <c r="I95" s="84"/>
      <c r="J95" s="84"/>
      <c r="K95" s="84"/>
      <c r="L95" s="84"/>
      <c r="M95" s="84"/>
      <c r="N95" s="84"/>
      <c r="O95" s="84"/>
      <c r="P95" s="84"/>
      <c r="Q95" s="84"/>
      <c r="R95" s="84"/>
      <c r="S95" s="84"/>
      <c r="T95" s="84"/>
      <c r="U95" s="84"/>
      <c r="V95" s="84"/>
      <c r="W95" s="84"/>
      <c r="X95" s="84"/>
      <c r="Y95" s="84"/>
    </row>
    <row r="96" spans="1:25" ht="12.75" customHeight="1">
      <c r="A96" s="84"/>
      <c r="B96" s="84"/>
      <c r="C96" s="84"/>
      <c r="D96" s="84"/>
      <c r="E96" s="84"/>
      <c r="F96" s="84"/>
      <c r="G96" s="84"/>
      <c r="H96" s="84"/>
      <c r="I96" s="84"/>
      <c r="J96" s="84"/>
      <c r="K96" s="84"/>
      <c r="L96" s="84"/>
      <c r="M96" s="84"/>
      <c r="N96" s="84"/>
      <c r="O96" s="84"/>
      <c r="P96" s="84"/>
      <c r="Q96" s="84"/>
      <c r="R96" s="84"/>
      <c r="S96" s="84"/>
      <c r="T96" s="84"/>
      <c r="U96" s="84"/>
      <c r="V96" s="84"/>
      <c r="W96" s="84"/>
      <c r="X96" s="84"/>
      <c r="Y96" s="84"/>
    </row>
    <row r="97" spans="1:25" ht="12.75" customHeight="1">
      <c r="A97" s="84"/>
      <c r="B97" s="84"/>
      <c r="C97" s="84"/>
      <c r="D97" s="84"/>
      <c r="E97" s="84"/>
      <c r="F97" s="84"/>
      <c r="G97" s="84"/>
      <c r="H97" s="84"/>
      <c r="I97" s="84"/>
      <c r="J97" s="84"/>
      <c r="K97" s="84"/>
      <c r="L97" s="84"/>
      <c r="M97" s="84"/>
      <c r="N97" s="84"/>
      <c r="O97" s="84"/>
      <c r="P97" s="84"/>
      <c r="Q97" s="84"/>
      <c r="R97" s="84"/>
      <c r="S97" s="84"/>
      <c r="T97" s="84"/>
      <c r="U97" s="84"/>
      <c r="V97" s="84"/>
      <c r="W97" s="84"/>
      <c r="X97" s="84"/>
      <c r="Y97" s="84"/>
    </row>
    <row r="98" spans="1:25" ht="12.75" customHeight="1">
      <c r="A98" s="84"/>
      <c r="B98" s="84"/>
      <c r="C98" s="84"/>
      <c r="D98" s="84"/>
      <c r="E98" s="84"/>
      <c r="F98" s="84"/>
      <c r="G98" s="84"/>
      <c r="H98" s="84"/>
      <c r="I98" s="84"/>
      <c r="J98" s="84"/>
      <c r="K98" s="84"/>
      <c r="L98" s="84"/>
      <c r="M98" s="84"/>
      <c r="N98" s="84"/>
      <c r="O98" s="84"/>
      <c r="P98" s="84"/>
      <c r="Q98" s="84"/>
      <c r="R98" s="84"/>
      <c r="S98" s="84"/>
      <c r="T98" s="84"/>
      <c r="U98" s="84"/>
      <c r="V98" s="84"/>
      <c r="W98" s="84"/>
      <c r="X98" s="84"/>
      <c r="Y98" s="84"/>
    </row>
    <row r="99" spans="1:25" ht="12.75" customHeight="1">
      <c r="A99" s="84"/>
      <c r="B99" s="84"/>
      <c r="C99" s="84"/>
      <c r="D99" s="84"/>
      <c r="E99" s="84"/>
      <c r="F99" s="84"/>
      <c r="G99" s="84"/>
      <c r="H99" s="84"/>
      <c r="I99" s="84"/>
      <c r="J99" s="84"/>
      <c r="K99" s="84"/>
      <c r="L99" s="84"/>
      <c r="M99" s="84"/>
      <c r="N99" s="84"/>
      <c r="O99" s="84"/>
      <c r="P99" s="84"/>
      <c r="Q99" s="84"/>
      <c r="R99" s="84"/>
      <c r="S99" s="84"/>
      <c r="T99" s="84"/>
      <c r="U99" s="84"/>
      <c r="V99" s="84"/>
      <c r="W99" s="84"/>
      <c r="X99" s="84"/>
      <c r="Y99" s="84"/>
    </row>
    <row r="100" spans="1:25" ht="12.75" customHeight="1">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row>
    <row r="101" spans="1:25" ht="12.75" customHeight="1">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row>
    <row r="102" spans="1:25" ht="12.75" customHeight="1">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row>
    <row r="103" spans="1:25" ht="12.75" customHeight="1">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row>
    <row r="104" spans="1:25" ht="12.75" customHeight="1">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row>
    <row r="105" spans="1:25" ht="12.75" customHeight="1">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row>
    <row r="106" spans="1:25" ht="12.75" customHeight="1">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row>
    <row r="107" spans="1:25" ht="12.75" customHeight="1">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row>
    <row r="108" spans="1:25" ht="12.75" customHeight="1">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row>
    <row r="109" spans="1:25" ht="12.75" customHeight="1">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row>
    <row r="110" spans="1:25" ht="12.75" customHeight="1">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row>
    <row r="111" spans="1:25" ht="12.75" customHeight="1">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row>
    <row r="112" spans="1:25" ht="12.75" customHeight="1">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row>
    <row r="113" spans="1:25" ht="12.75" customHeight="1">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row>
    <row r="114" spans="1:25" ht="12.75" customHeight="1">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row>
    <row r="115" spans="1:25" ht="12.75" customHeight="1">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row>
    <row r="116" spans="1:25" ht="12.75" customHeight="1">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row>
    <row r="117" spans="1:25" ht="12.75" customHeight="1">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row>
    <row r="118" spans="1:25" ht="12.75" customHeight="1">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row>
    <row r="119" spans="1:25" ht="12.75" customHeight="1">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row>
    <row r="120" spans="1:25" ht="12.75" customHeight="1">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row>
    <row r="121" spans="1:25" ht="12.75" customHeight="1">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row>
    <row r="122" spans="1:25" ht="12.75" customHeight="1">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row>
    <row r="123" spans="1:25" ht="12.75" customHeight="1">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row>
    <row r="124" spans="1:25" ht="12.75" customHeight="1">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row>
    <row r="125" spans="1:25" ht="12.75" customHeight="1">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row>
    <row r="126" spans="1:25" ht="12.75" customHeight="1">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row>
    <row r="127" spans="1:25" ht="12.75" customHeight="1">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row>
    <row r="128" spans="1:25" ht="12.75" customHeight="1">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row>
    <row r="129" spans="1:25" ht="12.75" customHeight="1">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row>
    <row r="130" spans="1:25" ht="12.75" customHeight="1">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row>
    <row r="131" spans="1:25" ht="12.75" customHeight="1">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row>
    <row r="132" spans="1:25" ht="12.75" customHeight="1">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row>
    <row r="133" spans="1:25" ht="12.75" customHeight="1">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row>
    <row r="134" spans="1:25" ht="12.75" customHeight="1">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row>
    <row r="135" spans="1:25" ht="12.75" customHeight="1">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row>
    <row r="136" spans="1:25" ht="12.75" customHeight="1">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row>
    <row r="137" spans="1:25" ht="12.75" customHeight="1">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row>
    <row r="138" spans="1:25" ht="12.75" customHeight="1">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row>
    <row r="139" spans="1:25" ht="12.75" customHeight="1">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row>
    <row r="140" spans="1:25" ht="12.75" customHeight="1">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row>
    <row r="141" spans="1:25" ht="12.75" customHeight="1">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row>
    <row r="142" spans="1:25" ht="12.75" customHeight="1">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row>
    <row r="143" spans="1:25" ht="12.75" customHeight="1">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row>
    <row r="144" spans="1:25" ht="12.75" customHeight="1">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row>
    <row r="145" spans="1:25" ht="12.75" customHeight="1">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row>
    <row r="146" spans="1:25" ht="12.75" customHeight="1">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row>
    <row r="147" spans="1:25" ht="12.75" customHeight="1">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row>
    <row r="148" spans="1:25" ht="12.75" customHeight="1">
      <c r="A148" s="84"/>
      <c r="B148" s="84"/>
      <c r="C148" s="84"/>
      <c r="D148" s="84"/>
      <c r="E148" s="84"/>
      <c r="F148" s="84"/>
      <c r="G148" s="84"/>
      <c r="H148" s="84"/>
      <c r="I148" s="84"/>
      <c r="J148" s="84"/>
      <c r="K148" s="84"/>
      <c r="L148" s="84"/>
      <c r="M148" s="84"/>
      <c r="N148" s="84"/>
      <c r="O148" s="84"/>
      <c r="P148" s="84"/>
      <c r="Q148" s="84"/>
      <c r="R148" s="84"/>
      <c r="S148" s="84"/>
      <c r="T148" s="84"/>
      <c r="U148" s="84"/>
      <c r="V148" s="84"/>
      <c r="W148" s="84"/>
      <c r="X148" s="84"/>
      <c r="Y148" s="84"/>
    </row>
    <row r="149" spans="1:25" ht="12.75" customHeight="1">
      <c r="A149" s="84"/>
      <c r="B149" s="84"/>
      <c r="C149" s="84"/>
      <c r="D149" s="84"/>
      <c r="E149" s="84"/>
      <c r="F149" s="84"/>
      <c r="G149" s="84"/>
      <c r="H149" s="84"/>
      <c r="I149" s="84"/>
      <c r="J149" s="84"/>
      <c r="K149" s="84"/>
      <c r="L149" s="84"/>
      <c r="M149" s="84"/>
      <c r="N149" s="84"/>
      <c r="O149" s="84"/>
      <c r="P149" s="84"/>
      <c r="Q149" s="84"/>
      <c r="R149" s="84"/>
      <c r="S149" s="84"/>
      <c r="T149" s="84"/>
      <c r="U149" s="84"/>
      <c r="V149" s="84"/>
      <c r="W149" s="84"/>
      <c r="X149" s="84"/>
      <c r="Y149" s="84"/>
    </row>
    <row r="150" spans="1:25" ht="12.75" customHeight="1">
      <c r="A150" s="84"/>
      <c r="B150" s="84"/>
      <c r="C150" s="84"/>
      <c r="D150" s="84"/>
      <c r="E150" s="84"/>
      <c r="F150" s="84"/>
      <c r="G150" s="84"/>
      <c r="H150" s="84"/>
      <c r="I150" s="84"/>
      <c r="J150" s="84"/>
      <c r="K150" s="84"/>
      <c r="L150" s="84"/>
      <c r="M150" s="84"/>
      <c r="N150" s="84"/>
      <c r="O150" s="84"/>
      <c r="P150" s="84"/>
      <c r="Q150" s="84"/>
      <c r="R150" s="84"/>
      <c r="S150" s="84"/>
      <c r="T150" s="84"/>
      <c r="U150" s="84"/>
      <c r="V150" s="84"/>
      <c r="W150" s="84"/>
      <c r="X150" s="84"/>
      <c r="Y150" s="84"/>
    </row>
    <row r="151" spans="1:25" ht="12.75" customHeight="1">
      <c r="A151" s="84"/>
      <c r="B151" s="84"/>
      <c r="C151" s="84"/>
      <c r="D151" s="84"/>
      <c r="E151" s="84"/>
      <c r="F151" s="84"/>
      <c r="G151" s="84"/>
      <c r="H151" s="84"/>
      <c r="I151" s="84"/>
      <c r="J151" s="84"/>
      <c r="K151" s="84"/>
      <c r="L151" s="84"/>
      <c r="M151" s="84"/>
      <c r="N151" s="84"/>
      <c r="O151" s="84"/>
      <c r="P151" s="84"/>
      <c r="Q151" s="84"/>
      <c r="R151" s="84"/>
      <c r="S151" s="84"/>
      <c r="T151" s="84"/>
      <c r="U151" s="84"/>
      <c r="V151" s="84"/>
      <c r="W151" s="84"/>
      <c r="X151" s="84"/>
      <c r="Y151" s="84"/>
    </row>
    <row r="152" spans="1:25" ht="12.75" customHeight="1">
      <c r="A152" s="84"/>
      <c r="B152" s="84"/>
      <c r="C152" s="84"/>
      <c r="D152" s="84"/>
      <c r="E152" s="84"/>
      <c r="F152" s="84"/>
      <c r="G152" s="84"/>
      <c r="H152" s="84"/>
      <c r="I152" s="84"/>
      <c r="J152" s="84"/>
      <c r="K152" s="84"/>
      <c r="L152" s="84"/>
      <c r="M152" s="84"/>
      <c r="N152" s="84"/>
      <c r="O152" s="84"/>
      <c r="P152" s="84"/>
      <c r="Q152" s="84"/>
      <c r="R152" s="84"/>
      <c r="S152" s="84"/>
      <c r="T152" s="84"/>
      <c r="U152" s="84"/>
      <c r="V152" s="84"/>
      <c r="W152" s="84"/>
      <c r="X152" s="84"/>
      <c r="Y152" s="84"/>
    </row>
    <row r="153" spans="1:25" ht="12.75" customHeight="1">
      <c r="A153" s="84"/>
      <c r="B153" s="84"/>
      <c r="C153" s="84"/>
      <c r="D153" s="84"/>
      <c r="E153" s="84"/>
      <c r="F153" s="84"/>
      <c r="G153" s="84"/>
      <c r="H153" s="84"/>
      <c r="I153" s="84"/>
      <c r="J153" s="84"/>
      <c r="K153" s="84"/>
      <c r="L153" s="84"/>
      <c r="M153" s="84"/>
      <c r="N153" s="84"/>
      <c r="O153" s="84"/>
      <c r="P153" s="84"/>
      <c r="Q153" s="84"/>
      <c r="R153" s="84"/>
      <c r="S153" s="84"/>
      <c r="T153" s="84"/>
      <c r="U153" s="84"/>
      <c r="V153" s="84"/>
      <c r="W153" s="84"/>
      <c r="X153" s="84"/>
      <c r="Y153" s="84"/>
    </row>
    <row r="154" spans="1:25" ht="12.75" customHeight="1">
      <c r="A154" s="84"/>
      <c r="B154" s="84"/>
      <c r="C154" s="84"/>
      <c r="D154" s="84"/>
      <c r="E154" s="84"/>
      <c r="F154" s="84"/>
      <c r="G154" s="84"/>
      <c r="H154" s="84"/>
      <c r="I154" s="84"/>
      <c r="J154" s="84"/>
      <c r="K154" s="84"/>
      <c r="L154" s="84"/>
      <c r="M154" s="84"/>
      <c r="N154" s="84"/>
      <c r="O154" s="84"/>
      <c r="P154" s="84"/>
      <c r="Q154" s="84"/>
      <c r="R154" s="84"/>
      <c r="S154" s="84"/>
      <c r="T154" s="84"/>
      <c r="U154" s="84"/>
      <c r="V154" s="84"/>
      <c r="W154" s="84"/>
      <c r="X154" s="84"/>
      <c r="Y154" s="84"/>
    </row>
    <row r="155" spans="1:25" ht="12.75" customHeight="1">
      <c r="A155" s="84"/>
      <c r="B155" s="84"/>
      <c r="C155" s="84"/>
      <c r="D155" s="84"/>
      <c r="E155" s="84"/>
      <c r="F155" s="84"/>
      <c r="G155" s="84"/>
      <c r="H155" s="84"/>
      <c r="I155" s="84"/>
      <c r="J155" s="84"/>
      <c r="K155" s="84"/>
      <c r="L155" s="84"/>
      <c r="M155" s="84"/>
      <c r="N155" s="84"/>
      <c r="O155" s="84"/>
      <c r="P155" s="84"/>
      <c r="Q155" s="84"/>
      <c r="R155" s="84"/>
      <c r="S155" s="84"/>
      <c r="T155" s="84"/>
      <c r="U155" s="84"/>
      <c r="V155" s="84"/>
      <c r="W155" s="84"/>
      <c r="X155" s="84"/>
      <c r="Y155" s="84"/>
    </row>
    <row r="156" spans="1:25" ht="12.75" customHeight="1">
      <c r="A156" s="84"/>
      <c r="B156" s="84"/>
      <c r="C156" s="84"/>
      <c r="D156" s="84"/>
      <c r="E156" s="84"/>
      <c r="F156" s="84"/>
      <c r="G156" s="84"/>
      <c r="H156" s="84"/>
      <c r="I156" s="84"/>
      <c r="J156" s="84"/>
      <c r="K156" s="84"/>
      <c r="L156" s="84"/>
      <c r="M156" s="84"/>
      <c r="N156" s="84"/>
      <c r="O156" s="84"/>
      <c r="P156" s="84"/>
      <c r="Q156" s="84"/>
      <c r="R156" s="84"/>
      <c r="S156" s="84"/>
      <c r="T156" s="84"/>
      <c r="U156" s="84"/>
      <c r="V156" s="84"/>
      <c r="W156" s="84"/>
      <c r="X156" s="84"/>
      <c r="Y156" s="84"/>
    </row>
    <row r="157" spans="1:25" ht="12.75" customHeight="1">
      <c r="A157" s="84"/>
      <c r="B157" s="84"/>
      <c r="C157" s="84"/>
      <c r="D157" s="84"/>
      <c r="E157" s="84"/>
      <c r="F157" s="84"/>
      <c r="G157" s="84"/>
      <c r="H157" s="84"/>
      <c r="I157" s="84"/>
      <c r="J157" s="84"/>
      <c r="K157" s="84"/>
      <c r="L157" s="84"/>
      <c r="M157" s="84"/>
      <c r="N157" s="84"/>
      <c r="O157" s="84"/>
      <c r="P157" s="84"/>
      <c r="Q157" s="84"/>
      <c r="R157" s="84"/>
      <c r="S157" s="84"/>
      <c r="T157" s="84"/>
      <c r="U157" s="84"/>
      <c r="V157" s="84"/>
      <c r="W157" s="84"/>
      <c r="X157" s="84"/>
      <c r="Y157" s="84"/>
    </row>
    <row r="158" spans="1:25" ht="12.75" customHeight="1">
      <c r="A158" s="84"/>
      <c r="B158" s="84"/>
      <c r="C158" s="84"/>
      <c r="D158" s="84"/>
      <c r="E158" s="84"/>
      <c r="F158" s="84"/>
      <c r="G158" s="84"/>
      <c r="H158" s="84"/>
      <c r="I158" s="84"/>
      <c r="J158" s="84"/>
      <c r="K158" s="84"/>
      <c r="L158" s="84"/>
      <c r="M158" s="84"/>
      <c r="N158" s="84"/>
      <c r="O158" s="84"/>
      <c r="P158" s="84"/>
      <c r="Q158" s="84"/>
      <c r="R158" s="84"/>
      <c r="S158" s="84"/>
      <c r="T158" s="84"/>
      <c r="U158" s="84"/>
      <c r="V158" s="84"/>
      <c r="W158" s="84"/>
      <c r="X158" s="84"/>
      <c r="Y158" s="84"/>
    </row>
    <row r="159" spans="1:25" ht="12.75" customHeight="1">
      <c r="A159" s="84"/>
      <c r="B159" s="84"/>
      <c r="C159" s="84"/>
      <c r="D159" s="84"/>
      <c r="E159" s="84"/>
      <c r="F159" s="84"/>
      <c r="G159" s="84"/>
      <c r="H159" s="84"/>
      <c r="I159" s="84"/>
      <c r="J159" s="84"/>
      <c r="K159" s="84"/>
      <c r="L159" s="84"/>
      <c r="M159" s="84"/>
      <c r="N159" s="84"/>
      <c r="O159" s="84"/>
      <c r="P159" s="84"/>
      <c r="Q159" s="84"/>
      <c r="R159" s="84"/>
      <c r="S159" s="84"/>
      <c r="T159" s="84"/>
      <c r="U159" s="84"/>
      <c r="V159" s="84"/>
      <c r="W159" s="84"/>
      <c r="X159" s="84"/>
      <c r="Y159" s="84"/>
    </row>
    <row r="160" spans="1:25" ht="12.75" customHeight="1">
      <c r="A160" s="84"/>
      <c r="B160" s="84"/>
      <c r="C160" s="84"/>
      <c r="D160" s="84"/>
      <c r="E160" s="84"/>
      <c r="F160" s="84"/>
      <c r="G160" s="84"/>
      <c r="H160" s="84"/>
      <c r="I160" s="84"/>
      <c r="J160" s="84"/>
      <c r="K160" s="84"/>
      <c r="L160" s="84"/>
      <c r="M160" s="84"/>
      <c r="N160" s="84"/>
      <c r="O160" s="84"/>
      <c r="P160" s="84"/>
      <c r="Q160" s="84"/>
      <c r="R160" s="84"/>
      <c r="S160" s="84"/>
      <c r="T160" s="84"/>
      <c r="U160" s="84"/>
      <c r="V160" s="84"/>
      <c r="W160" s="84"/>
      <c r="X160" s="84"/>
      <c r="Y160" s="84"/>
    </row>
    <row r="161" spans="1:25" ht="12.75" customHeight="1">
      <c r="A161" s="84"/>
      <c r="B161" s="84"/>
      <c r="C161" s="84"/>
      <c r="D161" s="84"/>
      <c r="E161" s="84"/>
      <c r="F161" s="84"/>
      <c r="G161" s="84"/>
      <c r="H161" s="84"/>
      <c r="I161" s="84"/>
      <c r="J161" s="84"/>
      <c r="K161" s="84"/>
      <c r="L161" s="84"/>
      <c r="M161" s="84"/>
      <c r="N161" s="84"/>
      <c r="O161" s="84"/>
      <c r="P161" s="84"/>
      <c r="Q161" s="84"/>
      <c r="R161" s="84"/>
      <c r="S161" s="84"/>
      <c r="T161" s="84"/>
      <c r="U161" s="84"/>
      <c r="V161" s="84"/>
      <c r="W161" s="84"/>
      <c r="X161" s="84"/>
      <c r="Y161" s="84"/>
    </row>
    <row r="162" spans="1:25" ht="12.75" customHeight="1">
      <c r="A162" s="84"/>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row>
    <row r="163" spans="1:25" ht="12.75" customHeight="1">
      <c r="A163" s="84"/>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row>
    <row r="164" spans="1:25" ht="12.75" customHeight="1">
      <c r="A164" s="84"/>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row>
    <row r="165" spans="1:25" ht="12.75" customHeight="1">
      <c r="A165" s="84"/>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row>
    <row r="166" spans="1:25" ht="12.75" customHeight="1">
      <c r="A166" s="84"/>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row>
    <row r="167" spans="1:25" ht="12.75" customHeight="1">
      <c r="A167" s="84"/>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row>
    <row r="168" spans="1:25" ht="12.75" customHeight="1">
      <c r="A168" s="84"/>
      <c r="B168" s="84"/>
      <c r="C168" s="84"/>
      <c r="D168" s="84"/>
      <c r="E168" s="84"/>
      <c r="F168" s="84"/>
      <c r="G168" s="84"/>
      <c r="H168" s="84"/>
      <c r="I168" s="84"/>
      <c r="J168" s="84"/>
      <c r="K168" s="84"/>
      <c r="L168" s="84"/>
      <c r="M168" s="84"/>
      <c r="N168" s="84"/>
      <c r="O168" s="84"/>
      <c r="P168" s="84"/>
      <c r="Q168" s="84"/>
      <c r="R168" s="84"/>
      <c r="S168" s="84"/>
      <c r="T168" s="84"/>
      <c r="U168" s="84"/>
      <c r="V168" s="84"/>
      <c r="W168" s="84"/>
      <c r="X168" s="84"/>
      <c r="Y168" s="84"/>
    </row>
    <row r="169" spans="1:25" ht="12.75" customHeight="1">
      <c r="A169" s="84"/>
      <c r="B169" s="84"/>
      <c r="C169" s="84"/>
      <c r="D169" s="84"/>
      <c r="E169" s="84"/>
      <c r="F169" s="84"/>
      <c r="G169" s="84"/>
      <c r="H169" s="84"/>
      <c r="I169" s="84"/>
      <c r="J169" s="84"/>
      <c r="K169" s="84"/>
      <c r="L169" s="84"/>
      <c r="M169" s="84"/>
      <c r="N169" s="84"/>
      <c r="O169" s="84"/>
      <c r="P169" s="84"/>
      <c r="Q169" s="84"/>
      <c r="R169" s="84"/>
      <c r="S169" s="84"/>
      <c r="T169" s="84"/>
      <c r="U169" s="84"/>
      <c r="V169" s="84"/>
      <c r="W169" s="84"/>
      <c r="X169" s="84"/>
      <c r="Y169" s="84"/>
    </row>
    <row r="170" spans="1:25" ht="12.75" customHeight="1">
      <c r="A170" s="84"/>
      <c r="B170" s="84"/>
      <c r="C170" s="84"/>
      <c r="D170" s="84"/>
      <c r="E170" s="84"/>
      <c r="F170" s="84"/>
      <c r="G170" s="84"/>
      <c r="H170" s="84"/>
      <c r="I170" s="84"/>
      <c r="J170" s="84"/>
      <c r="K170" s="84"/>
      <c r="L170" s="84"/>
      <c r="M170" s="84"/>
      <c r="N170" s="84"/>
      <c r="O170" s="84"/>
      <c r="P170" s="84"/>
      <c r="Q170" s="84"/>
      <c r="R170" s="84"/>
      <c r="S170" s="84"/>
      <c r="T170" s="84"/>
      <c r="U170" s="84"/>
      <c r="V170" s="84"/>
      <c r="W170" s="84"/>
      <c r="X170" s="84"/>
      <c r="Y170" s="84"/>
    </row>
    <row r="171" spans="1:25" ht="12.75" customHeight="1">
      <c r="A171" s="84"/>
      <c r="B171" s="84"/>
      <c r="C171" s="84"/>
      <c r="D171" s="84"/>
      <c r="E171" s="84"/>
      <c r="F171" s="84"/>
      <c r="G171" s="84"/>
      <c r="H171" s="84"/>
      <c r="I171" s="84"/>
      <c r="J171" s="84"/>
      <c r="K171" s="84"/>
      <c r="L171" s="84"/>
      <c r="M171" s="84"/>
      <c r="N171" s="84"/>
      <c r="O171" s="84"/>
      <c r="P171" s="84"/>
      <c r="Q171" s="84"/>
      <c r="R171" s="84"/>
      <c r="S171" s="84"/>
      <c r="T171" s="84"/>
      <c r="U171" s="84"/>
      <c r="V171" s="84"/>
      <c r="W171" s="84"/>
      <c r="X171" s="84"/>
      <c r="Y171" s="84"/>
    </row>
    <row r="172" spans="1:25" ht="12.75" customHeight="1">
      <c r="A172" s="84"/>
      <c r="B172" s="84"/>
      <c r="C172" s="84"/>
      <c r="D172" s="84"/>
      <c r="E172" s="84"/>
      <c r="F172" s="84"/>
      <c r="G172" s="84"/>
      <c r="H172" s="84"/>
      <c r="I172" s="84"/>
      <c r="J172" s="84"/>
      <c r="K172" s="84"/>
      <c r="L172" s="84"/>
      <c r="M172" s="84"/>
      <c r="N172" s="84"/>
      <c r="O172" s="84"/>
      <c r="P172" s="84"/>
      <c r="Q172" s="84"/>
      <c r="R172" s="84"/>
      <c r="S172" s="84"/>
      <c r="T172" s="84"/>
      <c r="U172" s="84"/>
      <c r="V172" s="84"/>
      <c r="W172" s="84"/>
      <c r="X172" s="84"/>
      <c r="Y172" s="84"/>
    </row>
    <row r="173" spans="1:25" ht="12.75" customHeight="1">
      <c r="A173" s="84"/>
      <c r="B173" s="84"/>
      <c r="C173" s="84"/>
      <c r="D173" s="84"/>
      <c r="E173" s="84"/>
      <c r="F173" s="84"/>
      <c r="G173" s="84"/>
      <c r="H173" s="84"/>
      <c r="I173" s="84"/>
      <c r="J173" s="84"/>
      <c r="K173" s="84"/>
      <c r="L173" s="84"/>
      <c r="M173" s="84"/>
      <c r="N173" s="84"/>
      <c r="O173" s="84"/>
      <c r="P173" s="84"/>
      <c r="Q173" s="84"/>
      <c r="R173" s="84"/>
      <c r="S173" s="84"/>
      <c r="T173" s="84"/>
      <c r="U173" s="84"/>
      <c r="V173" s="84"/>
      <c r="W173" s="84"/>
      <c r="X173" s="84"/>
      <c r="Y173" s="84"/>
    </row>
    <row r="174" spans="1:25" ht="12.75" customHeight="1">
      <c r="A174" s="84"/>
      <c r="B174" s="84"/>
      <c r="C174" s="84"/>
      <c r="D174" s="84"/>
      <c r="E174" s="84"/>
      <c r="F174" s="84"/>
      <c r="G174" s="84"/>
      <c r="H174" s="84"/>
      <c r="I174" s="84"/>
      <c r="J174" s="84"/>
      <c r="K174" s="84"/>
      <c r="L174" s="84"/>
      <c r="M174" s="84"/>
      <c r="N174" s="84"/>
      <c r="O174" s="84"/>
      <c r="P174" s="84"/>
      <c r="Q174" s="84"/>
      <c r="R174" s="84"/>
      <c r="S174" s="84"/>
      <c r="T174" s="84"/>
      <c r="U174" s="84"/>
      <c r="V174" s="84"/>
      <c r="W174" s="84"/>
      <c r="X174" s="84"/>
      <c r="Y174" s="84"/>
    </row>
    <row r="175" spans="1:25" ht="12.75" customHeight="1">
      <c r="A175" s="84"/>
      <c r="B175" s="84"/>
      <c r="C175" s="84"/>
      <c r="D175" s="84"/>
      <c r="E175" s="84"/>
      <c r="F175" s="84"/>
      <c r="G175" s="84"/>
      <c r="H175" s="84"/>
      <c r="I175" s="84"/>
      <c r="J175" s="84"/>
      <c r="K175" s="84"/>
      <c r="L175" s="84"/>
      <c r="M175" s="84"/>
      <c r="N175" s="84"/>
      <c r="O175" s="84"/>
      <c r="P175" s="84"/>
      <c r="Q175" s="84"/>
      <c r="R175" s="84"/>
      <c r="S175" s="84"/>
      <c r="T175" s="84"/>
      <c r="U175" s="84"/>
      <c r="V175" s="84"/>
      <c r="W175" s="84"/>
      <c r="X175" s="84"/>
      <c r="Y175" s="84"/>
    </row>
    <row r="176" spans="1:25" ht="12.75" customHeight="1">
      <c r="A176" s="84"/>
      <c r="B176" s="84"/>
      <c r="C176" s="84"/>
      <c r="D176" s="84"/>
      <c r="E176" s="84"/>
      <c r="F176" s="84"/>
      <c r="G176" s="84"/>
      <c r="H176" s="84"/>
      <c r="I176" s="84"/>
      <c r="J176" s="84"/>
      <c r="K176" s="84"/>
      <c r="L176" s="84"/>
      <c r="M176" s="84"/>
      <c r="N176" s="84"/>
      <c r="O176" s="84"/>
      <c r="P176" s="84"/>
      <c r="Q176" s="84"/>
      <c r="R176" s="84"/>
      <c r="S176" s="84"/>
      <c r="T176" s="84"/>
      <c r="U176" s="84"/>
      <c r="V176" s="84"/>
      <c r="W176" s="84"/>
      <c r="X176" s="84"/>
      <c r="Y176" s="84"/>
    </row>
    <row r="177" spans="1:25" ht="12.75" customHeight="1">
      <c r="A177" s="84"/>
      <c r="B177" s="84"/>
      <c r="C177" s="84"/>
      <c r="D177" s="84"/>
      <c r="E177" s="84"/>
      <c r="F177" s="84"/>
      <c r="G177" s="84"/>
      <c r="H177" s="84"/>
      <c r="I177" s="84"/>
      <c r="J177" s="84"/>
      <c r="K177" s="84"/>
      <c r="L177" s="84"/>
      <c r="M177" s="84"/>
      <c r="N177" s="84"/>
      <c r="O177" s="84"/>
      <c r="P177" s="84"/>
      <c r="Q177" s="84"/>
      <c r="R177" s="84"/>
      <c r="S177" s="84"/>
      <c r="T177" s="84"/>
      <c r="U177" s="84"/>
      <c r="V177" s="84"/>
      <c r="W177" s="84"/>
      <c r="X177" s="84"/>
      <c r="Y177" s="84"/>
    </row>
    <row r="178" spans="1:25" ht="12.75" customHeight="1">
      <c r="A178" s="84"/>
      <c r="B178" s="84"/>
      <c r="C178" s="84"/>
      <c r="D178" s="84"/>
      <c r="E178" s="84"/>
      <c r="F178" s="84"/>
      <c r="G178" s="84"/>
      <c r="H178" s="84"/>
      <c r="I178" s="84"/>
      <c r="J178" s="84"/>
      <c r="K178" s="84"/>
      <c r="L178" s="84"/>
      <c r="M178" s="84"/>
      <c r="N178" s="84"/>
      <c r="O178" s="84"/>
      <c r="P178" s="84"/>
      <c r="Q178" s="84"/>
      <c r="R178" s="84"/>
      <c r="S178" s="84"/>
      <c r="T178" s="84"/>
      <c r="U178" s="84"/>
      <c r="V178" s="84"/>
      <c r="W178" s="84"/>
      <c r="X178" s="84"/>
      <c r="Y178" s="84"/>
    </row>
    <row r="179" spans="1:25" ht="12.75" customHeight="1">
      <c r="A179" s="84"/>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row>
    <row r="180" spans="1:25" ht="12.75" customHeight="1">
      <c r="A180" s="84"/>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row>
    <row r="181" spans="1:25" ht="12.75" customHeight="1">
      <c r="A181" s="84"/>
      <c r="B181" s="84"/>
      <c r="C181" s="84"/>
      <c r="D181" s="84"/>
      <c r="E181" s="84"/>
      <c r="F181" s="84"/>
      <c r="G181" s="84"/>
      <c r="H181" s="84"/>
      <c r="I181" s="84"/>
      <c r="J181" s="84"/>
      <c r="K181" s="84"/>
      <c r="L181" s="84"/>
      <c r="M181" s="84"/>
      <c r="N181" s="84"/>
      <c r="O181" s="84"/>
      <c r="P181" s="84"/>
      <c r="Q181" s="84"/>
      <c r="R181" s="84"/>
      <c r="S181" s="84"/>
      <c r="T181" s="84"/>
      <c r="U181" s="84"/>
      <c r="V181" s="84"/>
      <c r="W181" s="84"/>
      <c r="X181" s="84"/>
      <c r="Y181" s="84"/>
    </row>
    <row r="182" spans="1:25" ht="12.75" customHeight="1">
      <c r="A182" s="84"/>
      <c r="B182" s="84"/>
      <c r="C182" s="84"/>
      <c r="D182" s="84"/>
      <c r="E182" s="84"/>
      <c r="F182" s="84"/>
      <c r="G182" s="84"/>
      <c r="H182" s="84"/>
      <c r="I182" s="84"/>
      <c r="J182" s="84"/>
      <c r="K182" s="84"/>
      <c r="L182" s="84"/>
      <c r="M182" s="84"/>
      <c r="N182" s="84"/>
      <c r="O182" s="84"/>
      <c r="P182" s="84"/>
      <c r="Q182" s="84"/>
      <c r="R182" s="84"/>
      <c r="S182" s="84"/>
      <c r="T182" s="84"/>
      <c r="U182" s="84"/>
      <c r="V182" s="84"/>
      <c r="W182" s="84"/>
      <c r="X182" s="84"/>
      <c r="Y182" s="84"/>
    </row>
    <row r="183" spans="1:25" ht="12.75" customHeight="1">
      <c r="A183" s="84"/>
      <c r="B183" s="84"/>
      <c r="C183" s="84"/>
      <c r="D183" s="84"/>
      <c r="E183" s="84"/>
      <c r="F183" s="84"/>
      <c r="G183" s="84"/>
      <c r="H183" s="84"/>
      <c r="I183" s="84"/>
      <c r="J183" s="84"/>
      <c r="K183" s="84"/>
      <c r="L183" s="84"/>
      <c r="M183" s="84"/>
      <c r="N183" s="84"/>
      <c r="O183" s="84"/>
      <c r="P183" s="84"/>
      <c r="Q183" s="84"/>
      <c r="R183" s="84"/>
      <c r="S183" s="84"/>
      <c r="T183" s="84"/>
      <c r="U183" s="84"/>
      <c r="V183" s="84"/>
      <c r="W183" s="84"/>
      <c r="X183" s="84"/>
      <c r="Y183" s="84"/>
    </row>
    <row r="184" spans="1:25" ht="12.75" customHeight="1">
      <c r="A184" s="84"/>
      <c r="B184" s="84"/>
      <c r="C184" s="84"/>
      <c r="D184" s="84"/>
      <c r="E184" s="84"/>
      <c r="F184" s="84"/>
      <c r="G184" s="84"/>
      <c r="H184" s="84"/>
      <c r="I184" s="84"/>
      <c r="J184" s="84"/>
      <c r="K184" s="84"/>
      <c r="L184" s="84"/>
      <c r="M184" s="84"/>
      <c r="N184" s="84"/>
      <c r="O184" s="84"/>
      <c r="P184" s="84"/>
      <c r="Q184" s="84"/>
      <c r="R184" s="84"/>
      <c r="S184" s="84"/>
      <c r="T184" s="84"/>
      <c r="U184" s="84"/>
      <c r="V184" s="84"/>
      <c r="W184" s="84"/>
      <c r="X184" s="84"/>
      <c r="Y184" s="84"/>
    </row>
    <row r="185" spans="1:25" ht="12.75" customHeight="1">
      <c r="A185" s="84"/>
      <c r="B185" s="84"/>
      <c r="C185" s="84"/>
      <c r="D185" s="84"/>
      <c r="E185" s="84"/>
      <c r="F185" s="84"/>
      <c r="G185" s="84"/>
      <c r="H185" s="84"/>
      <c r="I185" s="84"/>
      <c r="J185" s="84"/>
      <c r="K185" s="84"/>
      <c r="L185" s="84"/>
      <c r="M185" s="84"/>
      <c r="N185" s="84"/>
      <c r="O185" s="84"/>
      <c r="P185" s="84"/>
      <c r="Q185" s="84"/>
      <c r="R185" s="84"/>
      <c r="S185" s="84"/>
      <c r="T185" s="84"/>
      <c r="U185" s="84"/>
      <c r="V185" s="84"/>
      <c r="W185" s="84"/>
      <c r="X185" s="84"/>
      <c r="Y185" s="84"/>
    </row>
    <row r="186" spans="1:25" ht="12.75" customHeight="1">
      <c r="A186" s="84"/>
      <c r="B186" s="84"/>
      <c r="C186" s="84"/>
      <c r="D186" s="84"/>
      <c r="E186" s="84"/>
      <c r="F186" s="84"/>
      <c r="G186" s="84"/>
      <c r="H186" s="84"/>
      <c r="I186" s="84"/>
      <c r="J186" s="84"/>
      <c r="K186" s="84"/>
      <c r="L186" s="84"/>
      <c r="M186" s="84"/>
      <c r="N186" s="84"/>
      <c r="O186" s="84"/>
      <c r="P186" s="84"/>
      <c r="Q186" s="84"/>
      <c r="R186" s="84"/>
      <c r="S186" s="84"/>
      <c r="T186" s="84"/>
      <c r="U186" s="84"/>
      <c r="V186" s="84"/>
      <c r="W186" s="84"/>
      <c r="X186" s="84"/>
      <c r="Y186" s="84"/>
    </row>
    <row r="187" spans="1:25" ht="12.75" customHeight="1">
      <c r="A187" s="84"/>
      <c r="B187" s="84"/>
      <c r="C187" s="84"/>
      <c r="D187" s="84"/>
      <c r="E187" s="84"/>
      <c r="F187" s="84"/>
      <c r="G187" s="84"/>
      <c r="H187" s="84"/>
      <c r="I187" s="84"/>
      <c r="J187" s="84"/>
      <c r="K187" s="84"/>
      <c r="L187" s="84"/>
      <c r="M187" s="84"/>
      <c r="N187" s="84"/>
      <c r="O187" s="84"/>
      <c r="P187" s="84"/>
      <c r="Q187" s="84"/>
      <c r="R187" s="84"/>
      <c r="S187" s="84"/>
      <c r="T187" s="84"/>
      <c r="U187" s="84"/>
      <c r="V187" s="84"/>
      <c r="W187" s="84"/>
      <c r="X187" s="84"/>
      <c r="Y187" s="84"/>
    </row>
    <row r="188" spans="1:25" ht="12.75" customHeight="1">
      <c r="A188" s="84"/>
      <c r="B188" s="84"/>
      <c r="C188" s="84"/>
      <c r="D188" s="84"/>
      <c r="E188" s="84"/>
      <c r="F188" s="84"/>
      <c r="G188" s="84"/>
      <c r="H188" s="84"/>
      <c r="I188" s="84"/>
      <c r="J188" s="84"/>
      <c r="K188" s="84"/>
      <c r="L188" s="84"/>
      <c r="M188" s="84"/>
      <c r="N188" s="84"/>
      <c r="O188" s="84"/>
      <c r="P188" s="84"/>
      <c r="Q188" s="84"/>
      <c r="R188" s="84"/>
      <c r="S188" s="84"/>
      <c r="T188" s="84"/>
      <c r="U188" s="84"/>
      <c r="V188" s="84"/>
      <c r="W188" s="84"/>
      <c r="X188" s="84"/>
      <c r="Y188" s="84"/>
    </row>
    <row r="189" spans="1:25" ht="12.75" customHeight="1">
      <c r="A189" s="84"/>
      <c r="B189" s="84"/>
      <c r="C189" s="84"/>
      <c r="D189" s="84"/>
      <c r="E189" s="84"/>
      <c r="F189" s="84"/>
      <c r="G189" s="84"/>
      <c r="H189" s="84"/>
      <c r="I189" s="84"/>
      <c r="J189" s="84"/>
      <c r="K189" s="84"/>
      <c r="L189" s="84"/>
      <c r="M189" s="84"/>
      <c r="N189" s="84"/>
      <c r="O189" s="84"/>
      <c r="P189" s="84"/>
      <c r="Q189" s="84"/>
      <c r="R189" s="84"/>
      <c r="S189" s="84"/>
      <c r="T189" s="84"/>
      <c r="U189" s="84"/>
      <c r="V189" s="84"/>
      <c r="W189" s="84"/>
      <c r="X189" s="84"/>
      <c r="Y189" s="84"/>
    </row>
    <row r="190" spans="1:25" ht="12.75" customHeight="1">
      <c r="A190" s="84"/>
      <c r="B190" s="84"/>
      <c r="C190" s="84"/>
      <c r="D190" s="84"/>
      <c r="E190" s="84"/>
      <c r="F190" s="84"/>
      <c r="G190" s="84"/>
      <c r="H190" s="84"/>
      <c r="I190" s="84"/>
      <c r="J190" s="84"/>
      <c r="K190" s="84"/>
      <c r="L190" s="84"/>
      <c r="M190" s="84"/>
      <c r="N190" s="84"/>
      <c r="O190" s="84"/>
      <c r="P190" s="84"/>
      <c r="Q190" s="84"/>
      <c r="R190" s="84"/>
      <c r="S190" s="84"/>
      <c r="T190" s="84"/>
      <c r="U190" s="84"/>
      <c r="V190" s="84"/>
      <c r="W190" s="84"/>
      <c r="X190" s="84"/>
      <c r="Y190" s="84"/>
    </row>
    <row r="191" spans="1:25" ht="12.75" customHeight="1">
      <c r="A191" s="84"/>
      <c r="B191" s="84"/>
      <c r="C191" s="84"/>
      <c r="D191" s="84"/>
      <c r="E191" s="84"/>
      <c r="F191" s="84"/>
      <c r="G191" s="84"/>
      <c r="H191" s="84"/>
      <c r="I191" s="84"/>
      <c r="J191" s="84"/>
      <c r="K191" s="84"/>
      <c r="L191" s="84"/>
      <c r="M191" s="84"/>
      <c r="N191" s="84"/>
      <c r="O191" s="84"/>
      <c r="P191" s="84"/>
      <c r="Q191" s="84"/>
      <c r="R191" s="84"/>
      <c r="S191" s="84"/>
      <c r="T191" s="84"/>
      <c r="U191" s="84"/>
      <c r="V191" s="84"/>
      <c r="W191" s="84"/>
      <c r="X191" s="84"/>
      <c r="Y191" s="84"/>
    </row>
    <row r="192" spans="1:25" ht="12.75" customHeight="1">
      <c r="A192" s="84"/>
      <c r="B192" s="84"/>
      <c r="C192" s="84"/>
      <c r="D192" s="84"/>
      <c r="E192" s="84"/>
      <c r="F192" s="84"/>
      <c r="G192" s="84"/>
      <c r="H192" s="84"/>
      <c r="I192" s="84"/>
      <c r="J192" s="84"/>
      <c r="K192" s="84"/>
      <c r="L192" s="84"/>
      <c r="M192" s="84"/>
      <c r="N192" s="84"/>
      <c r="O192" s="84"/>
      <c r="P192" s="84"/>
      <c r="Q192" s="84"/>
      <c r="R192" s="84"/>
      <c r="S192" s="84"/>
      <c r="T192" s="84"/>
      <c r="U192" s="84"/>
      <c r="V192" s="84"/>
      <c r="W192" s="84"/>
      <c r="X192" s="84"/>
      <c r="Y192" s="84"/>
    </row>
    <row r="193" spans="1:25" ht="12.75" customHeight="1">
      <c r="A193" s="84"/>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row>
    <row r="194" spans="1:25" ht="12.75" customHeight="1">
      <c r="A194" s="84"/>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row>
    <row r="195" spans="1:25" ht="12.75" customHeight="1">
      <c r="A195" s="84"/>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row>
    <row r="196" spans="1:25" ht="12.75" customHeight="1">
      <c r="A196" s="84"/>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row>
    <row r="197" spans="1:25" ht="12.75" customHeight="1">
      <c r="A197" s="84"/>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row>
    <row r="198" spans="1:25" ht="12.75" customHeight="1">
      <c r="A198" s="84"/>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row>
    <row r="199" spans="1:25" ht="12.75" customHeight="1">
      <c r="A199" s="84"/>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row>
    <row r="200" spans="1:25" ht="12.75" customHeight="1">
      <c r="A200" s="84"/>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row>
    <row r="201" spans="1:25" ht="12.75" customHeight="1">
      <c r="A201" s="84"/>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row>
    <row r="202" spans="1:25" ht="12.75" customHeight="1">
      <c r="A202" s="84"/>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row>
    <row r="203" spans="1:25" ht="12.75" customHeight="1">
      <c r="A203" s="84"/>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row>
    <row r="204" spans="1:25" ht="12.75" customHeight="1">
      <c r="A204" s="84"/>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row>
    <row r="205" spans="1:25" ht="12.75" customHeight="1">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row>
    <row r="206" spans="1:25" ht="12.75" customHeight="1">
      <c r="A206" s="84"/>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row>
    <row r="207" spans="1:25" ht="12.75" customHeight="1">
      <c r="A207" s="84"/>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row>
    <row r="208" spans="1:25" ht="12.75" customHeight="1">
      <c r="A208" s="84"/>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row>
    <row r="209" spans="1:25" ht="12.75" customHeight="1">
      <c r="A209" s="84"/>
      <c r="B209" s="84"/>
      <c r="C209" s="84"/>
      <c r="D209" s="84"/>
      <c r="E209" s="84"/>
      <c r="F209" s="84"/>
      <c r="G209" s="84"/>
      <c r="H209" s="84"/>
      <c r="I209" s="84"/>
      <c r="J209" s="84"/>
      <c r="K209" s="84"/>
      <c r="L209" s="84"/>
      <c r="M209" s="84"/>
      <c r="N209" s="84"/>
      <c r="O209" s="84"/>
      <c r="P209" s="84"/>
      <c r="Q209" s="84"/>
      <c r="R209" s="84"/>
      <c r="S209" s="84"/>
      <c r="T209" s="84"/>
      <c r="U209" s="84"/>
      <c r="V209" s="84"/>
      <c r="W209" s="84"/>
      <c r="X209" s="84"/>
      <c r="Y209" s="84"/>
    </row>
    <row r="210" spans="1:25" ht="12.75" customHeight="1">
      <c r="A210" s="84"/>
      <c r="B210" s="84"/>
      <c r="C210" s="84"/>
      <c r="D210" s="84"/>
      <c r="E210" s="84"/>
      <c r="F210" s="84"/>
      <c r="G210" s="84"/>
      <c r="H210" s="84"/>
      <c r="I210" s="84"/>
      <c r="J210" s="84"/>
      <c r="K210" s="84"/>
      <c r="L210" s="84"/>
      <c r="M210" s="84"/>
      <c r="N210" s="84"/>
      <c r="O210" s="84"/>
      <c r="P210" s="84"/>
      <c r="Q210" s="84"/>
      <c r="R210" s="84"/>
      <c r="S210" s="84"/>
      <c r="T210" s="84"/>
      <c r="U210" s="84"/>
      <c r="V210" s="84"/>
      <c r="W210" s="84"/>
      <c r="X210" s="84"/>
      <c r="Y210" s="84"/>
    </row>
    <row r="211" spans="1:25" ht="12.75" customHeight="1">
      <c r="A211" s="84"/>
      <c r="B211" s="84"/>
      <c r="C211" s="84"/>
      <c r="D211" s="84"/>
      <c r="E211" s="84"/>
      <c r="F211" s="84"/>
      <c r="G211" s="84"/>
      <c r="H211" s="84"/>
      <c r="I211" s="84"/>
      <c r="J211" s="84"/>
      <c r="K211" s="84"/>
      <c r="L211" s="84"/>
      <c r="M211" s="84"/>
      <c r="N211" s="84"/>
      <c r="O211" s="84"/>
      <c r="P211" s="84"/>
      <c r="Q211" s="84"/>
      <c r="R211" s="84"/>
      <c r="S211" s="84"/>
      <c r="T211" s="84"/>
      <c r="U211" s="84"/>
      <c r="V211" s="84"/>
      <c r="W211" s="84"/>
      <c r="X211" s="84"/>
      <c r="Y211" s="84"/>
    </row>
    <row r="212" spans="1:25" ht="12.75" customHeight="1">
      <c r="A212" s="84"/>
      <c r="B212" s="84"/>
      <c r="C212" s="84"/>
      <c r="D212" s="84"/>
      <c r="E212" s="84"/>
      <c r="F212" s="84"/>
      <c r="G212" s="84"/>
      <c r="H212" s="84"/>
      <c r="I212" s="84"/>
      <c r="J212" s="84"/>
      <c r="K212" s="84"/>
      <c r="L212" s="84"/>
      <c r="M212" s="84"/>
      <c r="N212" s="84"/>
      <c r="O212" s="84"/>
      <c r="P212" s="84"/>
      <c r="Q212" s="84"/>
      <c r="R212" s="84"/>
      <c r="S212" s="84"/>
      <c r="T212" s="84"/>
      <c r="U212" s="84"/>
      <c r="V212" s="84"/>
      <c r="W212" s="84"/>
      <c r="X212" s="84"/>
      <c r="Y212" s="84"/>
    </row>
    <row r="213" spans="1:25" ht="12.75" customHeight="1">
      <c r="A213" s="84"/>
      <c r="B213" s="84"/>
      <c r="C213" s="84"/>
      <c r="D213" s="84"/>
      <c r="E213" s="84"/>
      <c r="F213" s="84"/>
      <c r="G213" s="84"/>
      <c r="H213" s="84"/>
      <c r="I213" s="84"/>
      <c r="J213" s="84"/>
      <c r="K213" s="84"/>
      <c r="L213" s="84"/>
      <c r="M213" s="84"/>
      <c r="N213" s="84"/>
      <c r="O213" s="84"/>
      <c r="P213" s="84"/>
      <c r="Q213" s="84"/>
      <c r="R213" s="84"/>
      <c r="S213" s="84"/>
      <c r="T213" s="84"/>
      <c r="U213" s="84"/>
      <c r="V213" s="84"/>
      <c r="W213" s="84"/>
      <c r="X213" s="84"/>
      <c r="Y213" s="84"/>
    </row>
    <row r="214" spans="1:25" ht="12.75" customHeight="1">
      <c r="A214" s="84"/>
      <c r="B214" s="84"/>
      <c r="C214" s="84"/>
      <c r="D214" s="84"/>
      <c r="E214" s="84"/>
      <c r="F214" s="84"/>
      <c r="G214" s="84"/>
      <c r="H214" s="84"/>
      <c r="I214" s="84"/>
      <c r="J214" s="84"/>
      <c r="K214" s="84"/>
      <c r="L214" s="84"/>
      <c r="M214" s="84"/>
      <c r="N214" s="84"/>
      <c r="O214" s="84"/>
      <c r="P214" s="84"/>
      <c r="Q214" s="84"/>
      <c r="R214" s="84"/>
      <c r="S214" s="84"/>
      <c r="T214" s="84"/>
      <c r="U214" s="84"/>
      <c r="V214" s="84"/>
      <c r="W214" s="84"/>
      <c r="X214" s="84"/>
      <c r="Y214" s="84"/>
    </row>
    <row r="215" spans="1:25" ht="12.75" customHeight="1">
      <c r="A215" s="84"/>
      <c r="B215" s="84"/>
      <c r="C215" s="84"/>
      <c r="D215" s="84"/>
      <c r="E215" s="84"/>
      <c r="F215" s="84"/>
      <c r="G215" s="84"/>
      <c r="H215" s="84"/>
      <c r="I215" s="84"/>
      <c r="J215" s="84"/>
      <c r="K215" s="84"/>
      <c r="L215" s="84"/>
      <c r="M215" s="84"/>
      <c r="N215" s="84"/>
      <c r="O215" s="84"/>
      <c r="P215" s="84"/>
      <c r="Q215" s="84"/>
      <c r="R215" s="84"/>
      <c r="S215" s="84"/>
      <c r="T215" s="84"/>
      <c r="U215" s="84"/>
      <c r="V215" s="84"/>
      <c r="W215" s="84"/>
      <c r="X215" s="84"/>
      <c r="Y215" s="84"/>
    </row>
    <row r="216" spans="1:25" ht="12.75" customHeight="1">
      <c r="A216" s="84"/>
      <c r="B216" s="84"/>
      <c r="C216" s="84"/>
      <c r="D216" s="84"/>
      <c r="E216" s="84"/>
      <c r="F216" s="84"/>
      <c r="G216" s="84"/>
      <c r="H216" s="84"/>
      <c r="I216" s="84"/>
      <c r="J216" s="84"/>
      <c r="K216" s="84"/>
      <c r="L216" s="84"/>
      <c r="M216" s="84"/>
      <c r="N216" s="84"/>
      <c r="O216" s="84"/>
      <c r="P216" s="84"/>
      <c r="Q216" s="84"/>
      <c r="R216" s="84"/>
      <c r="S216" s="84"/>
      <c r="T216" s="84"/>
      <c r="U216" s="84"/>
      <c r="V216" s="84"/>
      <c r="W216" s="84"/>
      <c r="X216" s="84"/>
      <c r="Y216" s="84"/>
    </row>
    <row r="217" spans="1:25" ht="12.75" customHeight="1">
      <c r="A217" s="84"/>
      <c r="B217" s="84"/>
      <c r="C217" s="84"/>
      <c r="D217" s="84"/>
      <c r="E217" s="84"/>
      <c r="F217" s="84"/>
      <c r="G217" s="84"/>
      <c r="H217" s="84"/>
      <c r="I217" s="84"/>
      <c r="J217" s="84"/>
      <c r="K217" s="84"/>
      <c r="L217" s="84"/>
      <c r="M217" s="84"/>
      <c r="N217" s="84"/>
      <c r="O217" s="84"/>
      <c r="P217" s="84"/>
      <c r="Q217" s="84"/>
      <c r="R217" s="84"/>
      <c r="S217" s="84"/>
      <c r="T217" s="84"/>
      <c r="U217" s="84"/>
      <c r="V217" s="84"/>
      <c r="W217" s="84"/>
      <c r="X217" s="84"/>
      <c r="Y217" s="84"/>
    </row>
    <row r="218" spans="1:25" ht="12.75" customHeight="1">
      <c r="A218" s="84"/>
      <c r="B218" s="84"/>
      <c r="C218" s="84"/>
      <c r="D218" s="84"/>
      <c r="E218" s="84"/>
      <c r="F218" s="84"/>
      <c r="G218" s="84"/>
      <c r="H218" s="84"/>
      <c r="I218" s="84"/>
      <c r="J218" s="84"/>
      <c r="K218" s="84"/>
      <c r="L218" s="84"/>
      <c r="M218" s="84"/>
      <c r="N218" s="84"/>
      <c r="O218" s="84"/>
      <c r="P218" s="84"/>
      <c r="Q218" s="84"/>
      <c r="R218" s="84"/>
      <c r="S218" s="84"/>
      <c r="T218" s="84"/>
      <c r="U218" s="84"/>
      <c r="V218" s="84"/>
      <c r="W218" s="84"/>
      <c r="X218" s="84"/>
      <c r="Y218" s="84"/>
    </row>
    <row r="219" spans="1:25" ht="12.75" customHeight="1">
      <c r="A219" s="84"/>
      <c r="B219" s="84"/>
      <c r="C219" s="84"/>
      <c r="D219" s="84"/>
      <c r="E219" s="84"/>
      <c r="F219" s="84"/>
      <c r="G219" s="84"/>
      <c r="H219" s="84"/>
      <c r="I219" s="84"/>
      <c r="J219" s="84"/>
      <c r="K219" s="84"/>
      <c r="L219" s="84"/>
      <c r="M219" s="84"/>
      <c r="N219" s="84"/>
      <c r="O219" s="84"/>
      <c r="P219" s="84"/>
      <c r="Q219" s="84"/>
      <c r="R219" s="84"/>
      <c r="S219" s="84"/>
      <c r="T219" s="84"/>
      <c r="U219" s="84"/>
      <c r="V219" s="84"/>
      <c r="W219" s="84"/>
      <c r="X219" s="84"/>
      <c r="Y219" s="84"/>
    </row>
    <row r="220" spans="1:25" ht="12.75" customHeight="1">
      <c r="A220" s="84"/>
      <c r="B220" s="84"/>
      <c r="C220" s="84"/>
      <c r="D220" s="84"/>
      <c r="E220" s="84"/>
      <c r="F220" s="84"/>
      <c r="G220" s="84"/>
      <c r="H220" s="84"/>
      <c r="I220" s="84"/>
      <c r="J220" s="84"/>
      <c r="K220" s="84"/>
      <c r="L220" s="84"/>
      <c r="M220" s="84"/>
      <c r="N220" s="84"/>
      <c r="O220" s="84"/>
      <c r="P220" s="84"/>
      <c r="Q220" s="84"/>
      <c r="R220" s="84"/>
      <c r="S220" s="84"/>
      <c r="T220" s="84"/>
      <c r="U220" s="84"/>
      <c r="V220" s="84"/>
      <c r="W220" s="84"/>
      <c r="X220" s="84"/>
      <c r="Y220" s="84"/>
    </row>
    <row r="221" spans="1:25" ht="12.75" customHeight="1">
      <c r="A221" s="84"/>
      <c r="B221" s="84"/>
      <c r="C221" s="84"/>
      <c r="D221" s="84"/>
      <c r="E221" s="84"/>
      <c r="F221" s="84"/>
      <c r="G221" s="84"/>
      <c r="H221" s="84"/>
      <c r="I221" s="84"/>
      <c r="J221" s="84"/>
      <c r="K221" s="84"/>
      <c r="L221" s="84"/>
      <c r="M221" s="84"/>
      <c r="N221" s="84"/>
      <c r="O221" s="84"/>
      <c r="P221" s="84"/>
      <c r="Q221" s="84"/>
      <c r="R221" s="84"/>
      <c r="S221" s="84"/>
      <c r="T221" s="84"/>
      <c r="U221" s="84"/>
      <c r="V221" s="84"/>
      <c r="W221" s="84"/>
      <c r="X221" s="84"/>
      <c r="Y221" s="84"/>
    </row>
    <row r="222" spans="1:25" ht="12.75" customHeight="1">
      <c r="A222" s="84"/>
      <c r="B222" s="84"/>
      <c r="C222" s="84"/>
      <c r="D222" s="84"/>
      <c r="E222" s="84"/>
      <c r="F222" s="84"/>
      <c r="G222" s="84"/>
      <c r="H222" s="84"/>
      <c r="I222" s="84"/>
      <c r="J222" s="84"/>
      <c r="K222" s="84"/>
      <c r="L222" s="84"/>
      <c r="M222" s="84"/>
      <c r="N222" s="84"/>
      <c r="O222" s="84"/>
      <c r="P222" s="84"/>
      <c r="Q222" s="84"/>
      <c r="R222" s="84"/>
      <c r="S222" s="84"/>
      <c r="T222" s="84"/>
      <c r="U222" s="84"/>
      <c r="V222" s="84"/>
      <c r="W222" s="84"/>
      <c r="X222" s="84"/>
      <c r="Y222" s="84"/>
    </row>
    <row r="223" spans="1:25" ht="12.75" customHeight="1">
      <c r="A223" s="84"/>
      <c r="B223" s="84"/>
      <c r="C223" s="84"/>
      <c r="D223" s="84"/>
      <c r="E223" s="84"/>
      <c r="F223" s="84"/>
      <c r="G223" s="84"/>
      <c r="H223" s="84"/>
      <c r="I223" s="84"/>
      <c r="J223" s="84"/>
      <c r="K223" s="84"/>
      <c r="L223" s="84"/>
      <c r="M223" s="84"/>
      <c r="N223" s="84"/>
      <c r="O223" s="84"/>
      <c r="P223" s="84"/>
      <c r="Q223" s="84"/>
      <c r="R223" s="84"/>
      <c r="S223" s="84"/>
      <c r="T223" s="84"/>
      <c r="U223" s="84"/>
      <c r="V223" s="84"/>
      <c r="W223" s="84"/>
      <c r="X223" s="84"/>
      <c r="Y223" s="84"/>
    </row>
    <row r="224" spans="1:25" ht="12.75" customHeight="1">
      <c r="A224" s="84"/>
      <c r="B224" s="84"/>
      <c r="C224" s="84"/>
      <c r="D224" s="84"/>
      <c r="E224" s="84"/>
      <c r="F224" s="84"/>
      <c r="G224" s="84"/>
      <c r="H224" s="84"/>
      <c r="I224" s="84"/>
      <c r="J224" s="84"/>
      <c r="K224" s="84"/>
      <c r="L224" s="84"/>
      <c r="M224" s="84"/>
      <c r="N224" s="84"/>
      <c r="O224" s="84"/>
      <c r="P224" s="84"/>
      <c r="Q224" s="84"/>
      <c r="R224" s="84"/>
      <c r="S224" s="84"/>
      <c r="T224" s="84"/>
      <c r="U224" s="84"/>
      <c r="V224" s="84"/>
      <c r="W224" s="84"/>
      <c r="X224" s="84"/>
      <c r="Y224" s="84"/>
    </row>
    <row r="225" spans="1:25" ht="12.75" customHeight="1">
      <c r="A225" s="84"/>
      <c r="B225" s="84"/>
      <c r="C225" s="84"/>
      <c r="D225" s="84"/>
      <c r="E225" s="84"/>
      <c r="F225" s="84"/>
      <c r="G225" s="84"/>
      <c r="H225" s="84"/>
      <c r="I225" s="84"/>
      <c r="J225" s="84"/>
      <c r="K225" s="84"/>
      <c r="L225" s="84"/>
      <c r="M225" s="84"/>
      <c r="N225" s="84"/>
      <c r="O225" s="84"/>
      <c r="P225" s="84"/>
      <c r="Q225" s="84"/>
      <c r="R225" s="84"/>
      <c r="S225" s="84"/>
      <c r="T225" s="84"/>
      <c r="U225" s="84"/>
      <c r="V225" s="84"/>
      <c r="W225" s="84"/>
      <c r="X225" s="84"/>
      <c r="Y225" s="84"/>
    </row>
    <row r="226" spans="1:25" ht="12.75" customHeight="1">
      <c r="A226" s="84"/>
      <c r="B226" s="84"/>
      <c r="C226" s="84"/>
      <c r="D226" s="84"/>
      <c r="E226" s="84"/>
      <c r="F226" s="84"/>
      <c r="G226" s="84"/>
      <c r="H226" s="84"/>
      <c r="I226" s="84"/>
      <c r="J226" s="84"/>
      <c r="K226" s="84"/>
      <c r="L226" s="84"/>
      <c r="M226" s="84"/>
      <c r="N226" s="84"/>
      <c r="O226" s="84"/>
      <c r="P226" s="84"/>
      <c r="Q226" s="84"/>
      <c r="R226" s="84"/>
      <c r="S226" s="84"/>
      <c r="T226" s="84"/>
      <c r="U226" s="84"/>
      <c r="V226" s="84"/>
      <c r="W226" s="84"/>
      <c r="X226" s="84"/>
      <c r="Y226" s="84"/>
    </row>
    <row r="227" spans="1:25" ht="12.75" customHeight="1">
      <c r="A227" s="84"/>
      <c r="B227" s="84"/>
      <c r="C227" s="84"/>
      <c r="D227" s="84"/>
      <c r="E227" s="84"/>
      <c r="F227" s="84"/>
      <c r="G227" s="84"/>
      <c r="H227" s="84"/>
      <c r="I227" s="84"/>
      <c r="J227" s="84"/>
      <c r="K227" s="84"/>
      <c r="L227" s="84"/>
      <c r="M227" s="84"/>
      <c r="N227" s="84"/>
      <c r="O227" s="84"/>
      <c r="P227" s="84"/>
      <c r="Q227" s="84"/>
      <c r="R227" s="84"/>
      <c r="S227" s="84"/>
      <c r="T227" s="84"/>
      <c r="U227" s="84"/>
      <c r="V227" s="84"/>
      <c r="W227" s="84"/>
      <c r="X227" s="84"/>
      <c r="Y227" s="84"/>
    </row>
    <row r="228" spans="1:25" ht="12.75" customHeight="1">
      <c r="A228" s="84"/>
      <c r="B228" s="84"/>
      <c r="C228" s="84"/>
      <c r="D228" s="84"/>
      <c r="E228" s="84"/>
      <c r="F228" s="84"/>
      <c r="G228" s="84"/>
      <c r="H228" s="84"/>
      <c r="I228" s="84"/>
      <c r="J228" s="84"/>
      <c r="K228" s="84"/>
      <c r="L228" s="84"/>
      <c r="M228" s="84"/>
      <c r="N228" s="84"/>
      <c r="O228" s="84"/>
      <c r="P228" s="84"/>
      <c r="Q228" s="84"/>
      <c r="R228" s="84"/>
      <c r="S228" s="84"/>
      <c r="T228" s="84"/>
      <c r="U228" s="84"/>
      <c r="V228" s="84"/>
      <c r="W228" s="84"/>
      <c r="X228" s="84"/>
      <c r="Y228" s="84"/>
    </row>
    <row r="229" spans="1:25" ht="12.75" customHeight="1">
      <c r="A229" s="84"/>
      <c r="B229" s="84"/>
      <c r="C229" s="84"/>
      <c r="D229" s="84"/>
      <c r="E229" s="84"/>
      <c r="F229" s="84"/>
      <c r="G229" s="84"/>
      <c r="H229" s="84"/>
      <c r="I229" s="84"/>
      <c r="J229" s="84"/>
      <c r="K229" s="84"/>
      <c r="L229" s="84"/>
      <c r="M229" s="84"/>
      <c r="N229" s="84"/>
      <c r="O229" s="84"/>
      <c r="P229" s="84"/>
      <c r="Q229" s="84"/>
      <c r="R229" s="84"/>
      <c r="S229" s="84"/>
      <c r="T229" s="84"/>
      <c r="U229" s="84"/>
      <c r="V229" s="84"/>
      <c r="W229" s="84"/>
      <c r="X229" s="84"/>
      <c r="Y229" s="84"/>
    </row>
    <row r="230" spans="1:25" ht="12.75" customHeight="1">
      <c r="A230" s="84"/>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row>
    <row r="231" spans="1:25" ht="12.75" customHeight="1">
      <c r="A231" s="84"/>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row>
    <row r="232" spans="1:25" ht="12.75" customHeight="1">
      <c r="A232" s="84"/>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row>
    <row r="233" spans="1:25" ht="12.75" customHeight="1">
      <c r="A233" s="84"/>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row>
    <row r="234" spans="1:25" ht="12.75" customHeight="1">
      <c r="A234" s="84"/>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row>
    <row r="235" spans="1:25" ht="12.75" customHeight="1">
      <c r="A235" s="84"/>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row>
    <row r="236" spans="1:25" ht="12.75" customHeight="1">
      <c r="A236" s="84"/>
      <c r="B236" s="84"/>
      <c r="C236" s="84"/>
      <c r="D236" s="84"/>
      <c r="E236" s="84"/>
      <c r="F236" s="84"/>
      <c r="G236" s="84"/>
      <c r="H236" s="84"/>
      <c r="I236" s="84"/>
      <c r="J236" s="84"/>
      <c r="K236" s="84"/>
      <c r="L236" s="84"/>
      <c r="M236" s="84"/>
      <c r="N236" s="84"/>
      <c r="O236" s="84"/>
      <c r="P236" s="84"/>
      <c r="Q236" s="84"/>
      <c r="R236" s="84"/>
      <c r="S236" s="84"/>
      <c r="T236" s="84"/>
      <c r="U236" s="84"/>
      <c r="V236" s="84"/>
      <c r="W236" s="84"/>
      <c r="X236" s="84"/>
      <c r="Y236" s="84"/>
    </row>
    <row r="237" spans="1:25" ht="12.75" customHeight="1">
      <c r="A237" s="84"/>
      <c r="B237" s="84"/>
      <c r="C237" s="84"/>
      <c r="D237" s="84"/>
      <c r="E237" s="84"/>
      <c r="F237" s="84"/>
      <c r="G237" s="84"/>
      <c r="H237" s="84"/>
      <c r="I237" s="84"/>
      <c r="J237" s="84"/>
      <c r="K237" s="84"/>
      <c r="L237" s="84"/>
      <c r="M237" s="84"/>
      <c r="N237" s="84"/>
      <c r="O237" s="84"/>
      <c r="P237" s="84"/>
      <c r="Q237" s="84"/>
      <c r="R237" s="84"/>
      <c r="S237" s="84"/>
      <c r="T237" s="84"/>
      <c r="U237" s="84"/>
      <c r="V237" s="84"/>
      <c r="W237" s="84"/>
      <c r="X237" s="84"/>
      <c r="Y237" s="84"/>
    </row>
    <row r="238" spans="1:25" ht="12.75" customHeight="1">
      <c r="A238" s="84"/>
      <c r="B238" s="84"/>
      <c r="C238" s="84"/>
      <c r="D238" s="84"/>
      <c r="E238" s="84"/>
      <c r="F238" s="84"/>
      <c r="G238" s="84"/>
      <c r="H238" s="84"/>
      <c r="I238" s="84"/>
      <c r="J238" s="84"/>
      <c r="K238" s="84"/>
      <c r="L238" s="84"/>
      <c r="M238" s="84"/>
      <c r="N238" s="84"/>
      <c r="O238" s="84"/>
      <c r="P238" s="84"/>
      <c r="Q238" s="84"/>
      <c r="R238" s="84"/>
      <c r="S238" s="84"/>
      <c r="T238" s="84"/>
      <c r="U238" s="84"/>
      <c r="V238" s="84"/>
      <c r="W238" s="84"/>
      <c r="X238" s="84"/>
      <c r="Y238" s="84"/>
    </row>
    <row r="239" spans="1:25" ht="12.75" customHeight="1">
      <c r="A239" s="84"/>
      <c r="B239" s="84"/>
      <c r="C239" s="84"/>
      <c r="D239" s="84"/>
      <c r="E239" s="84"/>
      <c r="F239" s="84"/>
      <c r="G239" s="84"/>
      <c r="H239" s="84"/>
      <c r="I239" s="84"/>
      <c r="J239" s="84"/>
      <c r="K239" s="84"/>
      <c r="L239" s="84"/>
      <c r="M239" s="84"/>
      <c r="N239" s="84"/>
      <c r="O239" s="84"/>
      <c r="P239" s="84"/>
      <c r="Q239" s="84"/>
      <c r="R239" s="84"/>
      <c r="S239" s="84"/>
      <c r="T239" s="84"/>
      <c r="U239" s="84"/>
      <c r="V239" s="84"/>
      <c r="W239" s="84"/>
      <c r="X239" s="84"/>
      <c r="Y239" s="84"/>
    </row>
    <row r="240" spans="1:25" ht="12.75" customHeight="1">
      <c r="A240" s="84"/>
      <c r="B240" s="84"/>
      <c r="C240" s="84"/>
      <c r="D240" s="84"/>
      <c r="E240" s="84"/>
      <c r="F240" s="84"/>
      <c r="G240" s="84"/>
      <c r="H240" s="84"/>
      <c r="I240" s="84"/>
      <c r="J240" s="84"/>
      <c r="K240" s="84"/>
      <c r="L240" s="84"/>
      <c r="M240" s="84"/>
      <c r="N240" s="84"/>
      <c r="O240" s="84"/>
      <c r="P240" s="84"/>
      <c r="Q240" s="84"/>
      <c r="R240" s="84"/>
      <c r="S240" s="84"/>
      <c r="T240" s="84"/>
      <c r="U240" s="84"/>
      <c r="V240" s="84"/>
      <c r="W240" s="84"/>
      <c r="X240" s="84"/>
      <c r="Y240" s="84"/>
    </row>
    <row r="241" spans="1:25" ht="12.75" customHeight="1">
      <c r="A241" s="84"/>
      <c r="B241" s="84"/>
      <c r="C241" s="84"/>
      <c r="D241" s="84"/>
      <c r="E241" s="84"/>
      <c r="F241" s="84"/>
      <c r="G241" s="84"/>
      <c r="H241" s="84"/>
      <c r="I241" s="84"/>
      <c r="J241" s="84"/>
      <c r="K241" s="84"/>
      <c r="L241" s="84"/>
      <c r="M241" s="84"/>
      <c r="N241" s="84"/>
      <c r="O241" s="84"/>
      <c r="P241" s="84"/>
      <c r="Q241" s="84"/>
      <c r="R241" s="84"/>
      <c r="S241" s="84"/>
      <c r="T241" s="84"/>
      <c r="U241" s="84"/>
      <c r="V241" s="84"/>
      <c r="W241" s="84"/>
      <c r="X241" s="84"/>
      <c r="Y241" s="84"/>
    </row>
    <row r="242" spans="1:25" ht="12.75" customHeight="1">
      <c r="A242" s="84"/>
      <c r="B242" s="84"/>
      <c r="C242" s="84"/>
      <c r="D242" s="84"/>
      <c r="E242" s="84"/>
      <c r="F242" s="84"/>
      <c r="G242" s="84"/>
      <c r="H242" s="84"/>
      <c r="I242" s="84"/>
      <c r="J242" s="84"/>
      <c r="K242" s="84"/>
      <c r="L242" s="84"/>
      <c r="M242" s="84"/>
      <c r="N242" s="84"/>
      <c r="O242" s="84"/>
      <c r="P242" s="84"/>
      <c r="Q242" s="84"/>
      <c r="R242" s="84"/>
      <c r="S242" s="84"/>
      <c r="T242" s="84"/>
      <c r="U242" s="84"/>
      <c r="V242" s="84"/>
      <c r="W242" s="84"/>
      <c r="X242" s="84"/>
      <c r="Y242" s="84"/>
    </row>
    <row r="243" spans="1:25" ht="12.75" customHeight="1">
      <c r="A243" s="84"/>
      <c r="B243" s="84"/>
      <c r="C243" s="84"/>
      <c r="D243" s="84"/>
      <c r="E243" s="84"/>
      <c r="F243" s="84"/>
      <c r="G243" s="84"/>
      <c r="H243" s="84"/>
      <c r="I243" s="84"/>
      <c r="J243" s="84"/>
      <c r="K243" s="84"/>
      <c r="L243" s="84"/>
      <c r="M243" s="84"/>
      <c r="N243" s="84"/>
      <c r="O243" s="84"/>
      <c r="P243" s="84"/>
      <c r="Q243" s="84"/>
      <c r="R243" s="84"/>
      <c r="S243" s="84"/>
      <c r="T243" s="84"/>
      <c r="U243" s="84"/>
      <c r="V243" s="84"/>
      <c r="W243" s="84"/>
      <c r="X243" s="84"/>
      <c r="Y243" s="84"/>
    </row>
    <row r="244" spans="1:25" ht="12.75" customHeight="1">
      <c r="A244" s="84"/>
      <c r="B244" s="84"/>
      <c r="C244" s="84"/>
      <c r="D244" s="84"/>
      <c r="E244" s="84"/>
      <c r="F244" s="84"/>
      <c r="G244" s="84"/>
      <c r="H244" s="84"/>
      <c r="I244" s="84"/>
      <c r="J244" s="84"/>
      <c r="K244" s="84"/>
      <c r="L244" s="84"/>
      <c r="M244" s="84"/>
      <c r="N244" s="84"/>
      <c r="O244" s="84"/>
      <c r="P244" s="84"/>
      <c r="Q244" s="84"/>
      <c r="R244" s="84"/>
      <c r="S244" s="84"/>
      <c r="T244" s="84"/>
      <c r="U244" s="84"/>
      <c r="V244" s="84"/>
      <c r="W244" s="84"/>
      <c r="X244" s="84"/>
      <c r="Y244" s="84"/>
    </row>
    <row r="245" spans="1:25" ht="12.75" customHeight="1">
      <c r="A245" s="84"/>
      <c r="B245" s="84"/>
      <c r="C245" s="84"/>
      <c r="D245" s="84"/>
      <c r="E245" s="84"/>
      <c r="F245" s="84"/>
      <c r="G245" s="84"/>
      <c r="H245" s="84"/>
      <c r="I245" s="84"/>
      <c r="J245" s="84"/>
      <c r="K245" s="84"/>
      <c r="L245" s="84"/>
      <c r="M245" s="84"/>
      <c r="N245" s="84"/>
      <c r="O245" s="84"/>
      <c r="P245" s="84"/>
      <c r="Q245" s="84"/>
      <c r="R245" s="84"/>
      <c r="S245" s="84"/>
      <c r="T245" s="84"/>
      <c r="U245" s="84"/>
      <c r="V245" s="84"/>
      <c r="W245" s="84"/>
      <c r="X245" s="84"/>
      <c r="Y245" s="84"/>
    </row>
    <row r="246" spans="1:25" ht="12.75" customHeight="1">
      <c r="A246" s="84"/>
      <c r="B246" s="84"/>
      <c r="C246" s="84"/>
      <c r="D246" s="84"/>
      <c r="E246" s="84"/>
      <c r="F246" s="84"/>
      <c r="G246" s="84"/>
      <c r="H246" s="84"/>
      <c r="I246" s="84"/>
      <c r="J246" s="84"/>
      <c r="K246" s="84"/>
      <c r="L246" s="84"/>
      <c r="M246" s="84"/>
      <c r="N246" s="84"/>
      <c r="O246" s="84"/>
      <c r="P246" s="84"/>
      <c r="Q246" s="84"/>
      <c r="R246" s="84"/>
      <c r="S246" s="84"/>
      <c r="T246" s="84"/>
      <c r="U246" s="84"/>
      <c r="V246" s="84"/>
      <c r="W246" s="84"/>
      <c r="X246" s="84"/>
      <c r="Y246" s="84"/>
    </row>
    <row r="247" spans="1:25" ht="12.75" customHeight="1">
      <c r="A247" s="84"/>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row>
    <row r="248" spans="1:25" ht="12.75" customHeight="1">
      <c r="A248" s="84"/>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row>
    <row r="249" spans="1:25" ht="12.75" customHeight="1">
      <c r="A249" s="84"/>
      <c r="B249" s="84"/>
      <c r="C249" s="84"/>
      <c r="D249" s="84"/>
      <c r="E249" s="84"/>
      <c r="F249" s="84"/>
      <c r="G249" s="84"/>
      <c r="H249" s="84"/>
      <c r="I249" s="84"/>
      <c r="J249" s="84"/>
      <c r="K249" s="84"/>
      <c r="L249" s="84"/>
      <c r="M249" s="84"/>
      <c r="N249" s="84"/>
      <c r="O249" s="84"/>
      <c r="P249" s="84"/>
      <c r="Q249" s="84"/>
      <c r="R249" s="84"/>
      <c r="S249" s="84"/>
      <c r="T249" s="84"/>
      <c r="U249" s="84"/>
      <c r="V249" s="84"/>
      <c r="W249" s="84"/>
      <c r="X249" s="84"/>
      <c r="Y249" s="84"/>
    </row>
    <row r="250" spans="1:25" ht="12.75" customHeight="1">
      <c r="A250" s="84"/>
      <c r="B250" s="84"/>
      <c r="C250" s="84"/>
      <c r="D250" s="84"/>
      <c r="E250" s="84"/>
      <c r="F250" s="84"/>
      <c r="G250" s="84"/>
      <c r="H250" s="84"/>
      <c r="I250" s="84"/>
      <c r="J250" s="84"/>
      <c r="K250" s="84"/>
      <c r="L250" s="84"/>
      <c r="M250" s="84"/>
      <c r="N250" s="84"/>
      <c r="O250" s="84"/>
      <c r="P250" s="84"/>
      <c r="Q250" s="84"/>
      <c r="R250" s="84"/>
      <c r="S250" s="84"/>
      <c r="T250" s="84"/>
      <c r="U250" s="84"/>
      <c r="V250" s="84"/>
      <c r="W250" s="84"/>
      <c r="X250" s="84"/>
      <c r="Y250" s="84"/>
    </row>
    <row r="251" spans="1:25" ht="12.75" customHeight="1">
      <c r="A251" s="84"/>
      <c r="B251" s="84"/>
      <c r="C251" s="84"/>
      <c r="D251" s="84"/>
      <c r="E251" s="84"/>
      <c r="F251" s="84"/>
      <c r="G251" s="84"/>
      <c r="H251" s="84"/>
      <c r="I251" s="84"/>
      <c r="J251" s="84"/>
      <c r="K251" s="84"/>
      <c r="L251" s="84"/>
      <c r="M251" s="84"/>
      <c r="N251" s="84"/>
      <c r="O251" s="84"/>
      <c r="P251" s="84"/>
      <c r="Q251" s="84"/>
      <c r="R251" s="84"/>
      <c r="S251" s="84"/>
      <c r="T251" s="84"/>
      <c r="U251" s="84"/>
      <c r="V251" s="84"/>
      <c r="W251" s="84"/>
      <c r="X251" s="84"/>
      <c r="Y251" s="84"/>
    </row>
    <row r="252" spans="1:25" ht="12.75" customHeight="1">
      <c r="A252" s="84"/>
      <c r="B252" s="84"/>
      <c r="C252" s="84"/>
      <c r="D252" s="84"/>
      <c r="E252" s="84"/>
      <c r="F252" s="84"/>
      <c r="G252" s="84"/>
      <c r="H252" s="84"/>
      <c r="I252" s="84"/>
      <c r="J252" s="84"/>
      <c r="K252" s="84"/>
      <c r="L252" s="84"/>
      <c r="M252" s="84"/>
      <c r="N252" s="84"/>
      <c r="O252" s="84"/>
      <c r="P252" s="84"/>
      <c r="Q252" s="84"/>
      <c r="R252" s="84"/>
      <c r="S252" s="84"/>
      <c r="T252" s="84"/>
      <c r="U252" s="84"/>
      <c r="V252" s="84"/>
      <c r="W252" s="84"/>
      <c r="X252" s="84"/>
      <c r="Y252" s="84"/>
    </row>
    <row r="253" spans="1:25" ht="12.75" customHeight="1">
      <c r="A253" s="84"/>
      <c r="B253" s="84"/>
      <c r="C253" s="84"/>
      <c r="D253" s="84"/>
      <c r="E253" s="84"/>
      <c r="F253" s="84"/>
      <c r="G253" s="84"/>
      <c r="H253" s="84"/>
      <c r="I253" s="84"/>
      <c r="J253" s="84"/>
      <c r="K253" s="84"/>
      <c r="L253" s="84"/>
      <c r="M253" s="84"/>
      <c r="N253" s="84"/>
      <c r="O253" s="84"/>
      <c r="P253" s="84"/>
      <c r="Q253" s="84"/>
      <c r="R253" s="84"/>
      <c r="S253" s="84"/>
      <c r="T253" s="84"/>
      <c r="U253" s="84"/>
      <c r="V253" s="84"/>
      <c r="W253" s="84"/>
      <c r="X253" s="84"/>
      <c r="Y253" s="84"/>
    </row>
    <row r="254" spans="1:25" ht="12.75" customHeight="1">
      <c r="A254" s="84"/>
      <c r="B254" s="84"/>
      <c r="C254" s="84"/>
      <c r="D254" s="84"/>
      <c r="E254" s="84"/>
      <c r="F254" s="84"/>
      <c r="G254" s="84"/>
      <c r="H254" s="84"/>
      <c r="I254" s="84"/>
      <c r="J254" s="84"/>
      <c r="K254" s="84"/>
      <c r="L254" s="84"/>
      <c r="M254" s="84"/>
      <c r="N254" s="84"/>
      <c r="O254" s="84"/>
      <c r="P254" s="84"/>
      <c r="Q254" s="84"/>
      <c r="R254" s="84"/>
      <c r="S254" s="84"/>
      <c r="T254" s="84"/>
      <c r="U254" s="84"/>
      <c r="V254" s="84"/>
      <c r="W254" s="84"/>
      <c r="X254" s="84"/>
      <c r="Y254" s="84"/>
    </row>
    <row r="255" spans="1:25" ht="12.75" customHeight="1">
      <c r="A255" s="84"/>
      <c r="B255" s="84"/>
      <c r="C255" s="84"/>
      <c r="D255" s="84"/>
      <c r="E255" s="84"/>
      <c r="F255" s="84"/>
      <c r="G255" s="84"/>
      <c r="H255" s="84"/>
      <c r="I255" s="84"/>
      <c r="J255" s="84"/>
      <c r="K255" s="84"/>
      <c r="L255" s="84"/>
      <c r="M255" s="84"/>
      <c r="N255" s="84"/>
      <c r="O255" s="84"/>
      <c r="P255" s="84"/>
      <c r="Q255" s="84"/>
      <c r="R255" s="84"/>
      <c r="S255" s="84"/>
      <c r="T255" s="84"/>
      <c r="U255" s="84"/>
      <c r="V255" s="84"/>
      <c r="W255" s="84"/>
      <c r="X255" s="84"/>
      <c r="Y255" s="84"/>
    </row>
    <row r="256" spans="1:25" ht="12.75" customHeight="1">
      <c r="A256" s="84"/>
      <c r="B256" s="84"/>
      <c r="C256" s="84"/>
      <c r="D256" s="84"/>
      <c r="E256" s="84"/>
      <c r="F256" s="84"/>
      <c r="G256" s="84"/>
      <c r="H256" s="84"/>
      <c r="I256" s="84"/>
      <c r="J256" s="84"/>
      <c r="K256" s="84"/>
      <c r="L256" s="84"/>
      <c r="M256" s="84"/>
      <c r="N256" s="84"/>
      <c r="O256" s="84"/>
      <c r="P256" s="84"/>
      <c r="Q256" s="84"/>
      <c r="R256" s="84"/>
      <c r="S256" s="84"/>
      <c r="T256" s="84"/>
      <c r="U256" s="84"/>
      <c r="V256" s="84"/>
      <c r="W256" s="84"/>
      <c r="X256" s="84"/>
      <c r="Y256" s="84"/>
    </row>
    <row r="257" spans="1:25" ht="12.75" customHeight="1">
      <c r="A257" s="84"/>
      <c r="B257" s="84"/>
      <c r="C257" s="84"/>
      <c r="D257" s="84"/>
      <c r="E257" s="84"/>
      <c r="F257" s="84"/>
      <c r="G257" s="84"/>
      <c r="H257" s="84"/>
      <c r="I257" s="84"/>
      <c r="J257" s="84"/>
      <c r="K257" s="84"/>
      <c r="L257" s="84"/>
      <c r="M257" s="84"/>
      <c r="N257" s="84"/>
      <c r="O257" s="84"/>
      <c r="P257" s="84"/>
      <c r="Q257" s="84"/>
      <c r="R257" s="84"/>
      <c r="S257" s="84"/>
      <c r="T257" s="84"/>
      <c r="U257" s="84"/>
      <c r="V257" s="84"/>
      <c r="W257" s="84"/>
      <c r="X257" s="84"/>
      <c r="Y257" s="84"/>
    </row>
    <row r="258" spans="1:25" ht="12.75" customHeight="1">
      <c r="A258" s="84"/>
      <c r="B258" s="84"/>
      <c r="C258" s="84"/>
      <c r="D258" s="84"/>
      <c r="E258" s="84"/>
      <c r="F258" s="84"/>
      <c r="G258" s="84"/>
      <c r="H258" s="84"/>
      <c r="I258" s="84"/>
      <c r="J258" s="84"/>
      <c r="K258" s="84"/>
      <c r="L258" s="84"/>
      <c r="M258" s="84"/>
      <c r="N258" s="84"/>
      <c r="O258" s="84"/>
      <c r="P258" s="84"/>
      <c r="Q258" s="84"/>
      <c r="R258" s="84"/>
      <c r="S258" s="84"/>
      <c r="T258" s="84"/>
      <c r="U258" s="84"/>
      <c r="V258" s="84"/>
      <c r="W258" s="84"/>
      <c r="X258" s="84"/>
      <c r="Y258" s="84"/>
    </row>
    <row r="259" spans="1:25" ht="12.75" customHeight="1">
      <c r="A259" s="84"/>
      <c r="B259" s="84"/>
      <c r="C259" s="84"/>
      <c r="D259" s="84"/>
      <c r="E259" s="84"/>
      <c r="F259" s="84"/>
      <c r="G259" s="84"/>
      <c r="H259" s="84"/>
      <c r="I259" s="84"/>
      <c r="J259" s="84"/>
      <c r="K259" s="84"/>
      <c r="L259" s="84"/>
      <c r="M259" s="84"/>
      <c r="N259" s="84"/>
      <c r="O259" s="84"/>
      <c r="P259" s="84"/>
      <c r="Q259" s="84"/>
      <c r="R259" s="84"/>
      <c r="S259" s="84"/>
      <c r="T259" s="84"/>
      <c r="U259" s="84"/>
      <c r="V259" s="84"/>
      <c r="W259" s="84"/>
      <c r="X259" s="84"/>
      <c r="Y259" s="84"/>
    </row>
    <row r="260" spans="1:25" ht="12.75" customHeight="1">
      <c r="A260" s="84"/>
      <c r="B260" s="84"/>
      <c r="C260" s="84"/>
      <c r="D260" s="84"/>
      <c r="E260" s="84"/>
      <c r="F260" s="84"/>
      <c r="G260" s="84"/>
      <c r="H260" s="84"/>
      <c r="I260" s="84"/>
      <c r="J260" s="84"/>
      <c r="K260" s="84"/>
      <c r="L260" s="84"/>
      <c r="M260" s="84"/>
      <c r="N260" s="84"/>
      <c r="O260" s="84"/>
      <c r="P260" s="84"/>
      <c r="Q260" s="84"/>
      <c r="R260" s="84"/>
      <c r="S260" s="84"/>
      <c r="T260" s="84"/>
      <c r="U260" s="84"/>
      <c r="V260" s="84"/>
      <c r="W260" s="84"/>
      <c r="X260" s="84"/>
      <c r="Y260" s="84"/>
    </row>
    <row r="261" spans="1:25" ht="12.75" customHeight="1">
      <c r="A261" s="84"/>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row>
    <row r="262" spans="1:25" ht="12.75" customHeight="1">
      <c r="A262" s="84"/>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row>
    <row r="263" spans="1:25" ht="12.75" customHeight="1">
      <c r="A263" s="84"/>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row>
    <row r="264" spans="1:25" ht="12.75" customHeight="1">
      <c r="A264" s="84"/>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row>
    <row r="265" spans="1:25" ht="12.75" customHeight="1">
      <c r="A265" s="84"/>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row>
    <row r="266" spans="1:25" ht="12.75" customHeight="1">
      <c r="A266" s="84"/>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row>
    <row r="267" spans="1:25" ht="12.75" customHeight="1">
      <c r="A267" s="84"/>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row>
    <row r="268" spans="1:25" ht="12.75" customHeight="1">
      <c r="A268" s="84"/>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row>
    <row r="269" spans="1:25" ht="12.75" customHeight="1">
      <c r="A269" s="84"/>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row>
    <row r="270" spans="1:25" ht="12.75" customHeight="1">
      <c r="A270" s="84"/>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row>
    <row r="271" spans="1:25" ht="12.75" customHeight="1">
      <c r="A271" s="84"/>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row>
    <row r="272" spans="1:25" ht="12.75" customHeight="1">
      <c r="A272" s="84"/>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row>
    <row r="273" spans="1:25" ht="12.75" customHeight="1">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row>
    <row r="274" spans="1:25" ht="12.75" customHeight="1">
      <c r="A274" s="84"/>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row>
    <row r="275" spans="1:25" ht="12.75" customHeight="1">
      <c r="A275" s="84"/>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row>
    <row r="276" spans="1:25" ht="12.75" customHeight="1">
      <c r="A276" s="84"/>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row>
    <row r="277" spans="1:25" ht="12.75" customHeight="1">
      <c r="A277" s="84"/>
      <c r="B277" s="84"/>
      <c r="C277" s="84"/>
      <c r="D277" s="84"/>
      <c r="E277" s="84"/>
      <c r="F277" s="84"/>
      <c r="G277" s="84"/>
      <c r="H277" s="84"/>
      <c r="I277" s="84"/>
      <c r="J277" s="84"/>
      <c r="K277" s="84"/>
      <c r="L277" s="84"/>
      <c r="M277" s="84"/>
      <c r="N277" s="84"/>
      <c r="O277" s="84"/>
      <c r="P277" s="84"/>
      <c r="Q277" s="84"/>
      <c r="R277" s="84"/>
      <c r="S277" s="84"/>
      <c r="T277" s="84"/>
      <c r="U277" s="84"/>
      <c r="V277" s="84"/>
      <c r="W277" s="84"/>
      <c r="X277" s="84"/>
      <c r="Y277" s="84"/>
    </row>
    <row r="278" spans="1:25" ht="12.75" customHeight="1">
      <c r="A278" s="84"/>
      <c r="B278" s="84"/>
      <c r="C278" s="84"/>
      <c r="D278" s="84"/>
      <c r="E278" s="84"/>
      <c r="F278" s="84"/>
      <c r="G278" s="84"/>
      <c r="H278" s="84"/>
      <c r="I278" s="84"/>
      <c r="J278" s="84"/>
      <c r="K278" s="84"/>
      <c r="L278" s="84"/>
      <c r="M278" s="84"/>
      <c r="N278" s="84"/>
      <c r="O278" s="84"/>
      <c r="P278" s="84"/>
      <c r="Q278" s="84"/>
      <c r="R278" s="84"/>
      <c r="S278" s="84"/>
      <c r="T278" s="84"/>
      <c r="U278" s="84"/>
      <c r="V278" s="84"/>
      <c r="W278" s="84"/>
      <c r="X278" s="84"/>
      <c r="Y278" s="84"/>
    </row>
    <row r="279" spans="1:25" ht="12.75" customHeight="1">
      <c r="A279" s="84"/>
      <c r="B279" s="84"/>
      <c r="C279" s="84"/>
      <c r="D279" s="84"/>
      <c r="E279" s="84"/>
      <c r="F279" s="84"/>
      <c r="G279" s="84"/>
      <c r="H279" s="84"/>
      <c r="I279" s="84"/>
      <c r="J279" s="84"/>
      <c r="K279" s="84"/>
      <c r="L279" s="84"/>
      <c r="M279" s="84"/>
      <c r="N279" s="84"/>
      <c r="O279" s="84"/>
      <c r="P279" s="84"/>
      <c r="Q279" s="84"/>
      <c r="R279" s="84"/>
      <c r="S279" s="84"/>
      <c r="T279" s="84"/>
      <c r="U279" s="84"/>
      <c r="V279" s="84"/>
      <c r="W279" s="84"/>
      <c r="X279" s="84"/>
      <c r="Y279" s="84"/>
    </row>
    <row r="280" spans="1:25" ht="12.75" customHeight="1">
      <c r="A280" s="84"/>
      <c r="B280" s="84"/>
      <c r="C280" s="84"/>
      <c r="D280" s="84"/>
      <c r="E280" s="84"/>
      <c r="F280" s="84"/>
      <c r="G280" s="84"/>
      <c r="H280" s="84"/>
      <c r="I280" s="84"/>
      <c r="J280" s="84"/>
      <c r="K280" s="84"/>
      <c r="L280" s="84"/>
      <c r="M280" s="84"/>
      <c r="N280" s="84"/>
      <c r="O280" s="84"/>
      <c r="P280" s="84"/>
      <c r="Q280" s="84"/>
      <c r="R280" s="84"/>
      <c r="S280" s="84"/>
      <c r="T280" s="84"/>
      <c r="U280" s="84"/>
      <c r="V280" s="84"/>
      <c r="W280" s="84"/>
      <c r="X280" s="84"/>
      <c r="Y280" s="84"/>
    </row>
    <row r="281" spans="1:25" ht="12.75" customHeight="1">
      <c r="A281" s="84"/>
      <c r="B281" s="84"/>
      <c r="C281" s="84"/>
      <c r="D281" s="84"/>
      <c r="E281" s="84"/>
      <c r="F281" s="84"/>
      <c r="G281" s="84"/>
      <c r="H281" s="84"/>
      <c r="I281" s="84"/>
      <c r="J281" s="84"/>
      <c r="K281" s="84"/>
      <c r="L281" s="84"/>
      <c r="M281" s="84"/>
      <c r="N281" s="84"/>
      <c r="O281" s="84"/>
      <c r="P281" s="84"/>
      <c r="Q281" s="84"/>
      <c r="R281" s="84"/>
      <c r="S281" s="84"/>
      <c r="T281" s="84"/>
      <c r="U281" s="84"/>
      <c r="V281" s="84"/>
      <c r="W281" s="84"/>
      <c r="X281" s="84"/>
      <c r="Y281" s="84"/>
    </row>
    <row r="282" spans="1:25" ht="12.75" customHeight="1">
      <c r="A282" s="84"/>
      <c r="B282" s="84"/>
      <c r="C282" s="84"/>
      <c r="D282" s="84"/>
      <c r="E282" s="84"/>
      <c r="F282" s="84"/>
      <c r="G282" s="84"/>
      <c r="H282" s="84"/>
      <c r="I282" s="84"/>
      <c r="J282" s="84"/>
      <c r="K282" s="84"/>
      <c r="L282" s="84"/>
      <c r="M282" s="84"/>
      <c r="N282" s="84"/>
      <c r="O282" s="84"/>
      <c r="P282" s="84"/>
      <c r="Q282" s="84"/>
      <c r="R282" s="84"/>
      <c r="S282" s="84"/>
      <c r="T282" s="84"/>
      <c r="U282" s="84"/>
      <c r="V282" s="84"/>
      <c r="W282" s="84"/>
      <c r="X282" s="84"/>
      <c r="Y282" s="84"/>
    </row>
    <row r="283" spans="1:25" ht="12.75" customHeight="1">
      <c r="A283" s="84"/>
      <c r="B283" s="84"/>
      <c r="C283" s="84"/>
      <c r="D283" s="84"/>
      <c r="E283" s="84"/>
      <c r="F283" s="84"/>
      <c r="G283" s="84"/>
      <c r="H283" s="84"/>
      <c r="I283" s="84"/>
      <c r="J283" s="84"/>
      <c r="K283" s="84"/>
      <c r="L283" s="84"/>
      <c r="M283" s="84"/>
      <c r="N283" s="84"/>
      <c r="O283" s="84"/>
      <c r="P283" s="84"/>
      <c r="Q283" s="84"/>
      <c r="R283" s="84"/>
      <c r="S283" s="84"/>
      <c r="T283" s="84"/>
      <c r="U283" s="84"/>
      <c r="V283" s="84"/>
      <c r="W283" s="84"/>
      <c r="X283" s="84"/>
      <c r="Y283" s="84"/>
    </row>
    <row r="284" spans="1:25" ht="12.75" customHeight="1">
      <c r="A284" s="84"/>
      <c r="B284" s="84"/>
      <c r="C284" s="84"/>
      <c r="D284" s="84"/>
      <c r="E284" s="84"/>
      <c r="F284" s="84"/>
      <c r="G284" s="84"/>
      <c r="H284" s="84"/>
      <c r="I284" s="84"/>
      <c r="J284" s="84"/>
      <c r="K284" s="84"/>
      <c r="L284" s="84"/>
      <c r="M284" s="84"/>
      <c r="N284" s="84"/>
      <c r="O284" s="84"/>
      <c r="P284" s="84"/>
      <c r="Q284" s="84"/>
      <c r="R284" s="84"/>
      <c r="S284" s="84"/>
      <c r="T284" s="84"/>
      <c r="U284" s="84"/>
      <c r="V284" s="84"/>
      <c r="W284" s="84"/>
      <c r="X284" s="84"/>
      <c r="Y284" s="84"/>
    </row>
    <row r="285" spans="1:25" ht="12.75" customHeight="1">
      <c r="A285" s="84"/>
      <c r="B285" s="84"/>
      <c r="C285" s="84"/>
      <c r="D285" s="84"/>
      <c r="E285" s="84"/>
      <c r="F285" s="84"/>
      <c r="G285" s="84"/>
      <c r="H285" s="84"/>
      <c r="I285" s="84"/>
      <c r="J285" s="84"/>
      <c r="K285" s="84"/>
      <c r="L285" s="84"/>
      <c r="M285" s="84"/>
      <c r="N285" s="84"/>
      <c r="O285" s="84"/>
      <c r="P285" s="84"/>
      <c r="Q285" s="84"/>
      <c r="R285" s="84"/>
      <c r="S285" s="84"/>
      <c r="T285" s="84"/>
      <c r="U285" s="84"/>
      <c r="V285" s="84"/>
      <c r="W285" s="84"/>
      <c r="X285" s="84"/>
      <c r="Y285" s="84"/>
    </row>
    <row r="286" spans="1:25" ht="12.75" customHeight="1">
      <c r="A286" s="84"/>
      <c r="B286" s="84"/>
      <c r="C286" s="84"/>
      <c r="D286" s="84"/>
      <c r="E286" s="84"/>
      <c r="F286" s="84"/>
      <c r="G286" s="84"/>
      <c r="H286" s="84"/>
      <c r="I286" s="84"/>
      <c r="J286" s="84"/>
      <c r="K286" s="84"/>
      <c r="L286" s="84"/>
      <c r="M286" s="84"/>
      <c r="N286" s="84"/>
      <c r="O286" s="84"/>
      <c r="P286" s="84"/>
      <c r="Q286" s="84"/>
      <c r="R286" s="84"/>
      <c r="S286" s="84"/>
      <c r="T286" s="84"/>
      <c r="U286" s="84"/>
      <c r="V286" s="84"/>
      <c r="W286" s="84"/>
      <c r="X286" s="84"/>
      <c r="Y286" s="84"/>
    </row>
    <row r="287" spans="1:25" ht="12.75" customHeight="1">
      <c r="A287" s="84"/>
      <c r="B287" s="84"/>
      <c r="C287" s="84"/>
      <c r="D287" s="84"/>
      <c r="E287" s="84"/>
      <c r="F287" s="84"/>
      <c r="G287" s="84"/>
      <c r="H287" s="84"/>
      <c r="I287" s="84"/>
      <c r="J287" s="84"/>
      <c r="K287" s="84"/>
      <c r="L287" s="84"/>
      <c r="M287" s="84"/>
      <c r="N287" s="84"/>
      <c r="O287" s="84"/>
      <c r="P287" s="84"/>
      <c r="Q287" s="84"/>
      <c r="R287" s="84"/>
      <c r="S287" s="84"/>
      <c r="T287" s="84"/>
      <c r="U287" s="84"/>
      <c r="V287" s="84"/>
      <c r="W287" s="84"/>
      <c r="X287" s="84"/>
      <c r="Y287" s="84"/>
    </row>
    <row r="288" spans="1:25" ht="12.75" customHeight="1">
      <c r="A288" s="84"/>
      <c r="B288" s="84"/>
      <c r="C288" s="84"/>
      <c r="D288" s="84"/>
      <c r="E288" s="84"/>
      <c r="F288" s="84"/>
      <c r="G288" s="84"/>
      <c r="H288" s="84"/>
      <c r="I288" s="84"/>
      <c r="J288" s="84"/>
      <c r="K288" s="84"/>
      <c r="L288" s="84"/>
      <c r="M288" s="84"/>
      <c r="N288" s="84"/>
      <c r="O288" s="84"/>
      <c r="P288" s="84"/>
      <c r="Q288" s="84"/>
      <c r="R288" s="84"/>
      <c r="S288" s="84"/>
      <c r="T288" s="84"/>
      <c r="U288" s="84"/>
      <c r="V288" s="84"/>
      <c r="W288" s="84"/>
      <c r="X288" s="84"/>
      <c r="Y288" s="84"/>
    </row>
    <row r="289" spans="1:25" ht="12.75" customHeight="1">
      <c r="A289" s="84"/>
      <c r="B289" s="84"/>
      <c r="C289" s="84"/>
      <c r="D289" s="84"/>
      <c r="E289" s="84"/>
      <c r="F289" s="84"/>
      <c r="G289" s="84"/>
      <c r="H289" s="84"/>
      <c r="I289" s="84"/>
      <c r="J289" s="84"/>
      <c r="K289" s="84"/>
      <c r="L289" s="84"/>
      <c r="M289" s="84"/>
      <c r="N289" s="84"/>
      <c r="O289" s="84"/>
      <c r="P289" s="84"/>
      <c r="Q289" s="84"/>
      <c r="R289" s="84"/>
      <c r="S289" s="84"/>
      <c r="T289" s="84"/>
      <c r="U289" s="84"/>
      <c r="V289" s="84"/>
      <c r="W289" s="84"/>
      <c r="X289" s="84"/>
      <c r="Y289" s="84"/>
    </row>
    <row r="290" spans="1:25" ht="12.75" customHeight="1">
      <c r="A290" s="84"/>
      <c r="B290" s="84"/>
      <c r="C290" s="84"/>
      <c r="D290" s="84"/>
      <c r="E290" s="84"/>
      <c r="F290" s="84"/>
      <c r="G290" s="84"/>
      <c r="H290" s="84"/>
      <c r="I290" s="84"/>
      <c r="J290" s="84"/>
      <c r="K290" s="84"/>
      <c r="L290" s="84"/>
      <c r="M290" s="84"/>
      <c r="N290" s="84"/>
      <c r="O290" s="84"/>
      <c r="P290" s="84"/>
      <c r="Q290" s="84"/>
      <c r="R290" s="84"/>
      <c r="S290" s="84"/>
      <c r="T290" s="84"/>
      <c r="U290" s="84"/>
      <c r="V290" s="84"/>
      <c r="W290" s="84"/>
      <c r="X290" s="84"/>
      <c r="Y290" s="84"/>
    </row>
    <row r="291" spans="1:25" ht="12.75" customHeight="1">
      <c r="A291" s="84"/>
      <c r="B291" s="84"/>
      <c r="C291" s="84"/>
      <c r="D291" s="84"/>
      <c r="E291" s="84"/>
      <c r="F291" s="84"/>
      <c r="G291" s="84"/>
      <c r="H291" s="84"/>
      <c r="I291" s="84"/>
      <c r="J291" s="84"/>
      <c r="K291" s="84"/>
      <c r="L291" s="84"/>
      <c r="M291" s="84"/>
      <c r="N291" s="84"/>
      <c r="O291" s="84"/>
      <c r="P291" s="84"/>
      <c r="Q291" s="84"/>
      <c r="R291" s="84"/>
      <c r="S291" s="84"/>
      <c r="T291" s="84"/>
      <c r="U291" s="84"/>
      <c r="V291" s="84"/>
      <c r="W291" s="84"/>
      <c r="X291" s="84"/>
      <c r="Y291" s="84"/>
    </row>
    <row r="292" spans="1:25" ht="12.75" customHeight="1">
      <c r="A292" s="84"/>
      <c r="B292" s="84"/>
      <c r="C292" s="84"/>
      <c r="D292" s="84"/>
      <c r="E292" s="84"/>
      <c r="F292" s="84"/>
      <c r="G292" s="84"/>
      <c r="H292" s="84"/>
      <c r="I292" s="84"/>
      <c r="J292" s="84"/>
      <c r="K292" s="84"/>
      <c r="L292" s="84"/>
      <c r="M292" s="84"/>
      <c r="N292" s="84"/>
      <c r="O292" s="84"/>
      <c r="P292" s="84"/>
      <c r="Q292" s="84"/>
      <c r="R292" s="84"/>
      <c r="S292" s="84"/>
      <c r="T292" s="84"/>
      <c r="U292" s="84"/>
      <c r="V292" s="84"/>
      <c r="W292" s="84"/>
      <c r="X292" s="84"/>
      <c r="Y292" s="84"/>
    </row>
    <row r="293" spans="1:25" ht="12.75" customHeight="1">
      <c r="A293" s="84"/>
      <c r="B293" s="84"/>
      <c r="C293" s="84"/>
      <c r="D293" s="84"/>
      <c r="E293" s="84"/>
      <c r="F293" s="84"/>
      <c r="G293" s="84"/>
      <c r="H293" s="84"/>
      <c r="I293" s="84"/>
      <c r="J293" s="84"/>
      <c r="K293" s="84"/>
      <c r="L293" s="84"/>
      <c r="M293" s="84"/>
      <c r="N293" s="84"/>
      <c r="O293" s="84"/>
      <c r="P293" s="84"/>
      <c r="Q293" s="84"/>
      <c r="R293" s="84"/>
      <c r="S293" s="84"/>
      <c r="T293" s="84"/>
      <c r="U293" s="84"/>
      <c r="V293" s="84"/>
      <c r="W293" s="84"/>
      <c r="X293" s="84"/>
      <c r="Y293" s="84"/>
    </row>
    <row r="294" spans="1:25" ht="12.75" customHeight="1">
      <c r="A294" s="84"/>
      <c r="B294" s="84"/>
      <c r="C294" s="84"/>
      <c r="D294" s="84"/>
      <c r="E294" s="84"/>
      <c r="F294" s="84"/>
      <c r="G294" s="84"/>
      <c r="H294" s="84"/>
      <c r="I294" s="84"/>
      <c r="J294" s="84"/>
      <c r="K294" s="84"/>
      <c r="L294" s="84"/>
      <c r="M294" s="84"/>
      <c r="N294" s="84"/>
      <c r="O294" s="84"/>
      <c r="P294" s="84"/>
      <c r="Q294" s="84"/>
      <c r="R294" s="84"/>
      <c r="S294" s="84"/>
      <c r="T294" s="84"/>
      <c r="U294" s="84"/>
      <c r="V294" s="84"/>
      <c r="W294" s="84"/>
      <c r="X294" s="84"/>
      <c r="Y294" s="84"/>
    </row>
    <row r="295" spans="1:25" ht="12.75" customHeight="1">
      <c r="A295" s="84"/>
      <c r="B295" s="84"/>
      <c r="C295" s="84"/>
      <c r="D295" s="84"/>
      <c r="E295" s="84"/>
      <c r="F295" s="84"/>
      <c r="G295" s="84"/>
      <c r="H295" s="84"/>
      <c r="I295" s="84"/>
      <c r="J295" s="84"/>
      <c r="K295" s="84"/>
      <c r="L295" s="84"/>
      <c r="M295" s="84"/>
      <c r="N295" s="84"/>
      <c r="O295" s="84"/>
      <c r="P295" s="84"/>
      <c r="Q295" s="84"/>
      <c r="R295" s="84"/>
      <c r="S295" s="84"/>
      <c r="T295" s="84"/>
      <c r="U295" s="84"/>
      <c r="V295" s="84"/>
      <c r="W295" s="84"/>
      <c r="X295" s="84"/>
      <c r="Y295" s="84"/>
    </row>
    <row r="296" spans="1:25" ht="12.75" customHeight="1">
      <c r="A296" s="84"/>
      <c r="B296" s="84"/>
      <c r="C296" s="84"/>
      <c r="D296" s="84"/>
      <c r="E296" s="84"/>
      <c r="F296" s="84"/>
      <c r="G296" s="84"/>
      <c r="H296" s="84"/>
      <c r="I296" s="84"/>
      <c r="J296" s="84"/>
      <c r="K296" s="84"/>
      <c r="L296" s="84"/>
      <c r="M296" s="84"/>
      <c r="N296" s="84"/>
      <c r="O296" s="84"/>
      <c r="P296" s="84"/>
      <c r="Q296" s="84"/>
      <c r="R296" s="84"/>
      <c r="S296" s="84"/>
      <c r="T296" s="84"/>
      <c r="U296" s="84"/>
      <c r="V296" s="84"/>
      <c r="W296" s="84"/>
      <c r="X296" s="84"/>
      <c r="Y296" s="84"/>
    </row>
    <row r="297" spans="1:25" ht="12.75" customHeight="1">
      <c r="A297" s="84"/>
      <c r="B297" s="84"/>
      <c r="C297" s="84"/>
      <c r="D297" s="84"/>
      <c r="E297" s="84"/>
      <c r="F297" s="84"/>
      <c r="G297" s="84"/>
      <c r="H297" s="84"/>
      <c r="I297" s="84"/>
      <c r="J297" s="84"/>
      <c r="K297" s="84"/>
      <c r="L297" s="84"/>
      <c r="M297" s="84"/>
      <c r="N297" s="84"/>
      <c r="O297" s="84"/>
      <c r="P297" s="84"/>
      <c r="Q297" s="84"/>
      <c r="R297" s="84"/>
      <c r="S297" s="84"/>
      <c r="T297" s="84"/>
      <c r="U297" s="84"/>
      <c r="V297" s="84"/>
      <c r="W297" s="84"/>
      <c r="X297" s="84"/>
      <c r="Y297" s="84"/>
    </row>
    <row r="298" spans="1:25" ht="12.75" customHeight="1">
      <c r="A298" s="84"/>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row>
    <row r="299" spans="1:25" ht="12.75" customHeight="1">
      <c r="A299" s="84"/>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row>
    <row r="300" spans="1:25" ht="12.75" customHeight="1">
      <c r="A300" s="84"/>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row>
    <row r="301" spans="1:25" ht="12.75" customHeight="1">
      <c r="A301" s="84"/>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row>
    <row r="302" spans="1:25" ht="12.75" customHeight="1">
      <c r="A302" s="84"/>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row>
    <row r="303" spans="1:25" ht="12.75" customHeight="1">
      <c r="A303" s="84"/>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row>
    <row r="304" spans="1:25" ht="12.75" customHeight="1">
      <c r="A304" s="84"/>
      <c r="B304" s="84"/>
      <c r="C304" s="84"/>
      <c r="D304" s="84"/>
      <c r="E304" s="84"/>
      <c r="F304" s="84"/>
      <c r="G304" s="84"/>
      <c r="H304" s="84"/>
      <c r="I304" s="84"/>
      <c r="J304" s="84"/>
      <c r="K304" s="84"/>
      <c r="L304" s="84"/>
      <c r="M304" s="84"/>
      <c r="N304" s="84"/>
      <c r="O304" s="84"/>
      <c r="P304" s="84"/>
      <c r="Q304" s="84"/>
      <c r="R304" s="84"/>
      <c r="S304" s="84"/>
      <c r="T304" s="84"/>
      <c r="U304" s="84"/>
      <c r="V304" s="84"/>
      <c r="W304" s="84"/>
      <c r="X304" s="84"/>
      <c r="Y304" s="84"/>
    </row>
    <row r="305" spans="1:25" ht="12.75" customHeight="1">
      <c r="A305" s="84"/>
      <c r="B305" s="84"/>
      <c r="C305" s="84"/>
      <c r="D305" s="84"/>
      <c r="E305" s="84"/>
      <c r="F305" s="84"/>
      <c r="G305" s="84"/>
      <c r="H305" s="84"/>
      <c r="I305" s="84"/>
      <c r="J305" s="84"/>
      <c r="K305" s="84"/>
      <c r="L305" s="84"/>
      <c r="M305" s="84"/>
      <c r="N305" s="84"/>
      <c r="O305" s="84"/>
      <c r="P305" s="84"/>
      <c r="Q305" s="84"/>
      <c r="R305" s="84"/>
      <c r="S305" s="84"/>
      <c r="T305" s="84"/>
      <c r="U305" s="84"/>
      <c r="V305" s="84"/>
      <c r="W305" s="84"/>
      <c r="X305" s="84"/>
      <c r="Y305" s="84"/>
    </row>
    <row r="306" spans="1:25" ht="12.75" customHeight="1">
      <c r="A306" s="84"/>
      <c r="B306" s="84"/>
      <c r="C306" s="84"/>
      <c r="D306" s="84"/>
      <c r="E306" s="84"/>
      <c r="F306" s="84"/>
      <c r="G306" s="84"/>
      <c r="H306" s="84"/>
      <c r="I306" s="84"/>
      <c r="J306" s="84"/>
      <c r="K306" s="84"/>
      <c r="L306" s="84"/>
      <c r="M306" s="84"/>
      <c r="N306" s="84"/>
      <c r="O306" s="84"/>
      <c r="P306" s="84"/>
      <c r="Q306" s="84"/>
      <c r="R306" s="84"/>
      <c r="S306" s="84"/>
      <c r="T306" s="84"/>
      <c r="U306" s="84"/>
      <c r="V306" s="84"/>
      <c r="W306" s="84"/>
      <c r="X306" s="84"/>
      <c r="Y306" s="84"/>
    </row>
    <row r="307" spans="1:25" ht="12.75" customHeight="1">
      <c r="A307" s="84"/>
      <c r="B307" s="84"/>
      <c r="C307" s="84"/>
      <c r="D307" s="84"/>
      <c r="E307" s="84"/>
      <c r="F307" s="84"/>
      <c r="G307" s="84"/>
      <c r="H307" s="84"/>
      <c r="I307" s="84"/>
      <c r="J307" s="84"/>
      <c r="K307" s="84"/>
      <c r="L307" s="84"/>
      <c r="M307" s="84"/>
      <c r="N307" s="84"/>
      <c r="O307" s="84"/>
      <c r="P307" s="84"/>
      <c r="Q307" s="84"/>
      <c r="R307" s="84"/>
      <c r="S307" s="84"/>
      <c r="T307" s="84"/>
      <c r="U307" s="84"/>
      <c r="V307" s="84"/>
      <c r="W307" s="84"/>
      <c r="X307" s="84"/>
      <c r="Y307" s="84"/>
    </row>
    <row r="308" spans="1:25" ht="12.75" customHeight="1">
      <c r="A308" s="84"/>
      <c r="B308" s="84"/>
      <c r="C308" s="84"/>
      <c r="D308" s="84"/>
      <c r="E308" s="84"/>
      <c r="F308" s="84"/>
      <c r="G308" s="84"/>
      <c r="H308" s="84"/>
      <c r="I308" s="84"/>
      <c r="J308" s="84"/>
      <c r="K308" s="84"/>
      <c r="L308" s="84"/>
      <c r="M308" s="84"/>
      <c r="N308" s="84"/>
      <c r="O308" s="84"/>
      <c r="P308" s="84"/>
      <c r="Q308" s="84"/>
      <c r="R308" s="84"/>
      <c r="S308" s="84"/>
      <c r="T308" s="84"/>
      <c r="U308" s="84"/>
      <c r="V308" s="84"/>
      <c r="W308" s="84"/>
      <c r="X308" s="84"/>
      <c r="Y308" s="84"/>
    </row>
    <row r="309" spans="1:25" ht="12.75" customHeight="1">
      <c r="A309" s="84"/>
      <c r="B309" s="84"/>
      <c r="C309" s="84"/>
      <c r="D309" s="84"/>
      <c r="E309" s="84"/>
      <c r="F309" s="84"/>
      <c r="G309" s="84"/>
      <c r="H309" s="84"/>
      <c r="I309" s="84"/>
      <c r="J309" s="84"/>
      <c r="K309" s="84"/>
      <c r="L309" s="84"/>
      <c r="M309" s="84"/>
      <c r="N309" s="84"/>
      <c r="O309" s="84"/>
      <c r="P309" s="84"/>
      <c r="Q309" s="84"/>
      <c r="R309" s="84"/>
      <c r="S309" s="84"/>
      <c r="T309" s="84"/>
      <c r="U309" s="84"/>
      <c r="V309" s="84"/>
      <c r="W309" s="84"/>
      <c r="X309" s="84"/>
      <c r="Y309" s="84"/>
    </row>
    <row r="310" spans="1:25" ht="12.75" customHeight="1">
      <c r="A310" s="84"/>
      <c r="B310" s="84"/>
      <c r="C310" s="84"/>
      <c r="D310" s="84"/>
      <c r="E310" s="84"/>
      <c r="F310" s="84"/>
      <c r="G310" s="84"/>
      <c r="H310" s="84"/>
      <c r="I310" s="84"/>
      <c r="J310" s="84"/>
      <c r="K310" s="84"/>
      <c r="L310" s="84"/>
      <c r="M310" s="84"/>
      <c r="N310" s="84"/>
      <c r="O310" s="84"/>
      <c r="P310" s="84"/>
      <c r="Q310" s="84"/>
      <c r="R310" s="84"/>
      <c r="S310" s="84"/>
      <c r="T310" s="84"/>
      <c r="U310" s="84"/>
      <c r="V310" s="84"/>
      <c r="W310" s="84"/>
      <c r="X310" s="84"/>
      <c r="Y310" s="84"/>
    </row>
    <row r="311" spans="1:25" ht="12.75" customHeight="1">
      <c r="A311" s="84"/>
      <c r="B311" s="84"/>
      <c r="C311" s="84"/>
      <c r="D311" s="84"/>
      <c r="E311" s="84"/>
      <c r="F311" s="84"/>
      <c r="G311" s="84"/>
      <c r="H311" s="84"/>
      <c r="I311" s="84"/>
      <c r="J311" s="84"/>
      <c r="K311" s="84"/>
      <c r="L311" s="84"/>
      <c r="M311" s="84"/>
      <c r="N311" s="84"/>
      <c r="O311" s="84"/>
      <c r="P311" s="84"/>
      <c r="Q311" s="84"/>
      <c r="R311" s="84"/>
      <c r="S311" s="84"/>
      <c r="T311" s="84"/>
      <c r="U311" s="84"/>
      <c r="V311" s="84"/>
      <c r="W311" s="84"/>
      <c r="X311" s="84"/>
      <c r="Y311" s="84"/>
    </row>
    <row r="312" spans="1:25" ht="12.75" customHeight="1">
      <c r="A312" s="84"/>
      <c r="B312" s="84"/>
      <c r="C312" s="84"/>
      <c r="D312" s="84"/>
      <c r="E312" s="84"/>
      <c r="F312" s="84"/>
      <c r="G312" s="84"/>
      <c r="H312" s="84"/>
      <c r="I312" s="84"/>
      <c r="J312" s="84"/>
      <c r="K312" s="84"/>
      <c r="L312" s="84"/>
      <c r="M312" s="84"/>
      <c r="N312" s="84"/>
      <c r="O312" s="84"/>
      <c r="P312" s="84"/>
      <c r="Q312" s="84"/>
      <c r="R312" s="84"/>
      <c r="S312" s="84"/>
      <c r="T312" s="84"/>
      <c r="U312" s="84"/>
      <c r="V312" s="84"/>
      <c r="W312" s="84"/>
      <c r="X312" s="84"/>
      <c r="Y312" s="84"/>
    </row>
    <row r="313" spans="1:25" ht="12.75" customHeight="1">
      <c r="A313" s="84"/>
      <c r="B313" s="84"/>
      <c r="C313" s="84"/>
      <c r="D313" s="84"/>
      <c r="E313" s="84"/>
      <c r="F313" s="84"/>
      <c r="G313" s="84"/>
      <c r="H313" s="84"/>
      <c r="I313" s="84"/>
      <c r="J313" s="84"/>
      <c r="K313" s="84"/>
      <c r="L313" s="84"/>
      <c r="M313" s="84"/>
      <c r="N313" s="84"/>
      <c r="O313" s="84"/>
      <c r="P313" s="84"/>
      <c r="Q313" s="84"/>
      <c r="R313" s="84"/>
      <c r="S313" s="84"/>
      <c r="T313" s="84"/>
      <c r="U313" s="84"/>
      <c r="V313" s="84"/>
      <c r="W313" s="84"/>
      <c r="X313" s="84"/>
      <c r="Y313" s="84"/>
    </row>
    <row r="314" spans="1:25" ht="12.75" customHeight="1">
      <c r="A314" s="84"/>
      <c r="B314" s="84"/>
      <c r="C314" s="84"/>
      <c r="D314" s="84"/>
      <c r="E314" s="84"/>
      <c r="F314" s="84"/>
      <c r="G314" s="84"/>
      <c r="H314" s="84"/>
      <c r="I314" s="84"/>
      <c r="J314" s="84"/>
      <c r="K314" s="84"/>
      <c r="L314" s="84"/>
      <c r="M314" s="84"/>
      <c r="N314" s="84"/>
      <c r="O314" s="84"/>
      <c r="P314" s="84"/>
      <c r="Q314" s="84"/>
      <c r="R314" s="84"/>
      <c r="S314" s="84"/>
      <c r="T314" s="84"/>
      <c r="U314" s="84"/>
      <c r="V314" s="84"/>
      <c r="W314" s="84"/>
      <c r="X314" s="84"/>
      <c r="Y314" s="84"/>
    </row>
    <row r="315" spans="1:25" ht="12.75" customHeight="1">
      <c r="A315" s="84"/>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row>
    <row r="316" spans="1:25" ht="12.75" customHeight="1">
      <c r="A316" s="84"/>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row>
    <row r="317" spans="1:25" ht="12.75" customHeight="1">
      <c r="A317" s="84"/>
      <c r="B317" s="84"/>
      <c r="C317" s="84"/>
      <c r="D317" s="84"/>
      <c r="E317" s="84"/>
      <c r="F317" s="84"/>
      <c r="G317" s="84"/>
      <c r="H317" s="84"/>
      <c r="I317" s="84"/>
      <c r="J317" s="84"/>
      <c r="K317" s="84"/>
      <c r="L317" s="84"/>
      <c r="M317" s="84"/>
      <c r="N317" s="84"/>
      <c r="O317" s="84"/>
      <c r="P317" s="84"/>
      <c r="Q317" s="84"/>
      <c r="R317" s="84"/>
      <c r="S317" s="84"/>
      <c r="T317" s="84"/>
      <c r="U317" s="84"/>
      <c r="V317" s="84"/>
      <c r="W317" s="84"/>
      <c r="X317" s="84"/>
      <c r="Y317" s="84"/>
    </row>
    <row r="318" spans="1:25" ht="12.75" customHeight="1">
      <c r="A318" s="84"/>
      <c r="B318" s="84"/>
      <c r="C318" s="84"/>
      <c r="D318" s="84"/>
      <c r="E318" s="84"/>
      <c r="F318" s="84"/>
      <c r="G318" s="84"/>
      <c r="H318" s="84"/>
      <c r="I318" s="84"/>
      <c r="J318" s="84"/>
      <c r="K318" s="84"/>
      <c r="L318" s="84"/>
      <c r="M318" s="84"/>
      <c r="N318" s="84"/>
      <c r="O318" s="84"/>
      <c r="P318" s="84"/>
      <c r="Q318" s="84"/>
      <c r="R318" s="84"/>
      <c r="S318" s="84"/>
      <c r="T318" s="84"/>
      <c r="U318" s="84"/>
      <c r="V318" s="84"/>
      <c r="W318" s="84"/>
      <c r="X318" s="84"/>
      <c r="Y318" s="84"/>
    </row>
    <row r="319" spans="1:25" ht="12.75" customHeight="1">
      <c r="A319" s="84"/>
      <c r="B319" s="84"/>
      <c r="C319" s="84"/>
      <c r="D319" s="84"/>
      <c r="E319" s="84"/>
      <c r="F319" s="84"/>
      <c r="G319" s="84"/>
      <c r="H319" s="84"/>
      <c r="I319" s="84"/>
      <c r="J319" s="84"/>
      <c r="K319" s="84"/>
      <c r="L319" s="84"/>
      <c r="M319" s="84"/>
      <c r="N319" s="84"/>
      <c r="O319" s="84"/>
      <c r="P319" s="84"/>
      <c r="Q319" s="84"/>
      <c r="R319" s="84"/>
      <c r="S319" s="84"/>
      <c r="T319" s="84"/>
      <c r="U319" s="84"/>
      <c r="V319" s="84"/>
      <c r="W319" s="84"/>
      <c r="X319" s="84"/>
      <c r="Y319" s="84"/>
    </row>
    <row r="320" spans="1:25" ht="12.75" customHeight="1">
      <c r="A320" s="84"/>
      <c r="B320" s="84"/>
      <c r="C320" s="84"/>
      <c r="D320" s="84"/>
      <c r="E320" s="84"/>
      <c r="F320" s="84"/>
      <c r="G320" s="84"/>
      <c r="H320" s="84"/>
      <c r="I320" s="84"/>
      <c r="J320" s="84"/>
      <c r="K320" s="84"/>
      <c r="L320" s="84"/>
      <c r="M320" s="84"/>
      <c r="N320" s="84"/>
      <c r="O320" s="84"/>
      <c r="P320" s="84"/>
      <c r="Q320" s="84"/>
      <c r="R320" s="84"/>
      <c r="S320" s="84"/>
      <c r="T320" s="84"/>
      <c r="U320" s="84"/>
      <c r="V320" s="84"/>
      <c r="W320" s="84"/>
      <c r="X320" s="84"/>
      <c r="Y320" s="84"/>
    </row>
    <row r="321" spans="1:25" ht="12.75" customHeight="1">
      <c r="A321" s="84"/>
      <c r="B321" s="84"/>
      <c r="C321" s="84"/>
      <c r="D321" s="84"/>
      <c r="E321" s="84"/>
      <c r="F321" s="84"/>
      <c r="G321" s="84"/>
      <c r="H321" s="84"/>
      <c r="I321" s="84"/>
      <c r="J321" s="84"/>
      <c r="K321" s="84"/>
      <c r="L321" s="84"/>
      <c r="M321" s="84"/>
      <c r="N321" s="84"/>
      <c r="O321" s="84"/>
      <c r="P321" s="84"/>
      <c r="Q321" s="84"/>
      <c r="R321" s="84"/>
      <c r="S321" s="84"/>
      <c r="T321" s="84"/>
      <c r="U321" s="84"/>
      <c r="V321" s="84"/>
      <c r="W321" s="84"/>
      <c r="X321" s="84"/>
      <c r="Y321" s="84"/>
    </row>
    <row r="322" spans="1:25" ht="12.75" customHeight="1">
      <c r="A322" s="84"/>
      <c r="B322" s="84"/>
      <c r="C322" s="84"/>
      <c r="D322" s="84"/>
      <c r="E322" s="84"/>
      <c r="F322" s="84"/>
      <c r="G322" s="84"/>
      <c r="H322" s="84"/>
      <c r="I322" s="84"/>
      <c r="J322" s="84"/>
      <c r="K322" s="84"/>
      <c r="L322" s="84"/>
      <c r="M322" s="84"/>
      <c r="N322" s="84"/>
      <c r="O322" s="84"/>
      <c r="P322" s="84"/>
      <c r="Q322" s="84"/>
      <c r="R322" s="84"/>
      <c r="S322" s="84"/>
      <c r="T322" s="84"/>
      <c r="U322" s="84"/>
      <c r="V322" s="84"/>
      <c r="W322" s="84"/>
      <c r="X322" s="84"/>
      <c r="Y322" s="84"/>
    </row>
    <row r="323" spans="1:25" ht="12.75" customHeight="1">
      <c r="A323" s="84"/>
      <c r="B323" s="84"/>
      <c r="C323" s="84"/>
      <c r="D323" s="84"/>
      <c r="E323" s="84"/>
      <c r="F323" s="84"/>
      <c r="G323" s="84"/>
      <c r="H323" s="84"/>
      <c r="I323" s="84"/>
      <c r="J323" s="84"/>
      <c r="K323" s="84"/>
      <c r="L323" s="84"/>
      <c r="M323" s="84"/>
      <c r="N323" s="84"/>
      <c r="O323" s="84"/>
      <c r="P323" s="84"/>
      <c r="Q323" s="84"/>
      <c r="R323" s="84"/>
      <c r="S323" s="84"/>
      <c r="T323" s="84"/>
      <c r="U323" s="84"/>
      <c r="V323" s="84"/>
      <c r="W323" s="84"/>
      <c r="X323" s="84"/>
      <c r="Y323" s="84"/>
    </row>
    <row r="324" spans="1:25" ht="12.75" customHeight="1">
      <c r="A324" s="84"/>
      <c r="B324" s="84"/>
      <c r="C324" s="84"/>
      <c r="D324" s="84"/>
      <c r="E324" s="84"/>
      <c r="F324" s="84"/>
      <c r="G324" s="84"/>
      <c r="H324" s="84"/>
      <c r="I324" s="84"/>
      <c r="J324" s="84"/>
      <c r="K324" s="84"/>
      <c r="L324" s="84"/>
      <c r="M324" s="84"/>
      <c r="N324" s="84"/>
      <c r="O324" s="84"/>
      <c r="P324" s="84"/>
      <c r="Q324" s="84"/>
      <c r="R324" s="84"/>
      <c r="S324" s="84"/>
      <c r="T324" s="84"/>
      <c r="U324" s="84"/>
      <c r="V324" s="84"/>
      <c r="W324" s="84"/>
      <c r="X324" s="84"/>
      <c r="Y324" s="84"/>
    </row>
    <row r="325" spans="1:25" ht="12.75" customHeight="1">
      <c r="A325" s="84"/>
      <c r="B325" s="84"/>
      <c r="C325" s="84"/>
      <c r="D325" s="84"/>
      <c r="E325" s="84"/>
      <c r="F325" s="84"/>
      <c r="G325" s="84"/>
      <c r="H325" s="84"/>
      <c r="I325" s="84"/>
      <c r="J325" s="84"/>
      <c r="K325" s="84"/>
      <c r="L325" s="84"/>
      <c r="M325" s="84"/>
      <c r="N325" s="84"/>
      <c r="O325" s="84"/>
      <c r="P325" s="84"/>
      <c r="Q325" s="84"/>
      <c r="R325" s="84"/>
      <c r="S325" s="84"/>
      <c r="T325" s="84"/>
      <c r="U325" s="84"/>
      <c r="V325" s="84"/>
      <c r="W325" s="84"/>
      <c r="X325" s="84"/>
      <c r="Y325" s="84"/>
    </row>
    <row r="326" spans="1:25" ht="12.75" customHeight="1">
      <c r="A326" s="84"/>
      <c r="B326" s="84"/>
      <c r="C326" s="84"/>
      <c r="D326" s="84"/>
      <c r="E326" s="84"/>
      <c r="F326" s="84"/>
      <c r="G326" s="84"/>
      <c r="H326" s="84"/>
      <c r="I326" s="84"/>
      <c r="J326" s="84"/>
      <c r="K326" s="84"/>
      <c r="L326" s="84"/>
      <c r="M326" s="84"/>
      <c r="N326" s="84"/>
      <c r="O326" s="84"/>
      <c r="P326" s="84"/>
      <c r="Q326" s="84"/>
      <c r="R326" s="84"/>
      <c r="S326" s="84"/>
      <c r="T326" s="84"/>
      <c r="U326" s="84"/>
      <c r="V326" s="84"/>
      <c r="W326" s="84"/>
      <c r="X326" s="84"/>
      <c r="Y326" s="84"/>
    </row>
    <row r="327" spans="1:25" ht="12.75" customHeight="1">
      <c r="A327" s="84"/>
      <c r="B327" s="84"/>
      <c r="C327" s="84"/>
      <c r="D327" s="84"/>
      <c r="E327" s="84"/>
      <c r="F327" s="84"/>
      <c r="G327" s="84"/>
      <c r="H327" s="84"/>
      <c r="I327" s="84"/>
      <c r="J327" s="84"/>
      <c r="K327" s="84"/>
      <c r="L327" s="84"/>
      <c r="M327" s="84"/>
      <c r="N327" s="84"/>
      <c r="O327" s="84"/>
      <c r="P327" s="84"/>
      <c r="Q327" s="84"/>
      <c r="R327" s="84"/>
      <c r="S327" s="84"/>
      <c r="T327" s="84"/>
      <c r="U327" s="84"/>
      <c r="V327" s="84"/>
      <c r="W327" s="84"/>
      <c r="X327" s="84"/>
      <c r="Y327" s="84"/>
    </row>
    <row r="328" spans="1:25" ht="12.75" customHeight="1">
      <c r="A328" s="84"/>
      <c r="B328" s="84"/>
      <c r="C328" s="84"/>
      <c r="D328" s="84"/>
      <c r="E328" s="84"/>
      <c r="F328" s="84"/>
      <c r="G328" s="84"/>
      <c r="H328" s="84"/>
      <c r="I328" s="84"/>
      <c r="J328" s="84"/>
      <c r="K328" s="84"/>
      <c r="L328" s="84"/>
      <c r="M328" s="84"/>
      <c r="N328" s="84"/>
      <c r="O328" s="84"/>
      <c r="P328" s="84"/>
      <c r="Q328" s="84"/>
      <c r="R328" s="84"/>
      <c r="S328" s="84"/>
      <c r="T328" s="84"/>
      <c r="U328" s="84"/>
      <c r="V328" s="84"/>
      <c r="W328" s="84"/>
      <c r="X328" s="84"/>
      <c r="Y328" s="84"/>
    </row>
    <row r="329" spans="1:25" ht="12.75" customHeight="1">
      <c r="A329" s="84"/>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row>
    <row r="330" spans="1:25" ht="12.75" customHeight="1">
      <c r="A330" s="84"/>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row>
    <row r="331" spans="1:25" ht="12.75" customHeight="1">
      <c r="A331" s="84"/>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row>
    <row r="332" spans="1:25" ht="12.75" customHeight="1">
      <c r="A332" s="84"/>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row>
    <row r="333" spans="1:25" ht="12.75" customHeight="1">
      <c r="A333" s="84"/>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row>
    <row r="334" spans="1:25" ht="12.75" customHeight="1">
      <c r="A334" s="84"/>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row>
    <row r="335" spans="1:25" ht="12.75" customHeight="1">
      <c r="A335" s="84"/>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row>
    <row r="336" spans="1:25" ht="12.75" customHeight="1">
      <c r="A336" s="84"/>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row>
    <row r="337" spans="1:25" ht="12.75" customHeight="1">
      <c r="A337" s="84"/>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row>
    <row r="338" spans="1:25" ht="12.75" customHeight="1">
      <c r="A338" s="84"/>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row>
    <row r="339" spans="1:25" ht="12.75" customHeight="1">
      <c r="A339" s="84"/>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row>
    <row r="340" spans="1:25" ht="12.75" customHeight="1">
      <c r="A340" s="84"/>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row>
    <row r="341" spans="1:25" ht="12.75" customHeight="1">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row>
    <row r="342" spans="1:25" ht="12.75" customHeight="1">
      <c r="A342" s="84"/>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row>
    <row r="343" spans="1:25" ht="12.75" customHeight="1">
      <c r="A343" s="84"/>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row>
    <row r="344" spans="1:25" ht="12.75" customHeight="1">
      <c r="A344" s="84"/>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row>
    <row r="345" spans="1:25" ht="12.75" customHeight="1">
      <c r="A345" s="84"/>
      <c r="B345" s="84"/>
      <c r="C345" s="84"/>
      <c r="D345" s="84"/>
      <c r="E345" s="84"/>
      <c r="F345" s="84"/>
      <c r="G345" s="84"/>
      <c r="H345" s="84"/>
      <c r="I345" s="84"/>
      <c r="J345" s="84"/>
      <c r="K345" s="84"/>
      <c r="L345" s="84"/>
      <c r="M345" s="84"/>
      <c r="N345" s="84"/>
      <c r="O345" s="84"/>
      <c r="P345" s="84"/>
      <c r="Q345" s="84"/>
      <c r="R345" s="84"/>
      <c r="S345" s="84"/>
      <c r="T345" s="84"/>
      <c r="U345" s="84"/>
      <c r="V345" s="84"/>
      <c r="W345" s="84"/>
      <c r="X345" s="84"/>
      <c r="Y345" s="84"/>
    </row>
    <row r="346" spans="1:25" ht="12.75" customHeight="1">
      <c r="A346" s="84"/>
      <c r="B346" s="84"/>
      <c r="C346" s="84"/>
      <c r="D346" s="84"/>
      <c r="E346" s="84"/>
      <c r="F346" s="84"/>
      <c r="G346" s="84"/>
      <c r="H346" s="84"/>
      <c r="I346" s="84"/>
      <c r="J346" s="84"/>
      <c r="K346" s="84"/>
      <c r="L346" s="84"/>
      <c r="M346" s="84"/>
      <c r="N346" s="84"/>
      <c r="O346" s="84"/>
      <c r="P346" s="84"/>
      <c r="Q346" s="84"/>
      <c r="R346" s="84"/>
      <c r="S346" s="84"/>
      <c r="T346" s="84"/>
      <c r="U346" s="84"/>
      <c r="V346" s="84"/>
      <c r="W346" s="84"/>
      <c r="X346" s="84"/>
      <c r="Y346" s="84"/>
    </row>
    <row r="347" spans="1:25" ht="12.75" customHeight="1">
      <c r="A347" s="84"/>
      <c r="B347" s="84"/>
      <c r="C347" s="84"/>
      <c r="D347" s="84"/>
      <c r="E347" s="84"/>
      <c r="F347" s="84"/>
      <c r="G347" s="84"/>
      <c r="H347" s="84"/>
      <c r="I347" s="84"/>
      <c r="J347" s="84"/>
      <c r="K347" s="84"/>
      <c r="L347" s="84"/>
      <c r="M347" s="84"/>
      <c r="N347" s="84"/>
      <c r="O347" s="84"/>
      <c r="P347" s="84"/>
      <c r="Q347" s="84"/>
      <c r="R347" s="84"/>
      <c r="S347" s="84"/>
      <c r="T347" s="84"/>
      <c r="U347" s="84"/>
      <c r="V347" s="84"/>
      <c r="W347" s="84"/>
      <c r="X347" s="84"/>
      <c r="Y347" s="84"/>
    </row>
    <row r="348" spans="1:25" ht="12.75" customHeight="1">
      <c r="A348" s="84"/>
      <c r="B348" s="84"/>
      <c r="C348" s="84"/>
      <c r="D348" s="84"/>
      <c r="E348" s="84"/>
      <c r="F348" s="84"/>
      <c r="G348" s="84"/>
      <c r="H348" s="84"/>
      <c r="I348" s="84"/>
      <c r="J348" s="84"/>
      <c r="K348" s="84"/>
      <c r="L348" s="84"/>
      <c r="M348" s="84"/>
      <c r="N348" s="84"/>
      <c r="O348" s="84"/>
      <c r="P348" s="84"/>
      <c r="Q348" s="84"/>
      <c r="R348" s="84"/>
      <c r="S348" s="84"/>
      <c r="T348" s="84"/>
      <c r="U348" s="84"/>
      <c r="V348" s="84"/>
      <c r="W348" s="84"/>
      <c r="X348" s="84"/>
      <c r="Y348" s="84"/>
    </row>
    <row r="349" spans="1:25" ht="12.75" customHeight="1">
      <c r="A349" s="84"/>
      <c r="B349" s="84"/>
      <c r="C349" s="84"/>
      <c r="D349" s="84"/>
      <c r="E349" s="84"/>
      <c r="F349" s="84"/>
      <c r="G349" s="84"/>
      <c r="H349" s="84"/>
      <c r="I349" s="84"/>
      <c r="J349" s="84"/>
      <c r="K349" s="84"/>
      <c r="L349" s="84"/>
      <c r="M349" s="84"/>
      <c r="N349" s="84"/>
      <c r="O349" s="84"/>
      <c r="P349" s="84"/>
      <c r="Q349" s="84"/>
      <c r="R349" s="84"/>
      <c r="S349" s="84"/>
      <c r="T349" s="84"/>
      <c r="U349" s="84"/>
      <c r="V349" s="84"/>
      <c r="W349" s="84"/>
      <c r="X349" s="84"/>
      <c r="Y349" s="84"/>
    </row>
    <row r="350" spans="1:25" ht="12.75" customHeight="1">
      <c r="A350" s="84"/>
      <c r="B350" s="84"/>
      <c r="C350" s="84"/>
      <c r="D350" s="84"/>
      <c r="E350" s="84"/>
      <c r="F350" s="84"/>
      <c r="G350" s="84"/>
      <c r="H350" s="84"/>
      <c r="I350" s="84"/>
      <c r="J350" s="84"/>
      <c r="K350" s="84"/>
      <c r="L350" s="84"/>
      <c r="M350" s="84"/>
      <c r="N350" s="84"/>
      <c r="O350" s="84"/>
      <c r="P350" s="84"/>
      <c r="Q350" s="84"/>
      <c r="R350" s="84"/>
      <c r="S350" s="84"/>
      <c r="T350" s="84"/>
      <c r="U350" s="84"/>
      <c r="V350" s="84"/>
      <c r="W350" s="84"/>
      <c r="X350" s="84"/>
      <c r="Y350" s="84"/>
    </row>
    <row r="351" spans="1:25" ht="12.75" customHeight="1">
      <c r="A351" s="84"/>
      <c r="B351" s="84"/>
      <c r="C351" s="84"/>
      <c r="D351" s="84"/>
      <c r="E351" s="84"/>
      <c r="F351" s="84"/>
      <c r="G351" s="84"/>
      <c r="H351" s="84"/>
      <c r="I351" s="84"/>
      <c r="J351" s="84"/>
      <c r="K351" s="84"/>
      <c r="L351" s="84"/>
      <c r="M351" s="84"/>
      <c r="N351" s="84"/>
      <c r="O351" s="84"/>
      <c r="P351" s="84"/>
      <c r="Q351" s="84"/>
      <c r="R351" s="84"/>
      <c r="S351" s="84"/>
      <c r="T351" s="84"/>
      <c r="U351" s="84"/>
      <c r="V351" s="84"/>
      <c r="W351" s="84"/>
      <c r="X351" s="84"/>
      <c r="Y351" s="84"/>
    </row>
    <row r="352" spans="1:25" ht="12.75" customHeight="1">
      <c r="A352" s="84"/>
      <c r="B352" s="84"/>
      <c r="C352" s="84"/>
      <c r="D352" s="84"/>
      <c r="E352" s="84"/>
      <c r="F352" s="84"/>
      <c r="G352" s="84"/>
      <c r="H352" s="84"/>
      <c r="I352" s="84"/>
      <c r="J352" s="84"/>
      <c r="K352" s="84"/>
      <c r="L352" s="84"/>
      <c r="M352" s="84"/>
      <c r="N352" s="84"/>
      <c r="O352" s="84"/>
      <c r="P352" s="84"/>
      <c r="Q352" s="84"/>
      <c r="R352" s="84"/>
      <c r="S352" s="84"/>
      <c r="T352" s="84"/>
      <c r="U352" s="84"/>
      <c r="V352" s="84"/>
      <c r="W352" s="84"/>
      <c r="X352" s="84"/>
      <c r="Y352" s="84"/>
    </row>
    <row r="353" spans="1:25" ht="12.75" customHeight="1">
      <c r="A353" s="84"/>
      <c r="B353" s="84"/>
      <c r="C353" s="84"/>
      <c r="D353" s="84"/>
      <c r="E353" s="84"/>
      <c r="F353" s="84"/>
      <c r="G353" s="84"/>
      <c r="H353" s="84"/>
      <c r="I353" s="84"/>
      <c r="J353" s="84"/>
      <c r="K353" s="84"/>
      <c r="L353" s="84"/>
      <c r="M353" s="84"/>
      <c r="N353" s="84"/>
      <c r="O353" s="84"/>
      <c r="P353" s="84"/>
      <c r="Q353" s="84"/>
      <c r="R353" s="84"/>
      <c r="S353" s="84"/>
      <c r="T353" s="84"/>
      <c r="U353" s="84"/>
      <c r="V353" s="84"/>
      <c r="W353" s="84"/>
      <c r="X353" s="84"/>
      <c r="Y353" s="84"/>
    </row>
    <row r="354" spans="1:25" ht="12.75" customHeight="1">
      <c r="A354" s="84"/>
      <c r="B354" s="84"/>
      <c r="C354" s="84"/>
      <c r="D354" s="84"/>
      <c r="E354" s="84"/>
      <c r="F354" s="84"/>
      <c r="G354" s="84"/>
      <c r="H354" s="84"/>
      <c r="I354" s="84"/>
      <c r="J354" s="84"/>
      <c r="K354" s="84"/>
      <c r="L354" s="84"/>
      <c r="M354" s="84"/>
      <c r="N354" s="84"/>
      <c r="O354" s="84"/>
      <c r="P354" s="84"/>
      <c r="Q354" s="84"/>
      <c r="R354" s="84"/>
      <c r="S354" s="84"/>
      <c r="T354" s="84"/>
      <c r="U354" s="84"/>
      <c r="V354" s="84"/>
      <c r="W354" s="84"/>
      <c r="X354" s="84"/>
      <c r="Y354" s="84"/>
    </row>
    <row r="355" spans="1:25" ht="12.75" customHeight="1">
      <c r="A355" s="84"/>
      <c r="B355" s="84"/>
      <c r="C355" s="84"/>
      <c r="D355" s="84"/>
      <c r="E355" s="84"/>
      <c r="F355" s="84"/>
      <c r="G355" s="84"/>
      <c r="H355" s="84"/>
      <c r="I355" s="84"/>
      <c r="J355" s="84"/>
      <c r="K355" s="84"/>
      <c r="L355" s="84"/>
      <c r="M355" s="84"/>
      <c r="N355" s="84"/>
      <c r="O355" s="84"/>
      <c r="P355" s="84"/>
      <c r="Q355" s="84"/>
      <c r="R355" s="84"/>
      <c r="S355" s="84"/>
      <c r="T355" s="84"/>
      <c r="U355" s="84"/>
      <c r="V355" s="84"/>
      <c r="W355" s="84"/>
      <c r="X355" s="84"/>
      <c r="Y355" s="84"/>
    </row>
    <row r="356" spans="1:25" ht="12.75" customHeight="1">
      <c r="A356" s="84"/>
      <c r="B356" s="84"/>
      <c r="C356" s="84"/>
      <c r="D356" s="84"/>
      <c r="E356" s="84"/>
      <c r="F356" s="84"/>
      <c r="G356" s="84"/>
      <c r="H356" s="84"/>
      <c r="I356" s="84"/>
      <c r="J356" s="84"/>
      <c r="K356" s="84"/>
      <c r="L356" s="84"/>
      <c r="M356" s="84"/>
      <c r="N356" s="84"/>
      <c r="O356" s="84"/>
      <c r="P356" s="84"/>
      <c r="Q356" s="84"/>
      <c r="R356" s="84"/>
      <c r="S356" s="84"/>
      <c r="T356" s="84"/>
      <c r="U356" s="84"/>
      <c r="V356" s="84"/>
      <c r="W356" s="84"/>
      <c r="X356" s="84"/>
      <c r="Y356" s="84"/>
    </row>
    <row r="357" spans="1:25" ht="12.75" customHeight="1">
      <c r="A357" s="84"/>
      <c r="B357" s="84"/>
      <c r="C357" s="84"/>
      <c r="D357" s="84"/>
      <c r="E357" s="84"/>
      <c r="F357" s="84"/>
      <c r="G357" s="84"/>
      <c r="H357" s="84"/>
      <c r="I357" s="84"/>
      <c r="J357" s="84"/>
      <c r="K357" s="84"/>
      <c r="L357" s="84"/>
      <c r="M357" s="84"/>
      <c r="N357" s="84"/>
      <c r="O357" s="84"/>
      <c r="P357" s="84"/>
      <c r="Q357" s="84"/>
      <c r="R357" s="84"/>
      <c r="S357" s="84"/>
      <c r="T357" s="84"/>
      <c r="U357" s="84"/>
      <c r="V357" s="84"/>
      <c r="W357" s="84"/>
      <c r="X357" s="84"/>
      <c r="Y357" s="84"/>
    </row>
    <row r="358" spans="1:25" ht="12.75" customHeight="1">
      <c r="A358" s="84"/>
      <c r="B358" s="84"/>
      <c r="C358" s="84"/>
      <c r="D358" s="84"/>
      <c r="E358" s="84"/>
      <c r="F358" s="84"/>
      <c r="G358" s="84"/>
      <c r="H358" s="84"/>
      <c r="I358" s="84"/>
      <c r="J358" s="84"/>
      <c r="K358" s="84"/>
      <c r="L358" s="84"/>
      <c r="M358" s="84"/>
      <c r="N358" s="84"/>
      <c r="O358" s="84"/>
      <c r="P358" s="84"/>
      <c r="Q358" s="84"/>
      <c r="R358" s="84"/>
      <c r="S358" s="84"/>
      <c r="T358" s="84"/>
      <c r="U358" s="84"/>
      <c r="V358" s="84"/>
      <c r="W358" s="84"/>
      <c r="X358" s="84"/>
      <c r="Y358" s="84"/>
    </row>
    <row r="359" spans="1:25" ht="12.75" customHeight="1">
      <c r="A359" s="84"/>
      <c r="B359" s="84"/>
      <c r="C359" s="84"/>
      <c r="D359" s="84"/>
      <c r="E359" s="84"/>
      <c r="F359" s="84"/>
      <c r="G359" s="84"/>
      <c r="H359" s="84"/>
      <c r="I359" s="84"/>
      <c r="J359" s="84"/>
      <c r="K359" s="84"/>
      <c r="L359" s="84"/>
      <c r="M359" s="84"/>
      <c r="N359" s="84"/>
      <c r="O359" s="84"/>
      <c r="P359" s="84"/>
      <c r="Q359" s="84"/>
      <c r="R359" s="84"/>
      <c r="S359" s="84"/>
      <c r="T359" s="84"/>
      <c r="U359" s="84"/>
      <c r="V359" s="84"/>
      <c r="W359" s="84"/>
      <c r="X359" s="84"/>
      <c r="Y359" s="84"/>
    </row>
    <row r="360" spans="1:25" ht="12.75" customHeight="1">
      <c r="A360" s="84"/>
      <c r="B360" s="84"/>
      <c r="C360" s="84"/>
      <c r="D360" s="84"/>
      <c r="E360" s="84"/>
      <c r="F360" s="84"/>
      <c r="G360" s="84"/>
      <c r="H360" s="84"/>
      <c r="I360" s="84"/>
      <c r="J360" s="84"/>
      <c r="K360" s="84"/>
      <c r="L360" s="84"/>
      <c r="M360" s="84"/>
      <c r="N360" s="84"/>
      <c r="O360" s="84"/>
      <c r="P360" s="84"/>
      <c r="Q360" s="84"/>
      <c r="R360" s="84"/>
      <c r="S360" s="84"/>
      <c r="T360" s="84"/>
      <c r="U360" s="84"/>
      <c r="V360" s="84"/>
      <c r="W360" s="84"/>
      <c r="X360" s="84"/>
      <c r="Y360" s="84"/>
    </row>
    <row r="361" spans="1:25" ht="12.75" customHeight="1">
      <c r="A361" s="84"/>
      <c r="B361" s="84"/>
      <c r="C361" s="84"/>
      <c r="D361" s="84"/>
      <c r="E361" s="84"/>
      <c r="F361" s="84"/>
      <c r="G361" s="84"/>
      <c r="H361" s="84"/>
      <c r="I361" s="84"/>
      <c r="J361" s="84"/>
      <c r="K361" s="84"/>
      <c r="L361" s="84"/>
      <c r="M361" s="84"/>
      <c r="N361" s="84"/>
      <c r="O361" s="84"/>
      <c r="P361" s="84"/>
      <c r="Q361" s="84"/>
      <c r="R361" s="84"/>
      <c r="S361" s="84"/>
      <c r="T361" s="84"/>
      <c r="U361" s="84"/>
      <c r="V361" s="84"/>
      <c r="W361" s="84"/>
      <c r="X361" s="84"/>
      <c r="Y361" s="84"/>
    </row>
    <row r="362" spans="1:25" ht="12.75" customHeight="1">
      <c r="A362" s="84"/>
      <c r="B362" s="84"/>
      <c r="C362" s="84"/>
      <c r="D362" s="84"/>
      <c r="E362" s="84"/>
      <c r="F362" s="84"/>
      <c r="G362" s="84"/>
      <c r="H362" s="84"/>
      <c r="I362" s="84"/>
      <c r="J362" s="84"/>
      <c r="K362" s="84"/>
      <c r="L362" s="84"/>
      <c r="M362" s="84"/>
      <c r="N362" s="84"/>
      <c r="O362" s="84"/>
      <c r="P362" s="84"/>
      <c r="Q362" s="84"/>
      <c r="R362" s="84"/>
      <c r="S362" s="84"/>
      <c r="T362" s="84"/>
      <c r="U362" s="84"/>
      <c r="V362" s="84"/>
      <c r="W362" s="84"/>
      <c r="X362" s="84"/>
      <c r="Y362" s="84"/>
    </row>
    <row r="363" spans="1:25" ht="12.75" customHeight="1">
      <c r="A363" s="84"/>
      <c r="B363" s="84"/>
      <c r="C363" s="84"/>
      <c r="D363" s="84"/>
      <c r="E363" s="84"/>
      <c r="F363" s="84"/>
      <c r="G363" s="84"/>
      <c r="H363" s="84"/>
      <c r="I363" s="84"/>
      <c r="J363" s="84"/>
      <c r="K363" s="84"/>
      <c r="L363" s="84"/>
      <c r="M363" s="84"/>
      <c r="N363" s="84"/>
      <c r="O363" s="84"/>
      <c r="P363" s="84"/>
      <c r="Q363" s="84"/>
      <c r="R363" s="84"/>
      <c r="S363" s="84"/>
      <c r="T363" s="84"/>
      <c r="U363" s="84"/>
      <c r="V363" s="84"/>
      <c r="W363" s="84"/>
      <c r="X363" s="84"/>
      <c r="Y363" s="84"/>
    </row>
    <row r="364" spans="1:25" ht="12.75" customHeight="1">
      <c r="A364" s="84"/>
      <c r="B364" s="84"/>
      <c r="C364" s="84"/>
      <c r="D364" s="84"/>
      <c r="E364" s="84"/>
      <c r="F364" s="84"/>
      <c r="G364" s="84"/>
      <c r="H364" s="84"/>
      <c r="I364" s="84"/>
      <c r="J364" s="84"/>
      <c r="K364" s="84"/>
      <c r="L364" s="84"/>
      <c r="M364" s="84"/>
      <c r="N364" s="84"/>
      <c r="O364" s="84"/>
      <c r="P364" s="84"/>
      <c r="Q364" s="84"/>
      <c r="R364" s="84"/>
      <c r="S364" s="84"/>
      <c r="T364" s="84"/>
      <c r="U364" s="84"/>
      <c r="V364" s="84"/>
      <c r="W364" s="84"/>
      <c r="X364" s="84"/>
      <c r="Y364" s="84"/>
    </row>
    <row r="365" spans="1:25" ht="12.75" customHeight="1">
      <c r="A365" s="84"/>
      <c r="B365" s="84"/>
      <c r="C365" s="84"/>
      <c r="D365" s="84"/>
      <c r="E365" s="84"/>
      <c r="F365" s="84"/>
      <c r="G365" s="84"/>
      <c r="H365" s="84"/>
      <c r="I365" s="84"/>
      <c r="J365" s="84"/>
      <c r="K365" s="84"/>
      <c r="L365" s="84"/>
      <c r="M365" s="84"/>
      <c r="N365" s="84"/>
      <c r="O365" s="84"/>
      <c r="P365" s="84"/>
      <c r="Q365" s="84"/>
      <c r="R365" s="84"/>
      <c r="S365" s="84"/>
      <c r="T365" s="84"/>
      <c r="U365" s="84"/>
      <c r="V365" s="84"/>
      <c r="W365" s="84"/>
      <c r="X365" s="84"/>
      <c r="Y365" s="84"/>
    </row>
    <row r="366" spans="1:25" ht="12.75" customHeight="1">
      <c r="A366" s="84"/>
      <c r="B366" s="84"/>
      <c r="C366" s="84"/>
      <c r="D366" s="84"/>
      <c r="E366" s="84"/>
      <c r="F366" s="84"/>
      <c r="G366" s="84"/>
      <c r="H366" s="84"/>
      <c r="I366" s="84"/>
      <c r="J366" s="84"/>
      <c r="K366" s="84"/>
      <c r="L366" s="84"/>
      <c r="M366" s="84"/>
      <c r="N366" s="84"/>
      <c r="O366" s="84"/>
      <c r="P366" s="84"/>
      <c r="Q366" s="84"/>
      <c r="R366" s="84"/>
      <c r="S366" s="84"/>
      <c r="T366" s="84"/>
      <c r="U366" s="84"/>
      <c r="V366" s="84"/>
      <c r="W366" s="84"/>
      <c r="X366" s="84"/>
      <c r="Y366" s="84"/>
    </row>
    <row r="367" spans="1:25" ht="12.75" customHeight="1">
      <c r="A367" s="84"/>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row>
    <row r="368" spans="1:25" ht="12.75" customHeight="1">
      <c r="A368" s="84"/>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row>
    <row r="369" spans="1:25" ht="12.75" customHeight="1">
      <c r="A369" s="84"/>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row>
    <row r="370" spans="1:25" ht="12.75" customHeight="1">
      <c r="A370" s="84"/>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row>
    <row r="371" spans="1:25" ht="12.75" customHeight="1">
      <c r="A371" s="84"/>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row>
    <row r="372" spans="1:25" ht="12.75" customHeight="1">
      <c r="A372" s="84"/>
      <c r="B372" s="84"/>
      <c r="C372" s="84"/>
      <c r="D372" s="84"/>
      <c r="E372" s="84"/>
      <c r="F372" s="84"/>
      <c r="G372" s="84"/>
      <c r="H372" s="84"/>
      <c r="I372" s="84"/>
      <c r="J372" s="84"/>
      <c r="K372" s="84"/>
      <c r="L372" s="84"/>
      <c r="M372" s="84"/>
      <c r="N372" s="84"/>
      <c r="O372" s="84"/>
      <c r="P372" s="84"/>
      <c r="Q372" s="84"/>
      <c r="R372" s="84"/>
      <c r="S372" s="84"/>
      <c r="T372" s="84"/>
      <c r="U372" s="84"/>
      <c r="V372" s="84"/>
      <c r="W372" s="84"/>
      <c r="X372" s="84"/>
      <c r="Y372" s="84"/>
    </row>
    <row r="373" spans="1:25" ht="12.75" customHeight="1">
      <c r="A373" s="84"/>
      <c r="B373" s="84"/>
      <c r="C373" s="84"/>
      <c r="D373" s="84"/>
      <c r="E373" s="84"/>
      <c r="F373" s="84"/>
      <c r="G373" s="84"/>
      <c r="H373" s="84"/>
      <c r="I373" s="84"/>
      <c r="J373" s="84"/>
      <c r="K373" s="84"/>
      <c r="L373" s="84"/>
      <c r="M373" s="84"/>
      <c r="N373" s="84"/>
      <c r="O373" s="84"/>
      <c r="P373" s="84"/>
      <c r="Q373" s="84"/>
      <c r="R373" s="84"/>
      <c r="S373" s="84"/>
      <c r="T373" s="84"/>
      <c r="U373" s="84"/>
      <c r="V373" s="84"/>
      <c r="W373" s="84"/>
      <c r="X373" s="84"/>
      <c r="Y373" s="84"/>
    </row>
    <row r="374" spans="1:25" ht="12.75" customHeight="1">
      <c r="A374" s="84"/>
      <c r="B374" s="84"/>
      <c r="C374" s="84"/>
      <c r="D374" s="84"/>
      <c r="E374" s="84"/>
      <c r="F374" s="84"/>
      <c r="G374" s="84"/>
      <c r="H374" s="84"/>
      <c r="I374" s="84"/>
      <c r="J374" s="84"/>
      <c r="K374" s="84"/>
      <c r="L374" s="84"/>
      <c r="M374" s="84"/>
      <c r="N374" s="84"/>
      <c r="O374" s="84"/>
      <c r="P374" s="84"/>
      <c r="Q374" s="84"/>
      <c r="R374" s="84"/>
      <c r="S374" s="84"/>
      <c r="T374" s="84"/>
      <c r="U374" s="84"/>
      <c r="V374" s="84"/>
      <c r="W374" s="84"/>
      <c r="X374" s="84"/>
      <c r="Y374" s="84"/>
    </row>
    <row r="375" spans="1:25" ht="12.75" customHeight="1">
      <c r="A375" s="84"/>
      <c r="B375" s="84"/>
      <c r="C375" s="84"/>
      <c r="D375" s="84"/>
      <c r="E375" s="84"/>
      <c r="F375" s="84"/>
      <c r="G375" s="84"/>
      <c r="H375" s="84"/>
      <c r="I375" s="84"/>
      <c r="J375" s="84"/>
      <c r="K375" s="84"/>
      <c r="L375" s="84"/>
      <c r="M375" s="84"/>
      <c r="N375" s="84"/>
      <c r="O375" s="84"/>
      <c r="P375" s="84"/>
      <c r="Q375" s="84"/>
      <c r="R375" s="84"/>
      <c r="S375" s="84"/>
      <c r="T375" s="84"/>
      <c r="U375" s="84"/>
      <c r="V375" s="84"/>
      <c r="W375" s="84"/>
      <c r="X375" s="84"/>
      <c r="Y375" s="84"/>
    </row>
    <row r="376" spans="1:25" ht="12.75" customHeight="1">
      <c r="A376" s="84"/>
      <c r="B376" s="84"/>
      <c r="C376" s="84"/>
      <c r="D376" s="84"/>
      <c r="E376" s="84"/>
      <c r="F376" s="84"/>
      <c r="G376" s="84"/>
      <c r="H376" s="84"/>
      <c r="I376" s="84"/>
      <c r="J376" s="84"/>
      <c r="K376" s="84"/>
      <c r="L376" s="84"/>
      <c r="M376" s="84"/>
      <c r="N376" s="84"/>
      <c r="O376" s="84"/>
      <c r="P376" s="84"/>
      <c r="Q376" s="84"/>
      <c r="R376" s="84"/>
      <c r="S376" s="84"/>
      <c r="T376" s="84"/>
      <c r="U376" s="84"/>
      <c r="V376" s="84"/>
      <c r="W376" s="84"/>
      <c r="X376" s="84"/>
      <c r="Y376" s="84"/>
    </row>
    <row r="377" spans="1:25" ht="12.75" customHeight="1">
      <c r="A377" s="84"/>
      <c r="B377" s="84"/>
      <c r="C377" s="84"/>
      <c r="D377" s="84"/>
      <c r="E377" s="84"/>
      <c r="F377" s="84"/>
      <c r="G377" s="84"/>
      <c r="H377" s="84"/>
      <c r="I377" s="84"/>
      <c r="J377" s="84"/>
      <c r="K377" s="84"/>
      <c r="L377" s="84"/>
      <c r="M377" s="84"/>
      <c r="N377" s="84"/>
      <c r="O377" s="84"/>
      <c r="P377" s="84"/>
      <c r="Q377" s="84"/>
      <c r="R377" s="84"/>
      <c r="S377" s="84"/>
      <c r="T377" s="84"/>
      <c r="U377" s="84"/>
      <c r="V377" s="84"/>
      <c r="W377" s="84"/>
      <c r="X377" s="84"/>
      <c r="Y377" s="84"/>
    </row>
    <row r="378" spans="1:25" ht="12.75" customHeight="1">
      <c r="A378" s="84"/>
      <c r="B378" s="84"/>
      <c r="C378" s="84"/>
      <c r="D378" s="84"/>
      <c r="E378" s="84"/>
      <c r="F378" s="84"/>
      <c r="G378" s="84"/>
      <c r="H378" s="84"/>
      <c r="I378" s="84"/>
      <c r="J378" s="84"/>
      <c r="K378" s="84"/>
      <c r="L378" s="84"/>
      <c r="M378" s="84"/>
      <c r="N378" s="84"/>
      <c r="O378" s="84"/>
      <c r="P378" s="84"/>
      <c r="Q378" s="84"/>
      <c r="R378" s="84"/>
      <c r="S378" s="84"/>
      <c r="T378" s="84"/>
      <c r="U378" s="84"/>
      <c r="V378" s="84"/>
      <c r="W378" s="84"/>
      <c r="X378" s="84"/>
      <c r="Y378" s="84"/>
    </row>
    <row r="379" spans="1:25" ht="12.75" customHeight="1">
      <c r="A379" s="84"/>
      <c r="B379" s="84"/>
      <c r="C379" s="84"/>
      <c r="D379" s="84"/>
      <c r="E379" s="84"/>
      <c r="F379" s="84"/>
      <c r="G379" s="84"/>
      <c r="H379" s="84"/>
      <c r="I379" s="84"/>
      <c r="J379" s="84"/>
      <c r="K379" s="84"/>
      <c r="L379" s="84"/>
      <c r="M379" s="84"/>
      <c r="N379" s="84"/>
      <c r="O379" s="84"/>
      <c r="P379" s="84"/>
      <c r="Q379" s="84"/>
      <c r="R379" s="84"/>
      <c r="S379" s="84"/>
      <c r="T379" s="84"/>
      <c r="U379" s="84"/>
      <c r="V379" s="84"/>
      <c r="W379" s="84"/>
      <c r="X379" s="84"/>
      <c r="Y379" s="84"/>
    </row>
    <row r="380" spans="1:25" ht="12.75" customHeight="1">
      <c r="A380" s="84"/>
      <c r="B380" s="84"/>
      <c r="C380" s="84"/>
      <c r="D380" s="84"/>
      <c r="E380" s="84"/>
      <c r="F380" s="84"/>
      <c r="G380" s="84"/>
      <c r="H380" s="84"/>
      <c r="I380" s="84"/>
      <c r="J380" s="84"/>
      <c r="K380" s="84"/>
      <c r="L380" s="84"/>
      <c r="M380" s="84"/>
      <c r="N380" s="84"/>
      <c r="O380" s="84"/>
      <c r="P380" s="84"/>
      <c r="Q380" s="84"/>
      <c r="R380" s="84"/>
      <c r="S380" s="84"/>
      <c r="T380" s="84"/>
      <c r="U380" s="84"/>
      <c r="V380" s="84"/>
      <c r="W380" s="84"/>
      <c r="X380" s="84"/>
      <c r="Y380" s="84"/>
    </row>
    <row r="381" spans="1:25" ht="12.75" customHeight="1">
      <c r="A381" s="84"/>
      <c r="B381" s="84"/>
      <c r="C381" s="84"/>
      <c r="D381" s="84"/>
      <c r="E381" s="84"/>
      <c r="F381" s="84"/>
      <c r="G381" s="84"/>
      <c r="H381" s="84"/>
      <c r="I381" s="84"/>
      <c r="J381" s="84"/>
      <c r="K381" s="84"/>
      <c r="L381" s="84"/>
      <c r="M381" s="84"/>
      <c r="N381" s="84"/>
      <c r="O381" s="84"/>
      <c r="P381" s="84"/>
      <c r="Q381" s="84"/>
      <c r="R381" s="84"/>
      <c r="S381" s="84"/>
      <c r="T381" s="84"/>
      <c r="U381" s="84"/>
      <c r="V381" s="84"/>
      <c r="W381" s="84"/>
      <c r="X381" s="84"/>
      <c r="Y381" s="84"/>
    </row>
    <row r="382" spans="1:25" ht="12.75" customHeight="1">
      <c r="A382" s="84"/>
      <c r="B382" s="84"/>
      <c r="C382" s="84"/>
      <c r="D382" s="84"/>
      <c r="E382" s="84"/>
      <c r="F382" s="84"/>
      <c r="G382" s="84"/>
      <c r="H382" s="84"/>
      <c r="I382" s="84"/>
      <c r="J382" s="84"/>
      <c r="K382" s="84"/>
      <c r="L382" s="84"/>
      <c r="M382" s="84"/>
      <c r="N382" s="84"/>
      <c r="O382" s="84"/>
      <c r="P382" s="84"/>
      <c r="Q382" s="84"/>
      <c r="R382" s="84"/>
      <c r="S382" s="84"/>
      <c r="T382" s="84"/>
      <c r="U382" s="84"/>
      <c r="V382" s="84"/>
      <c r="W382" s="84"/>
      <c r="X382" s="84"/>
      <c r="Y382" s="84"/>
    </row>
    <row r="383" spans="1:25" ht="12.75" customHeight="1">
      <c r="A383" s="84"/>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row>
    <row r="384" spans="1:25" ht="12.75" customHeight="1">
      <c r="A384" s="84"/>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row>
    <row r="385" spans="1:25" ht="12.75" customHeight="1">
      <c r="A385" s="84"/>
      <c r="B385" s="84"/>
      <c r="C385" s="84"/>
      <c r="D385" s="84"/>
      <c r="E385" s="84"/>
      <c r="F385" s="84"/>
      <c r="G385" s="84"/>
      <c r="H385" s="84"/>
      <c r="I385" s="84"/>
      <c r="J385" s="84"/>
      <c r="K385" s="84"/>
      <c r="L385" s="84"/>
      <c r="M385" s="84"/>
      <c r="N385" s="84"/>
      <c r="O385" s="84"/>
      <c r="P385" s="84"/>
      <c r="Q385" s="84"/>
      <c r="R385" s="84"/>
      <c r="S385" s="84"/>
      <c r="T385" s="84"/>
      <c r="U385" s="84"/>
      <c r="V385" s="84"/>
      <c r="W385" s="84"/>
      <c r="X385" s="84"/>
      <c r="Y385" s="84"/>
    </row>
    <row r="386" spans="1:25" ht="12.75" customHeight="1">
      <c r="A386" s="84"/>
      <c r="B386" s="84"/>
      <c r="C386" s="84"/>
      <c r="D386" s="84"/>
      <c r="E386" s="84"/>
      <c r="F386" s="84"/>
      <c r="G386" s="84"/>
      <c r="H386" s="84"/>
      <c r="I386" s="84"/>
      <c r="J386" s="84"/>
      <c r="K386" s="84"/>
      <c r="L386" s="84"/>
      <c r="M386" s="84"/>
      <c r="N386" s="84"/>
      <c r="O386" s="84"/>
      <c r="P386" s="84"/>
      <c r="Q386" s="84"/>
      <c r="R386" s="84"/>
      <c r="S386" s="84"/>
      <c r="T386" s="84"/>
      <c r="U386" s="84"/>
      <c r="V386" s="84"/>
      <c r="W386" s="84"/>
      <c r="X386" s="84"/>
      <c r="Y386" s="84"/>
    </row>
    <row r="387" spans="1:25" ht="12.75" customHeight="1">
      <c r="A387" s="84"/>
      <c r="B387" s="84"/>
      <c r="C387" s="84"/>
      <c r="D387" s="84"/>
      <c r="E387" s="84"/>
      <c r="F387" s="84"/>
      <c r="G387" s="84"/>
      <c r="H387" s="84"/>
      <c r="I387" s="84"/>
      <c r="J387" s="84"/>
      <c r="K387" s="84"/>
      <c r="L387" s="84"/>
      <c r="M387" s="84"/>
      <c r="N387" s="84"/>
      <c r="O387" s="84"/>
      <c r="P387" s="84"/>
      <c r="Q387" s="84"/>
      <c r="R387" s="84"/>
      <c r="S387" s="84"/>
      <c r="T387" s="84"/>
      <c r="U387" s="84"/>
      <c r="V387" s="84"/>
      <c r="W387" s="84"/>
      <c r="X387" s="84"/>
      <c r="Y387" s="84"/>
    </row>
    <row r="388" spans="1:25" ht="12.75" customHeight="1">
      <c r="A388" s="84"/>
      <c r="B388" s="84"/>
      <c r="C388" s="84"/>
      <c r="D388" s="84"/>
      <c r="E388" s="84"/>
      <c r="F388" s="84"/>
      <c r="G388" s="84"/>
      <c r="H388" s="84"/>
      <c r="I388" s="84"/>
      <c r="J388" s="84"/>
      <c r="K388" s="84"/>
      <c r="L388" s="84"/>
      <c r="M388" s="84"/>
      <c r="N388" s="84"/>
      <c r="O388" s="84"/>
      <c r="P388" s="84"/>
      <c r="Q388" s="84"/>
      <c r="R388" s="84"/>
      <c r="S388" s="84"/>
      <c r="T388" s="84"/>
      <c r="U388" s="84"/>
      <c r="V388" s="84"/>
      <c r="W388" s="84"/>
      <c r="X388" s="84"/>
      <c r="Y388" s="84"/>
    </row>
    <row r="389" spans="1:25" ht="12.75" customHeight="1">
      <c r="A389" s="84"/>
      <c r="B389" s="84"/>
      <c r="C389" s="84"/>
      <c r="D389" s="84"/>
      <c r="E389" s="84"/>
      <c r="F389" s="84"/>
      <c r="G389" s="84"/>
      <c r="H389" s="84"/>
      <c r="I389" s="84"/>
      <c r="J389" s="84"/>
      <c r="K389" s="84"/>
      <c r="L389" s="84"/>
      <c r="M389" s="84"/>
      <c r="N389" s="84"/>
      <c r="O389" s="84"/>
      <c r="P389" s="84"/>
      <c r="Q389" s="84"/>
      <c r="R389" s="84"/>
      <c r="S389" s="84"/>
      <c r="T389" s="84"/>
      <c r="U389" s="84"/>
      <c r="V389" s="84"/>
      <c r="W389" s="84"/>
      <c r="X389" s="84"/>
      <c r="Y389" s="84"/>
    </row>
    <row r="390" spans="1:25" ht="12.75" customHeight="1">
      <c r="A390" s="84"/>
      <c r="B390" s="84"/>
      <c r="C390" s="84"/>
      <c r="D390" s="84"/>
      <c r="E390" s="84"/>
      <c r="F390" s="84"/>
      <c r="G390" s="84"/>
      <c r="H390" s="84"/>
      <c r="I390" s="84"/>
      <c r="J390" s="84"/>
      <c r="K390" s="84"/>
      <c r="L390" s="84"/>
      <c r="M390" s="84"/>
      <c r="N390" s="84"/>
      <c r="O390" s="84"/>
      <c r="P390" s="84"/>
      <c r="Q390" s="84"/>
      <c r="R390" s="84"/>
      <c r="S390" s="84"/>
      <c r="T390" s="84"/>
      <c r="U390" s="84"/>
      <c r="V390" s="84"/>
      <c r="W390" s="84"/>
      <c r="X390" s="84"/>
      <c r="Y390" s="84"/>
    </row>
    <row r="391" spans="1:25" ht="12.75" customHeight="1">
      <c r="A391" s="84"/>
      <c r="B391" s="84"/>
      <c r="C391" s="84"/>
      <c r="D391" s="84"/>
      <c r="E391" s="84"/>
      <c r="F391" s="84"/>
      <c r="G391" s="84"/>
      <c r="H391" s="84"/>
      <c r="I391" s="84"/>
      <c r="J391" s="84"/>
      <c r="K391" s="84"/>
      <c r="L391" s="84"/>
      <c r="M391" s="84"/>
      <c r="N391" s="84"/>
      <c r="O391" s="84"/>
      <c r="P391" s="84"/>
      <c r="Q391" s="84"/>
      <c r="R391" s="84"/>
      <c r="S391" s="84"/>
      <c r="T391" s="84"/>
      <c r="U391" s="84"/>
      <c r="V391" s="84"/>
      <c r="W391" s="84"/>
      <c r="X391" s="84"/>
      <c r="Y391" s="84"/>
    </row>
    <row r="392" spans="1:25" ht="12.75" customHeight="1">
      <c r="A392" s="84"/>
      <c r="B392" s="84"/>
      <c r="C392" s="84"/>
      <c r="D392" s="84"/>
      <c r="E392" s="84"/>
      <c r="F392" s="84"/>
      <c r="G392" s="84"/>
      <c r="H392" s="84"/>
      <c r="I392" s="84"/>
      <c r="J392" s="84"/>
      <c r="K392" s="84"/>
      <c r="L392" s="84"/>
      <c r="M392" s="84"/>
      <c r="N392" s="84"/>
      <c r="O392" s="84"/>
      <c r="P392" s="84"/>
      <c r="Q392" s="84"/>
      <c r="R392" s="84"/>
      <c r="S392" s="84"/>
      <c r="T392" s="84"/>
      <c r="U392" s="84"/>
      <c r="V392" s="84"/>
      <c r="W392" s="84"/>
      <c r="X392" s="84"/>
      <c r="Y392" s="84"/>
    </row>
    <row r="393" spans="1:25" ht="12.75" customHeight="1">
      <c r="A393" s="84"/>
      <c r="B393" s="84"/>
      <c r="C393" s="84"/>
      <c r="D393" s="84"/>
      <c r="E393" s="84"/>
      <c r="F393" s="84"/>
      <c r="G393" s="84"/>
      <c r="H393" s="84"/>
      <c r="I393" s="84"/>
      <c r="J393" s="84"/>
      <c r="K393" s="84"/>
      <c r="L393" s="84"/>
      <c r="M393" s="84"/>
      <c r="N393" s="84"/>
      <c r="O393" s="84"/>
      <c r="P393" s="84"/>
      <c r="Q393" s="84"/>
      <c r="R393" s="84"/>
      <c r="S393" s="84"/>
      <c r="T393" s="84"/>
      <c r="U393" s="84"/>
      <c r="V393" s="84"/>
      <c r="W393" s="84"/>
      <c r="X393" s="84"/>
      <c r="Y393" s="84"/>
    </row>
    <row r="394" spans="1:25" ht="12.75" customHeight="1">
      <c r="A394" s="84"/>
      <c r="B394" s="84"/>
      <c r="C394" s="84"/>
      <c r="D394" s="84"/>
      <c r="E394" s="84"/>
      <c r="F394" s="84"/>
      <c r="G394" s="84"/>
      <c r="H394" s="84"/>
      <c r="I394" s="84"/>
      <c r="J394" s="84"/>
      <c r="K394" s="84"/>
      <c r="L394" s="84"/>
      <c r="M394" s="84"/>
      <c r="N394" s="84"/>
      <c r="O394" s="84"/>
      <c r="P394" s="84"/>
      <c r="Q394" s="84"/>
      <c r="R394" s="84"/>
      <c r="S394" s="84"/>
      <c r="T394" s="84"/>
      <c r="U394" s="84"/>
      <c r="V394" s="84"/>
      <c r="W394" s="84"/>
      <c r="X394" s="84"/>
      <c r="Y394" s="84"/>
    </row>
    <row r="395" spans="1:25" ht="12.75" customHeight="1">
      <c r="A395" s="84"/>
      <c r="B395" s="84"/>
      <c r="C395" s="84"/>
      <c r="D395" s="84"/>
      <c r="E395" s="84"/>
      <c r="F395" s="84"/>
      <c r="G395" s="84"/>
      <c r="H395" s="84"/>
      <c r="I395" s="84"/>
      <c r="J395" s="84"/>
      <c r="K395" s="84"/>
      <c r="L395" s="84"/>
      <c r="M395" s="84"/>
      <c r="N395" s="84"/>
      <c r="O395" s="84"/>
      <c r="P395" s="84"/>
      <c r="Q395" s="84"/>
      <c r="R395" s="84"/>
      <c r="S395" s="84"/>
      <c r="T395" s="84"/>
      <c r="U395" s="84"/>
      <c r="V395" s="84"/>
      <c r="W395" s="84"/>
      <c r="X395" s="84"/>
      <c r="Y395" s="84"/>
    </row>
    <row r="396" spans="1:25" ht="12.75" customHeight="1">
      <c r="A396" s="84"/>
      <c r="B396" s="84"/>
      <c r="C396" s="84"/>
      <c r="D396" s="84"/>
      <c r="E396" s="84"/>
      <c r="F396" s="84"/>
      <c r="G396" s="84"/>
      <c r="H396" s="84"/>
      <c r="I396" s="84"/>
      <c r="J396" s="84"/>
      <c r="K396" s="84"/>
      <c r="L396" s="84"/>
      <c r="M396" s="84"/>
      <c r="N396" s="84"/>
      <c r="O396" s="84"/>
      <c r="P396" s="84"/>
      <c r="Q396" s="84"/>
      <c r="R396" s="84"/>
      <c r="S396" s="84"/>
      <c r="T396" s="84"/>
      <c r="U396" s="84"/>
      <c r="V396" s="84"/>
      <c r="W396" s="84"/>
      <c r="X396" s="84"/>
      <c r="Y396" s="84"/>
    </row>
    <row r="397" spans="1:25" ht="12.75" customHeight="1">
      <c r="A397" s="84"/>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row>
    <row r="398" spans="1:25" ht="12.75" customHeight="1">
      <c r="A398" s="84"/>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row>
    <row r="399" spans="1:25" ht="12.75" customHeight="1">
      <c r="A399" s="84"/>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row>
    <row r="400" spans="1:25" ht="12.75" customHeight="1">
      <c r="A400" s="84"/>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row>
    <row r="401" spans="1:25" ht="12.75" customHeight="1">
      <c r="A401" s="84"/>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row>
    <row r="402" spans="1:25" ht="12.75" customHeight="1">
      <c r="A402" s="84"/>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row>
    <row r="403" spans="1:25" ht="12.75" customHeight="1">
      <c r="A403" s="84"/>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row>
    <row r="404" spans="1:25" ht="12.75" customHeight="1">
      <c r="A404" s="84"/>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row>
    <row r="405" spans="1:25" ht="12.75" customHeight="1">
      <c r="A405" s="84"/>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row>
    <row r="406" spans="1:25" ht="12.75" customHeight="1">
      <c r="A406" s="84"/>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row>
    <row r="407" spans="1:25" ht="12.75" customHeight="1">
      <c r="A407" s="84"/>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row>
    <row r="408" spans="1:25" ht="12.75" customHeight="1">
      <c r="A408" s="84"/>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row>
    <row r="409" spans="1:25" ht="12.75" customHeight="1">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row>
    <row r="410" spans="1:25" ht="12.75" customHeight="1">
      <c r="A410" s="84"/>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row>
    <row r="411" spans="1:25" ht="12.75" customHeight="1">
      <c r="A411" s="84"/>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row>
    <row r="412" spans="1:25" ht="12.75" customHeight="1">
      <c r="A412" s="84"/>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row>
    <row r="413" spans="1:25" ht="12.75" customHeight="1">
      <c r="A413" s="84"/>
      <c r="B413" s="84"/>
      <c r="C413" s="84"/>
      <c r="D413" s="84"/>
      <c r="E413" s="84"/>
      <c r="F413" s="84"/>
      <c r="G413" s="84"/>
      <c r="H413" s="84"/>
      <c r="I413" s="84"/>
      <c r="J413" s="84"/>
      <c r="K413" s="84"/>
      <c r="L413" s="84"/>
      <c r="M413" s="84"/>
      <c r="N413" s="84"/>
      <c r="O413" s="84"/>
      <c r="P413" s="84"/>
      <c r="Q413" s="84"/>
      <c r="R413" s="84"/>
      <c r="S413" s="84"/>
      <c r="T413" s="84"/>
      <c r="U413" s="84"/>
      <c r="V413" s="84"/>
      <c r="W413" s="84"/>
      <c r="X413" s="84"/>
      <c r="Y413" s="84"/>
    </row>
    <row r="414" spans="1:25" ht="12.75" customHeight="1">
      <c r="A414" s="84"/>
      <c r="B414" s="84"/>
      <c r="C414" s="84"/>
      <c r="D414" s="84"/>
      <c r="E414" s="84"/>
      <c r="F414" s="84"/>
      <c r="G414" s="84"/>
      <c r="H414" s="84"/>
      <c r="I414" s="84"/>
      <c r="J414" s="84"/>
      <c r="K414" s="84"/>
      <c r="L414" s="84"/>
      <c r="M414" s="84"/>
      <c r="N414" s="84"/>
      <c r="O414" s="84"/>
      <c r="P414" s="84"/>
      <c r="Q414" s="84"/>
      <c r="R414" s="84"/>
      <c r="S414" s="84"/>
      <c r="T414" s="84"/>
      <c r="U414" s="84"/>
      <c r="V414" s="84"/>
      <c r="W414" s="84"/>
      <c r="X414" s="84"/>
      <c r="Y414" s="84"/>
    </row>
    <row r="415" spans="1:25" ht="12.75" customHeight="1">
      <c r="A415" s="84"/>
      <c r="B415" s="84"/>
      <c r="C415" s="84"/>
      <c r="D415" s="84"/>
      <c r="E415" s="84"/>
      <c r="F415" s="84"/>
      <c r="G415" s="84"/>
      <c r="H415" s="84"/>
      <c r="I415" s="84"/>
      <c r="J415" s="84"/>
      <c r="K415" s="84"/>
      <c r="L415" s="84"/>
      <c r="M415" s="84"/>
      <c r="N415" s="84"/>
      <c r="O415" s="84"/>
      <c r="P415" s="84"/>
      <c r="Q415" s="84"/>
      <c r="R415" s="84"/>
      <c r="S415" s="84"/>
      <c r="T415" s="84"/>
      <c r="U415" s="84"/>
      <c r="V415" s="84"/>
      <c r="W415" s="84"/>
      <c r="X415" s="84"/>
      <c r="Y415" s="84"/>
    </row>
    <row r="416" spans="1:25" ht="12.75" customHeight="1">
      <c r="A416" s="84"/>
      <c r="B416" s="84"/>
      <c r="C416" s="84"/>
      <c r="D416" s="84"/>
      <c r="E416" s="84"/>
      <c r="F416" s="84"/>
      <c r="G416" s="84"/>
      <c r="H416" s="84"/>
      <c r="I416" s="84"/>
      <c r="J416" s="84"/>
      <c r="K416" s="84"/>
      <c r="L416" s="84"/>
      <c r="M416" s="84"/>
      <c r="N416" s="84"/>
      <c r="O416" s="84"/>
      <c r="P416" s="84"/>
      <c r="Q416" s="84"/>
      <c r="R416" s="84"/>
      <c r="S416" s="84"/>
      <c r="T416" s="84"/>
      <c r="U416" s="84"/>
      <c r="V416" s="84"/>
      <c r="W416" s="84"/>
      <c r="X416" s="84"/>
      <c r="Y416" s="84"/>
    </row>
    <row r="417" spans="1:25" ht="12.75" customHeight="1">
      <c r="A417" s="84"/>
      <c r="B417" s="84"/>
      <c r="C417" s="84"/>
      <c r="D417" s="84"/>
      <c r="E417" s="84"/>
      <c r="F417" s="84"/>
      <c r="G417" s="84"/>
      <c r="H417" s="84"/>
      <c r="I417" s="84"/>
      <c r="J417" s="84"/>
      <c r="K417" s="84"/>
      <c r="L417" s="84"/>
      <c r="M417" s="84"/>
      <c r="N417" s="84"/>
      <c r="O417" s="84"/>
      <c r="P417" s="84"/>
      <c r="Q417" s="84"/>
      <c r="R417" s="84"/>
      <c r="S417" s="84"/>
      <c r="T417" s="84"/>
      <c r="U417" s="84"/>
      <c r="V417" s="84"/>
      <c r="W417" s="84"/>
      <c r="X417" s="84"/>
      <c r="Y417" s="84"/>
    </row>
    <row r="418" spans="1:25" ht="12.75" customHeight="1">
      <c r="A418" s="84"/>
      <c r="B418" s="84"/>
      <c r="C418" s="84"/>
      <c r="D418" s="84"/>
      <c r="E418" s="84"/>
      <c r="F418" s="84"/>
      <c r="G418" s="84"/>
      <c r="H418" s="84"/>
      <c r="I418" s="84"/>
      <c r="J418" s="84"/>
      <c r="K418" s="84"/>
      <c r="L418" s="84"/>
      <c r="M418" s="84"/>
      <c r="N418" s="84"/>
      <c r="O418" s="84"/>
      <c r="P418" s="84"/>
      <c r="Q418" s="84"/>
      <c r="R418" s="84"/>
      <c r="S418" s="84"/>
      <c r="T418" s="84"/>
      <c r="U418" s="84"/>
      <c r="V418" s="84"/>
      <c r="W418" s="84"/>
      <c r="X418" s="84"/>
      <c r="Y418" s="84"/>
    </row>
    <row r="419" spans="1:25" ht="12.75" customHeight="1">
      <c r="A419" s="84"/>
      <c r="B419" s="84"/>
      <c r="C419" s="84"/>
      <c r="D419" s="84"/>
      <c r="E419" s="84"/>
      <c r="F419" s="84"/>
      <c r="G419" s="84"/>
      <c r="H419" s="84"/>
      <c r="I419" s="84"/>
      <c r="J419" s="84"/>
      <c r="K419" s="84"/>
      <c r="L419" s="84"/>
      <c r="M419" s="84"/>
      <c r="N419" s="84"/>
      <c r="O419" s="84"/>
      <c r="P419" s="84"/>
      <c r="Q419" s="84"/>
      <c r="R419" s="84"/>
      <c r="S419" s="84"/>
      <c r="T419" s="84"/>
      <c r="U419" s="84"/>
      <c r="V419" s="84"/>
      <c r="W419" s="84"/>
      <c r="X419" s="84"/>
      <c r="Y419" s="84"/>
    </row>
    <row r="420" spans="1:25" ht="12.75" customHeight="1">
      <c r="A420" s="84"/>
      <c r="B420" s="84"/>
      <c r="C420" s="84"/>
      <c r="D420" s="84"/>
      <c r="E420" s="84"/>
      <c r="F420" s="84"/>
      <c r="G420" s="84"/>
      <c r="H420" s="84"/>
      <c r="I420" s="84"/>
      <c r="J420" s="84"/>
      <c r="K420" s="84"/>
      <c r="L420" s="84"/>
      <c r="M420" s="84"/>
      <c r="N420" s="84"/>
      <c r="O420" s="84"/>
      <c r="P420" s="84"/>
      <c r="Q420" s="84"/>
      <c r="R420" s="84"/>
      <c r="S420" s="84"/>
      <c r="T420" s="84"/>
      <c r="U420" s="84"/>
      <c r="V420" s="84"/>
      <c r="W420" s="84"/>
      <c r="X420" s="84"/>
      <c r="Y420" s="84"/>
    </row>
    <row r="421" spans="1:25" ht="12.75" customHeight="1">
      <c r="A421" s="84"/>
      <c r="B421" s="84"/>
      <c r="C421" s="84"/>
      <c r="D421" s="84"/>
      <c r="E421" s="84"/>
      <c r="F421" s="84"/>
      <c r="G421" s="84"/>
      <c r="H421" s="84"/>
      <c r="I421" s="84"/>
      <c r="J421" s="84"/>
      <c r="K421" s="84"/>
      <c r="L421" s="84"/>
      <c r="M421" s="84"/>
      <c r="N421" s="84"/>
      <c r="O421" s="84"/>
      <c r="P421" s="84"/>
      <c r="Q421" s="84"/>
      <c r="R421" s="84"/>
      <c r="S421" s="84"/>
      <c r="T421" s="84"/>
      <c r="U421" s="84"/>
      <c r="V421" s="84"/>
      <c r="W421" s="84"/>
      <c r="X421" s="84"/>
      <c r="Y421" s="84"/>
    </row>
    <row r="422" spans="1:25" ht="12.75" customHeight="1">
      <c r="A422" s="84"/>
      <c r="B422" s="84"/>
      <c r="C422" s="84"/>
      <c r="D422" s="84"/>
      <c r="E422" s="84"/>
      <c r="F422" s="84"/>
      <c r="G422" s="84"/>
      <c r="H422" s="84"/>
      <c r="I422" s="84"/>
      <c r="J422" s="84"/>
      <c r="K422" s="84"/>
      <c r="L422" s="84"/>
      <c r="M422" s="84"/>
      <c r="N422" s="84"/>
      <c r="O422" s="84"/>
      <c r="P422" s="84"/>
      <c r="Q422" s="84"/>
      <c r="R422" s="84"/>
      <c r="S422" s="84"/>
      <c r="T422" s="84"/>
      <c r="U422" s="84"/>
      <c r="V422" s="84"/>
      <c r="W422" s="84"/>
      <c r="X422" s="84"/>
      <c r="Y422" s="84"/>
    </row>
    <row r="423" spans="1:25" ht="12.75" customHeight="1">
      <c r="A423" s="84"/>
      <c r="B423" s="84"/>
      <c r="C423" s="84"/>
      <c r="D423" s="84"/>
      <c r="E423" s="84"/>
      <c r="F423" s="84"/>
      <c r="G423" s="84"/>
      <c r="H423" s="84"/>
      <c r="I423" s="84"/>
      <c r="J423" s="84"/>
      <c r="K423" s="84"/>
      <c r="L423" s="84"/>
      <c r="M423" s="84"/>
      <c r="N423" s="84"/>
      <c r="O423" s="84"/>
      <c r="P423" s="84"/>
      <c r="Q423" s="84"/>
      <c r="R423" s="84"/>
      <c r="S423" s="84"/>
      <c r="T423" s="84"/>
      <c r="U423" s="84"/>
      <c r="V423" s="84"/>
      <c r="W423" s="84"/>
      <c r="X423" s="84"/>
      <c r="Y423" s="84"/>
    </row>
    <row r="424" spans="1:25" ht="12.75" customHeight="1">
      <c r="A424" s="84"/>
      <c r="B424" s="84"/>
      <c r="C424" s="84"/>
      <c r="D424" s="84"/>
      <c r="E424" s="84"/>
      <c r="F424" s="84"/>
      <c r="G424" s="84"/>
      <c r="H424" s="84"/>
      <c r="I424" s="84"/>
      <c r="J424" s="84"/>
      <c r="K424" s="84"/>
      <c r="L424" s="84"/>
      <c r="M424" s="84"/>
      <c r="N424" s="84"/>
      <c r="O424" s="84"/>
      <c r="P424" s="84"/>
      <c r="Q424" s="84"/>
      <c r="R424" s="84"/>
      <c r="S424" s="84"/>
      <c r="T424" s="84"/>
      <c r="U424" s="84"/>
      <c r="V424" s="84"/>
      <c r="W424" s="84"/>
      <c r="X424" s="84"/>
      <c r="Y424" s="84"/>
    </row>
    <row r="425" spans="1:25" ht="12.75" customHeight="1">
      <c r="A425" s="84"/>
      <c r="B425" s="84"/>
      <c r="C425" s="84"/>
      <c r="D425" s="84"/>
      <c r="E425" s="84"/>
      <c r="F425" s="84"/>
      <c r="G425" s="84"/>
      <c r="H425" s="84"/>
      <c r="I425" s="84"/>
      <c r="J425" s="84"/>
      <c r="K425" s="84"/>
      <c r="L425" s="84"/>
      <c r="M425" s="84"/>
      <c r="N425" s="84"/>
      <c r="O425" s="84"/>
      <c r="P425" s="84"/>
      <c r="Q425" s="84"/>
      <c r="R425" s="84"/>
      <c r="S425" s="84"/>
      <c r="T425" s="84"/>
      <c r="U425" s="84"/>
      <c r="V425" s="84"/>
      <c r="W425" s="84"/>
      <c r="X425" s="84"/>
      <c r="Y425" s="84"/>
    </row>
    <row r="426" spans="1:25" ht="12.75" customHeight="1">
      <c r="A426" s="84"/>
      <c r="B426" s="84"/>
      <c r="C426" s="84"/>
      <c r="D426" s="84"/>
      <c r="E426" s="84"/>
      <c r="F426" s="84"/>
      <c r="G426" s="84"/>
      <c r="H426" s="84"/>
      <c r="I426" s="84"/>
      <c r="J426" s="84"/>
      <c r="K426" s="84"/>
      <c r="L426" s="84"/>
      <c r="M426" s="84"/>
      <c r="N426" s="84"/>
      <c r="O426" s="84"/>
      <c r="P426" s="84"/>
      <c r="Q426" s="84"/>
      <c r="R426" s="84"/>
      <c r="S426" s="84"/>
      <c r="T426" s="84"/>
      <c r="U426" s="84"/>
      <c r="V426" s="84"/>
      <c r="W426" s="84"/>
      <c r="X426" s="84"/>
      <c r="Y426" s="84"/>
    </row>
    <row r="427" spans="1:25" ht="12.75" customHeight="1">
      <c r="A427" s="84"/>
      <c r="B427" s="84"/>
      <c r="C427" s="84"/>
      <c r="D427" s="84"/>
      <c r="E427" s="84"/>
      <c r="F427" s="84"/>
      <c r="G427" s="84"/>
      <c r="H427" s="84"/>
      <c r="I427" s="84"/>
      <c r="J427" s="84"/>
      <c r="K427" s="84"/>
      <c r="L427" s="84"/>
      <c r="M427" s="84"/>
      <c r="N427" s="84"/>
      <c r="O427" s="84"/>
      <c r="P427" s="84"/>
      <c r="Q427" s="84"/>
      <c r="R427" s="84"/>
      <c r="S427" s="84"/>
      <c r="T427" s="84"/>
      <c r="U427" s="84"/>
      <c r="V427" s="84"/>
      <c r="W427" s="84"/>
      <c r="X427" s="84"/>
      <c r="Y427" s="84"/>
    </row>
    <row r="428" spans="1:25" ht="12.75" customHeight="1">
      <c r="A428" s="84"/>
      <c r="B428" s="84"/>
      <c r="C428" s="84"/>
      <c r="D428" s="84"/>
      <c r="E428" s="84"/>
      <c r="F428" s="84"/>
      <c r="G428" s="84"/>
      <c r="H428" s="84"/>
      <c r="I428" s="84"/>
      <c r="J428" s="84"/>
      <c r="K428" s="84"/>
      <c r="L428" s="84"/>
      <c r="M428" s="84"/>
      <c r="N428" s="84"/>
      <c r="O428" s="84"/>
      <c r="P428" s="84"/>
      <c r="Q428" s="84"/>
      <c r="R428" s="84"/>
      <c r="S428" s="84"/>
      <c r="T428" s="84"/>
      <c r="U428" s="84"/>
      <c r="V428" s="84"/>
      <c r="W428" s="84"/>
      <c r="X428" s="84"/>
      <c r="Y428" s="84"/>
    </row>
    <row r="429" spans="1:25" ht="12.75" customHeight="1">
      <c r="A429" s="84"/>
      <c r="B429" s="84"/>
      <c r="C429" s="84"/>
      <c r="D429" s="84"/>
      <c r="E429" s="84"/>
      <c r="F429" s="84"/>
      <c r="G429" s="84"/>
      <c r="H429" s="84"/>
      <c r="I429" s="84"/>
      <c r="J429" s="84"/>
      <c r="K429" s="84"/>
      <c r="L429" s="84"/>
      <c r="M429" s="84"/>
      <c r="N429" s="84"/>
      <c r="O429" s="84"/>
      <c r="P429" s="84"/>
      <c r="Q429" s="84"/>
      <c r="R429" s="84"/>
      <c r="S429" s="84"/>
      <c r="T429" s="84"/>
      <c r="U429" s="84"/>
      <c r="V429" s="84"/>
      <c r="W429" s="84"/>
      <c r="X429" s="84"/>
      <c r="Y429" s="84"/>
    </row>
    <row r="430" spans="1:25" ht="12.75" customHeight="1">
      <c r="A430" s="84"/>
      <c r="B430" s="84"/>
      <c r="C430" s="84"/>
      <c r="D430" s="84"/>
      <c r="E430" s="84"/>
      <c r="F430" s="84"/>
      <c r="G430" s="84"/>
      <c r="H430" s="84"/>
      <c r="I430" s="84"/>
      <c r="J430" s="84"/>
      <c r="K430" s="84"/>
      <c r="L430" s="84"/>
      <c r="M430" s="84"/>
      <c r="N430" s="84"/>
      <c r="O430" s="84"/>
      <c r="P430" s="84"/>
      <c r="Q430" s="84"/>
      <c r="R430" s="84"/>
      <c r="S430" s="84"/>
      <c r="T430" s="84"/>
      <c r="U430" s="84"/>
      <c r="V430" s="84"/>
      <c r="W430" s="84"/>
      <c r="X430" s="84"/>
      <c r="Y430" s="84"/>
    </row>
    <row r="431" spans="1:25" ht="12.75" customHeight="1">
      <c r="A431" s="84"/>
      <c r="B431" s="84"/>
      <c r="C431" s="84"/>
      <c r="D431" s="84"/>
      <c r="E431" s="84"/>
      <c r="F431" s="84"/>
      <c r="G431" s="84"/>
      <c r="H431" s="84"/>
      <c r="I431" s="84"/>
      <c r="J431" s="84"/>
      <c r="K431" s="84"/>
      <c r="L431" s="84"/>
      <c r="M431" s="84"/>
      <c r="N431" s="84"/>
      <c r="O431" s="84"/>
      <c r="P431" s="84"/>
      <c r="Q431" s="84"/>
      <c r="R431" s="84"/>
      <c r="S431" s="84"/>
      <c r="T431" s="84"/>
      <c r="U431" s="84"/>
      <c r="V431" s="84"/>
      <c r="W431" s="84"/>
      <c r="X431" s="84"/>
      <c r="Y431" s="84"/>
    </row>
    <row r="432" spans="1:25" ht="12.75" customHeight="1">
      <c r="A432" s="84"/>
      <c r="B432" s="84"/>
      <c r="C432" s="84"/>
      <c r="D432" s="84"/>
      <c r="E432" s="84"/>
      <c r="F432" s="84"/>
      <c r="G432" s="84"/>
      <c r="H432" s="84"/>
      <c r="I432" s="84"/>
      <c r="J432" s="84"/>
      <c r="K432" s="84"/>
      <c r="L432" s="84"/>
      <c r="M432" s="84"/>
      <c r="N432" s="84"/>
      <c r="O432" s="84"/>
      <c r="P432" s="84"/>
      <c r="Q432" s="84"/>
      <c r="R432" s="84"/>
      <c r="S432" s="84"/>
      <c r="T432" s="84"/>
      <c r="U432" s="84"/>
      <c r="V432" s="84"/>
      <c r="W432" s="84"/>
      <c r="X432" s="84"/>
      <c r="Y432" s="84"/>
    </row>
    <row r="433" spans="1:25" ht="12.75" customHeight="1">
      <c r="A433" s="84"/>
      <c r="B433" s="84"/>
      <c r="C433" s="84"/>
      <c r="D433" s="84"/>
      <c r="E433" s="84"/>
      <c r="F433" s="84"/>
      <c r="G433" s="84"/>
      <c r="H433" s="84"/>
      <c r="I433" s="84"/>
      <c r="J433" s="84"/>
      <c r="K433" s="84"/>
      <c r="L433" s="84"/>
      <c r="M433" s="84"/>
      <c r="N433" s="84"/>
      <c r="O433" s="84"/>
      <c r="P433" s="84"/>
      <c r="Q433" s="84"/>
      <c r="R433" s="84"/>
      <c r="S433" s="84"/>
      <c r="T433" s="84"/>
      <c r="U433" s="84"/>
      <c r="V433" s="84"/>
      <c r="W433" s="84"/>
      <c r="X433" s="84"/>
      <c r="Y433" s="84"/>
    </row>
    <row r="434" spans="1:25" ht="12.75" customHeight="1">
      <c r="A434" s="84"/>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row>
    <row r="435" spans="1:25" ht="12.75" customHeight="1">
      <c r="A435" s="84"/>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row>
    <row r="436" spans="1:25" ht="12.75" customHeight="1">
      <c r="A436" s="84"/>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row>
    <row r="437" spans="1:25" ht="12.75" customHeight="1">
      <c r="A437" s="84"/>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row>
    <row r="438" spans="1:25" ht="12.75" customHeight="1">
      <c r="A438" s="84"/>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row>
    <row r="439" spans="1:25" ht="12.75" customHeight="1">
      <c r="A439" s="84"/>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row>
    <row r="440" spans="1:25" ht="12.75" customHeight="1">
      <c r="A440" s="84"/>
      <c r="B440" s="84"/>
      <c r="C440" s="84"/>
      <c r="D440" s="84"/>
      <c r="E440" s="84"/>
      <c r="F440" s="84"/>
      <c r="G440" s="84"/>
      <c r="H440" s="84"/>
      <c r="I440" s="84"/>
      <c r="J440" s="84"/>
      <c r="K440" s="84"/>
      <c r="L440" s="84"/>
      <c r="M440" s="84"/>
      <c r="N440" s="84"/>
      <c r="O440" s="84"/>
      <c r="P440" s="84"/>
      <c r="Q440" s="84"/>
      <c r="R440" s="84"/>
      <c r="S440" s="84"/>
      <c r="T440" s="84"/>
      <c r="U440" s="84"/>
      <c r="V440" s="84"/>
      <c r="W440" s="84"/>
      <c r="X440" s="84"/>
      <c r="Y440" s="84"/>
    </row>
    <row r="441" spans="1:25" ht="12.75" customHeight="1">
      <c r="A441" s="84"/>
      <c r="B441" s="84"/>
      <c r="C441" s="84"/>
      <c r="D441" s="84"/>
      <c r="E441" s="84"/>
      <c r="F441" s="84"/>
      <c r="G441" s="84"/>
      <c r="H441" s="84"/>
      <c r="I441" s="84"/>
      <c r="J441" s="84"/>
      <c r="K441" s="84"/>
      <c r="L441" s="84"/>
      <c r="M441" s="84"/>
      <c r="N441" s="84"/>
      <c r="O441" s="84"/>
      <c r="P441" s="84"/>
      <c r="Q441" s="84"/>
      <c r="R441" s="84"/>
      <c r="S441" s="84"/>
      <c r="T441" s="84"/>
      <c r="U441" s="84"/>
      <c r="V441" s="84"/>
      <c r="W441" s="84"/>
      <c r="X441" s="84"/>
      <c r="Y441" s="84"/>
    </row>
    <row r="442" spans="1:25" ht="12.75" customHeight="1">
      <c r="A442" s="84"/>
      <c r="B442" s="84"/>
      <c r="C442" s="84"/>
      <c r="D442" s="84"/>
      <c r="E442" s="84"/>
      <c r="F442" s="84"/>
      <c r="G442" s="84"/>
      <c r="H442" s="84"/>
      <c r="I442" s="84"/>
      <c r="J442" s="84"/>
      <c r="K442" s="84"/>
      <c r="L442" s="84"/>
      <c r="M442" s="84"/>
      <c r="N442" s="84"/>
      <c r="O442" s="84"/>
      <c r="P442" s="84"/>
      <c r="Q442" s="84"/>
      <c r="R442" s="84"/>
      <c r="S442" s="84"/>
      <c r="T442" s="84"/>
      <c r="U442" s="84"/>
      <c r="V442" s="84"/>
      <c r="W442" s="84"/>
      <c r="X442" s="84"/>
      <c r="Y442" s="84"/>
    </row>
    <row r="443" spans="1:25" ht="12.75" customHeight="1">
      <c r="A443" s="84"/>
      <c r="B443" s="84"/>
      <c r="C443" s="84"/>
      <c r="D443" s="84"/>
      <c r="E443" s="84"/>
      <c r="F443" s="84"/>
      <c r="G443" s="84"/>
      <c r="H443" s="84"/>
      <c r="I443" s="84"/>
      <c r="J443" s="84"/>
      <c r="K443" s="84"/>
      <c r="L443" s="84"/>
      <c r="M443" s="84"/>
      <c r="N443" s="84"/>
      <c r="O443" s="84"/>
      <c r="P443" s="84"/>
      <c r="Q443" s="84"/>
      <c r="R443" s="84"/>
      <c r="S443" s="84"/>
      <c r="T443" s="84"/>
      <c r="U443" s="84"/>
      <c r="V443" s="84"/>
      <c r="W443" s="84"/>
      <c r="X443" s="84"/>
      <c r="Y443" s="84"/>
    </row>
    <row r="444" spans="1:25" ht="12.75" customHeight="1">
      <c r="A444" s="84"/>
      <c r="B444" s="84"/>
      <c r="C444" s="84"/>
      <c r="D444" s="84"/>
      <c r="E444" s="84"/>
      <c r="F444" s="84"/>
      <c r="G444" s="84"/>
      <c r="H444" s="84"/>
      <c r="I444" s="84"/>
      <c r="J444" s="84"/>
      <c r="K444" s="84"/>
      <c r="L444" s="84"/>
      <c r="M444" s="84"/>
      <c r="N444" s="84"/>
      <c r="O444" s="84"/>
      <c r="P444" s="84"/>
      <c r="Q444" s="84"/>
      <c r="R444" s="84"/>
      <c r="S444" s="84"/>
      <c r="T444" s="84"/>
      <c r="U444" s="84"/>
      <c r="V444" s="84"/>
      <c r="W444" s="84"/>
      <c r="X444" s="84"/>
      <c r="Y444" s="84"/>
    </row>
    <row r="445" spans="1:25" ht="12.75" customHeight="1">
      <c r="A445" s="84"/>
      <c r="B445" s="84"/>
      <c r="C445" s="84"/>
      <c r="D445" s="84"/>
      <c r="E445" s="84"/>
      <c r="F445" s="84"/>
      <c r="G445" s="84"/>
      <c r="H445" s="84"/>
      <c r="I445" s="84"/>
      <c r="J445" s="84"/>
      <c r="K445" s="84"/>
      <c r="L445" s="84"/>
      <c r="M445" s="84"/>
      <c r="N445" s="84"/>
      <c r="O445" s="84"/>
      <c r="P445" s="84"/>
      <c r="Q445" s="84"/>
      <c r="R445" s="84"/>
      <c r="S445" s="84"/>
      <c r="T445" s="84"/>
      <c r="U445" s="84"/>
      <c r="V445" s="84"/>
      <c r="W445" s="84"/>
      <c r="X445" s="84"/>
      <c r="Y445" s="84"/>
    </row>
    <row r="446" spans="1:25" ht="12.75" customHeight="1">
      <c r="A446" s="84"/>
      <c r="B446" s="84"/>
      <c r="C446" s="84"/>
      <c r="D446" s="84"/>
      <c r="E446" s="84"/>
      <c r="F446" s="84"/>
      <c r="G446" s="84"/>
      <c r="H446" s="84"/>
      <c r="I446" s="84"/>
      <c r="J446" s="84"/>
      <c r="K446" s="84"/>
      <c r="L446" s="84"/>
      <c r="M446" s="84"/>
      <c r="N446" s="84"/>
      <c r="O446" s="84"/>
      <c r="P446" s="84"/>
      <c r="Q446" s="84"/>
      <c r="R446" s="84"/>
      <c r="S446" s="84"/>
      <c r="T446" s="84"/>
      <c r="U446" s="84"/>
      <c r="V446" s="84"/>
      <c r="W446" s="84"/>
      <c r="X446" s="84"/>
      <c r="Y446" s="84"/>
    </row>
    <row r="447" spans="1:25" ht="12.75" customHeight="1">
      <c r="A447" s="84"/>
      <c r="B447" s="84"/>
      <c r="C447" s="84"/>
      <c r="D447" s="84"/>
      <c r="E447" s="84"/>
      <c r="F447" s="84"/>
      <c r="G447" s="84"/>
      <c r="H447" s="84"/>
      <c r="I447" s="84"/>
      <c r="J447" s="84"/>
      <c r="K447" s="84"/>
      <c r="L447" s="84"/>
      <c r="M447" s="84"/>
      <c r="N447" s="84"/>
      <c r="O447" s="84"/>
      <c r="P447" s="84"/>
      <c r="Q447" s="84"/>
      <c r="R447" s="84"/>
      <c r="S447" s="84"/>
      <c r="T447" s="84"/>
      <c r="U447" s="84"/>
      <c r="V447" s="84"/>
      <c r="W447" s="84"/>
      <c r="X447" s="84"/>
      <c r="Y447" s="84"/>
    </row>
    <row r="448" spans="1:25" ht="12.75" customHeight="1">
      <c r="A448" s="84"/>
      <c r="B448" s="84"/>
      <c r="C448" s="84"/>
      <c r="D448" s="84"/>
      <c r="E448" s="84"/>
      <c r="F448" s="84"/>
      <c r="G448" s="84"/>
      <c r="H448" s="84"/>
      <c r="I448" s="84"/>
      <c r="J448" s="84"/>
      <c r="K448" s="84"/>
      <c r="L448" s="84"/>
      <c r="M448" s="84"/>
      <c r="N448" s="84"/>
      <c r="O448" s="84"/>
      <c r="P448" s="84"/>
      <c r="Q448" s="84"/>
      <c r="R448" s="84"/>
      <c r="S448" s="84"/>
      <c r="T448" s="84"/>
      <c r="U448" s="84"/>
      <c r="V448" s="84"/>
      <c r="W448" s="84"/>
      <c r="X448" s="84"/>
      <c r="Y448" s="84"/>
    </row>
    <row r="449" spans="1:25" ht="12.75" customHeight="1">
      <c r="A449" s="84"/>
      <c r="B449" s="84"/>
      <c r="C449" s="84"/>
      <c r="D449" s="84"/>
      <c r="E449" s="84"/>
      <c r="F449" s="84"/>
      <c r="G449" s="84"/>
      <c r="H449" s="84"/>
      <c r="I449" s="84"/>
      <c r="J449" s="84"/>
      <c r="K449" s="84"/>
      <c r="L449" s="84"/>
      <c r="M449" s="84"/>
      <c r="N449" s="84"/>
      <c r="O449" s="84"/>
      <c r="P449" s="84"/>
      <c r="Q449" s="84"/>
      <c r="R449" s="84"/>
      <c r="S449" s="84"/>
      <c r="T449" s="84"/>
      <c r="U449" s="84"/>
      <c r="V449" s="84"/>
      <c r="W449" s="84"/>
      <c r="X449" s="84"/>
      <c r="Y449" s="84"/>
    </row>
    <row r="450" spans="1:25" ht="12.75" customHeight="1">
      <c r="A450" s="84"/>
      <c r="B450" s="84"/>
      <c r="C450" s="84"/>
      <c r="D450" s="84"/>
      <c r="E450" s="84"/>
      <c r="F450" s="84"/>
      <c r="G450" s="84"/>
      <c r="H450" s="84"/>
      <c r="I450" s="84"/>
      <c r="J450" s="84"/>
      <c r="K450" s="84"/>
      <c r="L450" s="84"/>
      <c r="M450" s="84"/>
      <c r="N450" s="84"/>
      <c r="O450" s="84"/>
      <c r="P450" s="84"/>
      <c r="Q450" s="84"/>
      <c r="R450" s="84"/>
      <c r="S450" s="84"/>
      <c r="T450" s="84"/>
      <c r="U450" s="84"/>
      <c r="V450" s="84"/>
      <c r="W450" s="84"/>
      <c r="X450" s="84"/>
      <c r="Y450" s="84"/>
    </row>
    <row r="451" spans="1:25" ht="12.75" customHeight="1">
      <c r="A451" s="84"/>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row>
    <row r="452" spans="1:25" ht="12.75" customHeight="1">
      <c r="A452" s="84"/>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row>
    <row r="453" spans="1:25" ht="12.75" customHeight="1">
      <c r="A453" s="84"/>
      <c r="B453" s="84"/>
      <c r="C453" s="84"/>
      <c r="D453" s="84"/>
      <c r="E453" s="84"/>
      <c r="F453" s="84"/>
      <c r="G453" s="84"/>
      <c r="H453" s="84"/>
      <c r="I453" s="84"/>
      <c r="J453" s="84"/>
      <c r="K453" s="84"/>
      <c r="L453" s="84"/>
      <c r="M453" s="84"/>
      <c r="N453" s="84"/>
      <c r="O453" s="84"/>
      <c r="P453" s="84"/>
      <c r="Q453" s="84"/>
      <c r="R453" s="84"/>
      <c r="S453" s="84"/>
      <c r="T453" s="84"/>
      <c r="U453" s="84"/>
      <c r="V453" s="84"/>
      <c r="W453" s="84"/>
      <c r="X453" s="84"/>
      <c r="Y453" s="84"/>
    </row>
    <row r="454" spans="1:25" ht="12.75" customHeight="1">
      <c r="A454" s="84"/>
      <c r="B454" s="84"/>
      <c r="C454" s="84"/>
      <c r="D454" s="84"/>
      <c r="E454" s="84"/>
      <c r="F454" s="84"/>
      <c r="G454" s="84"/>
      <c r="H454" s="84"/>
      <c r="I454" s="84"/>
      <c r="J454" s="84"/>
      <c r="K454" s="84"/>
      <c r="L454" s="84"/>
      <c r="M454" s="84"/>
      <c r="N454" s="84"/>
      <c r="O454" s="84"/>
      <c r="P454" s="84"/>
      <c r="Q454" s="84"/>
      <c r="R454" s="84"/>
      <c r="S454" s="84"/>
      <c r="T454" s="84"/>
      <c r="U454" s="84"/>
      <c r="V454" s="84"/>
      <c r="W454" s="84"/>
      <c r="X454" s="84"/>
      <c r="Y454" s="84"/>
    </row>
    <row r="455" spans="1:25" ht="12.75" customHeight="1">
      <c r="A455" s="84"/>
      <c r="B455" s="84"/>
      <c r="C455" s="84"/>
      <c r="D455" s="84"/>
      <c r="E455" s="84"/>
      <c r="F455" s="84"/>
      <c r="G455" s="84"/>
      <c r="H455" s="84"/>
      <c r="I455" s="84"/>
      <c r="J455" s="84"/>
      <c r="K455" s="84"/>
      <c r="L455" s="84"/>
      <c r="M455" s="84"/>
      <c r="N455" s="84"/>
      <c r="O455" s="84"/>
      <c r="P455" s="84"/>
      <c r="Q455" s="84"/>
      <c r="R455" s="84"/>
      <c r="S455" s="84"/>
      <c r="T455" s="84"/>
      <c r="U455" s="84"/>
      <c r="V455" s="84"/>
      <c r="W455" s="84"/>
      <c r="X455" s="84"/>
      <c r="Y455" s="84"/>
    </row>
    <row r="456" spans="1:25" ht="12.75" customHeight="1">
      <c r="A456" s="84"/>
      <c r="B456" s="84"/>
      <c r="C456" s="84"/>
      <c r="D456" s="84"/>
      <c r="E456" s="84"/>
      <c r="F456" s="84"/>
      <c r="G456" s="84"/>
      <c r="H456" s="84"/>
      <c r="I456" s="84"/>
      <c r="J456" s="84"/>
      <c r="K456" s="84"/>
      <c r="L456" s="84"/>
      <c r="M456" s="84"/>
      <c r="N456" s="84"/>
      <c r="O456" s="84"/>
      <c r="P456" s="84"/>
      <c r="Q456" s="84"/>
      <c r="R456" s="84"/>
      <c r="S456" s="84"/>
      <c r="T456" s="84"/>
      <c r="U456" s="84"/>
      <c r="V456" s="84"/>
      <c r="W456" s="84"/>
      <c r="X456" s="84"/>
      <c r="Y456" s="84"/>
    </row>
    <row r="457" spans="1:25" ht="12.75" customHeight="1">
      <c r="A457" s="84"/>
      <c r="B457" s="84"/>
      <c r="C457" s="84"/>
      <c r="D457" s="84"/>
      <c r="E457" s="84"/>
      <c r="F457" s="84"/>
      <c r="G457" s="84"/>
      <c r="H457" s="84"/>
      <c r="I457" s="84"/>
      <c r="J457" s="84"/>
      <c r="K457" s="84"/>
      <c r="L457" s="84"/>
      <c r="M457" s="84"/>
      <c r="N457" s="84"/>
      <c r="O457" s="84"/>
      <c r="P457" s="84"/>
      <c r="Q457" s="84"/>
      <c r="R457" s="84"/>
      <c r="S457" s="84"/>
      <c r="T457" s="84"/>
      <c r="U457" s="84"/>
      <c r="V457" s="84"/>
      <c r="W457" s="84"/>
      <c r="X457" s="84"/>
      <c r="Y457" s="84"/>
    </row>
    <row r="458" spans="1:25" ht="12.75" customHeight="1">
      <c r="A458" s="84"/>
      <c r="B458" s="84"/>
      <c r="C458" s="84"/>
      <c r="D458" s="84"/>
      <c r="E458" s="84"/>
      <c r="F458" s="84"/>
      <c r="G458" s="84"/>
      <c r="H458" s="84"/>
      <c r="I458" s="84"/>
      <c r="J458" s="84"/>
      <c r="K458" s="84"/>
      <c r="L458" s="84"/>
      <c r="M458" s="84"/>
      <c r="N458" s="84"/>
      <c r="O458" s="84"/>
      <c r="P458" s="84"/>
      <c r="Q458" s="84"/>
      <c r="R458" s="84"/>
      <c r="S458" s="84"/>
      <c r="T458" s="84"/>
      <c r="U458" s="84"/>
      <c r="V458" s="84"/>
      <c r="W458" s="84"/>
      <c r="X458" s="84"/>
      <c r="Y458" s="84"/>
    </row>
    <row r="459" spans="1:25" ht="12.75" customHeight="1">
      <c r="A459" s="84"/>
      <c r="B459" s="84"/>
      <c r="C459" s="84"/>
      <c r="D459" s="84"/>
      <c r="E459" s="84"/>
      <c r="F459" s="84"/>
      <c r="G459" s="84"/>
      <c r="H459" s="84"/>
      <c r="I459" s="84"/>
      <c r="J459" s="84"/>
      <c r="K459" s="84"/>
      <c r="L459" s="84"/>
      <c r="M459" s="84"/>
      <c r="N459" s="84"/>
      <c r="O459" s="84"/>
      <c r="P459" s="84"/>
      <c r="Q459" s="84"/>
      <c r="R459" s="84"/>
      <c r="S459" s="84"/>
      <c r="T459" s="84"/>
      <c r="U459" s="84"/>
      <c r="V459" s="84"/>
      <c r="W459" s="84"/>
      <c r="X459" s="84"/>
      <c r="Y459" s="84"/>
    </row>
    <row r="460" spans="1:25" ht="12.75" customHeight="1">
      <c r="A460" s="84"/>
      <c r="B460" s="84"/>
      <c r="C460" s="84"/>
      <c r="D460" s="84"/>
      <c r="E460" s="84"/>
      <c r="F460" s="84"/>
      <c r="G460" s="84"/>
      <c r="H460" s="84"/>
      <c r="I460" s="84"/>
      <c r="J460" s="84"/>
      <c r="K460" s="84"/>
      <c r="L460" s="84"/>
      <c r="M460" s="84"/>
      <c r="N460" s="84"/>
      <c r="O460" s="84"/>
      <c r="P460" s="84"/>
      <c r="Q460" s="84"/>
      <c r="R460" s="84"/>
      <c r="S460" s="84"/>
      <c r="T460" s="84"/>
      <c r="U460" s="84"/>
      <c r="V460" s="84"/>
      <c r="W460" s="84"/>
      <c r="X460" s="84"/>
      <c r="Y460" s="84"/>
    </row>
    <row r="461" spans="1:25" ht="12.75" customHeight="1">
      <c r="A461" s="84"/>
      <c r="B461" s="84"/>
      <c r="C461" s="84"/>
      <c r="D461" s="84"/>
      <c r="E461" s="84"/>
      <c r="F461" s="84"/>
      <c r="G461" s="84"/>
      <c r="H461" s="84"/>
      <c r="I461" s="84"/>
      <c r="J461" s="84"/>
      <c r="K461" s="84"/>
      <c r="L461" s="84"/>
      <c r="M461" s="84"/>
      <c r="N461" s="84"/>
      <c r="O461" s="84"/>
      <c r="P461" s="84"/>
      <c r="Q461" s="84"/>
      <c r="R461" s="84"/>
      <c r="S461" s="84"/>
      <c r="T461" s="84"/>
      <c r="U461" s="84"/>
      <c r="V461" s="84"/>
      <c r="W461" s="84"/>
      <c r="X461" s="84"/>
      <c r="Y461" s="84"/>
    </row>
    <row r="462" spans="1:25" ht="12.75" customHeight="1">
      <c r="A462" s="84"/>
      <c r="B462" s="84"/>
      <c r="C462" s="84"/>
      <c r="D462" s="84"/>
      <c r="E462" s="84"/>
      <c r="F462" s="84"/>
      <c r="G462" s="84"/>
      <c r="H462" s="84"/>
      <c r="I462" s="84"/>
      <c r="J462" s="84"/>
      <c r="K462" s="84"/>
      <c r="L462" s="84"/>
      <c r="M462" s="84"/>
      <c r="N462" s="84"/>
      <c r="O462" s="84"/>
      <c r="P462" s="84"/>
      <c r="Q462" s="84"/>
      <c r="R462" s="84"/>
      <c r="S462" s="84"/>
      <c r="T462" s="84"/>
      <c r="U462" s="84"/>
      <c r="V462" s="84"/>
      <c r="W462" s="84"/>
      <c r="X462" s="84"/>
      <c r="Y462" s="84"/>
    </row>
    <row r="463" spans="1:25" ht="12.75" customHeight="1">
      <c r="A463" s="84"/>
      <c r="B463" s="84"/>
      <c r="C463" s="84"/>
      <c r="D463" s="84"/>
      <c r="E463" s="84"/>
      <c r="F463" s="84"/>
      <c r="G463" s="84"/>
      <c r="H463" s="84"/>
      <c r="I463" s="84"/>
      <c r="J463" s="84"/>
      <c r="K463" s="84"/>
      <c r="L463" s="84"/>
      <c r="M463" s="84"/>
      <c r="N463" s="84"/>
      <c r="O463" s="84"/>
      <c r="P463" s="84"/>
      <c r="Q463" s="84"/>
      <c r="R463" s="84"/>
      <c r="S463" s="84"/>
      <c r="T463" s="84"/>
      <c r="U463" s="84"/>
      <c r="V463" s="84"/>
      <c r="W463" s="84"/>
      <c r="X463" s="84"/>
      <c r="Y463" s="84"/>
    </row>
    <row r="464" spans="1:25" ht="12.75" customHeight="1">
      <c r="A464" s="84"/>
      <c r="B464" s="84"/>
      <c r="C464" s="84"/>
      <c r="D464" s="84"/>
      <c r="E464" s="84"/>
      <c r="F464" s="84"/>
      <c r="G464" s="84"/>
      <c r="H464" s="84"/>
      <c r="I464" s="84"/>
      <c r="J464" s="84"/>
      <c r="K464" s="84"/>
      <c r="L464" s="84"/>
      <c r="M464" s="84"/>
      <c r="N464" s="84"/>
      <c r="O464" s="84"/>
      <c r="P464" s="84"/>
      <c r="Q464" s="84"/>
      <c r="R464" s="84"/>
      <c r="S464" s="84"/>
      <c r="T464" s="84"/>
      <c r="U464" s="84"/>
      <c r="V464" s="84"/>
      <c r="W464" s="84"/>
      <c r="X464" s="84"/>
      <c r="Y464" s="84"/>
    </row>
    <row r="465" spans="1:25" ht="12.75" customHeight="1">
      <c r="A465" s="84"/>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row>
    <row r="466" spans="1:25" ht="12.75" customHeight="1">
      <c r="A466" s="84"/>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row>
    <row r="467" spans="1:25" ht="12.75" customHeight="1">
      <c r="A467" s="84"/>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row>
    <row r="468" spans="1:25" ht="12.75" customHeight="1">
      <c r="A468" s="84"/>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row>
    <row r="469" spans="1:25" ht="12.75" customHeight="1">
      <c r="A469" s="84"/>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row>
    <row r="470" spans="1:25" ht="12.75" customHeight="1">
      <c r="A470" s="84"/>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row>
    <row r="471" spans="1:25" ht="12.75" customHeight="1">
      <c r="A471" s="84"/>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row>
    <row r="472" spans="1:25" ht="12.75" customHeight="1">
      <c r="A472" s="84"/>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row>
    <row r="473" spans="1:25" ht="12.75" customHeight="1">
      <c r="A473" s="84"/>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row>
    <row r="474" spans="1:25" ht="12.75" customHeight="1">
      <c r="A474" s="84"/>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row>
    <row r="475" spans="1:25" ht="12.75" customHeight="1">
      <c r="A475" s="84"/>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row>
    <row r="476" spans="1:25" ht="12.75" customHeight="1">
      <c r="A476" s="84"/>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row>
    <row r="477" spans="1:25" ht="12.75" customHeight="1">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row>
    <row r="478" spans="1:25" ht="12.75" customHeight="1">
      <c r="A478" s="84"/>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row>
    <row r="479" spans="1:25" ht="12.75" customHeight="1">
      <c r="A479" s="84"/>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row>
    <row r="480" spans="1:25" ht="12.75" customHeight="1">
      <c r="A480" s="84"/>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row>
    <row r="481" spans="1:25" ht="12.75" customHeight="1">
      <c r="A481" s="84"/>
      <c r="B481" s="84"/>
      <c r="C481" s="84"/>
      <c r="D481" s="84"/>
      <c r="E481" s="84"/>
      <c r="F481" s="84"/>
      <c r="G481" s="84"/>
      <c r="H481" s="84"/>
      <c r="I481" s="84"/>
      <c r="J481" s="84"/>
      <c r="K481" s="84"/>
      <c r="L481" s="84"/>
      <c r="M481" s="84"/>
      <c r="N481" s="84"/>
      <c r="O481" s="84"/>
      <c r="P481" s="84"/>
      <c r="Q481" s="84"/>
      <c r="R481" s="84"/>
      <c r="S481" s="84"/>
      <c r="T481" s="84"/>
      <c r="U481" s="84"/>
      <c r="V481" s="84"/>
      <c r="W481" s="84"/>
      <c r="X481" s="84"/>
      <c r="Y481" s="84"/>
    </row>
    <row r="482" spans="1:25" ht="12.75" customHeight="1">
      <c r="A482" s="84"/>
      <c r="B482" s="84"/>
      <c r="C482" s="84"/>
      <c r="D482" s="84"/>
      <c r="E482" s="84"/>
      <c r="F482" s="84"/>
      <c r="G482" s="84"/>
      <c r="H482" s="84"/>
      <c r="I482" s="84"/>
      <c r="J482" s="84"/>
      <c r="K482" s="84"/>
      <c r="L482" s="84"/>
      <c r="M482" s="84"/>
      <c r="N482" s="84"/>
      <c r="O482" s="84"/>
      <c r="P482" s="84"/>
      <c r="Q482" s="84"/>
      <c r="R482" s="84"/>
      <c r="S482" s="84"/>
      <c r="T482" s="84"/>
      <c r="U482" s="84"/>
      <c r="V482" s="84"/>
      <c r="W482" s="84"/>
      <c r="X482" s="84"/>
      <c r="Y482" s="84"/>
    </row>
    <row r="483" spans="1:25" ht="12.75" customHeight="1">
      <c r="A483" s="84"/>
      <c r="B483" s="84"/>
      <c r="C483" s="84"/>
      <c r="D483" s="84"/>
      <c r="E483" s="84"/>
      <c r="F483" s="84"/>
      <c r="G483" s="84"/>
      <c r="H483" s="84"/>
      <c r="I483" s="84"/>
      <c r="J483" s="84"/>
      <c r="K483" s="84"/>
      <c r="L483" s="84"/>
      <c r="M483" s="84"/>
      <c r="N483" s="84"/>
      <c r="O483" s="84"/>
      <c r="P483" s="84"/>
      <c r="Q483" s="84"/>
      <c r="R483" s="84"/>
      <c r="S483" s="84"/>
      <c r="T483" s="84"/>
      <c r="U483" s="84"/>
      <c r="V483" s="84"/>
      <c r="W483" s="84"/>
      <c r="X483" s="84"/>
      <c r="Y483" s="84"/>
    </row>
    <row r="484" spans="1:25" ht="12.75" customHeight="1">
      <c r="A484" s="84"/>
      <c r="B484" s="84"/>
      <c r="C484" s="84"/>
      <c r="D484" s="84"/>
      <c r="E484" s="84"/>
      <c r="F484" s="84"/>
      <c r="G484" s="84"/>
      <c r="H484" s="84"/>
      <c r="I484" s="84"/>
      <c r="J484" s="84"/>
      <c r="K484" s="84"/>
      <c r="L484" s="84"/>
      <c r="M484" s="84"/>
      <c r="N484" s="84"/>
      <c r="O484" s="84"/>
      <c r="P484" s="84"/>
      <c r="Q484" s="84"/>
      <c r="R484" s="84"/>
      <c r="S484" s="84"/>
      <c r="T484" s="84"/>
      <c r="U484" s="84"/>
      <c r="V484" s="84"/>
      <c r="W484" s="84"/>
      <c r="X484" s="84"/>
      <c r="Y484" s="84"/>
    </row>
    <row r="485" spans="1:25" ht="12.75" customHeight="1">
      <c r="A485" s="84"/>
      <c r="B485" s="84"/>
      <c r="C485" s="84"/>
      <c r="D485" s="84"/>
      <c r="E485" s="84"/>
      <c r="F485" s="84"/>
      <c r="G485" s="84"/>
      <c r="H485" s="84"/>
      <c r="I485" s="84"/>
      <c r="J485" s="84"/>
      <c r="K485" s="84"/>
      <c r="L485" s="84"/>
      <c r="M485" s="84"/>
      <c r="N485" s="84"/>
      <c r="O485" s="84"/>
      <c r="P485" s="84"/>
      <c r="Q485" s="84"/>
      <c r="R485" s="84"/>
      <c r="S485" s="84"/>
      <c r="T485" s="84"/>
      <c r="U485" s="84"/>
      <c r="V485" s="84"/>
      <c r="W485" s="84"/>
      <c r="X485" s="84"/>
      <c r="Y485" s="84"/>
    </row>
    <row r="486" spans="1:25" ht="12.75" customHeight="1">
      <c r="A486" s="84"/>
      <c r="B486" s="84"/>
      <c r="C486" s="84"/>
      <c r="D486" s="84"/>
      <c r="E486" s="84"/>
      <c r="F486" s="84"/>
      <c r="G486" s="84"/>
      <c r="H486" s="84"/>
      <c r="I486" s="84"/>
      <c r="J486" s="84"/>
      <c r="K486" s="84"/>
      <c r="L486" s="84"/>
      <c r="M486" s="84"/>
      <c r="N486" s="84"/>
      <c r="O486" s="84"/>
      <c r="P486" s="84"/>
      <c r="Q486" s="84"/>
      <c r="R486" s="84"/>
      <c r="S486" s="84"/>
      <c r="T486" s="84"/>
      <c r="U486" s="84"/>
      <c r="V486" s="84"/>
      <c r="W486" s="84"/>
      <c r="X486" s="84"/>
      <c r="Y486" s="84"/>
    </row>
    <row r="487" spans="1:25" ht="12.75" customHeight="1">
      <c r="A487" s="84"/>
      <c r="B487" s="84"/>
      <c r="C487" s="84"/>
      <c r="D487" s="84"/>
      <c r="E487" s="84"/>
      <c r="F487" s="84"/>
      <c r="G487" s="84"/>
      <c r="H487" s="84"/>
      <c r="I487" s="84"/>
      <c r="J487" s="84"/>
      <c r="K487" s="84"/>
      <c r="L487" s="84"/>
      <c r="M487" s="84"/>
      <c r="N487" s="84"/>
      <c r="O487" s="84"/>
      <c r="P487" s="84"/>
      <c r="Q487" s="84"/>
      <c r="R487" s="84"/>
      <c r="S487" s="84"/>
      <c r="T487" s="84"/>
      <c r="U487" s="84"/>
      <c r="V487" s="84"/>
      <c r="W487" s="84"/>
      <c r="X487" s="84"/>
      <c r="Y487" s="84"/>
    </row>
    <row r="488" spans="1:25" ht="12.75" customHeight="1">
      <c r="A488" s="84"/>
      <c r="B488" s="84"/>
      <c r="C488" s="84"/>
      <c r="D488" s="84"/>
      <c r="E488" s="84"/>
      <c r="F488" s="84"/>
      <c r="G488" s="84"/>
      <c r="H488" s="84"/>
      <c r="I488" s="84"/>
      <c r="J488" s="84"/>
      <c r="K488" s="84"/>
      <c r="L488" s="84"/>
      <c r="M488" s="84"/>
      <c r="N488" s="84"/>
      <c r="O488" s="84"/>
      <c r="P488" s="84"/>
      <c r="Q488" s="84"/>
      <c r="R488" s="84"/>
      <c r="S488" s="84"/>
      <c r="T488" s="84"/>
      <c r="U488" s="84"/>
      <c r="V488" s="84"/>
      <c r="W488" s="84"/>
      <c r="X488" s="84"/>
      <c r="Y488" s="84"/>
    </row>
    <row r="489" spans="1:25" ht="12.75" customHeight="1">
      <c r="A489" s="84"/>
      <c r="B489" s="84"/>
      <c r="C489" s="84"/>
      <c r="D489" s="84"/>
      <c r="E489" s="84"/>
      <c r="F489" s="84"/>
      <c r="G489" s="84"/>
      <c r="H489" s="84"/>
      <c r="I489" s="84"/>
      <c r="J489" s="84"/>
      <c r="K489" s="84"/>
      <c r="L489" s="84"/>
      <c r="M489" s="84"/>
      <c r="N489" s="84"/>
      <c r="O489" s="84"/>
      <c r="P489" s="84"/>
      <c r="Q489" s="84"/>
      <c r="R489" s="84"/>
      <c r="S489" s="84"/>
      <c r="T489" s="84"/>
      <c r="U489" s="84"/>
      <c r="V489" s="84"/>
      <c r="W489" s="84"/>
      <c r="X489" s="84"/>
      <c r="Y489" s="84"/>
    </row>
    <row r="490" spans="1:25" ht="12.75" customHeight="1">
      <c r="A490" s="84"/>
      <c r="B490" s="84"/>
      <c r="C490" s="84"/>
      <c r="D490" s="84"/>
      <c r="E490" s="84"/>
      <c r="F490" s="84"/>
      <c r="G490" s="84"/>
      <c r="H490" s="84"/>
      <c r="I490" s="84"/>
      <c r="J490" s="84"/>
      <c r="K490" s="84"/>
      <c r="L490" s="84"/>
      <c r="M490" s="84"/>
      <c r="N490" s="84"/>
      <c r="O490" s="84"/>
      <c r="P490" s="84"/>
      <c r="Q490" s="84"/>
      <c r="R490" s="84"/>
      <c r="S490" s="84"/>
      <c r="T490" s="84"/>
      <c r="U490" s="84"/>
      <c r="V490" s="84"/>
      <c r="W490" s="84"/>
      <c r="X490" s="84"/>
      <c r="Y490" s="84"/>
    </row>
    <row r="491" spans="1:25" ht="12.75" customHeight="1">
      <c r="A491" s="84"/>
      <c r="B491" s="84"/>
      <c r="C491" s="84"/>
      <c r="D491" s="84"/>
      <c r="E491" s="84"/>
      <c r="F491" s="84"/>
      <c r="G491" s="84"/>
      <c r="H491" s="84"/>
      <c r="I491" s="84"/>
      <c r="J491" s="84"/>
      <c r="K491" s="84"/>
      <c r="L491" s="84"/>
      <c r="M491" s="84"/>
      <c r="N491" s="84"/>
      <c r="O491" s="84"/>
      <c r="P491" s="84"/>
      <c r="Q491" s="84"/>
      <c r="R491" s="84"/>
      <c r="S491" s="84"/>
      <c r="T491" s="84"/>
      <c r="U491" s="84"/>
      <c r="V491" s="84"/>
      <c r="W491" s="84"/>
      <c r="X491" s="84"/>
      <c r="Y491" s="84"/>
    </row>
    <row r="492" spans="1:25" ht="12.75" customHeight="1">
      <c r="A492" s="84"/>
      <c r="B492" s="84"/>
      <c r="C492" s="84"/>
      <c r="D492" s="84"/>
      <c r="E492" s="84"/>
      <c r="F492" s="84"/>
      <c r="G492" s="84"/>
      <c r="H492" s="84"/>
      <c r="I492" s="84"/>
      <c r="J492" s="84"/>
      <c r="K492" s="84"/>
      <c r="L492" s="84"/>
      <c r="M492" s="84"/>
      <c r="N492" s="84"/>
      <c r="O492" s="84"/>
      <c r="P492" s="84"/>
      <c r="Q492" s="84"/>
      <c r="R492" s="84"/>
      <c r="S492" s="84"/>
      <c r="T492" s="84"/>
      <c r="U492" s="84"/>
      <c r="V492" s="84"/>
      <c r="W492" s="84"/>
      <c r="X492" s="84"/>
      <c r="Y492" s="84"/>
    </row>
    <row r="493" spans="1:25" ht="12.75" customHeight="1">
      <c r="A493" s="84"/>
      <c r="B493" s="84"/>
      <c r="C493" s="84"/>
      <c r="D493" s="84"/>
      <c r="E493" s="84"/>
      <c r="F493" s="84"/>
      <c r="G493" s="84"/>
      <c r="H493" s="84"/>
      <c r="I493" s="84"/>
      <c r="J493" s="84"/>
      <c r="K493" s="84"/>
      <c r="L493" s="84"/>
      <c r="M493" s="84"/>
      <c r="N493" s="84"/>
      <c r="O493" s="84"/>
      <c r="P493" s="84"/>
      <c r="Q493" s="84"/>
      <c r="R493" s="84"/>
      <c r="S493" s="84"/>
      <c r="T493" s="84"/>
      <c r="U493" s="84"/>
      <c r="V493" s="84"/>
      <c r="W493" s="84"/>
      <c r="X493" s="84"/>
      <c r="Y493" s="84"/>
    </row>
    <row r="494" spans="1:25" ht="12.75" customHeight="1">
      <c r="A494" s="84"/>
      <c r="B494" s="84"/>
      <c r="C494" s="84"/>
      <c r="D494" s="84"/>
      <c r="E494" s="84"/>
      <c r="F494" s="84"/>
      <c r="G494" s="84"/>
      <c r="H494" s="84"/>
      <c r="I494" s="84"/>
      <c r="J494" s="84"/>
      <c r="K494" s="84"/>
      <c r="L494" s="84"/>
      <c r="M494" s="84"/>
      <c r="N494" s="84"/>
      <c r="O494" s="84"/>
      <c r="P494" s="84"/>
      <c r="Q494" s="84"/>
      <c r="R494" s="84"/>
      <c r="S494" s="84"/>
      <c r="T494" s="84"/>
      <c r="U494" s="84"/>
      <c r="V494" s="84"/>
      <c r="W494" s="84"/>
      <c r="X494" s="84"/>
      <c r="Y494" s="84"/>
    </row>
    <row r="495" spans="1:25" ht="12.75" customHeight="1">
      <c r="A495" s="84"/>
      <c r="B495" s="84"/>
      <c r="C495" s="84"/>
      <c r="D495" s="84"/>
      <c r="E495" s="84"/>
      <c r="F495" s="84"/>
      <c r="G495" s="84"/>
      <c r="H495" s="84"/>
      <c r="I495" s="84"/>
      <c r="J495" s="84"/>
      <c r="K495" s="84"/>
      <c r="L495" s="84"/>
      <c r="M495" s="84"/>
      <c r="N495" s="84"/>
      <c r="O495" s="84"/>
      <c r="P495" s="84"/>
      <c r="Q495" s="84"/>
      <c r="R495" s="84"/>
      <c r="S495" s="84"/>
      <c r="T495" s="84"/>
      <c r="U495" s="84"/>
      <c r="V495" s="84"/>
      <c r="W495" s="84"/>
      <c r="X495" s="84"/>
      <c r="Y495" s="84"/>
    </row>
    <row r="496" spans="1:25" ht="12.75" customHeight="1">
      <c r="A496" s="84"/>
      <c r="B496" s="84"/>
      <c r="C496" s="84"/>
      <c r="D496" s="84"/>
      <c r="E496" s="84"/>
      <c r="F496" s="84"/>
      <c r="G496" s="84"/>
      <c r="H496" s="84"/>
      <c r="I496" s="84"/>
      <c r="J496" s="84"/>
      <c r="K496" s="84"/>
      <c r="L496" s="84"/>
      <c r="M496" s="84"/>
      <c r="N496" s="84"/>
      <c r="O496" s="84"/>
      <c r="P496" s="84"/>
      <c r="Q496" s="84"/>
      <c r="R496" s="84"/>
      <c r="S496" s="84"/>
      <c r="T496" s="84"/>
      <c r="U496" s="84"/>
      <c r="V496" s="84"/>
      <c r="W496" s="84"/>
      <c r="X496" s="84"/>
      <c r="Y496" s="84"/>
    </row>
    <row r="497" spans="1:25" ht="12.75" customHeight="1">
      <c r="A497" s="84"/>
      <c r="B497" s="84"/>
      <c r="C497" s="84"/>
      <c r="D497" s="84"/>
      <c r="E497" s="84"/>
      <c r="F497" s="84"/>
      <c r="G497" s="84"/>
      <c r="H497" s="84"/>
      <c r="I497" s="84"/>
      <c r="J497" s="84"/>
      <c r="K497" s="84"/>
      <c r="L497" s="84"/>
      <c r="M497" s="84"/>
      <c r="N497" s="84"/>
      <c r="O497" s="84"/>
      <c r="P497" s="84"/>
      <c r="Q497" s="84"/>
      <c r="R497" s="84"/>
      <c r="S497" s="84"/>
      <c r="T497" s="84"/>
      <c r="U497" s="84"/>
      <c r="V497" s="84"/>
      <c r="W497" s="84"/>
      <c r="X497" s="84"/>
      <c r="Y497" s="84"/>
    </row>
    <row r="498" spans="1:25" ht="12.75" customHeight="1">
      <c r="A498" s="84"/>
      <c r="B498" s="84"/>
      <c r="C498" s="84"/>
      <c r="D498" s="84"/>
      <c r="E498" s="84"/>
      <c r="F498" s="84"/>
      <c r="G498" s="84"/>
      <c r="H498" s="84"/>
      <c r="I498" s="84"/>
      <c r="J498" s="84"/>
      <c r="K498" s="84"/>
      <c r="L498" s="84"/>
      <c r="M498" s="84"/>
      <c r="N498" s="84"/>
      <c r="O498" s="84"/>
      <c r="P498" s="84"/>
      <c r="Q498" s="84"/>
      <c r="R498" s="84"/>
      <c r="S498" s="84"/>
      <c r="T498" s="84"/>
      <c r="U498" s="84"/>
      <c r="V498" s="84"/>
      <c r="W498" s="84"/>
      <c r="X498" s="84"/>
      <c r="Y498" s="84"/>
    </row>
    <row r="499" spans="1:25" ht="12.75" customHeight="1">
      <c r="A499" s="84"/>
      <c r="B499" s="84"/>
      <c r="C499" s="84"/>
      <c r="D499" s="84"/>
      <c r="E499" s="84"/>
      <c r="F499" s="84"/>
      <c r="G499" s="84"/>
      <c r="H499" s="84"/>
      <c r="I499" s="84"/>
      <c r="J499" s="84"/>
      <c r="K499" s="84"/>
      <c r="L499" s="84"/>
      <c r="M499" s="84"/>
      <c r="N499" s="84"/>
      <c r="O499" s="84"/>
      <c r="P499" s="84"/>
      <c r="Q499" s="84"/>
      <c r="R499" s="84"/>
      <c r="S499" s="84"/>
      <c r="T499" s="84"/>
      <c r="U499" s="84"/>
      <c r="V499" s="84"/>
      <c r="W499" s="84"/>
      <c r="X499" s="84"/>
      <c r="Y499" s="84"/>
    </row>
    <row r="500" spans="1:25" ht="12.75" customHeight="1">
      <c r="A500" s="84"/>
      <c r="B500" s="84"/>
      <c r="C500" s="84"/>
      <c r="D500" s="84"/>
      <c r="E500" s="84"/>
      <c r="F500" s="84"/>
      <c r="G500" s="84"/>
      <c r="H500" s="84"/>
      <c r="I500" s="84"/>
      <c r="J500" s="84"/>
      <c r="K500" s="84"/>
      <c r="L500" s="84"/>
      <c r="M500" s="84"/>
      <c r="N500" s="84"/>
      <c r="O500" s="84"/>
      <c r="P500" s="84"/>
      <c r="Q500" s="84"/>
      <c r="R500" s="84"/>
      <c r="S500" s="84"/>
      <c r="T500" s="84"/>
      <c r="U500" s="84"/>
      <c r="V500" s="84"/>
      <c r="W500" s="84"/>
      <c r="X500" s="84"/>
      <c r="Y500" s="84"/>
    </row>
    <row r="501" spans="1:25" ht="12.75" customHeight="1">
      <c r="A501" s="84"/>
      <c r="B501" s="84"/>
      <c r="C501" s="84"/>
      <c r="D501" s="84"/>
      <c r="E501" s="84"/>
      <c r="F501" s="84"/>
      <c r="G501" s="84"/>
      <c r="H501" s="84"/>
      <c r="I501" s="84"/>
      <c r="J501" s="84"/>
      <c r="K501" s="84"/>
      <c r="L501" s="84"/>
      <c r="M501" s="84"/>
      <c r="N501" s="84"/>
      <c r="O501" s="84"/>
      <c r="P501" s="84"/>
      <c r="Q501" s="84"/>
      <c r="R501" s="84"/>
      <c r="S501" s="84"/>
      <c r="T501" s="84"/>
      <c r="U501" s="84"/>
      <c r="V501" s="84"/>
      <c r="W501" s="84"/>
      <c r="X501" s="84"/>
      <c r="Y501" s="84"/>
    </row>
    <row r="502" spans="1:25" ht="12.75" customHeight="1">
      <c r="A502" s="84"/>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row>
    <row r="503" spans="1:25" ht="12.75" customHeight="1">
      <c r="A503" s="84"/>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row>
    <row r="504" spans="1:25" ht="12.75" customHeight="1">
      <c r="A504" s="84"/>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row>
    <row r="505" spans="1:25" ht="12.75" customHeight="1">
      <c r="A505" s="84"/>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row>
    <row r="506" spans="1:25" ht="12.75" customHeight="1">
      <c r="A506" s="84"/>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row>
    <row r="507" spans="1:25" ht="12.75" customHeight="1">
      <c r="A507" s="84"/>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row>
    <row r="508" spans="1:25" ht="12.75" customHeight="1">
      <c r="A508" s="84"/>
      <c r="B508" s="84"/>
      <c r="C508" s="84"/>
      <c r="D508" s="84"/>
      <c r="E508" s="84"/>
      <c r="F508" s="84"/>
      <c r="G508" s="84"/>
      <c r="H508" s="84"/>
      <c r="I508" s="84"/>
      <c r="J508" s="84"/>
      <c r="K508" s="84"/>
      <c r="L508" s="84"/>
      <c r="M508" s="84"/>
      <c r="N508" s="84"/>
      <c r="O508" s="84"/>
      <c r="P508" s="84"/>
      <c r="Q508" s="84"/>
      <c r="R508" s="84"/>
      <c r="S508" s="84"/>
      <c r="T508" s="84"/>
      <c r="U508" s="84"/>
      <c r="V508" s="84"/>
      <c r="W508" s="84"/>
      <c r="X508" s="84"/>
      <c r="Y508" s="84"/>
    </row>
    <row r="509" spans="1:25" ht="12.75" customHeight="1">
      <c r="A509" s="84"/>
      <c r="B509" s="84"/>
      <c r="C509" s="84"/>
      <c r="D509" s="84"/>
      <c r="E509" s="84"/>
      <c r="F509" s="84"/>
      <c r="G509" s="84"/>
      <c r="H509" s="84"/>
      <c r="I509" s="84"/>
      <c r="J509" s="84"/>
      <c r="K509" s="84"/>
      <c r="L509" s="84"/>
      <c r="M509" s="84"/>
      <c r="N509" s="84"/>
      <c r="O509" s="84"/>
      <c r="P509" s="84"/>
      <c r="Q509" s="84"/>
      <c r="R509" s="84"/>
      <c r="S509" s="84"/>
      <c r="T509" s="84"/>
      <c r="U509" s="84"/>
      <c r="V509" s="84"/>
      <c r="W509" s="84"/>
      <c r="X509" s="84"/>
      <c r="Y509" s="84"/>
    </row>
    <row r="510" spans="1:25" ht="12.75" customHeight="1">
      <c r="A510" s="84"/>
      <c r="B510" s="84"/>
      <c r="C510" s="84"/>
      <c r="D510" s="84"/>
      <c r="E510" s="84"/>
      <c r="F510" s="84"/>
      <c r="G510" s="84"/>
      <c r="H510" s="84"/>
      <c r="I510" s="84"/>
      <c r="J510" s="84"/>
      <c r="K510" s="84"/>
      <c r="L510" s="84"/>
      <c r="M510" s="84"/>
      <c r="N510" s="84"/>
      <c r="O510" s="84"/>
      <c r="P510" s="84"/>
      <c r="Q510" s="84"/>
      <c r="R510" s="84"/>
      <c r="S510" s="84"/>
      <c r="T510" s="84"/>
      <c r="U510" s="84"/>
      <c r="V510" s="84"/>
      <c r="W510" s="84"/>
      <c r="X510" s="84"/>
      <c r="Y510" s="84"/>
    </row>
    <row r="511" spans="1:25" ht="12.75" customHeight="1">
      <c r="A511" s="84"/>
      <c r="B511" s="84"/>
      <c r="C511" s="84"/>
      <c r="D511" s="84"/>
      <c r="E511" s="84"/>
      <c r="F511" s="84"/>
      <c r="G511" s="84"/>
      <c r="H511" s="84"/>
      <c r="I511" s="84"/>
      <c r="J511" s="84"/>
      <c r="K511" s="84"/>
      <c r="L511" s="84"/>
      <c r="M511" s="84"/>
      <c r="N511" s="84"/>
      <c r="O511" s="84"/>
      <c r="P511" s="84"/>
      <c r="Q511" s="84"/>
      <c r="R511" s="84"/>
      <c r="S511" s="84"/>
      <c r="T511" s="84"/>
      <c r="U511" s="84"/>
      <c r="V511" s="84"/>
      <c r="W511" s="84"/>
      <c r="X511" s="84"/>
      <c r="Y511" s="84"/>
    </row>
    <row r="512" spans="1:25" ht="12.75" customHeight="1">
      <c r="A512" s="84"/>
      <c r="B512" s="84"/>
      <c r="C512" s="84"/>
      <c r="D512" s="84"/>
      <c r="E512" s="84"/>
      <c r="F512" s="84"/>
      <c r="G512" s="84"/>
      <c r="H512" s="84"/>
      <c r="I512" s="84"/>
      <c r="J512" s="84"/>
      <c r="K512" s="84"/>
      <c r="L512" s="84"/>
      <c r="M512" s="84"/>
      <c r="N512" s="84"/>
      <c r="O512" s="84"/>
      <c r="P512" s="84"/>
      <c r="Q512" s="84"/>
      <c r="R512" s="84"/>
      <c r="S512" s="84"/>
      <c r="T512" s="84"/>
      <c r="U512" s="84"/>
      <c r="V512" s="84"/>
      <c r="W512" s="84"/>
      <c r="X512" s="84"/>
      <c r="Y512" s="84"/>
    </row>
    <row r="513" spans="1:25" ht="12.75" customHeight="1">
      <c r="A513" s="84"/>
      <c r="B513" s="84"/>
      <c r="C513" s="84"/>
      <c r="D513" s="84"/>
      <c r="E513" s="84"/>
      <c r="F513" s="84"/>
      <c r="G513" s="84"/>
      <c r="H513" s="84"/>
      <c r="I513" s="84"/>
      <c r="J513" s="84"/>
      <c r="K513" s="84"/>
      <c r="L513" s="84"/>
      <c r="M513" s="84"/>
      <c r="N513" s="84"/>
      <c r="O513" s="84"/>
      <c r="P513" s="84"/>
      <c r="Q513" s="84"/>
      <c r="R513" s="84"/>
      <c r="S513" s="84"/>
      <c r="T513" s="84"/>
      <c r="U513" s="84"/>
      <c r="V513" s="84"/>
      <c r="W513" s="84"/>
      <c r="X513" s="84"/>
      <c r="Y513" s="84"/>
    </row>
    <row r="514" spans="1:25" ht="12.75" customHeight="1">
      <c r="A514" s="84"/>
      <c r="B514" s="84"/>
      <c r="C514" s="84"/>
      <c r="D514" s="84"/>
      <c r="E514" s="84"/>
      <c r="F514" s="84"/>
      <c r="G514" s="84"/>
      <c r="H514" s="84"/>
      <c r="I514" s="84"/>
      <c r="J514" s="84"/>
      <c r="K514" s="84"/>
      <c r="L514" s="84"/>
      <c r="M514" s="84"/>
      <c r="N514" s="84"/>
      <c r="O514" s="84"/>
      <c r="P514" s="84"/>
      <c r="Q514" s="84"/>
      <c r="R514" s="84"/>
      <c r="S514" s="84"/>
      <c r="T514" s="84"/>
      <c r="U514" s="84"/>
      <c r="V514" s="84"/>
      <c r="W514" s="84"/>
      <c r="X514" s="84"/>
      <c r="Y514" s="84"/>
    </row>
    <row r="515" spans="1:25" ht="12.75" customHeight="1">
      <c r="A515" s="84"/>
      <c r="B515" s="84"/>
      <c r="C515" s="84"/>
      <c r="D515" s="84"/>
      <c r="E515" s="84"/>
      <c r="F515" s="84"/>
      <c r="G515" s="84"/>
      <c r="H515" s="84"/>
      <c r="I515" s="84"/>
      <c r="J515" s="84"/>
      <c r="K515" s="84"/>
      <c r="L515" s="84"/>
      <c r="M515" s="84"/>
      <c r="N515" s="84"/>
      <c r="O515" s="84"/>
      <c r="P515" s="84"/>
      <c r="Q515" s="84"/>
      <c r="R515" s="84"/>
      <c r="S515" s="84"/>
      <c r="T515" s="84"/>
      <c r="U515" s="84"/>
      <c r="V515" s="84"/>
      <c r="W515" s="84"/>
      <c r="X515" s="84"/>
      <c r="Y515" s="84"/>
    </row>
    <row r="516" spans="1:25" ht="12.75" customHeight="1">
      <c r="A516" s="84"/>
      <c r="B516" s="84"/>
      <c r="C516" s="84"/>
      <c r="D516" s="84"/>
      <c r="E516" s="84"/>
      <c r="F516" s="84"/>
      <c r="G516" s="84"/>
      <c r="H516" s="84"/>
      <c r="I516" s="84"/>
      <c r="J516" s="84"/>
      <c r="K516" s="84"/>
      <c r="L516" s="84"/>
      <c r="M516" s="84"/>
      <c r="N516" s="84"/>
      <c r="O516" s="84"/>
      <c r="P516" s="84"/>
      <c r="Q516" s="84"/>
      <c r="R516" s="84"/>
      <c r="S516" s="84"/>
      <c r="T516" s="84"/>
      <c r="U516" s="84"/>
      <c r="V516" s="84"/>
      <c r="W516" s="84"/>
      <c r="X516" s="84"/>
      <c r="Y516" s="84"/>
    </row>
    <row r="517" spans="1:25" ht="12.75" customHeight="1">
      <c r="A517" s="84"/>
      <c r="B517" s="84"/>
      <c r="C517" s="84"/>
      <c r="D517" s="84"/>
      <c r="E517" s="84"/>
      <c r="F517" s="84"/>
      <c r="G517" s="84"/>
      <c r="H517" s="84"/>
      <c r="I517" s="84"/>
      <c r="J517" s="84"/>
      <c r="K517" s="84"/>
      <c r="L517" s="84"/>
      <c r="M517" s="84"/>
      <c r="N517" s="84"/>
      <c r="O517" s="84"/>
      <c r="P517" s="84"/>
      <c r="Q517" s="84"/>
      <c r="R517" s="84"/>
      <c r="S517" s="84"/>
      <c r="T517" s="84"/>
      <c r="U517" s="84"/>
      <c r="V517" s="84"/>
      <c r="W517" s="84"/>
      <c r="X517" s="84"/>
      <c r="Y517" s="84"/>
    </row>
    <row r="518" spans="1:25" ht="12.75" customHeight="1">
      <c r="A518" s="84"/>
      <c r="B518" s="84"/>
      <c r="C518" s="84"/>
      <c r="D518" s="84"/>
      <c r="E518" s="84"/>
      <c r="F518" s="84"/>
      <c r="G518" s="84"/>
      <c r="H518" s="84"/>
      <c r="I518" s="84"/>
      <c r="J518" s="84"/>
      <c r="K518" s="84"/>
      <c r="L518" s="84"/>
      <c r="M518" s="84"/>
      <c r="N518" s="84"/>
      <c r="O518" s="84"/>
      <c r="P518" s="84"/>
      <c r="Q518" s="84"/>
      <c r="R518" s="84"/>
      <c r="S518" s="84"/>
      <c r="T518" s="84"/>
      <c r="U518" s="84"/>
      <c r="V518" s="84"/>
      <c r="W518" s="84"/>
      <c r="X518" s="84"/>
      <c r="Y518" s="84"/>
    </row>
    <row r="519" spans="1:25" ht="12.75" customHeight="1">
      <c r="A519" s="84"/>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row>
    <row r="520" spans="1:25" ht="12.75" customHeight="1">
      <c r="A520" s="84"/>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row>
    <row r="521" spans="1:25" ht="12.75" customHeight="1">
      <c r="A521" s="84"/>
      <c r="B521" s="84"/>
      <c r="C521" s="84"/>
      <c r="D521" s="84"/>
      <c r="E521" s="84"/>
      <c r="F521" s="84"/>
      <c r="G521" s="84"/>
      <c r="H521" s="84"/>
      <c r="I521" s="84"/>
      <c r="J521" s="84"/>
      <c r="K521" s="84"/>
      <c r="L521" s="84"/>
      <c r="M521" s="84"/>
      <c r="N521" s="84"/>
      <c r="O521" s="84"/>
      <c r="P521" s="84"/>
      <c r="Q521" s="84"/>
      <c r="R521" s="84"/>
      <c r="S521" s="84"/>
      <c r="T521" s="84"/>
      <c r="U521" s="84"/>
      <c r="V521" s="84"/>
      <c r="W521" s="84"/>
      <c r="X521" s="84"/>
      <c r="Y521" s="84"/>
    </row>
    <row r="522" spans="1:25" ht="12.75" customHeight="1">
      <c r="A522" s="84"/>
      <c r="B522" s="84"/>
      <c r="C522" s="84"/>
      <c r="D522" s="84"/>
      <c r="E522" s="84"/>
      <c r="F522" s="84"/>
      <c r="G522" s="84"/>
      <c r="H522" s="84"/>
      <c r="I522" s="84"/>
      <c r="J522" s="84"/>
      <c r="K522" s="84"/>
      <c r="L522" s="84"/>
      <c r="M522" s="84"/>
      <c r="N522" s="84"/>
      <c r="O522" s="84"/>
      <c r="P522" s="84"/>
      <c r="Q522" s="84"/>
      <c r="R522" s="84"/>
      <c r="S522" s="84"/>
      <c r="T522" s="84"/>
      <c r="U522" s="84"/>
      <c r="V522" s="84"/>
      <c r="W522" s="84"/>
      <c r="X522" s="84"/>
      <c r="Y522" s="84"/>
    </row>
    <row r="523" spans="1:25" ht="12.75" customHeight="1">
      <c r="A523" s="84"/>
      <c r="B523" s="84"/>
      <c r="C523" s="84"/>
      <c r="D523" s="84"/>
      <c r="E523" s="84"/>
      <c r="F523" s="84"/>
      <c r="G523" s="84"/>
      <c r="H523" s="84"/>
      <c r="I523" s="84"/>
      <c r="J523" s="84"/>
      <c r="K523" s="84"/>
      <c r="L523" s="84"/>
      <c r="M523" s="84"/>
      <c r="N523" s="84"/>
      <c r="O523" s="84"/>
      <c r="P523" s="84"/>
      <c r="Q523" s="84"/>
      <c r="R523" s="84"/>
      <c r="S523" s="84"/>
      <c r="T523" s="84"/>
      <c r="U523" s="84"/>
      <c r="V523" s="84"/>
      <c r="W523" s="84"/>
      <c r="X523" s="84"/>
      <c r="Y523" s="84"/>
    </row>
    <row r="524" spans="1:25" ht="12.75" customHeight="1">
      <c r="A524" s="84"/>
      <c r="B524" s="84"/>
      <c r="C524" s="84"/>
      <c r="D524" s="84"/>
      <c r="E524" s="84"/>
      <c r="F524" s="84"/>
      <c r="G524" s="84"/>
      <c r="H524" s="84"/>
      <c r="I524" s="84"/>
      <c r="J524" s="84"/>
      <c r="K524" s="84"/>
      <c r="L524" s="84"/>
      <c r="M524" s="84"/>
      <c r="N524" s="84"/>
      <c r="O524" s="84"/>
      <c r="P524" s="84"/>
      <c r="Q524" s="84"/>
      <c r="R524" s="84"/>
      <c r="S524" s="84"/>
      <c r="T524" s="84"/>
      <c r="U524" s="84"/>
      <c r="V524" s="84"/>
      <c r="W524" s="84"/>
      <c r="X524" s="84"/>
      <c r="Y524" s="84"/>
    </row>
    <row r="525" spans="1:25" ht="12.75" customHeight="1">
      <c r="A525" s="84"/>
      <c r="B525" s="84"/>
      <c r="C525" s="84"/>
      <c r="D525" s="84"/>
      <c r="E525" s="84"/>
      <c r="F525" s="84"/>
      <c r="G525" s="84"/>
      <c r="H525" s="84"/>
      <c r="I525" s="84"/>
      <c r="J525" s="84"/>
      <c r="K525" s="84"/>
      <c r="L525" s="84"/>
      <c r="M525" s="84"/>
      <c r="N525" s="84"/>
      <c r="O525" s="84"/>
      <c r="P525" s="84"/>
      <c r="Q525" s="84"/>
      <c r="R525" s="84"/>
      <c r="S525" s="84"/>
      <c r="T525" s="84"/>
      <c r="U525" s="84"/>
      <c r="V525" s="84"/>
      <c r="W525" s="84"/>
      <c r="X525" s="84"/>
      <c r="Y525" s="84"/>
    </row>
    <row r="526" spans="1:25" ht="12.75" customHeight="1">
      <c r="A526" s="84"/>
      <c r="B526" s="84"/>
      <c r="C526" s="84"/>
      <c r="D526" s="84"/>
      <c r="E526" s="84"/>
      <c r="F526" s="84"/>
      <c r="G526" s="84"/>
      <c r="H526" s="84"/>
      <c r="I526" s="84"/>
      <c r="J526" s="84"/>
      <c r="K526" s="84"/>
      <c r="L526" s="84"/>
      <c r="M526" s="84"/>
      <c r="N526" s="84"/>
      <c r="O526" s="84"/>
      <c r="P526" s="84"/>
      <c r="Q526" s="84"/>
      <c r="R526" s="84"/>
      <c r="S526" s="84"/>
      <c r="T526" s="84"/>
      <c r="U526" s="84"/>
      <c r="V526" s="84"/>
      <c r="W526" s="84"/>
      <c r="X526" s="84"/>
      <c r="Y526" s="84"/>
    </row>
    <row r="527" spans="1:25" ht="12.75" customHeight="1">
      <c r="A527" s="84"/>
      <c r="B527" s="84"/>
      <c r="C527" s="84"/>
      <c r="D527" s="84"/>
      <c r="E527" s="84"/>
      <c r="F527" s="84"/>
      <c r="G527" s="84"/>
      <c r="H527" s="84"/>
      <c r="I527" s="84"/>
      <c r="J527" s="84"/>
      <c r="K527" s="84"/>
      <c r="L527" s="84"/>
      <c r="M527" s="84"/>
      <c r="N527" s="84"/>
      <c r="O527" s="84"/>
      <c r="P527" s="84"/>
      <c r="Q527" s="84"/>
      <c r="R527" s="84"/>
      <c r="S527" s="84"/>
      <c r="T527" s="84"/>
      <c r="U527" s="84"/>
      <c r="V527" s="84"/>
      <c r="W527" s="84"/>
      <c r="X527" s="84"/>
      <c r="Y527" s="84"/>
    </row>
    <row r="528" spans="1:25" ht="12.75" customHeight="1">
      <c r="A528" s="84"/>
      <c r="B528" s="84"/>
      <c r="C528" s="84"/>
      <c r="D528" s="84"/>
      <c r="E528" s="84"/>
      <c r="F528" s="84"/>
      <c r="G528" s="84"/>
      <c r="H528" s="84"/>
      <c r="I528" s="84"/>
      <c r="J528" s="84"/>
      <c r="K528" s="84"/>
      <c r="L528" s="84"/>
      <c r="M528" s="84"/>
      <c r="N528" s="84"/>
      <c r="O528" s="84"/>
      <c r="P528" s="84"/>
      <c r="Q528" s="84"/>
      <c r="R528" s="84"/>
      <c r="S528" s="84"/>
      <c r="T528" s="84"/>
      <c r="U528" s="84"/>
      <c r="V528" s="84"/>
      <c r="W528" s="84"/>
      <c r="X528" s="84"/>
      <c r="Y528" s="84"/>
    </row>
    <row r="529" spans="1:25" ht="12.75" customHeight="1">
      <c r="A529" s="84"/>
      <c r="B529" s="84"/>
      <c r="C529" s="84"/>
      <c r="D529" s="84"/>
      <c r="E529" s="84"/>
      <c r="F529" s="84"/>
      <c r="G529" s="84"/>
      <c r="H529" s="84"/>
      <c r="I529" s="84"/>
      <c r="J529" s="84"/>
      <c r="K529" s="84"/>
      <c r="L529" s="84"/>
      <c r="M529" s="84"/>
      <c r="N529" s="84"/>
      <c r="O529" s="84"/>
      <c r="P529" s="84"/>
      <c r="Q529" s="84"/>
      <c r="R529" s="84"/>
      <c r="S529" s="84"/>
      <c r="T529" s="84"/>
      <c r="U529" s="84"/>
      <c r="V529" s="84"/>
      <c r="W529" s="84"/>
      <c r="X529" s="84"/>
      <c r="Y529" s="84"/>
    </row>
    <row r="530" spans="1:25" ht="12.75" customHeight="1">
      <c r="A530" s="84"/>
      <c r="B530" s="84"/>
      <c r="C530" s="84"/>
      <c r="D530" s="84"/>
      <c r="E530" s="84"/>
      <c r="F530" s="84"/>
      <c r="G530" s="84"/>
      <c r="H530" s="84"/>
      <c r="I530" s="84"/>
      <c r="J530" s="84"/>
      <c r="K530" s="84"/>
      <c r="L530" s="84"/>
      <c r="M530" s="84"/>
      <c r="N530" s="84"/>
      <c r="O530" s="84"/>
      <c r="P530" s="84"/>
      <c r="Q530" s="84"/>
      <c r="R530" s="84"/>
      <c r="S530" s="84"/>
      <c r="T530" s="84"/>
      <c r="U530" s="84"/>
      <c r="V530" s="84"/>
      <c r="W530" s="84"/>
      <c r="X530" s="84"/>
      <c r="Y530" s="84"/>
    </row>
    <row r="531" spans="1:25" ht="12.75" customHeight="1">
      <c r="A531" s="84"/>
      <c r="B531" s="84"/>
      <c r="C531" s="84"/>
      <c r="D531" s="84"/>
      <c r="E531" s="84"/>
      <c r="F531" s="84"/>
      <c r="G531" s="84"/>
      <c r="H531" s="84"/>
      <c r="I531" s="84"/>
      <c r="J531" s="84"/>
      <c r="K531" s="84"/>
      <c r="L531" s="84"/>
      <c r="M531" s="84"/>
      <c r="N531" s="84"/>
      <c r="O531" s="84"/>
      <c r="P531" s="84"/>
      <c r="Q531" s="84"/>
      <c r="R531" s="84"/>
      <c r="S531" s="84"/>
      <c r="T531" s="84"/>
      <c r="U531" s="84"/>
      <c r="V531" s="84"/>
      <c r="W531" s="84"/>
      <c r="X531" s="84"/>
      <c r="Y531" s="84"/>
    </row>
    <row r="532" spans="1:25" ht="12.75" customHeight="1">
      <c r="A532" s="84"/>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row>
    <row r="533" spans="1:25" ht="12.75" customHeight="1">
      <c r="A533" s="84"/>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row>
    <row r="534" spans="1:25" ht="12.75" customHeight="1">
      <c r="A534" s="84"/>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row>
    <row r="535" spans="1:25" ht="12.75" customHeight="1">
      <c r="A535" s="84"/>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row>
    <row r="536" spans="1:25" ht="12.75" customHeight="1">
      <c r="A536" s="84"/>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row>
    <row r="537" spans="1:25" ht="12.75" customHeight="1">
      <c r="A537" s="84"/>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row>
    <row r="538" spans="1:25" ht="12.75" customHeight="1">
      <c r="A538" s="84"/>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row>
    <row r="539" spans="1:25" ht="12.75" customHeight="1">
      <c r="A539" s="84"/>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row>
    <row r="540" spans="1:25" ht="12.75" customHeight="1">
      <c r="A540" s="84"/>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row>
    <row r="541" spans="1:25" ht="12.75" customHeight="1">
      <c r="A541" s="84"/>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row>
    <row r="542" spans="1:25" ht="12.75" customHeight="1">
      <c r="A542" s="84"/>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row>
    <row r="543" spans="1:25" ht="12.75" customHeight="1">
      <c r="A543" s="84"/>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row>
    <row r="544" spans="1:25" ht="12.75" customHeight="1">
      <c r="A544" s="84"/>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row>
    <row r="545" spans="1:25" ht="12.75" customHeight="1">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row>
    <row r="546" spans="1:25" ht="12.75" customHeight="1">
      <c r="A546" s="84"/>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row>
    <row r="547" spans="1:25" ht="12.75" customHeight="1">
      <c r="A547" s="84"/>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row>
    <row r="548" spans="1:25" ht="12.75" customHeight="1">
      <c r="A548" s="84"/>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row>
    <row r="549" spans="1:25" ht="12.75" customHeight="1">
      <c r="A549" s="84"/>
      <c r="B549" s="84"/>
      <c r="C549" s="84"/>
      <c r="D549" s="84"/>
      <c r="E549" s="84"/>
      <c r="F549" s="84"/>
      <c r="G549" s="84"/>
      <c r="H549" s="84"/>
      <c r="I549" s="84"/>
      <c r="J549" s="84"/>
      <c r="K549" s="84"/>
      <c r="L549" s="84"/>
      <c r="M549" s="84"/>
      <c r="N549" s="84"/>
      <c r="O549" s="84"/>
      <c r="P549" s="84"/>
      <c r="Q549" s="84"/>
      <c r="R549" s="84"/>
      <c r="S549" s="84"/>
      <c r="T549" s="84"/>
      <c r="U549" s="84"/>
      <c r="V549" s="84"/>
      <c r="W549" s="84"/>
      <c r="X549" s="84"/>
      <c r="Y549" s="84"/>
    </row>
    <row r="550" spans="1:25" ht="12.75" customHeight="1">
      <c r="A550" s="84"/>
      <c r="B550" s="84"/>
      <c r="C550" s="84"/>
      <c r="D550" s="84"/>
      <c r="E550" s="84"/>
      <c r="F550" s="84"/>
      <c r="G550" s="84"/>
      <c r="H550" s="84"/>
      <c r="I550" s="84"/>
      <c r="J550" s="84"/>
      <c r="K550" s="84"/>
      <c r="L550" s="84"/>
      <c r="M550" s="84"/>
      <c r="N550" s="84"/>
      <c r="O550" s="84"/>
      <c r="P550" s="84"/>
      <c r="Q550" s="84"/>
      <c r="R550" s="84"/>
      <c r="S550" s="84"/>
      <c r="T550" s="84"/>
      <c r="U550" s="84"/>
      <c r="V550" s="84"/>
      <c r="W550" s="84"/>
      <c r="X550" s="84"/>
      <c r="Y550" s="84"/>
    </row>
    <row r="551" spans="1:25" ht="12.75" customHeight="1">
      <c r="A551" s="84"/>
      <c r="B551" s="84"/>
      <c r="C551" s="84"/>
      <c r="D551" s="84"/>
      <c r="E551" s="84"/>
      <c r="F551" s="84"/>
      <c r="G551" s="84"/>
      <c r="H551" s="84"/>
      <c r="I551" s="84"/>
      <c r="J551" s="84"/>
      <c r="K551" s="84"/>
      <c r="L551" s="84"/>
      <c r="M551" s="84"/>
      <c r="N551" s="84"/>
      <c r="O551" s="84"/>
      <c r="P551" s="84"/>
      <c r="Q551" s="84"/>
      <c r="R551" s="84"/>
      <c r="S551" s="84"/>
      <c r="T551" s="84"/>
      <c r="U551" s="84"/>
      <c r="V551" s="84"/>
      <c r="W551" s="84"/>
      <c r="X551" s="84"/>
      <c r="Y551" s="84"/>
    </row>
    <row r="552" spans="1:25" ht="12.75" customHeight="1">
      <c r="A552" s="84"/>
      <c r="B552" s="84"/>
      <c r="C552" s="84"/>
      <c r="D552" s="84"/>
      <c r="E552" s="84"/>
      <c r="F552" s="84"/>
      <c r="G552" s="84"/>
      <c r="H552" s="84"/>
      <c r="I552" s="84"/>
      <c r="J552" s="84"/>
      <c r="K552" s="84"/>
      <c r="L552" s="84"/>
      <c r="M552" s="84"/>
      <c r="N552" s="84"/>
      <c r="O552" s="84"/>
      <c r="P552" s="84"/>
      <c r="Q552" s="84"/>
      <c r="R552" s="84"/>
      <c r="S552" s="84"/>
      <c r="T552" s="84"/>
      <c r="U552" s="84"/>
      <c r="V552" s="84"/>
      <c r="W552" s="84"/>
      <c r="X552" s="84"/>
      <c r="Y552" s="84"/>
    </row>
    <row r="553" spans="1:25" ht="12.75" customHeight="1">
      <c r="A553" s="84"/>
      <c r="B553" s="84"/>
      <c r="C553" s="84"/>
      <c r="D553" s="84"/>
      <c r="E553" s="84"/>
      <c r="F553" s="84"/>
      <c r="G553" s="84"/>
      <c r="H553" s="84"/>
      <c r="I553" s="84"/>
      <c r="J553" s="84"/>
      <c r="K553" s="84"/>
      <c r="L553" s="84"/>
      <c r="M553" s="84"/>
      <c r="N553" s="84"/>
      <c r="O553" s="84"/>
      <c r="P553" s="84"/>
      <c r="Q553" s="84"/>
      <c r="R553" s="84"/>
      <c r="S553" s="84"/>
      <c r="T553" s="84"/>
      <c r="U553" s="84"/>
      <c r="V553" s="84"/>
      <c r="W553" s="84"/>
      <c r="X553" s="84"/>
      <c r="Y553" s="84"/>
    </row>
    <row r="554" spans="1:25" ht="12.75" customHeight="1">
      <c r="A554" s="84"/>
      <c r="B554" s="84"/>
      <c r="C554" s="84"/>
      <c r="D554" s="84"/>
      <c r="E554" s="84"/>
      <c r="F554" s="84"/>
      <c r="G554" s="84"/>
      <c r="H554" s="84"/>
      <c r="I554" s="84"/>
      <c r="J554" s="84"/>
      <c r="K554" s="84"/>
      <c r="L554" s="84"/>
      <c r="M554" s="84"/>
      <c r="N554" s="84"/>
      <c r="O554" s="84"/>
      <c r="P554" s="84"/>
      <c r="Q554" s="84"/>
      <c r="R554" s="84"/>
      <c r="S554" s="84"/>
      <c r="T554" s="84"/>
      <c r="U554" s="84"/>
      <c r="V554" s="84"/>
      <c r="W554" s="84"/>
      <c r="X554" s="84"/>
      <c r="Y554" s="84"/>
    </row>
    <row r="555" spans="1:25" ht="12.75" customHeight="1">
      <c r="A555" s="84"/>
      <c r="B555" s="84"/>
      <c r="C555" s="84"/>
      <c r="D555" s="84"/>
      <c r="E555" s="84"/>
      <c r="F555" s="84"/>
      <c r="G555" s="84"/>
      <c r="H555" s="84"/>
      <c r="I555" s="84"/>
      <c r="J555" s="84"/>
      <c r="K555" s="84"/>
      <c r="L555" s="84"/>
      <c r="M555" s="84"/>
      <c r="N555" s="84"/>
      <c r="O555" s="84"/>
      <c r="P555" s="84"/>
      <c r="Q555" s="84"/>
      <c r="R555" s="84"/>
      <c r="S555" s="84"/>
      <c r="T555" s="84"/>
      <c r="U555" s="84"/>
      <c r="V555" s="84"/>
      <c r="W555" s="84"/>
      <c r="X555" s="84"/>
      <c r="Y555" s="84"/>
    </row>
    <row r="556" spans="1:25" ht="12.75" customHeight="1">
      <c r="A556" s="84"/>
      <c r="B556" s="84"/>
      <c r="C556" s="84"/>
      <c r="D556" s="84"/>
      <c r="E556" s="84"/>
      <c r="F556" s="84"/>
      <c r="G556" s="84"/>
      <c r="H556" s="84"/>
      <c r="I556" s="84"/>
      <c r="J556" s="84"/>
      <c r="K556" s="84"/>
      <c r="L556" s="84"/>
      <c r="M556" s="84"/>
      <c r="N556" s="84"/>
      <c r="O556" s="84"/>
      <c r="P556" s="84"/>
      <c r="Q556" s="84"/>
      <c r="R556" s="84"/>
      <c r="S556" s="84"/>
      <c r="T556" s="84"/>
      <c r="U556" s="84"/>
      <c r="V556" s="84"/>
      <c r="W556" s="84"/>
      <c r="X556" s="84"/>
      <c r="Y556" s="84"/>
    </row>
    <row r="557" spans="1:25" ht="12.75" customHeight="1">
      <c r="A557" s="84"/>
      <c r="B557" s="84"/>
      <c r="C557" s="84"/>
      <c r="D557" s="84"/>
      <c r="E557" s="84"/>
      <c r="F557" s="84"/>
      <c r="G557" s="84"/>
      <c r="H557" s="84"/>
      <c r="I557" s="84"/>
      <c r="J557" s="84"/>
      <c r="K557" s="84"/>
      <c r="L557" s="84"/>
      <c r="M557" s="84"/>
      <c r="N557" s="84"/>
      <c r="O557" s="84"/>
      <c r="P557" s="84"/>
      <c r="Q557" s="84"/>
      <c r="R557" s="84"/>
      <c r="S557" s="84"/>
      <c r="T557" s="84"/>
      <c r="U557" s="84"/>
      <c r="V557" s="84"/>
      <c r="W557" s="84"/>
      <c r="X557" s="84"/>
      <c r="Y557" s="84"/>
    </row>
    <row r="558" spans="1:25" ht="12.75" customHeight="1">
      <c r="A558" s="84"/>
      <c r="B558" s="84"/>
      <c r="C558" s="84"/>
      <c r="D558" s="84"/>
      <c r="E558" s="84"/>
      <c r="F558" s="84"/>
      <c r="G558" s="84"/>
      <c r="H558" s="84"/>
      <c r="I558" s="84"/>
      <c r="J558" s="84"/>
      <c r="K558" s="84"/>
      <c r="L558" s="84"/>
      <c r="M558" s="84"/>
      <c r="N558" s="84"/>
      <c r="O558" s="84"/>
      <c r="P558" s="84"/>
      <c r="Q558" s="84"/>
      <c r="R558" s="84"/>
      <c r="S558" s="84"/>
      <c r="T558" s="84"/>
      <c r="U558" s="84"/>
      <c r="V558" s="84"/>
      <c r="W558" s="84"/>
      <c r="X558" s="84"/>
      <c r="Y558" s="84"/>
    </row>
    <row r="559" spans="1:25" ht="12.75" customHeight="1">
      <c r="A559" s="84"/>
      <c r="B559" s="84"/>
      <c r="C559" s="84"/>
      <c r="D559" s="84"/>
      <c r="E559" s="84"/>
      <c r="F559" s="84"/>
      <c r="G559" s="84"/>
      <c r="H559" s="84"/>
      <c r="I559" s="84"/>
      <c r="J559" s="84"/>
      <c r="K559" s="84"/>
      <c r="L559" s="84"/>
      <c r="M559" s="84"/>
      <c r="N559" s="84"/>
      <c r="O559" s="84"/>
      <c r="P559" s="84"/>
      <c r="Q559" s="84"/>
      <c r="R559" s="84"/>
      <c r="S559" s="84"/>
      <c r="T559" s="84"/>
      <c r="U559" s="84"/>
      <c r="V559" s="84"/>
      <c r="W559" s="84"/>
      <c r="X559" s="84"/>
      <c r="Y559" s="84"/>
    </row>
    <row r="560" spans="1:25" ht="12.75" customHeight="1">
      <c r="A560" s="84"/>
      <c r="B560" s="84"/>
      <c r="C560" s="84"/>
      <c r="D560" s="84"/>
      <c r="E560" s="84"/>
      <c r="F560" s="84"/>
      <c r="G560" s="84"/>
      <c r="H560" s="84"/>
      <c r="I560" s="84"/>
      <c r="J560" s="84"/>
      <c r="K560" s="84"/>
      <c r="L560" s="84"/>
      <c r="M560" s="84"/>
      <c r="N560" s="84"/>
      <c r="O560" s="84"/>
      <c r="P560" s="84"/>
      <c r="Q560" s="84"/>
      <c r="R560" s="84"/>
      <c r="S560" s="84"/>
      <c r="T560" s="84"/>
      <c r="U560" s="84"/>
      <c r="V560" s="84"/>
      <c r="W560" s="84"/>
      <c r="X560" s="84"/>
      <c r="Y560" s="84"/>
    </row>
    <row r="561" spans="1:25" ht="12.75" customHeight="1">
      <c r="A561" s="84"/>
      <c r="B561" s="84"/>
      <c r="C561" s="84"/>
      <c r="D561" s="84"/>
      <c r="E561" s="84"/>
      <c r="F561" s="84"/>
      <c r="G561" s="84"/>
      <c r="H561" s="84"/>
      <c r="I561" s="84"/>
      <c r="J561" s="84"/>
      <c r="K561" s="84"/>
      <c r="L561" s="84"/>
      <c r="M561" s="84"/>
      <c r="N561" s="84"/>
      <c r="O561" s="84"/>
      <c r="P561" s="84"/>
      <c r="Q561" s="84"/>
      <c r="R561" s="84"/>
      <c r="S561" s="84"/>
      <c r="T561" s="84"/>
      <c r="U561" s="84"/>
      <c r="V561" s="84"/>
      <c r="W561" s="84"/>
      <c r="X561" s="84"/>
      <c r="Y561" s="84"/>
    </row>
    <row r="562" spans="1:25" ht="12.75" customHeight="1">
      <c r="A562" s="84"/>
      <c r="B562" s="84"/>
      <c r="C562" s="84"/>
      <c r="D562" s="84"/>
      <c r="E562" s="84"/>
      <c r="F562" s="84"/>
      <c r="G562" s="84"/>
      <c r="H562" s="84"/>
      <c r="I562" s="84"/>
      <c r="J562" s="84"/>
      <c r="K562" s="84"/>
      <c r="L562" s="84"/>
      <c r="M562" s="84"/>
      <c r="N562" s="84"/>
      <c r="O562" s="84"/>
      <c r="P562" s="84"/>
      <c r="Q562" s="84"/>
      <c r="R562" s="84"/>
      <c r="S562" s="84"/>
      <c r="T562" s="84"/>
      <c r="U562" s="84"/>
      <c r="V562" s="84"/>
      <c r="W562" s="84"/>
      <c r="X562" s="84"/>
      <c r="Y562" s="84"/>
    </row>
    <row r="563" spans="1:25" ht="12.75" customHeight="1">
      <c r="A563" s="84"/>
      <c r="B563" s="84"/>
      <c r="C563" s="84"/>
      <c r="D563" s="84"/>
      <c r="E563" s="84"/>
      <c r="F563" s="84"/>
      <c r="G563" s="84"/>
      <c r="H563" s="84"/>
      <c r="I563" s="84"/>
      <c r="J563" s="84"/>
      <c r="K563" s="84"/>
      <c r="L563" s="84"/>
      <c r="M563" s="84"/>
      <c r="N563" s="84"/>
      <c r="O563" s="84"/>
      <c r="P563" s="84"/>
      <c r="Q563" s="84"/>
      <c r="R563" s="84"/>
      <c r="S563" s="84"/>
      <c r="T563" s="84"/>
      <c r="U563" s="84"/>
      <c r="V563" s="84"/>
      <c r="W563" s="84"/>
      <c r="X563" s="84"/>
      <c r="Y563" s="84"/>
    </row>
    <row r="564" spans="1:25" ht="12.75" customHeight="1">
      <c r="A564" s="84"/>
      <c r="B564" s="84"/>
      <c r="C564" s="84"/>
      <c r="D564" s="84"/>
      <c r="E564" s="84"/>
      <c r="F564" s="84"/>
      <c r="G564" s="84"/>
      <c r="H564" s="84"/>
      <c r="I564" s="84"/>
      <c r="J564" s="84"/>
      <c r="K564" s="84"/>
      <c r="L564" s="84"/>
      <c r="M564" s="84"/>
      <c r="N564" s="84"/>
      <c r="O564" s="84"/>
      <c r="P564" s="84"/>
      <c r="Q564" s="84"/>
      <c r="R564" s="84"/>
      <c r="S564" s="84"/>
      <c r="T564" s="84"/>
      <c r="U564" s="84"/>
      <c r="V564" s="84"/>
      <c r="W564" s="84"/>
      <c r="X564" s="84"/>
      <c r="Y564" s="84"/>
    </row>
    <row r="565" spans="1:25" ht="12.75" customHeight="1">
      <c r="A565" s="84"/>
      <c r="B565" s="84"/>
      <c r="C565" s="84"/>
      <c r="D565" s="84"/>
      <c r="E565" s="84"/>
      <c r="F565" s="84"/>
      <c r="G565" s="84"/>
      <c r="H565" s="84"/>
      <c r="I565" s="84"/>
      <c r="J565" s="84"/>
      <c r="K565" s="84"/>
      <c r="L565" s="84"/>
      <c r="M565" s="84"/>
      <c r="N565" s="84"/>
      <c r="O565" s="84"/>
      <c r="P565" s="84"/>
      <c r="Q565" s="84"/>
      <c r="R565" s="84"/>
      <c r="S565" s="84"/>
      <c r="T565" s="84"/>
      <c r="U565" s="84"/>
      <c r="V565" s="84"/>
      <c r="W565" s="84"/>
      <c r="X565" s="84"/>
      <c r="Y565" s="84"/>
    </row>
    <row r="566" spans="1:25" ht="12.75" customHeight="1">
      <c r="A566" s="84"/>
      <c r="B566" s="84"/>
      <c r="C566" s="84"/>
      <c r="D566" s="84"/>
      <c r="E566" s="84"/>
      <c r="F566" s="84"/>
      <c r="G566" s="84"/>
      <c r="H566" s="84"/>
      <c r="I566" s="84"/>
      <c r="J566" s="84"/>
      <c r="K566" s="84"/>
      <c r="L566" s="84"/>
      <c r="M566" s="84"/>
      <c r="N566" s="84"/>
      <c r="O566" s="84"/>
      <c r="P566" s="84"/>
      <c r="Q566" s="84"/>
      <c r="R566" s="84"/>
      <c r="S566" s="84"/>
      <c r="T566" s="84"/>
      <c r="U566" s="84"/>
      <c r="V566" s="84"/>
      <c r="W566" s="84"/>
      <c r="X566" s="84"/>
      <c r="Y566" s="84"/>
    </row>
    <row r="567" spans="1:25" ht="12.75" customHeight="1">
      <c r="A567" s="84"/>
      <c r="B567" s="84"/>
      <c r="C567" s="84"/>
      <c r="D567" s="84"/>
      <c r="E567" s="84"/>
      <c r="F567" s="84"/>
      <c r="G567" s="84"/>
      <c r="H567" s="84"/>
      <c r="I567" s="84"/>
      <c r="J567" s="84"/>
      <c r="K567" s="84"/>
      <c r="L567" s="84"/>
      <c r="M567" s="84"/>
      <c r="N567" s="84"/>
      <c r="O567" s="84"/>
      <c r="P567" s="84"/>
      <c r="Q567" s="84"/>
      <c r="R567" s="84"/>
      <c r="S567" s="84"/>
      <c r="T567" s="84"/>
      <c r="U567" s="84"/>
      <c r="V567" s="84"/>
      <c r="W567" s="84"/>
      <c r="X567" s="84"/>
      <c r="Y567" s="84"/>
    </row>
    <row r="568" spans="1:25" ht="12.75" customHeight="1">
      <c r="A568" s="84"/>
      <c r="B568" s="84"/>
      <c r="C568" s="84"/>
      <c r="D568" s="84"/>
      <c r="E568" s="84"/>
      <c r="F568" s="84"/>
      <c r="G568" s="84"/>
      <c r="H568" s="84"/>
      <c r="I568" s="84"/>
      <c r="J568" s="84"/>
      <c r="K568" s="84"/>
      <c r="L568" s="84"/>
      <c r="M568" s="84"/>
      <c r="N568" s="84"/>
      <c r="O568" s="84"/>
      <c r="P568" s="84"/>
      <c r="Q568" s="84"/>
      <c r="R568" s="84"/>
      <c r="S568" s="84"/>
      <c r="T568" s="84"/>
      <c r="U568" s="84"/>
      <c r="V568" s="84"/>
      <c r="W568" s="84"/>
      <c r="X568" s="84"/>
      <c r="Y568" s="84"/>
    </row>
    <row r="569" spans="1:25" ht="12.75" customHeight="1">
      <c r="A569" s="84"/>
      <c r="B569" s="84"/>
      <c r="C569" s="84"/>
      <c r="D569" s="84"/>
      <c r="E569" s="84"/>
      <c r="F569" s="84"/>
      <c r="G569" s="84"/>
      <c r="H569" s="84"/>
      <c r="I569" s="84"/>
      <c r="J569" s="84"/>
      <c r="K569" s="84"/>
      <c r="L569" s="84"/>
      <c r="M569" s="84"/>
      <c r="N569" s="84"/>
      <c r="O569" s="84"/>
      <c r="P569" s="84"/>
      <c r="Q569" s="84"/>
      <c r="R569" s="84"/>
      <c r="S569" s="84"/>
      <c r="T569" s="84"/>
      <c r="U569" s="84"/>
      <c r="V569" s="84"/>
      <c r="W569" s="84"/>
      <c r="X569" s="84"/>
      <c r="Y569" s="84"/>
    </row>
    <row r="570" spans="1:25" ht="12.75" customHeight="1">
      <c r="A570" s="84"/>
      <c r="B570" s="84"/>
      <c r="C570" s="84"/>
      <c r="D570" s="84"/>
      <c r="E570" s="84"/>
      <c r="F570" s="84"/>
      <c r="G570" s="84"/>
      <c r="H570" s="84"/>
      <c r="I570" s="84"/>
      <c r="J570" s="84"/>
      <c r="K570" s="84"/>
      <c r="L570" s="84"/>
      <c r="M570" s="84"/>
      <c r="N570" s="84"/>
      <c r="O570" s="84"/>
      <c r="P570" s="84"/>
      <c r="Q570" s="84"/>
      <c r="R570" s="84"/>
      <c r="S570" s="84"/>
      <c r="T570" s="84"/>
      <c r="U570" s="84"/>
      <c r="V570" s="84"/>
      <c r="W570" s="84"/>
      <c r="X570" s="84"/>
      <c r="Y570" s="84"/>
    </row>
    <row r="571" spans="1:25" ht="12.75" customHeight="1">
      <c r="A571" s="84"/>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row>
    <row r="572" spans="1:25" ht="12.75" customHeight="1">
      <c r="A572" s="84"/>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row>
    <row r="573" spans="1:25" ht="12.75" customHeight="1">
      <c r="A573" s="84"/>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row>
    <row r="574" spans="1:25" ht="12.75" customHeight="1">
      <c r="A574" s="84"/>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row>
    <row r="575" spans="1:25" ht="12.75" customHeight="1">
      <c r="A575" s="84"/>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row>
    <row r="576" spans="1:25" ht="12.75" customHeight="1">
      <c r="A576" s="84"/>
      <c r="B576" s="84"/>
      <c r="C576" s="84"/>
      <c r="D576" s="84"/>
      <c r="E576" s="84"/>
      <c r="F576" s="84"/>
      <c r="G576" s="84"/>
      <c r="H576" s="84"/>
      <c r="I576" s="84"/>
      <c r="J576" s="84"/>
      <c r="K576" s="84"/>
      <c r="L576" s="84"/>
      <c r="M576" s="84"/>
      <c r="N576" s="84"/>
      <c r="O576" s="84"/>
      <c r="P576" s="84"/>
      <c r="Q576" s="84"/>
      <c r="R576" s="84"/>
      <c r="S576" s="84"/>
      <c r="T576" s="84"/>
      <c r="U576" s="84"/>
      <c r="V576" s="84"/>
      <c r="W576" s="84"/>
      <c r="X576" s="84"/>
      <c r="Y576" s="84"/>
    </row>
    <row r="577" spans="1:25" ht="12.75" customHeight="1">
      <c r="A577" s="84"/>
      <c r="B577" s="84"/>
      <c r="C577" s="84"/>
      <c r="D577" s="84"/>
      <c r="E577" s="84"/>
      <c r="F577" s="84"/>
      <c r="G577" s="84"/>
      <c r="H577" s="84"/>
      <c r="I577" s="84"/>
      <c r="J577" s="84"/>
      <c r="K577" s="84"/>
      <c r="L577" s="84"/>
      <c r="M577" s="84"/>
      <c r="N577" s="84"/>
      <c r="O577" s="84"/>
      <c r="P577" s="84"/>
      <c r="Q577" s="84"/>
      <c r="R577" s="84"/>
      <c r="S577" s="84"/>
      <c r="T577" s="84"/>
      <c r="U577" s="84"/>
      <c r="V577" s="84"/>
      <c r="W577" s="84"/>
      <c r="X577" s="84"/>
      <c r="Y577" s="84"/>
    </row>
    <row r="578" spans="1:25" ht="12.75" customHeight="1">
      <c r="A578" s="84"/>
      <c r="B578" s="84"/>
      <c r="C578" s="84"/>
      <c r="D578" s="84"/>
      <c r="E578" s="84"/>
      <c r="F578" s="84"/>
      <c r="G578" s="84"/>
      <c r="H578" s="84"/>
      <c r="I578" s="84"/>
      <c r="J578" s="84"/>
      <c r="K578" s="84"/>
      <c r="L578" s="84"/>
      <c r="M578" s="84"/>
      <c r="N578" s="84"/>
      <c r="O578" s="84"/>
      <c r="P578" s="84"/>
      <c r="Q578" s="84"/>
      <c r="R578" s="84"/>
      <c r="S578" s="84"/>
      <c r="T578" s="84"/>
      <c r="U578" s="84"/>
      <c r="V578" s="84"/>
      <c r="W578" s="84"/>
      <c r="X578" s="84"/>
      <c r="Y578" s="84"/>
    </row>
    <row r="579" spans="1:25" ht="12.75" customHeight="1">
      <c r="A579" s="84"/>
      <c r="B579" s="84"/>
      <c r="C579" s="84"/>
      <c r="D579" s="84"/>
      <c r="E579" s="84"/>
      <c r="F579" s="84"/>
      <c r="G579" s="84"/>
      <c r="H579" s="84"/>
      <c r="I579" s="84"/>
      <c r="J579" s="84"/>
      <c r="K579" s="84"/>
      <c r="L579" s="84"/>
      <c r="M579" s="84"/>
      <c r="N579" s="84"/>
      <c r="O579" s="84"/>
      <c r="P579" s="84"/>
      <c r="Q579" s="84"/>
      <c r="R579" s="84"/>
      <c r="S579" s="84"/>
      <c r="T579" s="84"/>
      <c r="U579" s="84"/>
      <c r="V579" s="84"/>
      <c r="W579" s="84"/>
      <c r="X579" s="84"/>
      <c r="Y579" s="84"/>
    </row>
    <row r="580" spans="1:25" ht="12.75" customHeight="1">
      <c r="A580" s="84"/>
      <c r="B580" s="84"/>
      <c r="C580" s="84"/>
      <c r="D580" s="84"/>
      <c r="E580" s="84"/>
      <c r="F580" s="84"/>
      <c r="G580" s="84"/>
      <c r="H580" s="84"/>
      <c r="I580" s="84"/>
      <c r="J580" s="84"/>
      <c r="K580" s="84"/>
      <c r="L580" s="84"/>
      <c r="M580" s="84"/>
      <c r="N580" s="84"/>
      <c r="O580" s="84"/>
      <c r="P580" s="84"/>
      <c r="Q580" s="84"/>
      <c r="R580" s="84"/>
      <c r="S580" s="84"/>
      <c r="T580" s="84"/>
      <c r="U580" s="84"/>
      <c r="V580" s="84"/>
      <c r="W580" s="84"/>
      <c r="X580" s="84"/>
      <c r="Y580" s="84"/>
    </row>
    <row r="581" spans="1:25" ht="12.75" customHeight="1">
      <c r="A581" s="84"/>
      <c r="B581" s="84"/>
      <c r="C581" s="84"/>
      <c r="D581" s="84"/>
      <c r="E581" s="84"/>
      <c r="F581" s="84"/>
      <c r="G581" s="84"/>
      <c r="H581" s="84"/>
      <c r="I581" s="84"/>
      <c r="J581" s="84"/>
      <c r="K581" s="84"/>
      <c r="L581" s="84"/>
      <c r="M581" s="84"/>
      <c r="N581" s="84"/>
      <c r="O581" s="84"/>
      <c r="P581" s="84"/>
      <c r="Q581" s="84"/>
      <c r="R581" s="84"/>
      <c r="S581" s="84"/>
      <c r="T581" s="84"/>
      <c r="U581" s="84"/>
      <c r="V581" s="84"/>
      <c r="W581" s="84"/>
      <c r="X581" s="84"/>
      <c r="Y581" s="84"/>
    </row>
    <row r="582" spans="1:25" ht="12.75" customHeight="1">
      <c r="A582" s="84"/>
      <c r="B582" s="84"/>
      <c r="C582" s="84"/>
      <c r="D582" s="84"/>
      <c r="E582" s="84"/>
      <c r="F582" s="84"/>
      <c r="G582" s="84"/>
      <c r="H582" s="84"/>
      <c r="I582" s="84"/>
      <c r="J582" s="84"/>
      <c r="K582" s="84"/>
      <c r="L582" s="84"/>
      <c r="M582" s="84"/>
      <c r="N582" s="84"/>
      <c r="O582" s="84"/>
      <c r="P582" s="84"/>
      <c r="Q582" s="84"/>
      <c r="R582" s="84"/>
      <c r="S582" s="84"/>
      <c r="T582" s="84"/>
      <c r="U582" s="84"/>
      <c r="V582" s="84"/>
      <c r="W582" s="84"/>
      <c r="X582" s="84"/>
      <c r="Y582" s="84"/>
    </row>
    <row r="583" spans="1:25" ht="12.75" customHeight="1">
      <c r="A583" s="84"/>
      <c r="B583" s="84"/>
      <c r="C583" s="84"/>
      <c r="D583" s="84"/>
      <c r="E583" s="84"/>
      <c r="F583" s="84"/>
      <c r="G583" s="84"/>
      <c r="H583" s="84"/>
      <c r="I583" s="84"/>
      <c r="J583" s="84"/>
      <c r="K583" s="84"/>
      <c r="L583" s="84"/>
      <c r="M583" s="84"/>
      <c r="N583" s="84"/>
      <c r="O583" s="84"/>
      <c r="P583" s="84"/>
      <c r="Q583" s="84"/>
      <c r="R583" s="84"/>
      <c r="S583" s="84"/>
      <c r="T583" s="84"/>
      <c r="U583" s="84"/>
      <c r="V583" s="84"/>
      <c r="W583" s="84"/>
      <c r="X583" s="84"/>
      <c r="Y583" s="84"/>
    </row>
    <row r="584" spans="1:25" ht="12.75" customHeight="1">
      <c r="A584" s="84"/>
      <c r="B584" s="84"/>
      <c r="C584" s="84"/>
      <c r="D584" s="84"/>
      <c r="E584" s="84"/>
      <c r="F584" s="84"/>
      <c r="G584" s="84"/>
      <c r="H584" s="84"/>
      <c r="I584" s="84"/>
      <c r="J584" s="84"/>
      <c r="K584" s="84"/>
      <c r="L584" s="84"/>
      <c r="M584" s="84"/>
      <c r="N584" s="84"/>
      <c r="O584" s="84"/>
      <c r="P584" s="84"/>
      <c r="Q584" s="84"/>
      <c r="R584" s="84"/>
      <c r="S584" s="84"/>
      <c r="T584" s="84"/>
      <c r="U584" s="84"/>
      <c r="V584" s="84"/>
      <c r="W584" s="84"/>
      <c r="X584" s="84"/>
      <c r="Y584" s="84"/>
    </row>
    <row r="585" spans="1:25" ht="12.75" customHeight="1">
      <c r="A585" s="84"/>
      <c r="B585" s="84"/>
      <c r="C585" s="84"/>
      <c r="D585" s="84"/>
      <c r="E585" s="84"/>
      <c r="F585" s="84"/>
      <c r="G585" s="84"/>
      <c r="H585" s="84"/>
      <c r="I585" s="84"/>
      <c r="J585" s="84"/>
      <c r="K585" s="84"/>
      <c r="L585" s="84"/>
      <c r="M585" s="84"/>
      <c r="N585" s="84"/>
      <c r="O585" s="84"/>
      <c r="P585" s="84"/>
      <c r="Q585" s="84"/>
      <c r="R585" s="84"/>
      <c r="S585" s="84"/>
      <c r="T585" s="84"/>
      <c r="U585" s="84"/>
      <c r="V585" s="84"/>
      <c r="W585" s="84"/>
      <c r="X585" s="84"/>
      <c r="Y585" s="84"/>
    </row>
    <row r="586" spans="1:25" ht="12.75" customHeight="1">
      <c r="A586" s="84"/>
      <c r="B586" s="84"/>
      <c r="C586" s="84"/>
      <c r="D586" s="84"/>
      <c r="E586" s="84"/>
      <c r="F586" s="84"/>
      <c r="G586" s="84"/>
      <c r="H586" s="84"/>
      <c r="I586" s="84"/>
      <c r="J586" s="84"/>
      <c r="K586" s="84"/>
      <c r="L586" s="84"/>
      <c r="M586" s="84"/>
      <c r="N586" s="84"/>
      <c r="O586" s="84"/>
      <c r="P586" s="84"/>
      <c r="Q586" s="84"/>
      <c r="R586" s="84"/>
      <c r="S586" s="84"/>
      <c r="T586" s="84"/>
      <c r="U586" s="84"/>
      <c r="V586" s="84"/>
      <c r="W586" s="84"/>
      <c r="X586" s="84"/>
      <c r="Y586" s="84"/>
    </row>
    <row r="587" spans="1:25" ht="12.75" customHeight="1">
      <c r="A587" s="84"/>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row>
    <row r="588" spans="1:25" ht="12.75" customHeight="1">
      <c r="A588" s="84"/>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row>
    <row r="589" spans="1:25" ht="12.75" customHeight="1">
      <c r="A589" s="84"/>
      <c r="B589" s="84"/>
      <c r="C589" s="84"/>
      <c r="D589" s="84"/>
      <c r="E589" s="84"/>
      <c r="F589" s="84"/>
      <c r="G589" s="84"/>
      <c r="H589" s="84"/>
      <c r="I589" s="84"/>
      <c r="J589" s="84"/>
      <c r="K589" s="84"/>
      <c r="L589" s="84"/>
      <c r="M589" s="84"/>
      <c r="N589" s="84"/>
      <c r="O589" s="84"/>
      <c r="P589" s="84"/>
      <c r="Q589" s="84"/>
      <c r="R589" s="84"/>
      <c r="S589" s="84"/>
      <c r="T589" s="84"/>
      <c r="U589" s="84"/>
      <c r="V589" s="84"/>
      <c r="W589" s="84"/>
      <c r="X589" s="84"/>
      <c r="Y589" s="84"/>
    </row>
    <row r="590" spans="1:25" ht="12.75" customHeight="1">
      <c r="A590" s="84"/>
      <c r="B590" s="84"/>
      <c r="C590" s="84"/>
      <c r="D590" s="84"/>
      <c r="E590" s="84"/>
      <c r="F590" s="84"/>
      <c r="G590" s="84"/>
      <c r="H590" s="84"/>
      <c r="I590" s="84"/>
      <c r="J590" s="84"/>
      <c r="K590" s="84"/>
      <c r="L590" s="84"/>
      <c r="M590" s="84"/>
      <c r="N590" s="84"/>
      <c r="O590" s="84"/>
      <c r="P590" s="84"/>
      <c r="Q590" s="84"/>
      <c r="R590" s="84"/>
      <c r="S590" s="84"/>
      <c r="T590" s="84"/>
      <c r="U590" s="84"/>
      <c r="V590" s="84"/>
      <c r="W590" s="84"/>
      <c r="X590" s="84"/>
      <c r="Y590" s="84"/>
    </row>
    <row r="591" spans="1:25" ht="12.75" customHeight="1">
      <c r="A591" s="84"/>
      <c r="B591" s="84"/>
      <c r="C591" s="84"/>
      <c r="D591" s="84"/>
      <c r="E591" s="84"/>
      <c r="F591" s="84"/>
      <c r="G591" s="84"/>
      <c r="H591" s="84"/>
      <c r="I591" s="84"/>
      <c r="J591" s="84"/>
      <c r="K591" s="84"/>
      <c r="L591" s="84"/>
      <c r="M591" s="84"/>
      <c r="N591" s="84"/>
      <c r="O591" s="84"/>
      <c r="P591" s="84"/>
      <c r="Q591" s="84"/>
      <c r="R591" s="84"/>
      <c r="S591" s="84"/>
      <c r="T591" s="84"/>
      <c r="U591" s="84"/>
      <c r="V591" s="84"/>
      <c r="W591" s="84"/>
      <c r="X591" s="84"/>
      <c r="Y591" s="84"/>
    </row>
    <row r="592" spans="1:25" ht="12.75" customHeight="1">
      <c r="A592" s="84"/>
      <c r="B592" s="84"/>
      <c r="C592" s="84"/>
      <c r="D592" s="84"/>
      <c r="E592" s="84"/>
      <c r="F592" s="84"/>
      <c r="G592" s="84"/>
      <c r="H592" s="84"/>
      <c r="I592" s="84"/>
      <c r="J592" s="84"/>
      <c r="K592" s="84"/>
      <c r="L592" s="84"/>
      <c r="M592" s="84"/>
      <c r="N592" s="84"/>
      <c r="O592" s="84"/>
      <c r="P592" s="84"/>
      <c r="Q592" s="84"/>
      <c r="R592" s="84"/>
      <c r="S592" s="84"/>
      <c r="T592" s="84"/>
      <c r="U592" s="84"/>
      <c r="V592" s="84"/>
      <c r="W592" s="84"/>
      <c r="X592" s="84"/>
      <c r="Y592" s="84"/>
    </row>
    <row r="593" spans="1:25" ht="12.75" customHeight="1">
      <c r="A593" s="84"/>
      <c r="B593" s="84"/>
      <c r="C593" s="84"/>
      <c r="D593" s="84"/>
      <c r="E593" s="84"/>
      <c r="F593" s="84"/>
      <c r="G593" s="84"/>
      <c r="H593" s="84"/>
      <c r="I593" s="84"/>
      <c r="J593" s="84"/>
      <c r="K593" s="84"/>
      <c r="L593" s="84"/>
      <c r="M593" s="84"/>
      <c r="N593" s="84"/>
      <c r="O593" s="84"/>
      <c r="P593" s="84"/>
      <c r="Q593" s="84"/>
      <c r="R593" s="84"/>
      <c r="S593" s="84"/>
      <c r="T593" s="84"/>
      <c r="U593" s="84"/>
      <c r="V593" s="84"/>
      <c r="W593" s="84"/>
      <c r="X593" s="84"/>
      <c r="Y593" s="84"/>
    </row>
    <row r="594" spans="1:25" ht="12.75" customHeight="1">
      <c r="A594" s="84"/>
      <c r="B594" s="84"/>
      <c r="C594" s="84"/>
      <c r="D594" s="84"/>
      <c r="E594" s="84"/>
      <c r="F594" s="84"/>
      <c r="G594" s="84"/>
      <c r="H594" s="84"/>
      <c r="I594" s="84"/>
      <c r="J594" s="84"/>
      <c r="K594" s="84"/>
      <c r="L594" s="84"/>
      <c r="M594" s="84"/>
      <c r="N594" s="84"/>
      <c r="O594" s="84"/>
      <c r="P594" s="84"/>
      <c r="Q594" s="84"/>
      <c r="R594" s="84"/>
      <c r="S594" s="84"/>
      <c r="T594" s="84"/>
      <c r="U594" s="84"/>
      <c r="V594" s="84"/>
      <c r="W594" s="84"/>
      <c r="X594" s="84"/>
      <c r="Y594" s="84"/>
    </row>
    <row r="595" spans="1:25" ht="12.75" customHeight="1">
      <c r="A595" s="84"/>
      <c r="B595" s="84"/>
      <c r="C595" s="84"/>
      <c r="D595" s="84"/>
      <c r="E595" s="84"/>
      <c r="F595" s="84"/>
      <c r="G595" s="84"/>
      <c r="H595" s="84"/>
      <c r="I595" s="84"/>
      <c r="J595" s="84"/>
      <c r="K595" s="84"/>
      <c r="L595" s="84"/>
      <c r="M595" s="84"/>
      <c r="N595" s="84"/>
      <c r="O595" s="84"/>
      <c r="P595" s="84"/>
      <c r="Q595" s="84"/>
      <c r="R595" s="84"/>
      <c r="S595" s="84"/>
      <c r="T595" s="84"/>
      <c r="U595" s="84"/>
      <c r="V595" s="84"/>
      <c r="W595" s="84"/>
      <c r="X595" s="84"/>
      <c r="Y595" s="84"/>
    </row>
    <row r="596" spans="1:25" ht="12.75" customHeight="1">
      <c r="A596" s="84"/>
      <c r="B596" s="84"/>
      <c r="C596" s="84"/>
      <c r="D596" s="84"/>
      <c r="E596" s="84"/>
      <c r="F596" s="84"/>
      <c r="G596" s="84"/>
      <c r="H596" s="84"/>
      <c r="I596" s="84"/>
      <c r="J596" s="84"/>
      <c r="K596" s="84"/>
      <c r="L596" s="84"/>
      <c r="M596" s="84"/>
      <c r="N596" s="84"/>
      <c r="O596" s="84"/>
      <c r="P596" s="84"/>
      <c r="Q596" s="84"/>
      <c r="R596" s="84"/>
      <c r="S596" s="84"/>
      <c r="T596" s="84"/>
      <c r="U596" s="84"/>
      <c r="V596" s="84"/>
      <c r="W596" s="84"/>
      <c r="X596" s="84"/>
      <c r="Y596" s="84"/>
    </row>
    <row r="597" spans="1:25" ht="12.75" customHeight="1">
      <c r="A597" s="84"/>
      <c r="B597" s="84"/>
      <c r="C597" s="84"/>
      <c r="D597" s="84"/>
      <c r="E597" s="84"/>
      <c r="F597" s="84"/>
      <c r="G597" s="84"/>
      <c r="H597" s="84"/>
      <c r="I597" s="84"/>
      <c r="J597" s="84"/>
      <c r="K597" s="84"/>
      <c r="L597" s="84"/>
      <c r="M597" s="84"/>
      <c r="N597" s="84"/>
      <c r="O597" s="84"/>
      <c r="P597" s="84"/>
      <c r="Q597" s="84"/>
      <c r="R597" s="84"/>
      <c r="S597" s="84"/>
      <c r="T597" s="84"/>
      <c r="U597" s="84"/>
      <c r="V597" s="84"/>
      <c r="W597" s="84"/>
      <c r="X597" s="84"/>
      <c r="Y597" s="84"/>
    </row>
    <row r="598" spans="1:25" ht="12.75" customHeight="1">
      <c r="A598" s="84"/>
      <c r="B598" s="84"/>
      <c r="C598" s="84"/>
      <c r="D598" s="84"/>
      <c r="E598" s="84"/>
      <c r="F598" s="84"/>
      <c r="G598" s="84"/>
      <c r="H598" s="84"/>
      <c r="I598" s="84"/>
      <c r="J598" s="84"/>
      <c r="K598" s="84"/>
      <c r="L598" s="84"/>
      <c r="M598" s="84"/>
      <c r="N598" s="84"/>
      <c r="O598" s="84"/>
      <c r="P598" s="84"/>
      <c r="Q598" s="84"/>
      <c r="R598" s="84"/>
      <c r="S598" s="84"/>
      <c r="T598" s="84"/>
      <c r="U598" s="84"/>
      <c r="V598" s="84"/>
      <c r="W598" s="84"/>
      <c r="X598" s="84"/>
      <c r="Y598" s="84"/>
    </row>
    <row r="599" spans="1:25" ht="12.75" customHeight="1">
      <c r="A599" s="84"/>
      <c r="B599" s="84"/>
      <c r="C599" s="84"/>
      <c r="D599" s="84"/>
      <c r="E599" s="84"/>
      <c r="F599" s="84"/>
      <c r="G599" s="84"/>
      <c r="H599" s="84"/>
      <c r="I599" s="84"/>
      <c r="J599" s="84"/>
      <c r="K599" s="84"/>
      <c r="L599" s="84"/>
      <c r="M599" s="84"/>
      <c r="N599" s="84"/>
      <c r="O599" s="84"/>
      <c r="P599" s="84"/>
      <c r="Q599" s="84"/>
      <c r="R599" s="84"/>
      <c r="S599" s="84"/>
      <c r="T599" s="84"/>
      <c r="U599" s="84"/>
      <c r="V599" s="84"/>
      <c r="W599" s="84"/>
      <c r="X599" s="84"/>
      <c r="Y599" s="84"/>
    </row>
    <row r="600" spans="1:25" ht="12.75" customHeight="1">
      <c r="A600" s="84"/>
      <c r="B600" s="84"/>
      <c r="C600" s="84"/>
      <c r="D600" s="84"/>
      <c r="E600" s="84"/>
      <c r="F600" s="84"/>
      <c r="G600" s="84"/>
      <c r="H600" s="84"/>
      <c r="I600" s="84"/>
      <c r="J600" s="84"/>
      <c r="K600" s="84"/>
      <c r="L600" s="84"/>
      <c r="M600" s="84"/>
      <c r="N600" s="84"/>
      <c r="O600" s="84"/>
      <c r="P600" s="84"/>
      <c r="Q600" s="84"/>
      <c r="R600" s="84"/>
      <c r="S600" s="84"/>
      <c r="T600" s="84"/>
      <c r="U600" s="84"/>
      <c r="V600" s="84"/>
      <c r="W600" s="84"/>
      <c r="X600" s="84"/>
      <c r="Y600" s="84"/>
    </row>
    <row r="601" spans="1:25" ht="12.75" customHeight="1">
      <c r="A601" s="84"/>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row>
    <row r="602" spans="1:25" ht="12.75" customHeight="1">
      <c r="A602" s="84"/>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row>
    <row r="603" spans="1:25" ht="12.75" customHeight="1">
      <c r="A603" s="84"/>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row>
    <row r="604" spans="1:25" ht="12.75" customHeight="1">
      <c r="A604" s="84"/>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row>
    <row r="605" spans="1:25" ht="12.75" customHeight="1">
      <c r="A605" s="84"/>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row>
    <row r="606" spans="1:25" ht="12.75" customHeight="1">
      <c r="A606" s="84"/>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row>
    <row r="607" spans="1:25" ht="12.75" customHeight="1">
      <c r="A607" s="84"/>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row>
    <row r="608" spans="1:25" ht="12.75" customHeight="1">
      <c r="A608" s="84"/>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row>
    <row r="609" spans="1:25" ht="12.75" customHeight="1">
      <c r="A609" s="84"/>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row>
    <row r="610" spans="1:25" ht="12.75" customHeight="1">
      <c r="A610" s="84"/>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row>
    <row r="611" spans="1:25" ht="12.75" customHeight="1">
      <c r="A611" s="84"/>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row>
    <row r="612" spans="1:25" ht="12.75" customHeight="1">
      <c r="A612" s="84"/>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row>
    <row r="613" spans="1:25" ht="12.75" customHeight="1">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row>
    <row r="614" spans="1:25" ht="12.75" customHeight="1">
      <c r="A614" s="84"/>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row>
    <row r="615" spans="1:25" ht="12.75" customHeight="1">
      <c r="A615" s="84"/>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row>
    <row r="616" spans="1:25" ht="12.75" customHeight="1">
      <c r="A616" s="84"/>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row>
    <row r="617" spans="1:25" ht="12.75" customHeight="1">
      <c r="A617" s="84"/>
      <c r="B617" s="84"/>
      <c r="C617" s="84"/>
      <c r="D617" s="84"/>
      <c r="E617" s="84"/>
      <c r="F617" s="84"/>
      <c r="G617" s="84"/>
      <c r="H617" s="84"/>
      <c r="I617" s="84"/>
      <c r="J617" s="84"/>
      <c r="K617" s="84"/>
      <c r="L617" s="84"/>
      <c r="M617" s="84"/>
      <c r="N617" s="84"/>
      <c r="O617" s="84"/>
      <c r="P617" s="84"/>
      <c r="Q617" s="84"/>
      <c r="R617" s="84"/>
      <c r="S617" s="84"/>
      <c r="T617" s="84"/>
      <c r="U617" s="84"/>
      <c r="V617" s="84"/>
      <c r="W617" s="84"/>
      <c r="X617" s="84"/>
      <c r="Y617" s="84"/>
    </row>
    <row r="618" spans="1:25" ht="12.75" customHeight="1">
      <c r="A618" s="84"/>
      <c r="B618" s="84"/>
      <c r="C618" s="84"/>
      <c r="D618" s="84"/>
      <c r="E618" s="84"/>
      <c r="F618" s="84"/>
      <c r="G618" s="84"/>
      <c r="H618" s="84"/>
      <c r="I618" s="84"/>
      <c r="J618" s="84"/>
      <c r="K618" s="84"/>
      <c r="L618" s="84"/>
      <c r="M618" s="84"/>
      <c r="N618" s="84"/>
      <c r="O618" s="84"/>
      <c r="P618" s="84"/>
      <c r="Q618" s="84"/>
      <c r="R618" s="84"/>
      <c r="S618" s="84"/>
      <c r="T618" s="84"/>
      <c r="U618" s="84"/>
      <c r="V618" s="84"/>
      <c r="W618" s="84"/>
      <c r="X618" s="84"/>
      <c r="Y618" s="84"/>
    </row>
    <row r="619" spans="1:25" ht="12.75" customHeight="1">
      <c r="A619" s="84"/>
      <c r="B619" s="84"/>
      <c r="C619" s="84"/>
      <c r="D619" s="84"/>
      <c r="E619" s="84"/>
      <c r="F619" s="84"/>
      <c r="G619" s="84"/>
      <c r="H619" s="84"/>
      <c r="I619" s="84"/>
      <c r="J619" s="84"/>
      <c r="K619" s="84"/>
      <c r="L619" s="84"/>
      <c r="M619" s="84"/>
      <c r="N619" s="84"/>
      <c r="O619" s="84"/>
      <c r="P619" s="84"/>
      <c r="Q619" s="84"/>
      <c r="R619" s="84"/>
      <c r="S619" s="84"/>
      <c r="T619" s="84"/>
      <c r="U619" s="84"/>
      <c r="V619" s="84"/>
      <c r="W619" s="84"/>
      <c r="X619" s="84"/>
      <c r="Y619" s="84"/>
    </row>
    <row r="620" spans="1:25" ht="12.75" customHeight="1">
      <c r="A620" s="84"/>
      <c r="B620" s="84"/>
      <c r="C620" s="84"/>
      <c r="D620" s="84"/>
      <c r="E620" s="84"/>
      <c r="F620" s="84"/>
      <c r="G620" s="84"/>
      <c r="H620" s="84"/>
      <c r="I620" s="84"/>
      <c r="J620" s="84"/>
      <c r="K620" s="84"/>
      <c r="L620" s="84"/>
      <c r="M620" s="84"/>
      <c r="N620" s="84"/>
      <c r="O620" s="84"/>
      <c r="P620" s="84"/>
      <c r="Q620" s="84"/>
      <c r="R620" s="84"/>
      <c r="S620" s="84"/>
      <c r="T620" s="84"/>
      <c r="U620" s="84"/>
      <c r="V620" s="84"/>
      <c r="W620" s="84"/>
      <c r="X620" s="84"/>
      <c r="Y620" s="84"/>
    </row>
    <row r="621" spans="1:25" ht="12.75" customHeight="1">
      <c r="A621" s="84"/>
      <c r="B621" s="84"/>
      <c r="C621" s="84"/>
      <c r="D621" s="84"/>
      <c r="E621" s="84"/>
      <c r="F621" s="84"/>
      <c r="G621" s="84"/>
      <c r="H621" s="84"/>
      <c r="I621" s="84"/>
      <c r="J621" s="84"/>
      <c r="K621" s="84"/>
      <c r="L621" s="84"/>
      <c r="M621" s="84"/>
      <c r="N621" s="84"/>
      <c r="O621" s="84"/>
      <c r="P621" s="84"/>
      <c r="Q621" s="84"/>
      <c r="R621" s="84"/>
      <c r="S621" s="84"/>
      <c r="T621" s="84"/>
      <c r="U621" s="84"/>
      <c r="V621" s="84"/>
      <c r="W621" s="84"/>
      <c r="X621" s="84"/>
      <c r="Y621" s="84"/>
    </row>
    <row r="622" spans="1:25" ht="12.75" customHeight="1">
      <c r="A622" s="84"/>
      <c r="B622" s="84"/>
      <c r="C622" s="84"/>
      <c r="D622" s="84"/>
      <c r="E622" s="84"/>
      <c r="F622" s="84"/>
      <c r="G622" s="84"/>
      <c r="H622" s="84"/>
      <c r="I622" s="84"/>
      <c r="J622" s="84"/>
      <c r="K622" s="84"/>
      <c r="L622" s="84"/>
      <c r="M622" s="84"/>
      <c r="N622" s="84"/>
      <c r="O622" s="84"/>
      <c r="P622" s="84"/>
      <c r="Q622" s="84"/>
      <c r="R622" s="84"/>
      <c r="S622" s="84"/>
      <c r="T622" s="84"/>
      <c r="U622" s="84"/>
      <c r="V622" s="84"/>
      <c r="W622" s="84"/>
      <c r="X622" s="84"/>
      <c r="Y622" s="84"/>
    </row>
    <row r="623" spans="1:25" ht="12.75" customHeight="1">
      <c r="A623" s="84"/>
      <c r="B623" s="84"/>
      <c r="C623" s="84"/>
      <c r="D623" s="84"/>
      <c r="E623" s="84"/>
      <c r="F623" s="84"/>
      <c r="G623" s="84"/>
      <c r="H623" s="84"/>
      <c r="I623" s="84"/>
      <c r="J623" s="84"/>
      <c r="K623" s="84"/>
      <c r="L623" s="84"/>
      <c r="M623" s="84"/>
      <c r="N623" s="84"/>
      <c r="O623" s="84"/>
      <c r="P623" s="84"/>
      <c r="Q623" s="84"/>
      <c r="R623" s="84"/>
      <c r="S623" s="84"/>
      <c r="T623" s="84"/>
      <c r="U623" s="84"/>
      <c r="V623" s="84"/>
      <c r="W623" s="84"/>
      <c r="X623" s="84"/>
      <c r="Y623" s="84"/>
    </row>
    <row r="624" spans="1:25" ht="12.75" customHeight="1">
      <c r="A624" s="84"/>
      <c r="B624" s="84"/>
      <c r="C624" s="84"/>
      <c r="D624" s="84"/>
      <c r="E624" s="84"/>
      <c r="F624" s="84"/>
      <c r="G624" s="84"/>
      <c r="H624" s="84"/>
      <c r="I624" s="84"/>
      <c r="J624" s="84"/>
      <c r="K624" s="84"/>
      <c r="L624" s="84"/>
      <c r="M624" s="84"/>
      <c r="N624" s="84"/>
      <c r="O624" s="84"/>
      <c r="P624" s="84"/>
      <c r="Q624" s="84"/>
      <c r="R624" s="84"/>
      <c r="S624" s="84"/>
      <c r="T624" s="84"/>
      <c r="U624" s="84"/>
      <c r="V624" s="84"/>
      <c r="W624" s="84"/>
      <c r="X624" s="84"/>
      <c r="Y624" s="84"/>
    </row>
    <row r="625" spans="1:25" ht="12.75" customHeight="1">
      <c r="A625" s="84"/>
      <c r="B625" s="84"/>
      <c r="C625" s="84"/>
      <c r="D625" s="84"/>
      <c r="E625" s="84"/>
      <c r="F625" s="84"/>
      <c r="G625" s="84"/>
      <c r="H625" s="84"/>
      <c r="I625" s="84"/>
      <c r="J625" s="84"/>
      <c r="K625" s="84"/>
      <c r="L625" s="84"/>
      <c r="M625" s="84"/>
      <c r="N625" s="84"/>
      <c r="O625" s="84"/>
      <c r="P625" s="84"/>
      <c r="Q625" s="84"/>
      <c r="R625" s="84"/>
      <c r="S625" s="84"/>
      <c r="T625" s="84"/>
      <c r="U625" s="84"/>
      <c r="V625" s="84"/>
      <c r="W625" s="84"/>
      <c r="X625" s="84"/>
      <c r="Y625" s="84"/>
    </row>
    <row r="626" spans="1:25" ht="12.75" customHeight="1">
      <c r="A626" s="84"/>
      <c r="B626" s="84"/>
      <c r="C626" s="84"/>
      <c r="D626" s="84"/>
      <c r="E626" s="84"/>
      <c r="F626" s="84"/>
      <c r="G626" s="84"/>
      <c r="H626" s="84"/>
      <c r="I626" s="84"/>
      <c r="J626" s="84"/>
      <c r="K626" s="84"/>
      <c r="L626" s="84"/>
      <c r="M626" s="84"/>
      <c r="N626" s="84"/>
      <c r="O626" s="84"/>
      <c r="P626" s="84"/>
      <c r="Q626" s="84"/>
      <c r="R626" s="84"/>
      <c r="S626" s="84"/>
      <c r="T626" s="84"/>
      <c r="U626" s="84"/>
      <c r="V626" s="84"/>
      <c r="W626" s="84"/>
      <c r="X626" s="84"/>
      <c r="Y626" s="84"/>
    </row>
    <row r="627" spans="1:25" ht="12.75" customHeight="1">
      <c r="A627" s="84"/>
      <c r="B627" s="84"/>
      <c r="C627" s="84"/>
      <c r="D627" s="84"/>
      <c r="E627" s="84"/>
      <c r="F627" s="84"/>
      <c r="G627" s="84"/>
      <c r="H627" s="84"/>
      <c r="I627" s="84"/>
      <c r="J627" s="84"/>
      <c r="K627" s="84"/>
      <c r="L627" s="84"/>
      <c r="M627" s="84"/>
      <c r="N627" s="84"/>
      <c r="O627" s="84"/>
      <c r="P627" s="84"/>
      <c r="Q627" s="84"/>
      <c r="R627" s="84"/>
      <c r="S627" s="84"/>
      <c r="T627" s="84"/>
      <c r="U627" s="84"/>
      <c r="V627" s="84"/>
      <c r="W627" s="84"/>
      <c r="X627" s="84"/>
      <c r="Y627" s="84"/>
    </row>
    <row r="628" spans="1:25" ht="12.75" customHeight="1">
      <c r="A628" s="84"/>
      <c r="B628" s="84"/>
      <c r="C628" s="84"/>
      <c r="D628" s="84"/>
      <c r="E628" s="84"/>
      <c r="F628" s="84"/>
      <c r="G628" s="84"/>
      <c r="H628" s="84"/>
      <c r="I628" s="84"/>
      <c r="J628" s="84"/>
      <c r="K628" s="84"/>
      <c r="L628" s="84"/>
      <c r="M628" s="84"/>
      <c r="N628" s="84"/>
      <c r="O628" s="84"/>
      <c r="P628" s="84"/>
      <c r="Q628" s="84"/>
      <c r="R628" s="84"/>
      <c r="S628" s="84"/>
      <c r="T628" s="84"/>
      <c r="U628" s="84"/>
      <c r="V628" s="84"/>
      <c r="W628" s="84"/>
      <c r="X628" s="84"/>
      <c r="Y628" s="84"/>
    </row>
    <row r="629" spans="1:25" ht="12.75" customHeight="1">
      <c r="A629" s="84"/>
      <c r="B629" s="84"/>
      <c r="C629" s="84"/>
      <c r="D629" s="84"/>
      <c r="E629" s="84"/>
      <c r="F629" s="84"/>
      <c r="G629" s="84"/>
      <c r="H629" s="84"/>
      <c r="I629" s="84"/>
      <c r="J629" s="84"/>
      <c r="K629" s="84"/>
      <c r="L629" s="84"/>
      <c r="M629" s="84"/>
      <c r="N629" s="84"/>
      <c r="O629" s="84"/>
      <c r="P629" s="84"/>
      <c r="Q629" s="84"/>
      <c r="R629" s="84"/>
      <c r="S629" s="84"/>
      <c r="T629" s="84"/>
      <c r="U629" s="84"/>
      <c r="V629" s="84"/>
      <c r="W629" s="84"/>
      <c r="X629" s="84"/>
      <c r="Y629" s="84"/>
    </row>
    <row r="630" spans="1:25" ht="12.75" customHeight="1">
      <c r="A630" s="84"/>
      <c r="B630" s="84"/>
      <c r="C630" s="84"/>
      <c r="D630" s="84"/>
      <c r="E630" s="84"/>
      <c r="F630" s="84"/>
      <c r="G630" s="84"/>
      <c r="H630" s="84"/>
      <c r="I630" s="84"/>
      <c r="J630" s="84"/>
      <c r="K630" s="84"/>
      <c r="L630" s="84"/>
      <c r="M630" s="84"/>
      <c r="N630" s="84"/>
      <c r="O630" s="84"/>
      <c r="P630" s="84"/>
      <c r="Q630" s="84"/>
      <c r="R630" s="84"/>
      <c r="S630" s="84"/>
      <c r="T630" s="84"/>
      <c r="U630" s="84"/>
      <c r="V630" s="84"/>
      <c r="W630" s="84"/>
      <c r="X630" s="84"/>
      <c r="Y630" s="84"/>
    </row>
    <row r="631" spans="1:25" ht="12.75" customHeight="1">
      <c r="A631" s="84"/>
      <c r="B631" s="84"/>
      <c r="C631" s="84"/>
      <c r="D631" s="84"/>
      <c r="E631" s="84"/>
      <c r="F631" s="84"/>
      <c r="G631" s="84"/>
      <c r="H631" s="84"/>
      <c r="I631" s="84"/>
      <c r="J631" s="84"/>
      <c r="K631" s="84"/>
      <c r="L631" s="84"/>
      <c r="M631" s="84"/>
      <c r="N631" s="84"/>
      <c r="O631" s="84"/>
      <c r="P631" s="84"/>
      <c r="Q631" s="84"/>
      <c r="R631" s="84"/>
      <c r="S631" s="84"/>
      <c r="T631" s="84"/>
      <c r="U631" s="84"/>
      <c r="V631" s="84"/>
      <c r="W631" s="84"/>
      <c r="X631" s="84"/>
      <c r="Y631" s="84"/>
    </row>
    <row r="632" spans="1:25" ht="12.75" customHeight="1">
      <c r="A632" s="84"/>
      <c r="B632" s="84"/>
      <c r="C632" s="84"/>
      <c r="D632" s="84"/>
      <c r="E632" s="84"/>
      <c r="F632" s="84"/>
      <c r="G632" s="84"/>
      <c r="H632" s="84"/>
      <c r="I632" s="84"/>
      <c r="J632" s="84"/>
      <c r="K632" s="84"/>
      <c r="L632" s="84"/>
      <c r="M632" s="84"/>
      <c r="N632" s="84"/>
      <c r="O632" s="84"/>
      <c r="P632" s="84"/>
      <c r="Q632" s="84"/>
      <c r="R632" s="84"/>
      <c r="S632" s="84"/>
      <c r="T632" s="84"/>
      <c r="U632" s="84"/>
      <c r="V632" s="84"/>
      <c r="W632" s="84"/>
      <c r="X632" s="84"/>
      <c r="Y632" s="84"/>
    </row>
    <row r="633" spans="1:25" ht="12.75" customHeight="1">
      <c r="A633" s="84"/>
      <c r="B633" s="84"/>
      <c r="C633" s="84"/>
      <c r="D633" s="84"/>
      <c r="E633" s="84"/>
      <c r="F633" s="84"/>
      <c r="G633" s="84"/>
      <c r="H633" s="84"/>
      <c r="I633" s="84"/>
      <c r="J633" s="84"/>
      <c r="K633" s="84"/>
      <c r="L633" s="84"/>
      <c r="M633" s="84"/>
      <c r="N633" s="84"/>
      <c r="O633" s="84"/>
      <c r="P633" s="84"/>
      <c r="Q633" s="84"/>
      <c r="R633" s="84"/>
      <c r="S633" s="84"/>
      <c r="T633" s="84"/>
      <c r="U633" s="84"/>
      <c r="V633" s="84"/>
      <c r="W633" s="84"/>
      <c r="X633" s="84"/>
      <c r="Y633" s="84"/>
    </row>
    <row r="634" spans="1:25" ht="12.75" customHeight="1">
      <c r="A634" s="84"/>
      <c r="B634" s="84"/>
      <c r="C634" s="84"/>
      <c r="D634" s="84"/>
      <c r="E634" s="84"/>
      <c r="F634" s="84"/>
      <c r="G634" s="84"/>
      <c r="H634" s="84"/>
      <c r="I634" s="84"/>
      <c r="J634" s="84"/>
      <c r="K634" s="84"/>
      <c r="L634" s="84"/>
      <c r="M634" s="84"/>
      <c r="N634" s="84"/>
      <c r="O634" s="84"/>
      <c r="P634" s="84"/>
      <c r="Q634" s="84"/>
      <c r="R634" s="84"/>
      <c r="S634" s="84"/>
      <c r="T634" s="84"/>
      <c r="U634" s="84"/>
      <c r="V634" s="84"/>
      <c r="W634" s="84"/>
      <c r="X634" s="84"/>
      <c r="Y634" s="84"/>
    </row>
    <row r="635" spans="1:25" ht="12.75" customHeight="1">
      <c r="A635" s="84"/>
      <c r="B635" s="84"/>
      <c r="C635" s="84"/>
      <c r="D635" s="84"/>
      <c r="E635" s="84"/>
      <c r="F635" s="84"/>
      <c r="G635" s="84"/>
      <c r="H635" s="84"/>
      <c r="I635" s="84"/>
      <c r="J635" s="84"/>
      <c r="K635" s="84"/>
      <c r="L635" s="84"/>
      <c r="M635" s="84"/>
      <c r="N635" s="84"/>
      <c r="O635" s="84"/>
      <c r="P635" s="84"/>
      <c r="Q635" s="84"/>
      <c r="R635" s="84"/>
      <c r="S635" s="84"/>
      <c r="T635" s="84"/>
      <c r="U635" s="84"/>
      <c r="V635" s="84"/>
      <c r="W635" s="84"/>
      <c r="X635" s="84"/>
      <c r="Y635" s="84"/>
    </row>
    <row r="636" spans="1:25" ht="12.75" customHeight="1">
      <c r="A636" s="84"/>
      <c r="B636" s="84"/>
      <c r="C636" s="84"/>
      <c r="D636" s="84"/>
      <c r="E636" s="84"/>
      <c r="F636" s="84"/>
      <c r="G636" s="84"/>
      <c r="H636" s="84"/>
      <c r="I636" s="84"/>
      <c r="J636" s="84"/>
      <c r="K636" s="84"/>
      <c r="L636" s="84"/>
      <c r="M636" s="84"/>
      <c r="N636" s="84"/>
      <c r="O636" s="84"/>
      <c r="P636" s="84"/>
      <c r="Q636" s="84"/>
      <c r="R636" s="84"/>
      <c r="S636" s="84"/>
      <c r="T636" s="84"/>
      <c r="U636" s="84"/>
      <c r="V636" s="84"/>
      <c r="W636" s="84"/>
      <c r="X636" s="84"/>
      <c r="Y636" s="84"/>
    </row>
    <row r="637" spans="1:25" ht="12.75" customHeight="1">
      <c r="A637" s="84"/>
      <c r="B637" s="84"/>
      <c r="C637" s="84"/>
      <c r="D637" s="84"/>
      <c r="E637" s="84"/>
      <c r="F637" s="84"/>
      <c r="G637" s="84"/>
      <c r="H637" s="84"/>
      <c r="I637" s="84"/>
      <c r="J637" s="84"/>
      <c r="K637" s="84"/>
      <c r="L637" s="84"/>
      <c r="M637" s="84"/>
      <c r="N637" s="84"/>
      <c r="O637" s="84"/>
      <c r="P637" s="84"/>
      <c r="Q637" s="84"/>
      <c r="R637" s="84"/>
      <c r="S637" s="84"/>
      <c r="T637" s="84"/>
      <c r="U637" s="84"/>
      <c r="V637" s="84"/>
      <c r="W637" s="84"/>
      <c r="X637" s="84"/>
      <c r="Y637" s="84"/>
    </row>
    <row r="638" spans="1:25" ht="12.75" customHeight="1">
      <c r="A638" s="84"/>
      <c r="B638" s="84"/>
      <c r="C638" s="84"/>
      <c r="D638" s="84"/>
      <c r="E638" s="84"/>
      <c r="F638" s="84"/>
      <c r="G638" s="84"/>
      <c r="H638" s="84"/>
      <c r="I638" s="84"/>
      <c r="J638" s="84"/>
      <c r="K638" s="84"/>
      <c r="L638" s="84"/>
      <c r="M638" s="84"/>
      <c r="N638" s="84"/>
      <c r="O638" s="84"/>
      <c r="P638" s="84"/>
      <c r="Q638" s="84"/>
      <c r="R638" s="84"/>
      <c r="S638" s="84"/>
      <c r="T638" s="84"/>
      <c r="U638" s="84"/>
      <c r="V638" s="84"/>
      <c r="W638" s="84"/>
      <c r="X638" s="84"/>
      <c r="Y638" s="84"/>
    </row>
    <row r="639" spans="1:25" ht="12.75" customHeight="1">
      <c r="A639" s="84"/>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row>
    <row r="640" spans="1:25" ht="12.75" customHeight="1">
      <c r="A640" s="84"/>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row>
    <row r="641" spans="1:25" ht="12.75" customHeight="1">
      <c r="A641" s="84"/>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row>
    <row r="642" spans="1:25" ht="12.75" customHeight="1">
      <c r="A642" s="84"/>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row>
    <row r="643" spans="1:25" ht="12.75" customHeight="1">
      <c r="A643" s="84"/>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row>
    <row r="644" spans="1:25" ht="12.75" customHeight="1">
      <c r="A644" s="84"/>
      <c r="B644" s="84"/>
      <c r="C644" s="84"/>
      <c r="D644" s="84"/>
      <c r="E644" s="84"/>
      <c r="F644" s="84"/>
      <c r="G644" s="84"/>
      <c r="H644" s="84"/>
      <c r="I644" s="84"/>
      <c r="J644" s="84"/>
      <c r="K644" s="84"/>
      <c r="L644" s="84"/>
      <c r="M644" s="84"/>
      <c r="N644" s="84"/>
      <c r="O644" s="84"/>
      <c r="P644" s="84"/>
      <c r="Q644" s="84"/>
      <c r="R644" s="84"/>
      <c r="S644" s="84"/>
      <c r="T644" s="84"/>
      <c r="U644" s="84"/>
      <c r="V644" s="84"/>
      <c r="W644" s="84"/>
      <c r="X644" s="84"/>
      <c r="Y644" s="84"/>
    </row>
    <row r="645" spans="1:25" ht="12.75" customHeight="1">
      <c r="A645" s="84"/>
      <c r="B645" s="84"/>
      <c r="C645" s="84"/>
      <c r="D645" s="84"/>
      <c r="E645" s="84"/>
      <c r="F645" s="84"/>
      <c r="G645" s="84"/>
      <c r="H645" s="84"/>
      <c r="I645" s="84"/>
      <c r="J645" s="84"/>
      <c r="K645" s="84"/>
      <c r="L645" s="84"/>
      <c r="M645" s="84"/>
      <c r="N645" s="84"/>
      <c r="O645" s="84"/>
      <c r="P645" s="84"/>
      <c r="Q645" s="84"/>
      <c r="R645" s="84"/>
      <c r="S645" s="84"/>
      <c r="T645" s="84"/>
      <c r="U645" s="84"/>
      <c r="V645" s="84"/>
      <c r="W645" s="84"/>
      <c r="X645" s="84"/>
      <c r="Y645" s="84"/>
    </row>
    <row r="646" spans="1:25" ht="12.75" customHeight="1">
      <c r="A646" s="84"/>
      <c r="B646" s="84"/>
      <c r="C646" s="84"/>
      <c r="D646" s="84"/>
      <c r="E646" s="84"/>
      <c r="F646" s="84"/>
      <c r="G646" s="84"/>
      <c r="H646" s="84"/>
      <c r="I646" s="84"/>
      <c r="J646" s="84"/>
      <c r="K646" s="84"/>
      <c r="L646" s="84"/>
      <c r="M646" s="84"/>
      <c r="N646" s="84"/>
      <c r="O646" s="84"/>
      <c r="P646" s="84"/>
      <c r="Q646" s="84"/>
      <c r="R646" s="84"/>
      <c r="S646" s="84"/>
      <c r="T646" s="84"/>
      <c r="U646" s="84"/>
      <c r="V646" s="84"/>
      <c r="W646" s="84"/>
      <c r="X646" s="84"/>
      <c r="Y646" s="84"/>
    </row>
    <row r="647" spans="1:25" ht="12.75" customHeight="1">
      <c r="A647" s="84"/>
      <c r="B647" s="84"/>
      <c r="C647" s="84"/>
      <c r="D647" s="84"/>
      <c r="E647" s="84"/>
      <c r="F647" s="84"/>
      <c r="G647" s="84"/>
      <c r="H647" s="84"/>
      <c r="I647" s="84"/>
      <c r="J647" s="84"/>
      <c r="K647" s="84"/>
      <c r="L647" s="84"/>
      <c r="M647" s="84"/>
      <c r="N647" s="84"/>
      <c r="O647" s="84"/>
      <c r="P647" s="84"/>
      <c r="Q647" s="84"/>
      <c r="R647" s="84"/>
      <c r="S647" s="84"/>
      <c r="T647" s="84"/>
      <c r="U647" s="84"/>
      <c r="V647" s="84"/>
      <c r="W647" s="84"/>
      <c r="X647" s="84"/>
      <c r="Y647" s="84"/>
    </row>
    <row r="648" spans="1:25" ht="12.75" customHeight="1">
      <c r="A648" s="84"/>
      <c r="B648" s="84"/>
      <c r="C648" s="84"/>
      <c r="D648" s="84"/>
      <c r="E648" s="84"/>
      <c r="F648" s="84"/>
      <c r="G648" s="84"/>
      <c r="H648" s="84"/>
      <c r="I648" s="84"/>
      <c r="J648" s="84"/>
      <c r="K648" s="84"/>
      <c r="L648" s="84"/>
      <c r="M648" s="84"/>
      <c r="N648" s="84"/>
      <c r="O648" s="84"/>
      <c r="P648" s="84"/>
      <c r="Q648" s="84"/>
      <c r="R648" s="84"/>
      <c r="S648" s="84"/>
      <c r="T648" s="84"/>
      <c r="U648" s="84"/>
      <c r="V648" s="84"/>
      <c r="W648" s="84"/>
      <c r="X648" s="84"/>
      <c r="Y648" s="84"/>
    </row>
    <row r="649" spans="1:25" ht="12.75" customHeight="1">
      <c r="A649" s="84"/>
      <c r="B649" s="84"/>
      <c r="C649" s="84"/>
      <c r="D649" s="84"/>
      <c r="E649" s="84"/>
      <c r="F649" s="84"/>
      <c r="G649" s="84"/>
      <c r="H649" s="84"/>
      <c r="I649" s="84"/>
      <c r="J649" s="84"/>
      <c r="K649" s="84"/>
      <c r="L649" s="84"/>
      <c r="M649" s="84"/>
      <c r="N649" s="84"/>
      <c r="O649" s="84"/>
      <c r="P649" s="84"/>
      <c r="Q649" s="84"/>
      <c r="R649" s="84"/>
      <c r="S649" s="84"/>
      <c r="T649" s="84"/>
      <c r="U649" s="84"/>
      <c r="V649" s="84"/>
      <c r="W649" s="84"/>
      <c r="X649" s="84"/>
      <c r="Y649" s="84"/>
    </row>
    <row r="650" spans="1:25" ht="12.75" customHeight="1">
      <c r="A650" s="84"/>
      <c r="B650" s="84"/>
      <c r="C650" s="84"/>
      <c r="D650" s="84"/>
      <c r="E650" s="84"/>
      <c r="F650" s="84"/>
      <c r="G650" s="84"/>
      <c r="H650" s="84"/>
      <c r="I650" s="84"/>
      <c r="J650" s="84"/>
      <c r="K650" s="84"/>
      <c r="L650" s="84"/>
      <c r="M650" s="84"/>
      <c r="N650" s="84"/>
      <c r="O650" s="84"/>
      <c r="P650" s="84"/>
      <c r="Q650" s="84"/>
      <c r="R650" s="84"/>
      <c r="S650" s="84"/>
      <c r="T650" s="84"/>
      <c r="U650" s="84"/>
      <c r="V650" s="84"/>
      <c r="W650" s="84"/>
      <c r="X650" s="84"/>
      <c r="Y650" s="84"/>
    </row>
    <row r="651" spans="1:25" ht="12.75" customHeight="1">
      <c r="A651" s="84"/>
      <c r="B651" s="84"/>
      <c r="C651" s="84"/>
      <c r="D651" s="84"/>
      <c r="E651" s="84"/>
      <c r="F651" s="84"/>
      <c r="G651" s="84"/>
      <c r="H651" s="84"/>
      <c r="I651" s="84"/>
      <c r="J651" s="84"/>
      <c r="K651" s="84"/>
      <c r="L651" s="84"/>
      <c r="M651" s="84"/>
      <c r="N651" s="84"/>
      <c r="O651" s="84"/>
      <c r="P651" s="84"/>
      <c r="Q651" s="84"/>
      <c r="R651" s="84"/>
      <c r="S651" s="84"/>
      <c r="T651" s="84"/>
      <c r="U651" s="84"/>
      <c r="V651" s="84"/>
      <c r="W651" s="84"/>
      <c r="X651" s="84"/>
      <c r="Y651" s="84"/>
    </row>
    <row r="652" spans="1:25" ht="12.75" customHeight="1">
      <c r="A652" s="84"/>
      <c r="B652" s="84"/>
      <c r="C652" s="84"/>
      <c r="D652" s="84"/>
      <c r="E652" s="84"/>
      <c r="F652" s="84"/>
      <c r="G652" s="84"/>
      <c r="H652" s="84"/>
      <c r="I652" s="84"/>
      <c r="J652" s="84"/>
      <c r="K652" s="84"/>
      <c r="L652" s="84"/>
      <c r="M652" s="84"/>
      <c r="N652" s="84"/>
      <c r="O652" s="84"/>
      <c r="P652" s="84"/>
      <c r="Q652" s="84"/>
      <c r="R652" s="84"/>
      <c r="S652" s="84"/>
      <c r="T652" s="84"/>
      <c r="U652" s="84"/>
      <c r="V652" s="84"/>
      <c r="W652" s="84"/>
      <c r="X652" s="84"/>
      <c r="Y652" s="84"/>
    </row>
    <row r="653" spans="1:25" ht="12.75" customHeight="1">
      <c r="A653" s="84"/>
      <c r="B653" s="84"/>
      <c r="C653" s="84"/>
      <c r="D653" s="84"/>
      <c r="E653" s="84"/>
      <c r="F653" s="84"/>
      <c r="G653" s="84"/>
      <c r="H653" s="84"/>
      <c r="I653" s="84"/>
      <c r="J653" s="84"/>
      <c r="K653" s="84"/>
      <c r="L653" s="84"/>
      <c r="M653" s="84"/>
      <c r="N653" s="84"/>
      <c r="O653" s="84"/>
      <c r="P653" s="84"/>
      <c r="Q653" s="84"/>
      <c r="R653" s="84"/>
      <c r="S653" s="84"/>
      <c r="T653" s="84"/>
      <c r="U653" s="84"/>
      <c r="V653" s="84"/>
      <c r="W653" s="84"/>
      <c r="X653" s="84"/>
      <c r="Y653" s="84"/>
    </row>
    <row r="654" spans="1:25" ht="12.75" customHeight="1">
      <c r="A654" s="84"/>
      <c r="B654" s="84"/>
      <c r="C654" s="84"/>
      <c r="D654" s="84"/>
      <c r="E654" s="84"/>
      <c r="F654" s="84"/>
      <c r="G654" s="84"/>
      <c r="H654" s="84"/>
      <c r="I654" s="84"/>
      <c r="J654" s="84"/>
      <c r="K654" s="84"/>
      <c r="L654" s="84"/>
      <c r="M654" s="84"/>
      <c r="N654" s="84"/>
      <c r="O654" s="84"/>
      <c r="P654" s="84"/>
      <c r="Q654" s="84"/>
      <c r="R654" s="84"/>
      <c r="S654" s="84"/>
      <c r="T654" s="84"/>
      <c r="U654" s="84"/>
      <c r="V654" s="84"/>
      <c r="W654" s="84"/>
      <c r="X654" s="84"/>
      <c r="Y654" s="84"/>
    </row>
    <row r="655" spans="1:25" ht="12.75" customHeight="1">
      <c r="A655" s="84"/>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row>
    <row r="656" spans="1:25" ht="12.75" customHeight="1">
      <c r="A656" s="84"/>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row>
    <row r="657" spans="1:25" ht="12.75" customHeight="1">
      <c r="A657" s="84"/>
      <c r="B657" s="84"/>
      <c r="C657" s="84"/>
      <c r="D657" s="84"/>
      <c r="E657" s="84"/>
      <c r="F657" s="84"/>
      <c r="G657" s="84"/>
      <c r="H657" s="84"/>
      <c r="I657" s="84"/>
      <c r="J657" s="84"/>
      <c r="K657" s="84"/>
      <c r="L657" s="84"/>
      <c r="M657" s="84"/>
      <c r="N657" s="84"/>
      <c r="O657" s="84"/>
      <c r="P657" s="84"/>
      <c r="Q657" s="84"/>
      <c r="R657" s="84"/>
      <c r="S657" s="84"/>
      <c r="T657" s="84"/>
      <c r="U657" s="84"/>
      <c r="V657" s="84"/>
      <c r="W657" s="84"/>
      <c r="X657" s="84"/>
      <c r="Y657" s="84"/>
    </row>
    <row r="658" spans="1:25" ht="12.75" customHeight="1">
      <c r="A658" s="84"/>
      <c r="B658" s="84"/>
      <c r="C658" s="84"/>
      <c r="D658" s="84"/>
      <c r="E658" s="84"/>
      <c r="F658" s="84"/>
      <c r="G658" s="84"/>
      <c r="H658" s="84"/>
      <c r="I658" s="84"/>
      <c r="J658" s="84"/>
      <c r="K658" s="84"/>
      <c r="L658" s="84"/>
      <c r="M658" s="84"/>
      <c r="N658" s="84"/>
      <c r="O658" s="84"/>
      <c r="P658" s="84"/>
      <c r="Q658" s="84"/>
      <c r="R658" s="84"/>
      <c r="S658" s="84"/>
      <c r="T658" s="84"/>
      <c r="U658" s="84"/>
      <c r="V658" s="84"/>
      <c r="W658" s="84"/>
      <c r="X658" s="84"/>
      <c r="Y658" s="84"/>
    </row>
    <row r="659" spans="1:25" ht="12.75" customHeight="1">
      <c r="A659" s="84"/>
      <c r="B659" s="84"/>
      <c r="C659" s="84"/>
      <c r="D659" s="84"/>
      <c r="E659" s="84"/>
      <c r="F659" s="84"/>
      <c r="G659" s="84"/>
      <c r="H659" s="84"/>
      <c r="I659" s="84"/>
      <c r="J659" s="84"/>
      <c r="K659" s="84"/>
      <c r="L659" s="84"/>
      <c r="M659" s="84"/>
      <c r="N659" s="84"/>
      <c r="O659" s="84"/>
      <c r="P659" s="84"/>
      <c r="Q659" s="84"/>
      <c r="R659" s="84"/>
      <c r="S659" s="84"/>
      <c r="T659" s="84"/>
      <c r="U659" s="84"/>
      <c r="V659" s="84"/>
      <c r="W659" s="84"/>
      <c r="X659" s="84"/>
      <c r="Y659" s="84"/>
    </row>
    <row r="660" spans="1:25" ht="12.75" customHeight="1">
      <c r="A660" s="84"/>
      <c r="B660" s="84"/>
      <c r="C660" s="84"/>
      <c r="D660" s="84"/>
      <c r="E660" s="84"/>
      <c r="F660" s="84"/>
      <c r="G660" s="84"/>
      <c r="H660" s="84"/>
      <c r="I660" s="84"/>
      <c r="J660" s="84"/>
      <c r="K660" s="84"/>
      <c r="L660" s="84"/>
      <c r="M660" s="84"/>
      <c r="N660" s="84"/>
      <c r="O660" s="84"/>
      <c r="P660" s="84"/>
      <c r="Q660" s="84"/>
      <c r="R660" s="84"/>
      <c r="S660" s="84"/>
      <c r="T660" s="84"/>
      <c r="U660" s="84"/>
      <c r="V660" s="84"/>
      <c r="W660" s="84"/>
      <c r="X660" s="84"/>
      <c r="Y660" s="84"/>
    </row>
    <row r="661" spans="1:25" ht="12.75" customHeight="1">
      <c r="A661" s="84"/>
      <c r="B661" s="84"/>
      <c r="C661" s="84"/>
      <c r="D661" s="84"/>
      <c r="E661" s="84"/>
      <c r="F661" s="84"/>
      <c r="G661" s="84"/>
      <c r="H661" s="84"/>
      <c r="I661" s="84"/>
      <c r="J661" s="84"/>
      <c r="K661" s="84"/>
      <c r="L661" s="84"/>
      <c r="M661" s="84"/>
      <c r="N661" s="84"/>
      <c r="O661" s="84"/>
      <c r="P661" s="84"/>
      <c r="Q661" s="84"/>
      <c r="R661" s="84"/>
      <c r="S661" s="84"/>
      <c r="T661" s="84"/>
      <c r="U661" s="84"/>
      <c r="V661" s="84"/>
      <c r="W661" s="84"/>
      <c r="X661" s="84"/>
      <c r="Y661" s="84"/>
    </row>
    <row r="662" spans="1:25" ht="12.75" customHeight="1">
      <c r="A662" s="84"/>
      <c r="B662" s="84"/>
      <c r="C662" s="84"/>
      <c r="D662" s="84"/>
      <c r="E662" s="84"/>
      <c r="F662" s="84"/>
      <c r="G662" s="84"/>
      <c r="H662" s="84"/>
      <c r="I662" s="84"/>
      <c r="J662" s="84"/>
      <c r="K662" s="84"/>
      <c r="L662" s="84"/>
      <c r="M662" s="84"/>
      <c r="N662" s="84"/>
      <c r="O662" s="84"/>
      <c r="P662" s="84"/>
      <c r="Q662" s="84"/>
      <c r="R662" s="84"/>
      <c r="S662" s="84"/>
      <c r="T662" s="84"/>
      <c r="U662" s="84"/>
      <c r="V662" s="84"/>
      <c r="W662" s="84"/>
      <c r="X662" s="84"/>
      <c r="Y662" s="84"/>
    </row>
    <row r="663" spans="1:25" ht="12.75" customHeight="1">
      <c r="A663" s="84"/>
      <c r="B663" s="84"/>
      <c r="C663" s="84"/>
      <c r="D663" s="84"/>
      <c r="E663" s="84"/>
      <c r="F663" s="84"/>
      <c r="G663" s="84"/>
      <c r="H663" s="84"/>
      <c r="I663" s="84"/>
      <c r="J663" s="84"/>
      <c r="K663" s="84"/>
      <c r="L663" s="84"/>
      <c r="M663" s="84"/>
      <c r="N663" s="84"/>
      <c r="O663" s="84"/>
      <c r="P663" s="84"/>
      <c r="Q663" s="84"/>
      <c r="R663" s="84"/>
      <c r="S663" s="84"/>
      <c r="T663" s="84"/>
      <c r="U663" s="84"/>
      <c r="V663" s="84"/>
      <c r="W663" s="84"/>
      <c r="X663" s="84"/>
      <c r="Y663" s="84"/>
    </row>
    <row r="664" spans="1:25" ht="12.75" customHeight="1">
      <c r="A664" s="84"/>
      <c r="B664" s="84"/>
      <c r="C664" s="84"/>
      <c r="D664" s="84"/>
      <c r="E664" s="84"/>
      <c r="F664" s="84"/>
      <c r="G664" s="84"/>
      <c r="H664" s="84"/>
      <c r="I664" s="84"/>
      <c r="J664" s="84"/>
      <c r="K664" s="84"/>
      <c r="L664" s="84"/>
      <c r="M664" s="84"/>
      <c r="N664" s="84"/>
      <c r="O664" s="84"/>
      <c r="P664" s="84"/>
      <c r="Q664" s="84"/>
      <c r="R664" s="84"/>
      <c r="S664" s="84"/>
      <c r="T664" s="84"/>
      <c r="U664" s="84"/>
      <c r="V664" s="84"/>
      <c r="W664" s="84"/>
      <c r="X664" s="84"/>
      <c r="Y664" s="84"/>
    </row>
    <row r="665" spans="1:25" ht="12.75" customHeight="1">
      <c r="A665" s="84"/>
      <c r="B665" s="84"/>
      <c r="C665" s="84"/>
      <c r="D665" s="84"/>
      <c r="E665" s="84"/>
      <c r="F665" s="84"/>
      <c r="G665" s="84"/>
      <c r="H665" s="84"/>
      <c r="I665" s="84"/>
      <c r="J665" s="84"/>
      <c r="K665" s="84"/>
      <c r="L665" s="84"/>
      <c r="M665" s="84"/>
      <c r="N665" s="84"/>
      <c r="O665" s="84"/>
      <c r="P665" s="84"/>
      <c r="Q665" s="84"/>
      <c r="R665" s="84"/>
      <c r="S665" s="84"/>
      <c r="T665" s="84"/>
      <c r="U665" s="84"/>
      <c r="V665" s="84"/>
      <c r="W665" s="84"/>
      <c r="X665" s="84"/>
      <c r="Y665" s="84"/>
    </row>
    <row r="666" spans="1:25" ht="12.75" customHeight="1">
      <c r="A666" s="84"/>
      <c r="B666" s="84"/>
      <c r="C666" s="84"/>
      <c r="D666" s="84"/>
      <c r="E666" s="84"/>
      <c r="F666" s="84"/>
      <c r="G666" s="84"/>
      <c r="H666" s="84"/>
      <c r="I666" s="84"/>
      <c r="J666" s="84"/>
      <c r="K666" s="84"/>
      <c r="L666" s="84"/>
      <c r="M666" s="84"/>
      <c r="N666" s="84"/>
      <c r="O666" s="84"/>
      <c r="P666" s="84"/>
      <c r="Q666" s="84"/>
      <c r="R666" s="84"/>
      <c r="S666" s="84"/>
      <c r="T666" s="84"/>
      <c r="U666" s="84"/>
      <c r="V666" s="84"/>
      <c r="W666" s="84"/>
      <c r="X666" s="84"/>
      <c r="Y666" s="84"/>
    </row>
    <row r="667" spans="1:25" ht="12.75" customHeight="1">
      <c r="A667" s="84"/>
      <c r="B667" s="84"/>
      <c r="C667" s="84"/>
      <c r="D667" s="84"/>
      <c r="E667" s="84"/>
      <c r="F667" s="84"/>
      <c r="G667" s="84"/>
      <c r="H667" s="84"/>
      <c r="I667" s="84"/>
      <c r="J667" s="84"/>
      <c r="K667" s="84"/>
      <c r="L667" s="84"/>
      <c r="M667" s="84"/>
      <c r="N667" s="84"/>
      <c r="O667" s="84"/>
      <c r="P667" s="84"/>
      <c r="Q667" s="84"/>
      <c r="R667" s="84"/>
      <c r="S667" s="84"/>
      <c r="T667" s="84"/>
      <c r="U667" s="84"/>
      <c r="V667" s="84"/>
      <c r="W667" s="84"/>
      <c r="X667" s="84"/>
      <c r="Y667" s="84"/>
    </row>
    <row r="668" spans="1:25" ht="12.75" customHeight="1">
      <c r="A668" s="84"/>
      <c r="B668" s="84"/>
      <c r="C668" s="84"/>
      <c r="D668" s="84"/>
      <c r="E668" s="84"/>
      <c r="F668" s="84"/>
      <c r="G668" s="84"/>
      <c r="H668" s="84"/>
      <c r="I668" s="84"/>
      <c r="J668" s="84"/>
      <c r="K668" s="84"/>
      <c r="L668" s="84"/>
      <c r="M668" s="84"/>
      <c r="N668" s="84"/>
      <c r="O668" s="84"/>
      <c r="P668" s="84"/>
      <c r="Q668" s="84"/>
      <c r="R668" s="84"/>
      <c r="S668" s="84"/>
      <c r="T668" s="84"/>
      <c r="U668" s="84"/>
      <c r="V668" s="84"/>
      <c r="W668" s="84"/>
      <c r="X668" s="84"/>
      <c r="Y668" s="84"/>
    </row>
    <row r="669" spans="1:25" ht="12.75" customHeight="1">
      <c r="A669" s="84"/>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row>
    <row r="670" spans="1:25" ht="12.75" customHeight="1">
      <c r="A670" s="84"/>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row>
    <row r="671" spans="1:25" ht="12.75" customHeight="1">
      <c r="A671" s="84"/>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row>
    <row r="672" spans="1:25" ht="12.75" customHeight="1">
      <c r="A672" s="84"/>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row>
    <row r="673" spans="1:25" ht="12.75" customHeight="1">
      <c r="A673" s="84"/>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row>
    <row r="674" spans="1:25" ht="12.75" customHeight="1">
      <c r="A674" s="84"/>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row>
    <row r="675" spans="1:25" ht="12.75" customHeight="1">
      <c r="A675" s="84"/>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row>
    <row r="676" spans="1:25" ht="12.75" customHeight="1">
      <c r="A676" s="84"/>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row>
    <row r="677" spans="1:25" ht="12.75" customHeight="1">
      <c r="A677" s="84"/>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row>
    <row r="678" spans="1:25" ht="12.75" customHeight="1">
      <c r="A678" s="84"/>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row>
    <row r="679" spans="1:25" ht="12.75" customHeight="1">
      <c r="A679" s="84"/>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row>
    <row r="680" spans="1:25" ht="12.75" customHeight="1">
      <c r="A680" s="84"/>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row>
    <row r="681" spans="1:25" ht="12.75" customHeight="1">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row>
    <row r="682" spans="1:25" ht="12.75" customHeight="1">
      <c r="A682" s="84"/>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row>
    <row r="683" spans="1:25" ht="12.75" customHeight="1">
      <c r="A683" s="84"/>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row>
    <row r="684" spans="1:25" ht="12.75" customHeight="1">
      <c r="A684" s="84"/>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row>
    <row r="685" spans="1:25" ht="12.75" customHeight="1">
      <c r="A685" s="84"/>
      <c r="B685" s="84"/>
      <c r="C685" s="84"/>
      <c r="D685" s="84"/>
      <c r="E685" s="84"/>
      <c r="F685" s="84"/>
      <c r="G685" s="84"/>
      <c r="H685" s="84"/>
      <c r="I685" s="84"/>
      <c r="J685" s="84"/>
      <c r="K685" s="84"/>
      <c r="L685" s="84"/>
      <c r="M685" s="84"/>
      <c r="N685" s="84"/>
      <c r="O685" s="84"/>
      <c r="P685" s="84"/>
      <c r="Q685" s="84"/>
      <c r="R685" s="84"/>
      <c r="S685" s="84"/>
      <c r="T685" s="84"/>
      <c r="U685" s="84"/>
      <c r="V685" s="84"/>
      <c r="W685" s="84"/>
      <c r="X685" s="84"/>
      <c r="Y685" s="84"/>
    </row>
    <row r="686" spans="1:25" ht="12.75" customHeight="1">
      <c r="A686" s="84"/>
      <c r="B686" s="84"/>
      <c r="C686" s="84"/>
      <c r="D686" s="84"/>
      <c r="E686" s="84"/>
      <c r="F686" s="84"/>
      <c r="G686" s="84"/>
      <c r="H686" s="84"/>
      <c r="I686" s="84"/>
      <c r="J686" s="84"/>
      <c r="K686" s="84"/>
      <c r="L686" s="84"/>
      <c r="M686" s="84"/>
      <c r="N686" s="84"/>
      <c r="O686" s="84"/>
      <c r="P686" s="84"/>
      <c r="Q686" s="84"/>
      <c r="R686" s="84"/>
      <c r="S686" s="84"/>
      <c r="T686" s="84"/>
      <c r="U686" s="84"/>
      <c r="V686" s="84"/>
      <c r="W686" s="84"/>
      <c r="X686" s="84"/>
      <c r="Y686" s="84"/>
    </row>
    <row r="687" spans="1:25" ht="12.75" customHeight="1">
      <c r="A687" s="84"/>
      <c r="B687" s="84"/>
      <c r="C687" s="84"/>
      <c r="D687" s="84"/>
      <c r="E687" s="84"/>
      <c r="F687" s="84"/>
      <c r="G687" s="84"/>
      <c r="H687" s="84"/>
      <c r="I687" s="84"/>
      <c r="J687" s="84"/>
      <c r="K687" s="84"/>
      <c r="L687" s="84"/>
      <c r="M687" s="84"/>
      <c r="N687" s="84"/>
      <c r="O687" s="84"/>
      <c r="P687" s="84"/>
      <c r="Q687" s="84"/>
      <c r="R687" s="84"/>
      <c r="S687" s="84"/>
      <c r="T687" s="84"/>
      <c r="U687" s="84"/>
      <c r="V687" s="84"/>
      <c r="W687" s="84"/>
      <c r="X687" s="84"/>
      <c r="Y687" s="84"/>
    </row>
    <row r="688" spans="1:25" ht="12.75" customHeight="1">
      <c r="A688" s="84"/>
      <c r="B688" s="84"/>
      <c r="C688" s="84"/>
      <c r="D688" s="84"/>
      <c r="E688" s="84"/>
      <c r="F688" s="84"/>
      <c r="G688" s="84"/>
      <c r="H688" s="84"/>
      <c r="I688" s="84"/>
      <c r="J688" s="84"/>
      <c r="K688" s="84"/>
      <c r="L688" s="84"/>
      <c r="M688" s="84"/>
      <c r="N688" s="84"/>
      <c r="O688" s="84"/>
      <c r="P688" s="84"/>
      <c r="Q688" s="84"/>
      <c r="R688" s="84"/>
      <c r="S688" s="84"/>
      <c r="T688" s="84"/>
      <c r="U688" s="84"/>
      <c r="V688" s="84"/>
      <c r="W688" s="84"/>
      <c r="X688" s="84"/>
      <c r="Y688" s="84"/>
    </row>
    <row r="689" spans="1:25" ht="12.75" customHeight="1">
      <c r="A689" s="84"/>
      <c r="B689" s="84"/>
      <c r="C689" s="84"/>
      <c r="D689" s="84"/>
      <c r="E689" s="84"/>
      <c r="F689" s="84"/>
      <c r="G689" s="84"/>
      <c r="H689" s="84"/>
      <c r="I689" s="84"/>
      <c r="J689" s="84"/>
      <c r="K689" s="84"/>
      <c r="L689" s="84"/>
      <c r="M689" s="84"/>
      <c r="N689" s="84"/>
      <c r="O689" s="84"/>
      <c r="P689" s="84"/>
      <c r="Q689" s="84"/>
      <c r="R689" s="84"/>
      <c r="S689" s="84"/>
      <c r="T689" s="84"/>
      <c r="U689" s="84"/>
      <c r="V689" s="84"/>
      <c r="W689" s="84"/>
      <c r="X689" s="84"/>
      <c r="Y689" s="84"/>
    </row>
    <row r="690" spans="1:25" ht="12.75" customHeight="1">
      <c r="A690" s="84"/>
      <c r="B690" s="84"/>
      <c r="C690" s="84"/>
      <c r="D690" s="84"/>
      <c r="E690" s="84"/>
      <c r="F690" s="84"/>
      <c r="G690" s="84"/>
      <c r="H690" s="84"/>
      <c r="I690" s="84"/>
      <c r="J690" s="84"/>
      <c r="K690" s="84"/>
      <c r="L690" s="84"/>
      <c r="M690" s="84"/>
      <c r="N690" s="84"/>
      <c r="O690" s="84"/>
      <c r="P690" s="84"/>
      <c r="Q690" s="84"/>
      <c r="R690" s="84"/>
      <c r="S690" s="84"/>
      <c r="T690" s="84"/>
      <c r="U690" s="84"/>
      <c r="V690" s="84"/>
      <c r="W690" s="84"/>
      <c r="X690" s="84"/>
      <c r="Y690" s="84"/>
    </row>
    <row r="691" spans="1:25" ht="12.75" customHeight="1">
      <c r="A691" s="84"/>
      <c r="B691" s="84"/>
      <c r="C691" s="84"/>
      <c r="D691" s="84"/>
      <c r="E691" s="84"/>
      <c r="F691" s="84"/>
      <c r="G691" s="84"/>
      <c r="H691" s="84"/>
      <c r="I691" s="84"/>
      <c r="J691" s="84"/>
      <c r="K691" s="84"/>
      <c r="L691" s="84"/>
      <c r="M691" s="84"/>
      <c r="N691" s="84"/>
      <c r="O691" s="84"/>
      <c r="P691" s="84"/>
      <c r="Q691" s="84"/>
      <c r="R691" s="84"/>
      <c r="S691" s="84"/>
      <c r="T691" s="84"/>
      <c r="U691" s="84"/>
      <c r="V691" s="84"/>
      <c r="W691" s="84"/>
      <c r="X691" s="84"/>
      <c r="Y691" s="84"/>
    </row>
    <row r="692" spans="1:25" ht="12.75" customHeight="1">
      <c r="A692" s="84"/>
      <c r="B692" s="84"/>
      <c r="C692" s="84"/>
      <c r="D692" s="84"/>
      <c r="E692" s="84"/>
      <c r="F692" s="84"/>
      <c r="G692" s="84"/>
      <c r="H692" s="84"/>
      <c r="I692" s="84"/>
      <c r="J692" s="84"/>
      <c r="K692" s="84"/>
      <c r="L692" s="84"/>
      <c r="M692" s="84"/>
      <c r="N692" s="84"/>
      <c r="O692" s="84"/>
      <c r="P692" s="84"/>
      <c r="Q692" s="84"/>
      <c r="R692" s="84"/>
      <c r="S692" s="84"/>
      <c r="T692" s="84"/>
      <c r="U692" s="84"/>
      <c r="V692" s="84"/>
      <c r="W692" s="84"/>
      <c r="X692" s="84"/>
      <c r="Y692" s="84"/>
    </row>
    <row r="693" spans="1:25" ht="12.75" customHeight="1">
      <c r="A693" s="84"/>
      <c r="B693" s="84"/>
      <c r="C693" s="84"/>
      <c r="D693" s="84"/>
      <c r="E693" s="84"/>
      <c r="F693" s="84"/>
      <c r="G693" s="84"/>
      <c r="H693" s="84"/>
      <c r="I693" s="84"/>
      <c r="J693" s="84"/>
      <c r="K693" s="84"/>
      <c r="L693" s="84"/>
      <c r="M693" s="84"/>
      <c r="N693" s="84"/>
      <c r="O693" s="84"/>
      <c r="P693" s="84"/>
      <c r="Q693" s="84"/>
      <c r="R693" s="84"/>
      <c r="S693" s="84"/>
      <c r="T693" s="84"/>
      <c r="U693" s="84"/>
      <c r="V693" s="84"/>
      <c r="W693" s="84"/>
      <c r="X693" s="84"/>
      <c r="Y693" s="84"/>
    </row>
    <row r="694" spans="1:25" ht="12.75" customHeight="1">
      <c r="A694" s="84"/>
      <c r="B694" s="84"/>
      <c r="C694" s="84"/>
      <c r="D694" s="84"/>
      <c r="E694" s="84"/>
      <c r="F694" s="84"/>
      <c r="G694" s="84"/>
      <c r="H694" s="84"/>
      <c r="I694" s="84"/>
      <c r="J694" s="84"/>
      <c r="K694" s="84"/>
      <c r="L694" s="84"/>
      <c r="M694" s="84"/>
      <c r="N694" s="84"/>
      <c r="O694" s="84"/>
      <c r="P694" s="84"/>
      <c r="Q694" s="84"/>
      <c r="R694" s="84"/>
      <c r="S694" s="84"/>
      <c r="T694" s="84"/>
      <c r="U694" s="84"/>
      <c r="V694" s="84"/>
      <c r="W694" s="84"/>
      <c r="X694" s="84"/>
      <c r="Y694" s="84"/>
    </row>
    <row r="695" spans="1:25" ht="12.75" customHeight="1">
      <c r="A695" s="84"/>
      <c r="B695" s="84"/>
      <c r="C695" s="84"/>
      <c r="D695" s="84"/>
      <c r="E695" s="84"/>
      <c r="F695" s="84"/>
      <c r="G695" s="84"/>
      <c r="H695" s="84"/>
      <c r="I695" s="84"/>
      <c r="J695" s="84"/>
      <c r="K695" s="84"/>
      <c r="L695" s="84"/>
      <c r="M695" s="84"/>
      <c r="N695" s="84"/>
      <c r="O695" s="84"/>
      <c r="P695" s="84"/>
      <c r="Q695" s="84"/>
      <c r="R695" s="84"/>
      <c r="S695" s="84"/>
      <c r="T695" s="84"/>
      <c r="U695" s="84"/>
      <c r="V695" s="84"/>
      <c r="W695" s="84"/>
      <c r="X695" s="84"/>
      <c r="Y695" s="84"/>
    </row>
    <row r="696" spans="1:25" ht="12.75" customHeight="1">
      <c r="A696" s="84"/>
      <c r="B696" s="84"/>
      <c r="C696" s="84"/>
      <c r="D696" s="84"/>
      <c r="E696" s="84"/>
      <c r="F696" s="84"/>
      <c r="G696" s="84"/>
      <c r="H696" s="84"/>
      <c r="I696" s="84"/>
      <c r="J696" s="84"/>
      <c r="K696" s="84"/>
      <c r="L696" s="84"/>
      <c r="M696" s="84"/>
      <c r="N696" s="84"/>
      <c r="O696" s="84"/>
      <c r="P696" s="84"/>
      <c r="Q696" s="84"/>
      <c r="R696" s="84"/>
      <c r="S696" s="84"/>
      <c r="T696" s="84"/>
      <c r="U696" s="84"/>
      <c r="V696" s="84"/>
      <c r="W696" s="84"/>
      <c r="X696" s="84"/>
      <c r="Y696" s="84"/>
    </row>
    <row r="697" spans="1:25" ht="12.75" customHeight="1">
      <c r="A697" s="84"/>
      <c r="B697" s="84"/>
      <c r="C697" s="84"/>
      <c r="D697" s="84"/>
      <c r="E697" s="84"/>
      <c r="F697" s="84"/>
      <c r="G697" s="84"/>
      <c r="H697" s="84"/>
      <c r="I697" s="84"/>
      <c r="J697" s="84"/>
      <c r="K697" s="84"/>
      <c r="L697" s="84"/>
      <c r="M697" s="84"/>
      <c r="N697" s="84"/>
      <c r="O697" s="84"/>
      <c r="P697" s="84"/>
      <c r="Q697" s="84"/>
      <c r="R697" s="84"/>
      <c r="S697" s="84"/>
      <c r="T697" s="84"/>
      <c r="U697" s="84"/>
      <c r="V697" s="84"/>
      <c r="W697" s="84"/>
      <c r="X697" s="84"/>
      <c r="Y697" s="84"/>
    </row>
    <row r="698" spans="1:25" ht="12.75" customHeight="1">
      <c r="A698" s="84"/>
      <c r="B698" s="84"/>
      <c r="C698" s="84"/>
      <c r="D698" s="84"/>
      <c r="E698" s="84"/>
      <c r="F698" s="84"/>
      <c r="G698" s="84"/>
      <c r="H698" s="84"/>
      <c r="I698" s="84"/>
      <c r="J698" s="84"/>
      <c r="K698" s="84"/>
      <c r="L698" s="84"/>
      <c r="M698" s="84"/>
      <c r="N698" s="84"/>
      <c r="O698" s="84"/>
      <c r="P698" s="84"/>
      <c r="Q698" s="84"/>
      <c r="R698" s="84"/>
      <c r="S698" s="84"/>
      <c r="T698" s="84"/>
      <c r="U698" s="84"/>
      <c r="V698" s="84"/>
      <c r="W698" s="84"/>
      <c r="X698" s="84"/>
      <c r="Y698" s="84"/>
    </row>
    <row r="699" spans="1:25" ht="12.75" customHeight="1">
      <c r="A699" s="84"/>
      <c r="B699" s="84"/>
      <c r="C699" s="84"/>
      <c r="D699" s="84"/>
      <c r="E699" s="84"/>
      <c r="F699" s="84"/>
      <c r="G699" s="84"/>
      <c r="H699" s="84"/>
      <c r="I699" s="84"/>
      <c r="J699" s="84"/>
      <c r="K699" s="84"/>
      <c r="L699" s="84"/>
      <c r="M699" s="84"/>
      <c r="N699" s="84"/>
      <c r="O699" s="84"/>
      <c r="P699" s="84"/>
      <c r="Q699" s="84"/>
      <c r="R699" s="84"/>
      <c r="S699" s="84"/>
      <c r="T699" s="84"/>
      <c r="U699" s="84"/>
      <c r="V699" s="84"/>
      <c r="W699" s="84"/>
      <c r="X699" s="84"/>
      <c r="Y699" s="84"/>
    </row>
    <row r="700" spans="1:25" ht="12.75" customHeight="1">
      <c r="A700" s="84"/>
      <c r="B700" s="84"/>
      <c r="C700" s="84"/>
      <c r="D700" s="84"/>
      <c r="E700" s="84"/>
      <c r="F700" s="84"/>
      <c r="G700" s="84"/>
      <c r="H700" s="84"/>
      <c r="I700" s="84"/>
      <c r="J700" s="84"/>
      <c r="K700" s="84"/>
      <c r="L700" s="84"/>
      <c r="M700" s="84"/>
      <c r="N700" s="84"/>
      <c r="O700" s="84"/>
      <c r="P700" s="84"/>
      <c r="Q700" s="84"/>
      <c r="R700" s="84"/>
      <c r="S700" s="84"/>
      <c r="T700" s="84"/>
      <c r="U700" s="84"/>
      <c r="V700" s="84"/>
      <c r="W700" s="84"/>
      <c r="X700" s="84"/>
      <c r="Y700" s="84"/>
    </row>
    <row r="701" spans="1:25" ht="12.75" customHeight="1">
      <c r="A701" s="84"/>
      <c r="B701" s="84"/>
      <c r="C701" s="84"/>
      <c r="D701" s="84"/>
      <c r="E701" s="84"/>
      <c r="F701" s="84"/>
      <c r="G701" s="84"/>
      <c r="H701" s="84"/>
      <c r="I701" s="84"/>
      <c r="J701" s="84"/>
      <c r="K701" s="84"/>
      <c r="L701" s="84"/>
      <c r="M701" s="84"/>
      <c r="N701" s="84"/>
      <c r="O701" s="84"/>
      <c r="P701" s="84"/>
      <c r="Q701" s="84"/>
      <c r="R701" s="84"/>
      <c r="S701" s="84"/>
      <c r="T701" s="84"/>
      <c r="U701" s="84"/>
      <c r="V701" s="84"/>
      <c r="W701" s="84"/>
      <c r="X701" s="84"/>
      <c r="Y701" s="84"/>
    </row>
    <row r="702" spans="1:25" ht="12.75" customHeight="1">
      <c r="A702" s="84"/>
      <c r="B702" s="84"/>
      <c r="C702" s="84"/>
      <c r="D702" s="84"/>
      <c r="E702" s="84"/>
      <c r="F702" s="84"/>
      <c r="G702" s="84"/>
      <c r="H702" s="84"/>
      <c r="I702" s="84"/>
      <c r="J702" s="84"/>
      <c r="K702" s="84"/>
      <c r="L702" s="84"/>
      <c r="M702" s="84"/>
      <c r="N702" s="84"/>
      <c r="O702" s="84"/>
      <c r="P702" s="84"/>
      <c r="Q702" s="84"/>
      <c r="R702" s="84"/>
      <c r="S702" s="84"/>
      <c r="T702" s="84"/>
      <c r="U702" s="84"/>
      <c r="V702" s="84"/>
      <c r="W702" s="84"/>
      <c r="X702" s="84"/>
      <c r="Y702" s="84"/>
    </row>
    <row r="703" spans="1:25" ht="12.75" customHeight="1">
      <c r="A703" s="84"/>
      <c r="B703" s="84"/>
      <c r="C703" s="84"/>
      <c r="D703" s="84"/>
      <c r="E703" s="84"/>
      <c r="F703" s="84"/>
      <c r="G703" s="84"/>
      <c r="H703" s="84"/>
      <c r="I703" s="84"/>
      <c r="J703" s="84"/>
      <c r="K703" s="84"/>
      <c r="L703" s="84"/>
      <c r="M703" s="84"/>
      <c r="N703" s="84"/>
      <c r="O703" s="84"/>
      <c r="P703" s="84"/>
      <c r="Q703" s="84"/>
      <c r="R703" s="84"/>
      <c r="S703" s="84"/>
      <c r="T703" s="84"/>
      <c r="U703" s="84"/>
      <c r="V703" s="84"/>
      <c r="W703" s="84"/>
      <c r="X703" s="84"/>
      <c r="Y703" s="84"/>
    </row>
    <row r="704" spans="1:25" ht="12.75" customHeight="1">
      <c r="A704" s="84"/>
      <c r="B704" s="84"/>
      <c r="C704" s="84"/>
      <c r="D704" s="84"/>
      <c r="E704" s="84"/>
      <c r="F704" s="84"/>
      <c r="G704" s="84"/>
      <c r="H704" s="84"/>
      <c r="I704" s="84"/>
      <c r="J704" s="84"/>
      <c r="K704" s="84"/>
      <c r="L704" s="84"/>
      <c r="M704" s="84"/>
      <c r="N704" s="84"/>
      <c r="O704" s="84"/>
      <c r="P704" s="84"/>
      <c r="Q704" s="84"/>
      <c r="R704" s="84"/>
      <c r="S704" s="84"/>
      <c r="T704" s="84"/>
      <c r="U704" s="84"/>
      <c r="V704" s="84"/>
      <c r="W704" s="84"/>
      <c r="X704" s="84"/>
      <c r="Y704" s="84"/>
    </row>
    <row r="705" spans="1:25" ht="12.75" customHeight="1">
      <c r="A705" s="84"/>
      <c r="B705" s="84"/>
      <c r="C705" s="84"/>
      <c r="D705" s="84"/>
      <c r="E705" s="84"/>
      <c r="F705" s="84"/>
      <c r="G705" s="84"/>
      <c r="H705" s="84"/>
      <c r="I705" s="84"/>
      <c r="J705" s="84"/>
      <c r="K705" s="84"/>
      <c r="L705" s="84"/>
      <c r="M705" s="84"/>
      <c r="N705" s="84"/>
      <c r="O705" s="84"/>
      <c r="P705" s="84"/>
      <c r="Q705" s="84"/>
      <c r="R705" s="84"/>
      <c r="S705" s="84"/>
      <c r="T705" s="84"/>
      <c r="U705" s="84"/>
      <c r="V705" s="84"/>
      <c r="W705" s="84"/>
      <c r="X705" s="84"/>
      <c r="Y705" s="84"/>
    </row>
    <row r="706" spans="1:25" ht="12.75" customHeight="1">
      <c r="A706" s="84"/>
      <c r="B706" s="84"/>
      <c r="C706" s="84"/>
      <c r="D706" s="84"/>
      <c r="E706" s="84"/>
      <c r="F706" s="84"/>
      <c r="G706" s="84"/>
      <c r="H706" s="84"/>
      <c r="I706" s="84"/>
      <c r="J706" s="84"/>
      <c r="K706" s="84"/>
      <c r="L706" s="84"/>
      <c r="M706" s="84"/>
      <c r="N706" s="84"/>
      <c r="O706" s="84"/>
      <c r="P706" s="84"/>
      <c r="Q706" s="84"/>
      <c r="R706" s="84"/>
      <c r="S706" s="84"/>
      <c r="T706" s="84"/>
      <c r="U706" s="84"/>
      <c r="V706" s="84"/>
      <c r="W706" s="84"/>
      <c r="X706" s="84"/>
      <c r="Y706" s="84"/>
    </row>
    <row r="707" spans="1:25" ht="12.75" customHeight="1">
      <c r="A707" s="84"/>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row>
    <row r="708" spans="1:25" ht="12.75" customHeight="1">
      <c r="A708" s="84"/>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row>
    <row r="709" spans="1:25" ht="12.75" customHeight="1">
      <c r="A709" s="84"/>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row>
    <row r="710" spans="1:25" ht="12.75" customHeight="1">
      <c r="A710" s="84"/>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row>
    <row r="711" spans="1:25" ht="12.75" customHeight="1">
      <c r="A711" s="84"/>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row>
    <row r="712" spans="1:25" ht="12.75" customHeight="1">
      <c r="A712" s="84"/>
      <c r="B712" s="84"/>
      <c r="C712" s="84"/>
      <c r="D712" s="84"/>
      <c r="E712" s="84"/>
      <c r="F712" s="84"/>
      <c r="G712" s="84"/>
      <c r="H712" s="84"/>
      <c r="I712" s="84"/>
      <c r="J712" s="84"/>
      <c r="K712" s="84"/>
      <c r="L712" s="84"/>
      <c r="M712" s="84"/>
      <c r="N712" s="84"/>
      <c r="O712" s="84"/>
      <c r="P712" s="84"/>
      <c r="Q712" s="84"/>
      <c r="R712" s="84"/>
      <c r="S712" s="84"/>
      <c r="T712" s="84"/>
      <c r="U712" s="84"/>
      <c r="V712" s="84"/>
      <c r="W712" s="84"/>
      <c r="X712" s="84"/>
      <c r="Y712" s="84"/>
    </row>
    <row r="713" spans="1:25" ht="12.75" customHeight="1">
      <c r="A713" s="84"/>
      <c r="B713" s="84"/>
      <c r="C713" s="84"/>
      <c r="D713" s="84"/>
      <c r="E713" s="84"/>
      <c r="F713" s="84"/>
      <c r="G713" s="84"/>
      <c r="H713" s="84"/>
      <c r="I713" s="84"/>
      <c r="J713" s="84"/>
      <c r="K713" s="84"/>
      <c r="L713" s="84"/>
      <c r="M713" s="84"/>
      <c r="N713" s="84"/>
      <c r="O713" s="84"/>
      <c r="P713" s="84"/>
      <c r="Q713" s="84"/>
      <c r="R713" s="84"/>
      <c r="S713" s="84"/>
      <c r="T713" s="84"/>
      <c r="U713" s="84"/>
      <c r="V713" s="84"/>
      <c r="W713" s="84"/>
      <c r="X713" s="84"/>
      <c r="Y713" s="84"/>
    </row>
    <row r="714" spans="1:25" ht="12.75" customHeight="1">
      <c r="A714" s="84"/>
      <c r="B714" s="84"/>
      <c r="C714" s="84"/>
      <c r="D714" s="84"/>
      <c r="E714" s="84"/>
      <c r="F714" s="84"/>
      <c r="G714" s="84"/>
      <c r="H714" s="84"/>
      <c r="I714" s="84"/>
      <c r="J714" s="84"/>
      <c r="K714" s="84"/>
      <c r="L714" s="84"/>
      <c r="M714" s="84"/>
      <c r="N714" s="84"/>
      <c r="O714" s="84"/>
      <c r="P714" s="84"/>
      <c r="Q714" s="84"/>
      <c r="R714" s="84"/>
      <c r="S714" s="84"/>
      <c r="T714" s="84"/>
      <c r="U714" s="84"/>
      <c r="V714" s="84"/>
      <c r="W714" s="84"/>
      <c r="X714" s="84"/>
      <c r="Y714" s="84"/>
    </row>
    <row r="715" spans="1:25" ht="12.75" customHeight="1">
      <c r="A715" s="84"/>
      <c r="B715" s="84"/>
      <c r="C715" s="84"/>
      <c r="D715" s="84"/>
      <c r="E715" s="84"/>
      <c r="F715" s="84"/>
      <c r="G715" s="84"/>
      <c r="H715" s="84"/>
      <c r="I715" s="84"/>
      <c r="J715" s="84"/>
      <c r="K715" s="84"/>
      <c r="L715" s="84"/>
      <c r="M715" s="84"/>
      <c r="N715" s="84"/>
      <c r="O715" s="84"/>
      <c r="P715" s="84"/>
      <c r="Q715" s="84"/>
      <c r="R715" s="84"/>
      <c r="S715" s="84"/>
      <c r="T715" s="84"/>
      <c r="U715" s="84"/>
      <c r="V715" s="84"/>
      <c r="W715" s="84"/>
      <c r="X715" s="84"/>
      <c r="Y715" s="84"/>
    </row>
    <row r="716" spans="1:25" ht="12.75" customHeight="1">
      <c r="A716" s="84"/>
      <c r="B716" s="84"/>
      <c r="C716" s="84"/>
      <c r="D716" s="84"/>
      <c r="E716" s="84"/>
      <c r="F716" s="84"/>
      <c r="G716" s="84"/>
      <c r="H716" s="84"/>
      <c r="I716" s="84"/>
      <c r="J716" s="84"/>
      <c r="K716" s="84"/>
      <c r="L716" s="84"/>
      <c r="M716" s="84"/>
      <c r="N716" s="84"/>
      <c r="O716" s="84"/>
      <c r="P716" s="84"/>
      <c r="Q716" s="84"/>
      <c r="R716" s="84"/>
      <c r="S716" s="84"/>
      <c r="T716" s="84"/>
      <c r="U716" s="84"/>
      <c r="V716" s="84"/>
      <c r="W716" s="84"/>
      <c r="X716" s="84"/>
      <c r="Y716" s="84"/>
    </row>
    <row r="717" spans="1:25" ht="12.75" customHeight="1">
      <c r="A717" s="84"/>
      <c r="B717" s="84"/>
      <c r="C717" s="84"/>
      <c r="D717" s="84"/>
      <c r="E717" s="84"/>
      <c r="F717" s="84"/>
      <c r="G717" s="84"/>
      <c r="H717" s="84"/>
      <c r="I717" s="84"/>
      <c r="J717" s="84"/>
      <c r="K717" s="84"/>
      <c r="L717" s="84"/>
      <c r="M717" s="84"/>
      <c r="N717" s="84"/>
      <c r="O717" s="84"/>
      <c r="P717" s="84"/>
      <c r="Q717" s="84"/>
      <c r="R717" s="84"/>
      <c r="S717" s="84"/>
      <c r="T717" s="84"/>
      <c r="U717" s="84"/>
      <c r="V717" s="84"/>
      <c r="W717" s="84"/>
      <c r="X717" s="84"/>
      <c r="Y717" s="84"/>
    </row>
    <row r="718" spans="1:25" ht="12.75" customHeight="1">
      <c r="A718" s="84"/>
      <c r="B718" s="84"/>
      <c r="C718" s="84"/>
      <c r="D718" s="84"/>
      <c r="E718" s="84"/>
      <c r="F718" s="84"/>
      <c r="G718" s="84"/>
      <c r="H718" s="84"/>
      <c r="I718" s="84"/>
      <c r="J718" s="84"/>
      <c r="K718" s="84"/>
      <c r="L718" s="84"/>
      <c r="M718" s="84"/>
      <c r="N718" s="84"/>
      <c r="O718" s="84"/>
      <c r="P718" s="84"/>
      <c r="Q718" s="84"/>
      <c r="R718" s="84"/>
      <c r="S718" s="84"/>
      <c r="T718" s="84"/>
      <c r="U718" s="84"/>
      <c r="V718" s="84"/>
      <c r="W718" s="84"/>
      <c r="X718" s="84"/>
      <c r="Y718" s="84"/>
    </row>
    <row r="719" spans="1:25" ht="12.75" customHeight="1">
      <c r="A719" s="84"/>
      <c r="B719" s="84"/>
      <c r="C719" s="84"/>
      <c r="D719" s="84"/>
      <c r="E719" s="84"/>
      <c r="F719" s="84"/>
      <c r="G719" s="84"/>
      <c r="H719" s="84"/>
      <c r="I719" s="84"/>
      <c r="J719" s="84"/>
      <c r="K719" s="84"/>
      <c r="L719" s="84"/>
      <c r="M719" s="84"/>
      <c r="N719" s="84"/>
      <c r="O719" s="84"/>
      <c r="P719" s="84"/>
      <c r="Q719" s="84"/>
      <c r="R719" s="84"/>
      <c r="S719" s="84"/>
      <c r="T719" s="84"/>
      <c r="U719" s="84"/>
      <c r="V719" s="84"/>
      <c r="W719" s="84"/>
      <c r="X719" s="84"/>
      <c r="Y719" s="84"/>
    </row>
    <row r="720" spans="1:25" ht="12.75" customHeight="1">
      <c r="A720" s="84"/>
      <c r="B720" s="84"/>
      <c r="C720" s="84"/>
      <c r="D720" s="84"/>
      <c r="E720" s="84"/>
      <c r="F720" s="84"/>
      <c r="G720" s="84"/>
      <c r="H720" s="84"/>
      <c r="I720" s="84"/>
      <c r="J720" s="84"/>
      <c r="K720" s="84"/>
      <c r="L720" s="84"/>
      <c r="M720" s="84"/>
      <c r="N720" s="84"/>
      <c r="O720" s="84"/>
      <c r="P720" s="84"/>
      <c r="Q720" s="84"/>
      <c r="R720" s="84"/>
      <c r="S720" s="84"/>
      <c r="T720" s="84"/>
      <c r="U720" s="84"/>
      <c r="V720" s="84"/>
      <c r="W720" s="84"/>
      <c r="X720" s="84"/>
      <c r="Y720" s="84"/>
    </row>
    <row r="721" spans="1:25" ht="12.75" customHeight="1">
      <c r="A721" s="84"/>
      <c r="B721" s="84"/>
      <c r="C721" s="84"/>
      <c r="D721" s="84"/>
      <c r="E721" s="84"/>
      <c r="F721" s="84"/>
      <c r="G721" s="84"/>
      <c r="H721" s="84"/>
      <c r="I721" s="84"/>
      <c r="J721" s="84"/>
      <c r="K721" s="84"/>
      <c r="L721" s="84"/>
      <c r="M721" s="84"/>
      <c r="N721" s="84"/>
      <c r="O721" s="84"/>
      <c r="P721" s="84"/>
      <c r="Q721" s="84"/>
      <c r="R721" s="84"/>
      <c r="S721" s="84"/>
      <c r="T721" s="84"/>
      <c r="U721" s="84"/>
      <c r="V721" s="84"/>
      <c r="W721" s="84"/>
      <c r="X721" s="84"/>
      <c r="Y721" s="84"/>
    </row>
    <row r="722" spans="1:25" ht="12.75" customHeight="1">
      <c r="A722" s="84"/>
      <c r="B722" s="84"/>
      <c r="C722" s="84"/>
      <c r="D722" s="84"/>
      <c r="E722" s="84"/>
      <c r="F722" s="84"/>
      <c r="G722" s="84"/>
      <c r="H722" s="84"/>
      <c r="I722" s="84"/>
      <c r="J722" s="84"/>
      <c r="K722" s="84"/>
      <c r="L722" s="84"/>
      <c r="M722" s="84"/>
      <c r="N722" s="84"/>
      <c r="O722" s="84"/>
      <c r="P722" s="84"/>
      <c r="Q722" s="84"/>
      <c r="R722" s="84"/>
      <c r="S722" s="84"/>
      <c r="T722" s="84"/>
      <c r="U722" s="84"/>
      <c r="V722" s="84"/>
      <c r="W722" s="84"/>
      <c r="X722" s="84"/>
      <c r="Y722" s="84"/>
    </row>
    <row r="723" spans="1:25" ht="12.75" customHeight="1">
      <c r="A723" s="84"/>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row>
    <row r="724" spans="1:25" ht="12.75" customHeight="1">
      <c r="A724" s="84"/>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row>
    <row r="725" spans="1:25" ht="12.75" customHeight="1">
      <c r="A725" s="84"/>
      <c r="B725" s="84"/>
      <c r="C725" s="84"/>
      <c r="D725" s="84"/>
      <c r="E725" s="84"/>
      <c r="F725" s="84"/>
      <c r="G725" s="84"/>
      <c r="H725" s="84"/>
      <c r="I725" s="84"/>
      <c r="J725" s="84"/>
      <c r="K725" s="84"/>
      <c r="L725" s="84"/>
      <c r="M725" s="84"/>
      <c r="N725" s="84"/>
      <c r="O725" s="84"/>
      <c r="P725" s="84"/>
      <c r="Q725" s="84"/>
      <c r="R725" s="84"/>
      <c r="S725" s="84"/>
      <c r="T725" s="84"/>
      <c r="U725" s="84"/>
      <c r="V725" s="84"/>
      <c r="W725" s="84"/>
      <c r="X725" s="84"/>
      <c r="Y725" s="84"/>
    </row>
    <row r="726" spans="1:25" ht="12.75" customHeight="1">
      <c r="A726" s="84"/>
      <c r="B726" s="84"/>
      <c r="C726" s="84"/>
      <c r="D726" s="84"/>
      <c r="E726" s="84"/>
      <c r="F726" s="84"/>
      <c r="G726" s="84"/>
      <c r="H726" s="84"/>
      <c r="I726" s="84"/>
      <c r="J726" s="84"/>
      <c r="K726" s="84"/>
      <c r="L726" s="84"/>
      <c r="M726" s="84"/>
      <c r="N726" s="84"/>
      <c r="O726" s="84"/>
      <c r="P726" s="84"/>
      <c r="Q726" s="84"/>
      <c r="R726" s="84"/>
      <c r="S726" s="84"/>
      <c r="T726" s="84"/>
      <c r="U726" s="84"/>
      <c r="V726" s="84"/>
      <c r="W726" s="84"/>
      <c r="X726" s="84"/>
      <c r="Y726" s="84"/>
    </row>
    <row r="727" spans="1:25" ht="12.75" customHeight="1">
      <c r="A727" s="84"/>
      <c r="B727" s="84"/>
      <c r="C727" s="84"/>
      <c r="D727" s="84"/>
      <c r="E727" s="84"/>
      <c r="F727" s="84"/>
      <c r="G727" s="84"/>
      <c r="H727" s="84"/>
      <c r="I727" s="84"/>
      <c r="J727" s="84"/>
      <c r="K727" s="84"/>
      <c r="L727" s="84"/>
      <c r="M727" s="84"/>
      <c r="N727" s="84"/>
      <c r="O727" s="84"/>
      <c r="P727" s="84"/>
      <c r="Q727" s="84"/>
      <c r="R727" s="84"/>
      <c r="S727" s="84"/>
      <c r="T727" s="84"/>
      <c r="U727" s="84"/>
      <c r="V727" s="84"/>
      <c r="W727" s="84"/>
      <c r="X727" s="84"/>
      <c r="Y727" s="84"/>
    </row>
    <row r="728" spans="1:25" ht="12.75" customHeight="1">
      <c r="A728" s="84"/>
      <c r="B728" s="84"/>
      <c r="C728" s="84"/>
      <c r="D728" s="84"/>
      <c r="E728" s="84"/>
      <c r="F728" s="84"/>
      <c r="G728" s="84"/>
      <c r="H728" s="84"/>
      <c r="I728" s="84"/>
      <c r="J728" s="84"/>
      <c r="K728" s="84"/>
      <c r="L728" s="84"/>
      <c r="M728" s="84"/>
      <c r="N728" s="84"/>
      <c r="O728" s="84"/>
      <c r="P728" s="84"/>
      <c r="Q728" s="84"/>
      <c r="R728" s="84"/>
      <c r="S728" s="84"/>
      <c r="T728" s="84"/>
      <c r="U728" s="84"/>
      <c r="V728" s="84"/>
      <c r="W728" s="84"/>
      <c r="X728" s="84"/>
      <c r="Y728" s="84"/>
    </row>
    <row r="729" spans="1:25" ht="12.75" customHeight="1">
      <c r="A729" s="84"/>
      <c r="B729" s="84"/>
      <c r="C729" s="84"/>
      <c r="D729" s="84"/>
      <c r="E729" s="84"/>
      <c r="F729" s="84"/>
      <c r="G729" s="84"/>
      <c r="H729" s="84"/>
      <c r="I729" s="84"/>
      <c r="J729" s="84"/>
      <c r="K729" s="84"/>
      <c r="L729" s="84"/>
      <c r="M729" s="84"/>
      <c r="N729" s="84"/>
      <c r="O729" s="84"/>
      <c r="P729" s="84"/>
      <c r="Q729" s="84"/>
      <c r="R729" s="84"/>
      <c r="S729" s="84"/>
      <c r="T729" s="84"/>
      <c r="U729" s="84"/>
      <c r="V729" s="84"/>
      <c r="W729" s="84"/>
      <c r="X729" s="84"/>
      <c r="Y729" s="84"/>
    </row>
    <row r="730" spans="1:25" ht="12.75" customHeight="1">
      <c r="A730" s="84"/>
      <c r="B730" s="84"/>
      <c r="C730" s="84"/>
      <c r="D730" s="84"/>
      <c r="E730" s="84"/>
      <c r="F730" s="84"/>
      <c r="G730" s="84"/>
      <c r="H730" s="84"/>
      <c r="I730" s="84"/>
      <c r="J730" s="84"/>
      <c r="K730" s="84"/>
      <c r="L730" s="84"/>
      <c r="M730" s="84"/>
      <c r="N730" s="84"/>
      <c r="O730" s="84"/>
      <c r="P730" s="84"/>
      <c r="Q730" s="84"/>
      <c r="R730" s="84"/>
      <c r="S730" s="84"/>
      <c r="T730" s="84"/>
      <c r="U730" s="84"/>
      <c r="V730" s="84"/>
      <c r="W730" s="84"/>
      <c r="X730" s="84"/>
      <c r="Y730" s="84"/>
    </row>
    <row r="731" spans="1:25" ht="12.75" customHeight="1">
      <c r="A731" s="84"/>
      <c r="B731" s="84"/>
      <c r="C731" s="84"/>
      <c r="D731" s="84"/>
      <c r="E731" s="84"/>
      <c r="F731" s="84"/>
      <c r="G731" s="84"/>
      <c r="H731" s="84"/>
      <c r="I731" s="84"/>
      <c r="J731" s="84"/>
      <c r="K731" s="84"/>
      <c r="L731" s="84"/>
      <c r="M731" s="84"/>
      <c r="N731" s="84"/>
      <c r="O731" s="84"/>
      <c r="P731" s="84"/>
      <c r="Q731" s="84"/>
      <c r="R731" s="84"/>
      <c r="S731" s="84"/>
      <c r="T731" s="84"/>
      <c r="U731" s="84"/>
      <c r="V731" s="84"/>
      <c r="W731" s="84"/>
      <c r="X731" s="84"/>
      <c r="Y731" s="84"/>
    </row>
    <row r="732" spans="1:25" ht="12.75" customHeight="1">
      <c r="A732" s="84"/>
      <c r="B732" s="84"/>
      <c r="C732" s="84"/>
      <c r="D732" s="84"/>
      <c r="E732" s="84"/>
      <c r="F732" s="84"/>
      <c r="G732" s="84"/>
      <c r="H732" s="84"/>
      <c r="I732" s="84"/>
      <c r="J732" s="84"/>
      <c r="K732" s="84"/>
      <c r="L732" s="84"/>
      <c r="M732" s="84"/>
      <c r="N732" s="84"/>
      <c r="O732" s="84"/>
      <c r="P732" s="84"/>
      <c r="Q732" s="84"/>
      <c r="R732" s="84"/>
      <c r="S732" s="84"/>
      <c r="T732" s="84"/>
      <c r="U732" s="84"/>
      <c r="V732" s="84"/>
      <c r="W732" s="84"/>
      <c r="X732" s="84"/>
      <c r="Y732" s="84"/>
    </row>
    <row r="733" spans="1:25" ht="12.75" customHeight="1">
      <c r="A733" s="84"/>
      <c r="B733" s="84"/>
      <c r="C733" s="84"/>
      <c r="D733" s="84"/>
      <c r="E733" s="84"/>
      <c r="F733" s="84"/>
      <c r="G733" s="84"/>
      <c r="H733" s="84"/>
      <c r="I733" s="84"/>
      <c r="J733" s="84"/>
      <c r="K733" s="84"/>
      <c r="L733" s="84"/>
      <c r="M733" s="84"/>
      <c r="N733" s="84"/>
      <c r="O733" s="84"/>
      <c r="P733" s="84"/>
      <c r="Q733" s="84"/>
      <c r="R733" s="84"/>
      <c r="S733" s="84"/>
      <c r="T733" s="84"/>
      <c r="U733" s="84"/>
      <c r="V733" s="84"/>
      <c r="W733" s="84"/>
      <c r="X733" s="84"/>
      <c r="Y733" s="84"/>
    </row>
    <row r="734" spans="1:25" ht="12.75" customHeight="1">
      <c r="A734" s="84"/>
      <c r="B734" s="84"/>
      <c r="C734" s="84"/>
      <c r="D734" s="84"/>
      <c r="E734" s="84"/>
      <c r="F734" s="84"/>
      <c r="G734" s="84"/>
      <c r="H734" s="84"/>
      <c r="I734" s="84"/>
      <c r="J734" s="84"/>
      <c r="K734" s="84"/>
      <c r="L734" s="84"/>
      <c r="M734" s="84"/>
      <c r="N734" s="84"/>
      <c r="O734" s="84"/>
      <c r="P734" s="84"/>
      <c r="Q734" s="84"/>
      <c r="R734" s="84"/>
      <c r="S734" s="84"/>
      <c r="T734" s="84"/>
      <c r="U734" s="84"/>
      <c r="V734" s="84"/>
      <c r="W734" s="84"/>
      <c r="X734" s="84"/>
      <c r="Y734" s="84"/>
    </row>
    <row r="735" spans="1:25" ht="12.75" customHeight="1">
      <c r="A735" s="84"/>
      <c r="B735" s="84"/>
      <c r="C735" s="84"/>
      <c r="D735" s="84"/>
      <c r="E735" s="84"/>
      <c r="F735" s="84"/>
      <c r="G735" s="84"/>
      <c r="H735" s="84"/>
      <c r="I735" s="84"/>
      <c r="J735" s="84"/>
      <c r="K735" s="84"/>
      <c r="L735" s="84"/>
      <c r="M735" s="84"/>
      <c r="N735" s="84"/>
      <c r="O735" s="84"/>
      <c r="P735" s="84"/>
      <c r="Q735" s="84"/>
      <c r="R735" s="84"/>
      <c r="S735" s="84"/>
      <c r="T735" s="84"/>
      <c r="U735" s="84"/>
      <c r="V735" s="84"/>
      <c r="W735" s="84"/>
      <c r="X735" s="84"/>
      <c r="Y735" s="84"/>
    </row>
    <row r="736" spans="1:25" ht="12.75" customHeight="1">
      <c r="A736" s="84"/>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row>
    <row r="737" spans="1:25" ht="12.75" customHeight="1">
      <c r="A737" s="84"/>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row>
    <row r="738" spans="1:25" ht="12.75" customHeight="1">
      <c r="A738" s="84"/>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row>
    <row r="739" spans="1:25" ht="12.75" customHeight="1">
      <c r="A739" s="84"/>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row>
    <row r="740" spans="1:25" ht="12.75" customHeight="1">
      <c r="A740" s="84"/>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row>
    <row r="741" spans="1:25" ht="12.75" customHeight="1">
      <c r="A741" s="84"/>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row>
    <row r="742" spans="1:25" ht="12.75" customHeight="1">
      <c r="A742" s="84"/>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row>
    <row r="743" spans="1:25" ht="12.75" customHeight="1">
      <c r="A743" s="84"/>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row>
    <row r="744" spans="1:25" ht="12.75" customHeight="1">
      <c r="A744" s="84"/>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row>
    <row r="745" spans="1:25" ht="12.75" customHeight="1">
      <c r="A745" s="84"/>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row>
    <row r="746" spans="1:25" ht="12.75" customHeight="1">
      <c r="A746" s="84"/>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row>
    <row r="747" spans="1:25" ht="12.75" customHeight="1">
      <c r="A747" s="84"/>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row>
    <row r="748" spans="1:25" ht="12.75" customHeight="1">
      <c r="A748" s="84"/>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row>
    <row r="749" spans="1:25" ht="12.75" customHeight="1">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row>
    <row r="750" spans="1:25" ht="12.75" customHeight="1">
      <c r="A750" s="84"/>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row>
    <row r="751" spans="1:25" ht="12.75" customHeight="1">
      <c r="A751" s="84"/>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row>
    <row r="752" spans="1:25" ht="12.75" customHeight="1">
      <c r="A752" s="84"/>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row>
    <row r="753" spans="1:25" ht="12.75" customHeight="1">
      <c r="A753" s="84"/>
      <c r="B753" s="84"/>
      <c r="C753" s="84"/>
      <c r="D753" s="84"/>
      <c r="E753" s="84"/>
      <c r="F753" s="84"/>
      <c r="G753" s="84"/>
      <c r="H753" s="84"/>
      <c r="I753" s="84"/>
      <c r="J753" s="84"/>
      <c r="K753" s="84"/>
      <c r="L753" s="84"/>
      <c r="M753" s="84"/>
      <c r="N753" s="84"/>
      <c r="O753" s="84"/>
      <c r="P753" s="84"/>
      <c r="Q753" s="84"/>
      <c r="R753" s="84"/>
      <c r="S753" s="84"/>
      <c r="T753" s="84"/>
      <c r="U753" s="84"/>
      <c r="V753" s="84"/>
      <c r="W753" s="84"/>
      <c r="X753" s="84"/>
      <c r="Y753" s="84"/>
    </row>
    <row r="754" spans="1:25" ht="12.75" customHeight="1">
      <c r="A754" s="84"/>
      <c r="B754" s="84"/>
      <c r="C754" s="84"/>
      <c r="D754" s="84"/>
      <c r="E754" s="84"/>
      <c r="F754" s="84"/>
      <c r="G754" s="84"/>
      <c r="H754" s="84"/>
      <c r="I754" s="84"/>
      <c r="J754" s="84"/>
      <c r="K754" s="84"/>
      <c r="L754" s="84"/>
      <c r="M754" s="84"/>
      <c r="N754" s="84"/>
      <c r="O754" s="84"/>
      <c r="P754" s="84"/>
      <c r="Q754" s="84"/>
      <c r="R754" s="84"/>
      <c r="S754" s="84"/>
      <c r="T754" s="84"/>
      <c r="U754" s="84"/>
      <c r="V754" s="84"/>
      <c r="W754" s="84"/>
      <c r="X754" s="84"/>
      <c r="Y754" s="84"/>
    </row>
    <row r="755" spans="1:25" ht="12.75" customHeight="1">
      <c r="A755" s="84"/>
      <c r="B755" s="84"/>
      <c r="C755" s="84"/>
      <c r="D755" s="84"/>
      <c r="E755" s="84"/>
      <c r="F755" s="84"/>
      <c r="G755" s="84"/>
      <c r="H755" s="84"/>
      <c r="I755" s="84"/>
      <c r="J755" s="84"/>
      <c r="K755" s="84"/>
      <c r="L755" s="84"/>
      <c r="M755" s="84"/>
      <c r="N755" s="84"/>
      <c r="O755" s="84"/>
      <c r="P755" s="84"/>
      <c r="Q755" s="84"/>
      <c r="R755" s="84"/>
      <c r="S755" s="84"/>
      <c r="T755" s="84"/>
      <c r="U755" s="84"/>
      <c r="V755" s="84"/>
      <c r="W755" s="84"/>
      <c r="X755" s="84"/>
      <c r="Y755" s="84"/>
    </row>
    <row r="756" spans="1:25" ht="12.75" customHeight="1">
      <c r="A756" s="84"/>
      <c r="B756" s="84"/>
      <c r="C756" s="84"/>
      <c r="D756" s="84"/>
      <c r="E756" s="84"/>
      <c r="F756" s="84"/>
      <c r="G756" s="84"/>
      <c r="H756" s="84"/>
      <c r="I756" s="84"/>
      <c r="J756" s="84"/>
      <c r="K756" s="84"/>
      <c r="L756" s="84"/>
      <c r="M756" s="84"/>
      <c r="N756" s="84"/>
      <c r="O756" s="84"/>
      <c r="P756" s="84"/>
      <c r="Q756" s="84"/>
      <c r="R756" s="84"/>
      <c r="S756" s="84"/>
      <c r="T756" s="84"/>
      <c r="U756" s="84"/>
      <c r="V756" s="84"/>
      <c r="W756" s="84"/>
      <c r="X756" s="84"/>
      <c r="Y756" s="84"/>
    </row>
    <row r="757" spans="1:25" ht="12.75" customHeight="1">
      <c r="A757" s="84"/>
      <c r="B757" s="84"/>
      <c r="C757" s="84"/>
      <c r="D757" s="84"/>
      <c r="E757" s="84"/>
      <c r="F757" s="84"/>
      <c r="G757" s="84"/>
      <c r="H757" s="84"/>
      <c r="I757" s="84"/>
      <c r="J757" s="84"/>
      <c r="K757" s="84"/>
      <c r="L757" s="84"/>
      <c r="M757" s="84"/>
      <c r="N757" s="84"/>
      <c r="O757" s="84"/>
      <c r="P757" s="84"/>
      <c r="Q757" s="84"/>
      <c r="R757" s="84"/>
      <c r="S757" s="84"/>
      <c r="T757" s="84"/>
      <c r="U757" s="84"/>
      <c r="V757" s="84"/>
      <c r="W757" s="84"/>
      <c r="X757" s="84"/>
      <c r="Y757" s="84"/>
    </row>
    <row r="758" spans="1:25" ht="12.75" customHeight="1">
      <c r="A758" s="84"/>
      <c r="B758" s="84"/>
      <c r="C758" s="84"/>
      <c r="D758" s="84"/>
      <c r="E758" s="84"/>
      <c r="F758" s="84"/>
      <c r="G758" s="84"/>
      <c r="H758" s="84"/>
      <c r="I758" s="84"/>
      <c r="J758" s="84"/>
      <c r="K758" s="84"/>
      <c r="L758" s="84"/>
      <c r="M758" s="84"/>
      <c r="N758" s="84"/>
      <c r="O758" s="84"/>
      <c r="P758" s="84"/>
      <c r="Q758" s="84"/>
      <c r="R758" s="84"/>
      <c r="S758" s="84"/>
      <c r="T758" s="84"/>
      <c r="U758" s="84"/>
      <c r="V758" s="84"/>
      <c r="W758" s="84"/>
      <c r="X758" s="84"/>
      <c r="Y758" s="84"/>
    </row>
    <row r="759" spans="1:25" ht="12.75" customHeight="1">
      <c r="A759" s="84"/>
      <c r="B759" s="84"/>
      <c r="C759" s="84"/>
      <c r="D759" s="84"/>
      <c r="E759" s="84"/>
      <c r="F759" s="84"/>
      <c r="G759" s="84"/>
      <c r="H759" s="84"/>
      <c r="I759" s="84"/>
      <c r="J759" s="84"/>
      <c r="K759" s="84"/>
      <c r="L759" s="84"/>
      <c r="M759" s="84"/>
      <c r="N759" s="84"/>
      <c r="O759" s="84"/>
      <c r="P759" s="84"/>
      <c r="Q759" s="84"/>
      <c r="R759" s="84"/>
      <c r="S759" s="84"/>
      <c r="T759" s="84"/>
      <c r="U759" s="84"/>
      <c r="V759" s="84"/>
      <c r="W759" s="84"/>
      <c r="X759" s="84"/>
      <c r="Y759" s="84"/>
    </row>
    <row r="760" spans="1:25" ht="12.75" customHeight="1">
      <c r="A760" s="84"/>
      <c r="B760" s="84"/>
      <c r="C760" s="84"/>
      <c r="D760" s="84"/>
      <c r="E760" s="84"/>
      <c r="F760" s="84"/>
      <c r="G760" s="84"/>
      <c r="H760" s="84"/>
      <c r="I760" s="84"/>
      <c r="J760" s="84"/>
      <c r="K760" s="84"/>
      <c r="L760" s="84"/>
      <c r="M760" s="84"/>
      <c r="N760" s="84"/>
      <c r="O760" s="84"/>
      <c r="P760" s="84"/>
      <c r="Q760" s="84"/>
      <c r="R760" s="84"/>
      <c r="S760" s="84"/>
      <c r="T760" s="84"/>
      <c r="U760" s="84"/>
      <c r="V760" s="84"/>
      <c r="W760" s="84"/>
      <c r="X760" s="84"/>
      <c r="Y760" s="84"/>
    </row>
    <row r="761" spans="1:25" ht="12.75" customHeight="1">
      <c r="A761" s="84"/>
      <c r="B761" s="84"/>
      <c r="C761" s="84"/>
      <c r="D761" s="84"/>
      <c r="E761" s="84"/>
      <c r="F761" s="84"/>
      <c r="G761" s="84"/>
      <c r="H761" s="84"/>
      <c r="I761" s="84"/>
      <c r="J761" s="84"/>
      <c r="K761" s="84"/>
      <c r="L761" s="84"/>
      <c r="M761" s="84"/>
      <c r="N761" s="84"/>
      <c r="O761" s="84"/>
      <c r="P761" s="84"/>
      <c r="Q761" s="84"/>
      <c r="R761" s="84"/>
      <c r="S761" s="84"/>
      <c r="T761" s="84"/>
      <c r="U761" s="84"/>
      <c r="V761" s="84"/>
      <c r="W761" s="84"/>
      <c r="X761" s="84"/>
      <c r="Y761" s="84"/>
    </row>
    <row r="762" spans="1:25" ht="12.75" customHeight="1">
      <c r="A762" s="84"/>
      <c r="B762" s="84"/>
      <c r="C762" s="84"/>
      <c r="D762" s="84"/>
      <c r="E762" s="84"/>
      <c r="F762" s="84"/>
      <c r="G762" s="84"/>
      <c r="H762" s="84"/>
      <c r="I762" s="84"/>
      <c r="J762" s="84"/>
      <c r="K762" s="84"/>
      <c r="L762" s="84"/>
      <c r="M762" s="84"/>
      <c r="N762" s="84"/>
      <c r="O762" s="84"/>
      <c r="P762" s="84"/>
      <c r="Q762" s="84"/>
      <c r="R762" s="84"/>
      <c r="S762" s="84"/>
      <c r="T762" s="84"/>
      <c r="U762" s="84"/>
      <c r="V762" s="84"/>
      <c r="W762" s="84"/>
      <c r="X762" s="84"/>
      <c r="Y762" s="84"/>
    </row>
    <row r="763" spans="1:25" ht="12.75" customHeight="1">
      <c r="A763" s="84"/>
      <c r="B763" s="84"/>
      <c r="C763" s="84"/>
      <c r="D763" s="84"/>
      <c r="E763" s="84"/>
      <c r="F763" s="84"/>
      <c r="G763" s="84"/>
      <c r="H763" s="84"/>
      <c r="I763" s="84"/>
      <c r="J763" s="84"/>
      <c r="K763" s="84"/>
      <c r="L763" s="84"/>
      <c r="M763" s="84"/>
      <c r="N763" s="84"/>
      <c r="O763" s="84"/>
      <c r="P763" s="84"/>
      <c r="Q763" s="84"/>
      <c r="R763" s="84"/>
      <c r="S763" s="84"/>
      <c r="T763" s="84"/>
      <c r="U763" s="84"/>
      <c r="V763" s="84"/>
      <c r="W763" s="84"/>
      <c r="X763" s="84"/>
      <c r="Y763" s="84"/>
    </row>
    <row r="764" spans="1:25" ht="12.75" customHeight="1">
      <c r="A764" s="84"/>
      <c r="B764" s="84"/>
      <c r="C764" s="84"/>
      <c r="D764" s="84"/>
      <c r="E764" s="84"/>
      <c r="F764" s="84"/>
      <c r="G764" s="84"/>
      <c r="H764" s="84"/>
      <c r="I764" s="84"/>
      <c r="J764" s="84"/>
      <c r="K764" s="84"/>
      <c r="L764" s="84"/>
      <c r="M764" s="84"/>
      <c r="N764" s="84"/>
      <c r="O764" s="84"/>
      <c r="P764" s="84"/>
      <c r="Q764" s="84"/>
      <c r="R764" s="84"/>
      <c r="S764" s="84"/>
      <c r="T764" s="84"/>
      <c r="U764" s="84"/>
      <c r="V764" s="84"/>
      <c r="W764" s="84"/>
      <c r="X764" s="84"/>
      <c r="Y764" s="84"/>
    </row>
    <row r="765" spans="1:25" ht="12.75" customHeight="1">
      <c r="A765" s="84"/>
      <c r="B765" s="84"/>
      <c r="C765" s="84"/>
      <c r="D765" s="84"/>
      <c r="E765" s="84"/>
      <c r="F765" s="84"/>
      <c r="G765" s="84"/>
      <c r="H765" s="84"/>
      <c r="I765" s="84"/>
      <c r="J765" s="84"/>
      <c r="K765" s="84"/>
      <c r="L765" s="84"/>
      <c r="M765" s="84"/>
      <c r="N765" s="84"/>
      <c r="O765" s="84"/>
      <c r="P765" s="84"/>
      <c r="Q765" s="84"/>
      <c r="R765" s="84"/>
      <c r="S765" s="84"/>
      <c r="T765" s="84"/>
      <c r="U765" s="84"/>
      <c r="V765" s="84"/>
      <c r="W765" s="84"/>
      <c r="X765" s="84"/>
      <c r="Y765" s="84"/>
    </row>
    <row r="766" spans="1:25" ht="12.75" customHeight="1">
      <c r="A766" s="84"/>
      <c r="B766" s="84"/>
      <c r="C766" s="84"/>
      <c r="D766" s="84"/>
      <c r="E766" s="84"/>
      <c r="F766" s="84"/>
      <c r="G766" s="84"/>
      <c r="H766" s="84"/>
      <c r="I766" s="84"/>
      <c r="J766" s="84"/>
      <c r="K766" s="84"/>
      <c r="L766" s="84"/>
      <c r="M766" s="84"/>
      <c r="N766" s="84"/>
      <c r="O766" s="84"/>
      <c r="P766" s="84"/>
      <c r="Q766" s="84"/>
      <c r="R766" s="84"/>
      <c r="S766" s="84"/>
      <c r="T766" s="84"/>
      <c r="U766" s="84"/>
      <c r="V766" s="84"/>
      <c r="W766" s="84"/>
      <c r="X766" s="84"/>
      <c r="Y766" s="84"/>
    </row>
    <row r="767" spans="1:25" ht="12.75" customHeight="1">
      <c r="A767" s="84"/>
      <c r="B767" s="84"/>
      <c r="C767" s="84"/>
      <c r="D767" s="84"/>
      <c r="E767" s="84"/>
      <c r="F767" s="84"/>
      <c r="G767" s="84"/>
      <c r="H767" s="84"/>
      <c r="I767" s="84"/>
      <c r="J767" s="84"/>
      <c r="K767" s="84"/>
      <c r="L767" s="84"/>
      <c r="M767" s="84"/>
      <c r="N767" s="84"/>
      <c r="O767" s="84"/>
      <c r="P767" s="84"/>
      <c r="Q767" s="84"/>
      <c r="R767" s="84"/>
      <c r="S767" s="84"/>
      <c r="T767" s="84"/>
      <c r="U767" s="84"/>
      <c r="V767" s="84"/>
      <c r="W767" s="84"/>
      <c r="X767" s="84"/>
      <c r="Y767" s="84"/>
    </row>
    <row r="768" spans="1:25" ht="12.75" customHeight="1">
      <c r="A768" s="84"/>
      <c r="B768" s="84"/>
      <c r="C768" s="84"/>
      <c r="D768" s="84"/>
      <c r="E768" s="84"/>
      <c r="F768" s="84"/>
      <c r="G768" s="84"/>
      <c r="H768" s="84"/>
      <c r="I768" s="84"/>
      <c r="J768" s="84"/>
      <c r="K768" s="84"/>
      <c r="L768" s="84"/>
      <c r="M768" s="84"/>
      <c r="N768" s="84"/>
      <c r="O768" s="84"/>
      <c r="P768" s="84"/>
      <c r="Q768" s="84"/>
      <c r="R768" s="84"/>
      <c r="S768" s="84"/>
      <c r="T768" s="84"/>
      <c r="U768" s="84"/>
      <c r="V768" s="84"/>
      <c r="W768" s="84"/>
      <c r="X768" s="84"/>
      <c r="Y768" s="84"/>
    </row>
    <row r="769" spans="1:25" ht="12.75" customHeight="1">
      <c r="A769" s="84"/>
      <c r="B769" s="84"/>
      <c r="C769" s="84"/>
      <c r="D769" s="84"/>
      <c r="E769" s="84"/>
      <c r="F769" s="84"/>
      <c r="G769" s="84"/>
      <c r="H769" s="84"/>
      <c r="I769" s="84"/>
      <c r="J769" s="84"/>
      <c r="K769" s="84"/>
      <c r="L769" s="84"/>
      <c r="M769" s="84"/>
      <c r="N769" s="84"/>
      <c r="O769" s="84"/>
      <c r="P769" s="84"/>
      <c r="Q769" s="84"/>
      <c r="R769" s="84"/>
      <c r="S769" s="84"/>
      <c r="T769" s="84"/>
      <c r="U769" s="84"/>
      <c r="V769" s="84"/>
      <c r="W769" s="84"/>
      <c r="X769" s="84"/>
      <c r="Y769" s="84"/>
    </row>
    <row r="770" spans="1:25" ht="12.75" customHeight="1">
      <c r="A770" s="84"/>
      <c r="B770" s="84"/>
      <c r="C770" s="84"/>
      <c r="D770" s="84"/>
      <c r="E770" s="84"/>
      <c r="F770" s="84"/>
      <c r="G770" s="84"/>
      <c r="H770" s="84"/>
      <c r="I770" s="84"/>
      <c r="J770" s="84"/>
      <c r="K770" s="84"/>
      <c r="L770" s="84"/>
      <c r="M770" s="84"/>
      <c r="N770" s="84"/>
      <c r="O770" s="84"/>
      <c r="P770" s="84"/>
      <c r="Q770" s="84"/>
      <c r="R770" s="84"/>
      <c r="S770" s="84"/>
      <c r="T770" s="84"/>
      <c r="U770" s="84"/>
      <c r="V770" s="84"/>
      <c r="W770" s="84"/>
      <c r="X770" s="84"/>
      <c r="Y770" s="84"/>
    </row>
    <row r="771" spans="1:25" ht="12.75" customHeight="1">
      <c r="A771" s="84"/>
      <c r="B771" s="84"/>
      <c r="C771" s="84"/>
      <c r="D771" s="84"/>
      <c r="E771" s="84"/>
      <c r="F771" s="84"/>
      <c r="G771" s="84"/>
      <c r="H771" s="84"/>
      <c r="I771" s="84"/>
      <c r="J771" s="84"/>
      <c r="K771" s="84"/>
      <c r="L771" s="84"/>
      <c r="M771" s="84"/>
      <c r="N771" s="84"/>
      <c r="O771" s="84"/>
      <c r="P771" s="84"/>
      <c r="Q771" s="84"/>
      <c r="R771" s="84"/>
      <c r="S771" s="84"/>
      <c r="T771" s="84"/>
      <c r="U771" s="84"/>
      <c r="V771" s="84"/>
      <c r="W771" s="84"/>
      <c r="X771" s="84"/>
      <c r="Y771" s="84"/>
    </row>
    <row r="772" spans="1:25" ht="12.75" customHeight="1">
      <c r="A772" s="84"/>
      <c r="B772" s="84"/>
      <c r="C772" s="84"/>
      <c r="D772" s="84"/>
      <c r="E772" s="84"/>
      <c r="F772" s="84"/>
      <c r="G772" s="84"/>
      <c r="H772" s="84"/>
      <c r="I772" s="84"/>
      <c r="J772" s="84"/>
      <c r="K772" s="84"/>
      <c r="L772" s="84"/>
      <c r="M772" s="84"/>
      <c r="N772" s="84"/>
      <c r="O772" s="84"/>
      <c r="P772" s="84"/>
      <c r="Q772" s="84"/>
      <c r="R772" s="84"/>
      <c r="S772" s="84"/>
      <c r="T772" s="84"/>
      <c r="U772" s="84"/>
      <c r="V772" s="84"/>
      <c r="W772" s="84"/>
      <c r="X772" s="84"/>
      <c r="Y772" s="84"/>
    </row>
    <row r="773" spans="1:25" ht="12.75" customHeight="1">
      <c r="A773" s="84"/>
      <c r="B773" s="84"/>
      <c r="C773" s="84"/>
      <c r="D773" s="84"/>
      <c r="E773" s="84"/>
      <c r="F773" s="84"/>
      <c r="G773" s="84"/>
      <c r="H773" s="84"/>
      <c r="I773" s="84"/>
      <c r="J773" s="84"/>
      <c r="K773" s="84"/>
      <c r="L773" s="84"/>
      <c r="M773" s="84"/>
      <c r="N773" s="84"/>
      <c r="O773" s="84"/>
      <c r="P773" s="84"/>
      <c r="Q773" s="84"/>
      <c r="R773" s="84"/>
      <c r="S773" s="84"/>
      <c r="T773" s="84"/>
      <c r="U773" s="84"/>
      <c r="V773" s="84"/>
      <c r="W773" s="84"/>
      <c r="X773" s="84"/>
      <c r="Y773" s="84"/>
    </row>
    <row r="774" spans="1:25" ht="12.75" customHeight="1">
      <c r="A774" s="84"/>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row>
    <row r="775" spans="1:25" ht="12.75" customHeight="1">
      <c r="A775" s="84"/>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row>
    <row r="776" spans="1:25" ht="12.75" customHeight="1">
      <c r="A776" s="84"/>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row>
    <row r="777" spans="1:25" ht="12.75" customHeight="1">
      <c r="A777" s="84"/>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row>
    <row r="778" spans="1:25" ht="12.75" customHeight="1">
      <c r="A778" s="84"/>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row>
    <row r="779" spans="1:25" ht="12.75" customHeight="1">
      <c r="A779" s="84"/>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row>
    <row r="780" spans="1:25" ht="12.75" customHeight="1">
      <c r="A780" s="84"/>
      <c r="B780" s="84"/>
      <c r="C780" s="84"/>
      <c r="D780" s="84"/>
      <c r="E780" s="84"/>
      <c r="F780" s="84"/>
      <c r="G780" s="84"/>
      <c r="H780" s="84"/>
      <c r="I780" s="84"/>
      <c r="J780" s="84"/>
      <c r="K780" s="84"/>
      <c r="L780" s="84"/>
      <c r="M780" s="84"/>
      <c r="N780" s="84"/>
      <c r="O780" s="84"/>
      <c r="P780" s="84"/>
      <c r="Q780" s="84"/>
      <c r="R780" s="84"/>
      <c r="S780" s="84"/>
      <c r="T780" s="84"/>
      <c r="U780" s="84"/>
      <c r="V780" s="84"/>
      <c r="W780" s="84"/>
      <c r="X780" s="84"/>
      <c r="Y780" s="84"/>
    </row>
    <row r="781" spans="1:25" ht="12.75" customHeight="1">
      <c r="A781" s="84"/>
      <c r="B781" s="84"/>
      <c r="C781" s="84"/>
      <c r="D781" s="84"/>
      <c r="E781" s="84"/>
      <c r="F781" s="84"/>
      <c r="G781" s="84"/>
      <c r="H781" s="84"/>
      <c r="I781" s="84"/>
      <c r="J781" s="84"/>
      <c r="K781" s="84"/>
      <c r="L781" s="84"/>
      <c r="M781" s="84"/>
      <c r="N781" s="84"/>
      <c r="O781" s="84"/>
      <c r="P781" s="84"/>
      <c r="Q781" s="84"/>
      <c r="R781" s="84"/>
      <c r="S781" s="84"/>
      <c r="T781" s="84"/>
      <c r="U781" s="84"/>
      <c r="V781" s="84"/>
      <c r="W781" s="84"/>
      <c r="X781" s="84"/>
      <c r="Y781" s="84"/>
    </row>
    <row r="782" spans="1:25" ht="12.75" customHeight="1">
      <c r="A782" s="84"/>
      <c r="B782" s="84"/>
      <c r="C782" s="84"/>
      <c r="D782" s="84"/>
      <c r="E782" s="84"/>
      <c r="F782" s="84"/>
      <c r="G782" s="84"/>
      <c r="H782" s="84"/>
      <c r="I782" s="84"/>
      <c r="J782" s="84"/>
      <c r="K782" s="84"/>
      <c r="L782" s="84"/>
      <c r="M782" s="84"/>
      <c r="N782" s="84"/>
      <c r="O782" s="84"/>
      <c r="P782" s="84"/>
      <c r="Q782" s="84"/>
      <c r="R782" s="84"/>
      <c r="S782" s="84"/>
      <c r="T782" s="84"/>
      <c r="U782" s="84"/>
      <c r="V782" s="84"/>
      <c r="W782" s="84"/>
      <c r="X782" s="84"/>
      <c r="Y782" s="84"/>
    </row>
    <row r="783" spans="1:25" ht="12.75" customHeight="1">
      <c r="A783" s="84"/>
      <c r="B783" s="84"/>
      <c r="C783" s="84"/>
      <c r="D783" s="84"/>
      <c r="E783" s="84"/>
      <c r="F783" s="84"/>
      <c r="G783" s="84"/>
      <c r="H783" s="84"/>
      <c r="I783" s="84"/>
      <c r="J783" s="84"/>
      <c r="K783" s="84"/>
      <c r="L783" s="84"/>
      <c r="M783" s="84"/>
      <c r="N783" s="84"/>
      <c r="O783" s="84"/>
      <c r="P783" s="84"/>
      <c r="Q783" s="84"/>
      <c r="R783" s="84"/>
      <c r="S783" s="84"/>
      <c r="T783" s="84"/>
      <c r="U783" s="84"/>
      <c r="V783" s="84"/>
      <c r="W783" s="84"/>
      <c r="X783" s="84"/>
      <c r="Y783" s="84"/>
    </row>
    <row r="784" spans="1:25" ht="12.75" customHeight="1">
      <c r="A784" s="84"/>
      <c r="B784" s="84"/>
      <c r="C784" s="84"/>
      <c r="D784" s="84"/>
      <c r="E784" s="84"/>
      <c r="F784" s="84"/>
      <c r="G784" s="84"/>
      <c r="H784" s="84"/>
      <c r="I784" s="84"/>
      <c r="J784" s="84"/>
      <c r="K784" s="84"/>
      <c r="L784" s="84"/>
      <c r="M784" s="84"/>
      <c r="N784" s="84"/>
      <c r="O784" s="84"/>
      <c r="P784" s="84"/>
      <c r="Q784" s="84"/>
      <c r="R784" s="84"/>
      <c r="S784" s="84"/>
      <c r="T784" s="84"/>
      <c r="U784" s="84"/>
      <c r="V784" s="84"/>
      <c r="W784" s="84"/>
      <c r="X784" s="84"/>
      <c r="Y784" s="84"/>
    </row>
    <row r="785" spans="1:25" ht="12.75" customHeight="1">
      <c r="A785" s="84"/>
      <c r="B785" s="84"/>
      <c r="C785" s="84"/>
      <c r="D785" s="84"/>
      <c r="E785" s="84"/>
      <c r="F785" s="84"/>
      <c r="G785" s="84"/>
      <c r="H785" s="84"/>
      <c r="I785" s="84"/>
      <c r="J785" s="84"/>
      <c r="K785" s="84"/>
      <c r="L785" s="84"/>
      <c r="M785" s="84"/>
      <c r="N785" s="84"/>
      <c r="O785" s="84"/>
      <c r="P785" s="84"/>
      <c r="Q785" s="84"/>
      <c r="R785" s="84"/>
      <c r="S785" s="84"/>
      <c r="T785" s="84"/>
      <c r="U785" s="84"/>
      <c r="V785" s="84"/>
      <c r="W785" s="84"/>
      <c r="X785" s="84"/>
      <c r="Y785" s="84"/>
    </row>
    <row r="786" spans="1:25" ht="12.75" customHeight="1">
      <c r="A786" s="84"/>
      <c r="B786" s="84"/>
      <c r="C786" s="84"/>
      <c r="D786" s="84"/>
      <c r="E786" s="84"/>
      <c r="F786" s="84"/>
      <c r="G786" s="84"/>
      <c r="H786" s="84"/>
      <c r="I786" s="84"/>
      <c r="J786" s="84"/>
      <c r="K786" s="84"/>
      <c r="L786" s="84"/>
      <c r="M786" s="84"/>
      <c r="N786" s="84"/>
      <c r="O786" s="84"/>
      <c r="P786" s="84"/>
      <c r="Q786" s="84"/>
      <c r="R786" s="84"/>
      <c r="S786" s="84"/>
      <c r="T786" s="84"/>
      <c r="U786" s="84"/>
      <c r="V786" s="84"/>
      <c r="W786" s="84"/>
      <c r="X786" s="84"/>
      <c r="Y786" s="84"/>
    </row>
    <row r="787" spans="1:25" ht="12.75" customHeight="1">
      <c r="A787" s="84"/>
      <c r="B787" s="84"/>
      <c r="C787" s="84"/>
      <c r="D787" s="84"/>
      <c r="E787" s="84"/>
      <c r="F787" s="84"/>
      <c r="G787" s="84"/>
      <c r="H787" s="84"/>
      <c r="I787" s="84"/>
      <c r="J787" s="84"/>
      <c r="K787" s="84"/>
      <c r="L787" s="84"/>
      <c r="M787" s="84"/>
      <c r="N787" s="84"/>
      <c r="O787" s="84"/>
      <c r="P787" s="84"/>
      <c r="Q787" s="84"/>
      <c r="R787" s="84"/>
      <c r="S787" s="84"/>
      <c r="T787" s="84"/>
      <c r="U787" s="84"/>
      <c r="V787" s="84"/>
      <c r="W787" s="84"/>
      <c r="X787" s="84"/>
      <c r="Y787" s="84"/>
    </row>
    <row r="788" spans="1:25" ht="12.75" customHeight="1">
      <c r="A788" s="84"/>
      <c r="B788" s="84"/>
      <c r="C788" s="84"/>
      <c r="D788" s="84"/>
      <c r="E788" s="84"/>
      <c r="F788" s="84"/>
      <c r="G788" s="84"/>
      <c r="H788" s="84"/>
      <c r="I788" s="84"/>
      <c r="J788" s="84"/>
      <c r="K788" s="84"/>
      <c r="L788" s="84"/>
      <c r="M788" s="84"/>
      <c r="N788" s="84"/>
      <c r="O788" s="84"/>
      <c r="P788" s="84"/>
      <c r="Q788" s="84"/>
      <c r="R788" s="84"/>
      <c r="S788" s="84"/>
      <c r="T788" s="84"/>
      <c r="U788" s="84"/>
      <c r="V788" s="84"/>
      <c r="W788" s="84"/>
      <c r="X788" s="84"/>
      <c r="Y788" s="84"/>
    </row>
    <row r="789" spans="1:25" ht="12.75" customHeight="1">
      <c r="A789" s="84"/>
      <c r="B789" s="84"/>
      <c r="C789" s="84"/>
      <c r="D789" s="84"/>
      <c r="E789" s="84"/>
      <c r="F789" s="84"/>
      <c r="G789" s="84"/>
      <c r="H789" s="84"/>
      <c r="I789" s="84"/>
      <c r="J789" s="84"/>
      <c r="K789" s="84"/>
      <c r="L789" s="84"/>
      <c r="M789" s="84"/>
      <c r="N789" s="84"/>
      <c r="O789" s="84"/>
      <c r="P789" s="84"/>
      <c r="Q789" s="84"/>
      <c r="R789" s="84"/>
      <c r="S789" s="84"/>
      <c r="T789" s="84"/>
      <c r="U789" s="84"/>
      <c r="V789" s="84"/>
      <c r="W789" s="84"/>
      <c r="X789" s="84"/>
      <c r="Y789" s="84"/>
    </row>
    <row r="790" spans="1:25" ht="12.75" customHeight="1">
      <c r="A790" s="84"/>
      <c r="B790" s="84"/>
      <c r="C790" s="84"/>
      <c r="D790" s="84"/>
      <c r="E790" s="84"/>
      <c r="F790" s="84"/>
      <c r="G790" s="84"/>
      <c r="H790" s="84"/>
      <c r="I790" s="84"/>
      <c r="J790" s="84"/>
      <c r="K790" s="84"/>
      <c r="L790" s="84"/>
      <c r="M790" s="84"/>
      <c r="N790" s="84"/>
      <c r="O790" s="84"/>
      <c r="P790" s="84"/>
      <c r="Q790" s="84"/>
      <c r="R790" s="84"/>
      <c r="S790" s="84"/>
      <c r="T790" s="84"/>
      <c r="U790" s="84"/>
      <c r="V790" s="84"/>
      <c r="W790" s="84"/>
      <c r="X790" s="84"/>
      <c r="Y790" s="84"/>
    </row>
    <row r="791" spans="1:25" ht="12.75" customHeight="1">
      <c r="A791" s="84"/>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row>
    <row r="792" spans="1:25" ht="12.75" customHeight="1">
      <c r="A792" s="84"/>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row>
    <row r="793" spans="1:25" ht="12.75" customHeight="1">
      <c r="A793" s="84"/>
      <c r="B793" s="84"/>
      <c r="C793" s="84"/>
      <c r="D793" s="84"/>
      <c r="E793" s="84"/>
      <c r="F793" s="84"/>
      <c r="G793" s="84"/>
      <c r="H793" s="84"/>
      <c r="I793" s="84"/>
      <c r="J793" s="84"/>
      <c r="K793" s="84"/>
      <c r="L793" s="84"/>
      <c r="M793" s="84"/>
      <c r="N793" s="84"/>
      <c r="O793" s="84"/>
      <c r="P793" s="84"/>
      <c r="Q793" s="84"/>
      <c r="R793" s="84"/>
      <c r="S793" s="84"/>
      <c r="T793" s="84"/>
      <c r="U793" s="84"/>
      <c r="V793" s="84"/>
      <c r="W793" s="84"/>
      <c r="X793" s="84"/>
      <c r="Y793" s="84"/>
    </row>
    <row r="794" spans="1:25" ht="12.75" customHeight="1">
      <c r="A794" s="84"/>
      <c r="B794" s="84"/>
      <c r="C794" s="84"/>
      <c r="D794" s="84"/>
      <c r="E794" s="84"/>
      <c r="F794" s="84"/>
      <c r="G794" s="84"/>
      <c r="H794" s="84"/>
      <c r="I794" s="84"/>
      <c r="J794" s="84"/>
      <c r="K794" s="84"/>
      <c r="L794" s="84"/>
      <c r="M794" s="84"/>
      <c r="N794" s="84"/>
      <c r="O794" s="84"/>
      <c r="P794" s="84"/>
      <c r="Q794" s="84"/>
      <c r="R794" s="84"/>
      <c r="S794" s="84"/>
      <c r="T794" s="84"/>
      <c r="U794" s="84"/>
      <c r="V794" s="84"/>
      <c r="W794" s="84"/>
      <c r="X794" s="84"/>
      <c r="Y794" s="84"/>
    </row>
    <row r="795" spans="1:25" ht="12.75" customHeight="1">
      <c r="A795" s="84"/>
      <c r="B795" s="84"/>
      <c r="C795" s="84"/>
      <c r="D795" s="84"/>
      <c r="E795" s="84"/>
      <c r="F795" s="84"/>
      <c r="G795" s="84"/>
      <c r="H795" s="84"/>
      <c r="I795" s="84"/>
      <c r="J795" s="84"/>
      <c r="K795" s="84"/>
      <c r="L795" s="84"/>
      <c r="M795" s="84"/>
      <c r="N795" s="84"/>
      <c r="O795" s="84"/>
      <c r="P795" s="84"/>
      <c r="Q795" s="84"/>
      <c r="R795" s="84"/>
      <c r="S795" s="84"/>
      <c r="T795" s="84"/>
      <c r="U795" s="84"/>
      <c r="V795" s="84"/>
      <c r="W795" s="84"/>
      <c r="X795" s="84"/>
      <c r="Y795" s="84"/>
    </row>
    <row r="796" spans="1:25" ht="12.75" customHeight="1">
      <c r="A796" s="84"/>
      <c r="B796" s="84"/>
      <c r="C796" s="84"/>
      <c r="D796" s="84"/>
      <c r="E796" s="84"/>
      <c r="F796" s="84"/>
      <c r="G796" s="84"/>
      <c r="H796" s="84"/>
      <c r="I796" s="84"/>
      <c r="J796" s="84"/>
      <c r="K796" s="84"/>
      <c r="L796" s="84"/>
      <c r="M796" s="84"/>
      <c r="N796" s="84"/>
      <c r="O796" s="84"/>
      <c r="P796" s="84"/>
      <c r="Q796" s="84"/>
      <c r="R796" s="84"/>
      <c r="S796" s="84"/>
      <c r="T796" s="84"/>
      <c r="U796" s="84"/>
      <c r="V796" s="84"/>
      <c r="W796" s="84"/>
      <c r="X796" s="84"/>
      <c r="Y796" s="84"/>
    </row>
    <row r="797" spans="1:25" ht="12.75" customHeight="1">
      <c r="A797" s="84"/>
      <c r="B797" s="84"/>
      <c r="C797" s="84"/>
      <c r="D797" s="84"/>
      <c r="E797" s="84"/>
      <c r="F797" s="84"/>
      <c r="G797" s="84"/>
      <c r="H797" s="84"/>
      <c r="I797" s="84"/>
      <c r="J797" s="84"/>
      <c r="K797" s="84"/>
      <c r="L797" s="84"/>
      <c r="M797" s="84"/>
      <c r="N797" s="84"/>
      <c r="O797" s="84"/>
      <c r="P797" s="84"/>
      <c r="Q797" s="84"/>
      <c r="R797" s="84"/>
      <c r="S797" s="84"/>
      <c r="T797" s="84"/>
      <c r="U797" s="84"/>
      <c r="V797" s="84"/>
      <c r="W797" s="84"/>
      <c r="X797" s="84"/>
      <c r="Y797" s="84"/>
    </row>
    <row r="798" spans="1:25" ht="12.75" customHeight="1">
      <c r="A798" s="84"/>
      <c r="B798" s="84"/>
      <c r="C798" s="84"/>
      <c r="D798" s="84"/>
      <c r="E798" s="84"/>
      <c r="F798" s="84"/>
      <c r="G798" s="84"/>
      <c r="H798" s="84"/>
      <c r="I798" s="84"/>
      <c r="J798" s="84"/>
      <c r="K798" s="84"/>
      <c r="L798" s="84"/>
      <c r="M798" s="84"/>
      <c r="N798" s="84"/>
      <c r="O798" s="84"/>
      <c r="P798" s="84"/>
      <c r="Q798" s="84"/>
      <c r="R798" s="84"/>
      <c r="S798" s="84"/>
      <c r="T798" s="84"/>
      <c r="U798" s="84"/>
      <c r="V798" s="84"/>
      <c r="W798" s="84"/>
      <c r="X798" s="84"/>
      <c r="Y798" s="84"/>
    </row>
    <row r="799" spans="1:25" ht="12.75" customHeight="1">
      <c r="A799" s="84"/>
      <c r="B799" s="84"/>
      <c r="C799" s="84"/>
      <c r="D799" s="84"/>
      <c r="E799" s="84"/>
      <c r="F799" s="84"/>
      <c r="G799" s="84"/>
      <c r="H799" s="84"/>
      <c r="I799" s="84"/>
      <c r="J799" s="84"/>
      <c r="K799" s="84"/>
      <c r="L799" s="84"/>
      <c r="M799" s="84"/>
      <c r="N799" s="84"/>
      <c r="O799" s="84"/>
      <c r="P799" s="84"/>
      <c r="Q799" s="84"/>
      <c r="R799" s="84"/>
      <c r="S799" s="84"/>
      <c r="T799" s="84"/>
      <c r="U799" s="84"/>
      <c r="V799" s="84"/>
      <c r="W799" s="84"/>
      <c r="X799" s="84"/>
      <c r="Y799" s="84"/>
    </row>
    <row r="800" spans="1:25" ht="12.75" customHeight="1">
      <c r="A800" s="84"/>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row>
    <row r="801" spans="1:25" ht="12.75" customHeight="1">
      <c r="A801" s="84"/>
      <c r="B801" s="84"/>
      <c r="C801" s="84"/>
      <c r="D801" s="84"/>
      <c r="E801" s="84"/>
      <c r="F801" s="84"/>
      <c r="G801" s="84"/>
      <c r="H801" s="84"/>
      <c r="I801" s="84"/>
      <c r="J801" s="84"/>
      <c r="K801" s="84"/>
      <c r="L801" s="84"/>
      <c r="M801" s="84"/>
      <c r="N801" s="84"/>
      <c r="O801" s="84"/>
      <c r="P801" s="84"/>
      <c r="Q801" s="84"/>
      <c r="R801" s="84"/>
      <c r="S801" s="84"/>
      <c r="T801" s="84"/>
      <c r="U801" s="84"/>
      <c r="V801" s="84"/>
      <c r="W801" s="84"/>
      <c r="X801" s="84"/>
      <c r="Y801" s="84"/>
    </row>
    <row r="802" spans="1:25" ht="12.75" customHeight="1">
      <c r="A802" s="84"/>
      <c r="B802" s="84"/>
      <c r="C802" s="84"/>
      <c r="D802" s="84"/>
      <c r="E802" s="84"/>
      <c r="F802" s="84"/>
      <c r="G802" s="84"/>
      <c r="H802" s="84"/>
      <c r="I802" s="84"/>
      <c r="J802" s="84"/>
      <c r="K802" s="84"/>
      <c r="L802" s="84"/>
      <c r="M802" s="84"/>
      <c r="N802" s="84"/>
      <c r="O802" s="84"/>
      <c r="P802" s="84"/>
      <c r="Q802" s="84"/>
      <c r="R802" s="84"/>
      <c r="S802" s="84"/>
      <c r="T802" s="84"/>
      <c r="U802" s="84"/>
      <c r="V802" s="84"/>
      <c r="W802" s="84"/>
      <c r="X802" s="84"/>
      <c r="Y802" s="84"/>
    </row>
    <row r="803" spans="1:25" ht="12.75" customHeight="1">
      <c r="A803" s="84"/>
      <c r="B803" s="84"/>
      <c r="C803" s="84"/>
      <c r="D803" s="84"/>
      <c r="E803" s="84"/>
      <c r="F803" s="84"/>
      <c r="G803" s="84"/>
      <c r="H803" s="84"/>
      <c r="I803" s="84"/>
      <c r="J803" s="84"/>
      <c r="K803" s="84"/>
      <c r="L803" s="84"/>
      <c r="M803" s="84"/>
      <c r="N803" s="84"/>
      <c r="O803" s="84"/>
      <c r="P803" s="84"/>
      <c r="Q803" s="84"/>
      <c r="R803" s="84"/>
      <c r="S803" s="84"/>
      <c r="T803" s="84"/>
      <c r="U803" s="84"/>
      <c r="V803" s="84"/>
      <c r="W803" s="84"/>
      <c r="X803" s="84"/>
      <c r="Y803" s="84"/>
    </row>
    <row r="804" spans="1:25" ht="12.75" customHeight="1">
      <c r="A804" s="84"/>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row>
    <row r="805" spans="1:25" ht="12.75" customHeight="1">
      <c r="A805" s="84"/>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row>
    <row r="806" spans="1:25" ht="12.75" customHeight="1">
      <c r="A806" s="84"/>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row>
    <row r="807" spans="1:25" ht="12.75" customHeight="1">
      <c r="A807" s="84"/>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row>
    <row r="808" spans="1:25" ht="12.75" customHeight="1">
      <c r="A808" s="84"/>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row>
    <row r="809" spans="1:25" ht="12.75" customHeight="1">
      <c r="A809" s="84"/>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row>
    <row r="810" spans="1:25" ht="12.75" customHeight="1">
      <c r="A810" s="84"/>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row>
    <row r="811" spans="1:25" ht="12.75" customHeight="1">
      <c r="A811" s="84"/>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row>
    <row r="812" spans="1:25" ht="12.75" customHeight="1">
      <c r="A812" s="84"/>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row>
    <row r="813" spans="1:25" ht="12.75" customHeight="1">
      <c r="A813" s="84"/>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row>
    <row r="814" spans="1:25" ht="12.75" customHeight="1">
      <c r="A814" s="84"/>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row>
    <row r="815" spans="1:25" ht="12.75" customHeight="1">
      <c r="A815" s="84"/>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row>
    <row r="816" spans="1:25" ht="12.75" customHeight="1">
      <c r="A816" s="84"/>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row>
    <row r="817" spans="1:25" ht="12.75" customHeight="1">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row>
    <row r="818" spans="1:25" ht="12.75" customHeight="1">
      <c r="A818" s="84"/>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row>
    <row r="819" spans="1:25" ht="12.75" customHeight="1">
      <c r="A819" s="84"/>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row>
    <row r="820" spans="1:25" ht="12.75" customHeight="1">
      <c r="A820" s="84"/>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row>
    <row r="821" spans="1:25" ht="12.75" customHeight="1">
      <c r="A821" s="84"/>
      <c r="B821" s="84"/>
      <c r="C821" s="84"/>
      <c r="D821" s="84"/>
      <c r="E821" s="84"/>
      <c r="F821" s="84"/>
      <c r="G821" s="84"/>
      <c r="H821" s="84"/>
      <c r="I821" s="84"/>
      <c r="J821" s="84"/>
      <c r="K821" s="84"/>
      <c r="L821" s="84"/>
      <c r="M821" s="84"/>
      <c r="N821" s="84"/>
      <c r="O821" s="84"/>
      <c r="P821" s="84"/>
      <c r="Q821" s="84"/>
      <c r="R821" s="84"/>
      <c r="S821" s="84"/>
      <c r="T821" s="84"/>
      <c r="U821" s="84"/>
      <c r="V821" s="84"/>
      <c r="W821" s="84"/>
      <c r="X821" s="84"/>
      <c r="Y821" s="84"/>
    </row>
    <row r="822" spans="1:25" ht="12.75" customHeight="1">
      <c r="A822" s="84"/>
      <c r="B822" s="84"/>
      <c r="C822" s="84"/>
      <c r="D822" s="84"/>
      <c r="E822" s="84"/>
      <c r="F822" s="84"/>
      <c r="G822" s="84"/>
      <c r="H822" s="84"/>
      <c r="I822" s="84"/>
      <c r="J822" s="84"/>
      <c r="K822" s="84"/>
      <c r="L822" s="84"/>
      <c r="M822" s="84"/>
      <c r="N822" s="84"/>
      <c r="O822" s="84"/>
      <c r="P822" s="84"/>
      <c r="Q822" s="84"/>
      <c r="R822" s="84"/>
      <c r="S822" s="84"/>
      <c r="T822" s="84"/>
      <c r="U822" s="84"/>
      <c r="V822" s="84"/>
      <c r="W822" s="84"/>
      <c r="X822" s="84"/>
      <c r="Y822" s="84"/>
    </row>
    <row r="823" spans="1:25" ht="12.75" customHeight="1">
      <c r="A823" s="84"/>
      <c r="B823" s="84"/>
      <c r="C823" s="84"/>
      <c r="D823" s="84"/>
      <c r="E823" s="84"/>
      <c r="F823" s="84"/>
      <c r="G823" s="84"/>
      <c r="H823" s="84"/>
      <c r="I823" s="84"/>
      <c r="J823" s="84"/>
      <c r="K823" s="84"/>
      <c r="L823" s="84"/>
      <c r="M823" s="84"/>
      <c r="N823" s="84"/>
      <c r="O823" s="84"/>
      <c r="P823" s="84"/>
      <c r="Q823" s="84"/>
      <c r="R823" s="84"/>
      <c r="S823" s="84"/>
      <c r="T823" s="84"/>
      <c r="U823" s="84"/>
      <c r="V823" s="84"/>
      <c r="W823" s="84"/>
      <c r="X823" s="84"/>
      <c r="Y823" s="84"/>
    </row>
    <row r="824" spans="1:25" ht="12.75" customHeight="1">
      <c r="A824" s="84"/>
      <c r="B824" s="84"/>
      <c r="C824" s="84"/>
      <c r="D824" s="84"/>
      <c r="E824" s="84"/>
      <c r="F824" s="84"/>
      <c r="G824" s="84"/>
      <c r="H824" s="84"/>
      <c r="I824" s="84"/>
      <c r="J824" s="84"/>
      <c r="K824" s="84"/>
      <c r="L824" s="84"/>
      <c r="M824" s="84"/>
      <c r="N824" s="84"/>
      <c r="O824" s="84"/>
      <c r="P824" s="84"/>
      <c r="Q824" s="84"/>
      <c r="R824" s="84"/>
      <c r="S824" s="84"/>
      <c r="T824" s="84"/>
      <c r="U824" s="84"/>
      <c r="V824" s="84"/>
      <c r="W824" s="84"/>
      <c r="X824" s="84"/>
      <c r="Y824" s="84"/>
    </row>
    <row r="825" spans="1:25" ht="12.75" customHeight="1">
      <c r="A825" s="84"/>
      <c r="B825" s="84"/>
      <c r="C825" s="84"/>
      <c r="D825" s="84"/>
      <c r="E825" s="84"/>
      <c r="F825" s="84"/>
      <c r="G825" s="84"/>
      <c r="H825" s="84"/>
      <c r="I825" s="84"/>
      <c r="J825" s="84"/>
      <c r="K825" s="84"/>
      <c r="L825" s="84"/>
      <c r="M825" s="84"/>
      <c r="N825" s="84"/>
      <c r="O825" s="84"/>
      <c r="P825" s="84"/>
      <c r="Q825" s="84"/>
      <c r="R825" s="84"/>
      <c r="S825" s="84"/>
      <c r="T825" s="84"/>
      <c r="U825" s="84"/>
      <c r="V825" s="84"/>
      <c r="W825" s="84"/>
      <c r="X825" s="84"/>
      <c r="Y825" s="84"/>
    </row>
    <row r="826" spans="1:25" ht="12.75" customHeight="1">
      <c r="A826" s="84"/>
      <c r="B826" s="84"/>
      <c r="C826" s="84"/>
      <c r="D826" s="84"/>
      <c r="E826" s="84"/>
      <c r="F826" s="84"/>
      <c r="G826" s="84"/>
      <c r="H826" s="84"/>
      <c r="I826" s="84"/>
      <c r="J826" s="84"/>
      <c r="K826" s="84"/>
      <c r="L826" s="84"/>
      <c r="M826" s="84"/>
      <c r="N826" s="84"/>
      <c r="O826" s="84"/>
      <c r="P826" s="84"/>
      <c r="Q826" s="84"/>
      <c r="R826" s="84"/>
      <c r="S826" s="84"/>
      <c r="T826" s="84"/>
      <c r="U826" s="84"/>
      <c r="V826" s="84"/>
      <c r="W826" s="84"/>
      <c r="X826" s="84"/>
      <c r="Y826" s="84"/>
    </row>
    <row r="827" spans="1:25" ht="12.75" customHeight="1">
      <c r="A827" s="84"/>
      <c r="B827" s="84"/>
      <c r="C827" s="84"/>
      <c r="D827" s="84"/>
      <c r="E827" s="84"/>
      <c r="F827" s="84"/>
      <c r="G827" s="84"/>
      <c r="H827" s="84"/>
      <c r="I827" s="84"/>
      <c r="J827" s="84"/>
      <c r="K827" s="84"/>
      <c r="L827" s="84"/>
      <c r="M827" s="84"/>
      <c r="N827" s="84"/>
      <c r="O827" s="84"/>
      <c r="P827" s="84"/>
      <c r="Q827" s="84"/>
      <c r="R827" s="84"/>
      <c r="S827" s="84"/>
      <c r="T827" s="84"/>
      <c r="U827" s="84"/>
      <c r="V827" s="84"/>
      <c r="W827" s="84"/>
      <c r="X827" s="84"/>
      <c r="Y827" s="84"/>
    </row>
    <row r="828" spans="1:25" ht="12.75" customHeight="1">
      <c r="A828" s="84"/>
      <c r="B828" s="84"/>
      <c r="C828" s="84"/>
      <c r="D828" s="84"/>
      <c r="E828" s="84"/>
      <c r="F828" s="84"/>
      <c r="G828" s="84"/>
      <c r="H828" s="84"/>
      <c r="I828" s="84"/>
      <c r="J828" s="84"/>
      <c r="K828" s="84"/>
      <c r="L828" s="84"/>
      <c r="M828" s="84"/>
      <c r="N828" s="84"/>
      <c r="O828" s="84"/>
      <c r="P828" s="84"/>
      <c r="Q828" s="84"/>
      <c r="R828" s="84"/>
      <c r="S828" s="84"/>
      <c r="T828" s="84"/>
      <c r="U828" s="84"/>
      <c r="V828" s="84"/>
      <c r="W828" s="84"/>
      <c r="X828" s="84"/>
      <c r="Y828" s="84"/>
    </row>
    <row r="829" spans="1:25" ht="12.75" customHeight="1">
      <c r="A829" s="84"/>
      <c r="B829" s="84"/>
      <c r="C829" s="84"/>
      <c r="D829" s="84"/>
      <c r="E829" s="84"/>
      <c r="F829" s="84"/>
      <c r="G829" s="84"/>
      <c r="H829" s="84"/>
      <c r="I829" s="84"/>
      <c r="J829" s="84"/>
      <c r="K829" s="84"/>
      <c r="L829" s="84"/>
      <c r="M829" s="84"/>
      <c r="N829" s="84"/>
      <c r="O829" s="84"/>
      <c r="P829" s="84"/>
      <c r="Q829" s="84"/>
      <c r="R829" s="84"/>
      <c r="S829" s="84"/>
      <c r="T829" s="84"/>
      <c r="U829" s="84"/>
      <c r="V829" s="84"/>
      <c r="W829" s="84"/>
      <c r="X829" s="84"/>
      <c r="Y829" s="84"/>
    </row>
    <row r="830" spans="1:25" ht="12.75" customHeight="1">
      <c r="A830" s="84"/>
      <c r="B830" s="84"/>
      <c r="C830" s="84"/>
      <c r="D830" s="84"/>
      <c r="E830" s="84"/>
      <c r="F830" s="84"/>
      <c r="G830" s="84"/>
      <c r="H830" s="84"/>
      <c r="I830" s="84"/>
      <c r="J830" s="84"/>
      <c r="K830" s="84"/>
      <c r="L830" s="84"/>
      <c r="M830" s="84"/>
      <c r="N830" s="84"/>
      <c r="O830" s="84"/>
      <c r="P830" s="84"/>
      <c r="Q830" s="84"/>
      <c r="R830" s="84"/>
      <c r="S830" s="84"/>
      <c r="T830" s="84"/>
      <c r="U830" s="84"/>
      <c r="V830" s="84"/>
      <c r="W830" s="84"/>
      <c r="X830" s="84"/>
      <c r="Y830" s="84"/>
    </row>
    <row r="831" spans="1:25" ht="12.75" customHeight="1">
      <c r="A831" s="84"/>
      <c r="B831" s="84"/>
      <c r="C831" s="84"/>
      <c r="D831" s="84"/>
      <c r="E831" s="84"/>
      <c r="F831" s="84"/>
      <c r="G831" s="84"/>
      <c r="H831" s="84"/>
      <c r="I831" s="84"/>
      <c r="J831" s="84"/>
      <c r="K831" s="84"/>
      <c r="L831" s="84"/>
      <c r="M831" s="84"/>
      <c r="N831" s="84"/>
      <c r="O831" s="84"/>
      <c r="P831" s="84"/>
      <c r="Q831" s="84"/>
      <c r="R831" s="84"/>
      <c r="S831" s="84"/>
      <c r="T831" s="84"/>
      <c r="U831" s="84"/>
      <c r="V831" s="84"/>
      <c r="W831" s="84"/>
      <c r="X831" s="84"/>
      <c r="Y831" s="84"/>
    </row>
    <row r="832" spans="1:25" ht="12.75" customHeight="1">
      <c r="A832" s="84"/>
      <c r="B832" s="84"/>
      <c r="C832" s="84"/>
      <c r="D832" s="84"/>
      <c r="E832" s="84"/>
      <c r="F832" s="84"/>
      <c r="G832" s="84"/>
      <c r="H832" s="84"/>
      <c r="I832" s="84"/>
      <c r="J832" s="84"/>
      <c r="K832" s="84"/>
      <c r="L832" s="84"/>
      <c r="M832" s="84"/>
      <c r="N832" s="84"/>
      <c r="O832" s="84"/>
      <c r="P832" s="84"/>
      <c r="Q832" s="84"/>
      <c r="R832" s="84"/>
      <c r="S832" s="84"/>
      <c r="T832" s="84"/>
      <c r="U832" s="84"/>
      <c r="V832" s="84"/>
      <c r="W832" s="84"/>
      <c r="X832" s="84"/>
      <c r="Y832" s="84"/>
    </row>
    <row r="833" spans="1:25" ht="12.75" customHeight="1">
      <c r="A833" s="84"/>
      <c r="B833" s="84"/>
      <c r="C833" s="84"/>
      <c r="D833" s="84"/>
      <c r="E833" s="84"/>
      <c r="F833" s="84"/>
      <c r="G833" s="84"/>
      <c r="H833" s="84"/>
      <c r="I833" s="84"/>
      <c r="J833" s="84"/>
      <c r="K833" s="84"/>
      <c r="L833" s="84"/>
      <c r="M833" s="84"/>
      <c r="N833" s="84"/>
      <c r="O833" s="84"/>
      <c r="P833" s="84"/>
      <c r="Q833" s="84"/>
      <c r="R833" s="84"/>
      <c r="S833" s="84"/>
      <c r="T833" s="84"/>
      <c r="U833" s="84"/>
      <c r="V833" s="84"/>
      <c r="W833" s="84"/>
      <c r="X833" s="84"/>
      <c r="Y833" s="84"/>
    </row>
    <row r="834" spans="1:25" ht="12.75" customHeight="1">
      <c r="A834" s="84"/>
      <c r="B834" s="84"/>
      <c r="C834" s="84"/>
      <c r="D834" s="84"/>
      <c r="E834" s="84"/>
      <c r="F834" s="84"/>
      <c r="G834" s="84"/>
      <c r="H834" s="84"/>
      <c r="I834" s="84"/>
      <c r="J834" s="84"/>
      <c r="K834" s="84"/>
      <c r="L834" s="84"/>
      <c r="M834" s="84"/>
      <c r="N834" s="84"/>
      <c r="O834" s="84"/>
      <c r="P834" s="84"/>
      <c r="Q834" s="84"/>
      <c r="R834" s="84"/>
      <c r="S834" s="84"/>
      <c r="T834" s="84"/>
      <c r="U834" s="84"/>
      <c r="V834" s="84"/>
      <c r="W834" s="84"/>
      <c r="X834" s="84"/>
      <c r="Y834" s="84"/>
    </row>
    <row r="835" spans="1:25" ht="12.75" customHeight="1">
      <c r="A835" s="84"/>
      <c r="B835" s="84"/>
      <c r="C835" s="84"/>
      <c r="D835" s="84"/>
      <c r="E835" s="84"/>
      <c r="F835" s="84"/>
      <c r="G835" s="84"/>
      <c r="H835" s="84"/>
      <c r="I835" s="84"/>
      <c r="J835" s="84"/>
      <c r="K835" s="84"/>
      <c r="L835" s="84"/>
      <c r="M835" s="84"/>
      <c r="N835" s="84"/>
      <c r="O835" s="84"/>
      <c r="P835" s="84"/>
      <c r="Q835" s="84"/>
      <c r="R835" s="84"/>
      <c r="S835" s="84"/>
      <c r="T835" s="84"/>
      <c r="U835" s="84"/>
      <c r="V835" s="84"/>
      <c r="W835" s="84"/>
      <c r="X835" s="84"/>
      <c r="Y835" s="84"/>
    </row>
    <row r="836" spans="1:25" ht="12.75" customHeight="1">
      <c r="A836" s="84"/>
      <c r="B836" s="84"/>
      <c r="C836" s="84"/>
      <c r="D836" s="84"/>
      <c r="E836" s="84"/>
      <c r="F836" s="84"/>
      <c r="G836" s="84"/>
      <c r="H836" s="84"/>
      <c r="I836" s="84"/>
      <c r="J836" s="84"/>
      <c r="K836" s="84"/>
      <c r="L836" s="84"/>
      <c r="M836" s="84"/>
      <c r="N836" s="84"/>
      <c r="O836" s="84"/>
      <c r="P836" s="84"/>
      <c r="Q836" s="84"/>
      <c r="R836" s="84"/>
      <c r="S836" s="84"/>
      <c r="T836" s="84"/>
      <c r="U836" s="84"/>
      <c r="V836" s="84"/>
      <c r="W836" s="84"/>
      <c r="X836" s="84"/>
      <c r="Y836" s="84"/>
    </row>
    <row r="837" spans="1:25" ht="12.75" customHeight="1">
      <c r="A837" s="84"/>
      <c r="B837" s="84"/>
      <c r="C837" s="84"/>
      <c r="D837" s="84"/>
      <c r="E837" s="84"/>
      <c r="F837" s="84"/>
      <c r="G837" s="84"/>
      <c r="H837" s="84"/>
      <c r="I837" s="84"/>
      <c r="J837" s="84"/>
      <c r="K837" s="84"/>
      <c r="L837" s="84"/>
      <c r="M837" s="84"/>
      <c r="N837" s="84"/>
      <c r="O837" s="84"/>
      <c r="P837" s="84"/>
      <c r="Q837" s="84"/>
      <c r="R837" s="84"/>
      <c r="S837" s="84"/>
      <c r="T837" s="84"/>
      <c r="U837" s="84"/>
      <c r="V837" s="84"/>
      <c r="W837" s="84"/>
      <c r="X837" s="84"/>
      <c r="Y837" s="84"/>
    </row>
    <row r="838" spans="1:25" ht="12.75" customHeight="1">
      <c r="A838" s="84"/>
      <c r="B838" s="84"/>
      <c r="C838" s="84"/>
      <c r="D838" s="84"/>
      <c r="E838" s="84"/>
      <c r="F838" s="84"/>
      <c r="G838" s="84"/>
      <c r="H838" s="84"/>
      <c r="I838" s="84"/>
      <c r="J838" s="84"/>
      <c r="K838" s="84"/>
      <c r="L838" s="84"/>
      <c r="M838" s="84"/>
      <c r="N838" s="84"/>
      <c r="O838" s="84"/>
      <c r="P838" s="84"/>
      <c r="Q838" s="84"/>
      <c r="R838" s="84"/>
      <c r="S838" s="84"/>
      <c r="T838" s="84"/>
      <c r="U838" s="84"/>
      <c r="V838" s="84"/>
      <c r="W838" s="84"/>
      <c r="X838" s="84"/>
      <c r="Y838" s="84"/>
    </row>
    <row r="839" spans="1:25" ht="12.75" customHeight="1">
      <c r="A839" s="84"/>
      <c r="B839" s="84"/>
      <c r="C839" s="84"/>
      <c r="D839" s="84"/>
      <c r="E839" s="84"/>
      <c r="F839" s="84"/>
      <c r="G839" s="84"/>
      <c r="H839" s="84"/>
      <c r="I839" s="84"/>
      <c r="J839" s="84"/>
      <c r="K839" s="84"/>
      <c r="L839" s="84"/>
      <c r="M839" s="84"/>
      <c r="N839" s="84"/>
      <c r="O839" s="84"/>
      <c r="P839" s="84"/>
      <c r="Q839" s="84"/>
      <c r="R839" s="84"/>
      <c r="S839" s="84"/>
      <c r="T839" s="84"/>
      <c r="U839" s="84"/>
      <c r="V839" s="84"/>
      <c r="W839" s="84"/>
      <c r="X839" s="84"/>
      <c r="Y839" s="84"/>
    </row>
    <row r="840" spans="1:25" ht="12.75" customHeight="1">
      <c r="A840" s="84"/>
      <c r="B840" s="84"/>
      <c r="C840" s="84"/>
      <c r="D840" s="84"/>
      <c r="E840" s="84"/>
      <c r="F840" s="84"/>
      <c r="G840" s="84"/>
      <c r="H840" s="84"/>
      <c r="I840" s="84"/>
      <c r="J840" s="84"/>
      <c r="K840" s="84"/>
      <c r="L840" s="84"/>
      <c r="M840" s="84"/>
      <c r="N840" s="84"/>
      <c r="O840" s="84"/>
      <c r="P840" s="84"/>
      <c r="Q840" s="84"/>
      <c r="R840" s="84"/>
      <c r="S840" s="84"/>
      <c r="T840" s="84"/>
      <c r="U840" s="84"/>
      <c r="V840" s="84"/>
      <c r="W840" s="84"/>
      <c r="X840" s="84"/>
      <c r="Y840" s="84"/>
    </row>
    <row r="841" spans="1:25" ht="12.75" customHeight="1">
      <c r="A841" s="84"/>
      <c r="B841" s="84"/>
      <c r="C841" s="84"/>
      <c r="D841" s="84"/>
      <c r="E841" s="84"/>
      <c r="F841" s="84"/>
      <c r="G841" s="84"/>
      <c r="H841" s="84"/>
      <c r="I841" s="84"/>
      <c r="J841" s="84"/>
      <c r="K841" s="84"/>
      <c r="L841" s="84"/>
      <c r="M841" s="84"/>
      <c r="N841" s="84"/>
      <c r="O841" s="84"/>
      <c r="P841" s="84"/>
      <c r="Q841" s="84"/>
      <c r="R841" s="84"/>
      <c r="S841" s="84"/>
      <c r="T841" s="84"/>
      <c r="U841" s="84"/>
      <c r="V841" s="84"/>
      <c r="W841" s="84"/>
      <c r="X841" s="84"/>
      <c r="Y841" s="84"/>
    </row>
    <row r="842" spans="1:25" ht="12.75" customHeight="1">
      <c r="A842" s="84"/>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row>
    <row r="843" spans="1:25" ht="12.75" customHeight="1">
      <c r="A843" s="84"/>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row>
    <row r="844" spans="1:25" ht="12.75" customHeight="1">
      <c r="A844" s="84"/>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row>
    <row r="845" spans="1:25" ht="12.75" customHeight="1">
      <c r="A845" s="84"/>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row>
    <row r="846" spans="1:25" ht="12.75" customHeight="1">
      <c r="A846" s="84"/>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row>
    <row r="847" spans="1:25" ht="12.75" customHeight="1">
      <c r="A847" s="84"/>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row>
    <row r="848" spans="1:25" ht="12.75" customHeight="1">
      <c r="A848" s="84"/>
      <c r="B848" s="84"/>
      <c r="C848" s="84"/>
      <c r="D848" s="84"/>
      <c r="E848" s="84"/>
      <c r="F848" s="84"/>
      <c r="G848" s="84"/>
      <c r="H848" s="84"/>
      <c r="I848" s="84"/>
      <c r="J848" s="84"/>
      <c r="K848" s="84"/>
      <c r="L848" s="84"/>
      <c r="M848" s="84"/>
      <c r="N848" s="84"/>
      <c r="O848" s="84"/>
      <c r="P848" s="84"/>
      <c r="Q848" s="84"/>
      <c r="R848" s="84"/>
      <c r="S848" s="84"/>
      <c r="T848" s="84"/>
      <c r="U848" s="84"/>
      <c r="V848" s="84"/>
      <c r="W848" s="84"/>
      <c r="X848" s="84"/>
      <c r="Y848" s="84"/>
    </row>
    <row r="849" spans="1:25" ht="12.75" customHeight="1">
      <c r="A849" s="84"/>
      <c r="B849" s="84"/>
      <c r="C849" s="84"/>
      <c r="D849" s="84"/>
      <c r="E849" s="84"/>
      <c r="F849" s="84"/>
      <c r="G849" s="84"/>
      <c r="H849" s="84"/>
      <c r="I849" s="84"/>
      <c r="J849" s="84"/>
      <c r="K849" s="84"/>
      <c r="L849" s="84"/>
      <c r="M849" s="84"/>
      <c r="N849" s="84"/>
      <c r="O849" s="84"/>
      <c r="P849" s="84"/>
      <c r="Q849" s="84"/>
      <c r="R849" s="84"/>
      <c r="S849" s="84"/>
      <c r="T849" s="84"/>
      <c r="U849" s="84"/>
      <c r="V849" s="84"/>
      <c r="W849" s="84"/>
      <c r="X849" s="84"/>
      <c r="Y849" s="84"/>
    </row>
    <row r="850" spans="1:25" ht="12.75" customHeight="1">
      <c r="A850" s="84"/>
      <c r="B850" s="84"/>
      <c r="C850" s="84"/>
      <c r="D850" s="84"/>
      <c r="E850" s="84"/>
      <c r="F850" s="84"/>
      <c r="G850" s="84"/>
      <c r="H850" s="84"/>
      <c r="I850" s="84"/>
      <c r="J850" s="84"/>
      <c r="K850" s="84"/>
      <c r="L850" s="84"/>
      <c r="M850" s="84"/>
      <c r="N850" s="84"/>
      <c r="O850" s="84"/>
      <c r="P850" s="84"/>
      <c r="Q850" s="84"/>
      <c r="R850" s="84"/>
      <c r="S850" s="84"/>
      <c r="T850" s="84"/>
      <c r="U850" s="84"/>
      <c r="V850" s="84"/>
      <c r="W850" s="84"/>
      <c r="X850" s="84"/>
      <c r="Y850" s="84"/>
    </row>
    <row r="851" spans="1:25" ht="12.75" customHeight="1">
      <c r="A851" s="84"/>
      <c r="B851" s="84"/>
      <c r="C851" s="84"/>
      <c r="D851" s="84"/>
      <c r="E851" s="84"/>
      <c r="F851" s="84"/>
      <c r="G851" s="84"/>
      <c r="H851" s="84"/>
      <c r="I851" s="84"/>
      <c r="J851" s="84"/>
      <c r="K851" s="84"/>
      <c r="L851" s="84"/>
      <c r="M851" s="84"/>
      <c r="N851" s="84"/>
      <c r="O851" s="84"/>
      <c r="P851" s="84"/>
      <c r="Q851" s="84"/>
      <c r="R851" s="84"/>
      <c r="S851" s="84"/>
      <c r="T851" s="84"/>
      <c r="U851" s="84"/>
      <c r="V851" s="84"/>
      <c r="W851" s="84"/>
      <c r="X851" s="84"/>
      <c r="Y851" s="84"/>
    </row>
    <row r="852" spans="1:25" ht="12.75" customHeight="1">
      <c r="A852" s="84"/>
      <c r="B852" s="84"/>
      <c r="C852" s="84"/>
      <c r="D852" s="84"/>
      <c r="E852" s="84"/>
      <c r="F852" s="84"/>
      <c r="G852" s="84"/>
      <c r="H852" s="84"/>
      <c r="I852" s="84"/>
      <c r="J852" s="84"/>
      <c r="K852" s="84"/>
      <c r="L852" s="84"/>
      <c r="M852" s="84"/>
      <c r="N852" s="84"/>
      <c r="O852" s="84"/>
      <c r="P852" s="84"/>
      <c r="Q852" s="84"/>
      <c r="R852" s="84"/>
      <c r="S852" s="84"/>
      <c r="T852" s="84"/>
      <c r="U852" s="84"/>
      <c r="V852" s="84"/>
      <c r="W852" s="84"/>
      <c r="X852" s="84"/>
      <c r="Y852" s="84"/>
    </row>
    <row r="853" spans="1:25" ht="12.75" customHeight="1">
      <c r="A853" s="84"/>
      <c r="B853" s="84"/>
      <c r="C853" s="84"/>
      <c r="D853" s="84"/>
      <c r="E853" s="84"/>
      <c r="F853" s="84"/>
      <c r="G853" s="84"/>
      <c r="H853" s="84"/>
      <c r="I853" s="84"/>
      <c r="J853" s="84"/>
      <c r="K853" s="84"/>
      <c r="L853" s="84"/>
      <c r="M853" s="84"/>
      <c r="N853" s="84"/>
      <c r="O853" s="84"/>
      <c r="P853" s="84"/>
      <c r="Q853" s="84"/>
      <c r="R853" s="84"/>
      <c r="S853" s="84"/>
      <c r="T853" s="84"/>
      <c r="U853" s="84"/>
      <c r="V853" s="84"/>
      <c r="W853" s="84"/>
      <c r="X853" s="84"/>
      <c r="Y853" s="84"/>
    </row>
    <row r="854" spans="1:25" ht="12.75" customHeight="1">
      <c r="A854" s="84"/>
      <c r="B854" s="84"/>
      <c r="C854" s="84"/>
      <c r="D854" s="84"/>
      <c r="E854" s="84"/>
      <c r="F854" s="84"/>
      <c r="G854" s="84"/>
      <c r="H854" s="84"/>
      <c r="I854" s="84"/>
      <c r="J854" s="84"/>
      <c r="K854" s="84"/>
      <c r="L854" s="84"/>
      <c r="M854" s="84"/>
      <c r="N854" s="84"/>
      <c r="O854" s="84"/>
      <c r="P854" s="84"/>
      <c r="Q854" s="84"/>
      <c r="R854" s="84"/>
      <c r="S854" s="84"/>
      <c r="T854" s="84"/>
      <c r="U854" s="84"/>
      <c r="V854" s="84"/>
      <c r="W854" s="84"/>
      <c r="X854" s="84"/>
      <c r="Y854" s="84"/>
    </row>
    <row r="855" spans="1:25" ht="12.75" customHeight="1">
      <c r="A855" s="84"/>
      <c r="B855" s="84"/>
      <c r="C855" s="84"/>
      <c r="D855" s="84"/>
      <c r="E855" s="84"/>
      <c r="F855" s="84"/>
      <c r="G855" s="84"/>
      <c r="H855" s="84"/>
      <c r="I855" s="84"/>
      <c r="J855" s="84"/>
      <c r="K855" s="84"/>
      <c r="L855" s="84"/>
      <c r="M855" s="84"/>
      <c r="N855" s="84"/>
      <c r="O855" s="84"/>
      <c r="P855" s="84"/>
      <c r="Q855" s="84"/>
      <c r="R855" s="84"/>
      <c r="S855" s="84"/>
      <c r="T855" s="84"/>
      <c r="U855" s="84"/>
      <c r="V855" s="84"/>
      <c r="W855" s="84"/>
      <c r="X855" s="84"/>
      <c r="Y855" s="84"/>
    </row>
    <row r="856" spans="1:25" ht="12.75" customHeight="1">
      <c r="A856" s="84"/>
      <c r="B856" s="84"/>
      <c r="C856" s="84"/>
      <c r="D856" s="84"/>
      <c r="E856" s="84"/>
      <c r="F856" s="84"/>
      <c r="G856" s="84"/>
      <c r="H856" s="84"/>
      <c r="I856" s="84"/>
      <c r="J856" s="84"/>
      <c r="K856" s="84"/>
      <c r="L856" s="84"/>
      <c r="M856" s="84"/>
      <c r="N856" s="84"/>
      <c r="O856" s="84"/>
      <c r="P856" s="84"/>
      <c r="Q856" s="84"/>
      <c r="R856" s="84"/>
      <c r="S856" s="84"/>
      <c r="T856" s="84"/>
      <c r="U856" s="84"/>
      <c r="V856" s="84"/>
      <c r="W856" s="84"/>
      <c r="X856" s="84"/>
      <c r="Y856" s="84"/>
    </row>
    <row r="857" spans="1:25" ht="12.75" customHeight="1">
      <c r="A857" s="84"/>
      <c r="B857" s="84"/>
      <c r="C857" s="84"/>
      <c r="D857" s="84"/>
      <c r="E857" s="84"/>
      <c r="F857" s="84"/>
      <c r="G857" s="84"/>
      <c r="H857" s="84"/>
      <c r="I857" s="84"/>
      <c r="J857" s="84"/>
      <c r="K857" s="84"/>
      <c r="L857" s="84"/>
      <c r="M857" s="84"/>
      <c r="N857" s="84"/>
      <c r="O857" s="84"/>
      <c r="P857" s="84"/>
      <c r="Q857" s="84"/>
      <c r="R857" s="84"/>
      <c r="S857" s="84"/>
      <c r="T857" s="84"/>
      <c r="U857" s="84"/>
      <c r="V857" s="84"/>
      <c r="W857" s="84"/>
      <c r="X857" s="84"/>
      <c r="Y857" s="84"/>
    </row>
    <row r="858" spans="1:25" ht="12.75" customHeight="1">
      <c r="A858" s="84"/>
      <c r="B858" s="84"/>
      <c r="C858" s="84"/>
      <c r="D858" s="84"/>
      <c r="E858" s="84"/>
      <c r="F858" s="84"/>
      <c r="G858" s="84"/>
      <c r="H858" s="84"/>
      <c r="I858" s="84"/>
      <c r="J858" s="84"/>
      <c r="K858" s="84"/>
      <c r="L858" s="84"/>
      <c r="M858" s="84"/>
      <c r="N858" s="84"/>
      <c r="O858" s="84"/>
      <c r="P858" s="84"/>
      <c r="Q858" s="84"/>
      <c r="R858" s="84"/>
      <c r="S858" s="84"/>
      <c r="T858" s="84"/>
      <c r="U858" s="84"/>
      <c r="V858" s="84"/>
      <c r="W858" s="84"/>
      <c r="X858" s="84"/>
      <c r="Y858" s="84"/>
    </row>
    <row r="859" spans="1:25" ht="12.75" customHeight="1">
      <c r="A859" s="84"/>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row>
    <row r="860" spans="1:25" ht="12.75" customHeight="1">
      <c r="A860" s="84"/>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row>
    <row r="861" spans="1:25" ht="12.75" customHeight="1">
      <c r="A861" s="84"/>
      <c r="B861" s="84"/>
      <c r="C861" s="84"/>
      <c r="D861" s="84"/>
      <c r="E861" s="84"/>
      <c r="F861" s="84"/>
      <c r="G861" s="84"/>
      <c r="H861" s="84"/>
      <c r="I861" s="84"/>
      <c r="J861" s="84"/>
      <c r="K861" s="84"/>
      <c r="L861" s="84"/>
      <c r="M861" s="84"/>
      <c r="N861" s="84"/>
      <c r="O861" s="84"/>
      <c r="P861" s="84"/>
      <c r="Q861" s="84"/>
      <c r="R861" s="84"/>
      <c r="S861" s="84"/>
      <c r="T861" s="84"/>
      <c r="U861" s="84"/>
      <c r="V861" s="84"/>
      <c r="W861" s="84"/>
      <c r="X861" s="84"/>
      <c r="Y861" s="84"/>
    </row>
    <row r="862" spans="1:25" ht="12.75" customHeight="1">
      <c r="A862" s="84"/>
      <c r="B862" s="84"/>
      <c r="C862" s="84"/>
      <c r="D862" s="84"/>
      <c r="E862" s="84"/>
      <c r="F862" s="84"/>
      <c r="G862" s="84"/>
      <c r="H862" s="84"/>
      <c r="I862" s="84"/>
      <c r="J862" s="84"/>
      <c r="K862" s="84"/>
      <c r="L862" s="84"/>
      <c r="M862" s="84"/>
      <c r="N862" s="84"/>
      <c r="O862" s="84"/>
      <c r="P862" s="84"/>
      <c r="Q862" s="84"/>
      <c r="R862" s="84"/>
      <c r="S862" s="84"/>
      <c r="T862" s="84"/>
      <c r="U862" s="84"/>
      <c r="V862" s="84"/>
      <c r="W862" s="84"/>
      <c r="X862" s="84"/>
      <c r="Y862" s="84"/>
    </row>
    <row r="863" spans="1:25" ht="12.75" customHeight="1">
      <c r="A863" s="84"/>
      <c r="B863" s="84"/>
      <c r="C863" s="84"/>
      <c r="D863" s="84"/>
      <c r="E863" s="84"/>
      <c r="F863" s="84"/>
      <c r="G863" s="84"/>
      <c r="H863" s="84"/>
      <c r="I863" s="84"/>
      <c r="J863" s="84"/>
      <c r="K863" s="84"/>
      <c r="L863" s="84"/>
      <c r="M863" s="84"/>
      <c r="N863" s="84"/>
      <c r="O863" s="84"/>
      <c r="P863" s="84"/>
      <c r="Q863" s="84"/>
      <c r="R863" s="84"/>
      <c r="S863" s="84"/>
      <c r="T863" s="84"/>
      <c r="U863" s="84"/>
      <c r="V863" s="84"/>
      <c r="W863" s="84"/>
      <c r="X863" s="84"/>
      <c r="Y863" s="84"/>
    </row>
    <row r="864" spans="1:25" ht="12.75" customHeight="1">
      <c r="A864" s="84"/>
      <c r="B864" s="84"/>
      <c r="C864" s="84"/>
      <c r="D864" s="84"/>
      <c r="E864" s="84"/>
      <c r="F864" s="84"/>
      <c r="G864" s="84"/>
      <c r="H864" s="84"/>
      <c r="I864" s="84"/>
      <c r="J864" s="84"/>
      <c r="K864" s="84"/>
      <c r="L864" s="84"/>
      <c r="M864" s="84"/>
      <c r="N864" s="84"/>
      <c r="O864" s="84"/>
      <c r="P864" s="84"/>
      <c r="Q864" s="84"/>
      <c r="R864" s="84"/>
      <c r="S864" s="84"/>
      <c r="T864" s="84"/>
      <c r="U864" s="84"/>
      <c r="V864" s="84"/>
      <c r="W864" s="84"/>
      <c r="X864" s="84"/>
      <c r="Y864" s="84"/>
    </row>
    <row r="865" spans="1:25" ht="12.75" customHeight="1">
      <c r="A865" s="84"/>
      <c r="B865" s="84"/>
      <c r="C865" s="84"/>
      <c r="D865" s="84"/>
      <c r="E865" s="84"/>
      <c r="F865" s="84"/>
      <c r="G865" s="84"/>
      <c r="H865" s="84"/>
      <c r="I865" s="84"/>
      <c r="J865" s="84"/>
      <c r="K865" s="84"/>
      <c r="L865" s="84"/>
      <c r="M865" s="84"/>
      <c r="N865" s="84"/>
      <c r="O865" s="84"/>
      <c r="P865" s="84"/>
      <c r="Q865" s="84"/>
      <c r="R865" s="84"/>
      <c r="S865" s="84"/>
      <c r="T865" s="84"/>
      <c r="U865" s="84"/>
      <c r="V865" s="84"/>
      <c r="W865" s="84"/>
      <c r="X865" s="84"/>
      <c r="Y865" s="84"/>
    </row>
    <row r="866" spans="1:25" ht="12.75" customHeight="1">
      <c r="A866" s="84"/>
      <c r="B866" s="84"/>
      <c r="C866" s="84"/>
      <c r="D866" s="84"/>
      <c r="E866" s="84"/>
      <c r="F866" s="84"/>
      <c r="G866" s="84"/>
      <c r="H866" s="84"/>
      <c r="I866" s="84"/>
      <c r="J866" s="84"/>
      <c r="K866" s="84"/>
      <c r="L866" s="84"/>
      <c r="M866" s="84"/>
      <c r="N866" s="84"/>
      <c r="O866" s="84"/>
      <c r="P866" s="84"/>
      <c r="Q866" s="84"/>
      <c r="R866" s="84"/>
      <c r="S866" s="84"/>
      <c r="T866" s="84"/>
      <c r="U866" s="84"/>
      <c r="V866" s="84"/>
      <c r="W866" s="84"/>
      <c r="X866" s="84"/>
      <c r="Y866" s="84"/>
    </row>
    <row r="867" spans="1:25" ht="12.75" customHeight="1">
      <c r="A867" s="84"/>
      <c r="B867" s="84"/>
      <c r="C867" s="84"/>
      <c r="D867" s="84"/>
      <c r="E867" s="84"/>
      <c r="F867" s="84"/>
      <c r="G867" s="84"/>
      <c r="H867" s="84"/>
      <c r="I867" s="84"/>
      <c r="J867" s="84"/>
      <c r="K867" s="84"/>
      <c r="L867" s="84"/>
      <c r="M867" s="84"/>
      <c r="N867" s="84"/>
      <c r="O867" s="84"/>
      <c r="P867" s="84"/>
      <c r="Q867" s="84"/>
      <c r="R867" s="84"/>
      <c r="S867" s="84"/>
      <c r="T867" s="84"/>
      <c r="U867" s="84"/>
      <c r="V867" s="84"/>
      <c r="W867" s="84"/>
      <c r="X867" s="84"/>
      <c r="Y867" s="84"/>
    </row>
    <row r="868" spans="1:25" ht="12.75" customHeight="1">
      <c r="A868" s="84"/>
      <c r="B868" s="84"/>
      <c r="C868" s="84"/>
      <c r="D868" s="84"/>
      <c r="E868" s="84"/>
      <c r="F868" s="84"/>
      <c r="G868" s="84"/>
      <c r="H868" s="84"/>
      <c r="I868" s="84"/>
      <c r="J868" s="84"/>
      <c r="K868" s="84"/>
      <c r="L868" s="84"/>
      <c r="M868" s="84"/>
      <c r="N868" s="84"/>
      <c r="O868" s="84"/>
      <c r="P868" s="84"/>
      <c r="Q868" s="84"/>
      <c r="R868" s="84"/>
      <c r="S868" s="84"/>
      <c r="T868" s="84"/>
      <c r="U868" s="84"/>
      <c r="V868" s="84"/>
      <c r="W868" s="84"/>
      <c r="X868" s="84"/>
      <c r="Y868" s="84"/>
    </row>
    <row r="869" spans="1:25" ht="12.75" customHeight="1">
      <c r="A869" s="84"/>
      <c r="B869" s="84"/>
      <c r="C869" s="84"/>
      <c r="D869" s="84"/>
      <c r="E869" s="84"/>
      <c r="F869" s="84"/>
      <c r="G869" s="84"/>
      <c r="H869" s="84"/>
      <c r="I869" s="84"/>
      <c r="J869" s="84"/>
      <c r="K869" s="84"/>
      <c r="L869" s="84"/>
      <c r="M869" s="84"/>
      <c r="N869" s="84"/>
      <c r="O869" s="84"/>
      <c r="P869" s="84"/>
      <c r="Q869" s="84"/>
      <c r="R869" s="84"/>
      <c r="S869" s="84"/>
      <c r="T869" s="84"/>
      <c r="U869" s="84"/>
      <c r="V869" s="84"/>
      <c r="W869" s="84"/>
      <c r="X869" s="84"/>
      <c r="Y869" s="84"/>
    </row>
    <row r="870" spans="1:25" ht="12.75" customHeight="1">
      <c r="A870" s="84"/>
      <c r="B870" s="84"/>
      <c r="C870" s="84"/>
      <c r="D870" s="84"/>
      <c r="E870" s="84"/>
      <c r="F870" s="84"/>
      <c r="G870" s="84"/>
      <c r="H870" s="84"/>
      <c r="I870" s="84"/>
      <c r="J870" s="84"/>
      <c r="K870" s="84"/>
      <c r="L870" s="84"/>
      <c r="M870" s="84"/>
      <c r="N870" s="84"/>
      <c r="O870" s="84"/>
      <c r="P870" s="84"/>
      <c r="Q870" s="84"/>
      <c r="R870" s="84"/>
      <c r="S870" s="84"/>
      <c r="T870" s="84"/>
      <c r="U870" s="84"/>
      <c r="V870" s="84"/>
      <c r="W870" s="84"/>
      <c r="X870" s="84"/>
      <c r="Y870" s="84"/>
    </row>
    <row r="871" spans="1:25" ht="12.75" customHeight="1">
      <c r="A871" s="84"/>
      <c r="B871" s="84"/>
      <c r="C871" s="84"/>
      <c r="D871" s="84"/>
      <c r="E871" s="84"/>
      <c r="F871" s="84"/>
      <c r="G871" s="84"/>
      <c r="H871" s="84"/>
      <c r="I871" s="84"/>
      <c r="J871" s="84"/>
      <c r="K871" s="84"/>
      <c r="L871" s="84"/>
      <c r="M871" s="84"/>
      <c r="N871" s="84"/>
      <c r="O871" s="84"/>
      <c r="P871" s="84"/>
      <c r="Q871" s="84"/>
      <c r="R871" s="84"/>
      <c r="S871" s="84"/>
      <c r="T871" s="84"/>
      <c r="U871" s="84"/>
      <c r="V871" s="84"/>
      <c r="W871" s="84"/>
      <c r="X871" s="84"/>
      <c r="Y871" s="84"/>
    </row>
    <row r="872" spans="1:25" ht="12.75" customHeight="1">
      <c r="A872" s="84"/>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row>
    <row r="873" spans="1:25" ht="12.75" customHeight="1">
      <c r="A873" s="84"/>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row>
    <row r="874" spans="1:25" ht="12.75" customHeight="1">
      <c r="A874" s="84"/>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row>
    <row r="875" spans="1:25" ht="12.75" customHeight="1">
      <c r="A875" s="84"/>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row>
    <row r="876" spans="1:25" ht="12.75" customHeight="1">
      <c r="A876" s="84"/>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row>
    <row r="877" spans="1:25" ht="12.75" customHeight="1">
      <c r="A877" s="84"/>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row>
    <row r="878" spans="1:25" ht="12.75" customHeight="1">
      <c r="A878" s="84"/>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row>
    <row r="879" spans="1:25" ht="12.75" customHeight="1">
      <c r="A879" s="84"/>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row>
    <row r="880" spans="1:25" ht="12.75" customHeight="1">
      <c r="A880" s="84"/>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row>
    <row r="881" spans="1:25" ht="12.75" customHeight="1">
      <c r="A881" s="84"/>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row>
    <row r="882" spans="1:25" ht="12.75" customHeight="1">
      <c r="A882" s="84"/>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row>
    <row r="883" spans="1:25" ht="12.75" customHeight="1">
      <c r="A883" s="84"/>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row>
    <row r="884" spans="1:25" ht="12.75" customHeight="1">
      <c r="A884" s="84"/>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row>
    <row r="885" spans="1:25" ht="12.75" customHeight="1">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row>
    <row r="886" spans="1:25" ht="12.75" customHeight="1">
      <c r="A886" s="84"/>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row>
    <row r="887" spans="1:25" ht="12.75" customHeight="1">
      <c r="A887" s="84"/>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row>
    <row r="888" spans="1:25" ht="12.75" customHeight="1">
      <c r="A888" s="84"/>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row>
    <row r="889" spans="1:25" ht="12.75" customHeight="1">
      <c r="A889" s="84"/>
      <c r="B889" s="84"/>
      <c r="C889" s="84"/>
      <c r="D889" s="84"/>
      <c r="E889" s="84"/>
      <c r="F889" s="84"/>
      <c r="G889" s="84"/>
      <c r="H889" s="84"/>
      <c r="I889" s="84"/>
      <c r="J889" s="84"/>
      <c r="K889" s="84"/>
      <c r="L889" s="84"/>
      <c r="M889" s="84"/>
      <c r="N889" s="84"/>
      <c r="O889" s="84"/>
      <c r="P889" s="84"/>
      <c r="Q889" s="84"/>
      <c r="R889" s="84"/>
      <c r="S889" s="84"/>
      <c r="T889" s="84"/>
      <c r="U889" s="84"/>
      <c r="V889" s="84"/>
      <c r="W889" s="84"/>
      <c r="X889" s="84"/>
      <c r="Y889" s="84"/>
    </row>
    <row r="890" spans="1:25" ht="12.75" customHeight="1">
      <c r="A890" s="84"/>
      <c r="B890" s="84"/>
      <c r="C890" s="84"/>
      <c r="D890" s="84"/>
      <c r="E890" s="84"/>
      <c r="F890" s="84"/>
      <c r="G890" s="84"/>
      <c r="H890" s="84"/>
      <c r="I890" s="84"/>
      <c r="J890" s="84"/>
      <c r="K890" s="84"/>
      <c r="L890" s="84"/>
      <c r="M890" s="84"/>
      <c r="N890" s="84"/>
      <c r="O890" s="84"/>
      <c r="P890" s="84"/>
      <c r="Q890" s="84"/>
      <c r="R890" s="84"/>
      <c r="S890" s="84"/>
      <c r="T890" s="84"/>
      <c r="U890" s="84"/>
      <c r="V890" s="84"/>
      <c r="W890" s="84"/>
      <c r="X890" s="84"/>
      <c r="Y890" s="84"/>
    </row>
    <row r="891" spans="1:25" ht="12.75" customHeight="1">
      <c r="A891" s="84"/>
      <c r="B891" s="84"/>
      <c r="C891" s="84"/>
      <c r="D891" s="84"/>
      <c r="E891" s="84"/>
      <c r="F891" s="84"/>
      <c r="G891" s="84"/>
      <c r="H891" s="84"/>
      <c r="I891" s="84"/>
      <c r="J891" s="84"/>
      <c r="K891" s="84"/>
      <c r="L891" s="84"/>
      <c r="M891" s="84"/>
      <c r="N891" s="84"/>
      <c r="O891" s="84"/>
      <c r="P891" s="84"/>
      <c r="Q891" s="84"/>
      <c r="R891" s="84"/>
      <c r="S891" s="84"/>
      <c r="T891" s="84"/>
      <c r="U891" s="84"/>
      <c r="V891" s="84"/>
      <c r="W891" s="84"/>
      <c r="X891" s="84"/>
      <c r="Y891" s="84"/>
    </row>
    <row r="892" spans="1:25" ht="12.75" customHeight="1">
      <c r="A892" s="84"/>
      <c r="B892" s="84"/>
      <c r="C892" s="84"/>
      <c r="D892" s="84"/>
      <c r="E892" s="84"/>
      <c r="F892" s="84"/>
      <c r="G892" s="84"/>
      <c r="H892" s="84"/>
      <c r="I892" s="84"/>
      <c r="J892" s="84"/>
      <c r="K892" s="84"/>
      <c r="L892" s="84"/>
      <c r="M892" s="84"/>
      <c r="N892" s="84"/>
      <c r="O892" s="84"/>
      <c r="P892" s="84"/>
      <c r="Q892" s="84"/>
      <c r="R892" s="84"/>
      <c r="S892" s="84"/>
      <c r="T892" s="84"/>
      <c r="U892" s="84"/>
      <c r="V892" s="84"/>
      <c r="W892" s="84"/>
      <c r="X892" s="84"/>
      <c r="Y892" s="84"/>
    </row>
    <row r="893" spans="1:25" ht="12.75" customHeight="1">
      <c r="A893" s="84"/>
      <c r="B893" s="84"/>
      <c r="C893" s="84"/>
      <c r="D893" s="84"/>
      <c r="E893" s="84"/>
      <c r="F893" s="84"/>
      <c r="G893" s="84"/>
      <c r="H893" s="84"/>
      <c r="I893" s="84"/>
      <c r="J893" s="84"/>
      <c r="K893" s="84"/>
      <c r="L893" s="84"/>
      <c r="M893" s="84"/>
      <c r="N893" s="84"/>
      <c r="O893" s="84"/>
      <c r="P893" s="84"/>
      <c r="Q893" s="84"/>
      <c r="R893" s="84"/>
      <c r="S893" s="84"/>
      <c r="T893" s="84"/>
      <c r="U893" s="84"/>
      <c r="V893" s="84"/>
      <c r="W893" s="84"/>
      <c r="X893" s="84"/>
      <c r="Y893" s="84"/>
    </row>
    <row r="894" spans="1:25" ht="12.75" customHeight="1">
      <c r="A894" s="84"/>
      <c r="B894" s="84"/>
      <c r="C894" s="84"/>
      <c r="D894" s="84"/>
      <c r="E894" s="84"/>
      <c r="F894" s="84"/>
      <c r="G894" s="84"/>
      <c r="H894" s="84"/>
      <c r="I894" s="84"/>
      <c r="J894" s="84"/>
      <c r="K894" s="84"/>
      <c r="L894" s="84"/>
      <c r="M894" s="84"/>
      <c r="N894" s="84"/>
      <c r="O894" s="84"/>
      <c r="P894" s="84"/>
      <c r="Q894" s="84"/>
      <c r="R894" s="84"/>
      <c r="S894" s="84"/>
      <c r="T894" s="84"/>
      <c r="U894" s="84"/>
      <c r="V894" s="84"/>
      <c r="W894" s="84"/>
      <c r="X894" s="84"/>
      <c r="Y894" s="84"/>
    </row>
    <row r="895" spans="1:25" ht="12.75" customHeight="1">
      <c r="A895" s="84"/>
      <c r="B895" s="84"/>
      <c r="C895" s="84"/>
      <c r="D895" s="84"/>
      <c r="E895" s="84"/>
      <c r="F895" s="84"/>
      <c r="G895" s="84"/>
      <c r="H895" s="84"/>
      <c r="I895" s="84"/>
      <c r="J895" s="84"/>
      <c r="K895" s="84"/>
      <c r="L895" s="84"/>
      <c r="M895" s="84"/>
      <c r="N895" s="84"/>
      <c r="O895" s="84"/>
      <c r="P895" s="84"/>
      <c r="Q895" s="84"/>
      <c r="R895" s="84"/>
      <c r="S895" s="84"/>
      <c r="T895" s="84"/>
      <c r="U895" s="84"/>
      <c r="V895" s="84"/>
      <c r="W895" s="84"/>
      <c r="X895" s="84"/>
      <c r="Y895" s="84"/>
    </row>
    <row r="896" spans="1:25" ht="12.75" customHeight="1">
      <c r="A896" s="84"/>
      <c r="B896" s="84"/>
      <c r="C896" s="84"/>
      <c r="D896" s="84"/>
      <c r="E896" s="84"/>
      <c r="F896" s="84"/>
      <c r="G896" s="84"/>
      <c r="H896" s="84"/>
      <c r="I896" s="84"/>
      <c r="J896" s="84"/>
      <c r="K896" s="84"/>
      <c r="L896" s="84"/>
      <c r="M896" s="84"/>
      <c r="N896" s="84"/>
      <c r="O896" s="84"/>
      <c r="P896" s="84"/>
      <c r="Q896" s="84"/>
      <c r="R896" s="84"/>
      <c r="S896" s="84"/>
      <c r="T896" s="84"/>
      <c r="U896" s="84"/>
      <c r="V896" s="84"/>
      <c r="W896" s="84"/>
      <c r="X896" s="84"/>
      <c r="Y896" s="84"/>
    </row>
    <row r="897" spans="1:25" ht="12.75" customHeight="1">
      <c r="A897" s="84"/>
      <c r="B897" s="84"/>
      <c r="C897" s="84"/>
      <c r="D897" s="84"/>
      <c r="E897" s="84"/>
      <c r="F897" s="84"/>
      <c r="G897" s="84"/>
      <c r="H897" s="84"/>
      <c r="I897" s="84"/>
      <c r="J897" s="84"/>
      <c r="K897" s="84"/>
      <c r="L897" s="84"/>
      <c r="M897" s="84"/>
      <c r="N897" s="84"/>
      <c r="O897" s="84"/>
      <c r="P897" s="84"/>
      <c r="Q897" s="84"/>
      <c r="R897" s="84"/>
      <c r="S897" s="84"/>
      <c r="T897" s="84"/>
      <c r="U897" s="84"/>
      <c r="V897" s="84"/>
      <c r="W897" s="84"/>
      <c r="X897" s="84"/>
      <c r="Y897" s="84"/>
    </row>
    <row r="898" spans="1:25" ht="12.75" customHeight="1">
      <c r="A898" s="84"/>
      <c r="B898" s="84"/>
      <c r="C898" s="84"/>
      <c r="D898" s="84"/>
      <c r="E898" s="84"/>
      <c r="F898" s="84"/>
      <c r="G898" s="84"/>
      <c r="H898" s="84"/>
      <c r="I898" s="84"/>
      <c r="J898" s="84"/>
      <c r="K898" s="84"/>
      <c r="L898" s="84"/>
      <c r="M898" s="84"/>
      <c r="N898" s="84"/>
      <c r="O898" s="84"/>
      <c r="P898" s="84"/>
      <c r="Q898" s="84"/>
      <c r="R898" s="84"/>
      <c r="S898" s="84"/>
      <c r="T898" s="84"/>
      <c r="U898" s="84"/>
      <c r="V898" s="84"/>
      <c r="W898" s="84"/>
      <c r="X898" s="84"/>
      <c r="Y898" s="84"/>
    </row>
    <row r="899" spans="1:25" ht="12.75" customHeight="1">
      <c r="A899" s="84"/>
      <c r="B899" s="84"/>
      <c r="C899" s="84"/>
      <c r="D899" s="84"/>
      <c r="E899" s="84"/>
      <c r="F899" s="84"/>
      <c r="G899" s="84"/>
      <c r="H899" s="84"/>
      <c r="I899" s="84"/>
      <c r="J899" s="84"/>
      <c r="K899" s="84"/>
      <c r="L899" s="84"/>
      <c r="M899" s="84"/>
      <c r="N899" s="84"/>
      <c r="O899" s="84"/>
      <c r="P899" s="84"/>
      <c r="Q899" s="84"/>
      <c r="R899" s="84"/>
      <c r="S899" s="84"/>
      <c r="T899" s="84"/>
      <c r="U899" s="84"/>
      <c r="V899" s="84"/>
      <c r="W899" s="84"/>
      <c r="X899" s="84"/>
      <c r="Y899" s="84"/>
    </row>
    <row r="900" spans="1:25" ht="12.75" customHeight="1">
      <c r="A900" s="84"/>
      <c r="B900" s="84"/>
      <c r="C900" s="84"/>
      <c r="D900" s="84"/>
      <c r="E900" s="84"/>
      <c r="F900" s="84"/>
      <c r="G900" s="84"/>
      <c r="H900" s="84"/>
      <c r="I900" s="84"/>
      <c r="J900" s="84"/>
      <c r="K900" s="84"/>
      <c r="L900" s="84"/>
      <c r="M900" s="84"/>
      <c r="N900" s="84"/>
      <c r="O900" s="84"/>
      <c r="P900" s="84"/>
      <c r="Q900" s="84"/>
      <c r="R900" s="84"/>
      <c r="S900" s="84"/>
      <c r="T900" s="84"/>
      <c r="U900" s="84"/>
      <c r="V900" s="84"/>
      <c r="W900" s="84"/>
      <c r="X900" s="84"/>
      <c r="Y900" s="84"/>
    </row>
    <row r="901" spans="1:25" ht="12.75" customHeight="1">
      <c r="A901" s="84"/>
      <c r="B901" s="84"/>
      <c r="C901" s="84"/>
      <c r="D901" s="84"/>
      <c r="E901" s="84"/>
      <c r="F901" s="84"/>
      <c r="G901" s="84"/>
      <c r="H901" s="84"/>
      <c r="I901" s="84"/>
      <c r="J901" s="84"/>
      <c r="K901" s="84"/>
      <c r="L901" s="84"/>
      <c r="M901" s="84"/>
      <c r="N901" s="84"/>
      <c r="O901" s="84"/>
      <c r="P901" s="84"/>
      <c r="Q901" s="84"/>
      <c r="R901" s="84"/>
      <c r="S901" s="84"/>
      <c r="T901" s="84"/>
      <c r="U901" s="84"/>
      <c r="V901" s="84"/>
      <c r="W901" s="84"/>
      <c r="X901" s="84"/>
      <c r="Y901" s="84"/>
    </row>
    <row r="902" spans="1:25" ht="12.75" customHeight="1">
      <c r="A902" s="84"/>
      <c r="B902" s="84"/>
      <c r="C902" s="84"/>
      <c r="D902" s="84"/>
      <c r="E902" s="84"/>
      <c r="F902" s="84"/>
      <c r="G902" s="84"/>
      <c r="H902" s="84"/>
      <c r="I902" s="84"/>
      <c r="J902" s="84"/>
      <c r="K902" s="84"/>
      <c r="L902" s="84"/>
      <c r="M902" s="84"/>
      <c r="N902" s="84"/>
      <c r="O902" s="84"/>
      <c r="P902" s="84"/>
      <c r="Q902" s="84"/>
      <c r="R902" s="84"/>
      <c r="S902" s="84"/>
      <c r="T902" s="84"/>
      <c r="U902" s="84"/>
      <c r="V902" s="84"/>
      <c r="W902" s="84"/>
      <c r="X902" s="84"/>
      <c r="Y902" s="84"/>
    </row>
    <row r="903" spans="1:25" ht="12.75" customHeight="1">
      <c r="A903" s="84"/>
      <c r="B903" s="84"/>
      <c r="C903" s="84"/>
      <c r="D903" s="84"/>
      <c r="E903" s="84"/>
      <c r="F903" s="84"/>
      <c r="G903" s="84"/>
      <c r="H903" s="84"/>
      <c r="I903" s="84"/>
      <c r="J903" s="84"/>
      <c r="K903" s="84"/>
      <c r="L903" s="84"/>
      <c r="M903" s="84"/>
      <c r="N903" s="84"/>
      <c r="O903" s="84"/>
      <c r="P903" s="84"/>
      <c r="Q903" s="84"/>
      <c r="R903" s="84"/>
      <c r="S903" s="84"/>
      <c r="T903" s="84"/>
      <c r="U903" s="84"/>
      <c r="V903" s="84"/>
      <c r="W903" s="84"/>
      <c r="X903" s="84"/>
      <c r="Y903" s="84"/>
    </row>
    <row r="904" spans="1:25" ht="12.75" customHeight="1">
      <c r="A904" s="84"/>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row>
    <row r="905" spans="1:25" ht="12.75" customHeight="1">
      <c r="A905" s="84"/>
      <c r="B905" s="84"/>
      <c r="C905" s="84"/>
      <c r="D905" s="84"/>
      <c r="E905" s="84"/>
      <c r="F905" s="84"/>
      <c r="G905" s="84"/>
      <c r="H905" s="84"/>
      <c r="I905" s="84"/>
      <c r="J905" s="84"/>
      <c r="K905" s="84"/>
      <c r="L905" s="84"/>
      <c r="M905" s="84"/>
      <c r="N905" s="84"/>
      <c r="O905" s="84"/>
      <c r="P905" s="84"/>
      <c r="Q905" s="84"/>
      <c r="R905" s="84"/>
      <c r="S905" s="84"/>
      <c r="T905" s="84"/>
      <c r="U905" s="84"/>
      <c r="V905" s="84"/>
      <c r="W905" s="84"/>
      <c r="X905" s="84"/>
      <c r="Y905" s="84"/>
    </row>
    <row r="906" spans="1:25" ht="12.75" customHeight="1">
      <c r="A906" s="84"/>
      <c r="B906" s="84"/>
      <c r="C906" s="84"/>
      <c r="D906" s="84"/>
      <c r="E906" s="84"/>
      <c r="F906" s="84"/>
      <c r="G906" s="84"/>
      <c r="H906" s="84"/>
      <c r="I906" s="84"/>
      <c r="J906" s="84"/>
      <c r="K906" s="84"/>
      <c r="L906" s="84"/>
      <c r="M906" s="84"/>
      <c r="N906" s="84"/>
      <c r="O906" s="84"/>
      <c r="P906" s="84"/>
      <c r="Q906" s="84"/>
      <c r="R906" s="84"/>
      <c r="S906" s="84"/>
      <c r="T906" s="84"/>
      <c r="U906" s="84"/>
      <c r="V906" s="84"/>
      <c r="W906" s="84"/>
      <c r="X906" s="84"/>
      <c r="Y906" s="84"/>
    </row>
    <row r="907" spans="1:25" ht="12.75" customHeight="1">
      <c r="A907" s="84"/>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row>
    <row r="908" spans="1:25" ht="12.75" customHeight="1">
      <c r="A908" s="84"/>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row>
    <row r="909" spans="1:25" ht="12.75" customHeight="1">
      <c r="A909" s="84"/>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row>
    <row r="910" spans="1:25" ht="12.75" customHeight="1">
      <c r="A910" s="84"/>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row>
    <row r="911" spans="1:25" ht="12.75" customHeight="1">
      <c r="A911" s="84"/>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row>
    <row r="912" spans="1:25" ht="12.75" customHeight="1">
      <c r="A912" s="84"/>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row>
    <row r="913" spans="1:25" ht="12.75" customHeight="1">
      <c r="A913" s="84"/>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row>
    <row r="914" spans="1:25" ht="12.75" customHeight="1">
      <c r="A914" s="84"/>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row>
    <row r="915" spans="1:25" ht="12.75" customHeight="1">
      <c r="A915" s="84"/>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row>
    <row r="916" spans="1:25" ht="12.75" customHeight="1">
      <c r="A916" s="84"/>
      <c r="B916" s="84"/>
      <c r="C916" s="84"/>
      <c r="D916" s="84"/>
      <c r="E916" s="84"/>
      <c r="F916" s="84"/>
      <c r="G916" s="84"/>
      <c r="H916" s="84"/>
      <c r="I916" s="84"/>
      <c r="J916" s="84"/>
      <c r="K916" s="84"/>
      <c r="L916" s="84"/>
      <c r="M916" s="84"/>
      <c r="N916" s="84"/>
      <c r="O916" s="84"/>
      <c r="P916" s="84"/>
      <c r="Q916" s="84"/>
      <c r="R916" s="84"/>
      <c r="S916" s="84"/>
      <c r="T916" s="84"/>
      <c r="U916" s="84"/>
      <c r="V916" s="84"/>
      <c r="W916" s="84"/>
      <c r="X916" s="84"/>
      <c r="Y916" s="84"/>
    </row>
    <row r="917" spans="1:25" ht="12.75" customHeight="1">
      <c r="A917" s="84"/>
      <c r="B917" s="84"/>
      <c r="C917" s="84"/>
      <c r="D917" s="84"/>
      <c r="E917" s="84"/>
      <c r="F917" s="84"/>
      <c r="G917" s="84"/>
      <c r="H917" s="84"/>
      <c r="I917" s="84"/>
      <c r="J917" s="84"/>
      <c r="K917" s="84"/>
      <c r="L917" s="84"/>
      <c r="M917" s="84"/>
      <c r="N917" s="84"/>
      <c r="O917" s="84"/>
      <c r="P917" s="84"/>
      <c r="Q917" s="84"/>
      <c r="R917" s="84"/>
      <c r="S917" s="84"/>
      <c r="T917" s="84"/>
      <c r="U917" s="84"/>
      <c r="V917" s="84"/>
      <c r="W917" s="84"/>
      <c r="X917" s="84"/>
      <c r="Y917" s="84"/>
    </row>
    <row r="918" spans="1:25" ht="12.75" customHeight="1">
      <c r="A918" s="84"/>
      <c r="B918" s="84"/>
      <c r="C918" s="84"/>
      <c r="D918" s="84"/>
      <c r="E918" s="84"/>
      <c r="F918" s="84"/>
      <c r="G918" s="84"/>
      <c r="H918" s="84"/>
      <c r="I918" s="84"/>
      <c r="J918" s="84"/>
      <c r="K918" s="84"/>
      <c r="L918" s="84"/>
      <c r="M918" s="84"/>
      <c r="N918" s="84"/>
      <c r="O918" s="84"/>
      <c r="P918" s="84"/>
      <c r="Q918" s="84"/>
      <c r="R918" s="84"/>
      <c r="S918" s="84"/>
      <c r="T918" s="84"/>
      <c r="U918" s="84"/>
      <c r="V918" s="84"/>
      <c r="W918" s="84"/>
      <c r="X918" s="84"/>
      <c r="Y918" s="84"/>
    </row>
    <row r="919" spans="1:25" ht="12.75" customHeight="1">
      <c r="A919" s="84"/>
      <c r="B919" s="84"/>
      <c r="C919" s="84"/>
      <c r="D919" s="84"/>
      <c r="E919" s="84"/>
      <c r="F919" s="84"/>
      <c r="G919" s="84"/>
      <c r="H919" s="84"/>
      <c r="I919" s="84"/>
      <c r="J919" s="84"/>
      <c r="K919" s="84"/>
      <c r="L919" s="84"/>
      <c r="M919" s="84"/>
      <c r="N919" s="84"/>
      <c r="O919" s="84"/>
      <c r="P919" s="84"/>
      <c r="Q919" s="84"/>
      <c r="R919" s="84"/>
      <c r="S919" s="84"/>
      <c r="T919" s="84"/>
      <c r="U919" s="84"/>
      <c r="V919" s="84"/>
      <c r="W919" s="84"/>
      <c r="X919" s="84"/>
      <c r="Y919" s="84"/>
    </row>
    <row r="920" spans="1:25" ht="12.75" customHeight="1">
      <c r="A920" s="84"/>
      <c r="B920" s="84"/>
      <c r="C920" s="84"/>
      <c r="D920" s="84"/>
      <c r="E920" s="84"/>
      <c r="F920" s="84"/>
      <c r="G920" s="84"/>
      <c r="H920" s="84"/>
      <c r="I920" s="84"/>
      <c r="J920" s="84"/>
      <c r="K920" s="84"/>
      <c r="L920" s="84"/>
      <c r="M920" s="84"/>
      <c r="N920" s="84"/>
      <c r="O920" s="84"/>
      <c r="P920" s="84"/>
      <c r="Q920" s="84"/>
      <c r="R920" s="84"/>
      <c r="S920" s="84"/>
      <c r="T920" s="84"/>
      <c r="U920" s="84"/>
      <c r="V920" s="84"/>
      <c r="W920" s="84"/>
      <c r="X920" s="84"/>
      <c r="Y920" s="84"/>
    </row>
    <row r="921" spans="1:25" ht="12.75" customHeight="1">
      <c r="A921" s="84"/>
      <c r="B921" s="84"/>
      <c r="C921" s="84"/>
      <c r="D921" s="84"/>
      <c r="E921" s="84"/>
      <c r="F921" s="84"/>
      <c r="G921" s="84"/>
      <c r="H921" s="84"/>
      <c r="I921" s="84"/>
      <c r="J921" s="84"/>
      <c r="K921" s="84"/>
      <c r="L921" s="84"/>
      <c r="M921" s="84"/>
      <c r="N921" s="84"/>
      <c r="O921" s="84"/>
      <c r="P921" s="84"/>
      <c r="Q921" s="84"/>
      <c r="R921" s="84"/>
      <c r="S921" s="84"/>
      <c r="T921" s="84"/>
      <c r="U921" s="84"/>
      <c r="V921" s="84"/>
      <c r="W921" s="84"/>
      <c r="X921" s="84"/>
      <c r="Y921" s="84"/>
    </row>
    <row r="922" spans="1:25" ht="12.75" customHeight="1">
      <c r="A922" s="84"/>
      <c r="B922" s="84"/>
      <c r="C922" s="84"/>
      <c r="D922" s="84"/>
      <c r="E922" s="84"/>
      <c r="F922" s="84"/>
      <c r="G922" s="84"/>
      <c r="H922" s="84"/>
      <c r="I922" s="84"/>
      <c r="J922" s="84"/>
      <c r="K922" s="84"/>
      <c r="L922" s="84"/>
      <c r="M922" s="84"/>
      <c r="N922" s="84"/>
      <c r="O922" s="84"/>
      <c r="P922" s="84"/>
      <c r="Q922" s="84"/>
      <c r="R922" s="84"/>
      <c r="S922" s="84"/>
      <c r="T922" s="84"/>
      <c r="U922" s="84"/>
      <c r="V922" s="84"/>
      <c r="W922" s="84"/>
      <c r="X922" s="84"/>
      <c r="Y922" s="84"/>
    </row>
    <row r="923" spans="1:25" ht="12.75" customHeight="1">
      <c r="A923" s="84"/>
      <c r="B923" s="84"/>
      <c r="C923" s="84"/>
      <c r="D923" s="84"/>
      <c r="E923" s="84"/>
      <c r="F923" s="84"/>
      <c r="G923" s="84"/>
      <c r="H923" s="84"/>
      <c r="I923" s="84"/>
      <c r="J923" s="84"/>
      <c r="K923" s="84"/>
      <c r="L923" s="84"/>
      <c r="M923" s="84"/>
      <c r="N923" s="84"/>
      <c r="O923" s="84"/>
      <c r="P923" s="84"/>
      <c r="Q923" s="84"/>
      <c r="R923" s="84"/>
      <c r="S923" s="84"/>
      <c r="T923" s="84"/>
      <c r="U923" s="84"/>
      <c r="V923" s="84"/>
      <c r="W923" s="84"/>
      <c r="X923" s="84"/>
      <c r="Y923" s="84"/>
    </row>
    <row r="924" spans="1:25" ht="12.75" customHeight="1">
      <c r="A924" s="84"/>
      <c r="B924" s="84"/>
      <c r="C924" s="84"/>
      <c r="D924" s="84"/>
      <c r="E924" s="84"/>
      <c r="F924" s="84"/>
      <c r="G924" s="84"/>
      <c r="H924" s="84"/>
      <c r="I924" s="84"/>
      <c r="J924" s="84"/>
      <c r="K924" s="84"/>
      <c r="L924" s="84"/>
      <c r="M924" s="84"/>
      <c r="N924" s="84"/>
      <c r="O924" s="84"/>
      <c r="P924" s="84"/>
      <c r="Q924" s="84"/>
      <c r="R924" s="84"/>
      <c r="S924" s="84"/>
      <c r="T924" s="84"/>
      <c r="U924" s="84"/>
      <c r="V924" s="84"/>
      <c r="W924" s="84"/>
      <c r="X924" s="84"/>
      <c r="Y924" s="84"/>
    </row>
    <row r="925" spans="1:25" ht="12.75" customHeight="1">
      <c r="A925" s="84"/>
      <c r="B925" s="84"/>
      <c r="C925" s="84"/>
      <c r="D925" s="84"/>
      <c r="E925" s="84"/>
      <c r="F925" s="84"/>
      <c r="G925" s="84"/>
      <c r="H925" s="84"/>
      <c r="I925" s="84"/>
      <c r="J925" s="84"/>
      <c r="K925" s="84"/>
      <c r="L925" s="84"/>
      <c r="M925" s="84"/>
      <c r="N925" s="84"/>
      <c r="O925" s="84"/>
      <c r="P925" s="84"/>
      <c r="Q925" s="84"/>
      <c r="R925" s="84"/>
      <c r="S925" s="84"/>
      <c r="T925" s="84"/>
      <c r="U925" s="84"/>
      <c r="V925" s="84"/>
      <c r="W925" s="84"/>
      <c r="X925" s="84"/>
      <c r="Y925" s="84"/>
    </row>
    <row r="926" spans="1:25" ht="12.75" customHeight="1">
      <c r="A926" s="84"/>
      <c r="B926" s="84"/>
      <c r="C926" s="84"/>
      <c r="D926" s="84"/>
      <c r="E926" s="84"/>
      <c r="F926" s="84"/>
      <c r="G926" s="84"/>
      <c r="H926" s="84"/>
      <c r="I926" s="84"/>
      <c r="J926" s="84"/>
      <c r="K926" s="84"/>
      <c r="L926" s="84"/>
      <c r="M926" s="84"/>
      <c r="N926" s="84"/>
      <c r="O926" s="84"/>
      <c r="P926" s="84"/>
      <c r="Q926" s="84"/>
      <c r="R926" s="84"/>
      <c r="S926" s="84"/>
      <c r="T926" s="84"/>
      <c r="U926" s="84"/>
      <c r="V926" s="84"/>
      <c r="W926" s="84"/>
      <c r="X926" s="84"/>
      <c r="Y926" s="84"/>
    </row>
    <row r="927" spans="1:25" ht="12.75" customHeight="1">
      <c r="A927" s="84"/>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row>
    <row r="928" spans="1:25" ht="12.75" customHeight="1">
      <c r="A928" s="84"/>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row>
    <row r="929" spans="1:25" ht="12.75" customHeight="1">
      <c r="A929" s="84"/>
      <c r="B929" s="84"/>
      <c r="C929" s="84"/>
      <c r="D929" s="84"/>
      <c r="E929" s="84"/>
      <c r="F929" s="84"/>
      <c r="G929" s="84"/>
      <c r="H929" s="84"/>
      <c r="I929" s="84"/>
      <c r="J929" s="84"/>
      <c r="K929" s="84"/>
      <c r="L929" s="84"/>
      <c r="M929" s="84"/>
      <c r="N929" s="84"/>
      <c r="O929" s="84"/>
      <c r="P929" s="84"/>
      <c r="Q929" s="84"/>
      <c r="R929" s="84"/>
      <c r="S929" s="84"/>
      <c r="T929" s="84"/>
      <c r="U929" s="84"/>
      <c r="V929" s="84"/>
      <c r="W929" s="84"/>
      <c r="X929" s="84"/>
      <c r="Y929" s="84"/>
    </row>
    <row r="930" spans="1:25" ht="12.75" customHeight="1">
      <c r="A930" s="84"/>
      <c r="B930" s="84"/>
      <c r="C930" s="84"/>
      <c r="D930" s="84"/>
      <c r="E930" s="84"/>
      <c r="F930" s="84"/>
      <c r="G930" s="84"/>
      <c r="H930" s="84"/>
      <c r="I930" s="84"/>
      <c r="J930" s="84"/>
      <c r="K930" s="84"/>
      <c r="L930" s="84"/>
      <c r="M930" s="84"/>
      <c r="N930" s="84"/>
      <c r="O930" s="84"/>
      <c r="P930" s="84"/>
      <c r="Q930" s="84"/>
      <c r="R930" s="84"/>
      <c r="S930" s="84"/>
      <c r="T930" s="84"/>
      <c r="U930" s="84"/>
      <c r="V930" s="84"/>
      <c r="W930" s="84"/>
      <c r="X930" s="84"/>
      <c r="Y930" s="84"/>
    </row>
    <row r="931" spans="1:25" ht="12.75" customHeight="1">
      <c r="A931" s="84"/>
      <c r="B931" s="84"/>
      <c r="C931" s="84"/>
      <c r="D931" s="84"/>
      <c r="E931" s="84"/>
      <c r="F931" s="84"/>
      <c r="G931" s="84"/>
      <c r="H931" s="84"/>
      <c r="I931" s="84"/>
      <c r="J931" s="84"/>
      <c r="K931" s="84"/>
      <c r="L931" s="84"/>
      <c r="M931" s="84"/>
      <c r="N931" s="84"/>
      <c r="O931" s="84"/>
      <c r="P931" s="84"/>
      <c r="Q931" s="84"/>
      <c r="R931" s="84"/>
      <c r="S931" s="84"/>
      <c r="T931" s="84"/>
      <c r="U931" s="84"/>
      <c r="V931" s="84"/>
      <c r="W931" s="84"/>
      <c r="X931" s="84"/>
      <c r="Y931" s="84"/>
    </row>
    <row r="932" spans="1:25" ht="12.75" customHeight="1">
      <c r="A932" s="84"/>
      <c r="B932" s="84"/>
      <c r="C932" s="84"/>
      <c r="D932" s="84"/>
      <c r="E932" s="84"/>
      <c r="F932" s="84"/>
      <c r="G932" s="84"/>
      <c r="H932" s="84"/>
      <c r="I932" s="84"/>
      <c r="J932" s="84"/>
      <c r="K932" s="84"/>
      <c r="L932" s="84"/>
      <c r="M932" s="84"/>
      <c r="N932" s="84"/>
      <c r="O932" s="84"/>
      <c r="P932" s="84"/>
      <c r="Q932" s="84"/>
      <c r="R932" s="84"/>
      <c r="S932" s="84"/>
      <c r="T932" s="84"/>
      <c r="U932" s="84"/>
      <c r="V932" s="84"/>
      <c r="W932" s="84"/>
      <c r="X932" s="84"/>
      <c r="Y932" s="84"/>
    </row>
    <row r="933" spans="1:25" ht="12.75" customHeight="1">
      <c r="A933" s="84"/>
      <c r="B933" s="84"/>
      <c r="C933" s="84"/>
      <c r="D933" s="84"/>
      <c r="E933" s="84"/>
      <c r="F933" s="84"/>
      <c r="G933" s="84"/>
      <c r="H933" s="84"/>
      <c r="I933" s="84"/>
      <c r="J933" s="84"/>
      <c r="K933" s="84"/>
      <c r="L933" s="84"/>
      <c r="M933" s="84"/>
      <c r="N933" s="84"/>
      <c r="O933" s="84"/>
      <c r="P933" s="84"/>
      <c r="Q933" s="84"/>
      <c r="R933" s="84"/>
      <c r="S933" s="84"/>
      <c r="T933" s="84"/>
      <c r="U933" s="84"/>
      <c r="V933" s="84"/>
      <c r="W933" s="84"/>
      <c r="X933" s="84"/>
      <c r="Y933" s="84"/>
    </row>
    <row r="934" spans="1:25" ht="12.75" customHeight="1">
      <c r="A934" s="84"/>
      <c r="B934" s="84"/>
      <c r="C934" s="84"/>
      <c r="D934" s="84"/>
      <c r="E934" s="84"/>
      <c r="F934" s="84"/>
      <c r="G934" s="84"/>
      <c r="H934" s="84"/>
      <c r="I934" s="84"/>
      <c r="J934" s="84"/>
      <c r="K934" s="84"/>
      <c r="L934" s="84"/>
      <c r="M934" s="84"/>
      <c r="N934" s="84"/>
      <c r="O934" s="84"/>
      <c r="P934" s="84"/>
      <c r="Q934" s="84"/>
      <c r="R934" s="84"/>
      <c r="S934" s="84"/>
      <c r="T934" s="84"/>
      <c r="U934" s="84"/>
      <c r="V934" s="84"/>
      <c r="W934" s="84"/>
      <c r="X934" s="84"/>
      <c r="Y934" s="84"/>
    </row>
    <row r="935" spans="1:25" ht="12.75" customHeight="1">
      <c r="A935" s="84"/>
      <c r="B935" s="84"/>
      <c r="C935" s="84"/>
      <c r="D935" s="84"/>
      <c r="E935" s="84"/>
      <c r="F935" s="84"/>
      <c r="G935" s="84"/>
      <c r="H935" s="84"/>
      <c r="I935" s="84"/>
      <c r="J935" s="84"/>
      <c r="K935" s="84"/>
      <c r="L935" s="84"/>
      <c r="M935" s="84"/>
      <c r="N935" s="84"/>
      <c r="O935" s="84"/>
      <c r="P935" s="84"/>
      <c r="Q935" s="84"/>
      <c r="R935" s="84"/>
      <c r="S935" s="84"/>
      <c r="T935" s="84"/>
      <c r="U935" s="84"/>
      <c r="V935" s="84"/>
      <c r="W935" s="84"/>
      <c r="X935" s="84"/>
      <c r="Y935" s="84"/>
    </row>
    <row r="936" spans="1:25" ht="12.75" customHeight="1">
      <c r="A936" s="84"/>
      <c r="B936" s="84"/>
      <c r="C936" s="84"/>
      <c r="D936" s="84"/>
      <c r="E936" s="84"/>
      <c r="F936" s="84"/>
      <c r="G936" s="84"/>
      <c r="H936" s="84"/>
      <c r="I936" s="84"/>
      <c r="J936" s="84"/>
      <c r="K936" s="84"/>
      <c r="L936" s="84"/>
      <c r="M936" s="84"/>
      <c r="N936" s="84"/>
      <c r="O936" s="84"/>
      <c r="P936" s="84"/>
      <c r="Q936" s="84"/>
      <c r="R936" s="84"/>
      <c r="S936" s="84"/>
      <c r="T936" s="84"/>
      <c r="U936" s="84"/>
      <c r="V936" s="84"/>
      <c r="W936" s="84"/>
      <c r="X936" s="84"/>
      <c r="Y936" s="84"/>
    </row>
    <row r="937" spans="1:25" ht="12.75" customHeight="1">
      <c r="A937" s="84"/>
      <c r="B937" s="84"/>
      <c r="C937" s="84"/>
      <c r="D937" s="84"/>
      <c r="E937" s="84"/>
      <c r="F937" s="84"/>
      <c r="G937" s="84"/>
      <c r="H937" s="84"/>
      <c r="I937" s="84"/>
      <c r="J937" s="84"/>
      <c r="K937" s="84"/>
      <c r="L937" s="84"/>
      <c r="M937" s="84"/>
      <c r="N937" s="84"/>
      <c r="O937" s="84"/>
      <c r="P937" s="84"/>
      <c r="Q937" s="84"/>
      <c r="R937" s="84"/>
      <c r="S937" s="84"/>
      <c r="T937" s="84"/>
      <c r="U937" s="84"/>
      <c r="V937" s="84"/>
      <c r="W937" s="84"/>
      <c r="X937" s="84"/>
      <c r="Y937" s="84"/>
    </row>
    <row r="938" spans="1:25" ht="12.75" customHeight="1">
      <c r="A938" s="84"/>
      <c r="B938" s="84"/>
      <c r="C938" s="84"/>
      <c r="D938" s="84"/>
      <c r="E938" s="84"/>
      <c r="F938" s="84"/>
      <c r="G938" s="84"/>
      <c r="H938" s="84"/>
      <c r="I938" s="84"/>
      <c r="J938" s="84"/>
      <c r="K938" s="84"/>
      <c r="L938" s="84"/>
      <c r="M938" s="84"/>
      <c r="N938" s="84"/>
      <c r="O938" s="84"/>
      <c r="P938" s="84"/>
      <c r="Q938" s="84"/>
      <c r="R938" s="84"/>
      <c r="S938" s="84"/>
      <c r="T938" s="84"/>
      <c r="U938" s="84"/>
      <c r="V938" s="84"/>
      <c r="W938" s="84"/>
      <c r="X938" s="84"/>
      <c r="Y938" s="84"/>
    </row>
    <row r="939" spans="1:25" ht="12.75" customHeight="1">
      <c r="A939" s="84"/>
      <c r="B939" s="84"/>
      <c r="C939" s="84"/>
      <c r="D939" s="84"/>
      <c r="E939" s="84"/>
      <c r="F939" s="84"/>
      <c r="G939" s="84"/>
      <c r="H939" s="84"/>
      <c r="I939" s="84"/>
      <c r="J939" s="84"/>
      <c r="K939" s="84"/>
      <c r="L939" s="84"/>
      <c r="M939" s="84"/>
      <c r="N939" s="84"/>
      <c r="O939" s="84"/>
      <c r="P939" s="84"/>
      <c r="Q939" s="84"/>
      <c r="R939" s="84"/>
      <c r="S939" s="84"/>
      <c r="T939" s="84"/>
      <c r="U939" s="84"/>
      <c r="V939" s="84"/>
      <c r="W939" s="84"/>
      <c r="X939" s="84"/>
      <c r="Y939" s="84"/>
    </row>
    <row r="940" spans="1:25" ht="12.75" customHeight="1">
      <c r="A940" s="84"/>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row>
    <row r="941" spans="1:25" ht="12.75" customHeight="1">
      <c r="A941" s="84"/>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row>
    <row r="942" spans="1:25" ht="12.75" customHeight="1">
      <c r="A942" s="84"/>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row>
    <row r="943" spans="1:25" ht="12.75" customHeight="1">
      <c r="A943" s="84"/>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row>
    <row r="944" spans="1:25" ht="12.75" customHeight="1">
      <c r="A944" s="84"/>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row>
    <row r="945" spans="1:25" ht="12.75" customHeight="1">
      <c r="A945" s="84"/>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row>
    <row r="946" spans="1:25" ht="12.75" customHeight="1">
      <c r="A946" s="84"/>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row>
    <row r="947" spans="1:25" ht="12.75" customHeight="1">
      <c r="A947" s="84"/>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row>
    <row r="948" spans="1:25" ht="12.75" customHeight="1">
      <c r="A948" s="84"/>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row>
    <row r="949" spans="1:25" ht="12.75" customHeight="1">
      <c r="A949" s="84"/>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row>
    <row r="950" spans="1:25" ht="12.75" customHeight="1">
      <c r="A950" s="84"/>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row>
    <row r="951" spans="1:25" ht="12.75" customHeight="1">
      <c r="A951" s="84"/>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row>
    <row r="952" spans="1:25" ht="12.75" customHeight="1">
      <c r="A952" s="84"/>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row>
    <row r="953" spans="1:25" ht="12.75" customHeight="1">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row>
    <row r="954" spans="1:25" ht="12.75" customHeight="1">
      <c r="A954" s="84"/>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row>
    <row r="955" spans="1:25" ht="12.75" customHeight="1">
      <c r="A955" s="84"/>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row>
    <row r="956" spans="1:25" ht="12.75" customHeight="1">
      <c r="A956" s="84"/>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row>
    <row r="957" spans="1:25" ht="12.75" customHeight="1">
      <c r="A957" s="84"/>
      <c r="B957" s="84"/>
      <c r="C957" s="84"/>
      <c r="D957" s="84"/>
      <c r="E957" s="84"/>
      <c r="F957" s="84"/>
      <c r="G957" s="84"/>
      <c r="H957" s="84"/>
      <c r="I957" s="84"/>
      <c r="J957" s="84"/>
      <c r="K957" s="84"/>
      <c r="L957" s="84"/>
      <c r="M957" s="84"/>
      <c r="N957" s="84"/>
      <c r="O957" s="84"/>
      <c r="P957" s="84"/>
      <c r="Q957" s="84"/>
      <c r="R957" s="84"/>
      <c r="S957" s="84"/>
      <c r="T957" s="84"/>
      <c r="U957" s="84"/>
      <c r="V957" s="84"/>
      <c r="W957" s="84"/>
      <c r="X957" s="84"/>
      <c r="Y957" s="84"/>
    </row>
    <row r="958" spans="1:25" ht="12.75" customHeight="1">
      <c r="A958" s="84"/>
      <c r="B958" s="84"/>
      <c r="C958" s="84"/>
      <c r="D958" s="84"/>
      <c r="E958" s="84"/>
      <c r="F958" s="84"/>
      <c r="G958" s="84"/>
      <c r="H958" s="84"/>
      <c r="I958" s="84"/>
      <c r="J958" s="84"/>
      <c r="K958" s="84"/>
      <c r="L958" s="84"/>
      <c r="M958" s="84"/>
      <c r="N958" s="84"/>
      <c r="O958" s="84"/>
      <c r="P958" s="84"/>
      <c r="Q958" s="84"/>
      <c r="R958" s="84"/>
      <c r="S958" s="84"/>
      <c r="T958" s="84"/>
      <c r="U958" s="84"/>
      <c r="V958" s="84"/>
      <c r="W958" s="84"/>
      <c r="X958" s="84"/>
      <c r="Y958" s="84"/>
    </row>
    <row r="959" spans="1:25" ht="12.75" customHeight="1">
      <c r="A959" s="84"/>
      <c r="B959" s="84"/>
      <c r="C959" s="84"/>
      <c r="D959" s="84"/>
      <c r="E959" s="84"/>
      <c r="F959" s="84"/>
      <c r="G959" s="84"/>
      <c r="H959" s="84"/>
      <c r="I959" s="84"/>
      <c r="J959" s="84"/>
      <c r="K959" s="84"/>
      <c r="L959" s="84"/>
      <c r="M959" s="84"/>
      <c r="N959" s="84"/>
      <c r="O959" s="84"/>
      <c r="P959" s="84"/>
      <c r="Q959" s="84"/>
      <c r="R959" s="84"/>
      <c r="S959" s="84"/>
      <c r="T959" s="84"/>
      <c r="U959" s="84"/>
      <c r="V959" s="84"/>
      <c r="W959" s="84"/>
      <c r="X959" s="84"/>
      <c r="Y959" s="84"/>
    </row>
    <row r="960" spans="1:25" ht="12.75" customHeight="1">
      <c r="A960" s="84"/>
      <c r="B960" s="84"/>
      <c r="C960" s="84"/>
      <c r="D960" s="84"/>
      <c r="E960" s="84"/>
      <c r="F960" s="84"/>
      <c r="G960" s="84"/>
      <c r="H960" s="84"/>
      <c r="I960" s="84"/>
      <c r="J960" s="84"/>
      <c r="K960" s="84"/>
      <c r="L960" s="84"/>
      <c r="M960" s="84"/>
      <c r="N960" s="84"/>
      <c r="O960" s="84"/>
      <c r="P960" s="84"/>
      <c r="Q960" s="84"/>
      <c r="R960" s="84"/>
      <c r="S960" s="84"/>
      <c r="T960" s="84"/>
      <c r="U960" s="84"/>
      <c r="V960" s="84"/>
      <c r="W960" s="84"/>
      <c r="X960" s="84"/>
      <c r="Y960" s="84"/>
    </row>
    <row r="961" spans="1:25" ht="12.75" customHeight="1">
      <c r="A961" s="84"/>
      <c r="B961" s="84"/>
      <c r="C961" s="84"/>
      <c r="D961" s="84"/>
      <c r="E961" s="84"/>
      <c r="F961" s="84"/>
      <c r="G961" s="84"/>
      <c r="H961" s="84"/>
      <c r="I961" s="84"/>
      <c r="J961" s="84"/>
      <c r="K961" s="84"/>
      <c r="L961" s="84"/>
      <c r="M961" s="84"/>
      <c r="N961" s="84"/>
      <c r="O961" s="84"/>
      <c r="P961" s="84"/>
      <c r="Q961" s="84"/>
      <c r="R961" s="84"/>
      <c r="S961" s="84"/>
      <c r="T961" s="84"/>
      <c r="U961" s="84"/>
      <c r="V961" s="84"/>
      <c r="W961" s="84"/>
      <c r="X961" s="84"/>
      <c r="Y961" s="84"/>
    </row>
    <row r="962" spans="1:25" ht="12.75" customHeight="1">
      <c r="A962" s="84"/>
      <c r="B962" s="84"/>
      <c r="C962" s="84"/>
      <c r="D962" s="84"/>
      <c r="E962" s="84"/>
      <c r="F962" s="84"/>
      <c r="G962" s="84"/>
      <c r="H962" s="84"/>
      <c r="I962" s="84"/>
      <c r="J962" s="84"/>
      <c r="K962" s="84"/>
      <c r="L962" s="84"/>
      <c r="M962" s="84"/>
      <c r="N962" s="84"/>
      <c r="O962" s="84"/>
      <c r="P962" s="84"/>
      <c r="Q962" s="84"/>
      <c r="R962" s="84"/>
      <c r="S962" s="84"/>
      <c r="T962" s="84"/>
      <c r="U962" s="84"/>
      <c r="V962" s="84"/>
      <c r="W962" s="84"/>
      <c r="X962" s="84"/>
      <c r="Y962" s="84"/>
    </row>
    <row r="963" spans="1:25" ht="12.75" customHeight="1">
      <c r="A963" s="84"/>
      <c r="B963" s="84"/>
      <c r="C963" s="84"/>
      <c r="D963" s="84"/>
      <c r="E963" s="84"/>
      <c r="F963" s="84"/>
      <c r="G963" s="84"/>
      <c r="H963" s="84"/>
      <c r="I963" s="84"/>
      <c r="J963" s="84"/>
      <c r="K963" s="84"/>
      <c r="L963" s="84"/>
      <c r="M963" s="84"/>
      <c r="N963" s="84"/>
      <c r="O963" s="84"/>
      <c r="P963" s="84"/>
      <c r="Q963" s="84"/>
      <c r="R963" s="84"/>
      <c r="S963" s="84"/>
      <c r="T963" s="84"/>
      <c r="U963" s="84"/>
      <c r="V963" s="84"/>
      <c r="W963" s="84"/>
      <c r="X963" s="84"/>
      <c r="Y963" s="84"/>
    </row>
    <row r="964" spans="1:25" ht="12.75" customHeight="1">
      <c r="A964" s="84"/>
      <c r="B964" s="84"/>
      <c r="C964" s="84"/>
      <c r="D964" s="84"/>
      <c r="E964" s="84"/>
      <c r="F964" s="84"/>
      <c r="G964" s="84"/>
      <c r="H964" s="84"/>
      <c r="I964" s="84"/>
      <c r="J964" s="84"/>
      <c r="K964" s="84"/>
      <c r="L964" s="84"/>
      <c r="M964" s="84"/>
      <c r="N964" s="84"/>
      <c r="O964" s="84"/>
      <c r="P964" s="84"/>
      <c r="Q964" s="84"/>
      <c r="R964" s="84"/>
      <c r="S964" s="84"/>
      <c r="T964" s="84"/>
      <c r="U964" s="84"/>
      <c r="V964" s="84"/>
      <c r="W964" s="84"/>
      <c r="X964" s="84"/>
      <c r="Y964" s="84"/>
    </row>
    <row r="965" spans="1:25" ht="12.75" customHeight="1">
      <c r="A965" s="84"/>
      <c r="B965" s="84"/>
      <c r="C965" s="84"/>
      <c r="D965" s="84"/>
      <c r="E965" s="84"/>
      <c r="F965" s="84"/>
      <c r="G965" s="84"/>
      <c r="H965" s="84"/>
      <c r="I965" s="84"/>
      <c r="J965" s="84"/>
      <c r="K965" s="84"/>
      <c r="L965" s="84"/>
      <c r="M965" s="84"/>
      <c r="N965" s="84"/>
      <c r="O965" s="84"/>
      <c r="P965" s="84"/>
      <c r="Q965" s="84"/>
      <c r="R965" s="84"/>
      <c r="S965" s="84"/>
      <c r="T965" s="84"/>
      <c r="U965" s="84"/>
      <c r="V965" s="84"/>
      <c r="W965" s="84"/>
      <c r="X965" s="84"/>
      <c r="Y965" s="84"/>
    </row>
    <row r="966" spans="1:25" ht="12.75" customHeight="1">
      <c r="A966" s="84"/>
      <c r="B966" s="84"/>
      <c r="C966" s="84"/>
      <c r="D966" s="84"/>
      <c r="E966" s="84"/>
      <c r="F966" s="84"/>
      <c r="G966" s="84"/>
      <c r="H966" s="84"/>
      <c r="I966" s="84"/>
      <c r="J966" s="84"/>
      <c r="K966" s="84"/>
      <c r="L966" s="84"/>
      <c r="M966" s="84"/>
      <c r="N966" s="84"/>
      <c r="O966" s="84"/>
      <c r="P966" s="84"/>
      <c r="Q966" s="84"/>
      <c r="R966" s="84"/>
      <c r="S966" s="84"/>
      <c r="T966" s="84"/>
      <c r="U966" s="84"/>
      <c r="V966" s="84"/>
      <c r="W966" s="84"/>
      <c r="X966" s="84"/>
      <c r="Y966" s="84"/>
    </row>
    <row r="967" spans="1:25" ht="12.75" customHeight="1">
      <c r="A967" s="84"/>
      <c r="B967" s="84"/>
      <c r="C967" s="84"/>
      <c r="D967" s="84"/>
      <c r="E967" s="84"/>
      <c r="F967" s="84"/>
      <c r="G967" s="84"/>
      <c r="H967" s="84"/>
      <c r="I967" s="84"/>
      <c r="J967" s="84"/>
      <c r="K967" s="84"/>
      <c r="L967" s="84"/>
      <c r="M967" s="84"/>
      <c r="N967" s="84"/>
      <c r="O967" s="84"/>
      <c r="P967" s="84"/>
      <c r="Q967" s="84"/>
      <c r="R967" s="84"/>
      <c r="S967" s="84"/>
      <c r="T967" s="84"/>
      <c r="U967" s="84"/>
      <c r="V967" s="84"/>
      <c r="W967" s="84"/>
      <c r="X967" s="84"/>
      <c r="Y967" s="84"/>
    </row>
    <row r="968" spans="1:25" ht="12.75" customHeight="1">
      <c r="A968" s="84"/>
      <c r="B968" s="84"/>
      <c r="C968" s="84"/>
      <c r="D968" s="84"/>
      <c r="E968" s="84"/>
      <c r="F968" s="84"/>
      <c r="G968" s="84"/>
      <c r="H968" s="84"/>
      <c r="I968" s="84"/>
      <c r="J968" s="84"/>
      <c r="K968" s="84"/>
      <c r="L968" s="84"/>
      <c r="M968" s="84"/>
      <c r="N968" s="84"/>
      <c r="O968" s="84"/>
      <c r="P968" s="84"/>
      <c r="Q968" s="84"/>
      <c r="R968" s="84"/>
      <c r="S968" s="84"/>
      <c r="T968" s="84"/>
      <c r="U968" s="84"/>
      <c r="V968" s="84"/>
      <c r="W968" s="84"/>
      <c r="X968" s="84"/>
      <c r="Y968" s="84"/>
    </row>
    <row r="969" spans="1:25" ht="12.75" customHeight="1">
      <c r="A969" s="84"/>
      <c r="B969" s="84"/>
      <c r="C969" s="84"/>
      <c r="D969" s="84"/>
      <c r="E969" s="84"/>
      <c r="F969" s="84"/>
      <c r="G969" s="84"/>
      <c r="H969" s="84"/>
      <c r="I969" s="84"/>
      <c r="J969" s="84"/>
      <c r="K969" s="84"/>
      <c r="L969" s="84"/>
      <c r="M969" s="84"/>
      <c r="N969" s="84"/>
      <c r="O969" s="84"/>
      <c r="P969" s="84"/>
      <c r="Q969" s="84"/>
      <c r="R969" s="84"/>
      <c r="S969" s="84"/>
      <c r="T969" s="84"/>
      <c r="U969" s="84"/>
      <c r="V969" s="84"/>
      <c r="W969" s="84"/>
      <c r="X969" s="84"/>
      <c r="Y969" s="84"/>
    </row>
    <row r="970" spans="1:25" ht="12.75" customHeight="1">
      <c r="A970" s="84"/>
      <c r="B970" s="84"/>
      <c r="C970" s="84"/>
      <c r="D970" s="84"/>
      <c r="E970" s="84"/>
      <c r="F970" s="84"/>
      <c r="G970" s="84"/>
      <c r="H970" s="84"/>
      <c r="I970" s="84"/>
      <c r="J970" s="84"/>
      <c r="K970" s="84"/>
      <c r="L970" s="84"/>
      <c r="M970" s="84"/>
      <c r="N970" s="84"/>
      <c r="O970" s="84"/>
      <c r="P970" s="84"/>
      <c r="Q970" s="84"/>
      <c r="R970" s="84"/>
      <c r="S970" s="84"/>
      <c r="T970" s="84"/>
      <c r="U970" s="84"/>
      <c r="V970" s="84"/>
      <c r="W970" s="84"/>
      <c r="X970" s="84"/>
      <c r="Y970" s="84"/>
    </row>
    <row r="971" spans="1:25" ht="12.75" customHeight="1">
      <c r="A971" s="84"/>
      <c r="B971" s="84"/>
      <c r="C971" s="84"/>
      <c r="D971" s="84"/>
      <c r="E971" s="84"/>
      <c r="F971" s="84"/>
      <c r="G971" s="84"/>
      <c r="H971" s="84"/>
      <c r="I971" s="84"/>
      <c r="J971" s="84"/>
      <c r="K971" s="84"/>
      <c r="L971" s="84"/>
      <c r="M971" s="84"/>
      <c r="N971" s="84"/>
      <c r="O971" s="84"/>
      <c r="P971" s="84"/>
      <c r="Q971" s="84"/>
      <c r="R971" s="84"/>
      <c r="S971" s="84"/>
      <c r="T971" s="84"/>
      <c r="U971" s="84"/>
      <c r="V971" s="84"/>
      <c r="W971" s="84"/>
      <c r="X971" s="84"/>
      <c r="Y971" s="84"/>
    </row>
    <row r="972" spans="1:25" ht="12.75" customHeight="1">
      <c r="A972" s="84"/>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row>
    <row r="973" spans="1:25" ht="12.75" customHeight="1">
      <c r="A973" s="84"/>
      <c r="B973" s="84"/>
      <c r="C973" s="84"/>
      <c r="D973" s="84"/>
      <c r="E973" s="84"/>
      <c r="F973" s="84"/>
      <c r="G973" s="84"/>
      <c r="H973" s="84"/>
      <c r="I973" s="84"/>
      <c r="J973" s="84"/>
      <c r="K973" s="84"/>
      <c r="L973" s="84"/>
      <c r="M973" s="84"/>
      <c r="N973" s="84"/>
      <c r="O973" s="84"/>
      <c r="P973" s="84"/>
      <c r="Q973" s="84"/>
      <c r="R973" s="84"/>
      <c r="S973" s="84"/>
      <c r="T973" s="84"/>
      <c r="U973" s="84"/>
      <c r="V973" s="84"/>
      <c r="W973" s="84"/>
      <c r="X973" s="84"/>
      <c r="Y973" s="84"/>
    </row>
    <row r="974" spans="1:25" ht="12.75" customHeight="1">
      <c r="A974" s="84"/>
      <c r="B974" s="84"/>
      <c r="C974" s="84"/>
      <c r="D974" s="84"/>
      <c r="E974" s="84"/>
      <c r="F974" s="84"/>
      <c r="G974" s="84"/>
      <c r="H974" s="84"/>
      <c r="I974" s="84"/>
      <c r="J974" s="84"/>
      <c r="K974" s="84"/>
      <c r="L974" s="84"/>
      <c r="M974" s="84"/>
      <c r="N974" s="84"/>
      <c r="O974" s="84"/>
      <c r="P974" s="84"/>
      <c r="Q974" s="84"/>
      <c r="R974" s="84"/>
      <c r="S974" s="84"/>
      <c r="T974" s="84"/>
      <c r="U974" s="84"/>
      <c r="V974" s="84"/>
      <c r="W974" s="84"/>
      <c r="X974" s="84"/>
      <c r="Y974" s="84"/>
    </row>
    <row r="975" spans="1:25" ht="12.75" customHeight="1">
      <c r="A975" s="84"/>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row>
    <row r="976" spans="1:25" ht="12.75" customHeight="1">
      <c r="A976" s="84"/>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row>
    <row r="977" spans="1:25" ht="12.75" customHeight="1">
      <c r="A977" s="84"/>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row>
    <row r="978" spans="1:25" ht="12.75" customHeight="1">
      <c r="A978" s="84"/>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row>
    <row r="979" spans="1:25" ht="12.75" customHeight="1">
      <c r="A979" s="84"/>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row>
    <row r="980" spans="1:25" ht="12.75" customHeight="1">
      <c r="A980" s="84"/>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row>
    <row r="981" spans="1:25" ht="12.75" customHeight="1">
      <c r="A981" s="84"/>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row>
    <row r="982" spans="1:25" ht="12.75" customHeight="1">
      <c r="A982" s="84"/>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row>
    <row r="983" spans="1:25" ht="12.75" customHeight="1">
      <c r="A983" s="84"/>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row>
    <row r="984" spans="1:25" ht="12.75" customHeight="1">
      <c r="A984" s="84"/>
      <c r="B984" s="84"/>
      <c r="C984" s="84"/>
      <c r="D984" s="84"/>
      <c r="E984" s="84"/>
      <c r="F984" s="84"/>
      <c r="G984" s="84"/>
      <c r="H984" s="84"/>
      <c r="I984" s="84"/>
      <c r="J984" s="84"/>
      <c r="K984" s="84"/>
      <c r="L984" s="84"/>
      <c r="M984" s="84"/>
      <c r="N984" s="84"/>
      <c r="O984" s="84"/>
      <c r="P984" s="84"/>
      <c r="Q984" s="84"/>
      <c r="R984" s="84"/>
      <c r="S984" s="84"/>
      <c r="T984" s="84"/>
      <c r="U984" s="84"/>
      <c r="V984" s="84"/>
      <c r="W984" s="84"/>
      <c r="X984" s="84"/>
      <c r="Y984" s="84"/>
    </row>
    <row r="985" spans="1:25" ht="12.75" customHeight="1">
      <c r="A985" s="84"/>
      <c r="B985" s="84"/>
      <c r="C985" s="84"/>
      <c r="D985" s="84"/>
      <c r="E985" s="84"/>
      <c r="F985" s="84"/>
      <c r="G985" s="84"/>
      <c r="H985" s="84"/>
      <c r="I985" s="84"/>
      <c r="J985" s="84"/>
      <c r="K985" s="84"/>
      <c r="L985" s="84"/>
      <c r="M985" s="84"/>
      <c r="N985" s="84"/>
      <c r="O985" s="84"/>
      <c r="P985" s="84"/>
      <c r="Q985" s="84"/>
      <c r="R985" s="84"/>
      <c r="S985" s="84"/>
      <c r="T985" s="84"/>
      <c r="U985" s="84"/>
      <c r="V985" s="84"/>
      <c r="W985" s="84"/>
      <c r="X985" s="84"/>
      <c r="Y985" s="84"/>
    </row>
    <row r="986" spans="1:25" ht="12.75" customHeight="1">
      <c r="A986" s="84"/>
      <c r="B986" s="84"/>
      <c r="C986" s="84"/>
      <c r="D986" s="84"/>
      <c r="E986" s="84"/>
      <c r="F986" s="84"/>
      <c r="G986" s="84"/>
      <c r="H986" s="84"/>
      <c r="I986" s="84"/>
      <c r="J986" s="84"/>
      <c r="K986" s="84"/>
      <c r="L986" s="84"/>
      <c r="M986" s="84"/>
      <c r="N986" s="84"/>
      <c r="O986" s="84"/>
      <c r="P986" s="84"/>
      <c r="Q986" s="84"/>
      <c r="R986" s="84"/>
      <c r="S986" s="84"/>
      <c r="T986" s="84"/>
      <c r="U986" s="84"/>
      <c r="V986" s="84"/>
      <c r="W986" s="84"/>
      <c r="X986" s="84"/>
      <c r="Y986" s="84"/>
    </row>
    <row r="987" spans="1:25" ht="12.75" customHeight="1">
      <c r="A987" s="84"/>
      <c r="B987" s="84"/>
      <c r="C987" s="84"/>
      <c r="D987" s="84"/>
      <c r="E987" s="84"/>
      <c r="F987" s="84"/>
      <c r="G987" s="84"/>
      <c r="H987" s="84"/>
      <c r="I987" s="84"/>
      <c r="J987" s="84"/>
      <c r="K987" s="84"/>
      <c r="L987" s="84"/>
      <c r="M987" s="84"/>
      <c r="N987" s="84"/>
      <c r="O987" s="84"/>
      <c r="P987" s="84"/>
      <c r="Q987" s="84"/>
      <c r="R987" s="84"/>
      <c r="S987" s="84"/>
      <c r="T987" s="84"/>
      <c r="U987" s="84"/>
      <c r="V987" s="84"/>
      <c r="W987" s="84"/>
      <c r="X987" s="84"/>
      <c r="Y987" s="84"/>
    </row>
    <row r="988" spans="1:25" ht="12.75" customHeight="1">
      <c r="A988" s="84"/>
      <c r="B988" s="84"/>
      <c r="C988" s="84"/>
      <c r="D988" s="84"/>
      <c r="E988" s="84"/>
      <c r="F988" s="84"/>
      <c r="G988" s="84"/>
      <c r="H988" s="84"/>
      <c r="I988" s="84"/>
      <c r="J988" s="84"/>
      <c r="K988" s="84"/>
      <c r="L988" s="84"/>
      <c r="M988" s="84"/>
      <c r="N988" s="84"/>
      <c r="O988" s="84"/>
      <c r="P988" s="84"/>
      <c r="Q988" s="84"/>
      <c r="R988" s="84"/>
      <c r="S988" s="84"/>
      <c r="T988" s="84"/>
      <c r="U988" s="84"/>
      <c r="V988" s="84"/>
      <c r="W988" s="84"/>
      <c r="X988" s="84"/>
      <c r="Y988" s="84"/>
    </row>
    <row r="989" spans="1:25" ht="12.75" customHeight="1">
      <c r="A989" s="84"/>
      <c r="B989" s="84"/>
      <c r="C989" s="84"/>
      <c r="D989" s="84"/>
      <c r="E989" s="84"/>
      <c r="F989" s="84"/>
      <c r="G989" s="84"/>
      <c r="H989" s="84"/>
      <c r="I989" s="84"/>
      <c r="J989" s="84"/>
      <c r="K989" s="84"/>
      <c r="L989" s="84"/>
      <c r="M989" s="84"/>
      <c r="N989" s="84"/>
      <c r="O989" s="84"/>
      <c r="P989" s="84"/>
      <c r="Q989" s="84"/>
      <c r="R989" s="84"/>
      <c r="S989" s="84"/>
      <c r="T989" s="84"/>
      <c r="U989" s="84"/>
      <c r="V989" s="84"/>
      <c r="W989" s="84"/>
      <c r="X989" s="84"/>
      <c r="Y989" s="84"/>
    </row>
    <row r="990" spans="1:25" ht="12.75" customHeight="1">
      <c r="A990" s="84"/>
      <c r="B990" s="84"/>
      <c r="C990" s="84"/>
      <c r="D990" s="84"/>
      <c r="E990" s="84"/>
      <c r="F990" s="84"/>
      <c r="G990" s="84"/>
      <c r="H990" s="84"/>
      <c r="I990" s="84"/>
      <c r="J990" s="84"/>
      <c r="K990" s="84"/>
      <c r="L990" s="84"/>
      <c r="M990" s="84"/>
      <c r="N990" s="84"/>
      <c r="O990" s="84"/>
      <c r="P990" s="84"/>
      <c r="Q990" s="84"/>
      <c r="R990" s="84"/>
      <c r="S990" s="84"/>
      <c r="T990" s="84"/>
      <c r="U990" s="84"/>
      <c r="V990" s="84"/>
      <c r="W990" s="84"/>
      <c r="X990" s="84"/>
      <c r="Y990" s="84"/>
    </row>
    <row r="991" spans="1:25" ht="12.75" customHeight="1">
      <c r="A991" s="84"/>
      <c r="B991" s="84"/>
      <c r="C991" s="84"/>
      <c r="D991" s="84"/>
      <c r="E991" s="84"/>
      <c r="F991" s="84"/>
      <c r="G991" s="84"/>
      <c r="H991" s="84"/>
      <c r="I991" s="84"/>
      <c r="J991" s="84"/>
      <c r="K991" s="84"/>
      <c r="L991" s="84"/>
      <c r="M991" s="84"/>
      <c r="N991" s="84"/>
      <c r="O991" s="84"/>
      <c r="P991" s="84"/>
      <c r="Q991" s="84"/>
      <c r="R991" s="84"/>
      <c r="S991" s="84"/>
      <c r="T991" s="84"/>
      <c r="U991" s="84"/>
      <c r="V991" s="84"/>
      <c r="W991" s="84"/>
      <c r="X991" s="84"/>
      <c r="Y991" s="84"/>
    </row>
    <row r="992" spans="1:25" ht="12.75" customHeight="1">
      <c r="A992" s="84"/>
      <c r="B992" s="84"/>
      <c r="C992" s="84"/>
      <c r="D992" s="84"/>
      <c r="E992" s="84"/>
      <c r="F992" s="84"/>
      <c r="G992" s="84"/>
      <c r="H992" s="84"/>
      <c r="I992" s="84"/>
      <c r="J992" s="84"/>
      <c r="K992" s="84"/>
      <c r="L992" s="84"/>
      <c r="M992" s="84"/>
      <c r="N992" s="84"/>
      <c r="O992" s="84"/>
      <c r="P992" s="84"/>
      <c r="Q992" s="84"/>
      <c r="R992" s="84"/>
      <c r="S992" s="84"/>
      <c r="T992" s="84"/>
      <c r="U992" s="84"/>
      <c r="V992" s="84"/>
      <c r="W992" s="84"/>
      <c r="X992" s="84"/>
      <c r="Y992" s="84"/>
    </row>
    <row r="993" spans="1:25" ht="12.75" customHeight="1">
      <c r="A993" s="84"/>
      <c r="B993" s="84"/>
      <c r="C993" s="84"/>
      <c r="D993" s="84"/>
      <c r="E993" s="84"/>
      <c r="F993" s="84"/>
      <c r="G993" s="84"/>
      <c r="H993" s="84"/>
      <c r="I993" s="84"/>
      <c r="J993" s="84"/>
      <c r="K993" s="84"/>
      <c r="L993" s="84"/>
      <c r="M993" s="84"/>
      <c r="N993" s="84"/>
      <c r="O993" s="84"/>
      <c r="P993" s="84"/>
      <c r="Q993" s="84"/>
      <c r="R993" s="84"/>
      <c r="S993" s="84"/>
      <c r="T993" s="84"/>
      <c r="U993" s="84"/>
      <c r="V993" s="84"/>
      <c r="W993" s="84"/>
      <c r="X993" s="84"/>
      <c r="Y993" s="84"/>
    </row>
    <row r="994" spans="1:25" ht="12.75" customHeight="1">
      <c r="A994" s="84"/>
      <c r="B994" s="84"/>
      <c r="C994" s="84"/>
      <c r="D994" s="84"/>
      <c r="E994" s="84"/>
      <c r="F994" s="84"/>
      <c r="G994" s="84"/>
      <c r="H994" s="84"/>
      <c r="I994" s="84"/>
      <c r="J994" s="84"/>
      <c r="K994" s="84"/>
      <c r="L994" s="84"/>
      <c r="M994" s="84"/>
      <c r="N994" s="84"/>
      <c r="O994" s="84"/>
      <c r="P994" s="84"/>
      <c r="Q994" s="84"/>
      <c r="R994" s="84"/>
      <c r="S994" s="84"/>
      <c r="T994" s="84"/>
      <c r="U994" s="84"/>
      <c r="V994" s="84"/>
      <c r="W994" s="84"/>
      <c r="X994" s="84"/>
      <c r="Y994" s="84"/>
    </row>
    <row r="995" spans="1:25" ht="12.75" customHeight="1">
      <c r="A995" s="84"/>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row>
    <row r="996" spans="1:25" ht="12.75" customHeight="1">
      <c r="A996" s="84"/>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row>
    <row r="997" spans="1:25" ht="12.75" customHeight="1">
      <c r="A997" s="84"/>
      <c r="B997" s="84"/>
      <c r="C997" s="84"/>
      <c r="D997" s="84"/>
      <c r="E997" s="84"/>
      <c r="F997" s="84"/>
      <c r="G997" s="84"/>
      <c r="H997" s="84"/>
      <c r="I997" s="84"/>
      <c r="J997" s="84"/>
      <c r="K997" s="84"/>
      <c r="L997" s="84"/>
      <c r="M997" s="84"/>
      <c r="N997" s="84"/>
      <c r="O997" s="84"/>
      <c r="P997" s="84"/>
      <c r="Q997" s="84"/>
      <c r="R997" s="84"/>
      <c r="S997" s="84"/>
      <c r="T997" s="84"/>
      <c r="U997" s="84"/>
      <c r="V997" s="84"/>
      <c r="W997" s="84"/>
      <c r="X997" s="84"/>
      <c r="Y997" s="84"/>
    </row>
    <row r="998" spans="1:25" ht="12.75" customHeight="1">
      <c r="A998" s="84"/>
      <c r="B998" s="84"/>
      <c r="C998" s="84"/>
      <c r="D998" s="84"/>
      <c r="E998" s="84"/>
      <c r="F998" s="84"/>
      <c r="G998" s="84"/>
      <c r="H998" s="84"/>
      <c r="I998" s="84"/>
      <c r="J998" s="84"/>
      <c r="K998" s="84"/>
      <c r="L998" s="84"/>
      <c r="M998" s="84"/>
      <c r="N998" s="84"/>
      <c r="O998" s="84"/>
      <c r="P998" s="84"/>
      <c r="Q998" s="84"/>
      <c r="R998" s="84"/>
      <c r="S998" s="84"/>
      <c r="T998" s="84"/>
      <c r="U998" s="84"/>
      <c r="V998" s="84"/>
      <c r="W998" s="84"/>
      <c r="X998" s="84"/>
      <c r="Y998" s="84"/>
    </row>
    <row r="999" spans="1:25" ht="12.75" customHeight="1">
      <c r="A999" s="84"/>
      <c r="B999" s="84"/>
      <c r="C999" s="84"/>
      <c r="D999" s="84"/>
      <c r="E999" s="84"/>
      <c r="F999" s="84"/>
      <c r="G999" s="84"/>
      <c r="H999" s="84"/>
      <c r="I999" s="84"/>
      <c r="J999" s="84"/>
      <c r="K999" s="84"/>
      <c r="L999" s="84"/>
      <c r="M999" s="84"/>
      <c r="N999" s="84"/>
      <c r="O999" s="84"/>
      <c r="P999" s="84"/>
      <c r="Q999" s="84"/>
      <c r="R999" s="84"/>
      <c r="S999" s="84"/>
      <c r="T999" s="84"/>
      <c r="U999" s="84"/>
      <c r="V999" s="84"/>
      <c r="W999" s="84"/>
      <c r="X999" s="84"/>
      <c r="Y999" s="84"/>
    </row>
    <row r="1000" spans="1:25" ht="12.75" customHeight="1">
      <c r="A1000" s="84"/>
      <c r="B1000" s="84"/>
      <c r="C1000" s="84"/>
      <c r="D1000" s="84"/>
      <c r="E1000" s="84"/>
      <c r="F1000" s="84"/>
      <c r="G1000" s="84"/>
      <c r="H1000" s="84"/>
      <c r="I1000" s="84"/>
      <c r="J1000" s="84"/>
      <c r="K1000" s="84"/>
      <c r="L1000" s="84"/>
      <c r="M1000" s="84"/>
      <c r="N1000" s="84"/>
      <c r="O1000" s="84"/>
      <c r="P1000" s="84"/>
      <c r="Q1000" s="84"/>
      <c r="R1000" s="84"/>
      <c r="S1000" s="84"/>
      <c r="T1000" s="84"/>
      <c r="U1000" s="84"/>
      <c r="V1000" s="84"/>
      <c r="W1000" s="84"/>
      <c r="X1000" s="84"/>
      <c r="Y1000" s="84"/>
    </row>
    <row r="1001" spans="1:25" ht="12.75" customHeight="1">
      <c r="A1001" s="84"/>
      <c r="B1001" s="84"/>
      <c r="C1001" s="84"/>
      <c r="D1001" s="84"/>
      <c r="E1001" s="84"/>
      <c r="F1001" s="84"/>
      <c r="G1001" s="84"/>
      <c r="H1001" s="84"/>
      <c r="I1001" s="84"/>
      <c r="J1001" s="84"/>
      <c r="K1001" s="84"/>
      <c r="L1001" s="84"/>
      <c r="M1001" s="84"/>
      <c r="N1001" s="84"/>
      <c r="O1001" s="84"/>
      <c r="P1001" s="84"/>
      <c r="Q1001" s="84"/>
      <c r="R1001" s="84"/>
      <c r="S1001" s="84"/>
      <c r="T1001" s="84"/>
      <c r="U1001" s="84"/>
      <c r="V1001" s="84"/>
      <c r="W1001" s="84"/>
      <c r="X1001" s="84"/>
      <c r="Y1001" s="84"/>
    </row>
  </sheetData>
  <sheetProtection algorithmName="SHA-512" hashValue="RbrGAuWi+vmF6Oahy0OnlenLOA4htp7bKH2GiwCvteoJh0mcB8AOO2eNeCwAN+U/V7soBDv7Fga0mo8gdaBoSw==" saltValue="XvsPRPise5wbUcxp+qVY6A==" spinCount="100000" sheet="1" objects="1" scenarios="1"/>
  <mergeCells count="7">
    <mergeCell ref="H8:I8"/>
    <mergeCell ref="J8:K8"/>
    <mergeCell ref="A6:A9"/>
    <mergeCell ref="B6:B8"/>
    <mergeCell ref="C6:F6"/>
    <mergeCell ref="C7:D7"/>
    <mergeCell ref="E7:F7"/>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994"/>
  <sheetViews>
    <sheetView zoomScale="80" zoomScaleNormal="80" workbookViewId="0">
      <selection activeCell="C25" sqref="C25:C26"/>
    </sheetView>
  </sheetViews>
  <sheetFormatPr defaultColWidth="14.42578125" defaultRowHeight="15"/>
  <cols>
    <col min="1" max="1" width="5.42578125" style="14" customWidth="1"/>
    <col min="2" max="2" width="13.5703125" style="14" customWidth="1"/>
    <col min="3" max="6" width="8.5703125" style="14" customWidth="1"/>
    <col min="7" max="7" width="9.28515625" style="14" customWidth="1"/>
    <col min="8" max="14" width="8.5703125" style="14" customWidth="1"/>
    <col min="15" max="15" width="7" style="14" customWidth="1"/>
    <col min="16" max="17" width="8.5703125" style="14" customWidth="1"/>
    <col min="18" max="26" width="8.7109375" style="14" customWidth="1"/>
    <col min="27" max="16384" width="14.42578125" style="14"/>
  </cols>
  <sheetData>
    <row r="1" spans="1:26">
      <c r="A1" s="20"/>
      <c r="B1" s="1559" t="s">
        <v>467</v>
      </c>
      <c r="C1" s="1152"/>
      <c r="D1" s="1152"/>
      <c r="E1" s="1152"/>
      <c r="F1" s="1152"/>
      <c r="G1" s="1152"/>
      <c r="H1" s="1152"/>
      <c r="I1" s="1152"/>
      <c r="J1" s="1152"/>
      <c r="K1" s="1152"/>
      <c r="L1" s="1152"/>
      <c r="M1" s="1152"/>
      <c r="N1" s="1152"/>
      <c r="O1" s="1152"/>
      <c r="P1" s="1152"/>
      <c r="Q1" s="1152"/>
      <c r="R1" s="20"/>
      <c r="S1" s="20"/>
      <c r="T1" s="20"/>
      <c r="U1" s="20"/>
      <c r="V1" s="20"/>
      <c r="W1" s="20"/>
      <c r="X1" s="20"/>
      <c r="Y1" s="20"/>
      <c r="Z1" s="20"/>
    </row>
    <row r="2" spans="1:26">
      <c r="A2" s="20"/>
      <c r="B2" s="1151" t="s">
        <v>468</v>
      </c>
      <c r="C2" s="1152"/>
      <c r="D2" s="1152"/>
      <c r="E2" s="1152"/>
      <c r="F2" s="1152"/>
      <c r="G2" s="1152"/>
      <c r="H2" s="1152"/>
      <c r="I2" s="1152"/>
      <c r="J2" s="1152"/>
      <c r="K2" s="1152"/>
      <c r="L2" s="1152"/>
      <c r="M2" s="1152"/>
      <c r="N2" s="1152"/>
      <c r="O2" s="1152"/>
      <c r="P2" s="1152"/>
      <c r="Q2" s="1152"/>
      <c r="R2" s="20"/>
      <c r="S2" s="20"/>
      <c r="T2" s="20"/>
      <c r="U2" s="20"/>
      <c r="V2" s="20"/>
      <c r="W2" s="20"/>
      <c r="X2" s="20"/>
      <c r="Y2" s="20"/>
      <c r="Z2" s="20"/>
    </row>
    <row r="3" spans="1:26" ht="15" customHeight="1">
      <c r="A3" s="20"/>
      <c r="R3" s="20"/>
      <c r="S3" s="20"/>
      <c r="T3" s="20"/>
      <c r="U3" s="20"/>
      <c r="V3" s="20"/>
      <c r="W3" s="20"/>
      <c r="X3" s="20"/>
      <c r="Y3" s="20"/>
      <c r="Z3" s="20"/>
    </row>
    <row r="4" spans="1:26" ht="50.45" customHeight="1">
      <c r="A4" s="20"/>
      <c r="B4" s="20"/>
      <c r="C4" s="20"/>
      <c r="D4" s="20"/>
      <c r="E4" s="20"/>
      <c r="F4" s="16"/>
      <c r="G4" s="16"/>
      <c r="H4" s="16"/>
      <c r="I4" s="16"/>
      <c r="J4" s="16"/>
      <c r="K4" s="16"/>
      <c r="L4" s="16"/>
      <c r="M4" s="16"/>
      <c r="N4" s="16"/>
      <c r="O4" s="158"/>
      <c r="P4" s="158"/>
      <c r="Q4" s="158"/>
      <c r="R4" s="20"/>
      <c r="S4" s="20"/>
      <c r="T4" s="20"/>
      <c r="U4" s="20"/>
      <c r="V4" s="20"/>
      <c r="W4" s="20"/>
      <c r="X4" s="20"/>
      <c r="Y4" s="20"/>
      <c r="Z4" s="20"/>
    </row>
    <row r="5" spans="1:26" ht="17.25" customHeight="1">
      <c r="A5" s="49" t="s">
        <v>469</v>
      </c>
      <c r="B5" s="18"/>
      <c r="C5" s="1560"/>
      <c r="D5" s="1561"/>
      <c r="E5" s="1561"/>
      <c r="F5" s="1562"/>
      <c r="G5" s="399"/>
      <c r="H5" s="399"/>
      <c r="I5" s="399"/>
      <c r="J5" s="399"/>
      <c r="K5" s="399"/>
      <c r="L5" s="399"/>
      <c r="M5" s="16"/>
      <c r="N5" s="16"/>
      <c r="O5" s="158"/>
      <c r="P5" s="158"/>
      <c r="Q5" s="158"/>
      <c r="R5" s="20"/>
      <c r="S5" s="20"/>
      <c r="T5" s="20"/>
      <c r="U5" s="20"/>
      <c r="V5" s="20"/>
      <c r="W5" s="20"/>
      <c r="X5" s="20"/>
      <c r="Y5" s="20"/>
      <c r="Z5" s="20"/>
    </row>
    <row r="6" spans="1:26" ht="17.25" customHeight="1">
      <c r="A6" s="49" t="s">
        <v>470</v>
      </c>
      <c r="B6" s="18"/>
      <c r="C6" s="1560"/>
      <c r="D6" s="1561"/>
      <c r="E6" s="1561"/>
      <c r="F6" s="1562"/>
      <c r="G6" s="399"/>
      <c r="H6" s="399"/>
      <c r="I6" s="399"/>
      <c r="J6" s="399"/>
      <c r="K6" s="399"/>
      <c r="L6" s="20"/>
      <c r="M6" s="20"/>
      <c r="N6" s="20"/>
      <c r="O6" s="16"/>
      <c r="P6" s="16"/>
      <c r="Q6" s="16"/>
      <c r="R6" s="20"/>
      <c r="S6" s="20"/>
      <c r="T6" s="20"/>
      <c r="U6" s="20"/>
      <c r="V6" s="20"/>
      <c r="W6" s="20"/>
      <c r="X6" s="20"/>
      <c r="Y6" s="20"/>
      <c r="Z6" s="20"/>
    </row>
    <row r="7" spans="1:26" ht="17.25" customHeight="1">
      <c r="A7" s="49" t="s">
        <v>471</v>
      </c>
      <c r="B7" s="18"/>
      <c r="C7" s="483"/>
      <c r="D7" s="484"/>
      <c r="E7" s="484"/>
      <c r="F7" s="485"/>
      <c r="G7" s="159" t="s">
        <v>132</v>
      </c>
      <c r="H7" s="67"/>
      <c r="I7" s="326"/>
      <c r="J7" s="326"/>
      <c r="K7" s="326"/>
      <c r="L7" s="326"/>
      <c r="M7"/>
      <c r="N7"/>
      <c r="O7"/>
      <c r="P7" s="19"/>
      <c r="Q7" s="16"/>
      <c r="R7" s="20"/>
      <c r="S7" s="20"/>
      <c r="T7" s="20"/>
      <c r="U7" s="20"/>
      <c r="V7" s="20"/>
      <c r="W7" s="20"/>
      <c r="X7" s="20"/>
      <c r="Y7" s="20"/>
      <c r="Z7" s="20"/>
    </row>
    <row r="8" spans="1:26" ht="14.25" customHeight="1">
      <c r="A8" s="160"/>
      <c r="B8" s="50"/>
      <c r="C8" s="50"/>
      <c r="D8" s="50"/>
      <c r="E8" s="50"/>
      <c r="F8" s="50"/>
      <c r="G8" s="50"/>
      <c r="H8" s="50"/>
      <c r="I8" s="50"/>
      <c r="J8" s="50"/>
      <c r="K8" s="50"/>
      <c r="L8" s="50"/>
      <c r="M8" s="50"/>
      <c r="N8" s="50"/>
      <c r="O8" s="50"/>
      <c r="P8" s="50"/>
      <c r="Q8" s="50"/>
      <c r="R8" s="160"/>
      <c r="S8" s="160"/>
      <c r="T8" s="160"/>
      <c r="U8" s="160"/>
      <c r="V8" s="160"/>
      <c r="W8" s="160"/>
      <c r="X8" s="160"/>
      <c r="Y8" s="160"/>
      <c r="Z8" s="160"/>
    </row>
    <row r="9" spans="1:26" ht="18" customHeight="1">
      <c r="A9" s="1361" t="s">
        <v>286</v>
      </c>
      <c r="B9" s="1374" t="s">
        <v>363</v>
      </c>
      <c r="C9" s="1350" t="s">
        <v>26</v>
      </c>
      <c r="D9" s="1350" t="s">
        <v>53</v>
      </c>
      <c r="E9" s="1321" t="s">
        <v>144</v>
      </c>
      <c r="F9" s="1323"/>
      <c r="G9" s="1321" t="s">
        <v>146</v>
      </c>
      <c r="H9" s="1323"/>
      <c r="I9" s="1323"/>
      <c r="J9" s="1323"/>
      <c r="K9" s="1323"/>
      <c r="L9" s="1324"/>
      <c r="M9" s="1358" t="s">
        <v>145</v>
      </c>
      <c r="N9" s="1324"/>
      <c r="O9" s="1350" t="s">
        <v>260</v>
      </c>
      <c r="P9" s="1358" t="s">
        <v>30</v>
      </c>
      <c r="Q9" s="1323"/>
      <c r="R9" s="1337" t="s">
        <v>472</v>
      </c>
    </row>
    <row r="10" spans="1:26" ht="18" customHeight="1">
      <c r="A10" s="1348"/>
      <c r="B10" s="1348"/>
      <c r="C10" s="1348"/>
      <c r="D10" s="1348"/>
      <c r="E10" s="1350" t="s">
        <v>85</v>
      </c>
      <c r="F10" s="1350" t="s">
        <v>86</v>
      </c>
      <c r="G10" s="1563" t="s">
        <v>150</v>
      </c>
      <c r="H10" s="1323"/>
      <c r="I10" s="1323"/>
      <c r="J10" s="1323"/>
      <c r="K10" s="1324"/>
      <c r="L10" s="1350" t="s">
        <v>57</v>
      </c>
      <c r="M10" s="1350" t="s">
        <v>58</v>
      </c>
      <c r="N10" s="1350" t="s">
        <v>59</v>
      </c>
      <c r="O10" s="1348"/>
      <c r="P10" s="1565" t="s">
        <v>269</v>
      </c>
      <c r="Q10" s="1566" t="s">
        <v>270</v>
      </c>
      <c r="R10" s="1337"/>
    </row>
    <row r="11" spans="1:26" ht="45.75" customHeight="1">
      <c r="A11" s="1349"/>
      <c r="B11" s="1349"/>
      <c r="C11" s="1349"/>
      <c r="D11" s="1349"/>
      <c r="E11" s="1349"/>
      <c r="F11" s="1349"/>
      <c r="G11" s="161">
        <v>0</v>
      </c>
      <c r="H11" s="162">
        <v>1</v>
      </c>
      <c r="I11" s="162">
        <v>2</v>
      </c>
      <c r="J11" s="162">
        <v>3</v>
      </c>
      <c r="K11" s="162">
        <v>4</v>
      </c>
      <c r="L11" s="1564"/>
      <c r="M11" s="1349"/>
      <c r="N11" s="1349"/>
      <c r="O11" s="1349"/>
      <c r="P11" s="1349"/>
      <c r="Q11" s="1314"/>
      <c r="R11" s="1337"/>
    </row>
    <row r="12" spans="1:26">
      <c r="A12" s="46">
        <v>1</v>
      </c>
      <c r="B12" s="163">
        <v>2</v>
      </c>
      <c r="C12" s="163">
        <v>3</v>
      </c>
      <c r="D12" s="46">
        <v>4</v>
      </c>
      <c r="E12" s="163">
        <v>5</v>
      </c>
      <c r="F12" s="163">
        <v>6</v>
      </c>
      <c r="G12" s="164">
        <v>7</v>
      </c>
      <c r="H12" s="165">
        <v>8</v>
      </c>
      <c r="I12" s="165">
        <v>9</v>
      </c>
      <c r="J12" s="164">
        <v>10</v>
      </c>
      <c r="K12" s="165">
        <v>11</v>
      </c>
      <c r="L12" s="163">
        <v>12</v>
      </c>
      <c r="M12" s="46">
        <v>13</v>
      </c>
      <c r="N12" s="163">
        <v>14</v>
      </c>
      <c r="O12" s="163">
        <v>15</v>
      </c>
      <c r="P12" s="163">
        <v>16</v>
      </c>
      <c r="Q12" s="30">
        <v>17</v>
      </c>
      <c r="R12" s="30">
        <v>18</v>
      </c>
      <c r="S12" s="15"/>
      <c r="T12" s="15"/>
      <c r="U12" s="15"/>
      <c r="V12" s="15"/>
      <c r="W12" s="15"/>
      <c r="X12" s="15"/>
      <c r="Y12" s="15"/>
      <c r="Z12" s="15"/>
    </row>
    <row r="13" spans="1:26" ht="18.75" customHeight="1">
      <c r="A13" s="1361">
        <v>1</v>
      </c>
      <c r="B13" s="1374">
        <v>1</v>
      </c>
      <c r="C13" s="1367"/>
      <c r="D13" s="1367"/>
      <c r="E13" s="1364"/>
      <c r="F13" s="1567"/>
      <c r="G13" s="1578"/>
      <c r="H13" s="1573"/>
      <c r="I13" s="1573"/>
      <c r="J13" s="1573"/>
      <c r="K13" s="1574"/>
      <c r="L13" s="1576"/>
      <c r="M13" s="1364"/>
      <c r="N13" s="1364"/>
      <c r="O13" s="33" t="s">
        <v>116</v>
      </c>
      <c r="P13" s="35"/>
      <c r="Q13" s="166"/>
      <c r="R13" s="1316"/>
    </row>
    <row r="14" spans="1:26" ht="18.75" customHeight="1">
      <c r="A14" s="1349"/>
      <c r="B14" s="1349"/>
      <c r="C14" s="1376"/>
      <c r="D14" s="1376"/>
      <c r="E14" s="1373"/>
      <c r="F14" s="1568"/>
      <c r="G14" s="1570"/>
      <c r="H14" s="1572"/>
      <c r="I14" s="1572"/>
      <c r="J14" s="1572"/>
      <c r="K14" s="1575"/>
      <c r="L14" s="1577"/>
      <c r="M14" s="1373"/>
      <c r="N14" s="1373"/>
      <c r="O14" s="33" t="s">
        <v>117</v>
      </c>
      <c r="P14" s="35"/>
      <c r="Q14" s="167"/>
      <c r="R14" s="1316"/>
    </row>
    <row r="15" spans="1:26" ht="18.75" customHeight="1">
      <c r="A15" s="1361">
        <v>2</v>
      </c>
      <c r="B15" s="1374">
        <v>2</v>
      </c>
      <c r="C15" s="1367"/>
      <c r="D15" s="1367"/>
      <c r="E15" s="1364"/>
      <c r="F15" s="1567"/>
      <c r="G15" s="1569"/>
      <c r="H15" s="1571"/>
      <c r="I15" s="1571"/>
      <c r="J15" s="1571"/>
      <c r="K15" s="1579"/>
      <c r="L15" s="1576"/>
      <c r="M15" s="1364"/>
      <c r="N15" s="1364"/>
      <c r="O15" s="33" t="s">
        <v>116</v>
      </c>
      <c r="P15" s="35"/>
      <c r="Q15" s="166"/>
      <c r="R15" s="1316"/>
    </row>
    <row r="16" spans="1:26" ht="18.75" customHeight="1">
      <c r="A16" s="1349"/>
      <c r="B16" s="1349"/>
      <c r="C16" s="1376"/>
      <c r="D16" s="1376"/>
      <c r="E16" s="1373"/>
      <c r="F16" s="1568"/>
      <c r="G16" s="1570"/>
      <c r="H16" s="1572"/>
      <c r="I16" s="1572"/>
      <c r="J16" s="1572"/>
      <c r="K16" s="1575"/>
      <c r="L16" s="1577"/>
      <c r="M16" s="1373"/>
      <c r="N16" s="1373"/>
      <c r="O16" s="33" t="s">
        <v>117</v>
      </c>
      <c r="P16" s="35"/>
      <c r="Q16" s="167"/>
      <c r="R16" s="1316"/>
    </row>
    <row r="17" spans="1:18" ht="18.75" customHeight="1">
      <c r="A17" s="1361">
        <v>3</v>
      </c>
      <c r="B17" s="1374">
        <v>3</v>
      </c>
      <c r="C17" s="1367"/>
      <c r="D17" s="1367"/>
      <c r="E17" s="1364"/>
      <c r="F17" s="1567"/>
      <c r="G17" s="1569"/>
      <c r="H17" s="1571"/>
      <c r="I17" s="1571"/>
      <c r="J17" s="1571"/>
      <c r="K17" s="1579"/>
      <c r="L17" s="1576"/>
      <c r="M17" s="1364"/>
      <c r="N17" s="1364"/>
      <c r="O17" s="33" t="s">
        <v>116</v>
      </c>
      <c r="P17" s="35"/>
      <c r="Q17" s="166"/>
      <c r="R17" s="1316"/>
    </row>
    <row r="18" spans="1:18" ht="18.75" customHeight="1">
      <c r="A18" s="1349"/>
      <c r="B18" s="1349"/>
      <c r="C18" s="1376"/>
      <c r="D18" s="1376"/>
      <c r="E18" s="1373"/>
      <c r="F18" s="1568"/>
      <c r="G18" s="1570"/>
      <c r="H18" s="1572"/>
      <c r="I18" s="1572"/>
      <c r="J18" s="1572"/>
      <c r="K18" s="1575"/>
      <c r="L18" s="1577"/>
      <c r="M18" s="1373"/>
      <c r="N18" s="1373"/>
      <c r="O18" s="33" t="s">
        <v>117</v>
      </c>
      <c r="P18" s="35"/>
      <c r="Q18" s="167"/>
      <c r="R18" s="1316"/>
    </row>
    <row r="19" spans="1:18" ht="18.75" customHeight="1">
      <c r="A19" s="1361">
        <v>4</v>
      </c>
      <c r="B19" s="1374">
        <v>4</v>
      </c>
      <c r="C19" s="1367"/>
      <c r="D19" s="1367"/>
      <c r="E19" s="1364"/>
      <c r="F19" s="1567"/>
      <c r="G19" s="1569"/>
      <c r="H19" s="1571"/>
      <c r="I19" s="1571"/>
      <c r="J19" s="1571"/>
      <c r="K19" s="1579"/>
      <c r="L19" s="1576"/>
      <c r="M19" s="1364"/>
      <c r="N19" s="1364"/>
      <c r="O19" s="33" t="s">
        <v>116</v>
      </c>
      <c r="P19" s="35"/>
      <c r="Q19" s="166"/>
      <c r="R19" s="1316"/>
    </row>
    <row r="20" spans="1:18" ht="18.75" customHeight="1">
      <c r="A20" s="1349"/>
      <c r="B20" s="1349"/>
      <c r="C20" s="1376"/>
      <c r="D20" s="1376"/>
      <c r="E20" s="1373"/>
      <c r="F20" s="1568"/>
      <c r="G20" s="1570"/>
      <c r="H20" s="1572"/>
      <c r="I20" s="1572"/>
      <c r="J20" s="1572"/>
      <c r="K20" s="1575"/>
      <c r="L20" s="1577"/>
      <c r="M20" s="1373"/>
      <c r="N20" s="1373"/>
      <c r="O20" s="33" t="s">
        <v>117</v>
      </c>
      <c r="P20" s="35"/>
      <c r="Q20" s="167"/>
      <c r="R20" s="1316"/>
    </row>
    <row r="21" spans="1:18" ht="18.75" customHeight="1">
      <c r="A21" s="1361">
        <v>5</v>
      </c>
      <c r="B21" s="1374">
        <v>5</v>
      </c>
      <c r="C21" s="1367"/>
      <c r="D21" s="1367"/>
      <c r="E21" s="1364"/>
      <c r="F21" s="1567"/>
      <c r="G21" s="1569"/>
      <c r="H21" s="1571"/>
      <c r="I21" s="1571"/>
      <c r="J21" s="1571"/>
      <c r="K21" s="1579"/>
      <c r="L21" s="1576"/>
      <c r="M21" s="1364"/>
      <c r="N21" s="1364"/>
      <c r="O21" s="33" t="s">
        <v>116</v>
      </c>
      <c r="P21" s="35"/>
      <c r="Q21" s="166"/>
      <c r="R21" s="1316"/>
    </row>
    <row r="22" spans="1:18" ht="18.75" customHeight="1">
      <c r="A22" s="1349"/>
      <c r="B22" s="1349"/>
      <c r="C22" s="1376"/>
      <c r="D22" s="1376"/>
      <c r="E22" s="1373"/>
      <c r="F22" s="1568"/>
      <c r="G22" s="1570"/>
      <c r="H22" s="1572"/>
      <c r="I22" s="1572"/>
      <c r="J22" s="1572"/>
      <c r="K22" s="1575"/>
      <c r="L22" s="1577"/>
      <c r="M22" s="1373"/>
      <c r="N22" s="1373"/>
      <c r="O22" s="33" t="s">
        <v>117</v>
      </c>
      <c r="P22" s="35"/>
      <c r="Q22" s="167"/>
      <c r="R22" s="1316"/>
    </row>
    <row r="23" spans="1:18" ht="18.75" customHeight="1">
      <c r="A23" s="1361">
        <v>6</v>
      </c>
      <c r="B23" s="1374" t="s">
        <v>364</v>
      </c>
      <c r="C23" s="1367"/>
      <c r="D23" s="1367"/>
      <c r="E23" s="1364"/>
      <c r="F23" s="1567"/>
      <c r="G23" s="1569"/>
      <c r="H23" s="1571"/>
      <c r="I23" s="1571"/>
      <c r="J23" s="1571"/>
      <c r="K23" s="1579"/>
      <c r="L23" s="1576"/>
      <c r="M23" s="1364"/>
      <c r="N23" s="1364"/>
      <c r="O23" s="33" t="s">
        <v>116</v>
      </c>
      <c r="P23" s="35"/>
      <c r="Q23" s="166"/>
      <c r="R23" s="1582"/>
    </row>
    <row r="24" spans="1:18" ht="18.75" customHeight="1">
      <c r="A24" s="1349"/>
      <c r="B24" s="1349"/>
      <c r="C24" s="1384"/>
      <c r="D24" s="1384"/>
      <c r="E24" s="1375"/>
      <c r="F24" s="1584"/>
      <c r="G24" s="1585"/>
      <c r="H24" s="1580"/>
      <c r="I24" s="1580"/>
      <c r="J24" s="1580"/>
      <c r="K24" s="1581"/>
      <c r="L24" s="1577"/>
      <c r="M24" s="1366"/>
      <c r="N24" s="1366"/>
      <c r="O24" s="33" t="s">
        <v>117</v>
      </c>
      <c r="P24" s="35"/>
      <c r="Q24" s="166"/>
      <c r="R24" s="1583"/>
    </row>
    <row r="25" spans="1:18" ht="18.75" customHeight="1">
      <c r="A25" s="1361">
        <v>7</v>
      </c>
      <c r="B25" s="1590" t="s">
        <v>473</v>
      </c>
      <c r="C25" s="1592"/>
      <c r="D25" s="1592"/>
      <c r="E25" s="1421"/>
      <c r="F25" s="1421"/>
      <c r="G25" s="1503"/>
      <c r="H25" s="1503"/>
      <c r="I25" s="1503"/>
      <c r="J25" s="1503"/>
      <c r="K25" s="1503"/>
      <c r="L25" s="1588"/>
      <c r="M25" s="1364"/>
      <c r="N25" s="1364"/>
      <c r="O25" s="33" t="s">
        <v>116</v>
      </c>
      <c r="P25" s="35"/>
      <c r="Q25" s="166"/>
      <c r="R25" s="1316"/>
    </row>
    <row r="26" spans="1:18" ht="18.75" customHeight="1">
      <c r="A26" s="1349"/>
      <c r="B26" s="1591"/>
      <c r="C26" s="1592"/>
      <c r="D26" s="1592"/>
      <c r="E26" s="1421"/>
      <c r="F26" s="1421"/>
      <c r="G26" s="1587"/>
      <c r="H26" s="1587"/>
      <c r="I26" s="1587"/>
      <c r="J26" s="1587"/>
      <c r="K26" s="1587"/>
      <c r="L26" s="1589"/>
      <c r="M26" s="1373"/>
      <c r="N26" s="1373"/>
      <c r="O26" s="33" t="s">
        <v>117</v>
      </c>
      <c r="P26" s="35"/>
      <c r="Q26" s="167"/>
      <c r="R26" s="1316"/>
    </row>
    <row r="27" spans="1:18" ht="18.75" customHeight="1">
      <c r="A27" s="1361">
        <v>8</v>
      </c>
      <c r="B27" s="1374" t="s">
        <v>365</v>
      </c>
      <c r="C27" s="1368"/>
      <c r="D27" s="1368"/>
      <c r="E27" s="1365"/>
      <c r="F27" s="1501"/>
      <c r="G27" s="1569"/>
      <c r="H27" s="1571"/>
      <c r="I27" s="1571"/>
      <c r="J27" s="1571"/>
      <c r="K27" s="1579"/>
      <c r="L27" s="1576"/>
      <c r="M27" s="1364"/>
      <c r="N27" s="1364"/>
      <c r="O27" s="33" t="s">
        <v>116</v>
      </c>
      <c r="P27" s="35"/>
      <c r="Q27" s="166"/>
      <c r="R27" s="1316"/>
    </row>
    <row r="28" spans="1:18" ht="18.75" customHeight="1">
      <c r="A28" s="1349"/>
      <c r="B28" s="1349"/>
      <c r="C28" s="1376"/>
      <c r="D28" s="1376"/>
      <c r="E28" s="1373"/>
      <c r="F28" s="1568"/>
      <c r="G28" s="1586"/>
      <c r="H28" s="1594"/>
      <c r="I28" s="1594"/>
      <c r="J28" s="1594"/>
      <c r="K28" s="1595"/>
      <c r="L28" s="1577"/>
      <c r="M28" s="1373"/>
      <c r="N28" s="1373"/>
      <c r="O28" s="33" t="s">
        <v>117</v>
      </c>
      <c r="P28" s="35"/>
      <c r="Q28" s="167"/>
      <c r="R28" s="1316"/>
    </row>
    <row r="29" spans="1:18" ht="18.75" customHeight="1">
      <c r="A29" s="1361"/>
      <c r="B29" s="1344" t="s">
        <v>474</v>
      </c>
      <c r="C29" s="1367"/>
      <c r="D29" s="1367"/>
      <c r="E29" s="1367"/>
      <c r="F29" s="1367"/>
      <c r="G29" s="1368"/>
      <c r="H29" s="1368"/>
      <c r="I29" s="1368"/>
      <c r="J29" s="1368"/>
      <c r="K29" s="1368"/>
      <c r="L29" s="1367"/>
      <c r="M29" s="1367"/>
      <c r="N29" s="1367"/>
      <c r="O29" s="33" t="s">
        <v>116</v>
      </c>
      <c r="P29" s="36"/>
      <c r="Q29" s="168"/>
      <c r="R29" s="1367"/>
    </row>
    <row r="30" spans="1:18" ht="18.75" customHeight="1">
      <c r="A30" s="1349"/>
      <c r="B30" s="1593"/>
      <c r="C30" s="1376"/>
      <c r="D30" s="1376"/>
      <c r="E30" s="1376"/>
      <c r="F30" s="1376"/>
      <c r="G30" s="1376"/>
      <c r="H30" s="1376"/>
      <c r="I30" s="1376"/>
      <c r="J30" s="1376"/>
      <c r="K30" s="1376"/>
      <c r="L30" s="1376"/>
      <c r="M30" s="1376"/>
      <c r="N30" s="1376"/>
      <c r="O30" s="33" t="s">
        <v>117</v>
      </c>
      <c r="P30" s="36"/>
      <c r="Q30" s="168"/>
      <c r="R30" s="1376"/>
    </row>
    <row r="31" spans="1:18" ht="51.95" customHeight="1">
      <c r="A31" s="20"/>
      <c r="B31" s="20"/>
    </row>
    <row r="32" spans="1:18" ht="48.75" customHeight="1"/>
    <row r="33" ht="30" customHeight="1"/>
    <row r="34" ht="30" customHeight="1"/>
    <row r="35" ht="30" customHeight="1"/>
    <row r="36" ht="30" customHeight="1"/>
    <row r="37" ht="30" customHeight="1"/>
    <row r="38" ht="30" customHeight="1"/>
    <row r="39" ht="32.25" customHeight="1"/>
    <row r="40" ht="17.2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sheetData>
  <sheetProtection algorithmName="SHA-512" hashValue="q1e9589cX0DISF2ziADQyqZ5hRHbXURhgY/dmjd93Ri5eu2Vb0q9KeqnfQPav/y0cIXbkEiFx00R6buVSt2cIQ==" saltValue="vwoPQEkpO3e76R6vuEMsbw==" spinCount="100000" sheet="1" objects="1" scenarios="1"/>
  <mergeCells count="157">
    <mergeCell ref="H29:H30"/>
    <mergeCell ref="H27:H28"/>
    <mergeCell ref="R29:R30"/>
    <mergeCell ref="I29:I30"/>
    <mergeCell ref="J29:J30"/>
    <mergeCell ref="K29:K30"/>
    <mergeCell ref="L29:L30"/>
    <mergeCell ref="M29:M30"/>
    <mergeCell ref="N29:N30"/>
    <mergeCell ref="N27:N28"/>
    <mergeCell ref="R27:R28"/>
    <mergeCell ref="I27:I28"/>
    <mergeCell ref="J27:J28"/>
    <mergeCell ref="K27:K28"/>
    <mergeCell ref="L27:L28"/>
    <mergeCell ref="M27:M28"/>
    <mergeCell ref="E25:E26"/>
    <mergeCell ref="F25:F26"/>
    <mergeCell ref="A29:A30"/>
    <mergeCell ref="B29:B30"/>
    <mergeCell ref="C29:C30"/>
    <mergeCell ref="D29:D30"/>
    <mergeCell ref="E29:E30"/>
    <mergeCell ref="F29:F30"/>
    <mergeCell ref="G29:G30"/>
    <mergeCell ref="C21:C22"/>
    <mergeCell ref="D21:D22"/>
    <mergeCell ref="E21:E22"/>
    <mergeCell ref="F21:F22"/>
    <mergeCell ref="M25:M26"/>
    <mergeCell ref="N25:N26"/>
    <mergeCell ref="R25:R26"/>
    <mergeCell ref="A27:A28"/>
    <mergeCell ref="B27:B28"/>
    <mergeCell ref="C27:C28"/>
    <mergeCell ref="D27:D28"/>
    <mergeCell ref="E27:E28"/>
    <mergeCell ref="F27:F28"/>
    <mergeCell ref="G27:G28"/>
    <mergeCell ref="G25:G26"/>
    <mergeCell ref="H25:H26"/>
    <mergeCell ref="I25:I26"/>
    <mergeCell ref="J25:J26"/>
    <mergeCell ref="K25:K26"/>
    <mergeCell ref="L25:L26"/>
    <mergeCell ref="A25:A26"/>
    <mergeCell ref="B25:B26"/>
    <mergeCell ref="C25:C26"/>
    <mergeCell ref="D25:D26"/>
    <mergeCell ref="J23:J24"/>
    <mergeCell ref="K23:K24"/>
    <mergeCell ref="L23:L24"/>
    <mergeCell ref="M23:M24"/>
    <mergeCell ref="N23:N24"/>
    <mergeCell ref="R23:R24"/>
    <mergeCell ref="R21:R22"/>
    <mergeCell ref="A23:A24"/>
    <mergeCell ref="B23:B24"/>
    <mergeCell ref="C23:C24"/>
    <mergeCell ref="D23:D24"/>
    <mergeCell ref="E23:E24"/>
    <mergeCell ref="F23:F24"/>
    <mergeCell ref="G23:G24"/>
    <mergeCell ref="H23:H24"/>
    <mergeCell ref="I23:I24"/>
    <mergeCell ref="I21:I22"/>
    <mergeCell ref="J21:J22"/>
    <mergeCell ref="K21:K22"/>
    <mergeCell ref="L21:L22"/>
    <mergeCell ref="M21:M22"/>
    <mergeCell ref="N21:N22"/>
    <mergeCell ref="A21:A22"/>
    <mergeCell ref="B21:B22"/>
    <mergeCell ref="G21:G22"/>
    <mergeCell ref="H21:H22"/>
    <mergeCell ref="H19:H20"/>
    <mergeCell ref="M17:M18"/>
    <mergeCell ref="N17:N18"/>
    <mergeCell ref="R17:R18"/>
    <mergeCell ref="A19:A20"/>
    <mergeCell ref="B19:B20"/>
    <mergeCell ref="C19:C20"/>
    <mergeCell ref="D19:D20"/>
    <mergeCell ref="E19:E20"/>
    <mergeCell ref="F19:F20"/>
    <mergeCell ref="G19:G20"/>
    <mergeCell ref="G17:G18"/>
    <mergeCell ref="H17:H18"/>
    <mergeCell ref="I17:I18"/>
    <mergeCell ref="J17:J18"/>
    <mergeCell ref="K17:K18"/>
    <mergeCell ref="L17:L18"/>
    <mergeCell ref="A17:A18"/>
    <mergeCell ref="B17:B18"/>
    <mergeCell ref="C17:C18"/>
    <mergeCell ref="D17:D18"/>
    <mergeCell ref="E17:E18"/>
    <mergeCell ref="F17:F18"/>
    <mergeCell ref="N19:N20"/>
    <mergeCell ref="R19:R20"/>
    <mergeCell ref="J15:J16"/>
    <mergeCell ref="K15:K16"/>
    <mergeCell ref="L15:L16"/>
    <mergeCell ref="M15:M16"/>
    <mergeCell ref="N15:N16"/>
    <mergeCell ref="R15:R16"/>
    <mergeCell ref="I19:I20"/>
    <mergeCell ref="J19:J20"/>
    <mergeCell ref="K19:K20"/>
    <mergeCell ref="L19:L20"/>
    <mergeCell ref="M19:M20"/>
    <mergeCell ref="R13:R14"/>
    <mergeCell ref="A15:A16"/>
    <mergeCell ref="B15:B16"/>
    <mergeCell ref="C15:C16"/>
    <mergeCell ref="D15:D16"/>
    <mergeCell ref="E15:E16"/>
    <mergeCell ref="F15:F16"/>
    <mergeCell ref="G15:G16"/>
    <mergeCell ref="H15:H16"/>
    <mergeCell ref="I15:I16"/>
    <mergeCell ref="I13:I14"/>
    <mergeCell ref="J13:J14"/>
    <mergeCell ref="K13:K14"/>
    <mergeCell ref="L13:L14"/>
    <mergeCell ref="M13:M14"/>
    <mergeCell ref="N13:N14"/>
    <mergeCell ref="A13:A14"/>
    <mergeCell ref="B13:B14"/>
    <mergeCell ref="C13:C14"/>
    <mergeCell ref="D13:D14"/>
    <mergeCell ref="E13:E14"/>
    <mergeCell ref="F13:F14"/>
    <mergeCell ref="G13:G14"/>
    <mergeCell ref="H13:H14"/>
    <mergeCell ref="R9:R11"/>
    <mergeCell ref="E10:E11"/>
    <mergeCell ref="F10:F11"/>
    <mergeCell ref="G10:K10"/>
    <mergeCell ref="L10:L11"/>
    <mergeCell ref="M10:M11"/>
    <mergeCell ref="N10:N11"/>
    <mergeCell ref="E9:F9"/>
    <mergeCell ref="G9:L9"/>
    <mergeCell ref="P10:P11"/>
    <mergeCell ref="Q10:Q11"/>
    <mergeCell ref="B1:Q1"/>
    <mergeCell ref="B2:Q2"/>
    <mergeCell ref="C5:F5"/>
    <mergeCell ref="C6:F6"/>
    <mergeCell ref="M9:N9"/>
    <mergeCell ref="O9:O11"/>
    <mergeCell ref="P9:Q9"/>
    <mergeCell ref="A9:A11"/>
    <mergeCell ref="B9:B11"/>
    <mergeCell ref="C9:C11"/>
    <mergeCell ref="D9:D11"/>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2:H21"/>
  <sheetViews>
    <sheetView zoomScale="80" zoomScaleNormal="80" workbookViewId="0">
      <selection activeCell="D5" sqref="D5 D6 D10:H20 E21:H21"/>
    </sheetView>
  </sheetViews>
  <sheetFormatPr defaultColWidth="8.85546875" defaultRowHeight="15"/>
  <cols>
    <col min="1" max="1" width="5" style="19" customWidth="1"/>
    <col min="2" max="2" width="13.42578125" style="19" customWidth="1"/>
    <col min="3" max="3" width="11.140625" style="19" customWidth="1"/>
    <col min="4" max="8" width="17" style="19" customWidth="1"/>
    <col min="9" max="16384" width="8.85546875" style="19"/>
  </cols>
  <sheetData>
    <row r="2" spans="1:8">
      <c r="D2" s="1596" t="s">
        <v>283</v>
      </c>
      <c r="E2" s="1596"/>
      <c r="F2" s="1596"/>
      <c r="G2" s="1596"/>
    </row>
    <row r="3" spans="1:8" ht="50.45" customHeight="1"/>
    <row r="4" spans="1:8">
      <c r="B4" s="63" t="s">
        <v>284</v>
      </c>
      <c r="D4" s="1423"/>
      <c r="E4" s="1541"/>
      <c r="F4" s="1541"/>
      <c r="G4" s="1424"/>
    </row>
    <row r="5" spans="1:8">
      <c r="B5" s="63" t="s">
        <v>285</v>
      </c>
      <c r="D5" s="455"/>
      <c r="E5" s="475"/>
      <c r="F5" s="475"/>
      <c r="G5" s="456"/>
    </row>
    <row r="6" spans="1:8">
      <c r="B6" s="63" t="s">
        <v>132</v>
      </c>
      <c r="D6" s="455"/>
      <c r="E6" s="475"/>
      <c r="F6" s="475"/>
      <c r="G6" s="456"/>
    </row>
    <row r="8" spans="1:8" ht="21.75" customHeight="1">
      <c r="A8" s="1597" t="s">
        <v>286</v>
      </c>
      <c r="B8" s="1597" t="s">
        <v>491</v>
      </c>
      <c r="C8" s="1597"/>
      <c r="D8" s="1598" t="s">
        <v>287</v>
      </c>
      <c r="E8" s="1598" t="s">
        <v>288</v>
      </c>
      <c r="F8" s="1597" t="s">
        <v>289</v>
      </c>
      <c r="G8" s="1597"/>
      <c r="H8" s="1597"/>
    </row>
    <row r="9" spans="1:8" ht="21.75" customHeight="1">
      <c r="A9" s="1597"/>
      <c r="B9" s="1597"/>
      <c r="C9" s="1597"/>
      <c r="D9" s="1599"/>
      <c r="E9" s="1599"/>
      <c r="F9" s="187" t="s">
        <v>290</v>
      </c>
      <c r="G9" s="187" t="s">
        <v>291</v>
      </c>
      <c r="H9" s="187" t="s">
        <v>292</v>
      </c>
    </row>
    <row r="10" spans="1:8" ht="30.75" customHeight="1">
      <c r="A10" s="64">
        <v>1</v>
      </c>
      <c r="B10" s="1601" t="s">
        <v>361</v>
      </c>
      <c r="C10" s="1602"/>
      <c r="D10" s="188"/>
      <c r="E10" s="188"/>
      <c r="F10" s="64"/>
      <c r="G10" s="64"/>
      <c r="H10" s="64"/>
    </row>
    <row r="11" spans="1:8" ht="30.75" customHeight="1">
      <c r="A11" s="64">
        <v>2</v>
      </c>
      <c r="B11" s="1601" t="s">
        <v>362</v>
      </c>
      <c r="C11" s="1602"/>
      <c r="D11" s="188"/>
      <c r="E11" s="188"/>
      <c r="F11" s="64"/>
      <c r="G11" s="64"/>
      <c r="H11" s="64"/>
    </row>
    <row r="12" spans="1:8" ht="30.75" customHeight="1">
      <c r="A12" s="64">
        <v>3</v>
      </c>
      <c r="B12" s="1421">
        <v>1</v>
      </c>
      <c r="C12" s="1421"/>
      <c r="D12" s="64"/>
      <c r="E12" s="64"/>
      <c r="F12" s="64"/>
      <c r="G12" s="64"/>
      <c r="H12" s="64"/>
    </row>
    <row r="13" spans="1:8" ht="30.75" customHeight="1">
      <c r="A13" s="64">
        <v>4</v>
      </c>
      <c r="B13" s="1421">
        <v>2</v>
      </c>
      <c r="C13" s="1421"/>
      <c r="D13" s="64"/>
      <c r="E13" s="64"/>
      <c r="F13" s="64"/>
      <c r="G13" s="64"/>
      <c r="H13" s="64"/>
    </row>
    <row r="14" spans="1:8" ht="30.75" customHeight="1">
      <c r="A14" s="64">
        <v>5</v>
      </c>
      <c r="B14" s="1421">
        <v>3</v>
      </c>
      <c r="C14" s="1421"/>
      <c r="D14" s="64"/>
      <c r="E14" s="64"/>
      <c r="F14" s="64"/>
      <c r="G14" s="64"/>
      <c r="H14" s="64"/>
    </row>
    <row r="15" spans="1:8" ht="30.75" customHeight="1">
      <c r="A15" s="64">
        <v>6</v>
      </c>
      <c r="B15" s="1421">
        <v>4</v>
      </c>
      <c r="C15" s="1421"/>
      <c r="D15" s="64"/>
      <c r="E15" s="64"/>
      <c r="F15" s="64"/>
      <c r="G15" s="64"/>
      <c r="H15" s="64"/>
    </row>
    <row r="16" spans="1:8" ht="30.75" customHeight="1">
      <c r="A16" s="64">
        <v>7</v>
      </c>
      <c r="B16" s="1421">
        <v>5</v>
      </c>
      <c r="C16" s="1421"/>
      <c r="D16" s="64"/>
      <c r="E16" s="64"/>
      <c r="F16" s="64"/>
      <c r="G16" s="64"/>
      <c r="H16" s="64"/>
    </row>
    <row r="17" spans="1:8" ht="30.75" customHeight="1">
      <c r="A17" s="64">
        <v>8</v>
      </c>
      <c r="B17" s="1421" t="s">
        <v>364</v>
      </c>
      <c r="C17" s="1421"/>
      <c r="D17" s="64"/>
      <c r="E17" s="64"/>
      <c r="F17" s="64"/>
      <c r="G17" s="64"/>
      <c r="H17" s="64"/>
    </row>
    <row r="18" spans="1:8" ht="30.75" customHeight="1">
      <c r="A18" s="64">
        <v>9</v>
      </c>
      <c r="B18" s="1421" t="s">
        <v>365</v>
      </c>
      <c r="C18" s="1421"/>
      <c r="D18" s="64"/>
      <c r="E18" s="64"/>
      <c r="F18" s="64"/>
      <c r="G18" s="64"/>
      <c r="H18" s="64"/>
    </row>
    <row r="19" spans="1:8" ht="30.75" customHeight="1">
      <c r="A19" s="64">
        <v>10</v>
      </c>
      <c r="B19" s="1421" t="s">
        <v>473</v>
      </c>
      <c r="C19" s="1421"/>
      <c r="D19" s="64"/>
      <c r="E19" s="64"/>
      <c r="F19" s="64"/>
      <c r="G19" s="64"/>
      <c r="H19" s="64"/>
    </row>
    <row r="20" spans="1:8" ht="30.75" customHeight="1">
      <c r="A20" s="1600" t="s">
        <v>236</v>
      </c>
      <c r="B20" s="1600"/>
      <c r="C20" s="1600"/>
      <c r="D20" s="187"/>
      <c r="E20" s="187"/>
      <c r="F20" s="187"/>
      <c r="G20" s="187"/>
      <c r="H20" s="187"/>
    </row>
    <row r="21" spans="1:8" ht="30.75" customHeight="1">
      <c r="A21" s="1600" t="s">
        <v>293</v>
      </c>
      <c r="B21" s="1600"/>
      <c r="C21" s="1600"/>
      <c r="D21" s="1600"/>
      <c r="E21" s="189"/>
      <c r="F21" s="189"/>
      <c r="G21" s="189"/>
      <c r="H21" s="189"/>
    </row>
  </sheetData>
  <sheetProtection algorithmName="SHA-512" hashValue="L+rsImYIkgl6xiAOHVxsKFD0AszoLSvmjzYCNArUXXA/Ks7dx3TCsmbccP4hBBkiKquPL+bvwtZSTsPR0X4D/A==" saltValue="l0BzrCZgu1taqRkt+YWcBQ==" spinCount="100000" sheet="1" objects="1" scenarios="1"/>
  <mergeCells count="19">
    <mergeCell ref="A21:D21"/>
    <mergeCell ref="B10:C10"/>
    <mergeCell ref="B11:C11"/>
    <mergeCell ref="B12:C12"/>
    <mergeCell ref="B13:C13"/>
    <mergeCell ref="B14:C14"/>
    <mergeCell ref="B15:C15"/>
    <mergeCell ref="B16:C16"/>
    <mergeCell ref="B17:C17"/>
    <mergeCell ref="B18:C18"/>
    <mergeCell ref="B19:C19"/>
    <mergeCell ref="A20:C20"/>
    <mergeCell ref="D2:G2"/>
    <mergeCell ref="D4:G4"/>
    <mergeCell ref="A8:A9"/>
    <mergeCell ref="B8:C9"/>
    <mergeCell ref="D8:D9"/>
    <mergeCell ref="E8:E9"/>
    <mergeCell ref="F8:H8"/>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1005"/>
  <sheetViews>
    <sheetView zoomScale="80" zoomScaleNormal="80" workbookViewId="0">
      <selection activeCell="H18" sqref="H18"/>
    </sheetView>
  </sheetViews>
  <sheetFormatPr defaultColWidth="14.42578125" defaultRowHeight="15"/>
  <cols>
    <col min="1" max="1" width="5.28515625" style="170" customWidth="1"/>
    <col min="2" max="2" width="28.5703125" style="170" customWidth="1"/>
    <col min="3" max="3" width="15.28515625" style="170" customWidth="1"/>
    <col min="4" max="4" width="15.5703125" style="170" customWidth="1"/>
    <col min="5" max="6" width="13" style="170" customWidth="1"/>
    <col min="7" max="7" width="12.85546875" style="170" customWidth="1"/>
    <col min="8" max="8" width="12.42578125" style="170" customWidth="1"/>
    <col min="9" max="21" width="8.7109375" style="170" customWidth="1"/>
    <col min="22" max="16384" width="14.42578125" style="170"/>
  </cols>
  <sheetData>
    <row r="1" spans="1:21" ht="12.75" customHeight="1">
      <c r="A1" s="169"/>
      <c r="B1" s="169"/>
      <c r="C1" s="169"/>
      <c r="D1" s="169"/>
      <c r="E1" s="169"/>
      <c r="F1" s="169"/>
      <c r="G1" s="169"/>
      <c r="H1" s="169"/>
      <c r="I1" s="169"/>
      <c r="J1" s="169"/>
      <c r="K1" s="169"/>
      <c r="L1" s="169"/>
      <c r="M1" s="169"/>
      <c r="N1" s="169"/>
      <c r="O1" s="169"/>
      <c r="P1" s="169"/>
      <c r="Q1" s="169"/>
      <c r="R1" s="169"/>
      <c r="S1" s="169"/>
      <c r="T1" s="169"/>
      <c r="U1" s="169"/>
    </row>
    <row r="2" spans="1:21" ht="18" customHeight="1">
      <c r="A2" s="1603" t="s">
        <v>475</v>
      </c>
      <c r="B2" s="1604"/>
      <c r="C2" s="1604"/>
      <c r="D2" s="1604"/>
      <c r="E2" s="1604"/>
      <c r="F2" s="1604"/>
      <c r="G2" s="1604"/>
      <c r="H2" s="1604"/>
      <c r="I2" s="169"/>
      <c r="J2" s="169"/>
      <c r="K2" s="169"/>
      <c r="L2" s="169"/>
      <c r="M2" s="169"/>
      <c r="N2" s="169"/>
      <c r="O2" s="169"/>
      <c r="P2" s="169"/>
      <c r="Q2" s="169"/>
      <c r="R2" s="169"/>
      <c r="S2" s="169"/>
      <c r="T2" s="169"/>
      <c r="U2" s="169"/>
    </row>
    <row r="3" spans="1:21" ht="49.9" customHeight="1">
      <c r="A3" s="169"/>
      <c r="B3" s="169"/>
      <c r="C3" s="169"/>
      <c r="D3" s="169"/>
      <c r="E3" s="169"/>
      <c r="F3" s="169"/>
      <c r="G3" s="169"/>
      <c r="H3" s="169"/>
      <c r="I3" s="169"/>
      <c r="J3" s="169"/>
      <c r="K3" s="169"/>
      <c r="L3" s="169"/>
      <c r="M3" s="169"/>
      <c r="N3" s="169"/>
      <c r="O3" s="169"/>
      <c r="P3" s="169"/>
      <c r="Q3" s="169"/>
      <c r="R3" s="169"/>
      <c r="S3" s="169"/>
      <c r="T3" s="169"/>
      <c r="U3" s="169"/>
    </row>
    <row r="4" spans="1:21" ht="12.75" customHeight="1">
      <c r="A4" s="171" t="s">
        <v>476</v>
      </c>
      <c r="B4" s="169"/>
      <c r="C4" s="1605"/>
      <c r="D4" s="1606"/>
      <c r="E4" s="1607"/>
      <c r="F4" s="169"/>
      <c r="G4" s="169"/>
      <c r="H4" s="169"/>
      <c r="I4" s="169"/>
      <c r="J4" s="169"/>
      <c r="K4" s="169"/>
      <c r="L4" s="169"/>
      <c r="M4" s="169"/>
      <c r="N4" s="169"/>
      <c r="O4" s="169"/>
      <c r="P4" s="169"/>
      <c r="Q4" s="169"/>
      <c r="R4" s="169"/>
      <c r="S4" s="169"/>
      <c r="T4" s="169"/>
      <c r="U4" s="169"/>
    </row>
    <row r="5" spans="1:21" ht="12.75" customHeight="1">
      <c r="A5" s="171" t="s">
        <v>477</v>
      </c>
      <c r="B5" s="169"/>
      <c r="C5" s="1605"/>
      <c r="D5" s="1606"/>
      <c r="E5" s="1607"/>
      <c r="F5" s="169"/>
      <c r="G5" s="169"/>
      <c r="H5" s="169"/>
      <c r="I5" s="169"/>
      <c r="J5" s="169"/>
      <c r="K5" s="169"/>
      <c r="L5" s="169"/>
      <c r="M5" s="169"/>
      <c r="N5" s="169"/>
      <c r="O5" s="169"/>
      <c r="P5" s="169"/>
      <c r="Q5" s="169"/>
      <c r="R5" s="169"/>
      <c r="S5" s="169"/>
      <c r="T5" s="169"/>
      <c r="U5" s="169"/>
    </row>
    <row r="6" spans="1:21" ht="12.75" customHeight="1">
      <c r="A6" s="171" t="s">
        <v>478</v>
      </c>
      <c r="B6" s="169"/>
      <c r="C6" s="480"/>
      <c r="D6" s="481"/>
      <c r="E6" s="482"/>
      <c r="F6" s="169"/>
      <c r="G6" s="169"/>
      <c r="H6" s="169"/>
      <c r="I6" s="169"/>
      <c r="J6" s="169"/>
      <c r="K6" s="169"/>
      <c r="L6" s="169"/>
      <c r="M6" s="169"/>
      <c r="N6" s="169"/>
      <c r="O6" s="169"/>
      <c r="P6" s="169"/>
      <c r="Q6" s="169"/>
      <c r="R6" s="169"/>
      <c r="S6" s="169"/>
      <c r="T6" s="169"/>
      <c r="U6" s="169"/>
    </row>
    <row r="7" spans="1:21" ht="12.75" customHeight="1">
      <c r="A7" s="171" t="s">
        <v>479</v>
      </c>
      <c r="B7" s="172"/>
      <c r="C7" s="480"/>
      <c r="D7" s="481"/>
      <c r="E7" s="482"/>
      <c r="F7" s="169"/>
      <c r="G7" s="169"/>
      <c r="H7" s="169"/>
      <c r="I7" s="169"/>
      <c r="J7" s="169"/>
      <c r="K7" s="169"/>
      <c r="L7" s="169"/>
      <c r="M7" s="169"/>
      <c r="N7" s="169"/>
      <c r="O7" s="169"/>
      <c r="P7" s="169"/>
      <c r="Q7" s="169"/>
      <c r="R7" s="169"/>
      <c r="S7" s="169"/>
      <c r="T7" s="169"/>
      <c r="U7" s="169"/>
    </row>
    <row r="8" spans="1:21" ht="12.75" customHeight="1">
      <c r="A8" s="169"/>
      <c r="B8" s="169"/>
      <c r="C8" s="169"/>
      <c r="D8" s="169"/>
      <c r="E8" s="169"/>
      <c r="F8" s="169"/>
      <c r="G8" s="169"/>
      <c r="H8" s="169"/>
      <c r="I8" s="169"/>
      <c r="J8" s="169"/>
      <c r="K8" s="169"/>
      <c r="L8" s="169"/>
      <c r="M8" s="169"/>
      <c r="N8" s="169"/>
      <c r="O8" s="169"/>
      <c r="P8" s="169"/>
      <c r="Q8" s="169"/>
      <c r="R8" s="169"/>
      <c r="S8" s="169"/>
      <c r="T8" s="169"/>
      <c r="U8" s="169"/>
    </row>
    <row r="9" spans="1:21" ht="19.7" customHeight="1">
      <c r="A9" s="1608" t="s">
        <v>480</v>
      </c>
      <c r="B9" s="1610" t="s">
        <v>481</v>
      </c>
      <c r="C9" s="1608" t="s">
        <v>482</v>
      </c>
      <c r="D9" s="1612" t="s">
        <v>483</v>
      </c>
      <c r="E9" s="1613" t="s">
        <v>484</v>
      </c>
      <c r="F9" s="1614"/>
      <c r="G9" s="1614"/>
      <c r="H9" s="1615"/>
      <c r="I9" s="169"/>
      <c r="J9" s="169"/>
      <c r="K9" s="169"/>
      <c r="L9" s="169"/>
      <c r="M9" s="169"/>
      <c r="N9" s="169"/>
      <c r="O9" s="169"/>
      <c r="P9" s="169"/>
      <c r="Q9" s="169"/>
      <c r="R9" s="169"/>
      <c r="S9" s="169"/>
      <c r="T9" s="169"/>
      <c r="U9" s="169"/>
    </row>
    <row r="10" spans="1:21" ht="21" customHeight="1">
      <c r="A10" s="1609"/>
      <c r="B10" s="1611"/>
      <c r="C10" s="1609"/>
      <c r="D10" s="1609"/>
      <c r="E10" s="173" t="s">
        <v>485</v>
      </c>
      <c r="F10" s="173">
        <v>1</v>
      </c>
      <c r="G10" s="173">
        <v>2</v>
      </c>
      <c r="H10" s="173">
        <v>3</v>
      </c>
      <c r="I10" s="169"/>
      <c r="J10" s="169"/>
      <c r="K10" s="169"/>
      <c r="L10" s="169"/>
      <c r="M10" s="169"/>
      <c r="N10" s="169"/>
      <c r="O10" s="169"/>
      <c r="P10" s="169"/>
      <c r="Q10" s="169"/>
      <c r="R10" s="169"/>
      <c r="S10" s="169"/>
      <c r="T10" s="169"/>
      <c r="U10" s="169"/>
    </row>
    <row r="11" spans="1:21" ht="30" customHeight="1">
      <c r="A11" s="174">
        <v>1</v>
      </c>
      <c r="B11" s="175" t="s">
        <v>486</v>
      </c>
      <c r="C11" s="99"/>
      <c r="D11" s="99"/>
      <c r="E11" s="33"/>
      <c r="F11" s="33"/>
      <c r="G11" s="33"/>
      <c r="H11" s="33"/>
      <c r="I11" s="169"/>
      <c r="J11" s="169"/>
      <c r="K11" s="169"/>
      <c r="L11" s="169"/>
      <c r="M11" s="169"/>
      <c r="N11" s="169"/>
      <c r="O11" s="169"/>
      <c r="P11" s="169"/>
      <c r="Q11" s="169"/>
      <c r="R11" s="169"/>
      <c r="S11" s="169"/>
      <c r="T11" s="169"/>
      <c r="U11" s="169"/>
    </row>
    <row r="12" spans="1:21" ht="30" customHeight="1">
      <c r="A12" s="174">
        <v>2</v>
      </c>
      <c r="B12" s="175" t="s">
        <v>487</v>
      </c>
      <c r="C12" s="99"/>
      <c r="D12" s="99"/>
      <c r="E12" s="33"/>
      <c r="F12" s="33"/>
      <c r="G12" s="33"/>
      <c r="H12" s="33"/>
      <c r="I12" s="169"/>
      <c r="J12" s="169"/>
      <c r="K12" s="169"/>
      <c r="L12" s="169"/>
      <c r="M12" s="169"/>
      <c r="N12" s="169"/>
      <c r="O12" s="169"/>
      <c r="P12" s="169"/>
      <c r="Q12" s="169"/>
      <c r="R12" s="169"/>
      <c r="S12" s="169"/>
      <c r="T12" s="169"/>
      <c r="U12" s="169"/>
    </row>
    <row r="13" spans="1:21" ht="30" customHeight="1">
      <c r="A13" s="174">
        <v>3</v>
      </c>
      <c r="B13" s="175">
        <v>1</v>
      </c>
      <c r="C13" s="99"/>
      <c r="D13" s="99"/>
      <c r="E13" s="33"/>
      <c r="F13" s="33"/>
      <c r="G13" s="33"/>
      <c r="H13" s="33"/>
      <c r="I13" s="169"/>
      <c r="J13" s="169"/>
      <c r="K13" s="169"/>
      <c r="L13" s="169"/>
      <c r="M13" s="169"/>
      <c r="N13" s="169"/>
      <c r="O13" s="169"/>
      <c r="P13" s="169"/>
      <c r="Q13" s="169"/>
      <c r="R13" s="169"/>
      <c r="S13" s="169"/>
      <c r="T13" s="169"/>
      <c r="U13" s="169"/>
    </row>
    <row r="14" spans="1:21" ht="30" customHeight="1">
      <c r="A14" s="174">
        <v>4</v>
      </c>
      <c r="B14" s="175">
        <v>2</v>
      </c>
      <c r="C14" s="99"/>
      <c r="D14" s="99"/>
      <c r="E14" s="33"/>
      <c r="F14" s="33"/>
      <c r="G14" s="33"/>
      <c r="H14" s="33"/>
      <c r="I14" s="169"/>
      <c r="J14" s="169"/>
      <c r="K14" s="169"/>
      <c r="L14" s="169"/>
      <c r="M14" s="169"/>
      <c r="N14" s="169"/>
      <c r="O14" s="169"/>
      <c r="P14" s="169"/>
      <c r="Q14" s="169"/>
      <c r="R14" s="169"/>
      <c r="S14" s="169"/>
      <c r="T14" s="169"/>
      <c r="U14" s="169"/>
    </row>
    <row r="15" spans="1:21" ht="30" customHeight="1">
      <c r="A15" s="174">
        <v>5</v>
      </c>
      <c r="B15" s="175">
        <v>3</v>
      </c>
      <c r="C15" s="99"/>
      <c r="D15" s="99"/>
      <c r="E15" s="33"/>
      <c r="F15" s="33"/>
      <c r="G15" s="33"/>
      <c r="H15" s="33"/>
      <c r="I15" s="169"/>
      <c r="J15" s="169"/>
      <c r="K15" s="169"/>
      <c r="L15" s="169"/>
      <c r="M15" s="169"/>
      <c r="N15" s="169"/>
      <c r="O15" s="169"/>
      <c r="P15" s="169"/>
      <c r="Q15" s="169"/>
      <c r="R15" s="169"/>
      <c r="S15" s="169"/>
      <c r="T15" s="169"/>
      <c r="U15" s="169"/>
    </row>
    <row r="16" spans="1:21" ht="30" customHeight="1">
      <c r="A16" s="174">
        <v>6</v>
      </c>
      <c r="B16" s="175">
        <v>4</v>
      </c>
      <c r="C16" s="99"/>
      <c r="D16" s="99"/>
      <c r="E16" s="33"/>
      <c r="F16" s="33"/>
      <c r="G16" s="33"/>
      <c r="H16" s="33"/>
      <c r="I16" s="169"/>
      <c r="J16" s="169"/>
      <c r="K16" s="169"/>
      <c r="L16" s="169"/>
      <c r="M16" s="169"/>
      <c r="N16" s="169"/>
      <c r="O16" s="169"/>
      <c r="P16" s="169"/>
      <c r="Q16" s="169"/>
      <c r="R16" s="169"/>
      <c r="S16" s="169"/>
      <c r="T16" s="169"/>
      <c r="U16" s="169"/>
    </row>
    <row r="17" spans="1:21" ht="30" customHeight="1">
      <c r="A17" s="174">
        <v>7</v>
      </c>
      <c r="B17" s="175">
        <v>5</v>
      </c>
      <c r="C17" s="99"/>
      <c r="D17" s="99"/>
      <c r="E17" s="33"/>
      <c r="F17" s="33"/>
      <c r="G17" s="33"/>
      <c r="H17" s="33"/>
      <c r="I17" s="169"/>
      <c r="J17" s="169"/>
      <c r="K17" s="169"/>
      <c r="L17" s="169"/>
      <c r="M17" s="169"/>
      <c r="N17" s="169"/>
      <c r="O17" s="169"/>
      <c r="P17" s="169"/>
      <c r="Q17" s="169"/>
      <c r="R17" s="169"/>
      <c r="S17" s="169"/>
      <c r="T17" s="169"/>
      <c r="U17" s="169"/>
    </row>
    <row r="18" spans="1:21" ht="30" customHeight="1">
      <c r="A18" s="174">
        <v>8</v>
      </c>
      <c r="B18" s="175">
        <v>6</v>
      </c>
      <c r="C18" s="99"/>
      <c r="D18" s="99"/>
      <c r="E18" s="33"/>
      <c r="F18" s="33"/>
      <c r="G18" s="33"/>
      <c r="H18" s="33"/>
      <c r="I18" s="169"/>
      <c r="J18" s="169"/>
      <c r="K18" s="169"/>
      <c r="L18" s="169"/>
      <c r="M18" s="169"/>
      <c r="N18" s="169"/>
      <c r="O18" s="169"/>
      <c r="P18" s="169"/>
      <c r="Q18" s="169"/>
      <c r="R18" s="169"/>
      <c r="S18" s="169"/>
      <c r="T18" s="169"/>
      <c r="U18" s="169"/>
    </row>
    <row r="19" spans="1:21" ht="30" customHeight="1">
      <c r="A19" s="174">
        <v>9</v>
      </c>
      <c r="B19" s="176" t="s">
        <v>365</v>
      </c>
      <c r="C19" s="33"/>
      <c r="D19" s="33"/>
      <c r="E19" s="33"/>
      <c r="F19" s="33"/>
      <c r="G19" s="33"/>
      <c r="H19" s="33"/>
      <c r="I19" s="169"/>
      <c r="J19" s="169"/>
      <c r="K19" s="169"/>
      <c r="L19" s="169"/>
      <c r="M19" s="169"/>
      <c r="N19" s="169"/>
      <c r="O19" s="169"/>
      <c r="P19" s="169"/>
      <c r="Q19" s="169"/>
      <c r="R19" s="169"/>
      <c r="S19" s="169"/>
      <c r="T19" s="169"/>
      <c r="U19" s="169"/>
    </row>
    <row r="20" spans="1:21" ht="30" customHeight="1">
      <c r="A20" s="658">
        <v>10</v>
      </c>
      <c r="B20" s="176" t="s">
        <v>983</v>
      </c>
      <c r="C20" s="657"/>
      <c r="D20" s="657"/>
      <c r="E20" s="657"/>
      <c r="F20" s="657"/>
      <c r="G20" s="657"/>
      <c r="H20" s="657"/>
      <c r="I20" s="169"/>
      <c r="J20" s="169"/>
      <c r="K20" s="169"/>
      <c r="L20" s="169"/>
      <c r="M20" s="169"/>
      <c r="N20" s="169"/>
      <c r="O20" s="169"/>
      <c r="P20" s="169"/>
      <c r="Q20" s="169"/>
      <c r="R20" s="169"/>
      <c r="S20" s="169"/>
      <c r="T20" s="169"/>
      <c r="U20" s="169"/>
    </row>
    <row r="21" spans="1:21" ht="30" customHeight="1">
      <c r="A21" s="177"/>
      <c r="B21" s="178" t="s">
        <v>236</v>
      </c>
      <c r="C21" s="179"/>
      <c r="D21" s="179"/>
      <c r="E21" s="179"/>
      <c r="F21" s="179"/>
      <c r="G21" s="179"/>
      <c r="H21" s="179"/>
      <c r="I21" s="169"/>
      <c r="J21" s="169"/>
      <c r="K21" s="169"/>
      <c r="L21" s="169"/>
      <c r="M21" s="169"/>
      <c r="N21" s="169"/>
      <c r="O21" s="169"/>
      <c r="P21" s="169"/>
      <c r="Q21" s="169"/>
      <c r="R21" s="169"/>
      <c r="S21" s="169"/>
      <c r="T21" s="169"/>
      <c r="U21" s="169"/>
    </row>
    <row r="22" spans="1:21" ht="19.7" customHeight="1">
      <c r="A22" s="180"/>
      <c r="B22" s="180"/>
      <c r="C22" s="180"/>
      <c r="D22" s="180"/>
      <c r="E22" s="180"/>
      <c r="F22" s="180"/>
      <c r="G22" s="180"/>
      <c r="H22" s="180"/>
      <c r="I22" s="169"/>
      <c r="J22" s="169"/>
      <c r="K22" s="169"/>
      <c r="L22" s="169"/>
      <c r="M22" s="169"/>
      <c r="N22" s="169"/>
      <c r="O22" s="169"/>
      <c r="P22" s="169"/>
      <c r="Q22" s="169"/>
      <c r="R22" s="169"/>
      <c r="S22" s="169"/>
      <c r="T22" s="169"/>
      <c r="U22" s="169"/>
    </row>
    <row r="23" spans="1:21" ht="12.75" customHeight="1">
      <c r="A23" s="169"/>
      <c r="B23" s="169"/>
      <c r="C23" s="169"/>
      <c r="D23" s="169"/>
      <c r="E23" s="169"/>
      <c r="F23" s="169"/>
      <c r="G23" s="169"/>
      <c r="H23" s="169"/>
      <c r="I23" s="169"/>
      <c r="J23" s="169"/>
      <c r="K23" s="169"/>
      <c r="L23" s="169"/>
      <c r="M23" s="169"/>
      <c r="N23" s="169"/>
      <c r="O23" s="169"/>
      <c r="P23" s="169"/>
      <c r="Q23" s="169"/>
      <c r="R23" s="169"/>
      <c r="S23" s="169"/>
      <c r="T23" s="169"/>
      <c r="U23" s="169"/>
    </row>
    <row r="24" spans="1:21" ht="12.75" customHeight="1">
      <c r="A24" s="169"/>
      <c r="B24" s="169"/>
      <c r="C24" s="169"/>
      <c r="D24" s="169"/>
      <c r="E24" s="169"/>
      <c r="F24" s="169"/>
      <c r="G24" s="169"/>
      <c r="H24" s="169"/>
      <c r="I24" s="169"/>
      <c r="J24" s="169"/>
      <c r="K24" s="169"/>
      <c r="L24" s="169"/>
      <c r="M24" s="169"/>
      <c r="N24" s="169"/>
      <c r="O24" s="169"/>
      <c r="P24" s="169"/>
      <c r="Q24" s="169"/>
      <c r="R24" s="169"/>
      <c r="S24" s="169"/>
      <c r="T24" s="169"/>
      <c r="U24" s="169"/>
    </row>
    <row r="25" spans="1:21" ht="12.75" customHeight="1">
      <c r="A25" s="169"/>
      <c r="B25" s="169"/>
      <c r="C25" s="169"/>
      <c r="D25" s="169"/>
      <c r="E25" s="169"/>
      <c r="F25" s="169"/>
      <c r="G25" s="169"/>
      <c r="H25" s="169"/>
      <c r="I25" s="169"/>
      <c r="J25" s="169"/>
      <c r="K25" s="169"/>
      <c r="L25" s="169"/>
      <c r="M25" s="169"/>
      <c r="N25" s="169"/>
      <c r="O25" s="169"/>
      <c r="P25" s="169"/>
      <c r="Q25" s="169"/>
      <c r="R25" s="169"/>
      <c r="S25" s="169"/>
      <c r="T25" s="169"/>
      <c r="U25" s="169"/>
    </row>
    <row r="26" spans="1:21" ht="12.75" customHeight="1">
      <c r="A26" s="169"/>
      <c r="B26" s="169"/>
      <c r="C26" s="169"/>
      <c r="D26" s="169"/>
      <c r="E26" s="169"/>
      <c r="F26" s="169"/>
      <c r="G26" s="169"/>
      <c r="H26" s="169"/>
      <c r="I26" s="169"/>
      <c r="J26" s="169"/>
      <c r="K26" s="169"/>
      <c r="L26" s="169"/>
      <c r="M26" s="169"/>
      <c r="N26" s="169"/>
      <c r="O26" s="169"/>
      <c r="P26" s="169"/>
      <c r="Q26" s="169"/>
      <c r="R26" s="169"/>
      <c r="S26" s="169"/>
      <c r="T26" s="169"/>
      <c r="U26" s="169"/>
    </row>
    <row r="27" spans="1:21" ht="12.75" customHeight="1">
      <c r="A27" s="169"/>
      <c r="B27" s="169"/>
      <c r="C27" s="169"/>
      <c r="D27" s="169"/>
      <c r="E27" s="169"/>
      <c r="F27" s="169"/>
      <c r="G27" s="169"/>
      <c r="H27" s="169"/>
      <c r="I27" s="169"/>
      <c r="J27" s="169"/>
      <c r="K27" s="169"/>
      <c r="L27" s="169"/>
      <c r="M27" s="169"/>
      <c r="N27" s="169"/>
      <c r="O27" s="169"/>
      <c r="P27" s="169"/>
      <c r="Q27" s="169"/>
      <c r="R27" s="169"/>
      <c r="S27" s="169"/>
      <c r="T27" s="169"/>
      <c r="U27" s="169"/>
    </row>
    <row r="28" spans="1:21" ht="12.75" customHeight="1">
      <c r="A28" s="169"/>
      <c r="B28" s="169"/>
      <c r="C28" s="169"/>
      <c r="D28" s="169"/>
      <c r="E28" s="169"/>
      <c r="F28" s="169"/>
      <c r="G28" s="169"/>
      <c r="H28" s="169"/>
      <c r="I28" s="169"/>
      <c r="J28" s="169"/>
      <c r="K28" s="169"/>
      <c r="L28" s="169"/>
      <c r="M28" s="169"/>
      <c r="N28" s="169"/>
      <c r="O28" s="169"/>
      <c r="P28" s="169"/>
      <c r="Q28" s="169"/>
      <c r="R28" s="169"/>
      <c r="S28" s="169"/>
      <c r="T28" s="169"/>
      <c r="U28" s="169"/>
    </row>
    <row r="29" spans="1:21" ht="12.75" customHeight="1">
      <c r="A29" s="169"/>
      <c r="B29" s="169"/>
      <c r="C29" s="169"/>
      <c r="D29" s="169"/>
      <c r="E29" s="169"/>
      <c r="F29" s="169"/>
      <c r="G29" s="169"/>
      <c r="H29" s="169"/>
      <c r="I29" s="169"/>
      <c r="J29" s="169"/>
      <c r="K29" s="169"/>
      <c r="L29" s="169"/>
      <c r="M29" s="169"/>
      <c r="N29" s="169"/>
      <c r="O29" s="169"/>
      <c r="P29" s="169"/>
      <c r="Q29" s="169"/>
      <c r="R29" s="169"/>
      <c r="S29" s="169"/>
      <c r="T29" s="169"/>
      <c r="U29" s="169"/>
    </row>
    <row r="30" spans="1:21" ht="12.75" customHeight="1">
      <c r="A30" s="169"/>
      <c r="B30" s="169"/>
      <c r="C30" s="169"/>
      <c r="D30" s="169"/>
      <c r="E30" s="169"/>
      <c r="F30" s="169"/>
      <c r="G30" s="169"/>
      <c r="H30" s="169"/>
      <c r="I30" s="169"/>
      <c r="J30" s="169"/>
      <c r="K30" s="169"/>
      <c r="L30" s="169"/>
      <c r="M30" s="169"/>
      <c r="N30" s="169"/>
      <c r="O30" s="169"/>
      <c r="P30" s="169"/>
      <c r="Q30" s="169"/>
      <c r="R30" s="169"/>
      <c r="S30" s="169"/>
      <c r="T30" s="169"/>
      <c r="U30" s="169"/>
    </row>
    <row r="31" spans="1:21" ht="12.75" customHeight="1">
      <c r="A31" s="169"/>
      <c r="B31" s="169"/>
      <c r="C31" s="169"/>
      <c r="D31" s="169"/>
      <c r="E31" s="169"/>
      <c r="F31" s="169"/>
      <c r="G31" s="169"/>
      <c r="H31" s="169"/>
      <c r="I31" s="169"/>
      <c r="J31" s="169"/>
      <c r="K31" s="169"/>
      <c r="L31" s="169"/>
      <c r="M31" s="169"/>
      <c r="N31" s="169"/>
      <c r="O31" s="169"/>
      <c r="P31" s="169"/>
      <c r="Q31" s="169"/>
      <c r="R31" s="169"/>
      <c r="S31" s="169"/>
      <c r="T31" s="169"/>
      <c r="U31" s="169"/>
    </row>
    <row r="32" spans="1:21" ht="12.75" customHeight="1">
      <c r="A32" s="169"/>
      <c r="B32" s="169"/>
      <c r="C32" s="169"/>
      <c r="D32" s="169"/>
      <c r="E32" s="169"/>
      <c r="F32" s="169"/>
      <c r="G32" s="169"/>
      <c r="H32" s="169"/>
      <c r="I32" s="169"/>
      <c r="J32" s="169"/>
      <c r="K32" s="169"/>
      <c r="L32" s="169"/>
      <c r="M32" s="169"/>
      <c r="N32" s="169"/>
      <c r="O32" s="169"/>
      <c r="P32" s="169"/>
      <c r="Q32" s="169"/>
      <c r="R32" s="169"/>
      <c r="S32" s="169"/>
      <c r="T32" s="169"/>
      <c r="U32" s="169"/>
    </row>
    <row r="33" spans="1:21" ht="12.75" customHeight="1">
      <c r="A33" s="169"/>
      <c r="B33" s="169"/>
      <c r="C33" s="169"/>
      <c r="D33" s="169"/>
      <c r="E33" s="169"/>
      <c r="F33" s="169"/>
      <c r="G33" s="169"/>
      <c r="H33" s="169"/>
      <c r="I33" s="169"/>
      <c r="J33" s="169"/>
      <c r="K33" s="169"/>
      <c r="L33" s="169"/>
      <c r="M33" s="169"/>
      <c r="N33" s="169"/>
      <c r="O33" s="169"/>
      <c r="P33" s="169"/>
      <c r="Q33" s="169"/>
      <c r="R33" s="169"/>
      <c r="S33" s="169"/>
      <c r="T33" s="169"/>
      <c r="U33" s="169"/>
    </row>
    <row r="34" spans="1:21" ht="12.75" customHeight="1">
      <c r="A34" s="169"/>
      <c r="B34" s="169"/>
      <c r="C34" s="169"/>
      <c r="D34" s="169"/>
      <c r="E34" s="169"/>
      <c r="F34" s="169"/>
      <c r="G34" s="169"/>
      <c r="H34" s="169"/>
      <c r="I34" s="169"/>
      <c r="J34" s="169"/>
      <c r="K34" s="169"/>
      <c r="L34" s="169"/>
      <c r="M34" s="169"/>
      <c r="N34" s="169"/>
      <c r="O34" s="169"/>
      <c r="P34" s="169"/>
      <c r="Q34" s="169"/>
      <c r="R34" s="169"/>
      <c r="S34" s="169"/>
      <c r="T34" s="169"/>
      <c r="U34" s="169"/>
    </row>
    <row r="35" spans="1:21" ht="12.75" customHeight="1">
      <c r="A35" s="169"/>
      <c r="B35" s="169"/>
      <c r="C35" s="169"/>
      <c r="D35" s="169"/>
      <c r="E35" s="169"/>
      <c r="F35" s="169"/>
      <c r="G35" s="169"/>
      <c r="H35" s="169"/>
      <c r="I35" s="169"/>
      <c r="J35" s="169"/>
      <c r="K35" s="169"/>
      <c r="L35" s="169"/>
      <c r="M35" s="169"/>
      <c r="N35" s="169"/>
      <c r="O35" s="169"/>
      <c r="P35" s="169"/>
      <c r="Q35" s="169"/>
      <c r="R35" s="169"/>
      <c r="S35" s="169"/>
      <c r="T35" s="169"/>
      <c r="U35" s="169"/>
    </row>
    <row r="36" spans="1:21" ht="12.75" customHeight="1">
      <c r="A36" s="169"/>
      <c r="B36" s="169"/>
      <c r="C36" s="169"/>
      <c r="D36" s="169"/>
      <c r="E36" s="169"/>
      <c r="F36" s="169"/>
      <c r="G36" s="169"/>
      <c r="H36" s="169"/>
      <c r="I36" s="169"/>
      <c r="J36" s="169"/>
      <c r="K36" s="169"/>
      <c r="L36" s="169"/>
      <c r="M36" s="169"/>
      <c r="N36" s="169"/>
      <c r="O36" s="169"/>
      <c r="P36" s="169"/>
      <c r="Q36" s="169"/>
      <c r="R36" s="169"/>
      <c r="S36" s="169"/>
      <c r="T36" s="169"/>
      <c r="U36" s="169"/>
    </row>
    <row r="37" spans="1:21" ht="12.75" customHeight="1">
      <c r="A37" s="169"/>
      <c r="B37" s="169"/>
      <c r="C37" s="169"/>
      <c r="D37" s="169"/>
      <c r="E37" s="169"/>
      <c r="F37" s="169"/>
      <c r="G37" s="169"/>
      <c r="H37" s="169"/>
      <c r="I37" s="169"/>
      <c r="J37" s="169"/>
      <c r="K37" s="169"/>
      <c r="L37" s="169"/>
      <c r="M37" s="169"/>
      <c r="N37" s="169"/>
      <c r="O37" s="169"/>
      <c r="P37" s="169"/>
      <c r="Q37" s="169"/>
      <c r="R37" s="169"/>
      <c r="S37" s="169"/>
      <c r="T37" s="169"/>
      <c r="U37" s="169"/>
    </row>
    <row r="38" spans="1:21" ht="12.75" customHeight="1">
      <c r="A38" s="169"/>
      <c r="B38" s="169"/>
      <c r="C38" s="169"/>
      <c r="D38" s="169"/>
      <c r="E38" s="169"/>
      <c r="F38" s="169"/>
      <c r="G38" s="169"/>
      <c r="H38" s="169"/>
      <c r="I38" s="169"/>
      <c r="J38" s="169"/>
      <c r="K38" s="169"/>
      <c r="L38" s="169"/>
      <c r="M38" s="169"/>
      <c r="N38" s="169"/>
      <c r="O38" s="169"/>
      <c r="P38" s="169"/>
      <c r="Q38" s="169"/>
      <c r="R38" s="169"/>
      <c r="S38" s="169"/>
      <c r="T38" s="169"/>
      <c r="U38" s="169"/>
    </row>
    <row r="39" spans="1:21" ht="12.75" customHeight="1">
      <c r="A39" s="169"/>
      <c r="B39" s="169"/>
      <c r="C39" s="169"/>
      <c r="D39" s="169"/>
      <c r="E39" s="169"/>
      <c r="F39" s="169"/>
      <c r="G39" s="169"/>
      <c r="H39" s="169"/>
      <c r="I39" s="169"/>
      <c r="J39" s="169"/>
      <c r="K39" s="169"/>
      <c r="L39" s="169"/>
      <c r="M39" s="169"/>
      <c r="N39" s="169"/>
      <c r="O39" s="169"/>
      <c r="P39" s="169"/>
      <c r="Q39" s="169"/>
      <c r="R39" s="169"/>
      <c r="S39" s="169"/>
      <c r="T39" s="169"/>
      <c r="U39" s="169"/>
    </row>
    <row r="40" spans="1:21" ht="12.75" customHeight="1">
      <c r="A40" s="169"/>
      <c r="B40" s="169"/>
      <c r="C40" s="169"/>
      <c r="D40" s="169"/>
      <c r="E40" s="169"/>
      <c r="F40" s="169"/>
      <c r="G40" s="169"/>
      <c r="H40" s="169"/>
      <c r="I40" s="169"/>
      <c r="J40" s="169"/>
      <c r="K40" s="169"/>
      <c r="L40" s="169"/>
      <c r="M40" s="169"/>
      <c r="N40" s="169"/>
      <c r="O40" s="169"/>
      <c r="P40" s="169"/>
      <c r="Q40" s="169"/>
      <c r="R40" s="169"/>
      <c r="S40" s="169"/>
      <c r="T40" s="169"/>
      <c r="U40" s="169"/>
    </row>
    <row r="41" spans="1:21" ht="12.75" customHeight="1">
      <c r="A41" s="169"/>
      <c r="B41" s="169"/>
      <c r="C41" s="169"/>
      <c r="D41" s="169"/>
      <c r="E41" s="169"/>
      <c r="F41" s="169"/>
      <c r="G41" s="169"/>
      <c r="H41" s="169"/>
      <c r="I41" s="169"/>
      <c r="J41" s="169"/>
      <c r="K41" s="169"/>
      <c r="L41" s="169"/>
      <c r="M41" s="169"/>
      <c r="N41" s="169"/>
      <c r="O41" s="169"/>
      <c r="P41" s="169"/>
      <c r="Q41" s="169"/>
      <c r="R41" s="169"/>
      <c r="S41" s="169"/>
      <c r="T41" s="169"/>
      <c r="U41" s="169"/>
    </row>
    <row r="42" spans="1:21" ht="12.75" customHeight="1">
      <c r="A42" s="169"/>
      <c r="B42" s="169"/>
      <c r="C42" s="169"/>
      <c r="D42" s="169"/>
      <c r="E42" s="169"/>
      <c r="F42" s="169"/>
      <c r="G42" s="169"/>
      <c r="H42" s="169"/>
      <c r="I42" s="169"/>
      <c r="J42" s="169"/>
      <c r="K42" s="169"/>
      <c r="L42" s="169"/>
      <c r="M42" s="169"/>
      <c r="N42" s="169"/>
      <c r="O42" s="169"/>
      <c r="P42" s="169"/>
      <c r="Q42" s="169"/>
      <c r="R42" s="169"/>
      <c r="S42" s="169"/>
      <c r="T42" s="169"/>
      <c r="U42" s="169"/>
    </row>
    <row r="43" spans="1:21" ht="12.75" customHeight="1">
      <c r="A43" s="169"/>
      <c r="B43" s="169"/>
      <c r="C43" s="169"/>
      <c r="D43" s="169"/>
      <c r="E43" s="169"/>
      <c r="F43" s="169"/>
      <c r="G43" s="169"/>
      <c r="H43" s="169"/>
      <c r="I43" s="169"/>
      <c r="J43" s="169"/>
      <c r="K43" s="169"/>
      <c r="L43" s="169"/>
      <c r="M43" s="169"/>
      <c r="N43" s="169"/>
      <c r="O43" s="169"/>
      <c r="P43" s="169"/>
      <c r="Q43" s="169"/>
      <c r="R43" s="169"/>
      <c r="S43" s="169"/>
      <c r="T43" s="169"/>
      <c r="U43" s="169"/>
    </row>
    <row r="44" spans="1:21" ht="12.75" customHeight="1">
      <c r="A44" s="169"/>
      <c r="B44" s="169"/>
      <c r="C44" s="169"/>
      <c r="D44" s="169"/>
      <c r="E44" s="169"/>
      <c r="F44" s="169"/>
      <c r="G44" s="169"/>
      <c r="H44" s="169"/>
      <c r="I44" s="169"/>
      <c r="J44" s="169"/>
      <c r="K44" s="169"/>
      <c r="L44" s="169"/>
      <c r="M44" s="169"/>
      <c r="N44" s="169"/>
      <c r="O44" s="169"/>
      <c r="P44" s="169"/>
      <c r="Q44" s="169"/>
      <c r="R44" s="169"/>
      <c r="S44" s="169"/>
      <c r="T44" s="169"/>
      <c r="U44" s="169"/>
    </row>
    <row r="45" spans="1:21" ht="12.75" customHeight="1">
      <c r="A45" s="169"/>
      <c r="B45" s="169"/>
      <c r="C45" s="169"/>
      <c r="D45" s="169"/>
      <c r="E45" s="169"/>
      <c r="F45" s="169"/>
      <c r="G45" s="169"/>
      <c r="H45" s="169"/>
      <c r="I45" s="169"/>
      <c r="J45" s="169"/>
      <c r="K45" s="169"/>
      <c r="L45" s="169"/>
      <c r="M45" s="169"/>
      <c r="N45" s="169"/>
      <c r="O45" s="169"/>
      <c r="P45" s="169"/>
      <c r="Q45" s="169"/>
      <c r="R45" s="169"/>
      <c r="S45" s="169"/>
      <c r="T45" s="169"/>
      <c r="U45" s="169"/>
    </row>
    <row r="46" spans="1:21" ht="12.75" customHeight="1">
      <c r="A46" s="169"/>
      <c r="B46" s="169"/>
      <c r="C46" s="169"/>
      <c r="D46" s="169"/>
      <c r="E46" s="169"/>
      <c r="F46" s="169"/>
      <c r="G46" s="169"/>
      <c r="H46" s="169"/>
      <c r="I46" s="169"/>
      <c r="J46" s="169"/>
      <c r="K46" s="169"/>
      <c r="L46" s="169"/>
      <c r="M46" s="169"/>
      <c r="N46" s="169"/>
      <c r="O46" s="169"/>
      <c r="P46" s="169"/>
      <c r="Q46" s="169"/>
      <c r="R46" s="169"/>
      <c r="S46" s="169"/>
      <c r="T46" s="169"/>
      <c r="U46" s="169"/>
    </row>
    <row r="47" spans="1:21" ht="12.75" customHeight="1">
      <c r="A47" s="169"/>
      <c r="B47" s="169"/>
      <c r="C47" s="169"/>
      <c r="D47" s="169"/>
      <c r="E47" s="169"/>
      <c r="F47" s="169"/>
      <c r="G47" s="169"/>
      <c r="H47" s="169"/>
      <c r="I47" s="169"/>
      <c r="J47" s="169"/>
      <c r="K47" s="169"/>
      <c r="L47" s="169"/>
      <c r="M47" s="169"/>
      <c r="N47" s="169"/>
      <c r="O47" s="169"/>
      <c r="P47" s="169"/>
      <c r="Q47" s="169"/>
      <c r="R47" s="169"/>
      <c r="S47" s="169"/>
      <c r="T47" s="169"/>
      <c r="U47" s="169"/>
    </row>
    <row r="48" spans="1:21" ht="12.75" customHeight="1">
      <c r="A48" s="169"/>
      <c r="B48" s="169"/>
      <c r="C48" s="169"/>
      <c r="D48" s="169"/>
      <c r="E48" s="169"/>
      <c r="F48" s="169"/>
      <c r="G48" s="169"/>
      <c r="H48" s="169"/>
      <c r="I48" s="169"/>
      <c r="J48" s="169"/>
      <c r="K48" s="169"/>
      <c r="L48" s="169"/>
      <c r="M48" s="169"/>
      <c r="N48" s="169"/>
      <c r="O48" s="169"/>
      <c r="P48" s="169"/>
      <c r="Q48" s="169"/>
      <c r="R48" s="169"/>
      <c r="S48" s="169"/>
      <c r="T48" s="169"/>
      <c r="U48" s="169"/>
    </row>
    <row r="49" spans="1:21" ht="12.75" customHeight="1">
      <c r="A49" s="169"/>
      <c r="B49" s="169"/>
      <c r="C49" s="169"/>
      <c r="D49" s="169"/>
      <c r="E49" s="169"/>
      <c r="F49" s="169"/>
      <c r="G49" s="169"/>
      <c r="H49" s="169"/>
      <c r="I49" s="169"/>
      <c r="J49" s="169"/>
      <c r="K49" s="169"/>
      <c r="L49" s="169"/>
      <c r="M49" s="169"/>
      <c r="N49" s="169"/>
      <c r="O49" s="169"/>
      <c r="P49" s="169"/>
      <c r="Q49" s="169"/>
      <c r="R49" s="169"/>
      <c r="S49" s="169"/>
      <c r="T49" s="169"/>
      <c r="U49" s="169"/>
    </row>
    <row r="50" spans="1:21" ht="12.75" customHeight="1">
      <c r="A50" s="169"/>
      <c r="B50" s="169"/>
      <c r="C50" s="169"/>
      <c r="D50" s="169"/>
      <c r="E50" s="169"/>
      <c r="F50" s="169"/>
      <c r="G50" s="169"/>
      <c r="H50" s="169"/>
      <c r="I50" s="169"/>
      <c r="J50" s="169"/>
      <c r="K50" s="169"/>
      <c r="L50" s="169"/>
      <c r="M50" s="169"/>
      <c r="N50" s="169"/>
      <c r="O50" s="169"/>
      <c r="P50" s="169"/>
      <c r="Q50" s="169"/>
      <c r="R50" s="169"/>
      <c r="S50" s="169"/>
      <c r="T50" s="169"/>
      <c r="U50" s="169"/>
    </row>
    <row r="51" spans="1:21" ht="12.75" customHeight="1">
      <c r="A51" s="169"/>
      <c r="B51" s="169"/>
      <c r="C51" s="169"/>
      <c r="D51" s="169"/>
      <c r="E51" s="169"/>
      <c r="F51" s="169"/>
      <c r="G51" s="169"/>
      <c r="H51" s="169"/>
      <c r="I51" s="169"/>
      <c r="J51" s="169"/>
      <c r="K51" s="169"/>
      <c r="L51" s="169"/>
      <c r="M51" s="169"/>
      <c r="N51" s="169"/>
      <c r="O51" s="169"/>
      <c r="P51" s="169"/>
      <c r="Q51" s="169"/>
      <c r="R51" s="169"/>
      <c r="S51" s="169"/>
      <c r="T51" s="169"/>
      <c r="U51" s="169"/>
    </row>
    <row r="52" spans="1:21" ht="12.75" customHeight="1">
      <c r="A52" s="169"/>
      <c r="B52" s="169"/>
      <c r="C52" s="169"/>
      <c r="D52" s="169"/>
      <c r="E52" s="169"/>
      <c r="F52" s="169"/>
      <c r="G52" s="169"/>
      <c r="H52" s="169"/>
      <c r="I52" s="169"/>
      <c r="J52" s="169"/>
      <c r="K52" s="169"/>
      <c r="L52" s="169"/>
      <c r="M52" s="169"/>
      <c r="N52" s="169"/>
      <c r="O52" s="169"/>
      <c r="P52" s="169"/>
      <c r="Q52" s="169"/>
      <c r="R52" s="169"/>
      <c r="S52" s="169"/>
      <c r="T52" s="169"/>
      <c r="U52" s="169"/>
    </row>
    <row r="53" spans="1:21" ht="12.75" customHeight="1">
      <c r="A53" s="169"/>
      <c r="B53" s="169"/>
      <c r="C53" s="169"/>
      <c r="D53" s="169"/>
      <c r="E53" s="169"/>
      <c r="F53" s="169"/>
      <c r="G53" s="169"/>
      <c r="H53" s="169"/>
      <c r="I53" s="169"/>
      <c r="J53" s="169"/>
      <c r="K53" s="169"/>
      <c r="L53" s="169"/>
      <c r="M53" s="169"/>
      <c r="N53" s="169"/>
      <c r="O53" s="169"/>
      <c r="P53" s="169"/>
      <c r="Q53" s="169"/>
      <c r="R53" s="169"/>
      <c r="S53" s="169"/>
      <c r="T53" s="169"/>
      <c r="U53" s="169"/>
    </row>
    <row r="54" spans="1:21" ht="12.75" customHeight="1">
      <c r="A54" s="169"/>
      <c r="B54" s="169"/>
      <c r="C54" s="169"/>
      <c r="D54" s="169"/>
      <c r="E54" s="169"/>
      <c r="F54" s="169"/>
      <c r="G54" s="169"/>
      <c r="H54" s="169"/>
      <c r="I54" s="169"/>
      <c r="J54" s="169"/>
      <c r="K54" s="169"/>
      <c r="L54" s="169"/>
      <c r="M54" s="169"/>
      <c r="N54" s="169"/>
      <c r="O54" s="169"/>
      <c r="P54" s="169"/>
      <c r="Q54" s="169"/>
      <c r="R54" s="169"/>
      <c r="S54" s="169"/>
      <c r="T54" s="169"/>
      <c r="U54" s="169"/>
    </row>
    <row r="55" spans="1:21" ht="12.75" customHeight="1">
      <c r="A55" s="169"/>
      <c r="B55" s="169"/>
      <c r="C55" s="169"/>
      <c r="D55" s="169"/>
      <c r="E55" s="169"/>
      <c r="F55" s="169"/>
      <c r="G55" s="169"/>
      <c r="H55" s="169"/>
      <c r="I55" s="169"/>
      <c r="J55" s="169"/>
      <c r="K55" s="169"/>
      <c r="L55" s="169"/>
      <c r="M55" s="169"/>
      <c r="N55" s="169"/>
      <c r="O55" s="169"/>
      <c r="P55" s="169"/>
      <c r="Q55" s="169"/>
      <c r="R55" s="169"/>
      <c r="S55" s="169"/>
      <c r="T55" s="169"/>
      <c r="U55" s="169"/>
    </row>
    <row r="56" spans="1:21" ht="12.75" customHeight="1">
      <c r="A56" s="169"/>
      <c r="B56" s="169"/>
      <c r="C56" s="169"/>
      <c r="D56" s="169"/>
      <c r="E56" s="169"/>
      <c r="F56" s="169"/>
      <c r="G56" s="169"/>
      <c r="H56" s="169"/>
      <c r="I56" s="169"/>
      <c r="J56" s="169"/>
      <c r="K56" s="169"/>
      <c r="L56" s="169"/>
      <c r="M56" s="169"/>
      <c r="N56" s="169"/>
      <c r="O56" s="169"/>
      <c r="P56" s="169"/>
      <c r="Q56" s="169"/>
      <c r="R56" s="169"/>
      <c r="S56" s="169"/>
      <c r="T56" s="169"/>
      <c r="U56" s="169"/>
    </row>
    <row r="57" spans="1:21" ht="12.75" customHeight="1">
      <c r="A57" s="169"/>
      <c r="B57" s="169"/>
      <c r="C57" s="169"/>
      <c r="D57" s="169"/>
      <c r="E57" s="169"/>
      <c r="F57" s="169"/>
      <c r="G57" s="169"/>
      <c r="H57" s="169"/>
      <c r="I57" s="169"/>
      <c r="J57" s="169"/>
      <c r="K57" s="169"/>
      <c r="L57" s="169"/>
      <c r="M57" s="169"/>
      <c r="N57" s="169"/>
      <c r="O57" s="169"/>
      <c r="P57" s="169"/>
      <c r="Q57" s="169"/>
      <c r="R57" s="169"/>
      <c r="S57" s="169"/>
      <c r="T57" s="169"/>
      <c r="U57" s="169"/>
    </row>
    <row r="58" spans="1:21" ht="12.75" customHeight="1">
      <c r="A58" s="169"/>
      <c r="B58" s="169"/>
      <c r="C58" s="169"/>
      <c r="D58" s="169"/>
      <c r="E58" s="169"/>
      <c r="F58" s="169"/>
      <c r="G58" s="169"/>
      <c r="H58" s="169"/>
      <c r="I58" s="169"/>
      <c r="J58" s="169"/>
      <c r="K58" s="169"/>
      <c r="L58" s="169"/>
      <c r="M58" s="169"/>
      <c r="N58" s="169"/>
      <c r="O58" s="169"/>
      <c r="P58" s="169"/>
      <c r="Q58" s="169"/>
      <c r="R58" s="169"/>
      <c r="S58" s="169"/>
      <c r="T58" s="169"/>
      <c r="U58" s="169"/>
    </row>
    <row r="59" spans="1:21" ht="12.75" customHeight="1">
      <c r="A59" s="169"/>
      <c r="B59" s="169"/>
      <c r="C59" s="169"/>
      <c r="D59" s="169"/>
      <c r="E59" s="169"/>
      <c r="F59" s="169"/>
      <c r="G59" s="169"/>
      <c r="H59" s="169"/>
      <c r="I59" s="169"/>
      <c r="J59" s="169"/>
      <c r="K59" s="169"/>
      <c r="L59" s="169"/>
      <c r="M59" s="169"/>
      <c r="N59" s="169"/>
      <c r="O59" s="169"/>
      <c r="P59" s="169"/>
      <c r="Q59" s="169"/>
      <c r="R59" s="169"/>
      <c r="S59" s="169"/>
      <c r="T59" s="169"/>
      <c r="U59" s="169"/>
    </row>
    <row r="60" spans="1:21" ht="12.75" customHeight="1">
      <c r="A60" s="169"/>
      <c r="B60" s="169"/>
      <c r="C60" s="169"/>
      <c r="D60" s="169"/>
      <c r="E60" s="169"/>
      <c r="F60" s="169"/>
      <c r="G60" s="169"/>
      <c r="H60" s="169"/>
      <c r="I60" s="169"/>
      <c r="J60" s="169"/>
      <c r="K60" s="169"/>
      <c r="L60" s="169"/>
      <c r="M60" s="169"/>
      <c r="N60" s="169"/>
      <c r="O60" s="169"/>
      <c r="P60" s="169"/>
      <c r="Q60" s="169"/>
      <c r="R60" s="169"/>
      <c r="S60" s="169"/>
      <c r="T60" s="169"/>
      <c r="U60" s="169"/>
    </row>
    <row r="61" spans="1:21" ht="12.75" customHeight="1">
      <c r="A61" s="169"/>
      <c r="B61" s="169"/>
      <c r="C61" s="169"/>
      <c r="D61" s="169"/>
      <c r="E61" s="169"/>
      <c r="F61" s="169"/>
      <c r="G61" s="169"/>
      <c r="H61" s="169"/>
      <c r="I61" s="169"/>
      <c r="J61" s="169"/>
      <c r="K61" s="169"/>
      <c r="L61" s="169"/>
      <c r="M61" s="169"/>
      <c r="N61" s="169"/>
      <c r="O61" s="169"/>
      <c r="P61" s="169"/>
      <c r="Q61" s="169"/>
      <c r="R61" s="169"/>
      <c r="S61" s="169"/>
      <c r="T61" s="169"/>
      <c r="U61" s="169"/>
    </row>
    <row r="62" spans="1:21" ht="12.75" customHeight="1">
      <c r="A62" s="169"/>
      <c r="B62" s="169"/>
      <c r="C62" s="169"/>
      <c r="D62" s="169"/>
      <c r="E62" s="169"/>
      <c r="F62" s="169"/>
      <c r="G62" s="169"/>
      <c r="H62" s="169"/>
      <c r="I62" s="169"/>
      <c r="J62" s="169"/>
      <c r="K62" s="169"/>
      <c r="L62" s="169"/>
      <c r="M62" s="169"/>
      <c r="N62" s="169"/>
      <c r="O62" s="169"/>
      <c r="P62" s="169"/>
      <c r="Q62" s="169"/>
      <c r="R62" s="169"/>
      <c r="S62" s="169"/>
      <c r="T62" s="169"/>
      <c r="U62" s="169"/>
    </row>
    <row r="63" spans="1:21" ht="12.75" customHeight="1">
      <c r="A63" s="169"/>
      <c r="B63" s="169"/>
      <c r="C63" s="169"/>
      <c r="D63" s="169"/>
      <c r="E63" s="169"/>
      <c r="F63" s="169"/>
      <c r="G63" s="169"/>
      <c r="H63" s="169"/>
      <c r="I63" s="169"/>
      <c r="J63" s="169"/>
      <c r="K63" s="169"/>
      <c r="L63" s="169"/>
      <c r="M63" s="169"/>
      <c r="N63" s="169"/>
      <c r="O63" s="169"/>
      <c r="P63" s="169"/>
      <c r="Q63" s="169"/>
      <c r="R63" s="169"/>
      <c r="S63" s="169"/>
      <c r="T63" s="169"/>
      <c r="U63" s="169"/>
    </row>
    <row r="64" spans="1:21" ht="12.75" customHeight="1">
      <c r="A64" s="169"/>
      <c r="B64" s="169"/>
      <c r="C64" s="169"/>
      <c r="D64" s="169"/>
      <c r="E64" s="169"/>
      <c r="F64" s="169"/>
      <c r="G64" s="169"/>
      <c r="H64" s="169"/>
      <c r="I64" s="169"/>
      <c r="J64" s="169"/>
      <c r="K64" s="169"/>
      <c r="L64" s="169"/>
      <c r="M64" s="169"/>
      <c r="N64" s="169"/>
      <c r="O64" s="169"/>
      <c r="P64" s="169"/>
      <c r="Q64" s="169"/>
      <c r="R64" s="169"/>
      <c r="S64" s="169"/>
      <c r="T64" s="169"/>
      <c r="U64" s="169"/>
    </row>
    <row r="65" spans="1:21" ht="12.75" customHeight="1">
      <c r="A65" s="169"/>
      <c r="B65" s="169"/>
      <c r="C65" s="169"/>
      <c r="D65" s="169"/>
      <c r="E65" s="169"/>
      <c r="F65" s="169"/>
      <c r="G65" s="169"/>
      <c r="H65" s="169"/>
      <c r="I65" s="169"/>
      <c r="J65" s="169"/>
      <c r="K65" s="169"/>
      <c r="L65" s="169"/>
      <c r="M65" s="169"/>
      <c r="N65" s="169"/>
      <c r="O65" s="169"/>
      <c r="P65" s="169"/>
      <c r="Q65" s="169"/>
      <c r="R65" s="169"/>
      <c r="S65" s="169"/>
      <c r="T65" s="169"/>
      <c r="U65" s="169"/>
    </row>
    <row r="66" spans="1:21" ht="12.75" customHeight="1">
      <c r="A66" s="169"/>
      <c r="B66" s="169"/>
      <c r="C66" s="169"/>
      <c r="D66" s="169"/>
      <c r="E66" s="169"/>
      <c r="F66" s="169"/>
      <c r="G66" s="169"/>
      <c r="H66" s="169"/>
      <c r="I66" s="169"/>
      <c r="J66" s="169"/>
      <c r="K66" s="169"/>
      <c r="L66" s="169"/>
      <c r="M66" s="169"/>
      <c r="N66" s="169"/>
      <c r="O66" s="169"/>
      <c r="P66" s="169"/>
      <c r="Q66" s="169"/>
      <c r="R66" s="169"/>
      <c r="S66" s="169"/>
      <c r="T66" s="169"/>
      <c r="U66" s="169"/>
    </row>
    <row r="67" spans="1:21" ht="12.75" customHeight="1">
      <c r="A67" s="169"/>
      <c r="B67" s="169"/>
      <c r="C67" s="169"/>
      <c r="D67" s="169"/>
      <c r="E67" s="169"/>
      <c r="F67" s="169"/>
      <c r="G67" s="169"/>
      <c r="H67" s="169"/>
      <c r="I67" s="169"/>
      <c r="J67" s="169"/>
      <c r="K67" s="169"/>
      <c r="L67" s="169"/>
      <c r="M67" s="169"/>
      <c r="N67" s="169"/>
      <c r="O67" s="169"/>
      <c r="P67" s="169"/>
      <c r="Q67" s="169"/>
      <c r="R67" s="169"/>
      <c r="S67" s="169"/>
      <c r="T67" s="169"/>
      <c r="U67" s="169"/>
    </row>
    <row r="68" spans="1:21" ht="12.75" customHeight="1">
      <c r="A68" s="169"/>
      <c r="B68" s="169"/>
      <c r="C68" s="169"/>
      <c r="D68" s="169"/>
      <c r="E68" s="169"/>
      <c r="F68" s="169"/>
      <c r="G68" s="169"/>
      <c r="H68" s="169"/>
      <c r="I68" s="169"/>
      <c r="J68" s="169"/>
      <c r="K68" s="169"/>
      <c r="L68" s="169"/>
      <c r="M68" s="169"/>
      <c r="N68" s="169"/>
      <c r="O68" s="169"/>
      <c r="P68" s="169"/>
      <c r="Q68" s="169"/>
      <c r="R68" s="169"/>
      <c r="S68" s="169"/>
      <c r="T68" s="169"/>
      <c r="U68" s="169"/>
    </row>
    <row r="69" spans="1:21" ht="12.75" customHeight="1">
      <c r="A69" s="169"/>
      <c r="B69" s="169"/>
      <c r="C69" s="169"/>
      <c r="D69" s="169"/>
      <c r="E69" s="169"/>
      <c r="F69" s="169"/>
      <c r="G69" s="169"/>
      <c r="H69" s="169"/>
      <c r="I69" s="169"/>
      <c r="J69" s="169"/>
      <c r="K69" s="169"/>
      <c r="L69" s="169"/>
      <c r="M69" s="169"/>
      <c r="N69" s="169"/>
      <c r="O69" s="169"/>
      <c r="P69" s="169"/>
      <c r="Q69" s="169"/>
      <c r="R69" s="169"/>
      <c r="S69" s="169"/>
      <c r="T69" s="169"/>
      <c r="U69" s="169"/>
    </row>
    <row r="70" spans="1:21" ht="12.75" customHeight="1">
      <c r="A70" s="169"/>
      <c r="B70" s="169"/>
      <c r="C70" s="169"/>
      <c r="D70" s="169"/>
      <c r="E70" s="169"/>
      <c r="F70" s="169"/>
      <c r="G70" s="169"/>
      <c r="H70" s="169"/>
      <c r="I70" s="169"/>
      <c r="J70" s="169"/>
      <c r="K70" s="169"/>
      <c r="L70" s="169"/>
      <c r="M70" s="169"/>
      <c r="N70" s="169"/>
      <c r="O70" s="169"/>
      <c r="P70" s="169"/>
      <c r="Q70" s="169"/>
      <c r="R70" s="169"/>
      <c r="S70" s="169"/>
      <c r="T70" s="169"/>
      <c r="U70" s="169"/>
    </row>
    <row r="71" spans="1:21" ht="12.75" customHeight="1">
      <c r="A71" s="169"/>
      <c r="B71" s="169"/>
      <c r="C71" s="169"/>
      <c r="D71" s="169"/>
      <c r="E71" s="169"/>
      <c r="F71" s="169"/>
      <c r="G71" s="169"/>
      <c r="H71" s="169"/>
      <c r="I71" s="169"/>
      <c r="J71" s="169"/>
      <c r="K71" s="169"/>
      <c r="L71" s="169"/>
      <c r="M71" s="169"/>
      <c r="N71" s="169"/>
      <c r="O71" s="169"/>
      <c r="P71" s="169"/>
      <c r="Q71" s="169"/>
      <c r="R71" s="169"/>
      <c r="S71" s="169"/>
      <c r="T71" s="169"/>
      <c r="U71" s="169"/>
    </row>
    <row r="72" spans="1:21" ht="12.75" customHeight="1">
      <c r="A72" s="169"/>
      <c r="B72" s="169"/>
      <c r="C72" s="169"/>
      <c r="D72" s="169"/>
      <c r="E72" s="169"/>
      <c r="F72" s="169"/>
      <c r="G72" s="169"/>
      <c r="H72" s="169"/>
      <c r="I72" s="169"/>
      <c r="J72" s="169"/>
      <c r="K72" s="169"/>
      <c r="L72" s="169"/>
      <c r="M72" s="169"/>
      <c r="N72" s="169"/>
      <c r="O72" s="169"/>
      <c r="P72" s="169"/>
      <c r="Q72" s="169"/>
      <c r="R72" s="169"/>
      <c r="S72" s="169"/>
      <c r="T72" s="169"/>
      <c r="U72" s="169"/>
    </row>
    <row r="73" spans="1:21" ht="12.75" customHeight="1">
      <c r="A73" s="169"/>
      <c r="B73" s="169"/>
      <c r="C73" s="169"/>
      <c r="D73" s="169"/>
      <c r="E73" s="169"/>
      <c r="F73" s="169"/>
      <c r="G73" s="169"/>
      <c r="H73" s="169"/>
      <c r="I73" s="169"/>
      <c r="J73" s="169"/>
      <c r="K73" s="169"/>
      <c r="L73" s="169"/>
      <c r="M73" s="169"/>
      <c r="N73" s="169"/>
      <c r="O73" s="169"/>
      <c r="P73" s="169"/>
      <c r="Q73" s="169"/>
      <c r="R73" s="169"/>
      <c r="S73" s="169"/>
      <c r="T73" s="169"/>
      <c r="U73" s="169"/>
    </row>
    <row r="74" spans="1:21" ht="12.75" customHeight="1">
      <c r="A74" s="169"/>
      <c r="B74" s="169"/>
      <c r="C74" s="169"/>
      <c r="D74" s="169"/>
      <c r="E74" s="169"/>
      <c r="F74" s="169"/>
      <c r="G74" s="169"/>
      <c r="H74" s="169"/>
      <c r="I74" s="169"/>
      <c r="J74" s="169"/>
      <c r="K74" s="169"/>
      <c r="L74" s="169"/>
      <c r="M74" s="169"/>
      <c r="N74" s="169"/>
      <c r="O74" s="169"/>
      <c r="P74" s="169"/>
      <c r="Q74" s="169"/>
      <c r="R74" s="169"/>
      <c r="S74" s="169"/>
      <c r="T74" s="169"/>
      <c r="U74" s="169"/>
    </row>
    <row r="75" spans="1:21" ht="12.75" customHeight="1">
      <c r="A75" s="169"/>
      <c r="B75" s="169"/>
      <c r="C75" s="169"/>
      <c r="D75" s="169"/>
      <c r="E75" s="169"/>
      <c r="F75" s="169"/>
      <c r="G75" s="169"/>
      <c r="H75" s="169"/>
      <c r="I75" s="169"/>
      <c r="J75" s="169"/>
      <c r="K75" s="169"/>
      <c r="L75" s="169"/>
      <c r="M75" s="169"/>
      <c r="N75" s="169"/>
      <c r="O75" s="169"/>
      <c r="P75" s="169"/>
      <c r="Q75" s="169"/>
      <c r="R75" s="169"/>
      <c r="S75" s="169"/>
      <c r="T75" s="169"/>
      <c r="U75" s="169"/>
    </row>
    <row r="76" spans="1:21" ht="12.75" customHeight="1">
      <c r="A76" s="169"/>
      <c r="B76" s="169"/>
      <c r="C76" s="169"/>
      <c r="D76" s="169"/>
      <c r="E76" s="169"/>
      <c r="F76" s="169"/>
      <c r="G76" s="169"/>
      <c r="H76" s="169"/>
      <c r="I76" s="169"/>
      <c r="J76" s="169"/>
      <c r="K76" s="169"/>
      <c r="L76" s="169"/>
      <c r="M76" s="169"/>
      <c r="N76" s="169"/>
      <c r="O76" s="169"/>
      <c r="P76" s="169"/>
      <c r="Q76" s="169"/>
      <c r="R76" s="169"/>
      <c r="S76" s="169"/>
      <c r="T76" s="169"/>
      <c r="U76" s="169"/>
    </row>
    <row r="77" spans="1:21" ht="12.75" customHeight="1">
      <c r="A77" s="169"/>
      <c r="B77" s="169"/>
      <c r="C77" s="169"/>
      <c r="D77" s="169"/>
      <c r="E77" s="169"/>
      <c r="F77" s="169"/>
      <c r="G77" s="169"/>
      <c r="H77" s="169"/>
      <c r="I77" s="169"/>
      <c r="J77" s="169"/>
      <c r="K77" s="169"/>
      <c r="L77" s="169"/>
      <c r="M77" s="169"/>
      <c r="N77" s="169"/>
      <c r="O77" s="169"/>
      <c r="P77" s="169"/>
      <c r="Q77" s="169"/>
      <c r="R77" s="169"/>
      <c r="S77" s="169"/>
      <c r="T77" s="169"/>
      <c r="U77" s="169"/>
    </row>
    <row r="78" spans="1:21" ht="12.75" customHeight="1">
      <c r="A78" s="169"/>
      <c r="B78" s="169"/>
      <c r="C78" s="169"/>
      <c r="D78" s="169"/>
      <c r="E78" s="169"/>
      <c r="F78" s="169"/>
      <c r="G78" s="169"/>
      <c r="H78" s="169"/>
      <c r="I78" s="169"/>
      <c r="J78" s="169"/>
      <c r="K78" s="169"/>
      <c r="L78" s="169"/>
      <c r="M78" s="169"/>
      <c r="N78" s="169"/>
      <c r="O78" s="169"/>
      <c r="P78" s="169"/>
      <c r="Q78" s="169"/>
      <c r="R78" s="169"/>
      <c r="S78" s="169"/>
      <c r="T78" s="169"/>
      <c r="U78" s="169"/>
    </row>
    <row r="79" spans="1:21" ht="12.75" customHeight="1">
      <c r="A79" s="169"/>
      <c r="B79" s="169"/>
      <c r="C79" s="169"/>
      <c r="D79" s="169"/>
      <c r="E79" s="169"/>
      <c r="F79" s="169"/>
      <c r="G79" s="169"/>
      <c r="H79" s="169"/>
      <c r="I79" s="169"/>
      <c r="J79" s="169"/>
      <c r="K79" s="169"/>
      <c r="L79" s="169"/>
      <c r="M79" s="169"/>
      <c r="N79" s="169"/>
      <c r="O79" s="169"/>
      <c r="P79" s="169"/>
      <c r="Q79" s="169"/>
      <c r="R79" s="169"/>
      <c r="S79" s="169"/>
      <c r="T79" s="169"/>
      <c r="U79" s="169"/>
    </row>
    <row r="80" spans="1:21" ht="12.75" customHeight="1">
      <c r="A80" s="169"/>
      <c r="B80" s="169"/>
      <c r="C80" s="169"/>
      <c r="D80" s="169"/>
      <c r="E80" s="169"/>
      <c r="F80" s="169"/>
      <c r="G80" s="169"/>
      <c r="H80" s="169"/>
      <c r="I80" s="169"/>
      <c r="J80" s="169"/>
      <c r="K80" s="169"/>
      <c r="L80" s="169"/>
      <c r="M80" s="169"/>
      <c r="N80" s="169"/>
      <c r="O80" s="169"/>
      <c r="P80" s="169"/>
      <c r="Q80" s="169"/>
      <c r="R80" s="169"/>
      <c r="S80" s="169"/>
      <c r="T80" s="169"/>
      <c r="U80" s="169"/>
    </row>
    <row r="81" spans="1:21" ht="12.75" customHeight="1">
      <c r="A81" s="169"/>
      <c r="B81" s="169"/>
      <c r="C81" s="169"/>
      <c r="D81" s="169"/>
      <c r="E81" s="169"/>
      <c r="F81" s="169"/>
      <c r="G81" s="169"/>
      <c r="H81" s="169"/>
      <c r="I81" s="169"/>
      <c r="J81" s="169"/>
      <c r="K81" s="169"/>
      <c r="L81" s="169"/>
      <c r="M81" s="169"/>
      <c r="N81" s="169"/>
      <c r="O81" s="169"/>
      <c r="P81" s="169"/>
      <c r="Q81" s="169"/>
      <c r="R81" s="169"/>
      <c r="S81" s="169"/>
      <c r="T81" s="169"/>
      <c r="U81" s="169"/>
    </row>
    <row r="82" spans="1:21" ht="12.75" customHeight="1">
      <c r="A82" s="169"/>
      <c r="B82" s="169"/>
      <c r="C82" s="169"/>
      <c r="D82" s="169"/>
      <c r="E82" s="169"/>
      <c r="F82" s="169"/>
      <c r="G82" s="169"/>
      <c r="H82" s="169"/>
      <c r="I82" s="169"/>
      <c r="J82" s="169"/>
      <c r="K82" s="169"/>
      <c r="L82" s="169"/>
      <c r="M82" s="169"/>
      <c r="N82" s="169"/>
      <c r="O82" s="169"/>
      <c r="P82" s="169"/>
      <c r="Q82" s="169"/>
      <c r="R82" s="169"/>
      <c r="S82" s="169"/>
      <c r="T82" s="169"/>
      <c r="U82" s="169"/>
    </row>
    <row r="83" spans="1:21" ht="12.75" customHeight="1">
      <c r="A83" s="169"/>
      <c r="B83" s="169"/>
      <c r="C83" s="169"/>
      <c r="D83" s="169"/>
      <c r="E83" s="169"/>
      <c r="F83" s="169"/>
      <c r="G83" s="169"/>
      <c r="H83" s="169"/>
      <c r="I83" s="169"/>
      <c r="J83" s="169"/>
      <c r="K83" s="169"/>
      <c r="L83" s="169"/>
      <c r="M83" s="169"/>
      <c r="N83" s="169"/>
      <c r="O83" s="169"/>
      <c r="P83" s="169"/>
      <c r="Q83" s="169"/>
      <c r="R83" s="169"/>
      <c r="S83" s="169"/>
      <c r="T83" s="169"/>
      <c r="U83" s="169"/>
    </row>
    <row r="84" spans="1:21" ht="12.75" customHeight="1">
      <c r="A84" s="169"/>
      <c r="B84" s="169"/>
      <c r="C84" s="169"/>
      <c r="D84" s="169"/>
      <c r="E84" s="169"/>
      <c r="F84" s="169"/>
      <c r="G84" s="169"/>
      <c r="H84" s="169"/>
      <c r="I84" s="169"/>
      <c r="J84" s="169"/>
      <c r="K84" s="169"/>
      <c r="L84" s="169"/>
      <c r="M84" s="169"/>
      <c r="N84" s="169"/>
      <c r="O84" s="169"/>
      <c r="P84" s="169"/>
      <c r="Q84" s="169"/>
      <c r="R84" s="169"/>
      <c r="S84" s="169"/>
      <c r="T84" s="169"/>
      <c r="U84" s="169"/>
    </row>
    <row r="85" spans="1:21" ht="12.75" customHeight="1">
      <c r="A85" s="169"/>
      <c r="B85" s="169"/>
      <c r="C85" s="169"/>
      <c r="D85" s="169"/>
      <c r="E85" s="169"/>
      <c r="F85" s="169"/>
      <c r="G85" s="169"/>
      <c r="H85" s="169"/>
      <c r="I85" s="169"/>
      <c r="J85" s="169"/>
      <c r="K85" s="169"/>
      <c r="L85" s="169"/>
      <c r="M85" s="169"/>
      <c r="N85" s="169"/>
      <c r="O85" s="169"/>
      <c r="P85" s="169"/>
      <c r="Q85" s="169"/>
      <c r="R85" s="169"/>
      <c r="S85" s="169"/>
      <c r="T85" s="169"/>
      <c r="U85" s="169"/>
    </row>
    <row r="86" spans="1:21" ht="12.75" customHeight="1">
      <c r="A86" s="169"/>
      <c r="B86" s="169"/>
      <c r="C86" s="169"/>
      <c r="D86" s="169"/>
      <c r="E86" s="169"/>
      <c r="F86" s="169"/>
      <c r="G86" s="169"/>
      <c r="H86" s="169"/>
      <c r="I86" s="169"/>
      <c r="J86" s="169"/>
      <c r="K86" s="169"/>
      <c r="L86" s="169"/>
      <c r="M86" s="169"/>
      <c r="N86" s="169"/>
      <c r="O86" s="169"/>
      <c r="P86" s="169"/>
      <c r="Q86" s="169"/>
      <c r="R86" s="169"/>
      <c r="S86" s="169"/>
      <c r="T86" s="169"/>
      <c r="U86" s="169"/>
    </row>
    <row r="87" spans="1:21" ht="12.75" customHeight="1">
      <c r="A87" s="169"/>
      <c r="B87" s="169"/>
      <c r="C87" s="169"/>
      <c r="D87" s="169"/>
      <c r="E87" s="169"/>
      <c r="F87" s="169"/>
      <c r="G87" s="169"/>
      <c r="H87" s="169"/>
      <c r="I87" s="169"/>
      <c r="J87" s="169"/>
      <c r="K87" s="169"/>
      <c r="L87" s="169"/>
      <c r="M87" s="169"/>
      <c r="N87" s="169"/>
      <c r="O87" s="169"/>
      <c r="P87" s="169"/>
      <c r="Q87" s="169"/>
      <c r="R87" s="169"/>
      <c r="S87" s="169"/>
      <c r="T87" s="169"/>
      <c r="U87" s="169"/>
    </row>
    <row r="88" spans="1:21" ht="12.75" customHeight="1">
      <c r="A88" s="169"/>
      <c r="B88" s="169"/>
      <c r="C88" s="169"/>
      <c r="D88" s="169"/>
      <c r="E88" s="169"/>
      <c r="F88" s="169"/>
      <c r="G88" s="169"/>
      <c r="H88" s="169"/>
      <c r="I88" s="169"/>
      <c r="J88" s="169"/>
      <c r="K88" s="169"/>
      <c r="L88" s="169"/>
      <c r="M88" s="169"/>
      <c r="N88" s="169"/>
      <c r="O88" s="169"/>
      <c r="P88" s="169"/>
      <c r="Q88" s="169"/>
      <c r="R88" s="169"/>
      <c r="S88" s="169"/>
      <c r="T88" s="169"/>
      <c r="U88" s="169"/>
    </row>
    <row r="89" spans="1:21" ht="12.75" customHeight="1">
      <c r="A89" s="169"/>
      <c r="B89" s="169"/>
      <c r="C89" s="169"/>
      <c r="D89" s="169"/>
      <c r="E89" s="169"/>
      <c r="F89" s="169"/>
      <c r="G89" s="169"/>
      <c r="H89" s="169"/>
      <c r="I89" s="169"/>
      <c r="J89" s="169"/>
      <c r="K89" s="169"/>
      <c r="L89" s="169"/>
      <c r="M89" s="169"/>
      <c r="N89" s="169"/>
      <c r="O89" s="169"/>
      <c r="P89" s="169"/>
      <c r="Q89" s="169"/>
      <c r="R89" s="169"/>
      <c r="S89" s="169"/>
      <c r="T89" s="169"/>
      <c r="U89" s="169"/>
    </row>
    <row r="90" spans="1:21" ht="12.75" customHeight="1">
      <c r="A90" s="169"/>
      <c r="B90" s="169"/>
      <c r="C90" s="169"/>
      <c r="D90" s="169"/>
      <c r="E90" s="169"/>
      <c r="F90" s="169"/>
      <c r="G90" s="169"/>
      <c r="H90" s="169"/>
      <c r="I90" s="169"/>
      <c r="J90" s="169"/>
      <c r="K90" s="169"/>
      <c r="L90" s="169"/>
      <c r="M90" s="169"/>
      <c r="N90" s="169"/>
      <c r="O90" s="169"/>
      <c r="P90" s="169"/>
      <c r="Q90" s="169"/>
      <c r="R90" s="169"/>
      <c r="S90" s="169"/>
      <c r="T90" s="169"/>
      <c r="U90" s="169"/>
    </row>
    <row r="91" spans="1:21" ht="12.75" customHeight="1">
      <c r="A91" s="169"/>
      <c r="B91" s="169"/>
      <c r="C91" s="169"/>
      <c r="D91" s="169"/>
      <c r="E91" s="169"/>
      <c r="F91" s="169"/>
      <c r="G91" s="169"/>
      <c r="H91" s="169"/>
      <c r="I91" s="169"/>
      <c r="J91" s="169"/>
      <c r="K91" s="169"/>
      <c r="L91" s="169"/>
      <c r="M91" s="169"/>
      <c r="N91" s="169"/>
      <c r="O91" s="169"/>
      <c r="P91" s="169"/>
      <c r="Q91" s="169"/>
      <c r="R91" s="169"/>
      <c r="S91" s="169"/>
      <c r="T91" s="169"/>
      <c r="U91" s="169"/>
    </row>
    <row r="92" spans="1:21" ht="12.75" customHeight="1">
      <c r="A92" s="169"/>
      <c r="B92" s="169"/>
      <c r="C92" s="169"/>
      <c r="D92" s="169"/>
      <c r="E92" s="169"/>
      <c r="F92" s="169"/>
      <c r="G92" s="169"/>
      <c r="H92" s="169"/>
      <c r="I92" s="169"/>
      <c r="J92" s="169"/>
      <c r="K92" s="169"/>
      <c r="L92" s="169"/>
      <c r="M92" s="169"/>
      <c r="N92" s="169"/>
      <c r="O92" s="169"/>
      <c r="P92" s="169"/>
      <c r="Q92" s="169"/>
      <c r="R92" s="169"/>
      <c r="S92" s="169"/>
      <c r="T92" s="169"/>
      <c r="U92" s="169"/>
    </row>
    <row r="93" spans="1:21" ht="12.75" customHeight="1">
      <c r="A93" s="169"/>
      <c r="B93" s="169"/>
      <c r="C93" s="169"/>
      <c r="D93" s="169"/>
      <c r="E93" s="169"/>
      <c r="F93" s="169"/>
      <c r="G93" s="169"/>
      <c r="H93" s="169"/>
      <c r="I93" s="169"/>
      <c r="J93" s="169"/>
      <c r="K93" s="169"/>
      <c r="L93" s="169"/>
      <c r="M93" s="169"/>
      <c r="N93" s="169"/>
      <c r="O93" s="169"/>
      <c r="P93" s="169"/>
      <c r="Q93" s="169"/>
      <c r="R93" s="169"/>
      <c r="S93" s="169"/>
      <c r="T93" s="169"/>
      <c r="U93" s="169"/>
    </row>
    <row r="94" spans="1:21" ht="12.75" customHeight="1">
      <c r="A94" s="169"/>
      <c r="B94" s="169"/>
      <c r="C94" s="169"/>
      <c r="D94" s="169"/>
      <c r="E94" s="169"/>
      <c r="F94" s="169"/>
      <c r="G94" s="169"/>
      <c r="H94" s="169"/>
      <c r="I94" s="169"/>
      <c r="J94" s="169"/>
      <c r="K94" s="169"/>
      <c r="L94" s="169"/>
      <c r="M94" s="169"/>
      <c r="N94" s="169"/>
      <c r="O94" s="169"/>
      <c r="P94" s="169"/>
      <c r="Q94" s="169"/>
      <c r="R94" s="169"/>
      <c r="S94" s="169"/>
      <c r="T94" s="169"/>
      <c r="U94" s="169"/>
    </row>
    <row r="95" spans="1:21" ht="12.75" customHeight="1">
      <c r="A95" s="169"/>
      <c r="B95" s="169"/>
      <c r="C95" s="169"/>
      <c r="D95" s="169"/>
      <c r="E95" s="169"/>
      <c r="F95" s="169"/>
      <c r="G95" s="169"/>
      <c r="H95" s="169"/>
      <c r="I95" s="169"/>
      <c r="J95" s="169"/>
      <c r="K95" s="169"/>
      <c r="L95" s="169"/>
      <c r="M95" s="169"/>
      <c r="N95" s="169"/>
      <c r="O95" s="169"/>
      <c r="P95" s="169"/>
      <c r="Q95" s="169"/>
      <c r="R95" s="169"/>
      <c r="S95" s="169"/>
      <c r="T95" s="169"/>
      <c r="U95" s="169"/>
    </row>
    <row r="96" spans="1:21" ht="12.75" customHeight="1">
      <c r="A96" s="169"/>
      <c r="B96" s="169"/>
      <c r="C96" s="169"/>
      <c r="D96" s="169"/>
      <c r="E96" s="169"/>
      <c r="F96" s="169"/>
      <c r="G96" s="169"/>
      <c r="H96" s="169"/>
      <c r="I96" s="169"/>
      <c r="J96" s="169"/>
      <c r="K96" s="169"/>
      <c r="L96" s="169"/>
      <c r="M96" s="169"/>
      <c r="N96" s="169"/>
      <c r="O96" s="169"/>
      <c r="P96" s="169"/>
      <c r="Q96" s="169"/>
      <c r="R96" s="169"/>
      <c r="S96" s="169"/>
      <c r="T96" s="169"/>
      <c r="U96" s="169"/>
    </row>
    <row r="97" spans="1:21" ht="12.75" customHeight="1">
      <c r="A97" s="169"/>
      <c r="B97" s="169"/>
      <c r="C97" s="169"/>
      <c r="D97" s="169"/>
      <c r="E97" s="169"/>
      <c r="F97" s="169"/>
      <c r="G97" s="169"/>
      <c r="H97" s="169"/>
      <c r="I97" s="169"/>
      <c r="J97" s="169"/>
      <c r="K97" s="169"/>
      <c r="L97" s="169"/>
      <c r="M97" s="169"/>
      <c r="N97" s="169"/>
      <c r="O97" s="169"/>
      <c r="P97" s="169"/>
      <c r="Q97" s="169"/>
      <c r="R97" s="169"/>
      <c r="S97" s="169"/>
      <c r="T97" s="169"/>
      <c r="U97" s="169"/>
    </row>
    <row r="98" spans="1:21" ht="12.75" customHeight="1">
      <c r="A98" s="169"/>
      <c r="B98" s="169"/>
      <c r="C98" s="169"/>
      <c r="D98" s="169"/>
      <c r="E98" s="169"/>
      <c r="F98" s="169"/>
      <c r="G98" s="169"/>
      <c r="H98" s="169"/>
      <c r="I98" s="169"/>
      <c r="J98" s="169"/>
      <c r="K98" s="169"/>
      <c r="L98" s="169"/>
      <c r="M98" s="169"/>
      <c r="N98" s="169"/>
      <c r="O98" s="169"/>
      <c r="P98" s="169"/>
      <c r="Q98" s="169"/>
      <c r="R98" s="169"/>
      <c r="S98" s="169"/>
      <c r="T98" s="169"/>
      <c r="U98" s="169"/>
    </row>
    <row r="99" spans="1:21" ht="12.75" customHeight="1">
      <c r="A99" s="169"/>
      <c r="B99" s="169"/>
      <c r="C99" s="169"/>
      <c r="D99" s="169"/>
      <c r="E99" s="169"/>
      <c r="F99" s="169"/>
      <c r="G99" s="169"/>
      <c r="H99" s="169"/>
      <c r="I99" s="169"/>
      <c r="J99" s="169"/>
      <c r="K99" s="169"/>
      <c r="L99" s="169"/>
      <c r="M99" s="169"/>
      <c r="N99" s="169"/>
      <c r="O99" s="169"/>
      <c r="P99" s="169"/>
      <c r="Q99" s="169"/>
      <c r="R99" s="169"/>
      <c r="S99" s="169"/>
      <c r="T99" s="169"/>
      <c r="U99" s="169"/>
    </row>
    <row r="100" spans="1:21" ht="12.75" customHeight="1">
      <c r="A100" s="169"/>
      <c r="B100" s="169"/>
      <c r="C100" s="169"/>
      <c r="D100" s="169"/>
      <c r="E100" s="169"/>
      <c r="F100" s="169"/>
      <c r="G100" s="169"/>
      <c r="H100" s="169"/>
      <c r="I100" s="169"/>
      <c r="J100" s="169"/>
      <c r="K100" s="169"/>
      <c r="L100" s="169"/>
      <c r="M100" s="169"/>
      <c r="N100" s="169"/>
      <c r="O100" s="169"/>
      <c r="P100" s="169"/>
      <c r="Q100" s="169"/>
      <c r="R100" s="169"/>
      <c r="S100" s="169"/>
      <c r="T100" s="169"/>
      <c r="U100" s="169"/>
    </row>
    <row r="101" spans="1:21" ht="12.75" customHeight="1">
      <c r="A101" s="169"/>
      <c r="B101" s="169"/>
      <c r="C101" s="169"/>
      <c r="D101" s="169"/>
      <c r="E101" s="169"/>
      <c r="F101" s="169"/>
      <c r="G101" s="169"/>
      <c r="H101" s="169"/>
      <c r="I101" s="169"/>
      <c r="J101" s="169"/>
      <c r="K101" s="169"/>
      <c r="L101" s="169"/>
      <c r="M101" s="169"/>
      <c r="N101" s="169"/>
      <c r="O101" s="169"/>
      <c r="P101" s="169"/>
      <c r="Q101" s="169"/>
      <c r="R101" s="169"/>
      <c r="S101" s="169"/>
      <c r="T101" s="169"/>
      <c r="U101" s="169"/>
    </row>
    <row r="102" spans="1:21" ht="12.75" customHeight="1">
      <c r="A102" s="169"/>
      <c r="B102" s="169"/>
      <c r="C102" s="169"/>
      <c r="D102" s="169"/>
      <c r="E102" s="169"/>
      <c r="F102" s="169"/>
      <c r="G102" s="169"/>
      <c r="H102" s="169"/>
      <c r="I102" s="169"/>
      <c r="J102" s="169"/>
      <c r="K102" s="169"/>
      <c r="L102" s="169"/>
      <c r="M102" s="169"/>
      <c r="N102" s="169"/>
      <c r="O102" s="169"/>
      <c r="P102" s="169"/>
      <c r="Q102" s="169"/>
      <c r="R102" s="169"/>
      <c r="S102" s="169"/>
      <c r="T102" s="169"/>
      <c r="U102" s="169"/>
    </row>
    <row r="103" spans="1:21" ht="12.75" customHeight="1">
      <c r="A103" s="169"/>
      <c r="B103" s="169"/>
      <c r="C103" s="169"/>
      <c r="D103" s="169"/>
      <c r="E103" s="169"/>
      <c r="F103" s="169"/>
      <c r="G103" s="169"/>
      <c r="H103" s="169"/>
      <c r="I103" s="169"/>
      <c r="J103" s="169"/>
      <c r="K103" s="169"/>
      <c r="L103" s="169"/>
      <c r="M103" s="169"/>
      <c r="N103" s="169"/>
      <c r="O103" s="169"/>
      <c r="P103" s="169"/>
      <c r="Q103" s="169"/>
      <c r="R103" s="169"/>
      <c r="S103" s="169"/>
      <c r="T103" s="169"/>
      <c r="U103" s="169"/>
    </row>
    <row r="104" spans="1:21" ht="12.75" customHeight="1">
      <c r="A104" s="169"/>
      <c r="B104" s="169"/>
      <c r="C104" s="169"/>
      <c r="D104" s="169"/>
      <c r="E104" s="169"/>
      <c r="F104" s="169"/>
      <c r="G104" s="169"/>
      <c r="H104" s="169"/>
      <c r="I104" s="169"/>
      <c r="J104" s="169"/>
      <c r="K104" s="169"/>
      <c r="L104" s="169"/>
      <c r="M104" s="169"/>
      <c r="N104" s="169"/>
      <c r="O104" s="169"/>
      <c r="P104" s="169"/>
      <c r="Q104" s="169"/>
      <c r="R104" s="169"/>
      <c r="S104" s="169"/>
      <c r="T104" s="169"/>
      <c r="U104" s="169"/>
    </row>
    <row r="105" spans="1:21" ht="12.75" customHeight="1">
      <c r="A105" s="169"/>
      <c r="B105" s="169"/>
      <c r="C105" s="169"/>
      <c r="D105" s="169"/>
      <c r="E105" s="169"/>
      <c r="F105" s="169"/>
      <c r="G105" s="169"/>
      <c r="H105" s="169"/>
      <c r="I105" s="169"/>
      <c r="J105" s="169"/>
      <c r="K105" s="169"/>
      <c r="L105" s="169"/>
      <c r="M105" s="169"/>
      <c r="N105" s="169"/>
      <c r="O105" s="169"/>
      <c r="P105" s="169"/>
      <c r="Q105" s="169"/>
      <c r="R105" s="169"/>
      <c r="S105" s="169"/>
      <c r="T105" s="169"/>
      <c r="U105" s="169"/>
    </row>
    <row r="106" spans="1:21" ht="12.75" customHeight="1">
      <c r="A106" s="169"/>
      <c r="B106" s="169"/>
      <c r="C106" s="169"/>
      <c r="D106" s="169"/>
      <c r="E106" s="169"/>
      <c r="F106" s="169"/>
      <c r="G106" s="169"/>
      <c r="H106" s="169"/>
      <c r="I106" s="169"/>
      <c r="J106" s="169"/>
      <c r="K106" s="169"/>
      <c r="L106" s="169"/>
      <c r="M106" s="169"/>
      <c r="N106" s="169"/>
      <c r="O106" s="169"/>
      <c r="P106" s="169"/>
      <c r="Q106" s="169"/>
      <c r="R106" s="169"/>
      <c r="S106" s="169"/>
      <c r="T106" s="169"/>
      <c r="U106" s="169"/>
    </row>
    <row r="107" spans="1:21" ht="12.75" customHeight="1">
      <c r="A107" s="169"/>
      <c r="B107" s="169"/>
      <c r="C107" s="169"/>
      <c r="D107" s="169"/>
      <c r="E107" s="169"/>
      <c r="F107" s="169"/>
      <c r="G107" s="169"/>
      <c r="H107" s="169"/>
      <c r="I107" s="169"/>
      <c r="J107" s="169"/>
      <c r="K107" s="169"/>
      <c r="L107" s="169"/>
      <c r="M107" s="169"/>
      <c r="N107" s="169"/>
      <c r="O107" s="169"/>
      <c r="P107" s="169"/>
      <c r="Q107" s="169"/>
      <c r="R107" s="169"/>
      <c r="S107" s="169"/>
      <c r="T107" s="169"/>
      <c r="U107" s="169"/>
    </row>
    <row r="108" spans="1:21" ht="12.75" customHeight="1">
      <c r="A108" s="169"/>
      <c r="B108" s="169"/>
      <c r="C108" s="169"/>
      <c r="D108" s="169"/>
      <c r="E108" s="169"/>
      <c r="F108" s="169"/>
      <c r="G108" s="169"/>
      <c r="H108" s="169"/>
      <c r="I108" s="169"/>
      <c r="J108" s="169"/>
      <c r="K108" s="169"/>
      <c r="L108" s="169"/>
      <c r="M108" s="169"/>
      <c r="N108" s="169"/>
      <c r="O108" s="169"/>
      <c r="P108" s="169"/>
      <c r="Q108" s="169"/>
      <c r="R108" s="169"/>
      <c r="S108" s="169"/>
      <c r="T108" s="169"/>
      <c r="U108" s="169"/>
    </row>
    <row r="109" spans="1:21" ht="12.75" customHeight="1">
      <c r="A109" s="169"/>
      <c r="B109" s="169"/>
      <c r="C109" s="169"/>
      <c r="D109" s="169"/>
      <c r="E109" s="169"/>
      <c r="F109" s="169"/>
      <c r="G109" s="169"/>
      <c r="H109" s="169"/>
      <c r="I109" s="169"/>
      <c r="J109" s="169"/>
      <c r="K109" s="169"/>
      <c r="L109" s="169"/>
      <c r="M109" s="169"/>
      <c r="N109" s="169"/>
      <c r="O109" s="169"/>
      <c r="P109" s="169"/>
      <c r="Q109" s="169"/>
      <c r="R109" s="169"/>
      <c r="S109" s="169"/>
      <c r="T109" s="169"/>
      <c r="U109" s="169"/>
    </row>
    <row r="110" spans="1:21" ht="12.75" customHeight="1">
      <c r="A110" s="169"/>
      <c r="B110" s="169"/>
      <c r="C110" s="169"/>
      <c r="D110" s="169"/>
      <c r="E110" s="169"/>
      <c r="F110" s="169"/>
      <c r="G110" s="169"/>
      <c r="H110" s="169"/>
      <c r="I110" s="169"/>
      <c r="J110" s="169"/>
      <c r="K110" s="169"/>
      <c r="L110" s="169"/>
      <c r="M110" s="169"/>
      <c r="N110" s="169"/>
      <c r="O110" s="169"/>
      <c r="P110" s="169"/>
      <c r="Q110" s="169"/>
      <c r="R110" s="169"/>
      <c r="S110" s="169"/>
      <c r="T110" s="169"/>
      <c r="U110" s="169"/>
    </row>
    <row r="111" spans="1:21" ht="12.75" customHeight="1">
      <c r="A111" s="169"/>
      <c r="B111" s="169"/>
      <c r="C111" s="169"/>
      <c r="D111" s="169"/>
      <c r="E111" s="169"/>
      <c r="F111" s="169"/>
      <c r="G111" s="169"/>
      <c r="H111" s="169"/>
      <c r="I111" s="169"/>
      <c r="J111" s="169"/>
      <c r="K111" s="169"/>
      <c r="L111" s="169"/>
      <c r="M111" s="169"/>
      <c r="N111" s="169"/>
      <c r="O111" s="169"/>
      <c r="P111" s="169"/>
      <c r="Q111" s="169"/>
      <c r="R111" s="169"/>
      <c r="S111" s="169"/>
      <c r="T111" s="169"/>
      <c r="U111" s="169"/>
    </row>
    <row r="112" spans="1:21" ht="12.75" customHeight="1">
      <c r="A112" s="169"/>
      <c r="B112" s="169"/>
      <c r="C112" s="169"/>
      <c r="D112" s="169"/>
      <c r="E112" s="169"/>
      <c r="F112" s="169"/>
      <c r="G112" s="169"/>
      <c r="H112" s="169"/>
      <c r="I112" s="169"/>
      <c r="J112" s="169"/>
      <c r="K112" s="169"/>
      <c r="L112" s="169"/>
      <c r="M112" s="169"/>
      <c r="N112" s="169"/>
      <c r="O112" s="169"/>
      <c r="P112" s="169"/>
      <c r="Q112" s="169"/>
      <c r="R112" s="169"/>
      <c r="S112" s="169"/>
      <c r="T112" s="169"/>
      <c r="U112" s="169"/>
    </row>
    <row r="113" spans="1:21" ht="12.75" customHeight="1">
      <c r="A113" s="169"/>
      <c r="B113" s="169"/>
      <c r="C113" s="169"/>
      <c r="D113" s="169"/>
      <c r="E113" s="169"/>
      <c r="F113" s="169"/>
      <c r="G113" s="169"/>
      <c r="H113" s="169"/>
      <c r="I113" s="169"/>
      <c r="J113" s="169"/>
      <c r="K113" s="169"/>
      <c r="L113" s="169"/>
      <c r="M113" s="169"/>
      <c r="N113" s="169"/>
      <c r="O113" s="169"/>
      <c r="P113" s="169"/>
      <c r="Q113" s="169"/>
      <c r="R113" s="169"/>
      <c r="S113" s="169"/>
      <c r="T113" s="169"/>
      <c r="U113" s="169"/>
    </row>
    <row r="114" spans="1:21" ht="12.75" customHeight="1">
      <c r="A114" s="169"/>
      <c r="B114" s="169"/>
      <c r="C114" s="169"/>
      <c r="D114" s="169"/>
      <c r="E114" s="169"/>
      <c r="F114" s="169"/>
      <c r="G114" s="169"/>
      <c r="H114" s="169"/>
      <c r="I114" s="169"/>
      <c r="J114" s="169"/>
      <c r="K114" s="169"/>
      <c r="L114" s="169"/>
      <c r="M114" s="169"/>
      <c r="N114" s="169"/>
      <c r="O114" s="169"/>
      <c r="P114" s="169"/>
      <c r="Q114" s="169"/>
      <c r="R114" s="169"/>
      <c r="S114" s="169"/>
      <c r="T114" s="169"/>
      <c r="U114" s="169"/>
    </row>
    <row r="115" spans="1:21" ht="12.75" customHeight="1">
      <c r="A115" s="169"/>
      <c r="B115" s="169"/>
      <c r="C115" s="169"/>
      <c r="D115" s="169"/>
      <c r="E115" s="169"/>
      <c r="F115" s="169"/>
      <c r="G115" s="169"/>
      <c r="H115" s="169"/>
      <c r="I115" s="169"/>
      <c r="J115" s="169"/>
      <c r="K115" s="169"/>
      <c r="L115" s="169"/>
      <c r="M115" s="169"/>
      <c r="N115" s="169"/>
      <c r="O115" s="169"/>
      <c r="P115" s="169"/>
      <c r="Q115" s="169"/>
      <c r="R115" s="169"/>
      <c r="S115" s="169"/>
      <c r="T115" s="169"/>
      <c r="U115" s="169"/>
    </row>
    <row r="116" spans="1:21" ht="12.75" customHeight="1">
      <c r="A116" s="169"/>
      <c r="B116" s="169"/>
      <c r="C116" s="169"/>
      <c r="D116" s="169"/>
      <c r="E116" s="169"/>
      <c r="F116" s="169"/>
      <c r="G116" s="169"/>
      <c r="H116" s="169"/>
      <c r="I116" s="169"/>
      <c r="J116" s="169"/>
      <c r="K116" s="169"/>
      <c r="L116" s="169"/>
      <c r="M116" s="169"/>
      <c r="N116" s="169"/>
      <c r="O116" s="169"/>
      <c r="P116" s="169"/>
      <c r="Q116" s="169"/>
      <c r="R116" s="169"/>
      <c r="S116" s="169"/>
      <c r="T116" s="169"/>
      <c r="U116" s="169"/>
    </row>
    <row r="117" spans="1:21" ht="12.75" customHeight="1">
      <c r="A117" s="169"/>
      <c r="B117" s="169"/>
      <c r="C117" s="169"/>
      <c r="D117" s="169"/>
      <c r="E117" s="169"/>
      <c r="F117" s="169"/>
      <c r="G117" s="169"/>
      <c r="H117" s="169"/>
      <c r="I117" s="169"/>
      <c r="J117" s="169"/>
      <c r="K117" s="169"/>
      <c r="L117" s="169"/>
      <c r="M117" s="169"/>
      <c r="N117" s="169"/>
      <c r="O117" s="169"/>
      <c r="P117" s="169"/>
      <c r="Q117" s="169"/>
      <c r="R117" s="169"/>
      <c r="S117" s="169"/>
      <c r="T117" s="169"/>
      <c r="U117" s="169"/>
    </row>
    <row r="118" spans="1:21" ht="12.75" customHeight="1">
      <c r="A118" s="169"/>
      <c r="B118" s="169"/>
      <c r="C118" s="169"/>
      <c r="D118" s="169"/>
      <c r="E118" s="169"/>
      <c r="F118" s="169"/>
      <c r="G118" s="169"/>
      <c r="H118" s="169"/>
      <c r="I118" s="169"/>
      <c r="J118" s="169"/>
      <c r="K118" s="169"/>
      <c r="L118" s="169"/>
      <c r="M118" s="169"/>
      <c r="N118" s="169"/>
      <c r="O118" s="169"/>
      <c r="P118" s="169"/>
      <c r="Q118" s="169"/>
      <c r="R118" s="169"/>
      <c r="S118" s="169"/>
      <c r="T118" s="169"/>
      <c r="U118" s="169"/>
    </row>
    <row r="119" spans="1:21" ht="12.75" customHeight="1">
      <c r="A119" s="169"/>
      <c r="B119" s="169"/>
      <c r="C119" s="169"/>
      <c r="D119" s="169"/>
      <c r="E119" s="169"/>
      <c r="F119" s="169"/>
      <c r="G119" s="169"/>
      <c r="H119" s="169"/>
      <c r="I119" s="169"/>
      <c r="J119" s="169"/>
      <c r="K119" s="169"/>
      <c r="L119" s="169"/>
      <c r="M119" s="169"/>
      <c r="N119" s="169"/>
      <c r="O119" s="169"/>
      <c r="P119" s="169"/>
      <c r="Q119" s="169"/>
      <c r="R119" s="169"/>
      <c r="S119" s="169"/>
      <c r="T119" s="169"/>
      <c r="U119" s="169"/>
    </row>
    <row r="120" spans="1:21" ht="12.75" customHeight="1">
      <c r="A120" s="169"/>
      <c r="B120" s="169"/>
      <c r="C120" s="169"/>
      <c r="D120" s="169"/>
      <c r="E120" s="169"/>
      <c r="F120" s="169"/>
      <c r="G120" s="169"/>
      <c r="H120" s="169"/>
      <c r="I120" s="169"/>
      <c r="J120" s="169"/>
      <c r="K120" s="169"/>
      <c r="L120" s="169"/>
      <c r="M120" s="169"/>
      <c r="N120" s="169"/>
      <c r="O120" s="169"/>
      <c r="P120" s="169"/>
      <c r="Q120" s="169"/>
      <c r="R120" s="169"/>
      <c r="S120" s="169"/>
      <c r="T120" s="169"/>
      <c r="U120" s="169"/>
    </row>
    <row r="121" spans="1:21" ht="12.75" customHeight="1">
      <c r="A121" s="169"/>
      <c r="B121" s="169"/>
      <c r="C121" s="169"/>
      <c r="D121" s="169"/>
      <c r="E121" s="169"/>
      <c r="F121" s="169"/>
      <c r="G121" s="169"/>
      <c r="H121" s="169"/>
      <c r="I121" s="169"/>
      <c r="J121" s="169"/>
      <c r="K121" s="169"/>
      <c r="L121" s="169"/>
      <c r="M121" s="169"/>
      <c r="N121" s="169"/>
      <c r="O121" s="169"/>
      <c r="P121" s="169"/>
      <c r="Q121" s="169"/>
      <c r="R121" s="169"/>
      <c r="S121" s="169"/>
      <c r="T121" s="169"/>
      <c r="U121" s="169"/>
    </row>
    <row r="122" spans="1:21" ht="12.75" customHeight="1">
      <c r="A122" s="169"/>
      <c r="B122" s="169"/>
      <c r="C122" s="169"/>
      <c r="D122" s="169"/>
      <c r="E122" s="169"/>
      <c r="F122" s="169"/>
      <c r="G122" s="169"/>
      <c r="H122" s="169"/>
      <c r="I122" s="169"/>
      <c r="J122" s="169"/>
      <c r="K122" s="169"/>
      <c r="L122" s="169"/>
      <c r="M122" s="169"/>
      <c r="N122" s="169"/>
      <c r="O122" s="169"/>
      <c r="P122" s="169"/>
      <c r="Q122" s="169"/>
      <c r="R122" s="169"/>
      <c r="S122" s="169"/>
      <c r="T122" s="169"/>
      <c r="U122" s="169"/>
    </row>
    <row r="123" spans="1:21" ht="12.75" customHeight="1">
      <c r="A123" s="169"/>
      <c r="B123" s="169"/>
      <c r="C123" s="169"/>
      <c r="D123" s="169"/>
      <c r="E123" s="169"/>
      <c r="F123" s="169"/>
      <c r="G123" s="169"/>
      <c r="H123" s="169"/>
      <c r="I123" s="169"/>
      <c r="J123" s="169"/>
      <c r="K123" s="169"/>
      <c r="L123" s="169"/>
      <c r="M123" s="169"/>
      <c r="N123" s="169"/>
      <c r="O123" s="169"/>
      <c r="P123" s="169"/>
      <c r="Q123" s="169"/>
      <c r="R123" s="169"/>
      <c r="S123" s="169"/>
      <c r="T123" s="169"/>
      <c r="U123" s="169"/>
    </row>
    <row r="124" spans="1:21" ht="12.75" customHeight="1">
      <c r="A124" s="169"/>
      <c r="B124" s="169"/>
      <c r="C124" s="169"/>
      <c r="D124" s="169"/>
      <c r="E124" s="169"/>
      <c r="F124" s="169"/>
      <c r="G124" s="169"/>
      <c r="H124" s="169"/>
      <c r="I124" s="169"/>
      <c r="J124" s="169"/>
      <c r="K124" s="169"/>
      <c r="L124" s="169"/>
      <c r="M124" s="169"/>
      <c r="N124" s="169"/>
      <c r="O124" s="169"/>
      <c r="P124" s="169"/>
      <c r="Q124" s="169"/>
      <c r="R124" s="169"/>
      <c r="S124" s="169"/>
      <c r="T124" s="169"/>
      <c r="U124" s="169"/>
    </row>
    <row r="125" spans="1:21" ht="12.75" customHeight="1">
      <c r="A125" s="169"/>
      <c r="B125" s="169"/>
      <c r="C125" s="169"/>
      <c r="D125" s="169"/>
      <c r="E125" s="169"/>
      <c r="F125" s="169"/>
      <c r="G125" s="169"/>
      <c r="H125" s="169"/>
      <c r="I125" s="169"/>
      <c r="J125" s="169"/>
      <c r="K125" s="169"/>
      <c r="L125" s="169"/>
      <c r="M125" s="169"/>
      <c r="N125" s="169"/>
      <c r="O125" s="169"/>
      <c r="P125" s="169"/>
      <c r="Q125" s="169"/>
      <c r="R125" s="169"/>
      <c r="S125" s="169"/>
      <c r="T125" s="169"/>
      <c r="U125" s="169"/>
    </row>
    <row r="126" spans="1:21" ht="12.75" customHeight="1">
      <c r="A126" s="169"/>
      <c r="B126" s="169"/>
      <c r="C126" s="169"/>
      <c r="D126" s="169"/>
      <c r="E126" s="169"/>
      <c r="F126" s="169"/>
      <c r="G126" s="169"/>
      <c r="H126" s="169"/>
      <c r="I126" s="169"/>
      <c r="J126" s="169"/>
      <c r="K126" s="169"/>
      <c r="L126" s="169"/>
      <c r="M126" s="169"/>
      <c r="N126" s="169"/>
      <c r="O126" s="169"/>
      <c r="P126" s="169"/>
      <c r="Q126" s="169"/>
      <c r="R126" s="169"/>
      <c r="S126" s="169"/>
      <c r="T126" s="169"/>
      <c r="U126" s="169"/>
    </row>
    <row r="127" spans="1:21" ht="12.75" customHeight="1">
      <c r="A127" s="169"/>
      <c r="B127" s="169"/>
      <c r="C127" s="169"/>
      <c r="D127" s="169"/>
      <c r="E127" s="169"/>
      <c r="F127" s="169"/>
      <c r="G127" s="169"/>
      <c r="H127" s="169"/>
      <c r="I127" s="169"/>
      <c r="J127" s="169"/>
      <c r="K127" s="169"/>
      <c r="L127" s="169"/>
      <c r="M127" s="169"/>
      <c r="N127" s="169"/>
      <c r="O127" s="169"/>
      <c r="P127" s="169"/>
      <c r="Q127" s="169"/>
      <c r="R127" s="169"/>
      <c r="S127" s="169"/>
      <c r="T127" s="169"/>
      <c r="U127" s="169"/>
    </row>
    <row r="128" spans="1:21" ht="12.75" customHeight="1">
      <c r="A128" s="169"/>
      <c r="B128" s="169"/>
      <c r="C128" s="169"/>
      <c r="D128" s="169"/>
      <c r="E128" s="169"/>
      <c r="F128" s="169"/>
      <c r="G128" s="169"/>
      <c r="H128" s="169"/>
      <c r="I128" s="169"/>
      <c r="J128" s="169"/>
      <c r="K128" s="169"/>
      <c r="L128" s="169"/>
      <c r="M128" s="169"/>
      <c r="N128" s="169"/>
      <c r="O128" s="169"/>
      <c r="P128" s="169"/>
      <c r="Q128" s="169"/>
      <c r="R128" s="169"/>
      <c r="S128" s="169"/>
      <c r="T128" s="169"/>
      <c r="U128" s="169"/>
    </row>
    <row r="129" spans="1:21" ht="12.75" customHeight="1">
      <c r="A129" s="169"/>
      <c r="B129" s="169"/>
      <c r="C129" s="169"/>
      <c r="D129" s="169"/>
      <c r="E129" s="169"/>
      <c r="F129" s="169"/>
      <c r="G129" s="169"/>
      <c r="H129" s="169"/>
      <c r="I129" s="169"/>
      <c r="J129" s="169"/>
      <c r="K129" s="169"/>
      <c r="L129" s="169"/>
      <c r="M129" s="169"/>
      <c r="N129" s="169"/>
      <c r="O129" s="169"/>
      <c r="P129" s="169"/>
      <c r="Q129" s="169"/>
      <c r="R129" s="169"/>
      <c r="S129" s="169"/>
      <c r="T129" s="169"/>
      <c r="U129" s="169"/>
    </row>
    <row r="130" spans="1:21" ht="12.75" customHeight="1">
      <c r="A130" s="169"/>
      <c r="B130" s="169"/>
      <c r="C130" s="169"/>
      <c r="D130" s="169"/>
      <c r="E130" s="169"/>
      <c r="F130" s="169"/>
      <c r="G130" s="169"/>
      <c r="H130" s="169"/>
      <c r="I130" s="169"/>
      <c r="J130" s="169"/>
      <c r="K130" s="169"/>
      <c r="L130" s="169"/>
      <c r="M130" s="169"/>
      <c r="N130" s="169"/>
      <c r="O130" s="169"/>
      <c r="P130" s="169"/>
      <c r="Q130" s="169"/>
      <c r="R130" s="169"/>
      <c r="S130" s="169"/>
      <c r="T130" s="169"/>
      <c r="U130" s="169"/>
    </row>
    <row r="131" spans="1:21" ht="12.75" customHeight="1">
      <c r="A131" s="169"/>
      <c r="B131" s="169"/>
      <c r="C131" s="169"/>
      <c r="D131" s="169"/>
      <c r="E131" s="169"/>
      <c r="F131" s="169"/>
      <c r="G131" s="169"/>
      <c r="H131" s="169"/>
      <c r="I131" s="169"/>
      <c r="J131" s="169"/>
      <c r="K131" s="169"/>
      <c r="L131" s="169"/>
      <c r="M131" s="169"/>
      <c r="N131" s="169"/>
      <c r="O131" s="169"/>
      <c r="P131" s="169"/>
      <c r="Q131" s="169"/>
      <c r="R131" s="169"/>
      <c r="S131" s="169"/>
      <c r="T131" s="169"/>
      <c r="U131" s="169"/>
    </row>
    <row r="132" spans="1:21" ht="12.75" customHeight="1">
      <c r="A132" s="169"/>
      <c r="B132" s="169"/>
      <c r="C132" s="169"/>
      <c r="D132" s="169"/>
      <c r="E132" s="169"/>
      <c r="F132" s="169"/>
      <c r="G132" s="169"/>
      <c r="H132" s="169"/>
      <c r="I132" s="169"/>
      <c r="J132" s="169"/>
      <c r="K132" s="169"/>
      <c r="L132" s="169"/>
      <c r="M132" s="169"/>
      <c r="N132" s="169"/>
      <c r="O132" s="169"/>
      <c r="P132" s="169"/>
      <c r="Q132" s="169"/>
      <c r="R132" s="169"/>
      <c r="S132" s="169"/>
      <c r="T132" s="169"/>
      <c r="U132" s="169"/>
    </row>
    <row r="133" spans="1:21" ht="12.75" customHeight="1">
      <c r="A133" s="169"/>
      <c r="B133" s="169"/>
      <c r="C133" s="169"/>
      <c r="D133" s="169"/>
      <c r="E133" s="169"/>
      <c r="F133" s="169"/>
      <c r="G133" s="169"/>
      <c r="H133" s="169"/>
      <c r="I133" s="169"/>
      <c r="J133" s="169"/>
      <c r="K133" s="169"/>
      <c r="L133" s="169"/>
      <c r="M133" s="169"/>
      <c r="N133" s="169"/>
      <c r="O133" s="169"/>
      <c r="P133" s="169"/>
      <c r="Q133" s="169"/>
      <c r="R133" s="169"/>
      <c r="S133" s="169"/>
      <c r="T133" s="169"/>
      <c r="U133" s="169"/>
    </row>
    <row r="134" spans="1:21" ht="12.75" customHeight="1">
      <c r="A134" s="169"/>
      <c r="B134" s="169"/>
      <c r="C134" s="169"/>
      <c r="D134" s="169"/>
      <c r="E134" s="169"/>
      <c r="F134" s="169"/>
      <c r="G134" s="169"/>
      <c r="H134" s="169"/>
      <c r="I134" s="169"/>
      <c r="J134" s="169"/>
      <c r="K134" s="169"/>
      <c r="L134" s="169"/>
      <c r="M134" s="169"/>
      <c r="N134" s="169"/>
      <c r="O134" s="169"/>
      <c r="P134" s="169"/>
      <c r="Q134" s="169"/>
      <c r="R134" s="169"/>
      <c r="S134" s="169"/>
      <c r="T134" s="169"/>
      <c r="U134" s="169"/>
    </row>
    <row r="135" spans="1:21" ht="12.75" customHeight="1">
      <c r="A135" s="169"/>
      <c r="B135" s="169"/>
      <c r="C135" s="169"/>
      <c r="D135" s="169"/>
      <c r="E135" s="169"/>
      <c r="F135" s="169"/>
      <c r="G135" s="169"/>
      <c r="H135" s="169"/>
      <c r="I135" s="169"/>
      <c r="J135" s="169"/>
      <c r="K135" s="169"/>
      <c r="L135" s="169"/>
      <c r="M135" s="169"/>
      <c r="N135" s="169"/>
      <c r="O135" s="169"/>
      <c r="P135" s="169"/>
      <c r="Q135" s="169"/>
      <c r="R135" s="169"/>
      <c r="S135" s="169"/>
      <c r="T135" s="169"/>
      <c r="U135" s="169"/>
    </row>
    <row r="136" spans="1:21" ht="12.75" customHeight="1">
      <c r="A136" s="169"/>
      <c r="B136" s="169"/>
      <c r="C136" s="169"/>
      <c r="D136" s="169"/>
      <c r="E136" s="169"/>
      <c r="F136" s="169"/>
      <c r="G136" s="169"/>
      <c r="H136" s="169"/>
      <c r="I136" s="169"/>
      <c r="J136" s="169"/>
      <c r="K136" s="169"/>
      <c r="L136" s="169"/>
      <c r="M136" s="169"/>
      <c r="N136" s="169"/>
      <c r="O136" s="169"/>
      <c r="P136" s="169"/>
      <c r="Q136" s="169"/>
      <c r="R136" s="169"/>
      <c r="S136" s="169"/>
      <c r="T136" s="169"/>
      <c r="U136" s="169"/>
    </row>
    <row r="137" spans="1:21" ht="12.75" customHeight="1">
      <c r="A137" s="169"/>
      <c r="B137" s="169"/>
      <c r="C137" s="169"/>
      <c r="D137" s="169"/>
      <c r="E137" s="169"/>
      <c r="F137" s="169"/>
      <c r="G137" s="169"/>
      <c r="H137" s="169"/>
      <c r="I137" s="169"/>
      <c r="J137" s="169"/>
      <c r="K137" s="169"/>
      <c r="L137" s="169"/>
      <c r="M137" s="169"/>
      <c r="N137" s="169"/>
      <c r="O137" s="169"/>
      <c r="P137" s="169"/>
      <c r="Q137" s="169"/>
      <c r="R137" s="169"/>
      <c r="S137" s="169"/>
      <c r="T137" s="169"/>
      <c r="U137" s="169"/>
    </row>
    <row r="138" spans="1:21" ht="12.75" customHeight="1">
      <c r="A138" s="169"/>
      <c r="B138" s="169"/>
      <c r="C138" s="169"/>
      <c r="D138" s="169"/>
      <c r="E138" s="169"/>
      <c r="F138" s="169"/>
      <c r="G138" s="169"/>
      <c r="H138" s="169"/>
      <c r="I138" s="169"/>
      <c r="J138" s="169"/>
      <c r="K138" s="169"/>
      <c r="L138" s="169"/>
      <c r="M138" s="169"/>
      <c r="N138" s="169"/>
      <c r="O138" s="169"/>
      <c r="P138" s="169"/>
      <c r="Q138" s="169"/>
      <c r="R138" s="169"/>
      <c r="S138" s="169"/>
      <c r="T138" s="169"/>
      <c r="U138" s="169"/>
    </row>
    <row r="139" spans="1:21" ht="12.75" customHeight="1">
      <c r="A139" s="169"/>
      <c r="B139" s="169"/>
      <c r="C139" s="169"/>
      <c r="D139" s="169"/>
      <c r="E139" s="169"/>
      <c r="F139" s="169"/>
      <c r="G139" s="169"/>
      <c r="H139" s="169"/>
      <c r="I139" s="169"/>
      <c r="J139" s="169"/>
      <c r="K139" s="169"/>
      <c r="L139" s="169"/>
      <c r="M139" s="169"/>
      <c r="N139" s="169"/>
      <c r="O139" s="169"/>
      <c r="P139" s="169"/>
      <c r="Q139" s="169"/>
      <c r="R139" s="169"/>
      <c r="S139" s="169"/>
      <c r="T139" s="169"/>
      <c r="U139" s="169"/>
    </row>
    <row r="140" spans="1:21" ht="12.75" customHeight="1">
      <c r="A140" s="169"/>
      <c r="B140" s="169"/>
      <c r="C140" s="169"/>
      <c r="D140" s="169"/>
      <c r="E140" s="169"/>
      <c r="F140" s="169"/>
      <c r="G140" s="169"/>
      <c r="H140" s="169"/>
      <c r="I140" s="169"/>
      <c r="J140" s="169"/>
      <c r="K140" s="169"/>
      <c r="L140" s="169"/>
      <c r="M140" s="169"/>
      <c r="N140" s="169"/>
      <c r="O140" s="169"/>
      <c r="P140" s="169"/>
      <c r="Q140" s="169"/>
      <c r="R140" s="169"/>
      <c r="S140" s="169"/>
      <c r="T140" s="169"/>
      <c r="U140" s="169"/>
    </row>
    <row r="141" spans="1:21" ht="12.75" customHeight="1">
      <c r="A141" s="169"/>
      <c r="B141" s="169"/>
      <c r="C141" s="169"/>
      <c r="D141" s="169"/>
      <c r="E141" s="169"/>
      <c r="F141" s="169"/>
      <c r="G141" s="169"/>
      <c r="H141" s="169"/>
      <c r="I141" s="169"/>
      <c r="J141" s="169"/>
      <c r="K141" s="169"/>
      <c r="L141" s="169"/>
      <c r="M141" s="169"/>
      <c r="N141" s="169"/>
      <c r="O141" s="169"/>
      <c r="P141" s="169"/>
      <c r="Q141" s="169"/>
      <c r="R141" s="169"/>
      <c r="S141" s="169"/>
      <c r="T141" s="169"/>
      <c r="U141" s="169"/>
    </row>
    <row r="142" spans="1:21" ht="12.75" customHeight="1">
      <c r="A142" s="169"/>
      <c r="B142" s="169"/>
      <c r="C142" s="169"/>
      <c r="D142" s="169"/>
      <c r="E142" s="169"/>
      <c r="F142" s="169"/>
      <c r="G142" s="169"/>
      <c r="H142" s="169"/>
      <c r="I142" s="169"/>
      <c r="J142" s="169"/>
      <c r="K142" s="169"/>
      <c r="L142" s="169"/>
      <c r="M142" s="169"/>
      <c r="N142" s="169"/>
      <c r="O142" s="169"/>
      <c r="P142" s="169"/>
      <c r="Q142" s="169"/>
      <c r="R142" s="169"/>
      <c r="S142" s="169"/>
      <c r="T142" s="169"/>
      <c r="U142" s="169"/>
    </row>
    <row r="143" spans="1:21" ht="12.75" customHeight="1">
      <c r="A143" s="169"/>
      <c r="B143" s="169"/>
      <c r="C143" s="169"/>
      <c r="D143" s="169"/>
      <c r="E143" s="169"/>
      <c r="F143" s="169"/>
      <c r="G143" s="169"/>
      <c r="H143" s="169"/>
      <c r="I143" s="169"/>
      <c r="J143" s="169"/>
      <c r="K143" s="169"/>
      <c r="L143" s="169"/>
      <c r="M143" s="169"/>
      <c r="N143" s="169"/>
      <c r="O143" s="169"/>
      <c r="P143" s="169"/>
      <c r="Q143" s="169"/>
      <c r="R143" s="169"/>
      <c r="S143" s="169"/>
      <c r="T143" s="169"/>
      <c r="U143" s="169"/>
    </row>
    <row r="144" spans="1:21" ht="12.75" customHeight="1">
      <c r="A144" s="169"/>
      <c r="B144" s="169"/>
      <c r="C144" s="169"/>
      <c r="D144" s="169"/>
      <c r="E144" s="169"/>
      <c r="F144" s="169"/>
      <c r="G144" s="169"/>
      <c r="H144" s="169"/>
      <c r="I144" s="169"/>
      <c r="J144" s="169"/>
      <c r="K144" s="169"/>
      <c r="L144" s="169"/>
      <c r="M144" s="169"/>
      <c r="N144" s="169"/>
      <c r="O144" s="169"/>
      <c r="P144" s="169"/>
      <c r="Q144" s="169"/>
      <c r="R144" s="169"/>
      <c r="S144" s="169"/>
      <c r="T144" s="169"/>
      <c r="U144" s="169"/>
    </row>
    <row r="145" spans="1:21" ht="12.75" customHeight="1">
      <c r="A145" s="169"/>
      <c r="B145" s="169"/>
      <c r="C145" s="169"/>
      <c r="D145" s="169"/>
      <c r="E145" s="169"/>
      <c r="F145" s="169"/>
      <c r="G145" s="169"/>
      <c r="H145" s="169"/>
      <c r="I145" s="169"/>
      <c r="J145" s="169"/>
      <c r="K145" s="169"/>
      <c r="L145" s="169"/>
      <c r="M145" s="169"/>
      <c r="N145" s="169"/>
      <c r="O145" s="169"/>
      <c r="P145" s="169"/>
      <c r="Q145" s="169"/>
      <c r="R145" s="169"/>
      <c r="S145" s="169"/>
      <c r="T145" s="169"/>
      <c r="U145" s="169"/>
    </row>
    <row r="146" spans="1:21" ht="12.75" customHeight="1">
      <c r="A146" s="169"/>
      <c r="B146" s="169"/>
      <c r="C146" s="169"/>
      <c r="D146" s="169"/>
      <c r="E146" s="169"/>
      <c r="F146" s="169"/>
      <c r="G146" s="169"/>
      <c r="H146" s="169"/>
      <c r="I146" s="169"/>
      <c r="J146" s="169"/>
      <c r="K146" s="169"/>
      <c r="L146" s="169"/>
      <c r="M146" s="169"/>
      <c r="N146" s="169"/>
      <c r="O146" s="169"/>
      <c r="P146" s="169"/>
      <c r="Q146" s="169"/>
      <c r="R146" s="169"/>
      <c r="S146" s="169"/>
      <c r="T146" s="169"/>
      <c r="U146" s="169"/>
    </row>
    <row r="147" spans="1:21" ht="12.75" customHeight="1">
      <c r="A147" s="169"/>
      <c r="B147" s="169"/>
      <c r="C147" s="169"/>
      <c r="D147" s="169"/>
      <c r="E147" s="169"/>
      <c r="F147" s="169"/>
      <c r="G147" s="169"/>
      <c r="H147" s="169"/>
      <c r="I147" s="169"/>
      <c r="J147" s="169"/>
      <c r="K147" s="169"/>
      <c r="L147" s="169"/>
      <c r="M147" s="169"/>
      <c r="N147" s="169"/>
      <c r="O147" s="169"/>
      <c r="P147" s="169"/>
      <c r="Q147" s="169"/>
      <c r="R147" s="169"/>
      <c r="S147" s="169"/>
      <c r="T147" s="169"/>
      <c r="U147" s="169"/>
    </row>
    <row r="148" spans="1:21" ht="12.75" customHeight="1">
      <c r="A148" s="169"/>
      <c r="B148" s="169"/>
      <c r="C148" s="169"/>
      <c r="D148" s="169"/>
      <c r="E148" s="169"/>
      <c r="F148" s="169"/>
      <c r="G148" s="169"/>
      <c r="H148" s="169"/>
      <c r="I148" s="169"/>
      <c r="J148" s="169"/>
      <c r="K148" s="169"/>
      <c r="L148" s="169"/>
      <c r="M148" s="169"/>
      <c r="N148" s="169"/>
      <c r="O148" s="169"/>
      <c r="P148" s="169"/>
      <c r="Q148" s="169"/>
      <c r="R148" s="169"/>
      <c r="S148" s="169"/>
      <c r="T148" s="169"/>
      <c r="U148" s="169"/>
    </row>
    <row r="149" spans="1:21" ht="12.75" customHeight="1">
      <c r="A149" s="169"/>
      <c r="B149" s="169"/>
      <c r="C149" s="169"/>
      <c r="D149" s="169"/>
      <c r="E149" s="169"/>
      <c r="F149" s="169"/>
      <c r="G149" s="169"/>
      <c r="H149" s="169"/>
      <c r="I149" s="169"/>
      <c r="J149" s="169"/>
      <c r="K149" s="169"/>
      <c r="L149" s="169"/>
      <c r="M149" s="169"/>
      <c r="N149" s="169"/>
      <c r="O149" s="169"/>
      <c r="P149" s="169"/>
      <c r="Q149" s="169"/>
      <c r="R149" s="169"/>
      <c r="S149" s="169"/>
      <c r="T149" s="169"/>
      <c r="U149" s="169"/>
    </row>
    <row r="150" spans="1:21" ht="12.75" customHeight="1">
      <c r="A150" s="169"/>
      <c r="B150" s="169"/>
      <c r="C150" s="169"/>
      <c r="D150" s="169"/>
      <c r="E150" s="169"/>
      <c r="F150" s="169"/>
      <c r="G150" s="169"/>
      <c r="H150" s="169"/>
      <c r="I150" s="169"/>
      <c r="J150" s="169"/>
      <c r="K150" s="169"/>
      <c r="L150" s="169"/>
      <c r="M150" s="169"/>
      <c r="N150" s="169"/>
      <c r="O150" s="169"/>
      <c r="P150" s="169"/>
      <c r="Q150" s="169"/>
      <c r="R150" s="169"/>
      <c r="S150" s="169"/>
      <c r="T150" s="169"/>
      <c r="U150" s="169"/>
    </row>
    <row r="151" spans="1:21" ht="12.75" customHeight="1">
      <c r="A151" s="169"/>
      <c r="B151" s="169"/>
      <c r="C151" s="169"/>
      <c r="D151" s="169"/>
      <c r="E151" s="169"/>
      <c r="F151" s="169"/>
      <c r="G151" s="169"/>
      <c r="H151" s="169"/>
      <c r="I151" s="169"/>
      <c r="J151" s="169"/>
      <c r="K151" s="169"/>
      <c r="L151" s="169"/>
      <c r="M151" s="169"/>
      <c r="N151" s="169"/>
      <c r="O151" s="169"/>
      <c r="P151" s="169"/>
      <c r="Q151" s="169"/>
      <c r="R151" s="169"/>
      <c r="S151" s="169"/>
      <c r="T151" s="169"/>
      <c r="U151" s="169"/>
    </row>
    <row r="152" spans="1:21" ht="12.75" customHeight="1">
      <c r="A152" s="169"/>
      <c r="B152" s="169"/>
      <c r="C152" s="169"/>
      <c r="D152" s="169"/>
      <c r="E152" s="169"/>
      <c r="F152" s="169"/>
      <c r="G152" s="169"/>
      <c r="H152" s="169"/>
      <c r="I152" s="169"/>
      <c r="J152" s="169"/>
      <c r="K152" s="169"/>
      <c r="L152" s="169"/>
      <c r="M152" s="169"/>
      <c r="N152" s="169"/>
      <c r="O152" s="169"/>
      <c r="P152" s="169"/>
      <c r="Q152" s="169"/>
      <c r="R152" s="169"/>
      <c r="S152" s="169"/>
      <c r="T152" s="169"/>
      <c r="U152" s="169"/>
    </row>
    <row r="153" spans="1:21" ht="12.75" customHeight="1">
      <c r="A153" s="169"/>
      <c r="B153" s="169"/>
      <c r="C153" s="169"/>
      <c r="D153" s="169"/>
      <c r="E153" s="169"/>
      <c r="F153" s="169"/>
      <c r="G153" s="169"/>
      <c r="H153" s="169"/>
      <c r="I153" s="169"/>
      <c r="J153" s="169"/>
      <c r="K153" s="169"/>
      <c r="L153" s="169"/>
      <c r="M153" s="169"/>
      <c r="N153" s="169"/>
      <c r="O153" s="169"/>
      <c r="P153" s="169"/>
      <c r="Q153" s="169"/>
      <c r="R153" s="169"/>
      <c r="S153" s="169"/>
      <c r="T153" s="169"/>
      <c r="U153" s="169"/>
    </row>
    <row r="154" spans="1:21" ht="12.75" customHeight="1">
      <c r="A154" s="169"/>
      <c r="B154" s="169"/>
      <c r="C154" s="169"/>
      <c r="D154" s="169"/>
      <c r="E154" s="169"/>
      <c r="F154" s="169"/>
      <c r="G154" s="169"/>
      <c r="H154" s="169"/>
      <c r="I154" s="169"/>
      <c r="J154" s="169"/>
      <c r="K154" s="169"/>
      <c r="L154" s="169"/>
      <c r="M154" s="169"/>
      <c r="N154" s="169"/>
      <c r="O154" s="169"/>
      <c r="P154" s="169"/>
      <c r="Q154" s="169"/>
      <c r="R154" s="169"/>
      <c r="S154" s="169"/>
      <c r="T154" s="169"/>
      <c r="U154" s="169"/>
    </row>
    <row r="155" spans="1:21" ht="12.75" customHeight="1">
      <c r="A155" s="169"/>
      <c r="B155" s="169"/>
      <c r="C155" s="169"/>
      <c r="D155" s="169"/>
      <c r="E155" s="169"/>
      <c r="F155" s="169"/>
      <c r="G155" s="169"/>
      <c r="H155" s="169"/>
      <c r="I155" s="169"/>
      <c r="J155" s="169"/>
      <c r="K155" s="169"/>
      <c r="L155" s="169"/>
      <c r="M155" s="169"/>
      <c r="N155" s="169"/>
      <c r="O155" s="169"/>
      <c r="P155" s="169"/>
      <c r="Q155" s="169"/>
      <c r="R155" s="169"/>
      <c r="S155" s="169"/>
      <c r="T155" s="169"/>
      <c r="U155" s="169"/>
    </row>
    <row r="156" spans="1:21" ht="12.75" customHeight="1">
      <c r="A156" s="169"/>
      <c r="B156" s="169"/>
      <c r="C156" s="169"/>
      <c r="D156" s="169"/>
      <c r="E156" s="169"/>
      <c r="F156" s="169"/>
      <c r="G156" s="169"/>
      <c r="H156" s="169"/>
      <c r="I156" s="169"/>
      <c r="J156" s="169"/>
      <c r="K156" s="169"/>
      <c r="L156" s="169"/>
      <c r="M156" s="169"/>
      <c r="N156" s="169"/>
      <c r="O156" s="169"/>
      <c r="P156" s="169"/>
      <c r="Q156" s="169"/>
      <c r="R156" s="169"/>
      <c r="S156" s="169"/>
      <c r="T156" s="169"/>
      <c r="U156" s="169"/>
    </row>
    <row r="157" spans="1:21" ht="12.75" customHeight="1">
      <c r="A157" s="169"/>
      <c r="B157" s="169"/>
      <c r="C157" s="169"/>
      <c r="D157" s="169"/>
      <c r="E157" s="169"/>
      <c r="F157" s="169"/>
      <c r="G157" s="169"/>
      <c r="H157" s="169"/>
      <c r="I157" s="169"/>
      <c r="J157" s="169"/>
      <c r="K157" s="169"/>
      <c r="L157" s="169"/>
      <c r="M157" s="169"/>
      <c r="N157" s="169"/>
      <c r="O157" s="169"/>
      <c r="P157" s="169"/>
      <c r="Q157" s="169"/>
      <c r="R157" s="169"/>
      <c r="S157" s="169"/>
      <c r="T157" s="169"/>
      <c r="U157" s="169"/>
    </row>
    <row r="158" spans="1:21" ht="12.75" customHeight="1">
      <c r="A158" s="169"/>
      <c r="B158" s="169"/>
      <c r="C158" s="169"/>
      <c r="D158" s="169"/>
      <c r="E158" s="169"/>
      <c r="F158" s="169"/>
      <c r="G158" s="169"/>
      <c r="H158" s="169"/>
      <c r="I158" s="169"/>
      <c r="J158" s="169"/>
      <c r="K158" s="169"/>
      <c r="L158" s="169"/>
      <c r="M158" s="169"/>
      <c r="N158" s="169"/>
      <c r="O158" s="169"/>
      <c r="P158" s="169"/>
      <c r="Q158" s="169"/>
      <c r="R158" s="169"/>
      <c r="S158" s="169"/>
      <c r="T158" s="169"/>
      <c r="U158" s="169"/>
    </row>
    <row r="159" spans="1:21" ht="12.75" customHeight="1">
      <c r="A159" s="169"/>
      <c r="B159" s="169"/>
      <c r="C159" s="169"/>
      <c r="D159" s="169"/>
      <c r="E159" s="169"/>
      <c r="F159" s="169"/>
      <c r="G159" s="169"/>
      <c r="H159" s="169"/>
      <c r="I159" s="169"/>
      <c r="J159" s="169"/>
      <c r="K159" s="169"/>
      <c r="L159" s="169"/>
      <c r="M159" s="169"/>
      <c r="N159" s="169"/>
      <c r="O159" s="169"/>
      <c r="P159" s="169"/>
      <c r="Q159" s="169"/>
      <c r="R159" s="169"/>
      <c r="S159" s="169"/>
      <c r="T159" s="169"/>
      <c r="U159" s="169"/>
    </row>
    <row r="160" spans="1:21" ht="12.75" customHeight="1">
      <c r="A160" s="169"/>
      <c r="B160" s="169"/>
      <c r="C160" s="169"/>
      <c r="D160" s="169"/>
      <c r="E160" s="169"/>
      <c r="F160" s="169"/>
      <c r="G160" s="169"/>
      <c r="H160" s="169"/>
      <c r="I160" s="169"/>
      <c r="J160" s="169"/>
      <c r="K160" s="169"/>
      <c r="L160" s="169"/>
      <c r="M160" s="169"/>
      <c r="N160" s="169"/>
      <c r="O160" s="169"/>
      <c r="P160" s="169"/>
      <c r="Q160" s="169"/>
      <c r="R160" s="169"/>
      <c r="S160" s="169"/>
      <c r="T160" s="169"/>
      <c r="U160" s="169"/>
    </row>
    <row r="161" spans="1:21" ht="12.75" customHeight="1">
      <c r="A161" s="169"/>
      <c r="B161" s="169"/>
      <c r="C161" s="169"/>
      <c r="D161" s="169"/>
      <c r="E161" s="169"/>
      <c r="F161" s="169"/>
      <c r="G161" s="169"/>
      <c r="H161" s="169"/>
      <c r="I161" s="169"/>
      <c r="J161" s="169"/>
      <c r="K161" s="169"/>
      <c r="L161" s="169"/>
      <c r="M161" s="169"/>
      <c r="N161" s="169"/>
      <c r="O161" s="169"/>
      <c r="P161" s="169"/>
      <c r="Q161" s="169"/>
      <c r="R161" s="169"/>
      <c r="S161" s="169"/>
      <c r="T161" s="169"/>
      <c r="U161" s="169"/>
    </row>
    <row r="162" spans="1:21" ht="12.75" customHeight="1">
      <c r="A162" s="169"/>
      <c r="B162" s="169"/>
      <c r="C162" s="169"/>
      <c r="D162" s="169"/>
      <c r="E162" s="169"/>
      <c r="F162" s="169"/>
      <c r="G162" s="169"/>
      <c r="H162" s="169"/>
      <c r="I162" s="169"/>
      <c r="J162" s="169"/>
      <c r="K162" s="169"/>
      <c r="L162" s="169"/>
      <c r="M162" s="169"/>
      <c r="N162" s="169"/>
      <c r="O162" s="169"/>
      <c r="P162" s="169"/>
      <c r="Q162" s="169"/>
      <c r="R162" s="169"/>
      <c r="S162" s="169"/>
      <c r="T162" s="169"/>
      <c r="U162" s="169"/>
    </row>
    <row r="163" spans="1:21" ht="12.75" customHeight="1">
      <c r="A163" s="169"/>
      <c r="B163" s="169"/>
      <c r="C163" s="169"/>
      <c r="D163" s="169"/>
      <c r="E163" s="169"/>
      <c r="F163" s="169"/>
      <c r="G163" s="169"/>
      <c r="H163" s="169"/>
      <c r="I163" s="169"/>
      <c r="J163" s="169"/>
      <c r="K163" s="169"/>
      <c r="L163" s="169"/>
      <c r="M163" s="169"/>
      <c r="N163" s="169"/>
      <c r="O163" s="169"/>
      <c r="P163" s="169"/>
      <c r="Q163" s="169"/>
      <c r="R163" s="169"/>
      <c r="S163" s="169"/>
      <c r="T163" s="169"/>
      <c r="U163" s="169"/>
    </row>
    <row r="164" spans="1:21" ht="12.75" customHeight="1">
      <c r="A164" s="169"/>
      <c r="B164" s="169"/>
      <c r="C164" s="169"/>
      <c r="D164" s="169"/>
      <c r="E164" s="169"/>
      <c r="F164" s="169"/>
      <c r="G164" s="169"/>
      <c r="H164" s="169"/>
      <c r="I164" s="169"/>
      <c r="J164" s="169"/>
      <c r="K164" s="169"/>
      <c r="L164" s="169"/>
      <c r="M164" s="169"/>
      <c r="N164" s="169"/>
      <c r="O164" s="169"/>
      <c r="P164" s="169"/>
      <c r="Q164" s="169"/>
      <c r="R164" s="169"/>
      <c r="S164" s="169"/>
      <c r="T164" s="169"/>
      <c r="U164" s="169"/>
    </row>
    <row r="165" spans="1:21" ht="12.75" customHeight="1">
      <c r="A165" s="169"/>
      <c r="B165" s="169"/>
      <c r="C165" s="169"/>
      <c r="D165" s="169"/>
      <c r="E165" s="169"/>
      <c r="F165" s="169"/>
      <c r="G165" s="169"/>
      <c r="H165" s="169"/>
      <c r="I165" s="169"/>
      <c r="J165" s="169"/>
      <c r="K165" s="169"/>
      <c r="L165" s="169"/>
      <c r="M165" s="169"/>
      <c r="N165" s="169"/>
      <c r="O165" s="169"/>
      <c r="P165" s="169"/>
      <c r="Q165" s="169"/>
      <c r="R165" s="169"/>
      <c r="S165" s="169"/>
      <c r="T165" s="169"/>
      <c r="U165" s="169"/>
    </row>
    <row r="166" spans="1:21" ht="12.75" customHeight="1">
      <c r="A166" s="169"/>
      <c r="B166" s="169"/>
      <c r="C166" s="169"/>
      <c r="D166" s="169"/>
      <c r="E166" s="169"/>
      <c r="F166" s="169"/>
      <c r="G166" s="169"/>
      <c r="H166" s="169"/>
      <c r="I166" s="169"/>
      <c r="J166" s="169"/>
      <c r="K166" s="169"/>
      <c r="L166" s="169"/>
      <c r="M166" s="169"/>
      <c r="N166" s="169"/>
      <c r="O166" s="169"/>
      <c r="P166" s="169"/>
      <c r="Q166" s="169"/>
      <c r="R166" s="169"/>
      <c r="S166" s="169"/>
      <c r="T166" s="169"/>
      <c r="U166" s="169"/>
    </row>
    <row r="167" spans="1:21" ht="12.75" customHeight="1">
      <c r="A167" s="169"/>
      <c r="B167" s="169"/>
      <c r="C167" s="169"/>
      <c r="D167" s="169"/>
      <c r="E167" s="169"/>
      <c r="F167" s="169"/>
      <c r="G167" s="169"/>
      <c r="H167" s="169"/>
      <c r="I167" s="169"/>
      <c r="J167" s="169"/>
      <c r="K167" s="169"/>
      <c r="L167" s="169"/>
      <c r="M167" s="169"/>
      <c r="N167" s="169"/>
      <c r="O167" s="169"/>
      <c r="P167" s="169"/>
      <c r="Q167" s="169"/>
      <c r="R167" s="169"/>
      <c r="S167" s="169"/>
      <c r="T167" s="169"/>
      <c r="U167" s="169"/>
    </row>
    <row r="168" spans="1:21" ht="12.75" customHeight="1">
      <c r="A168" s="169"/>
      <c r="B168" s="169"/>
      <c r="C168" s="169"/>
      <c r="D168" s="169"/>
      <c r="E168" s="169"/>
      <c r="F168" s="169"/>
      <c r="G168" s="169"/>
      <c r="H168" s="169"/>
      <c r="I168" s="169"/>
      <c r="J168" s="169"/>
      <c r="K168" s="169"/>
      <c r="L168" s="169"/>
      <c r="M168" s="169"/>
      <c r="N168" s="169"/>
      <c r="O168" s="169"/>
      <c r="P168" s="169"/>
      <c r="Q168" s="169"/>
      <c r="R168" s="169"/>
      <c r="S168" s="169"/>
      <c r="T168" s="169"/>
      <c r="U168" s="169"/>
    </row>
    <row r="169" spans="1:21" ht="12.75" customHeight="1">
      <c r="A169" s="169"/>
      <c r="B169" s="169"/>
      <c r="C169" s="169"/>
      <c r="D169" s="169"/>
      <c r="E169" s="169"/>
      <c r="F169" s="169"/>
      <c r="G169" s="169"/>
      <c r="H169" s="169"/>
      <c r="I169" s="169"/>
      <c r="J169" s="169"/>
      <c r="K169" s="169"/>
      <c r="L169" s="169"/>
      <c r="M169" s="169"/>
      <c r="N169" s="169"/>
      <c r="O169" s="169"/>
      <c r="P169" s="169"/>
      <c r="Q169" s="169"/>
      <c r="R169" s="169"/>
      <c r="S169" s="169"/>
      <c r="T169" s="169"/>
      <c r="U169" s="169"/>
    </row>
    <row r="170" spans="1:21" ht="12.75" customHeight="1">
      <c r="A170" s="169"/>
      <c r="B170" s="169"/>
      <c r="C170" s="169"/>
      <c r="D170" s="169"/>
      <c r="E170" s="169"/>
      <c r="F170" s="169"/>
      <c r="G170" s="169"/>
      <c r="H170" s="169"/>
      <c r="I170" s="169"/>
      <c r="J170" s="169"/>
      <c r="K170" s="169"/>
      <c r="L170" s="169"/>
      <c r="M170" s="169"/>
      <c r="N170" s="169"/>
      <c r="O170" s="169"/>
      <c r="P170" s="169"/>
      <c r="Q170" s="169"/>
      <c r="R170" s="169"/>
      <c r="S170" s="169"/>
      <c r="T170" s="169"/>
      <c r="U170" s="169"/>
    </row>
    <row r="171" spans="1:21" ht="12.75" customHeight="1">
      <c r="A171" s="169"/>
      <c r="B171" s="169"/>
      <c r="C171" s="169"/>
      <c r="D171" s="169"/>
      <c r="E171" s="169"/>
      <c r="F171" s="169"/>
      <c r="G171" s="169"/>
      <c r="H171" s="169"/>
      <c r="I171" s="169"/>
      <c r="J171" s="169"/>
      <c r="K171" s="169"/>
      <c r="L171" s="169"/>
      <c r="M171" s="169"/>
      <c r="N171" s="169"/>
      <c r="O171" s="169"/>
      <c r="P171" s="169"/>
      <c r="Q171" s="169"/>
      <c r="R171" s="169"/>
      <c r="S171" s="169"/>
      <c r="T171" s="169"/>
      <c r="U171" s="169"/>
    </row>
    <row r="172" spans="1:21" ht="12.75" customHeight="1">
      <c r="A172" s="169"/>
      <c r="B172" s="169"/>
      <c r="C172" s="169"/>
      <c r="D172" s="169"/>
      <c r="E172" s="169"/>
      <c r="F172" s="169"/>
      <c r="G172" s="169"/>
      <c r="H172" s="169"/>
      <c r="I172" s="169"/>
      <c r="J172" s="169"/>
      <c r="K172" s="169"/>
      <c r="L172" s="169"/>
      <c r="M172" s="169"/>
      <c r="N172" s="169"/>
      <c r="O172" s="169"/>
      <c r="P172" s="169"/>
      <c r="Q172" s="169"/>
      <c r="R172" s="169"/>
      <c r="S172" s="169"/>
      <c r="T172" s="169"/>
      <c r="U172" s="169"/>
    </row>
    <row r="173" spans="1:21" ht="12.75" customHeight="1">
      <c r="A173" s="169"/>
      <c r="B173" s="169"/>
      <c r="C173" s="169"/>
      <c r="D173" s="169"/>
      <c r="E173" s="169"/>
      <c r="F173" s="169"/>
      <c r="G173" s="169"/>
      <c r="H173" s="169"/>
      <c r="I173" s="169"/>
      <c r="J173" s="169"/>
      <c r="K173" s="169"/>
      <c r="L173" s="169"/>
      <c r="M173" s="169"/>
      <c r="N173" s="169"/>
      <c r="O173" s="169"/>
      <c r="P173" s="169"/>
      <c r="Q173" s="169"/>
      <c r="R173" s="169"/>
      <c r="S173" s="169"/>
      <c r="T173" s="169"/>
      <c r="U173" s="169"/>
    </row>
    <row r="174" spans="1:21" ht="12.75" customHeight="1">
      <c r="A174" s="169"/>
      <c r="B174" s="169"/>
      <c r="C174" s="169"/>
      <c r="D174" s="169"/>
      <c r="E174" s="169"/>
      <c r="F174" s="169"/>
      <c r="G174" s="169"/>
      <c r="H174" s="169"/>
      <c r="I174" s="169"/>
      <c r="J174" s="169"/>
      <c r="K174" s="169"/>
      <c r="L174" s="169"/>
      <c r="M174" s="169"/>
      <c r="N174" s="169"/>
      <c r="O174" s="169"/>
      <c r="P174" s="169"/>
      <c r="Q174" s="169"/>
      <c r="R174" s="169"/>
      <c r="S174" s="169"/>
      <c r="T174" s="169"/>
      <c r="U174" s="169"/>
    </row>
    <row r="175" spans="1:21" ht="12.75" customHeight="1">
      <c r="A175" s="169"/>
      <c r="B175" s="169"/>
      <c r="C175" s="169"/>
      <c r="D175" s="169"/>
      <c r="E175" s="169"/>
      <c r="F175" s="169"/>
      <c r="G175" s="169"/>
      <c r="H175" s="169"/>
      <c r="I175" s="169"/>
      <c r="J175" s="169"/>
      <c r="K175" s="169"/>
      <c r="L175" s="169"/>
      <c r="M175" s="169"/>
      <c r="N175" s="169"/>
      <c r="O175" s="169"/>
      <c r="P175" s="169"/>
      <c r="Q175" s="169"/>
      <c r="R175" s="169"/>
      <c r="S175" s="169"/>
      <c r="T175" s="169"/>
      <c r="U175" s="169"/>
    </row>
    <row r="176" spans="1:21" ht="12.75" customHeight="1">
      <c r="A176" s="169"/>
      <c r="B176" s="169"/>
      <c r="C176" s="169"/>
      <c r="D176" s="169"/>
      <c r="E176" s="169"/>
      <c r="F176" s="169"/>
      <c r="G176" s="169"/>
      <c r="H176" s="169"/>
      <c r="I176" s="169"/>
      <c r="J176" s="169"/>
      <c r="K176" s="169"/>
      <c r="L176" s="169"/>
      <c r="M176" s="169"/>
      <c r="N176" s="169"/>
      <c r="O176" s="169"/>
      <c r="P176" s="169"/>
      <c r="Q176" s="169"/>
      <c r="R176" s="169"/>
      <c r="S176" s="169"/>
      <c r="T176" s="169"/>
      <c r="U176" s="169"/>
    </row>
    <row r="177" spans="1:21" ht="12.75" customHeight="1">
      <c r="A177" s="169"/>
      <c r="B177" s="169"/>
      <c r="C177" s="169"/>
      <c r="D177" s="169"/>
      <c r="E177" s="169"/>
      <c r="F177" s="169"/>
      <c r="G177" s="169"/>
      <c r="H177" s="169"/>
      <c r="I177" s="169"/>
      <c r="J177" s="169"/>
      <c r="K177" s="169"/>
      <c r="L177" s="169"/>
      <c r="M177" s="169"/>
      <c r="N177" s="169"/>
      <c r="O177" s="169"/>
      <c r="P177" s="169"/>
      <c r="Q177" s="169"/>
      <c r="R177" s="169"/>
      <c r="S177" s="169"/>
      <c r="T177" s="169"/>
      <c r="U177" s="169"/>
    </row>
    <row r="178" spans="1:21" ht="12.75" customHeight="1">
      <c r="A178" s="169"/>
      <c r="B178" s="169"/>
      <c r="C178" s="169"/>
      <c r="D178" s="169"/>
      <c r="E178" s="169"/>
      <c r="F178" s="169"/>
      <c r="G178" s="169"/>
      <c r="H178" s="169"/>
      <c r="I178" s="169"/>
      <c r="J178" s="169"/>
      <c r="K178" s="169"/>
      <c r="L178" s="169"/>
      <c r="M178" s="169"/>
      <c r="N178" s="169"/>
      <c r="O178" s="169"/>
      <c r="P178" s="169"/>
      <c r="Q178" s="169"/>
      <c r="R178" s="169"/>
      <c r="S178" s="169"/>
      <c r="T178" s="169"/>
      <c r="U178" s="169"/>
    </row>
    <row r="179" spans="1:21" ht="12.75" customHeight="1">
      <c r="A179" s="169"/>
      <c r="B179" s="169"/>
      <c r="C179" s="169"/>
      <c r="D179" s="169"/>
      <c r="E179" s="169"/>
      <c r="F179" s="169"/>
      <c r="G179" s="169"/>
      <c r="H179" s="169"/>
      <c r="I179" s="169"/>
      <c r="J179" s="169"/>
      <c r="K179" s="169"/>
      <c r="L179" s="169"/>
      <c r="M179" s="169"/>
      <c r="N179" s="169"/>
      <c r="O179" s="169"/>
      <c r="P179" s="169"/>
      <c r="Q179" s="169"/>
      <c r="R179" s="169"/>
      <c r="S179" s="169"/>
      <c r="T179" s="169"/>
      <c r="U179" s="169"/>
    </row>
    <row r="180" spans="1:21" ht="12.75" customHeight="1">
      <c r="A180" s="169"/>
      <c r="B180" s="169"/>
      <c r="C180" s="169"/>
      <c r="D180" s="169"/>
      <c r="E180" s="169"/>
      <c r="F180" s="169"/>
      <c r="G180" s="169"/>
      <c r="H180" s="169"/>
      <c r="I180" s="169"/>
      <c r="J180" s="169"/>
      <c r="K180" s="169"/>
      <c r="L180" s="169"/>
      <c r="M180" s="169"/>
      <c r="N180" s="169"/>
      <c r="O180" s="169"/>
      <c r="P180" s="169"/>
      <c r="Q180" s="169"/>
      <c r="R180" s="169"/>
      <c r="S180" s="169"/>
      <c r="T180" s="169"/>
      <c r="U180" s="169"/>
    </row>
    <row r="181" spans="1:21" ht="12.75" customHeight="1">
      <c r="A181" s="169"/>
      <c r="B181" s="169"/>
      <c r="C181" s="169"/>
      <c r="D181" s="169"/>
      <c r="E181" s="169"/>
      <c r="F181" s="169"/>
      <c r="G181" s="169"/>
      <c r="H181" s="169"/>
      <c r="I181" s="169"/>
      <c r="J181" s="169"/>
      <c r="K181" s="169"/>
      <c r="L181" s="169"/>
      <c r="M181" s="169"/>
      <c r="N181" s="169"/>
      <c r="O181" s="169"/>
      <c r="P181" s="169"/>
      <c r="Q181" s="169"/>
      <c r="R181" s="169"/>
      <c r="S181" s="169"/>
      <c r="T181" s="169"/>
      <c r="U181" s="169"/>
    </row>
    <row r="182" spans="1:21" ht="12.75" customHeight="1">
      <c r="A182" s="169"/>
      <c r="B182" s="169"/>
      <c r="C182" s="169"/>
      <c r="D182" s="169"/>
      <c r="E182" s="169"/>
      <c r="F182" s="169"/>
      <c r="G182" s="169"/>
      <c r="H182" s="169"/>
      <c r="I182" s="169"/>
      <c r="J182" s="169"/>
      <c r="K182" s="169"/>
      <c r="L182" s="169"/>
      <c r="M182" s="169"/>
      <c r="N182" s="169"/>
      <c r="O182" s="169"/>
      <c r="P182" s="169"/>
      <c r="Q182" s="169"/>
      <c r="R182" s="169"/>
      <c r="S182" s="169"/>
      <c r="T182" s="169"/>
      <c r="U182" s="169"/>
    </row>
    <row r="183" spans="1:21" ht="12.75" customHeight="1">
      <c r="A183" s="169"/>
      <c r="B183" s="169"/>
      <c r="C183" s="169"/>
      <c r="D183" s="169"/>
      <c r="E183" s="169"/>
      <c r="F183" s="169"/>
      <c r="G183" s="169"/>
      <c r="H183" s="169"/>
      <c r="I183" s="169"/>
      <c r="J183" s="169"/>
      <c r="K183" s="169"/>
      <c r="L183" s="169"/>
      <c r="M183" s="169"/>
      <c r="N183" s="169"/>
      <c r="O183" s="169"/>
      <c r="P183" s="169"/>
      <c r="Q183" s="169"/>
      <c r="R183" s="169"/>
      <c r="S183" s="169"/>
      <c r="T183" s="169"/>
      <c r="U183" s="169"/>
    </row>
    <row r="184" spans="1:21" ht="12.75" customHeight="1">
      <c r="A184" s="169"/>
      <c r="B184" s="169"/>
      <c r="C184" s="169"/>
      <c r="D184" s="169"/>
      <c r="E184" s="169"/>
      <c r="F184" s="169"/>
      <c r="G184" s="169"/>
      <c r="H184" s="169"/>
      <c r="I184" s="169"/>
      <c r="J184" s="169"/>
      <c r="K184" s="169"/>
      <c r="L184" s="169"/>
      <c r="M184" s="169"/>
      <c r="N184" s="169"/>
      <c r="O184" s="169"/>
      <c r="P184" s="169"/>
      <c r="Q184" s="169"/>
      <c r="R184" s="169"/>
      <c r="S184" s="169"/>
      <c r="T184" s="169"/>
      <c r="U184" s="169"/>
    </row>
    <row r="185" spans="1:21" ht="12.75" customHeight="1">
      <c r="A185" s="169"/>
      <c r="B185" s="169"/>
      <c r="C185" s="169"/>
      <c r="D185" s="169"/>
      <c r="E185" s="169"/>
      <c r="F185" s="169"/>
      <c r="G185" s="169"/>
      <c r="H185" s="169"/>
      <c r="I185" s="169"/>
      <c r="J185" s="169"/>
      <c r="K185" s="169"/>
      <c r="L185" s="169"/>
      <c r="M185" s="169"/>
      <c r="N185" s="169"/>
      <c r="O185" s="169"/>
      <c r="P185" s="169"/>
      <c r="Q185" s="169"/>
      <c r="R185" s="169"/>
      <c r="S185" s="169"/>
      <c r="T185" s="169"/>
      <c r="U185" s="169"/>
    </row>
    <row r="186" spans="1:21" ht="12.75" customHeight="1">
      <c r="A186" s="169"/>
      <c r="B186" s="169"/>
      <c r="C186" s="169"/>
      <c r="D186" s="169"/>
      <c r="E186" s="169"/>
      <c r="F186" s="169"/>
      <c r="G186" s="169"/>
      <c r="H186" s="169"/>
      <c r="I186" s="169"/>
      <c r="J186" s="169"/>
      <c r="K186" s="169"/>
      <c r="L186" s="169"/>
      <c r="M186" s="169"/>
      <c r="N186" s="169"/>
      <c r="O186" s="169"/>
      <c r="P186" s="169"/>
      <c r="Q186" s="169"/>
      <c r="R186" s="169"/>
      <c r="S186" s="169"/>
      <c r="T186" s="169"/>
      <c r="U186" s="169"/>
    </row>
    <row r="187" spans="1:21" ht="12.75" customHeight="1">
      <c r="A187" s="169"/>
      <c r="B187" s="169"/>
      <c r="C187" s="169"/>
      <c r="D187" s="169"/>
      <c r="E187" s="169"/>
      <c r="F187" s="169"/>
      <c r="G187" s="169"/>
      <c r="H187" s="169"/>
      <c r="I187" s="169"/>
      <c r="J187" s="169"/>
      <c r="K187" s="169"/>
      <c r="L187" s="169"/>
      <c r="M187" s="169"/>
      <c r="N187" s="169"/>
      <c r="O187" s="169"/>
      <c r="P187" s="169"/>
      <c r="Q187" s="169"/>
      <c r="R187" s="169"/>
      <c r="S187" s="169"/>
      <c r="T187" s="169"/>
      <c r="U187" s="169"/>
    </row>
    <row r="188" spans="1:21" ht="12.75" customHeight="1">
      <c r="A188" s="169"/>
      <c r="B188" s="169"/>
      <c r="C188" s="169"/>
      <c r="D188" s="169"/>
      <c r="E188" s="169"/>
      <c r="F188" s="169"/>
      <c r="G188" s="169"/>
      <c r="H188" s="169"/>
      <c r="I188" s="169"/>
      <c r="J188" s="169"/>
      <c r="K188" s="169"/>
      <c r="L188" s="169"/>
      <c r="M188" s="169"/>
      <c r="N188" s="169"/>
      <c r="O188" s="169"/>
      <c r="P188" s="169"/>
      <c r="Q188" s="169"/>
      <c r="R188" s="169"/>
      <c r="S188" s="169"/>
      <c r="T188" s="169"/>
      <c r="U188" s="169"/>
    </row>
    <row r="189" spans="1:21" ht="12.75" customHeight="1">
      <c r="A189" s="169"/>
      <c r="B189" s="169"/>
      <c r="C189" s="169"/>
      <c r="D189" s="169"/>
      <c r="E189" s="169"/>
      <c r="F189" s="169"/>
      <c r="G189" s="169"/>
      <c r="H189" s="169"/>
      <c r="I189" s="169"/>
      <c r="J189" s="169"/>
      <c r="K189" s="169"/>
      <c r="L189" s="169"/>
      <c r="M189" s="169"/>
      <c r="N189" s="169"/>
      <c r="O189" s="169"/>
      <c r="P189" s="169"/>
      <c r="Q189" s="169"/>
      <c r="R189" s="169"/>
      <c r="S189" s="169"/>
      <c r="T189" s="169"/>
      <c r="U189" s="169"/>
    </row>
    <row r="190" spans="1:21" ht="12.75" customHeight="1">
      <c r="A190" s="169"/>
      <c r="B190" s="169"/>
      <c r="C190" s="169"/>
      <c r="D190" s="169"/>
      <c r="E190" s="169"/>
      <c r="F190" s="169"/>
      <c r="G190" s="169"/>
      <c r="H190" s="169"/>
      <c r="I190" s="169"/>
      <c r="J190" s="169"/>
      <c r="K190" s="169"/>
      <c r="L190" s="169"/>
      <c r="M190" s="169"/>
      <c r="N190" s="169"/>
      <c r="O190" s="169"/>
      <c r="P190" s="169"/>
      <c r="Q190" s="169"/>
      <c r="R190" s="169"/>
      <c r="S190" s="169"/>
      <c r="T190" s="169"/>
      <c r="U190" s="169"/>
    </row>
    <row r="191" spans="1:21" ht="12.75" customHeight="1">
      <c r="A191" s="169"/>
      <c r="B191" s="169"/>
      <c r="C191" s="169"/>
      <c r="D191" s="169"/>
      <c r="E191" s="169"/>
      <c r="F191" s="169"/>
      <c r="G191" s="169"/>
      <c r="H191" s="169"/>
      <c r="I191" s="169"/>
      <c r="J191" s="169"/>
      <c r="K191" s="169"/>
      <c r="L191" s="169"/>
      <c r="M191" s="169"/>
      <c r="N191" s="169"/>
      <c r="O191" s="169"/>
      <c r="P191" s="169"/>
      <c r="Q191" s="169"/>
      <c r="R191" s="169"/>
      <c r="S191" s="169"/>
      <c r="T191" s="169"/>
      <c r="U191" s="169"/>
    </row>
    <row r="192" spans="1:21" ht="12.75" customHeight="1">
      <c r="A192" s="169"/>
      <c r="B192" s="169"/>
      <c r="C192" s="169"/>
      <c r="D192" s="169"/>
      <c r="E192" s="169"/>
      <c r="F192" s="169"/>
      <c r="G192" s="169"/>
      <c r="H192" s="169"/>
      <c r="I192" s="169"/>
      <c r="J192" s="169"/>
      <c r="K192" s="169"/>
      <c r="L192" s="169"/>
      <c r="M192" s="169"/>
      <c r="N192" s="169"/>
      <c r="O192" s="169"/>
      <c r="P192" s="169"/>
      <c r="Q192" s="169"/>
      <c r="R192" s="169"/>
      <c r="S192" s="169"/>
      <c r="T192" s="169"/>
      <c r="U192" s="169"/>
    </row>
    <row r="193" spans="1:21" ht="12.75" customHeight="1">
      <c r="A193" s="169"/>
      <c r="B193" s="169"/>
      <c r="C193" s="169"/>
      <c r="D193" s="169"/>
      <c r="E193" s="169"/>
      <c r="F193" s="169"/>
      <c r="G193" s="169"/>
      <c r="H193" s="169"/>
      <c r="I193" s="169"/>
      <c r="J193" s="169"/>
      <c r="K193" s="169"/>
      <c r="L193" s="169"/>
      <c r="M193" s="169"/>
      <c r="N193" s="169"/>
      <c r="O193" s="169"/>
      <c r="P193" s="169"/>
      <c r="Q193" s="169"/>
      <c r="R193" s="169"/>
      <c r="S193" s="169"/>
      <c r="T193" s="169"/>
      <c r="U193" s="169"/>
    </row>
    <row r="194" spans="1:21" ht="12.75" customHeight="1">
      <c r="A194" s="169"/>
      <c r="B194" s="169"/>
      <c r="C194" s="169"/>
      <c r="D194" s="169"/>
      <c r="E194" s="169"/>
      <c r="F194" s="169"/>
      <c r="G194" s="169"/>
      <c r="H194" s="169"/>
      <c r="I194" s="169"/>
      <c r="J194" s="169"/>
      <c r="K194" s="169"/>
      <c r="L194" s="169"/>
      <c r="M194" s="169"/>
      <c r="N194" s="169"/>
      <c r="O194" s="169"/>
      <c r="P194" s="169"/>
      <c r="Q194" s="169"/>
      <c r="R194" s="169"/>
      <c r="S194" s="169"/>
      <c r="T194" s="169"/>
      <c r="U194" s="169"/>
    </row>
    <row r="195" spans="1:21" ht="12.75" customHeight="1">
      <c r="A195" s="169"/>
      <c r="B195" s="169"/>
      <c r="C195" s="169"/>
      <c r="D195" s="169"/>
      <c r="E195" s="169"/>
      <c r="F195" s="169"/>
      <c r="G195" s="169"/>
      <c r="H195" s="169"/>
      <c r="I195" s="169"/>
      <c r="J195" s="169"/>
      <c r="K195" s="169"/>
      <c r="L195" s="169"/>
      <c r="M195" s="169"/>
      <c r="N195" s="169"/>
      <c r="O195" s="169"/>
      <c r="P195" s="169"/>
      <c r="Q195" s="169"/>
      <c r="R195" s="169"/>
      <c r="S195" s="169"/>
      <c r="T195" s="169"/>
      <c r="U195" s="169"/>
    </row>
    <row r="196" spans="1:21" ht="12.75" customHeight="1">
      <c r="A196" s="169"/>
      <c r="B196" s="169"/>
      <c r="C196" s="169"/>
      <c r="D196" s="169"/>
      <c r="E196" s="169"/>
      <c r="F196" s="169"/>
      <c r="G196" s="169"/>
      <c r="H196" s="169"/>
      <c r="I196" s="169"/>
      <c r="J196" s="169"/>
      <c r="K196" s="169"/>
      <c r="L196" s="169"/>
      <c r="M196" s="169"/>
      <c r="N196" s="169"/>
      <c r="O196" s="169"/>
      <c r="P196" s="169"/>
      <c r="Q196" s="169"/>
      <c r="R196" s="169"/>
      <c r="S196" s="169"/>
      <c r="T196" s="169"/>
      <c r="U196" s="169"/>
    </row>
    <row r="197" spans="1:21" ht="12.75" customHeight="1">
      <c r="A197" s="169"/>
      <c r="B197" s="169"/>
      <c r="C197" s="169"/>
      <c r="D197" s="169"/>
      <c r="E197" s="169"/>
      <c r="F197" s="169"/>
      <c r="G197" s="169"/>
      <c r="H197" s="169"/>
      <c r="I197" s="169"/>
      <c r="J197" s="169"/>
      <c r="K197" s="169"/>
      <c r="L197" s="169"/>
      <c r="M197" s="169"/>
      <c r="N197" s="169"/>
      <c r="O197" s="169"/>
      <c r="P197" s="169"/>
      <c r="Q197" s="169"/>
      <c r="R197" s="169"/>
      <c r="S197" s="169"/>
      <c r="T197" s="169"/>
      <c r="U197" s="169"/>
    </row>
    <row r="198" spans="1:21" ht="12.75" customHeight="1">
      <c r="A198" s="169"/>
      <c r="B198" s="169"/>
      <c r="C198" s="169"/>
      <c r="D198" s="169"/>
      <c r="E198" s="169"/>
      <c r="F198" s="169"/>
      <c r="G198" s="169"/>
      <c r="H198" s="169"/>
      <c r="I198" s="169"/>
      <c r="J198" s="169"/>
      <c r="K198" s="169"/>
      <c r="L198" s="169"/>
      <c r="M198" s="169"/>
      <c r="N198" s="169"/>
      <c r="O198" s="169"/>
      <c r="P198" s="169"/>
      <c r="Q198" s="169"/>
      <c r="R198" s="169"/>
      <c r="S198" s="169"/>
      <c r="T198" s="169"/>
      <c r="U198" s="169"/>
    </row>
    <row r="199" spans="1:21" ht="12.75" customHeight="1">
      <c r="A199" s="169"/>
      <c r="B199" s="169"/>
      <c r="C199" s="169"/>
      <c r="D199" s="169"/>
      <c r="E199" s="169"/>
      <c r="F199" s="169"/>
      <c r="G199" s="169"/>
      <c r="H199" s="169"/>
      <c r="I199" s="169"/>
      <c r="J199" s="169"/>
      <c r="K199" s="169"/>
      <c r="L199" s="169"/>
      <c r="M199" s="169"/>
      <c r="N199" s="169"/>
      <c r="O199" s="169"/>
      <c r="P199" s="169"/>
      <c r="Q199" s="169"/>
      <c r="R199" s="169"/>
      <c r="S199" s="169"/>
      <c r="T199" s="169"/>
      <c r="U199" s="169"/>
    </row>
    <row r="200" spans="1:21" ht="12.75" customHeight="1">
      <c r="A200" s="169"/>
      <c r="B200" s="169"/>
      <c r="C200" s="169"/>
      <c r="D200" s="169"/>
      <c r="E200" s="169"/>
      <c r="F200" s="169"/>
      <c r="G200" s="169"/>
      <c r="H200" s="169"/>
      <c r="I200" s="169"/>
      <c r="J200" s="169"/>
      <c r="K200" s="169"/>
      <c r="L200" s="169"/>
      <c r="M200" s="169"/>
      <c r="N200" s="169"/>
      <c r="O200" s="169"/>
      <c r="P200" s="169"/>
      <c r="Q200" s="169"/>
      <c r="R200" s="169"/>
      <c r="S200" s="169"/>
      <c r="T200" s="169"/>
      <c r="U200" s="169"/>
    </row>
    <row r="201" spans="1:21" ht="12.75" customHeight="1">
      <c r="A201" s="169"/>
      <c r="B201" s="169"/>
      <c r="C201" s="169"/>
      <c r="D201" s="169"/>
      <c r="E201" s="169"/>
      <c r="F201" s="169"/>
      <c r="G201" s="169"/>
      <c r="H201" s="169"/>
      <c r="I201" s="169"/>
      <c r="J201" s="169"/>
      <c r="K201" s="169"/>
      <c r="L201" s="169"/>
      <c r="M201" s="169"/>
      <c r="N201" s="169"/>
      <c r="O201" s="169"/>
      <c r="P201" s="169"/>
      <c r="Q201" s="169"/>
      <c r="R201" s="169"/>
      <c r="S201" s="169"/>
      <c r="T201" s="169"/>
      <c r="U201" s="169"/>
    </row>
    <row r="202" spans="1:21" ht="12.75" customHeight="1">
      <c r="A202" s="169"/>
      <c r="B202" s="169"/>
      <c r="C202" s="169"/>
      <c r="D202" s="169"/>
      <c r="E202" s="169"/>
      <c r="F202" s="169"/>
      <c r="G202" s="169"/>
      <c r="H202" s="169"/>
      <c r="I202" s="169"/>
      <c r="J202" s="169"/>
      <c r="K202" s="169"/>
      <c r="L202" s="169"/>
      <c r="M202" s="169"/>
      <c r="N202" s="169"/>
      <c r="O202" s="169"/>
      <c r="P202" s="169"/>
      <c r="Q202" s="169"/>
      <c r="R202" s="169"/>
      <c r="S202" s="169"/>
      <c r="T202" s="169"/>
      <c r="U202" s="169"/>
    </row>
    <row r="203" spans="1:21" ht="12.75" customHeight="1">
      <c r="A203" s="169"/>
      <c r="B203" s="169"/>
      <c r="C203" s="169"/>
      <c r="D203" s="169"/>
      <c r="E203" s="169"/>
      <c r="F203" s="169"/>
      <c r="G203" s="169"/>
      <c r="H203" s="169"/>
      <c r="I203" s="169"/>
      <c r="J203" s="169"/>
      <c r="K203" s="169"/>
      <c r="L203" s="169"/>
      <c r="M203" s="169"/>
      <c r="N203" s="169"/>
      <c r="O203" s="169"/>
      <c r="P203" s="169"/>
      <c r="Q203" s="169"/>
      <c r="R203" s="169"/>
      <c r="S203" s="169"/>
      <c r="T203" s="169"/>
      <c r="U203" s="169"/>
    </row>
    <row r="204" spans="1:21" ht="12.75" customHeight="1">
      <c r="A204" s="169"/>
      <c r="B204" s="169"/>
      <c r="C204" s="169"/>
      <c r="D204" s="169"/>
      <c r="E204" s="169"/>
      <c r="F204" s="169"/>
      <c r="G204" s="169"/>
      <c r="H204" s="169"/>
      <c r="I204" s="169"/>
      <c r="J204" s="169"/>
      <c r="K204" s="169"/>
      <c r="L204" s="169"/>
      <c r="M204" s="169"/>
      <c r="N204" s="169"/>
      <c r="O204" s="169"/>
      <c r="P204" s="169"/>
      <c r="Q204" s="169"/>
      <c r="R204" s="169"/>
      <c r="S204" s="169"/>
      <c r="T204" s="169"/>
      <c r="U204" s="169"/>
    </row>
    <row r="205" spans="1:21" ht="12.75" customHeight="1">
      <c r="A205" s="169"/>
      <c r="B205" s="169"/>
      <c r="C205" s="169"/>
      <c r="D205" s="169"/>
      <c r="E205" s="169"/>
      <c r="F205" s="169"/>
      <c r="G205" s="169"/>
      <c r="H205" s="169"/>
      <c r="I205" s="169"/>
      <c r="J205" s="169"/>
      <c r="K205" s="169"/>
      <c r="L205" s="169"/>
      <c r="M205" s="169"/>
      <c r="N205" s="169"/>
      <c r="O205" s="169"/>
      <c r="P205" s="169"/>
      <c r="Q205" s="169"/>
      <c r="R205" s="169"/>
      <c r="S205" s="169"/>
      <c r="T205" s="169"/>
      <c r="U205" s="169"/>
    </row>
    <row r="206" spans="1:21" ht="12.75" customHeight="1">
      <c r="A206" s="169"/>
      <c r="B206" s="169"/>
      <c r="C206" s="169"/>
      <c r="D206" s="169"/>
      <c r="E206" s="169"/>
      <c r="F206" s="169"/>
      <c r="G206" s="169"/>
      <c r="H206" s="169"/>
      <c r="I206" s="169"/>
      <c r="J206" s="169"/>
      <c r="K206" s="169"/>
      <c r="L206" s="169"/>
      <c r="M206" s="169"/>
      <c r="N206" s="169"/>
      <c r="O206" s="169"/>
      <c r="P206" s="169"/>
      <c r="Q206" s="169"/>
      <c r="R206" s="169"/>
      <c r="S206" s="169"/>
      <c r="T206" s="169"/>
      <c r="U206" s="169"/>
    </row>
    <row r="207" spans="1:21" ht="12.75" customHeight="1">
      <c r="A207" s="169"/>
      <c r="B207" s="169"/>
      <c r="C207" s="169"/>
      <c r="D207" s="169"/>
      <c r="E207" s="169"/>
      <c r="F207" s="169"/>
      <c r="G207" s="169"/>
      <c r="H207" s="169"/>
      <c r="I207" s="169"/>
      <c r="J207" s="169"/>
      <c r="K207" s="169"/>
      <c r="L207" s="169"/>
      <c r="M207" s="169"/>
      <c r="N207" s="169"/>
      <c r="O207" s="169"/>
      <c r="P207" s="169"/>
      <c r="Q207" s="169"/>
      <c r="R207" s="169"/>
      <c r="S207" s="169"/>
      <c r="T207" s="169"/>
      <c r="U207" s="169"/>
    </row>
    <row r="208" spans="1:21" ht="12.75" customHeight="1">
      <c r="A208" s="169"/>
      <c r="B208" s="169"/>
      <c r="C208" s="169"/>
      <c r="D208" s="169"/>
      <c r="E208" s="169"/>
      <c r="F208" s="169"/>
      <c r="G208" s="169"/>
      <c r="H208" s="169"/>
      <c r="I208" s="169"/>
      <c r="J208" s="169"/>
      <c r="K208" s="169"/>
      <c r="L208" s="169"/>
      <c r="M208" s="169"/>
      <c r="N208" s="169"/>
      <c r="O208" s="169"/>
      <c r="P208" s="169"/>
      <c r="Q208" s="169"/>
      <c r="R208" s="169"/>
      <c r="S208" s="169"/>
      <c r="T208" s="169"/>
      <c r="U208" s="169"/>
    </row>
    <row r="209" spans="1:21" ht="12.75" customHeight="1">
      <c r="A209" s="169"/>
      <c r="B209" s="169"/>
      <c r="C209" s="169"/>
      <c r="D209" s="169"/>
      <c r="E209" s="169"/>
      <c r="F209" s="169"/>
      <c r="G209" s="169"/>
      <c r="H209" s="169"/>
      <c r="I209" s="169"/>
      <c r="J209" s="169"/>
      <c r="K209" s="169"/>
      <c r="L209" s="169"/>
      <c r="M209" s="169"/>
      <c r="N209" s="169"/>
      <c r="O209" s="169"/>
      <c r="P209" s="169"/>
      <c r="Q209" s="169"/>
      <c r="R209" s="169"/>
      <c r="S209" s="169"/>
      <c r="T209" s="169"/>
      <c r="U209" s="169"/>
    </row>
    <row r="210" spans="1:21" ht="12.75" customHeight="1">
      <c r="A210" s="169"/>
      <c r="B210" s="169"/>
      <c r="C210" s="169"/>
      <c r="D210" s="169"/>
      <c r="E210" s="169"/>
      <c r="F210" s="169"/>
      <c r="G210" s="169"/>
      <c r="H210" s="169"/>
      <c r="I210" s="169"/>
      <c r="J210" s="169"/>
      <c r="K210" s="169"/>
      <c r="L210" s="169"/>
      <c r="M210" s="169"/>
      <c r="N210" s="169"/>
      <c r="O210" s="169"/>
      <c r="P210" s="169"/>
      <c r="Q210" s="169"/>
      <c r="R210" s="169"/>
      <c r="S210" s="169"/>
      <c r="T210" s="169"/>
      <c r="U210" s="169"/>
    </row>
    <row r="211" spans="1:21" ht="12.75" customHeight="1">
      <c r="A211" s="169"/>
      <c r="B211" s="169"/>
      <c r="C211" s="169"/>
      <c r="D211" s="169"/>
      <c r="E211" s="169"/>
      <c r="F211" s="169"/>
      <c r="G211" s="169"/>
      <c r="H211" s="169"/>
      <c r="I211" s="169"/>
      <c r="J211" s="169"/>
      <c r="K211" s="169"/>
      <c r="L211" s="169"/>
      <c r="M211" s="169"/>
      <c r="N211" s="169"/>
      <c r="O211" s="169"/>
      <c r="P211" s="169"/>
      <c r="Q211" s="169"/>
      <c r="R211" s="169"/>
      <c r="S211" s="169"/>
      <c r="T211" s="169"/>
      <c r="U211" s="169"/>
    </row>
    <row r="212" spans="1:21" ht="12.75" customHeight="1">
      <c r="A212" s="169"/>
      <c r="B212" s="169"/>
      <c r="C212" s="169"/>
      <c r="D212" s="169"/>
      <c r="E212" s="169"/>
      <c r="F212" s="169"/>
      <c r="G212" s="169"/>
      <c r="H212" s="169"/>
      <c r="I212" s="169"/>
      <c r="J212" s="169"/>
      <c r="K212" s="169"/>
      <c r="L212" s="169"/>
      <c r="M212" s="169"/>
      <c r="N212" s="169"/>
      <c r="O212" s="169"/>
      <c r="P212" s="169"/>
      <c r="Q212" s="169"/>
      <c r="R212" s="169"/>
      <c r="S212" s="169"/>
      <c r="T212" s="169"/>
      <c r="U212" s="169"/>
    </row>
    <row r="213" spans="1:21" ht="12.75" customHeight="1">
      <c r="A213" s="169"/>
      <c r="B213" s="169"/>
      <c r="C213" s="169"/>
      <c r="D213" s="169"/>
      <c r="E213" s="169"/>
      <c r="F213" s="169"/>
      <c r="G213" s="169"/>
      <c r="H213" s="169"/>
      <c r="I213" s="169"/>
      <c r="J213" s="169"/>
      <c r="K213" s="169"/>
      <c r="L213" s="169"/>
      <c r="M213" s="169"/>
      <c r="N213" s="169"/>
      <c r="O213" s="169"/>
      <c r="P213" s="169"/>
      <c r="Q213" s="169"/>
      <c r="R213" s="169"/>
      <c r="S213" s="169"/>
      <c r="T213" s="169"/>
      <c r="U213" s="169"/>
    </row>
    <row r="214" spans="1:21" ht="12.75" customHeight="1">
      <c r="A214" s="169"/>
      <c r="B214" s="169"/>
      <c r="C214" s="169"/>
      <c r="D214" s="169"/>
      <c r="E214" s="169"/>
      <c r="F214" s="169"/>
      <c r="G214" s="169"/>
      <c r="H214" s="169"/>
      <c r="I214" s="169"/>
      <c r="J214" s="169"/>
      <c r="K214" s="169"/>
      <c r="L214" s="169"/>
      <c r="M214" s="169"/>
      <c r="N214" s="169"/>
      <c r="O214" s="169"/>
      <c r="P214" s="169"/>
      <c r="Q214" s="169"/>
      <c r="R214" s="169"/>
      <c r="S214" s="169"/>
      <c r="T214" s="169"/>
      <c r="U214" s="169"/>
    </row>
    <row r="215" spans="1:21" ht="12.75" customHeight="1">
      <c r="A215" s="169"/>
      <c r="B215" s="169"/>
      <c r="C215" s="169"/>
      <c r="D215" s="169"/>
      <c r="E215" s="169"/>
      <c r="F215" s="169"/>
      <c r="G215" s="169"/>
      <c r="H215" s="169"/>
      <c r="I215" s="169"/>
      <c r="J215" s="169"/>
      <c r="K215" s="169"/>
      <c r="L215" s="169"/>
      <c r="M215" s="169"/>
      <c r="N215" s="169"/>
      <c r="O215" s="169"/>
      <c r="P215" s="169"/>
      <c r="Q215" s="169"/>
      <c r="R215" s="169"/>
      <c r="S215" s="169"/>
      <c r="T215" s="169"/>
      <c r="U215" s="169"/>
    </row>
    <row r="216" spans="1:21" ht="12.75" customHeight="1">
      <c r="A216" s="169"/>
      <c r="B216" s="169"/>
      <c r="C216" s="169"/>
      <c r="D216" s="169"/>
      <c r="E216" s="169"/>
      <c r="F216" s="169"/>
      <c r="G216" s="169"/>
      <c r="H216" s="169"/>
      <c r="I216" s="169"/>
      <c r="J216" s="169"/>
      <c r="K216" s="169"/>
      <c r="L216" s="169"/>
      <c r="M216" s="169"/>
      <c r="N216" s="169"/>
      <c r="O216" s="169"/>
      <c r="P216" s="169"/>
      <c r="Q216" s="169"/>
      <c r="R216" s="169"/>
      <c r="S216" s="169"/>
      <c r="T216" s="169"/>
      <c r="U216" s="169"/>
    </row>
    <row r="217" spans="1:21" ht="12.75" customHeight="1">
      <c r="A217" s="169"/>
      <c r="B217" s="169"/>
      <c r="C217" s="169"/>
      <c r="D217" s="169"/>
      <c r="E217" s="169"/>
      <c r="F217" s="169"/>
      <c r="G217" s="169"/>
      <c r="H217" s="169"/>
      <c r="I217" s="169"/>
      <c r="J217" s="169"/>
      <c r="K217" s="169"/>
      <c r="L217" s="169"/>
      <c r="M217" s="169"/>
      <c r="N217" s="169"/>
      <c r="O217" s="169"/>
      <c r="P217" s="169"/>
      <c r="Q217" s="169"/>
      <c r="R217" s="169"/>
      <c r="S217" s="169"/>
      <c r="T217" s="169"/>
      <c r="U217" s="169"/>
    </row>
    <row r="218" spans="1:21" ht="12.75" customHeight="1">
      <c r="A218" s="169"/>
      <c r="B218" s="169"/>
      <c r="C218" s="169"/>
      <c r="D218" s="169"/>
      <c r="E218" s="169"/>
      <c r="F218" s="169"/>
      <c r="G218" s="169"/>
      <c r="H218" s="169"/>
      <c r="I218" s="169"/>
      <c r="J218" s="169"/>
      <c r="K218" s="169"/>
      <c r="L218" s="169"/>
      <c r="M218" s="169"/>
      <c r="N218" s="169"/>
      <c r="O218" s="169"/>
      <c r="P218" s="169"/>
      <c r="Q218" s="169"/>
      <c r="R218" s="169"/>
      <c r="S218" s="169"/>
      <c r="T218" s="169"/>
      <c r="U218" s="169"/>
    </row>
    <row r="219" spans="1:21" ht="12.75" customHeight="1">
      <c r="A219" s="169"/>
      <c r="B219" s="169"/>
      <c r="C219" s="169"/>
      <c r="D219" s="169"/>
      <c r="E219" s="169"/>
      <c r="F219" s="169"/>
      <c r="G219" s="169"/>
      <c r="H219" s="169"/>
      <c r="I219" s="169"/>
      <c r="J219" s="169"/>
      <c r="K219" s="169"/>
      <c r="L219" s="169"/>
      <c r="M219" s="169"/>
      <c r="N219" s="169"/>
      <c r="O219" s="169"/>
      <c r="P219" s="169"/>
      <c r="Q219" s="169"/>
      <c r="R219" s="169"/>
      <c r="S219" s="169"/>
      <c r="T219" s="169"/>
      <c r="U219" s="169"/>
    </row>
    <row r="220" spans="1:21" ht="12.75" customHeight="1">
      <c r="A220" s="169"/>
      <c r="B220" s="169"/>
      <c r="C220" s="169"/>
      <c r="D220" s="169"/>
      <c r="E220" s="169"/>
      <c r="F220" s="169"/>
      <c r="G220" s="169"/>
      <c r="H220" s="169"/>
      <c r="I220" s="169"/>
      <c r="J220" s="169"/>
      <c r="K220" s="169"/>
      <c r="L220" s="169"/>
      <c r="M220" s="169"/>
      <c r="N220" s="169"/>
      <c r="O220" s="169"/>
      <c r="P220" s="169"/>
      <c r="Q220" s="169"/>
      <c r="R220" s="169"/>
      <c r="S220" s="169"/>
      <c r="T220" s="169"/>
      <c r="U220" s="169"/>
    </row>
    <row r="221" spans="1:21" ht="12.75" customHeight="1">
      <c r="A221" s="169"/>
      <c r="B221" s="169"/>
      <c r="C221" s="169"/>
      <c r="D221" s="169"/>
      <c r="E221" s="169"/>
      <c r="F221" s="169"/>
      <c r="G221" s="169"/>
      <c r="H221" s="169"/>
      <c r="I221" s="169"/>
      <c r="J221" s="169"/>
      <c r="K221" s="169"/>
      <c r="L221" s="169"/>
      <c r="M221" s="169"/>
      <c r="N221" s="169"/>
      <c r="O221" s="169"/>
      <c r="P221" s="169"/>
      <c r="Q221" s="169"/>
      <c r="R221" s="169"/>
      <c r="S221" s="169"/>
      <c r="T221" s="169"/>
      <c r="U221" s="169"/>
    </row>
    <row r="222" spans="1:21" ht="12.75" customHeight="1">
      <c r="A222" s="169"/>
      <c r="B222" s="169"/>
      <c r="C222" s="169"/>
      <c r="D222" s="169"/>
      <c r="E222" s="169"/>
      <c r="F222" s="169"/>
      <c r="G222" s="169"/>
      <c r="H222" s="169"/>
      <c r="I222" s="169"/>
      <c r="J222" s="169"/>
      <c r="K222" s="169"/>
      <c r="L222" s="169"/>
      <c r="M222" s="169"/>
      <c r="N222" s="169"/>
      <c r="O222" s="169"/>
      <c r="P222" s="169"/>
      <c r="Q222" s="169"/>
      <c r="R222" s="169"/>
      <c r="S222" s="169"/>
      <c r="T222" s="169"/>
      <c r="U222" s="169"/>
    </row>
    <row r="223" spans="1:21" ht="12.75" customHeight="1">
      <c r="A223" s="169"/>
      <c r="B223" s="169"/>
      <c r="C223" s="169"/>
      <c r="D223" s="169"/>
      <c r="E223" s="169"/>
      <c r="F223" s="169"/>
      <c r="G223" s="169"/>
      <c r="H223" s="169"/>
      <c r="I223" s="169"/>
      <c r="J223" s="169"/>
      <c r="K223" s="169"/>
      <c r="L223" s="169"/>
      <c r="M223" s="169"/>
      <c r="N223" s="169"/>
      <c r="O223" s="169"/>
      <c r="P223" s="169"/>
      <c r="Q223" s="169"/>
      <c r="R223" s="169"/>
      <c r="S223" s="169"/>
      <c r="T223" s="169"/>
      <c r="U223" s="169"/>
    </row>
    <row r="224" spans="1:21" ht="12.75" customHeight="1">
      <c r="A224" s="169"/>
      <c r="B224" s="169"/>
      <c r="C224" s="169"/>
      <c r="D224" s="169"/>
      <c r="E224" s="169"/>
      <c r="F224" s="169"/>
      <c r="G224" s="169"/>
      <c r="H224" s="169"/>
      <c r="I224" s="169"/>
      <c r="J224" s="169"/>
      <c r="K224" s="169"/>
      <c r="L224" s="169"/>
      <c r="M224" s="169"/>
      <c r="N224" s="169"/>
      <c r="O224" s="169"/>
      <c r="P224" s="169"/>
      <c r="Q224" s="169"/>
      <c r="R224" s="169"/>
      <c r="S224" s="169"/>
      <c r="T224" s="169"/>
      <c r="U224" s="169"/>
    </row>
    <row r="225" spans="1:21" ht="12.75" customHeight="1">
      <c r="A225" s="169"/>
      <c r="B225" s="169"/>
      <c r="C225" s="169"/>
      <c r="D225" s="169"/>
      <c r="E225" s="169"/>
      <c r="F225" s="169"/>
      <c r="G225" s="169"/>
      <c r="H225" s="169"/>
      <c r="I225" s="169"/>
      <c r="J225" s="169"/>
      <c r="K225" s="169"/>
      <c r="L225" s="169"/>
      <c r="M225" s="169"/>
      <c r="N225" s="169"/>
      <c r="O225" s="169"/>
      <c r="P225" s="169"/>
      <c r="Q225" s="169"/>
      <c r="R225" s="169"/>
      <c r="S225" s="169"/>
      <c r="T225" s="169"/>
      <c r="U225" s="169"/>
    </row>
    <row r="226" spans="1:21" ht="12.75" customHeight="1">
      <c r="A226" s="169"/>
      <c r="B226" s="169"/>
      <c r="C226" s="169"/>
      <c r="D226" s="169"/>
      <c r="E226" s="169"/>
      <c r="F226" s="169"/>
      <c r="G226" s="169"/>
      <c r="H226" s="169"/>
      <c r="I226" s="169"/>
      <c r="J226" s="169"/>
      <c r="K226" s="169"/>
      <c r="L226" s="169"/>
      <c r="M226" s="169"/>
      <c r="N226" s="169"/>
      <c r="O226" s="169"/>
      <c r="P226" s="169"/>
      <c r="Q226" s="169"/>
      <c r="R226" s="169"/>
      <c r="S226" s="169"/>
      <c r="T226" s="169"/>
      <c r="U226" s="169"/>
    </row>
    <row r="227" spans="1:21" ht="12.75" customHeight="1">
      <c r="A227" s="169"/>
      <c r="B227" s="169"/>
      <c r="C227" s="169"/>
      <c r="D227" s="169"/>
      <c r="E227" s="169"/>
      <c r="F227" s="169"/>
      <c r="G227" s="169"/>
      <c r="H227" s="169"/>
      <c r="I227" s="169"/>
      <c r="J227" s="169"/>
      <c r="K227" s="169"/>
      <c r="L227" s="169"/>
      <c r="M227" s="169"/>
      <c r="N227" s="169"/>
      <c r="O227" s="169"/>
      <c r="P227" s="169"/>
      <c r="Q227" s="169"/>
      <c r="R227" s="169"/>
      <c r="S227" s="169"/>
      <c r="T227" s="169"/>
      <c r="U227" s="169"/>
    </row>
    <row r="228" spans="1:21" ht="12.75" customHeight="1">
      <c r="A228" s="169"/>
      <c r="B228" s="169"/>
      <c r="C228" s="169"/>
      <c r="D228" s="169"/>
      <c r="E228" s="169"/>
      <c r="F228" s="169"/>
      <c r="G228" s="169"/>
      <c r="H228" s="169"/>
      <c r="I228" s="169"/>
      <c r="J228" s="169"/>
      <c r="K228" s="169"/>
      <c r="L228" s="169"/>
      <c r="M228" s="169"/>
      <c r="N228" s="169"/>
      <c r="O228" s="169"/>
      <c r="P228" s="169"/>
      <c r="Q228" s="169"/>
      <c r="R228" s="169"/>
      <c r="S228" s="169"/>
      <c r="T228" s="169"/>
      <c r="U228" s="169"/>
    </row>
    <row r="229" spans="1:21" ht="12.75" customHeight="1">
      <c r="A229" s="169"/>
      <c r="B229" s="169"/>
      <c r="C229" s="169"/>
      <c r="D229" s="169"/>
      <c r="E229" s="169"/>
      <c r="F229" s="169"/>
      <c r="G229" s="169"/>
      <c r="H229" s="169"/>
      <c r="I229" s="169"/>
      <c r="J229" s="169"/>
      <c r="K229" s="169"/>
      <c r="L229" s="169"/>
      <c r="M229" s="169"/>
      <c r="N229" s="169"/>
      <c r="O229" s="169"/>
      <c r="P229" s="169"/>
      <c r="Q229" s="169"/>
      <c r="R229" s="169"/>
      <c r="S229" s="169"/>
      <c r="T229" s="169"/>
      <c r="U229" s="169"/>
    </row>
    <row r="230" spans="1:21" ht="12.75" customHeight="1">
      <c r="A230" s="169"/>
      <c r="B230" s="169"/>
      <c r="C230" s="169"/>
      <c r="D230" s="169"/>
      <c r="E230" s="169"/>
      <c r="F230" s="169"/>
      <c r="G230" s="169"/>
      <c r="H230" s="169"/>
      <c r="I230" s="169"/>
      <c r="J230" s="169"/>
      <c r="K230" s="169"/>
      <c r="L230" s="169"/>
      <c r="M230" s="169"/>
      <c r="N230" s="169"/>
      <c r="O230" s="169"/>
      <c r="P230" s="169"/>
      <c r="Q230" s="169"/>
      <c r="R230" s="169"/>
      <c r="S230" s="169"/>
      <c r="T230" s="169"/>
      <c r="U230" s="169"/>
    </row>
    <row r="231" spans="1:21" ht="12.75" customHeight="1">
      <c r="A231" s="169"/>
      <c r="B231" s="169"/>
      <c r="C231" s="169"/>
      <c r="D231" s="169"/>
      <c r="E231" s="169"/>
      <c r="F231" s="169"/>
      <c r="G231" s="169"/>
      <c r="H231" s="169"/>
      <c r="I231" s="169"/>
      <c r="J231" s="169"/>
      <c r="K231" s="169"/>
      <c r="L231" s="169"/>
      <c r="M231" s="169"/>
      <c r="N231" s="169"/>
      <c r="O231" s="169"/>
      <c r="P231" s="169"/>
      <c r="Q231" s="169"/>
      <c r="R231" s="169"/>
      <c r="S231" s="169"/>
      <c r="T231" s="169"/>
      <c r="U231" s="169"/>
    </row>
    <row r="232" spans="1:21" ht="12.75" customHeight="1">
      <c r="A232" s="169"/>
      <c r="B232" s="169"/>
      <c r="C232" s="169"/>
      <c r="D232" s="169"/>
      <c r="E232" s="169"/>
      <c r="F232" s="169"/>
      <c r="G232" s="169"/>
      <c r="H232" s="169"/>
      <c r="I232" s="169"/>
      <c r="J232" s="169"/>
      <c r="K232" s="169"/>
      <c r="L232" s="169"/>
      <c r="M232" s="169"/>
      <c r="N232" s="169"/>
      <c r="O232" s="169"/>
      <c r="P232" s="169"/>
      <c r="Q232" s="169"/>
      <c r="R232" s="169"/>
      <c r="S232" s="169"/>
      <c r="T232" s="169"/>
      <c r="U232" s="169"/>
    </row>
    <row r="233" spans="1:21" ht="12.75" customHeight="1">
      <c r="A233" s="169"/>
      <c r="B233" s="169"/>
      <c r="C233" s="169"/>
      <c r="D233" s="169"/>
      <c r="E233" s="169"/>
      <c r="F233" s="169"/>
      <c r="G233" s="169"/>
      <c r="H233" s="169"/>
      <c r="I233" s="169"/>
      <c r="J233" s="169"/>
      <c r="K233" s="169"/>
      <c r="L233" s="169"/>
      <c r="M233" s="169"/>
      <c r="N233" s="169"/>
      <c r="O233" s="169"/>
      <c r="P233" s="169"/>
      <c r="Q233" s="169"/>
      <c r="R233" s="169"/>
      <c r="S233" s="169"/>
      <c r="T233" s="169"/>
      <c r="U233" s="169"/>
    </row>
    <row r="234" spans="1:21" ht="12.75" customHeight="1">
      <c r="A234" s="169"/>
      <c r="B234" s="169"/>
      <c r="C234" s="169"/>
      <c r="D234" s="169"/>
      <c r="E234" s="169"/>
      <c r="F234" s="169"/>
      <c r="G234" s="169"/>
      <c r="H234" s="169"/>
      <c r="I234" s="169"/>
      <c r="J234" s="169"/>
      <c r="K234" s="169"/>
      <c r="L234" s="169"/>
      <c r="M234" s="169"/>
      <c r="N234" s="169"/>
      <c r="O234" s="169"/>
      <c r="P234" s="169"/>
      <c r="Q234" s="169"/>
      <c r="R234" s="169"/>
      <c r="S234" s="169"/>
      <c r="T234" s="169"/>
      <c r="U234" s="169"/>
    </row>
    <row r="235" spans="1:21" ht="12.75" customHeight="1">
      <c r="A235" s="169"/>
      <c r="B235" s="169"/>
      <c r="C235" s="169"/>
      <c r="D235" s="169"/>
      <c r="E235" s="169"/>
      <c r="F235" s="169"/>
      <c r="G235" s="169"/>
      <c r="H235" s="169"/>
      <c r="I235" s="169"/>
      <c r="J235" s="169"/>
      <c r="K235" s="169"/>
      <c r="L235" s="169"/>
      <c r="M235" s="169"/>
      <c r="N235" s="169"/>
      <c r="O235" s="169"/>
      <c r="P235" s="169"/>
      <c r="Q235" s="169"/>
      <c r="R235" s="169"/>
      <c r="S235" s="169"/>
      <c r="T235" s="169"/>
      <c r="U235" s="169"/>
    </row>
    <row r="236" spans="1:21" ht="12.75" customHeight="1">
      <c r="A236" s="169"/>
      <c r="B236" s="169"/>
      <c r="C236" s="169"/>
      <c r="D236" s="169"/>
      <c r="E236" s="169"/>
      <c r="F236" s="169"/>
      <c r="G236" s="169"/>
      <c r="H236" s="169"/>
      <c r="I236" s="169"/>
      <c r="J236" s="169"/>
      <c r="K236" s="169"/>
      <c r="L236" s="169"/>
      <c r="M236" s="169"/>
      <c r="N236" s="169"/>
      <c r="O236" s="169"/>
      <c r="P236" s="169"/>
      <c r="Q236" s="169"/>
      <c r="R236" s="169"/>
      <c r="S236" s="169"/>
      <c r="T236" s="169"/>
      <c r="U236" s="169"/>
    </row>
    <row r="237" spans="1:21" ht="12.75" customHeight="1">
      <c r="A237" s="169"/>
      <c r="B237" s="169"/>
      <c r="C237" s="169"/>
      <c r="D237" s="169"/>
      <c r="E237" s="169"/>
      <c r="F237" s="169"/>
      <c r="G237" s="169"/>
      <c r="H237" s="169"/>
      <c r="I237" s="169"/>
      <c r="J237" s="169"/>
      <c r="K237" s="169"/>
      <c r="L237" s="169"/>
      <c r="M237" s="169"/>
      <c r="N237" s="169"/>
      <c r="O237" s="169"/>
      <c r="P237" s="169"/>
      <c r="Q237" s="169"/>
      <c r="R237" s="169"/>
      <c r="S237" s="169"/>
      <c r="T237" s="169"/>
      <c r="U237" s="169"/>
    </row>
    <row r="238" spans="1:21" ht="12.75" customHeight="1">
      <c r="A238" s="169"/>
      <c r="B238" s="169"/>
      <c r="C238" s="169"/>
      <c r="D238" s="169"/>
      <c r="E238" s="169"/>
      <c r="F238" s="169"/>
      <c r="G238" s="169"/>
      <c r="H238" s="169"/>
      <c r="I238" s="169"/>
      <c r="J238" s="169"/>
      <c r="K238" s="169"/>
      <c r="L238" s="169"/>
      <c r="M238" s="169"/>
      <c r="N238" s="169"/>
      <c r="O238" s="169"/>
      <c r="P238" s="169"/>
      <c r="Q238" s="169"/>
      <c r="R238" s="169"/>
      <c r="S238" s="169"/>
      <c r="T238" s="169"/>
      <c r="U238" s="169"/>
    </row>
    <row r="239" spans="1:21" ht="12.75" customHeight="1">
      <c r="A239" s="169"/>
      <c r="B239" s="169"/>
      <c r="C239" s="169"/>
      <c r="D239" s="169"/>
      <c r="E239" s="169"/>
      <c r="F239" s="169"/>
      <c r="G239" s="169"/>
      <c r="H239" s="169"/>
      <c r="I239" s="169"/>
      <c r="J239" s="169"/>
      <c r="K239" s="169"/>
      <c r="L239" s="169"/>
      <c r="M239" s="169"/>
      <c r="N239" s="169"/>
      <c r="O239" s="169"/>
      <c r="P239" s="169"/>
      <c r="Q239" s="169"/>
      <c r="R239" s="169"/>
      <c r="S239" s="169"/>
      <c r="T239" s="169"/>
      <c r="U239" s="169"/>
    </row>
    <row r="240" spans="1:21" ht="12.75" customHeight="1">
      <c r="A240" s="169"/>
      <c r="B240" s="169"/>
      <c r="C240" s="169"/>
      <c r="D240" s="169"/>
      <c r="E240" s="169"/>
      <c r="F240" s="169"/>
      <c r="G240" s="169"/>
      <c r="H240" s="169"/>
      <c r="I240" s="169"/>
      <c r="J240" s="169"/>
      <c r="K240" s="169"/>
      <c r="L240" s="169"/>
      <c r="M240" s="169"/>
      <c r="N240" s="169"/>
      <c r="O240" s="169"/>
      <c r="P240" s="169"/>
      <c r="Q240" s="169"/>
      <c r="R240" s="169"/>
      <c r="S240" s="169"/>
      <c r="T240" s="169"/>
      <c r="U240" s="169"/>
    </row>
    <row r="241" spans="1:21" ht="12.75" customHeight="1">
      <c r="A241" s="169"/>
      <c r="B241" s="169"/>
      <c r="C241" s="169"/>
      <c r="D241" s="169"/>
      <c r="E241" s="169"/>
      <c r="F241" s="169"/>
      <c r="G241" s="169"/>
      <c r="H241" s="169"/>
      <c r="I241" s="169"/>
      <c r="J241" s="169"/>
      <c r="K241" s="169"/>
      <c r="L241" s="169"/>
      <c r="M241" s="169"/>
      <c r="N241" s="169"/>
      <c r="O241" s="169"/>
      <c r="P241" s="169"/>
      <c r="Q241" s="169"/>
      <c r="R241" s="169"/>
      <c r="S241" s="169"/>
      <c r="T241" s="169"/>
      <c r="U241" s="169"/>
    </row>
    <row r="242" spans="1:21" ht="12.75" customHeight="1">
      <c r="A242" s="169"/>
      <c r="B242" s="169"/>
      <c r="C242" s="169"/>
      <c r="D242" s="169"/>
      <c r="E242" s="169"/>
      <c r="F242" s="169"/>
      <c r="G242" s="169"/>
      <c r="H242" s="169"/>
      <c r="I242" s="169"/>
      <c r="J242" s="169"/>
      <c r="K242" s="169"/>
      <c r="L242" s="169"/>
      <c r="M242" s="169"/>
      <c r="N242" s="169"/>
      <c r="O242" s="169"/>
      <c r="P242" s="169"/>
      <c r="Q242" s="169"/>
      <c r="R242" s="169"/>
      <c r="S242" s="169"/>
      <c r="T242" s="169"/>
      <c r="U242" s="169"/>
    </row>
    <row r="243" spans="1:21" ht="12.75" customHeight="1">
      <c r="A243" s="169"/>
      <c r="B243" s="169"/>
      <c r="C243" s="169"/>
      <c r="D243" s="169"/>
      <c r="E243" s="169"/>
      <c r="F243" s="169"/>
      <c r="G243" s="169"/>
      <c r="H243" s="169"/>
      <c r="I243" s="169"/>
      <c r="J243" s="169"/>
      <c r="K243" s="169"/>
      <c r="L243" s="169"/>
      <c r="M243" s="169"/>
      <c r="N243" s="169"/>
      <c r="O243" s="169"/>
      <c r="P243" s="169"/>
      <c r="Q243" s="169"/>
      <c r="R243" s="169"/>
      <c r="S243" s="169"/>
      <c r="T243" s="169"/>
      <c r="U243" s="169"/>
    </row>
    <row r="244" spans="1:21" ht="12.75" customHeight="1">
      <c r="A244" s="169"/>
      <c r="B244" s="169"/>
      <c r="C244" s="169"/>
      <c r="D244" s="169"/>
      <c r="E244" s="169"/>
      <c r="F244" s="169"/>
      <c r="G244" s="169"/>
      <c r="H244" s="169"/>
      <c r="I244" s="169"/>
      <c r="J244" s="169"/>
      <c r="K244" s="169"/>
      <c r="L244" s="169"/>
      <c r="M244" s="169"/>
      <c r="N244" s="169"/>
      <c r="O244" s="169"/>
      <c r="P244" s="169"/>
      <c r="Q244" s="169"/>
      <c r="R244" s="169"/>
      <c r="S244" s="169"/>
      <c r="T244" s="169"/>
      <c r="U244" s="169"/>
    </row>
    <row r="245" spans="1:21" ht="12.75" customHeight="1">
      <c r="A245" s="169"/>
      <c r="B245" s="169"/>
      <c r="C245" s="169"/>
      <c r="D245" s="169"/>
      <c r="E245" s="169"/>
      <c r="F245" s="169"/>
      <c r="G245" s="169"/>
      <c r="H245" s="169"/>
      <c r="I245" s="169"/>
      <c r="J245" s="169"/>
      <c r="K245" s="169"/>
      <c r="L245" s="169"/>
      <c r="M245" s="169"/>
      <c r="N245" s="169"/>
      <c r="O245" s="169"/>
      <c r="P245" s="169"/>
      <c r="Q245" s="169"/>
      <c r="R245" s="169"/>
      <c r="S245" s="169"/>
      <c r="T245" s="169"/>
      <c r="U245" s="169"/>
    </row>
    <row r="246" spans="1:21" ht="12.75" customHeight="1">
      <c r="A246" s="169"/>
      <c r="B246" s="169"/>
      <c r="C246" s="169"/>
      <c r="D246" s="169"/>
      <c r="E246" s="169"/>
      <c r="F246" s="169"/>
      <c r="G246" s="169"/>
      <c r="H246" s="169"/>
      <c r="I246" s="169"/>
      <c r="J246" s="169"/>
      <c r="K246" s="169"/>
      <c r="L246" s="169"/>
      <c r="M246" s="169"/>
      <c r="N246" s="169"/>
      <c r="O246" s="169"/>
      <c r="P246" s="169"/>
      <c r="Q246" s="169"/>
      <c r="R246" s="169"/>
      <c r="S246" s="169"/>
      <c r="T246" s="169"/>
      <c r="U246" s="169"/>
    </row>
    <row r="247" spans="1:21" ht="12.75" customHeight="1">
      <c r="A247" s="169"/>
      <c r="B247" s="169"/>
      <c r="C247" s="169"/>
      <c r="D247" s="169"/>
      <c r="E247" s="169"/>
      <c r="F247" s="169"/>
      <c r="G247" s="169"/>
      <c r="H247" s="169"/>
      <c r="I247" s="169"/>
      <c r="J247" s="169"/>
      <c r="K247" s="169"/>
      <c r="L247" s="169"/>
      <c r="M247" s="169"/>
      <c r="N247" s="169"/>
      <c r="O247" s="169"/>
      <c r="P247" s="169"/>
      <c r="Q247" s="169"/>
      <c r="R247" s="169"/>
      <c r="S247" s="169"/>
      <c r="T247" s="169"/>
      <c r="U247" s="169"/>
    </row>
    <row r="248" spans="1:21" ht="12.75" customHeight="1">
      <c r="A248" s="169"/>
      <c r="B248" s="169"/>
      <c r="C248" s="169"/>
      <c r="D248" s="169"/>
      <c r="E248" s="169"/>
      <c r="F248" s="169"/>
      <c r="G248" s="169"/>
      <c r="H248" s="169"/>
      <c r="I248" s="169"/>
      <c r="J248" s="169"/>
      <c r="K248" s="169"/>
      <c r="L248" s="169"/>
      <c r="M248" s="169"/>
      <c r="N248" s="169"/>
      <c r="O248" s="169"/>
      <c r="P248" s="169"/>
      <c r="Q248" s="169"/>
      <c r="R248" s="169"/>
      <c r="S248" s="169"/>
      <c r="T248" s="169"/>
      <c r="U248" s="169"/>
    </row>
    <row r="249" spans="1:21" ht="12.75" customHeight="1">
      <c r="A249" s="169"/>
      <c r="B249" s="169"/>
      <c r="C249" s="169"/>
      <c r="D249" s="169"/>
      <c r="E249" s="169"/>
      <c r="F249" s="169"/>
      <c r="G249" s="169"/>
      <c r="H249" s="169"/>
      <c r="I249" s="169"/>
      <c r="J249" s="169"/>
      <c r="K249" s="169"/>
      <c r="L249" s="169"/>
      <c r="M249" s="169"/>
      <c r="N249" s="169"/>
      <c r="O249" s="169"/>
      <c r="P249" s="169"/>
      <c r="Q249" s="169"/>
      <c r="R249" s="169"/>
      <c r="S249" s="169"/>
      <c r="T249" s="169"/>
      <c r="U249" s="169"/>
    </row>
    <row r="250" spans="1:21" ht="12.75" customHeight="1">
      <c r="A250" s="169"/>
      <c r="B250" s="169"/>
      <c r="C250" s="169"/>
      <c r="D250" s="169"/>
      <c r="E250" s="169"/>
      <c r="F250" s="169"/>
      <c r="G250" s="169"/>
      <c r="H250" s="169"/>
      <c r="I250" s="169"/>
      <c r="J250" s="169"/>
      <c r="K250" s="169"/>
      <c r="L250" s="169"/>
      <c r="M250" s="169"/>
      <c r="N250" s="169"/>
      <c r="O250" s="169"/>
      <c r="P250" s="169"/>
      <c r="Q250" s="169"/>
      <c r="R250" s="169"/>
      <c r="S250" s="169"/>
      <c r="T250" s="169"/>
      <c r="U250" s="169"/>
    </row>
    <row r="251" spans="1:21" ht="12.75" customHeight="1">
      <c r="A251" s="169"/>
      <c r="B251" s="169"/>
      <c r="C251" s="169"/>
      <c r="D251" s="169"/>
      <c r="E251" s="169"/>
      <c r="F251" s="169"/>
      <c r="G251" s="169"/>
      <c r="H251" s="169"/>
      <c r="I251" s="169"/>
      <c r="J251" s="169"/>
      <c r="K251" s="169"/>
      <c r="L251" s="169"/>
      <c r="M251" s="169"/>
      <c r="N251" s="169"/>
      <c r="O251" s="169"/>
      <c r="P251" s="169"/>
      <c r="Q251" s="169"/>
      <c r="R251" s="169"/>
      <c r="S251" s="169"/>
      <c r="T251" s="169"/>
      <c r="U251" s="169"/>
    </row>
    <row r="252" spans="1:21" ht="12.75" customHeight="1">
      <c r="A252" s="169"/>
      <c r="B252" s="169"/>
      <c r="C252" s="169"/>
      <c r="D252" s="169"/>
      <c r="E252" s="169"/>
      <c r="F252" s="169"/>
      <c r="G252" s="169"/>
      <c r="H252" s="169"/>
      <c r="I252" s="169"/>
      <c r="J252" s="169"/>
      <c r="K252" s="169"/>
      <c r="L252" s="169"/>
      <c r="M252" s="169"/>
      <c r="N252" s="169"/>
      <c r="O252" s="169"/>
      <c r="P252" s="169"/>
      <c r="Q252" s="169"/>
      <c r="R252" s="169"/>
      <c r="S252" s="169"/>
      <c r="T252" s="169"/>
      <c r="U252" s="169"/>
    </row>
    <row r="253" spans="1:21" ht="12.75" customHeight="1">
      <c r="A253" s="169"/>
      <c r="B253" s="169"/>
      <c r="C253" s="169"/>
      <c r="D253" s="169"/>
      <c r="E253" s="169"/>
      <c r="F253" s="169"/>
      <c r="G253" s="169"/>
      <c r="H253" s="169"/>
      <c r="I253" s="169"/>
      <c r="J253" s="169"/>
      <c r="K253" s="169"/>
      <c r="L253" s="169"/>
      <c r="M253" s="169"/>
      <c r="N253" s="169"/>
      <c r="O253" s="169"/>
      <c r="P253" s="169"/>
      <c r="Q253" s="169"/>
      <c r="R253" s="169"/>
      <c r="S253" s="169"/>
      <c r="T253" s="169"/>
      <c r="U253" s="169"/>
    </row>
    <row r="254" spans="1:21" ht="12.75" customHeight="1">
      <c r="A254" s="169"/>
      <c r="B254" s="169"/>
      <c r="C254" s="169"/>
      <c r="D254" s="169"/>
      <c r="E254" s="169"/>
      <c r="F254" s="169"/>
      <c r="G254" s="169"/>
      <c r="H254" s="169"/>
      <c r="I254" s="169"/>
      <c r="J254" s="169"/>
      <c r="K254" s="169"/>
      <c r="L254" s="169"/>
      <c r="M254" s="169"/>
      <c r="N254" s="169"/>
      <c r="O254" s="169"/>
      <c r="P254" s="169"/>
      <c r="Q254" s="169"/>
      <c r="R254" s="169"/>
      <c r="S254" s="169"/>
      <c r="T254" s="169"/>
      <c r="U254" s="169"/>
    </row>
    <row r="255" spans="1:21" ht="12.75" customHeight="1">
      <c r="A255" s="169"/>
      <c r="B255" s="169"/>
      <c r="C255" s="169"/>
      <c r="D255" s="169"/>
      <c r="E255" s="169"/>
      <c r="F255" s="169"/>
      <c r="G255" s="169"/>
      <c r="H255" s="169"/>
      <c r="I255" s="169"/>
      <c r="J255" s="169"/>
      <c r="K255" s="169"/>
      <c r="L255" s="169"/>
      <c r="M255" s="169"/>
      <c r="N255" s="169"/>
      <c r="O255" s="169"/>
      <c r="P255" s="169"/>
      <c r="Q255" s="169"/>
      <c r="R255" s="169"/>
      <c r="S255" s="169"/>
      <c r="T255" s="169"/>
      <c r="U255" s="169"/>
    </row>
    <row r="256" spans="1:21" ht="12.75" customHeight="1">
      <c r="A256" s="169"/>
      <c r="B256" s="169"/>
      <c r="C256" s="169"/>
      <c r="D256" s="169"/>
      <c r="E256" s="169"/>
      <c r="F256" s="169"/>
      <c r="G256" s="169"/>
      <c r="H256" s="169"/>
      <c r="I256" s="169"/>
      <c r="J256" s="169"/>
      <c r="K256" s="169"/>
      <c r="L256" s="169"/>
      <c r="M256" s="169"/>
      <c r="N256" s="169"/>
      <c r="O256" s="169"/>
      <c r="P256" s="169"/>
      <c r="Q256" s="169"/>
      <c r="R256" s="169"/>
      <c r="S256" s="169"/>
      <c r="T256" s="169"/>
      <c r="U256" s="169"/>
    </row>
    <row r="257" spans="1:21" ht="12.75" customHeight="1">
      <c r="A257" s="169"/>
      <c r="B257" s="169"/>
      <c r="C257" s="169"/>
      <c r="D257" s="169"/>
      <c r="E257" s="169"/>
      <c r="F257" s="169"/>
      <c r="G257" s="169"/>
      <c r="H257" s="169"/>
      <c r="I257" s="169"/>
      <c r="J257" s="169"/>
      <c r="K257" s="169"/>
      <c r="L257" s="169"/>
      <c r="M257" s="169"/>
      <c r="N257" s="169"/>
      <c r="O257" s="169"/>
      <c r="P257" s="169"/>
      <c r="Q257" s="169"/>
      <c r="R257" s="169"/>
      <c r="S257" s="169"/>
      <c r="T257" s="169"/>
      <c r="U257" s="169"/>
    </row>
    <row r="258" spans="1:21" ht="12.75" customHeight="1">
      <c r="A258" s="169"/>
      <c r="B258" s="169"/>
      <c r="C258" s="169"/>
      <c r="D258" s="169"/>
      <c r="E258" s="169"/>
      <c r="F258" s="169"/>
      <c r="G258" s="169"/>
      <c r="H258" s="169"/>
      <c r="I258" s="169"/>
      <c r="J258" s="169"/>
      <c r="K258" s="169"/>
      <c r="L258" s="169"/>
      <c r="M258" s="169"/>
      <c r="N258" s="169"/>
      <c r="O258" s="169"/>
      <c r="P258" s="169"/>
      <c r="Q258" s="169"/>
      <c r="R258" s="169"/>
      <c r="S258" s="169"/>
      <c r="T258" s="169"/>
      <c r="U258" s="169"/>
    </row>
    <row r="259" spans="1:21" ht="12.75" customHeight="1">
      <c r="A259" s="169"/>
      <c r="B259" s="169"/>
      <c r="C259" s="169"/>
      <c r="D259" s="169"/>
      <c r="E259" s="169"/>
      <c r="F259" s="169"/>
      <c r="G259" s="169"/>
      <c r="H259" s="169"/>
      <c r="I259" s="169"/>
      <c r="J259" s="169"/>
      <c r="K259" s="169"/>
      <c r="L259" s="169"/>
      <c r="M259" s="169"/>
      <c r="N259" s="169"/>
      <c r="O259" s="169"/>
      <c r="P259" s="169"/>
      <c r="Q259" s="169"/>
      <c r="R259" s="169"/>
      <c r="S259" s="169"/>
      <c r="T259" s="169"/>
      <c r="U259" s="169"/>
    </row>
    <row r="260" spans="1:21" ht="12.75" customHeight="1">
      <c r="A260" s="169"/>
      <c r="B260" s="169"/>
      <c r="C260" s="169"/>
      <c r="D260" s="169"/>
      <c r="E260" s="169"/>
      <c r="F260" s="169"/>
      <c r="G260" s="169"/>
      <c r="H260" s="169"/>
      <c r="I260" s="169"/>
      <c r="J260" s="169"/>
      <c r="K260" s="169"/>
      <c r="L260" s="169"/>
      <c r="M260" s="169"/>
      <c r="N260" s="169"/>
      <c r="O260" s="169"/>
      <c r="P260" s="169"/>
      <c r="Q260" s="169"/>
      <c r="R260" s="169"/>
      <c r="S260" s="169"/>
      <c r="T260" s="169"/>
      <c r="U260" s="169"/>
    </row>
    <row r="261" spans="1:21" ht="12.75" customHeight="1">
      <c r="A261" s="169"/>
      <c r="B261" s="169"/>
      <c r="C261" s="169"/>
      <c r="D261" s="169"/>
      <c r="E261" s="169"/>
      <c r="F261" s="169"/>
      <c r="G261" s="169"/>
      <c r="H261" s="169"/>
      <c r="I261" s="169"/>
      <c r="J261" s="169"/>
      <c r="K261" s="169"/>
      <c r="L261" s="169"/>
      <c r="M261" s="169"/>
      <c r="N261" s="169"/>
      <c r="O261" s="169"/>
      <c r="P261" s="169"/>
      <c r="Q261" s="169"/>
      <c r="R261" s="169"/>
      <c r="S261" s="169"/>
      <c r="T261" s="169"/>
      <c r="U261" s="169"/>
    </row>
    <row r="262" spans="1:21" ht="12.75" customHeight="1">
      <c r="A262" s="169"/>
      <c r="B262" s="169"/>
      <c r="C262" s="169"/>
      <c r="D262" s="169"/>
      <c r="E262" s="169"/>
      <c r="F262" s="169"/>
      <c r="G262" s="169"/>
      <c r="H262" s="169"/>
      <c r="I262" s="169"/>
      <c r="J262" s="169"/>
      <c r="K262" s="169"/>
      <c r="L262" s="169"/>
      <c r="M262" s="169"/>
      <c r="N262" s="169"/>
      <c r="O262" s="169"/>
      <c r="P262" s="169"/>
      <c r="Q262" s="169"/>
      <c r="R262" s="169"/>
      <c r="S262" s="169"/>
      <c r="T262" s="169"/>
      <c r="U262" s="169"/>
    </row>
    <row r="263" spans="1:21" ht="12.75" customHeight="1">
      <c r="A263" s="169"/>
      <c r="B263" s="169"/>
      <c r="C263" s="169"/>
      <c r="D263" s="169"/>
      <c r="E263" s="169"/>
      <c r="F263" s="169"/>
      <c r="G263" s="169"/>
      <c r="H263" s="169"/>
      <c r="I263" s="169"/>
      <c r="J263" s="169"/>
      <c r="K263" s="169"/>
      <c r="L263" s="169"/>
      <c r="M263" s="169"/>
      <c r="N263" s="169"/>
      <c r="O263" s="169"/>
      <c r="P263" s="169"/>
      <c r="Q263" s="169"/>
      <c r="R263" s="169"/>
      <c r="S263" s="169"/>
      <c r="T263" s="169"/>
      <c r="U263" s="169"/>
    </row>
    <row r="264" spans="1:21" ht="12.75" customHeight="1">
      <c r="A264" s="169"/>
      <c r="B264" s="169"/>
      <c r="C264" s="169"/>
      <c r="D264" s="169"/>
      <c r="E264" s="169"/>
      <c r="F264" s="169"/>
      <c r="G264" s="169"/>
      <c r="H264" s="169"/>
      <c r="I264" s="169"/>
      <c r="J264" s="169"/>
      <c r="K264" s="169"/>
      <c r="L264" s="169"/>
      <c r="M264" s="169"/>
      <c r="N264" s="169"/>
      <c r="O264" s="169"/>
      <c r="P264" s="169"/>
      <c r="Q264" s="169"/>
      <c r="R264" s="169"/>
      <c r="S264" s="169"/>
      <c r="T264" s="169"/>
      <c r="U264" s="169"/>
    </row>
    <row r="265" spans="1:21" ht="12.75" customHeight="1">
      <c r="A265" s="169"/>
      <c r="B265" s="169"/>
      <c r="C265" s="169"/>
      <c r="D265" s="169"/>
      <c r="E265" s="169"/>
      <c r="F265" s="169"/>
      <c r="G265" s="169"/>
      <c r="H265" s="169"/>
      <c r="I265" s="169"/>
      <c r="J265" s="169"/>
      <c r="K265" s="169"/>
      <c r="L265" s="169"/>
      <c r="M265" s="169"/>
      <c r="N265" s="169"/>
      <c r="O265" s="169"/>
      <c r="P265" s="169"/>
      <c r="Q265" s="169"/>
      <c r="R265" s="169"/>
      <c r="S265" s="169"/>
      <c r="T265" s="169"/>
      <c r="U265" s="169"/>
    </row>
    <row r="266" spans="1:21" ht="12.75" customHeight="1">
      <c r="A266" s="169"/>
      <c r="B266" s="169"/>
      <c r="C266" s="169"/>
      <c r="D266" s="169"/>
      <c r="E266" s="169"/>
      <c r="F266" s="169"/>
      <c r="G266" s="169"/>
      <c r="H266" s="169"/>
      <c r="I266" s="169"/>
      <c r="J266" s="169"/>
      <c r="K266" s="169"/>
      <c r="L266" s="169"/>
      <c r="M266" s="169"/>
      <c r="N266" s="169"/>
      <c r="O266" s="169"/>
      <c r="P266" s="169"/>
      <c r="Q266" s="169"/>
      <c r="R266" s="169"/>
      <c r="S266" s="169"/>
      <c r="T266" s="169"/>
      <c r="U266" s="169"/>
    </row>
    <row r="267" spans="1:21" ht="12.75" customHeight="1">
      <c r="A267" s="169"/>
      <c r="B267" s="169"/>
      <c r="C267" s="169"/>
      <c r="D267" s="169"/>
      <c r="E267" s="169"/>
      <c r="F267" s="169"/>
      <c r="G267" s="169"/>
      <c r="H267" s="169"/>
      <c r="I267" s="169"/>
      <c r="J267" s="169"/>
      <c r="K267" s="169"/>
      <c r="L267" s="169"/>
      <c r="M267" s="169"/>
      <c r="N267" s="169"/>
      <c r="O267" s="169"/>
      <c r="P267" s="169"/>
      <c r="Q267" s="169"/>
      <c r="R267" s="169"/>
      <c r="S267" s="169"/>
      <c r="T267" s="169"/>
      <c r="U267" s="169"/>
    </row>
    <row r="268" spans="1:21" ht="12.75" customHeight="1">
      <c r="A268" s="169"/>
      <c r="B268" s="169"/>
      <c r="C268" s="169"/>
      <c r="D268" s="169"/>
      <c r="E268" s="169"/>
      <c r="F268" s="169"/>
      <c r="G268" s="169"/>
      <c r="H268" s="169"/>
      <c r="I268" s="169"/>
      <c r="J268" s="169"/>
      <c r="K268" s="169"/>
      <c r="L268" s="169"/>
      <c r="M268" s="169"/>
      <c r="N268" s="169"/>
      <c r="O268" s="169"/>
      <c r="P268" s="169"/>
      <c r="Q268" s="169"/>
      <c r="R268" s="169"/>
      <c r="S268" s="169"/>
      <c r="T268" s="169"/>
      <c r="U268" s="169"/>
    </row>
    <row r="269" spans="1:21" ht="12.75" customHeight="1">
      <c r="A269" s="169"/>
      <c r="B269" s="169"/>
      <c r="C269" s="169"/>
      <c r="D269" s="169"/>
      <c r="E269" s="169"/>
      <c r="F269" s="169"/>
      <c r="G269" s="169"/>
      <c r="H269" s="169"/>
      <c r="I269" s="169"/>
      <c r="J269" s="169"/>
      <c r="K269" s="169"/>
      <c r="L269" s="169"/>
      <c r="M269" s="169"/>
      <c r="N269" s="169"/>
      <c r="O269" s="169"/>
      <c r="P269" s="169"/>
      <c r="Q269" s="169"/>
      <c r="R269" s="169"/>
      <c r="S269" s="169"/>
      <c r="T269" s="169"/>
      <c r="U269" s="169"/>
    </row>
    <row r="270" spans="1:21" ht="12.75" customHeight="1">
      <c r="A270" s="169"/>
      <c r="B270" s="169"/>
      <c r="C270" s="169"/>
      <c r="D270" s="169"/>
      <c r="E270" s="169"/>
      <c r="F270" s="169"/>
      <c r="G270" s="169"/>
      <c r="H270" s="169"/>
      <c r="I270" s="169"/>
      <c r="J270" s="169"/>
      <c r="K270" s="169"/>
      <c r="L270" s="169"/>
      <c r="M270" s="169"/>
      <c r="N270" s="169"/>
      <c r="O270" s="169"/>
      <c r="P270" s="169"/>
      <c r="Q270" s="169"/>
      <c r="R270" s="169"/>
      <c r="S270" s="169"/>
      <c r="T270" s="169"/>
      <c r="U270" s="169"/>
    </row>
    <row r="271" spans="1:21" ht="12.75" customHeight="1">
      <c r="A271" s="169"/>
      <c r="B271" s="169"/>
      <c r="C271" s="169"/>
      <c r="D271" s="169"/>
      <c r="E271" s="169"/>
      <c r="F271" s="169"/>
      <c r="G271" s="169"/>
      <c r="H271" s="169"/>
      <c r="I271" s="169"/>
      <c r="J271" s="169"/>
      <c r="K271" s="169"/>
      <c r="L271" s="169"/>
      <c r="M271" s="169"/>
      <c r="N271" s="169"/>
      <c r="O271" s="169"/>
      <c r="P271" s="169"/>
      <c r="Q271" s="169"/>
      <c r="R271" s="169"/>
      <c r="S271" s="169"/>
      <c r="T271" s="169"/>
      <c r="U271" s="169"/>
    </row>
    <row r="272" spans="1:21" ht="12.75" customHeight="1">
      <c r="A272" s="169"/>
      <c r="B272" s="169"/>
      <c r="C272" s="169"/>
      <c r="D272" s="169"/>
      <c r="E272" s="169"/>
      <c r="F272" s="169"/>
      <c r="G272" s="169"/>
      <c r="H272" s="169"/>
      <c r="I272" s="169"/>
      <c r="J272" s="169"/>
      <c r="K272" s="169"/>
      <c r="L272" s="169"/>
      <c r="M272" s="169"/>
      <c r="N272" s="169"/>
      <c r="O272" s="169"/>
      <c r="P272" s="169"/>
      <c r="Q272" s="169"/>
      <c r="R272" s="169"/>
      <c r="S272" s="169"/>
      <c r="T272" s="169"/>
      <c r="U272" s="169"/>
    </row>
    <row r="273" spans="1:21" ht="12.75" customHeight="1">
      <c r="A273" s="169"/>
      <c r="B273" s="169"/>
      <c r="C273" s="169"/>
      <c r="D273" s="169"/>
      <c r="E273" s="169"/>
      <c r="F273" s="169"/>
      <c r="G273" s="169"/>
      <c r="H273" s="169"/>
      <c r="I273" s="169"/>
      <c r="J273" s="169"/>
      <c r="K273" s="169"/>
      <c r="L273" s="169"/>
      <c r="M273" s="169"/>
      <c r="N273" s="169"/>
      <c r="O273" s="169"/>
      <c r="P273" s="169"/>
      <c r="Q273" s="169"/>
      <c r="R273" s="169"/>
      <c r="S273" s="169"/>
      <c r="T273" s="169"/>
      <c r="U273" s="169"/>
    </row>
    <row r="274" spans="1:21" ht="12.75" customHeight="1">
      <c r="A274" s="169"/>
      <c r="B274" s="169"/>
      <c r="C274" s="169"/>
      <c r="D274" s="169"/>
      <c r="E274" s="169"/>
      <c r="F274" s="169"/>
      <c r="G274" s="169"/>
      <c r="H274" s="169"/>
      <c r="I274" s="169"/>
      <c r="J274" s="169"/>
      <c r="K274" s="169"/>
      <c r="L274" s="169"/>
      <c r="M274" s="169"/>
      <c r="N274" s="169"/>
      <c r="O274" s="169"/>
      <c r="P274" s="169"/>
      <c r="Q274" s="169"/>
      <c r="R274" s="169"/>
      <c r="S274" s="169"/>
      <c r="T274" s="169"/>
      <c r="U274" s="169"/>
    </row>
    <row r="275" spans="1:21" ht="12.75" customHeight="1">
      <c r="A275" s="169"/>
      <c r="B275" s="169"/>
      <c r="C275" s="169"/>
      <c r="D275" s="169"/>
      <c r="E275" s="169"/>
      <c r="F275" s="169"/>
      <c r="G275" s="169"/>
      <c r="H275" s="169"/>
      <c r="I275" s="169"/>
      <c r="J275" s="169"/>
      <c r="K275" s="169"/>
      <c r="L275" s="169"/>
      <c r="M275" s="169"/>
      <c r="N275" s="169"/>
      <c r="O275" s="169"/>
      <c r="P275" s="169"/>
      <c r="Q275" s="169"/>
      <c r="R275" s="169"/>
      <c r="S275" s="169"/>
      <c r="T275" s="169"/>
      <c r="U275" s="169"/>
    </row>
    <row r="276" spans="1:21" ht="12.75" customHeight="1">
      <c r="A276" s="169"/>
      <c r="B276" s="169"/>
      <c r="C276" s="169"/>
      <c r="D276" s="169"/>
      <c r="E276" s="169"/>
      <c r="F276" s="169"/>
      <c r="G276" s="169"/>
      <c r="H276" s="169"/>
      <c r="I276" s="169"/>
      <c r="J276" s="169"/>
      <c r="K276" s="169"/>
      <c r="L276" s="169"/>
      <c r="M276" s="169"/>
      <c r="N276" s="169"/>
      <c r="O276" s="169"/>
      <c r="P276" s="169"/>
      <c r="Q276" s="169"/>
      <c r="R276" s="169"/>
      <c r="S276" s="169"/>
      <c r="T276" s="169"/>
      <c r="U276" s="169"/>
    </row>
    <row r="277" spans="1:21" ht="12.75" customHeight="1">
      <c r="A277" s="169"/>
      <c r="B277" s="169"/>
      <c r="C277" s="169"/>
      <c r="D277" s="169"/>
      <c r="E277" s="169"/>
      <c r="F277" s="169"/>
      <c r="G277" s="169"/>
      <c r="H277" s="169"/>
      <c r="I277" s="169"/>
      <c r="J277" s="169"/>
      <c r="K277" s="169"/>
      <c r="L277" s="169"/>
      <c r="M277" s="169"/>
      <c r="N277" s="169"/>
      <c r="O277" s="169"/>
      <c r="P277" s="169"/>
      <c r="Q277" s="169"/>
      <c r="R277" s="169"/>
      <c r="S277" s="169"/>
      <c r="T277" s="169"/>
      <c r="U277" s="169"/>
    </row>
    <row r="278" spans="1:21" ht="12.75" customHeight="1">
      <c r="A278" s="169"/>
      <c r="B278" s="169"/>
      <c r="C278" s="169"/>
      <c r="D278" s="169"/>
      <c r="E278" s="169"/>
      <c r="F278" s="169"/>
      <c r="G278" s="169"/>
      <c r="H278" s="169"/>
      <c r="I278" s="169"/>
      <c r="J278" s="169"/>
      <c r="K278" s="169"/>
      <c r="L278" s="169"/>
      <c r="M278" s="169"/>
      <c r="N278" s="169"/>
      <c r="O278" s="169"/>
      <c r="P278" s="169"/>
      <c r="Q278" s="169"/>
      <c r="R278" s="169"/>
      <c r="S278" s="169"/>
      <c r="T278" s="169"/>
      <c r="U278" s="169"/>
    </row>
    <row r="279" spans="1:21" ht="12.75" customHeight="1">
      <c r="A279" s="169"/>
      <c r="B279" s="169"/>
      <c r="C279" s="169"/>
      <c r="D279" s="169"/>
      <c r="E279" s="169"/>
      <c r="F279" s="169"/>
      <c r="G279" s="169"/>
      <c r="H279" s="169"/>
      <c r="I279" s="169"/>
      <c r="J279" s="169"/>
      <c r="K279" s="169"/>
      <c r="L279" s="169"/>
      <c r="M279" s="169"/>
      <c r="N279" s="169"/>
      <c r="O279" s="169"/>
      <c r="P279" s="169"/>
      <c r="Q279" s="169"/>
      <c r="R279" s="169"/>
      <c r="S279" s="169"/>
      <c r="T279" s="169"/>
      <c r="U279" s="169"/>
    </row>
    <row r="280" spans="1:21" ht="12.75" customHeight="1">
      <c r="A280" s="169"/>
      <c r="B280" s="169"/>
      <c r="C280" s="169"/>
      <c r="D280" s="169"/>
      <c r="E280" s="169"/>
      <c r="F280" s="169"/>
      <c r="G280" s="169"/>
      <c r="H280" s="169"/>
      <c r="I280" s="169"/>
      <c r="J280" s="169"/>
      <c r="K280" s="169"/>
      <c r="L280" s="169"/>
      <c r="M280" s="169"/>
      <c r="N280" s="169"/>
      <c r="O280" s="169"/>
      <c r="P280" s="169"/>
      <c r="Q280" s="169"/>
      <c r="R280" s="169"/>
      <c r="S280" s="169"/>
      <c r="T280" s="169"/>
      <c r="U280" s="169"/>
    </row>
    <row r="281" spans="1:21" ht="12.75" customHeight="1">
      <c r="A281" s="169"/>
      <c r="B281" s="169"/>
      <c r="C281" s="169"/>
      <c r="D281" s="169"/>
      <c r="E281" s="169"/>
      <c r="F281" s="169"/>
      <c r="G281" s="169"/>
      <c r="H281" s="169"/>
      <c r="I281" s="169"/>
      <c r="J281" s="169"/>
      <c r="K281" s="169"/>
      <c r="L281" s="169"/>
      <c r="M281" s="169"/>
      <c r="N281" s="169"/>
      <c r="O281" s="169"/>
      <c r="P281" s="169"/>
      <c r="Q281" s="169"/>
      <c r="R281" s="169"/>
      <c r="S281" s="169"/>
      <c r="T281" s="169"/>
      <c r="U281" s="169"/>
    </row>
    <row r="282" spans="1:21" ht="12.75" customHeight="1">
      <c r="A282" s="169"/>
      <c r="B282" s="169"/>
      <c r="C282" s="169"/>
      <c r="D282" s="169"/>
      <c r="E282" s="169"/>
      <c r="F282" s="169"/>
      <c r="G282" s="169"/>
      <c r="H282" s="169"/>
      <c r="I282" s="169"/>
      <c r="J282" s="169"/>
      <c r="K282" s="169"/>
      <c r="L282" s="169"/>
      <c r="M282" s="169"/>
      <c r="N282" s="169"/>
      <c r="O282" s="169"/>
      <c r="P282" s="169"/>
      <c r="Q282" s="169"/>
      <c r="R282" s="169"/>
      <c r="S282" s="169"/>
      <c r="T282" s="169"/>
      <c r="U282" s="169"/>
    </row>
    <row r="283" spans="1:21" ht="12.75" customHeight="1">
      <c r="A283" s="169"/>
      <c r="B283" s="169"/>
      <c r="C283" s="169"/>
      <c r="D283" s="169"/>
      <c r="E283" s="169"/>
      <c r="F283" s="169"/>
      <c r="G283" s="169"/>
      <c r="H283" s="169"/>
      <c r="I283" s="169"/>
      <c r="J283" s="169"/>
      <c r="K283" s="169"/>
      <c r="L283" s="169"/>
      <c r="M283" s="169"/>
      <c r="N283" s="169"/>
      <c r="O283" s="169"/>
      <c r="P283" s="169"/>
      <c r="Q283" s="169"/>
      <c r="R283" s="169"/>
      <c r="S283" s="169"/>
      <c r="T283" s="169"/>
      <c r="U283" s="169"/>
    </row>
    <row r="284" spans="1:21" ht="12.75" customHeight="1">
      <c r="A284" s="169"/>
      <c r="B284" s="169"/>
      <c r="C284" s="169"/>
      <c r="D284" s="169"/>
      <c r="E284" s="169"/>
      <c r="F284" s="169"/>
      <c r="G284" s="169"/>
      <c r="H284" s="169"/>
      <c r="I284" s="169"/>
      <c r="J284" s="169"/>
      <c r="K284" s="169"/>
      <c r="L284" s="169"/>
      <c r="M284" s="169"/>
      <c r="N284" s="169"/>
      <c r="O284" s="169"/>
      <c r="P284" s="169"/>
      <c r="Q284" s="169"/>
      <c r="R284" s="169"/>
      <c r="S284" s="169"/>
      <c r="T284" s="169"/>
      <c r="U284" s="169"/>
    </row>
    <row r="285" spans="1:21" ht="12.75" customHeight="1">
      <c r="A285" s="169"/>
      <c r="B285" s="169"/>
      <c r="C285" s="169"/>
      <c r="D285" s="169"/>
      <c r="E285" s="169"/>
      <c r="F285" s="169"/>
      <c r="G285" s="169"/>
      <c r="H285" s="169"/>
      <c r="I285" s="169"/>
      <c r="J285" s="169"/>
      <c r="K285" s="169"/>
      <c r="L285" s="169"/>
      <c r="M285" s="169"/>
      <c r="N285" s="169"/>
      <c r="O285" s="169"/>
      <c r="P285" s="169"/>
      <c r="Q285" s="169"/>
      <c r="R285" s="169"/>
      <c r="S285" s="169"/>
      <c r="T285" s="169"/>
      <c r="U285" s="169"/>
    </row>
    <row r="286" spans="1:21" ht="12.75" customHeight="1">
      <c r="A286" s="169"/>
      <c r="B286" s="169"/>
      <c r="C286" s="169"/>
      <c r="D286" s="169"/>
      <c r="E286" s="169"/>
      <c r="F286" s="169"/>
      <c r="G286" s="169"/>
      <c r="H286" s="169"/>
      <c r="I286" s="169"/>
      <c r="J286" s="169"/>
      <c r="K286" s="169"/>
      <c r="L286" s="169"/>
      <c r="M286" s="169"/>
      <c r="N286" s="169"/>
      <c r="O286" s="169"/>
      <c r="P286" s="169"/>
      <c r="Q286" s="169"/>
      <c r="R286" s="169"/>
      <c r="S286" s="169"/>
      <c r="T286" s="169"/>
      <c r="U286" s="169"/>
    </row>
    <row r="287" spans="1:21" ht="12.75" customHeight="1">
      <c r="A287" s="169"/>
      <c r="B287" s="169"/>
      <c r="C287" s="169"/>
      <c r="D287" s="169"/>
      <c r="E287" s="169"/>
      <c r="F287" s="169"/>
      <c r="G287" s="169"/>
      <c r="H287" s="169"/>
      <c r="I287" s="169"/>
      <c r="J287" s="169"/>
      <c r="K287" s="169"/>
      <c r="L287" s="169"/>
      <c r="M287" s="169"/>
      <c r="N287" s="169"/>
      <c r="O287" s="169"/>
      <c r="P287" s="169"/>
      <c r="Q287" s="169"/>
      <c r="R287" s="169"/>
      <c r="S287" s="169"/>
      <c r="T287" s="169"/>
      <c r="U287" s="169"/>
    </row>
    <row r="288" spans="1:21" ht="12.75" customHeight="1">
      <c r="A288" s="169"/>
      <c r="B288" s="169"/>
      <c r="C288" s="169"/>
      <c r="D288" s="169"/>
      <c r="E288" s="169"/>
      <c r="F288" s="169"/>
      <c r="G288" s="169"/>
      <c r="H288" s="169"/>
      <c r="I288" s="169"/>
      <c r="J288" s="169"/>
      <c r="K288" s="169"/>
      <c r="L288" s="169"/>
      <c r="M288" s="169"/>
      <c r="N288" s="169"/>
      <c r="O288" s="169"/>
      <c r="P288" s="169"/>
      <c r="Q288" s="169"/>
      <c r="R288" s="169"/>
      <c r="S288" s="169"/>
      <c r="T288" s="169"/>
      <c r="U288" s="169"/>
    </row>
    <row r="289" spans="1:21" ht="12.75" customHeight="1">
      <c r="A289" s="169"/>
      <c r="B289" s="169"/>
      <c r="C289" s="169"/>
      <c r="D289" s="169"/>
      <c r="E289" s="169"/>
      <c r="F289" s="169"/>
      <c r="G289" s="169"/>
      <c r="H289" s="169"/>
      <c r="I289" s="169"/>
      <c r="J289" s="169"/>
      <c r="K289" s="169"/>
      <c r="L289" s="169"/>
      <c r="M289" s="169"/>
      <c r="N289" s="169"/>
      <c r="O289" s="169"/>
      <c r="P289" s="169"/>
      <c r="Q289" s="169"/>
      <c r="R289" s="169"/>
      <c r="S289" s="169"/>
      <c r="T289" s="169"/>
      <c r="U289" s="169"/>
    </row>
    <row r="290" spans="1:21" ht="12.75" customHeight="1">
      <c r="A290" s="169"/>
      <c r="B290" s="169"/>
      <c r="C290" s="169"/>
      <c r="D290" s="169"/>
      <c r="E290" s="169"/>
      <c r="F290" s="169"/>
      <c r="G290" s="169"/>
      <c r="H290" s="169"/>
      <c r="I290" s="169"/>
      <c r="J290" s="169"/>
      <c r="K290" s="169"/>
      <c r="L290" s="169"/>
      <c r="M290" s="169"/>
      <c r="N290" s="169"/>
      <c r="O290" s="169"/>
      <c r="P290" s="169"/>
      <c r="Q290" s="169"/>
      <c r="R290" s="169"/>
      <c r="S290" s="169"/>
      <c r="T290" s="169"/>
      <c r="U290" s="169"/>
    </row>
    <row r="291" spans="1:21" ht="12.75" customHeight="1">
      <c r="A291" s="169"/>
      <c r="B291" s="169"/>
      <c r="C291" s="169"/>
      <c r="D291" s="169"/>
      <c r="E291" s="169"/>
      <c r="F291" s="169"/>
      <c r="G291" s="169"/>
      <c r="H291" s="169"/>
      <c r="I291" s="169"/>
      <c r="J291" s="169"/>
      <c r="K291" s="169"/>
      <c r="L291" s="169"/>
      <c r="M291" s="169"/>
      <c r="N291" s="169"/>
      <c r="O291" s="169"/>
      <c r="P291" s="169"/>
      <c r="Q291" s="169"/>
      <c r="R291" s="169"/>
      <c r="S291" s="169"/>
      <c r="T291" s="169"/>
      <c r="U291" s="169"/>
    </row>
    <row r="292" spans="1:21" ht="12.75" customHeight="1">
      <c r="A292" s="169"/>
      <c r="B292" s="169"/>
      <c r="C292" s="169"/>
      <c r="D292" s="169"/>
      <c r="E292" s="169"/>
      <c r="F292" s="169"/>
      <c r="G292" s="169"/>
      <c r="H292" s="169"/>
      <c r="I292" s="169"/>
      <c r="J292" s="169"/>
      <c r="K292" s="169"/>
      <c r="L292" s="169"/>
      <c r="M292" s="169"/>
      <c r="N292" s="169"/>
      <c r="O292" s="169"/>
      <c r="P292" s="169"/>
      <c r="Q292" s="169"/>
      <c r="R292" s="169"/>
      <c r="S292" s="169"/>
      <c r="T292" s="169"/>
      <c r="U292" s="169"/>
    </row>
    <row r="293" spans="1:21" ht="12.75" customHeight="1">
      <c r="A293" s="169"/>
      <c r="B293" s="169"/>
      <c r="C293" s="169"/>
      <c r="D293" s="169"/>
      <c r="E293" s="169"/>
      <c r="F293" s="169"/>
      <c r="G293" s="169"/>
      <c r="H293" s="169"/>
      <c r="I293" s="169"/>
      <c r="J293" s="169"/>
      <c r="K293" s="169"/>
      <c r="L293" s="169"/>
      <c r="M293" s="169"/>
      <c r="N293" s="169"/>
      <c r="O293" s="169"/>
      <c r="P293" s="169"/>
      <c r="Q293" s="169"/>
      <c r="R293" s="169"/>
      <c r="S293" s="169"/>
      <c r="T293" s="169"/>
      <c r="U293" s="169"/>
    </row>
    <row r="294" spans="1:21" ht="12.75" customHeight="1">
      <c r="A294" s="169"/>
      <c r="B294" s="169"/>
      <c r="C294" s="169"/>
      <c r="D294" s="169"/>
      <c r="E294" s="169"/>
      <c r="F294" s="169"/>
      <c r="G294" s="169"/>
      <c r="H294" s="169"/>
      <c r="I294" s="169"/>
      <c r="J294" s="169"/>
      <c r="K294" s="169"/>
      <c r="L294" s="169"/>
      <c r="M294" s="169"/>
      <c r="N294" s="169"/>
      <c r="O294" s="169"/>
      <c r="P294" s="169"/>
      <c r="Q294" s="169"/>
      <c r="R294" s="169"/>
      <c r="S294" s="169"/>
      <c r="T294" s="169"/>
      <c r="U294" s="169"/>
    </row>
    <row r="295" spans="1:21" ht="12.75" customHeight="1">
      <c r="A295" s="169"/>
      <c r="B295" s="169"/>
      <c r="C295" s="169"/>
      <c r="D295" s="169"/>
      <c r="E295" s="169"/>
      <c r="F295" s="169"/>
      <c r="G295" s="169"/>
      <c r="H295" s="169"/>
      <c r="I295" s="169"/>
      <c r="J295" s="169"/>
      <c r="K295" s="169"/>
      <c r="L295" s="169"/>
      <c r="M295" s="169"/>
      <c r="N295" s="169"/>
      <c r="O295" s="169"/>
      <c r="P295" s="169"/>
      <c r="Q295" s="169"/>
      <c r="R295" s="169"/>
      <c r="S295" s="169"/>
      <c r="T295" s="169"/>
      <c r="U295" s="169"/>
    </row>
    <row r="296" spans="1:21" ht="12.75" customHeight="1">
      <c r="A296" s="169"/>
      <c r="B296" s="169"/>
      <c r="C296" s="169"/>
      <c r="D296" s="169"/>
      <c r="E296" s="169"/>
      <c r="F296" s="169"/>
      <c r="G296" s="169"/>
      <c r="H296" s="169"/>
      <c r="I296" s="169"/>
      <c r="J296" s="169"/>
      <c r="K296" s="169"/>
      <c r="L296" s="169"/>
      <c r="M296" s="169"/>
      <c r="N296" s="169"/>
      <c r="O296" s="169"/>
      <c r="P296" s="169"/>
      <c r="Q296" s="169"/>
      <c r="R296" s="169"/>
      <c r="S296" s="169"/>
      <c r="T296" s="169"/>
      <c r="U296" s="169"/>
    </row>
    <row r="297" spans="1:21" ht="12.75" customHeight="1">
      <c r="A297" s="169"/>
      <c r="B297" s="169"/>
      <c r="C297" s="169"/>
      <c r="D297" s="169"/>
      <c r="E297" s="169"/>
      <c r="F297" s="169"/>
      <c r="G297" s="169"/>
      <c r="H297" s="169"/>
      <c r="I297" s="169"/>
      <c r="J297" s="169"/>
      <c r="K297" s="169"/>
      <c r="L297" s="169"/>
      <c r="M297" s="169"/>
      <c r="N297" s="169"/>
      <c r="O297" s="169"/>
      <c r="P297" s="169"/>
      <c r="Q297" s="169"/>
      <c r="R297" s="169"/>
      <c r="S297" s="169"/>
      <c r="T297" s="169"/>
      <c r="U297" s="169"/>
    </row>
    <row r="298" spans="1:21" ht="12.75" customHeight="1">
      <c r="A298" s="169"/>
      <c r="B298" s="169"/>
      <c r="C298" s="169"/>
      <c r="D298" s="169"/>
      <c r="E298" s="169"/>
      <c r="F298" s="169"/>
      <c r="G298" s="169"/>
      <c r="H298" s="169"/>
      <c r="I298" s="169"/>
      <c r="J298" s="169"/>
      <c r="K298" s="169"/>
      <c r="L298" s="169"/>
      <c r="M298" s="169"/>
      <c r="N298" s="169"/>
      <c r="O298" s="169"/>
      <c r="P298" s="169"/>
      <c r="Q298" s="169"/>
      <c r="R298" s="169"/>
      <c r="S298" s="169"/>
      <c r="T298" s="169"/>
      <c r="U298" s="169"/>
    </row>
    <row r="299" spans="1:21" ht="12.75" customHeight="1">
      <c r="A299" s="169"/>
      <c r="B299" s="169"/>
      <c r="C299" s="169"/>
      <c r="D299" s="169"/>
      <c r="E299" s="169"/>
      <c r="F299" s="169"/>
      <c r="G299" s="169"/>
      <c r="H299" s="169"/>
      <c r="I299" s="169"/>
      <c r="J299" s="169"/>
      <c r="K299" s="169"/>
      <c r="L299" s="169"/>
      <c r="M299" s="169"/>
      <c r="N299" s="169"/>
      <c r="O299" s="169"/>
      <c r="P299" s="169"/>
      <c r="Q299" s="169"/>
      <c r="R299" s="169"/>
      <c r="S299" s="169"/>
      <c r="T299" s="169"/>
      <c r="U299" s="169"/>
    </row>
    <row r="300" spans="1:21" ht="12.75" customHeight="1">
      <c r="A300" s="169"/>
      <c r="B300" s="169"/>
      <c r="C300" s="169"/>
      <c r="D300" s="169"/>
      <c r="E300" s="169"/>
      <c r="F300" s="169"/>
      <c r="G300" s="169"/>
      <c r="H300" s="169"/>
      <c r="I300" s="169"/>
      <c r="J300" s="169"/>
      <c r="K300" s="169"/>
      <c r="L300" s="169"/>
      <c r="M300" s="169"/>
      <c r="N300" s="169"/>
      <c r="O300" s="169"/>
      <c r="P300" s="169"/>
      <c r="Q300" s="169"/>
      <c r="R300" s="169"/>
      <c r="S300" s="169"/>
      <c r="T300" s="169"/>
      <c r="U300" s="169"/>
    </row>
    <row r="301" spans="1:21" ht="12.75" customHeight="1">
      <c r="A301" s="169"/>
      <c r="B301" s="169"/>
      <c r="C301" s="169"/>
      <c r="D301" s="169"/>
      <c r="E301" s="169"/>
      <c r="F301" s="169"/>
      <c r="G301" s="169"/>
      <c r="H301" s="169"/>
      <c r="I301" s="169"/>
      <c r="J301" s="169"/>
      <c r="K301" s="169"/>
      <c r="L301" s="169"/>
      <c r="M301" s="169"/>
      <c r="N301" s="169"/>
      <c r="O301" s="169"/>
      <c r="P301" s="169"/>
      <c r="Q301" s="169"/>
      <c r="R301" s="169"/>
      <c r="S301" s="169"/>
      <c r="T301" s="169"/>
      <c r="U301" s="169"/>
    </row>
    <row r="302" spans="1:21" ht="12.75" customHeight="1">
      <c r="A302" s="169"/>
      <c r="B302" s="169"/>
      <c r="C302" s="169"/>
      <c r="D302" s="169"/>
      <c r="E302" s="169"/>
      <c r="F302" s="169"/>
      <c r="G302" s="169"/>
      <c r="H302" s="169"/>
      <c r="I302" s="169"/>
      <c r="J302" s="169"/>
      <c r="K302" s="169"/>
      <c r="L302" s="169"/>
      <c r="M302" s="169"/>
      <c r="N302" s="169"/>
      <c r="O302" s="169"/>
      <c r="P302" s="169"/>
      <c r="Q302" s="169"/>
      <c r="R302" s="169"/>
      <c r="S302" s="169"/>
      <c r="T302" s="169"/>
      <c r="U302" s="169"/>
    </row>
    <row r="303" spans="1:21" ht="12.75" customHeight="1">
      <c r="A303" s="169"/>
      <c r="B303" s="169"/>
      <c r="C303" s="169"/>
      <c r="D303" s="169"/>
      <c r="E303" s="169"/>
      <c r="F303" s="169"/>
      <c r="G303" s="169"/>
      <c r="H303" s="169"/>
      <c r="I303" s="169"/>
      <c r="J303" s="169"/>
      <c r="K303" s="169"/>
      <c r="L303" s="169"/>
      <c r="M303" s="169"/>
      <c r="N303" s="169"/>
      <c r="O303" s="169"/>
      <c r="P303" s="169"/>
      <c r="Q303" s="169"/>
      <c r="R303" s="169"/>
      <c r="S303" s="169"/>
      <c r="T303" s="169"/>
      <c r="U303" s="169"/>
    </row>
    <row r="304" spans="1:21" ht="12.75" customHeight="1">
      <c r="A304" s="169"/>
      <c r="B304" s="169"/>
      <c r="C304" s="169"/>
      <c r="D304" s="169"/>
      <c r="E304" s="169"/>
      <c r="F304" s="169"/>
      <c r="G304" s="169"/>
      <c r="H304" s="169"/>
      <c r="I304" s="169"/>
      <c r="J304" s="169"/>
      <c r="K304" s="169"/>
      <c r="L304" s="169"/>
      <c r="M304" s="169"/>
      <c r="N304" s="169"/>
      <c r="O304" s="169"/>
      <c r="P304" s="169"/>
      <c r="Q304" s="169"/>
      <c r="R304" s="169"/>
      <c r="S304" s="169"/>
      <c r="T304" s="169"/>
      <c r="U304" s="169"/>
    </row>
    <row r="305" spans="1:21" ht="12.75" customHeight="1">
      <c r="A305" s="169"/>
      <c r="B305" s="169"/>
      <c r="C305" s="169"/>
      <c r="D305" s="169"/>
      <c r="E305" s="169"/>
      <c r="F305" s="169"/>
      <c r="G305" s="169"/>
      <c r="H305" s="169"/>
      <c r="I305" s="169"/>
      <c r="J305" s="169"/>
      <c r="K305" s="169"/>
      <c r="L305" s="169"/>
      <c r="M305" s="169"/>
      <c r="N305" s="169"/>
      <c r="O305" s="169"/>
      <c r="P305" s="169"/>
      <c r="Q305" s="169"/>
      <c r="R305" s="169"/>
      <c r="S305" s="169"/>
      <c r="T305" s="169"/>
      <c r="U305" s="169"/>
    </row>
    <row r="306" spans="1:21" ht="12.75" customHeight="1">
      <c r="A306" s="169"/>
      <c r="B306" s="169"/>
      <c r="C306" s="169"/>
      <c r="D306" s="169"/>
      <c r="E306" s="169"/>
      <c r="F306" s="169"/>
      <c r="G306" s="169"/>
      <c r="H306" s="169"/>
      <c r="I306" s="169"/>
      <c r="J306" s="169"/>
      <c r="K306" s="169"/>
      <c r="L306" s="169"/>
      <c r="M306" s="169"/>
      <c r="N306" s="169"/>
      <c r="O306" s="169"/>
      <c r="P306" s="169"/>
      <c r="Q306" s="169"/>
      <c r="R306" s="169"/>
      <c r="S306" s="169"/>
      <c r="T306" s="169"/>
      <c r="U306" s="169"/>
    </row>
    <row r="307" spans="1:21" ht="12.75" customHeight="1">
      <c r="A307" s="169"/>
      <c r="B307" s="169"/>
      <c r="C307" s="169"/>
      <c r="D307" s="169"/>
      <c r="E307" s="169"/>
      <c r="F307" s="169"/>
      <c r="G307" s="169"/>
      <c r="H307" s="169"/>
      <c r="I307" s="169"/>
      <c r="J307" s="169"/>
      <c r="K307" s="169"/>
      <c r="L307" s="169"/>
      <c r="M307" s="169"/>
      <c r="N307" s="169"/>
      <c r="O307" s="169"/>
      <c r="P307" s="169"/>
      <c r="Q307" s="169"/>
      <c r="R307" s="169"/>
      <c r="S307" s="169"/>
      <c r="T307" s="169"/>
      <c r="U307" s="169"/>
    </row>
    <row r="308" spans="1:21" ht="12.75" customHeight="1">
      <c r="A308" s="169"/>
      <c r="B308" s="169"/>
      <c r="C308" s="169"/>
      <c r="D308" s="169"/>
      <c r="E308" s="169"/>
      <c r="F308" s="169"/>
      <c r="G308" s="169"/>
      <c r="H308" s="169"/>
      <c r="I308" s="169"/>
      <c r="J308" s="169"/>
      <c r="K308" s="169"/>
      <c r="L308" s="169"/>
      <c r="M308" s="169"/>
      <c r="N308" s="169"/>
      <c r="O308" s="169"/>
      <c r="P308" s="169"/>
      <c r="Q308" s="169"/>
      <c r="R308" s="169"/>
      <c r="S308" s="169"/>
      <c r="T308" s="169"/>
      <c r="U308" s="169"/>
    </row>
    <row r="309" spans="1:21" ht="12.75" customHeight="1">
      <c r="A309" s="169"/>
      <c r="B309" s="169"/>
      <c r="C309" s="169"/>
      <c r="D309" s="169"/>
      <c r="E309" s="169"/>
      <c r="F309" s="169"/>
      <c r="G309" s="169"/>
      <c r="H309" s="169"/>
      <c r="I309" s="169"/>
      <c r="J309" s="169"/>
      <c r="K309" s="169"/>
      <c r="L309" s="169"/>
      <c r="M309" s="169"/>
      <c r="N309" s="169"/>
      <c r="O309" s="169"/>
      <c r="P309" s="169"/>
      <c r="Q309" s="169"/>
      <c r="R309" s="169"/>
      <c r="S309" s="169"/>
      <c r="T309" s="169"/>
      <c r="U309" s="169"/>
    </row>
    <row r="310" spans="1:21" ht="12.75" customHeight="1">
      <c r="A310" s="169"/>
      <c r="B310" s="169"/>
      <c r="C310" s="169"/>
      <c r="D310" s="169"/>
      <c r="E310" s="169"/>
      <c r="F310" s="169"/>
      <c r="G310" s="169"/>
      <c r="H310" s="169"/>
      <c r="I310" s="169"/>
      <c r="J310" s="169"/>
      <c r="K310" s="169"/>
      <c r="L310" s="169"/>
      <c r="M310" s="169"/>
      <c r="N310" s="169"/>
      <c r="O310" s="169"/>
      <c r="P310" s="169"/>
      <c r="Q310" s="169"/>
      <c r="R310" s="169"/>
      <c r="S310" s="169"/>
      <c r="T310" s="169"/>
      <c r="U310" s="169"/>
    </row>
    <row r="311" spans="1:21" ht="12.75" customHeight="1">
      <c r="A311" s="169"/>
      <c r="B311" s="169"/>
      <c r="C311" s="169"/>
      <c r="D311" s="169"/>
      <c r="E311" s="169"/>
      <c r="F311" s="169"/>
      <c r="G311" s="169"/>
      <c r="H311" s="169"/>
      <c r="I311" s="169"/>
      <c r="J311" s="169"/>
      <c r="K311" s="169"/>
      <c r="L311" s="169"/>
      <c r="M311" s="169"/>
      <c r="N311" s="169"/>
      <c r="O311" s="169"/>
      <c r="P311" s="169"/>
      <c r="Q311" s="169"/>
      <c r="R311" s="169"/>
      <c r="S311" s="169"/>
      <c r="T311" s="169"/>
      <c r="U311" s="169"/>
    </row>
    <row r="312" spans="1:21" ht="12.75" customHeight="1">
      <c r="A312" s="169"/>
      <c r="B312" s="169"/>
      <c r="C312" s="169"/>
      <c r="D312" s="169"/>
      <c r="E312" s="169"/>
      <c r="F312" s="169"/>
      <c r="G312" s="169"/>
      <c r="H312" s="169"/>
      <c r="I312" s="169"/>
      <c r="J312" s="169"/>
      <c r="K312" s="169"/>
      <c r="L312" s="169"/>
      <c r="M312" s="169"/>
      <c r="N312" s="169"/>
      <c r="O312" s="169"/>
      <c r="P312" s="169"/>
      <c r="Q312" s="169"/>
      <c r="R312" s="169"/>
      <c r="S312" s="169"/>
      <c r="T312" s="169"/>
      <c r="U312" s="169"/>
    </row>
    <row r="313" spans="1:21" ht="12.75" customHeight="1">
      <c r="A313" s="169"/>
      <c r="B313" s="169"/>
      <c r="C313" s="169"/>
      <c r="D313" s="169"/>
      <c r="E313" s="169"/>
      <c r="F313" s="169"/>
      <c r="G313" s="169"/>
      <c r="H313" s="169"/>
      <c r="I313" s="169"/>
      <c r="J313" s="169"/>
      <c r="K313" s="169"/>
      <c r="L313" s="169"/>
      <c r="M313" s="169"/>
      <c r="N313" s="169"/>
      <c r="O313" s="169"/>
      <c r="P313" s="169"/>
      <c r="Q313" s="169"/>
      <c r="R313" s="169"/>
      <c r="S313" s="169"/>
      <c r="T313" s="169"/>
      <c r="U313" s="169"/>
    </row>
    <row r="314" spans="1:21" ht="12.75" customHeight="1">
      <c r="A314" s="169"/>
      <c r="B314" s="169"/>
      <c r="C314" s="169"/>
      <c r="D314" s="169"/>
      <c r="E314" s="169"/>
      <c r="F314" s="169"/>
      <c r="G314" s="169"/>
      <c r="H314" s="169"/>
      <c r="I314" s="169"/>
      <c r="J314" s="169"/>
      <c r="K314" s="169"/>
      <c r="L314" s="169"/>
      <c r="M314" s="169"/>
      <c r="N314" s="169"/>
      <c r="O314" s="169"/>
      <c r="P314" s="169"/>
      <c r="Q314" s="169"/>
      <c r="R314" s="169"/>
      <c r="S314" s="169"/>
      <c r="T314" s="169"/>
      <c r="U314" s="169"/>
    </row>
    <row r="315" spans="1:21" ht="12.75" customHeight="1">
      <c r="A315" s="169"/>
      <c r="B315" s="169"/>
      <c r="C315" s="169"/>
      <c r="D315" s="169"/>
      <c r="E315" s="169"/>
      <c r="F315" s="169"/>
      <c r="G315" s="169"/>
      <c r="H315" s="169"/>
      <c r="I315" s="169"/>
      <c r="J315" s="169"/>
      <c r="K315" s="169"/>
      <c r="L315" s="169"/>
      <c r="M315" s="169"/>
      <c r="N315" s="169"/>
      <c r="O315" s="169"/>
      <c r="P315" s="169"/>
      <c r="Q315" s="169"/>
      <c r="R315" s="169"/>
      <c r="S315" s="169"/>
      <c r="T315" s="169"/>
      <c r="U315" s="169"/>
    </row>
    <row r="316" spans="1:21" ht="12.75" customHeight="1">
      <c r="A316" s="169"/>
      <c r="B316" s="169"/>
      <c r="C316" s="169"/>
      <c r="D316" s="169"/>
      <c r="E316" s="169"/>
      <c r="F316" s="169"/>
      <c r="G316" s="169"/>
      <c r="H316" s="169"/>
      <c r="I316" s="169"/>
      <c r="J316" s="169"/>
      <c r="K316" s="169"/>
      <c r="L316" s="169"/>
      <c r="M316" s="169"/>
      <c r="N316" s="169"/>
      <c r="O316" s="169"/>
      <c r="P316" s="169"/>
      <c r="Q316" s="169"/>
      <c r="R316" s="169"/>
      <c r="S316" s="169"/>
      <c r="T316" s="169"/>
      <c r="U316" s="169"/>
    </row>
    <row r="317" spans="1:21" ht="12.75" customHeight="1">
      <c r="A317" s="169"/>
      <c r="B317" s="169"/>
      <c r="C317" s="169"/>
      <c r="D317" s="169"/>
      <c r="E317" s="169"/>
      <c r="F317" s="169"/>
      <c r="G317" s="169"/>
      <c r="H317" s="169"/>
      <c r="I317" s="169"/>
      <c r="J317" s="169"/>
      <c r="K317" s="169"/>
      <c r="L317" s="169"/>
      <c r="M317" s="169"/>
      <c r="N317" s="169"/>
      <c r="O317" s="169"/>
      <c r="P317" s="169"/>
      <c r="Q317" s="169"/>
      <c r="R317" s="169"/>
      <c r="S317" s="169"/>
      <c r="T317" s="169"/>
      <c r="U317" s="169"/>
    </row>
    <row r="318" spans="1:21" ht="12.75" customHeight="1">
      <c r="A318" s="169"/>
      <c r="B318" s="169"/>
      <c r="C318" s="169"/>
      <c r="D318" s="169"/>
      <c r="E318" s="169"/>
      <c r="F318" s="169"/>
      <c r="G318" s="169"/>
      <c r="H318" s="169"/>
      <c r="I318" s="169"/>
      <c r="J318" s="169"/>
      <c r="K318" s="169"/>
      <c r="L318" s="169"/>
      <c r="M318" s="169"/>
      <c r="N318" s="169"/>
      <c r="O318" s="169"/>
      <c r="P318" s="169"/>
      <c r="Q318" s="169"/>
      <c r="R318" s="169"/>
      <c r="S318" s="169"/>
      <c r="T318" s="169"/>
      <c r="U318" s="169"/>
    </row>
    <row r="319" spans="1:21" ht="12.75" customHeight="1">
      <c r="A319" s="169"/>
      <c r="B319" s="169"/>
      <c r="C319" s="169"/>
      <c r="D319" s="169"/>
      <c r="E319" s="169"/>
      <c r="F319" s="169"/>
      <c r="G319" s="169"/>
      <c r="H319" s="169"/>
      <c r="I319" s="169"/>
      <c r="J319" s="169"/>
      <c r="K319" s="169"/>
      <c r="L319" s="169"/>
      <c r="M319" s="169"/>
      <c r="N319" s="169"/>
      <c r="O319" s="169"/>
      <c r="P319" s="169"/>
      <c r="Q319" s="169"/>
      <c r="R319" s="169"/>
      <c r="S319" s="169"/>
      <c r="T319" s="169"/>
      <c r="U319" s="169"/>
    </row>
    <row r="320" spans="1:21" ht="12.75" customHeight="1">
      <c r="A320" s="169"/>
      <c r="B320" s="169"/>
      <c r="C320" s="169"/>
      <c r="D320" s="169"/>
      <c r="E320" s="169"/>
      <c r="F320" s="169"/>
      <c r="G320" s="169"/>
      <c r="H320" s="169"/>
      <c r="I320" s="169"/>
      <c r="J320" s="169"/>
      <c r="K320" s="169"/>
      <c r="L320" s="169"/>
      <c r="M320" s="169"/>
      <c r="N320" s="169"/>
      <c r="O320" s="169"/>
      <c r="P320" s="169"/>
      <c r="Q320" s="169"/>
      <c r="R320" s="169"/>
      <c r="S320" s="169"/>
      <c r="T320" s="169"/>
      <c r="U320" s="169"/>
    </row>
    <row r="321" spans="1:21" ht="12.75" customHeight="1">
      <c r="A321" s="169"/>
      <c r="B321" s="169"/>
      <c r="C321" s="169"/>
      <c r="D321" s="169"/>
      <c r="E321" s="169"/>
      <c r="F321" s="169"/>
      <c r="G321" s="169"/>
      <c r="H321" s="169"/>
      <c r="I321" s="169"/>
      <c r="J321" s="169"/>
      <c r="K321" s="169"/>
      <c r="L321" s="169"/>
      <c r="M321" s="169"/>
      <c r="N321" s="169"/>
      <c r="O321" s="169"/>
      <c r="P321" s="169"/>
      <c r="Q321" s="169"/>
      <c r="R321" s="169"/>
      <c r="S321" s="169"/>
      <c r="T321" s="169"/>
      <c r="U321" s="169"/>
    </row>
    <row r="322" spans="1:21" ht="12.75" customHeight="1">
      <c r="A322" s="169"/>
      <c r="B322" s="169"/>
      <c r="C322" s="169"/>
      <c r="D322" s="169"/>
      <c r="E322" s="169"/>
      <c r="F322" s="169"/>
      <c r="G322" s="169"/>
      <c r="H322" s="169"/>
      <c r="I322" s="169"/>
      <c r="J322" s="169"/>
      <c r="K322" s="169"/>
      <c r="L322" s="169"/>
      <c r="M322" s="169"/>
      <c r="N322" s="169"/>
      <c r="O322" s="169"/>
      <c r="P322" s="169"/>
      <c r="Q322" s="169"/>
      <c r="R322" s="169"/>
      <c r="S322" s="169"/>
      <c r="T322" s="169"/>
      <c r="U322" s="169"/>
    </row>
    <row r="323" spans="1:21" ht="12.75" customHeight="1">
      <c r="A323" s="169"/>
      <c r="B323" s="169"/>
      <c r="C323" s="169"/>
      <c r="D323" s="169"/>
      <c r="E323" s="169"/>
      <c r="F323" s="169"/>
      <c r="G323" s="169"/>
      <c r="H323" s="169"/>
      <c r="I323" s="169"/>
      <c r="J323" s="169"/>
      <c r="K323" s="169"/>
      <c r="L323" s="169"/>
      <c r="M323" s="169"/>
      <c r="N323" s="169"/>
      <c r="O323" s="169"/>
      <c r="P323" s="169"/>
      <c r="Q323" s="169"/>
      <c r="R323" s="169"/>
      <c r="S323" s="169"/>
      <c r="T323" s="169"/>
      <c r="U323" s="169"/>
    </row>
    <row r="324" spans="1:21" ht="12.75" customHeight="1">
      <c r="A324" s="169"/>
      <c r="B324" s="169"/>
      <c r="C324" s="169"/>
      <c r="D324" s="169"/>
      <c r="E324" s="169"/>
      <c r="F324" s="169"/>
      <c r="G324" s="169"/>
      <c r="H324" s="169"/>
      <c r="I324" s="169"/>
      <c r="J324" s="169"/>
      <c r="K324" s="169"/>
      <c r="L324" s="169"/>
      <c r="M324" s="169"/>
      <c r="N324" s="169"/>
      <c r="O324" s="169"/>
      <c r="P324" s="169"/>
      <c r="Q324" s="169"/>
      <c r="R324" s="169"/>
      <c r="S324" s="169"/>
      <c r="T324" s="169"/>
      <c r="U324" s="169"/>
    </row>
    <row r="325" spans="1:21" ht="12.75" customHeight="1">
      <c r="A325" s="169"/>
      <c r="B325" s="169"/>
      <c r="C325" s="169"/>
      <c r="D325" s="169"/>
      <c r="E325" s="169"/>
      <c r="F325" s="169"/>
      <c r="G325" s="169"/>
      <c r="H325" s="169"/>
      <c r="I325" s="169"/>
      <c r="J325" s="169"/>
      <c r="K325" s="169"/>
      <c r="L325" s="169"/>
      <c r="M325" s="169"/>
      <c r="N325" s="169"/>
      <c r="O325" s="169"/>
      <c r="P325" s="169"/>
      <c r="Q325" s="169"/>
      <c r="R325" s="169"/>
      <c r="S325" s="169"/>
      <c r="T325" s="169"/>
      <c r="U325" s="169"/>
    </row>
    <row r="326" spans="1:21" ht="12.75" customHeight="1">
      <c r="A326" s="169"/>
      <c r="B326" s="169"/>
      <c r="C326" s="169"/>
      <c r="D326" s="169"/>
      <c r="E326" s="169"/>
      <c r="F326" s="169"/>
      <c r="G326" s="169"/>
      <c r="H326" s="169"/>
      <c r="I326" s="169"/>
      <c r="J326" s="169"/>
      <c r="K326" s="169"/>
      <c r="L326" s="169"/>
      <c r="M326" s="169"/>
      <c r="N326" s="169"/>
      <c r="O326" s="169"/>
      <c r="P326" s="169"/>
      <c r="Q326" s="169"/>
      <c r="R326" s="169"/>
      <c r="S326" s="169"/>
      <c r="T326" s="169"/>
      <c r="U326" s="169"/>
    </row>
    <row r="327" spans="1:21" ht="12.75" customHeight="1">
      <c r="A327" s="169"/>
      <c r="B327" s="169"/>
      <c r="C327" s="169"/>
      <c r="D327" s="169"/>
      <c r="E327" s="169"/>
      <c r="F327" s="169"/>
      <c r="G327" s="169"/>
      <c r="H327" s="169"/>
      <c r="I327" s="169"/>
      <c r="J327" s="169"/>
      <c r="K327" s="169"/>
      <c r="L327" s="169"/>
      <c r="M327" s="169"/>
      <c r="N327" s="169"/>
      <c r="O327" s="169"/>
      <c r="P327" s="169"/>
      <c r="Q327" s="169"/>
      <c r="R327" s="169"/>
      <c r="S327" s="169"/>
      <c r="T327" s="169"/>
      <c r="U327" s="169"/>
    </row>
    <row r="328" spans="1:21" ht="12.75" customHeight="1">
      <c r="A328" s="169"/>
      <c r="B328" s="169"/>
      <c r="C328" s="169"/>
      <c r="D328" s="169"/>
      <c r="E328" s="169"/>
      <c r="F328" s="169"/>
      <c r="G328" s="169"/>
      <c r="H328" s="169"/>
      <c r="I328" s="169"/>
      <c r="J328" s="169"/>
      <c r="K328" s="169"/>
      <c r="L328" s="169"/>
      <c r="M328" s="169"/>
      <c r="N328" s="169"/>
      <c r="O328" s="169"/>
      <c r="P328" s="169"/>
      <c r="Q328" s="169"/>
      <c r="R328" s="169"/>
      <c r="S328" s="169"/>
      <c r="T328" s="169"/>
      <c r="U328" s="169"/>
    </row>
    <row r="329" spans="1:21" ht="12.75" customHeight="1">
      <c r="A329" s="169"/>
      <c r="B329" s="169"/>
      <c r="C329" s="169"/>
      <c r="D329" s="169"/>
      <c r="E329" s="169"/>
      <c r="F329" s="169"/>
      <c r="G329" s="169"/>
      <c r="H329" s="169"/>
      <c r="I329" s="169"/>
      <c r="J329" s="169"/>
      <c r="K329" s="169"/>
      <c r="L329" s="169"/>
      <c r="M329" s="169"/>
      <c r="N329" s="169"/>
      <c r="O329" s="169"/>
      <c r="P329" s="169"/>
      <c r="Q329" s="169"/>
      <c r="R329" s="169"/>
      <c r="S329" s="169"/>
      <c r="T329" s="169"/>
      <c r="U329" s="169"/>
    </row>
    <row r="330" spans="1:21" ht="12.75" customHeight="1">
      <c r="A330" s="169"/>
      <c r="B330" s="169"/>
      <c r="C330" s="169"/>
      <c r="D330" s="169"/>
      <c r="E330" s="169"/>
      <c r="F330" s="169"/>
      <c r="G330" s="169"/>
      <c r="H330" s="169"/>
      <c r="I330" s="169"/>
      <c r="J330" s="169"/>
      <c r="K330" s="169"/>
      <c r="L330" s="169"/>
      <c r="M330" s="169"/>
      <c r="N330" s="169"/>
      <c r="O330" s="169"/>
      <c r="P330" s="169"/>
      <c r="Q330" s="169"/>
      <c r="R330" s="169"/>
      <c r="S330" s="169"/>
      <c r="T330" s="169"/>
      <c r="U330" s="169"/>
    </row>
    <row r="331" spans="1:21" ht="12.75" customHeight="1">
      <c r="A331" s="169"/>
      <c r="B331" s="169"/>
      <c r="C331" s="169"/>
      <c r="D331" s="169"/>
      <c r="E331" s="169"/>
      <c r="F331" s="169"/>
      <c r="G331" s="169"/>
      <c r="H331" s="169"/>
      <c r="I331" s="169"/>
      <c r="J331" s="169"/>
      <c r="K331" s="169"/>
      <c r="L331" s="169"/>
      <c r="M331" s="169"/>
      <c r="N331" s="169"/>
      <c r="O331" s="169"/>
      <c r="P331" s="169"/>
      <c r="Q331" s="169"/>
      <c r="R331" s="169"/>
      <c r="S331" s="169"/>
      <c r="T331" s="169"/>
      <c r="U331" s="169"/>
    </row>
    <row r="332" spans="1:21" ht="12.75" customHeight="1">
      <c r="A332" s="169"/>
      <c r="B332" s="169"/>
      <c r="C332" s="169"/>
      <c r="D332" s="169"/>
      <c r="E332" s="169"/>
      <c r="F332" s="169"/>
      <c r="G332" s="169"/>
      <c r="H332" s="169"/>
      <c r="I332" s="169"/>
      <c r="J332" s="169"/>
      <c r="K332" s="169"/>
      <c r="L332" s="169"/>
      <c r="M332" s="169"/>
      <c r="N332" s="169"/>
      <c r="O332" s="169"/>
      <c r="P332" s="169"/>
      <c r="Q332" s="169"/>
      <c r="R332" s="169"/>
      <c r="S332" s="169"/>
      <c r="T332" s="169"/>
      <c r="U332" s="169"/>
    </row>
    <row r="333" spans="1:21" ht="12.75" customHeight="1">
      <c r="A333" s="169"/>
      <c r="B333" s="169"/>
      <c r="C333" s="169"/>
      <c r="D333" s="169"/>
      <c r="E333" s="169"/>
      <c r="F333" s="169"/>
      <c r="G333" s="169"/>
      <c r="H333" s="169"/>
      <c r="I333" s="169"/>
      <c r="J333" s="169"/>
      <c r="K333" s="169"/>
      <c r="L333" s="169"/>
      <c r="M333" s="169"/>
      <c r="N333" s="169"/>
      <c r="O333" s="169"/>
      <c r="P333" s="169"/>
      <c r="Q333" s="169"/>
      <c r="R333" s="169"/>
      <c r="S333" s="169"/>
      <c r="T333" s="169"/>
      <c r="U333" s="169"/>
    </row>
    <row r="334" spans="1:21" ht="12.75" customHeight="1">
      <c r="A334" s="169"/>
      <c r="B334" s="169"/>
      <c r="C334" s="169"/>
      <c r="D334" s="169"/>
      <c r="E334" s="169"/>
      <c r="F334" s="169"/>
      <c r="G334" s="169"/>
      <c r="H334" s="169"/>
      <c r="I334" s="169"/>
      <c r="J334" s="169"/>
      <c r="K334" s="169"/>
      <c r="L334" s="169"/>
      <c r="M334" s="169"/>
      <c r="N334" s="169"/>
      <c r="O334" s="169"/>
      <c r="P334" s="169"/>
      <c r="Q334" s="169"/>
      <c r="R334" s="169"/>
      <c r="S334" s="169"/>
      <c r="T334" s="169"/>
      <c r="U334" s="169"/>
    </row>
    <row r="335" spans="1:21" ht="12.75" customHeight="1">
      <c r="A335" s="169"/>
      <c r="B335" s="169"/>
      <c r="C335" s="169"/>
      <c r="D335" s="169"/>
      <c r="E335" s="169"/>
      <c r="F335" s="169"/>
      <c r="G335" s="169"/>
      <c r="H335" s="169"/>
      <c r="I335" s="169"/>
      <c r="J335" s="169"/>
      <c r="K335" s="169"/>
      <c r="L335" s="169"/>
      <c r="M335" s="169"/>
      <c r="N335" s="169"/>
      <c r="O335" s="169"/>
      <c r="P335" s="169"/>
      <c r="Q335" s="169"/>
      <c r="R335" s="169"/>
      <c r="S335" s="169"/>
      <c r="T335" s="169"/>
      <c r="U335" s="169"/>
    </row>
    <row r="336" spans="1:21" ht="12.75" customHeight="1">
      <c r="A336" s="169"/>
      <c r="B336" s="169"/>
      <c r="C336" s="169"/>
      <c r="D336" s="169"/>
      <c r="E336" s="169"/>
      <c r="F336" s="169"/>
      <c r="G336" s="169"/>
      <c r="H336" s="169"/>
      <c r="I336" s="169"/>
      <c r="J336" s="169"/>
      <c r="K336" s="169"/>
      <c r="L336" s="169"/>
      <c r="M336" s="169"/>
      <c r="N336" s="169"/>
      <c r="O336" s="169"/>
      <c r="P336" s="169"/>
      <c r="Q336" s="169"/>
      <c r="R336" s="169"/>
      <c r="S336" s="169"/>
      <c r="T336" s="169"/>
      <c r="U336" s="169"/>
    </row>
    <row r="337" spans="1:21" ht="12.75" customHeight="1">
      <c r="A337" s="169"/>
      <c r="B337" s="169"/>
      <c r="C337" s="169"/>
      <c r="D337" s="169"/>
      <c r="E337" s="169"/>
      <c r="F337" s="169"/>
      <c r="G337" s="169"/>
      <c r="H337" s="169"/>
      <c r="I337" s="169"/>
      <c r="J337" s="169"/>
      <c r="K337" s="169"/>
      <c r="L337" s="169"/>
      <c r="M337" s="169"/>
      <c r="N337" s="169"/>
      <c r="O337" s="169"/>
      <c r="P337" s="169"/>
      <c r="Q337" s="169"/>
      <c r="R337" s="169"/>
      <c r="S337" s="169"/>
      <c r="T337" s="169"/>
      <c r="U337" s="169"/>
    </row>
    <row r="338" spans="1:21" ht="12.75" customHeight="1">
      <c r="A338" s="169"/>
      <c r="B338" s="169"/>
      <c r="C338" s="169"/>
      <c r="D338" s="169"/>
      <c r="E338" s="169"/>
      <c r="F338" s="169"/>
      <c r="G338" s="169"/>
      <c r="H338" s="169"/>
      <c r="I338" s="169"/>
      <c r="J338" s="169"/>
      <c r="K338" s="169"/>
      <c r="L338" s="169"/>
      <c r="M338" s="169"/>
      <c r="N338" s="169"/>
      <c r="O338" s="169"/>
      <c r="P338" s="169"/>
      <c r="Q338" s="169"/>
      <c r="R338" s="169"/>
      <c r="S338" s="169"/>
      <c r="T338" s="169"/>
      <c r="U338" s="169"/>
    </row>
    <row r="339" spans="1:21" ht="12.75" customHeight="1">
      <c r="A339" s="169"/>
      <c r="B339" s="169"/>
      <c r="C339" s="169"/>
      <c r="D339" s="169"/>
      <c r="E339" s="169"/>
      <c r="F339" s="169"/>
      <c r="G339" s="169"/>
      <c r="H339" s="169"/>
      <c r="I339" s="169"/>
      <c r="J339" s="169"/>
      <c r="K339" s="169"/>
      <c r="L339" s="169"/>
      <c r="M339" s="169"/>
      <c r="N339" s="169"/>
      <c r="O339" s="169"/>
      <c r="P339" s="169"/>
      <c r="Q339" s="169"/>
      <c r="R339" s="169"/>
      <c r="S339" s="169"/>
      <c r="T339" s="169"/>
      <c r="U339" s="169"/>
    </row>
    <row r="340" spans="1:21" ht="12.75" customHeight="1">
      <c r="A340" s="169"/>
      <c r="B340" s="169"/>
      <c r="C340" s="169"/>
      <c r="D340" s="169"/>
      <c r="E340" s="169"/>
      <c r="F340" s="169"/>
      <c r="G340" s="169"/>
      <c r="H340" s="169"/>
      <c r="I340" s="169"/>
      <c r="J340" s="169"/>
      <c r="K340" s="169"/>
      <c r="L340" s="169"/>
      <c r="M340" s="169"/>
      <c r="N340" s="169"/>
      <c r="O340" s="169"/>
      <c r="P340" s="169"/>
      <c r="Q340" s="169"/>
      <c r="R340" s="169"/>
      <c r="S340" s="169"/>
      <c r="T340" s="169"/>
      <c r="U340" s="169"/>
    </row>
    <row r="341" spans="1:21" ht="12.75" customHeight="1">
      <c r="A341" s="169"/>
      <c r="B341" s="169"/>
      <c r="C341" s="169"/>
      <c r="D341" s="169"/>
      <c r="E341" s="169"/>
      <c r="F341" s="169"/>
      <c r="G341" s="169"/>
      <c r="H341" s="169"/>
      <c r="I341" s="169"/>
      <c r="J341" s="169"/>
      <c r="K341" s="169"/>
      <c r="L341" s="169"/>
      <c r="M341" s="169"/>
      <c r="N341" s="169"/>
      <c r="O341" s="169"/>
      <c r="P341" s="169"/>
      <c r="Q341" s="169"/>
      <c r="R341" s="169"/>
      <c r="S341" s="169"/>
      <c r="T341" s="169"/>
      <c r="U341" s="169"/>
    </row>
    <row r="342" spans="1:21" ht="12.75" customHeight="1">
      <c r="A342" s="169"/>
      <c r="B342" s="169"/>
      <c r="C342" s="169"/>
      <c r="D342" s="169"/>
      <c r="E342" s="169"/>
      <c r="F342" s="169"/>
      <c r="G342" s="169"/>
      <c r="H342" s="169"/>
      <c r="I342" s="169"/>
      <c r="J342" s="169"/>
      <c r="K342" s="169"/>
      <c r="L342" s="169"/>
      <c r="M342" s="169"/>
      <c r="N342" s="169"/>
      <c r="O342" s="169"/>
      <c r="P342" s="169"/>
      <c r="Q342" s="169"/>
      <c r="R342" s="169"/>
      <c r="S342" s="169"/>
      <c r="T342" s="169"/>
      <c r="U342" s="169"/>
    </row>
    <row r="343" spans="1:21" ht="12.75" customHeight="1">
      <c r="A343" s="169"/>
      <c r="B343" s="169"/>
      <c r="C343" s="169"/>
      <c r="D343" s="169"/>
      <c r="E343" s="169"/>
      <c r="F343" s="169"/>
      <c r="G343" s="169"/>
      <c r="H343" s="169"/>
      <c r="I343" s="169"/>
      <c r="J343" s="169"/>
      <c r="K343" s="169"/>
      <c r="L343" s="169"/>
      <c r="M343" s="169"/>
      <c r="N343" s="169"/>
      <c r="O343" s="169"/>
      <c r="P343" s="169"/>
      <c r="Q343" s="169"/>
      <c r="R343" s="169"/>
      <c r="S343" s="169"/>
      <c r="T343" s="169"/>
      <c r="U343" s="169"/>
    </row>
    <row r="344" spans="1:21" ht="12.75" customHeight="1">
      <c r="A344" s="169"/>
      <c r="B344" s="169"/>
      <c r="C344" s="169"/>
      <c r="D344" s="169"/>
      <c r="E344" s="169"/>
      <c r="F344" s="169"/>
      <c r="G344" s="169"/>
      <c r="H344" s="169"/>
      <c r="I344" s="169"/>
      <c r="J344" s="169"/>
      <c r="K344" s="169"/>
      <c r="L344" s="169"/>
      <c r="M344" s="169"/>
      <c r="N344" s="169"/>
      <c r="O344" s="169"/>
      <c r="P344" s="169"/>
      <c r="Q344" s="169"/>
      <c r="R344" s="169"/>
      <c r="S344" s="169"/>
      <c r="T344" s="169"/>
      <c r="U344" s="169"/>
    </row>
    <row r="345" spans="1:21" ht="12.75" customHeight="1">
      <c r="A345" s="169"/>
      <c r="B345" s="169"/>
      <c r="C345" s="169"/>
      <c r="D345" s="169"/>
      <c r="E345" s="169"/>
      <c r="F345" s="169"/>
      <c r="G345" s="169"/>
      <c r="H345" s="169"/>
      <c r="I345" s="169"/>
      <c r="J345" s="169"/>
      <c r="K345" s="169"/>
      <c r="L345" s="169"/>
      <c r="M345" s="169"/>
      <c r="N345" s="169"/>
      <c r="O345" s="169"/>
      <c r="P345" s="169"/>
      <c r="Q345" s="169"/>
      <c r="R345" s="169"/>
      <c r="S345" s="169"/>
      <c r="T345" s="169"/>
      <c r="U345" s="169"/>
    </row>
    <row r="346" spans="1:21" ht="12.75" customHeight="1">
      <c r="A346" s="169"/>
      <c r="B346" s="169"/>
      <c r="C346" s="169"/>
      <c r="D346" s="169"/>
      <c r="E346" s="169"/>
      <c r="F346" s="169"/>
      <c r="G346" s="169"/>
      <c r="H346" s="169"/>
      <c r="I346" s="169"/>
      <c r="J346" s="169"/>
      <c r="K346" s="169"/>
      <c r="L346" s="169"/>
      <c r="M346" s="169"/>
      <c r="N346" s="169"/>
      <c r="O346" s="169"/>
      <c r="P346" s="169"/>
      <c r="Q346" s="169"/>
      <c r="R346" s="169"/>
      <c r="S346" s="169"/>
      <c r="T346" s="169"/>
      <c r="U346" s="169"/>
    </row>
    <row r="347" spans="1:21" ht="12.75" customHeight="1">
      <c r="A347" s="169"/>
      <c r="B347" s="169"/>
      <c r="C347" s="169"/>
      <c r="D347" s="169"/>
      <c r="E347" s="169"/>
      <c r="F347" s="169"/>
      <c r="G347" s="169"/>
      <c r="H347" s="169"/>
      <c r="I347" s="169"/>
      <c r="J347" s="169"/>
      <c r="K347" s="169"/>
      <c r="L347" s="169"/>
      <c r="M347" s="169"/>
      <c r="N347" s="169"/>
      <c r="O347" s="169"/>
      <c r="P347" s="169"/>
      <c r="Q347" s="169"/>
      <c r="R347" s="169"/>
      <c r="S347" s="169"/>
      <c r="T347" s="169"/>
      <c r="U347" s="169"/>
    </row>
    <row r="348" spans="1:21" ht="12.75" customHeight="1">
      <c r="A348" s="169"/>
      <c r="B348" s="169"/>
      <c r="C348" s="169"/>
      <c r="D348" s="169"/>
      <c r="E348" s="169"/>
      <c r="F348" s="169"/>
      <c r="G348" s="169"/>
      <c r="H348" s="169"/>
      <c r="I348" s="169"/>
      <c r="J348" s="169"/>
      <c r="K348" s="169"/>
      <c r="L348" s="169"/>
      <c r="M348" s="169"/>
      <c r="N348" s="169"/>
      <c r="O348" s="169"/>
      <c r="P348" s="169"/>
      <c r="Q348" s="169"/>
      <c r="R348" s="169"/>
      <c r="S348" s="169"/>
      <c r="T348" s="169"/>
      <c r="U348" s="169"/>
    </row>
    <row r="349" spans="1:21" ht="12.75" customHeight="1">
      <c r="A349" s="169"/>
      <c r="B349" s="169"/>
      <c r="C349" s="169"/>
      <c r="D349" s="169"/>
      <c r="E349" s="169"/>
      <c r="F349" s="169"/>
      <c r="G349" s="169"/>
      <c r="H349" s="169"/>
      <c r="I349" s="169"/>
      <c r="J349" s="169"/>
      <c r="K349" s="169"/>
      <c r="L349" s="169"/>
      <c r="M349" s="169"/>
      <c r="N349" s="169"/>
      <c r="O349" s="169"/>
      <c r="P349" s="169"/>
      <c r="Q349" s="169"/>
      <c r="R349" s="169"/>
      <c r="S349" s="169"/>
      <c r="T349" s="169"/>
      <c r="U349" s="169"/>
    </row>
    <row r="350" spans="1:21" ht="12.75" customHeight="1">
      <c r="A350" s="169"/>
      <c r="B350" s="169"/>
      <c r="C350" s="169"/>
      <c r="D350" s="169"/>
      <c r="E350" s="169"/>
      <c r="F350" s="169"/>
      <c r="G350" s="169"/>
      <c r="H350" s="169"/>
      <c r="I350" s="169"/>
      <c r="J350" s="169"/>
      <c r="K350" s="169"/>
      <c r="L350" s="169"/>
      <c r="M350" s="169"/>
      <c r="N350" s="169"/>
      <c r="O350" s="169"/>
      <c r="P350" s="169"/>
      <c r="Q350" s="169"/>
      <c r="R350" s="169"/>
      <c r="S350" s="169"/>
      <c r="T350" s="169"/>
      <c r="U350" s="169"/>
    </row>
    <row r="351" spans="1:21" ht="12.75" customHeight="1">
      <c r="A351" s="169"/>
      <c r="B351" s="169"/>
      <c r="C351" s="169"/>
      <c r="D351" s="169"/>
      <c r="E351" s="169"/>
      <c r="F351" s="169"/>
      <c r="G351" s="169"/>
      <c r="H351" s="169"/>
      <c r="I351" s="169"/>
      <c r="J351" s="169"/>
      <c r="K351" s="169"/>
      <c r="L351" s="169"/>
      <c r="M351" s="169"/>
      <c r="N351" s="169"/>
      <c r="O351" s="169"/>
      <c r="P351" s="169"/>
      <c r="Q351" s="169"/>
      <c r="R351" s="169"/>
      <c r="S351" s="169"/>
      <c r="T351" s="169"/>
      <c r="U351" s="169"/>
    </row>
    <row r="352" spans="1:21" ht="12.75" customHeight="1">
      <c r="A352" s="169"/>
      <c r="B352" s="169"/>
      <c r="C352" s="169"/>
      <c r="D352" s="169"/>
      <c r="E352" s="169"/>
      <c r="F352" s="169"/>
      <c r="G352" s="169"/>
      <c r="H352" s="169"/>
      <c r="I352" s="169"/>
      <c r="J352" s="169"/>
      <c r="K352" s="169"/>
      <c r="L352" s="169"/>
      <c r="M352" s="169"/>
      <c r="N352" s="169"/>
      <c r="O352" s="169"/>
      <c r="P352" s="169"/>
      <c r="Q352" s="169"/>
      <c r="R352" s="169"/>
      <c r="S352" s="169"/>
      <c r="T352" s="169"/>
      <c r="U352" s="169"/>
    </row>
    <row r="353" spans="1:21" ht="12.75" customHeight="1">
      <c r="A353" s="169"/>
      <c r="B353" s="169"/>
      <c r="C353" s="169"/>
      <c r="D353" s="169"/>
      <c r="E353" s="169"/>
      <c r="F353" s="169"/>
      <c r="G353" s="169"/>
      <c r="H353" s="169"/>
      <c r="I353" s="169"/>
      <c r="J353" s="169"/>
      <c r="K353" s="169"/>
      <c r="L353" s="169"/>
      <c r="M353" s="169"/>
      <c r="N353" s="169"/>
      <c r="O353" s="169"/>
      <c r="P353" s="169"/>
      <c r="Q353" s="169"/>
      <c r="R353" s="169"/>
      <c r="S353" s="169"/>
      <c r="T353" s="169"/>
      <c r="U353" s="169"/>
    </row>
    <row r="354" spans="1:21" ht="12.75" customHeight="1">
      <c r="A354" s="169"/>
      <c r="B354" s="169"/>
      <c r="C354" s="169"/>
      <c r="D354" s="169"/>
      <c r="E354" s="169"/>
      <c r="F354" s="169"/>
      <c r="G354" s="169"/>
      <c r="H354" s="169"/>
      <c r="I354" s="169"/>
      <c r="J354" s="169"/>
      <c r="K354" s="169"/>
      <c r="L354" s="169"/>
      <c r="M354" s="169"/>
      <c r="N354" s="169"/>
      <c r="O354" s="169"/>
      <c r="P354" s="169"/>
      <c r="Q354" s="169"/>
      <c r="R354" s="169"/>
      <c r="S354" s="169"/>
      <c r="T354" s="169"/>
      <c r="U354" s="169"/>
    </row>
    <row r="355" spans="1:21" ht="12.75" customHeight="1">
      <c r="A355" s="169"/>
      <c r="B355" s="169"/>
      <c r="C355" s="169"/>
      <c r="D355" s="169"/>
      <c r="E355" s="169"/>
      <c r="F355" s="169"/>
      <c r="G355" s="169"/>
      <c r="H355" s="169"/>
      <c r="I355" s="169"/>
      <c r="J355" s="169"/>
      <c r="K355" s="169"/>
      <c r="L355" s="169"/>
      <c r="M355" s="169"/>
      <c r="N355" s="169"/>
      <c r="O355" s="169"/>
      <c r="P355" s="169"/>
      <c r="Q355" s="169"/>
      <c r="R355" s="169"/>
      <c r="S355" s="169"/>
      <c r="T355" s="169"/>
      <c r="U355" s="169"/>
    </row>
    <row r="356" spans="1:21" ht="12.75" customHeight="1">
      <c r="A356" s="169"/>
      <c r="B356" s="169"/>
      <c r="C356" s="169"/>
      <c r="D356" s="169"/>
      <c r="E356" s="169"/>
      <c r="F356" s="169"/>
      <c r="G356" s="169"/>
      <c r="H356" s="169"/>
      <c r="I356" s="169"/>
      <c r="J356" s="169"/>
      <c r="K356" s="169"/>
      <c r="L356" s="169"/>
      <c r="M356" s="169"/>
      <c r="N356" s="169"/>
      <c r="O356" s="169"/>
      <c r="P356" s="169"/>
      <c r="Q356" s="169"/>
      <c r="R356" s="169"/>
      <c r="S356" s="169"/>
      <c r="T356" s="169"/>
      <c r="U356" s="169"/>
    </row>
    <row r="357" spans="1:21" ht="12.75" customHeight="1">
      <c r="A357" s="169"/>
      <c r="B357" s="169"/>
      <c r="C357" s="169"/>
      <c r="D357" s="169"/>
      <c r="E357" s="169"/>
      <c r="F357" s="169"/>
      <c r="G357" s="169"/>
      <c r="H357" s="169"/>
      <c r="I357" s="169"/>
      <c r="J357" s="169"/>
      <c r="K357" s="169"/>
      <c r="L357" s="169"/>
      <c r="M357" s="169"/>
      <c r="N357" s="169"/>
      <c r="O357" s="169"/>
      <c r="P357" s="169"/>
      <c r="Q357" s="169"/>
      <c r="R357" s="169"/>
      <c r="S357" s="169"/>
      <c r="T357" s="169"/>
      <c r="U357" s="169"/>
    </row>
    <row r="358" spans="1:21" ht="12.75" customHeight="1">
      <c r="A358" s="169"/>
      <c r="B358" s="169"/>
      <c r="C358" s="169"/>
      <c r="D358" s="169"/>
      <c r="E358" s="169"/>
      <c r="F358" s="169"/>
      <c r="G358" s="169"/>
      <c r="H358" s="169"/>
      <c r="I358" s="169"/>
      <c r="J358" s="169"/>
      <c r="K358" s="169"/>
      <c r="L358" s="169"/>
      <c r="M358" s="169"/>
      <c r="N358" s="169"/>
      <c r="O358" s="169"/>
      <c r="P358" s="169"/>
      <c r="Q358" s="169"/>
      <c r="R358" s="169"/>
      <c r="S358" s="169"/>
      <c r="T358" s="169"/>
      <c r="U358" s="169"/>
    </row>
    <row r="359" spans="1:21" ht="12.75" customHeight="1">
      <c r="A359" s="169"/>
      <c r="B359" s="169"/>
      <c r="C359" s="169"/>
      <c r="D359" s="169"/>
      <c r="E359" s="169"/>
      <c r="F359" s="169"/>
      <c r="G359" s="169"/>
      <c r="H359" s="169"/>
      <c r="I359" s="169"/>
      <c r="J359" s="169"/>
      <c r="K359" s="169"/>
      <c r="L359" s="169"/>
      <c r="M359" s="169"/>
      <c r="N359" s="169"/>
      <c r="O359" s="169"/>
      <c r="P359" s="169"/>
      <c r="Q359" s="169"/>
      <c r="R359" s="169"/>
      <c r="S359" s="169"/>
      <c r="T359" s="169"/>
      <c r="U359" s="169"/>
    </row>
    <row r="360" spans="1:21" ht="12.75" customHeight="1">
      <c r="A360" s="169"/>
      <c r="B360" s="169"/>
      <c r="C360" s="169"/>
      <c r="D360" s="169"/>
      <c r="E360" s="169"/>
      <c r="F360" s="169"/>
      <c r="G360" s="169"/>
      <c r="H360" s="169"/>
      <c r="I360" s="169"/>
      <c r="J360" s="169"/>
      <c r="K360" s="169"/>
      <c r="L360" s="169"/>
      <c r="M360" s="169"/>
      <c r="N360" s="169"/>
      <c r="O360" s="169"/>
      <c r="P360" s="169"/>
      <c r="Q360" s="169"/>
      <c r="R360" s="169"/>
      <c r="S360" s="169"/>
      <c r="T360" s="169"/>
      <c r="U360" s="169"/>
    </row>
    <row r="361" spans="1:21" ht="12.75" customHeight="1">
      <c r="A361" s="169"/>
      <c r="B361" s="169"/>
      <c r="C361" s="169"/>
      <c r="D361" s="169"/>
      <c r="E361" s="169"/>
      <c r="F361" s="169"/>
      <c r="G361" s="169"/>
      <c r="H361" s="169"/>
      <c r="I361" s="169"/>
      <c r="J361" s="169"/>
      <c r="K361" s="169"/>
      <c r="L361" s="169"/>
      <c r="M361" s="169"/>
      <c r="N361" s="169"/>
      <c r="O361" s="169"/>
      <c r="P361" s="169"/>
      <c r="Q361" s="169"/>
      <c r="R361" s="169"/>
      <c r="S361" s="169"/>
      <c r="T361" s="169"/>
      <c r="U361" s="169"/>
    </row>
    <row r="362" spans="1:21" ht="12.75" customHeight="1">
      <c r="A362" s="169"/>
      <c r="B362" s="169"/>
      <c r="C362" s="169"/>
      <c r="D362" s="169"/>
      <c r="E362" s="169"/>
      <c r="F362" s="169"/>
      <c r="G362" s="169"/>
      <c r="H362" s="169"/>
      <c r="I362" s="169"/>
      <c r="J362" s="169"/>
      <c r="K362" s="169"/>
      <c r="L362" s="169"/>
      <c r="M362" s="169"/>
      <c r="N362" s="169"/>
      <c r="O362" s="169"/>
      <c r="P362" s="169"/>
      <c r="Q362" s="169"/>
      <c r="R362" s="169"/>
      <c r="S362" s="169"/>
      <c r="T362" s="169"/>
      <c r="U362" s="169"/>
    </row>
    <row r="363" spans="1:21" ht="12.75" customHeight="1">
      <c r="A363" s="169"/>
      <c r="B363" s="169"/>
      <c r="C363" s="169"/>
      <c r="D363" s="169"/>
      <c r="E363" s="169"/>
      <c r="F363" s="169"/>
      <c r="G363" s="169"/>
      <c r="H363" s="169"/>
      <c r="I363" s="169"/>
      <c r="J363" s="169"/>
      <c r="K363" s="169"/>
      <c r="L363" s="169"/>
      <c r="M363" s="169"/>
      <c r="N363" s="169"/>
      <c r="O363" s="169"/>
      <c r="P363" s="169"/>
      <c r="Q363" s="169"/>
      <c r="R363" s="169"/>
      <c r="S363" s="169"/>
      <c r="T363" s="169"/>
      <c r="U363" s="169"/>
    </row>
    <row r="364" spans="1:21" ht="12.75" customHeight="1">
      <c r="A364" s="169"/>
      <c r="B364" s="169"/>
      <c r="C364" s="169"/>
      <c r="D364" s="169"/>
      <c r="E364" s="169"/>
      <c r="F364" s="169"/>
      <c r="G364" s="169"/>
      <c r="H364" s="169"/>
      <c r="I364" s="169"/>
      <c r="J364" s="169"/>
      <c r="K364" s="169"/>
      <c r="L364" s="169"/>
      <c r="M364" s="169"/>
      <c r="N364" s="169"/>
      <c r="O364" s="169"/>
      <c r="P364" s="169"/>
      <c r="Q364" s="169"/>
      <c r="R364" s="169"/>
      <c r="S364" s="169"/>
      <c r="T364" s="169"/>
      <c r="U364" s="169"/>
    </row>
    <row r="365" spans="1:21" ht="12.75" customHeight="1">
      <c r="A365" s="169"/>
      <c r="B365" s="169"/>
      <c r="C365" s="169"/>
      <c r="D365" s="169"/>
      <c r="E365" s="169"/>
      <c r="F365" s="169"/>
      <c r="G365" s="169"/>
      <c r="H365" s="169"/>
      <c r="I365" s="169"/>
      <c r="J365" s="169"/>
      <c r="K365" s="169"/>
      <c r="L365" s="169"/>
      <c r="M365" s="169"/>
      <c r="N365" s="169"/>
      <c r="O365" s="169"/>
      <c r="P365" s="169"/>
      <c r="Q365" s="169"/>
      <c r="R365" s="169"/>
      <c r="S365" s="169"/>
      <c r="T365" s="169"/>
      <c r="U365" s="169"/>
    </row>
    <row r="366" spans="1:21" ht="12.75" customHeight="1">
      <c r="A366" s="169"/>
      <c r="B366" s="169"/>
      <c r="C366" s="169"/>
      <c r="D366" s="169"/>
      <c r="E366" s="169"/>
      <c r="F366" s="169"/>
      <c r="G366" s="169"/>
      <c r="H366" s="169"/>
      <c r="I366" s="169"/>
      <c r="J366" s="169"/>
      <c r="K366" s="169"/>
      <c r="L366" s="169"/>
      <c r="M366" s="169"/>
      <c r="N366" s="169"/>
      <c r="O366" s="169"/>
      <c r="P366" s="169"/>
      <c r="Q366" s="169"/>
      <c r="R366" s="169"/>
      <c r="S366" s="169"/>
      <c r="T366" s="169"/>
      <c r="U366" s="169"/>
    </row>
    <row r="367" spans="1:21" ht="12.75" customHeight="1">
      <c r="A367" s="169"/>
      <c r="B367" s="169"/>
      <c r="C367" s="169"/>
      <c r="D367" s="169"/>
      <c r="E367" s="169"/>
      <c r="F367" s="169"/>
      <c r="G367" s="169"/>
      <c r="H367" s="169"/>
      <c r="I367" s="169"/>
      <c r="J367" s="169"/>
      <c r="K367" s="169"/>
      <c r="L367" s="169"/>
      <c r="M367" s="169"/>
      <c r="N367" s="169"/>
      <c r="O367" s="169"/>
      <c r="P367" s="169"/>
      <c r="Q367" s="169"/>
      <c r="R367" s="169"/>
      <c r="S367" s="169"/>
      <c r="T367" s="169"/>
      <c r="U367" s="169"/>
    </row>
    <row r="368" spans="1:21" ht="12.75" customHeight="1">
      <c r="A368" s="169"/>
      <c r="B368" s="169"/>
      <c r="C368" s="169"/>
      <c r="D368" s="169"/>
      <c r="E368" s="169"/>
      <c r="F368" s="169"/>
      <c r="G368" s="169"/>
      <c r="H368" s="169"/>
      <c r="I368" s="169"/>
      <c r="J368" s="169"/>
      <c r="K368" s="169"/>
      <c r="L368" s="169"/>
      <c r="M368" s="169"/>
      <c r="N368" s="169"/>
      <c r="O368" s="169"/>
      <c r="P368" s="169"/>
      <c r="Q368" s="169"/>
      <c r="R368" s="169"/>
      <c r="S368" s="169"/>
      <c r="T368" s="169"/>
      <c r="U368" s="169"/>
    </row>
    <row r="369" spans="1:21" ht="12.75" customHeight="1">
      <c r="A369" s="169"/>
      <c r="B369" s="169"/>
      <c r="C369" s="169"/>
      <c r="D369" s="169"/>
      <c r="E369" s="169"/>
      <c r="F369" s="169"/>
      <c r="G369" s="169"/>
      <c r="H369" s="169"/>
      <c r="I369" s="169"/>
      <c r="J369" s="169"/>
      <c r="K369" s="169"/>
      <c r="L369" s="169"/>
      <c r="M369" s="169"/>
      <c r="N369" s="169"/>
      <c r="O369" s="169"/>
      <c r="P369" s="169"/>
      <c r="Q369" s="169"/>
      <c r="R369" s="169"/>
      <c r="S369" s="169"/>
      <c r="T369" s="169"/>
      <c r="U369" s="169"/>
    </row>
    <row r="370" spans="1:21" ht="12.75" customHeight="1">
      <c r="A370" s="169"/>
      <c r="B370" s="169"/>
      <c r="C370" s="169"/>
      <c r="D370" s="169"/>
      <c r="E370" s="169"/>
      <c r="F370" s="169"/>
      <c r="G370" s="169"/>
      <c r="H370" s="169"/>
      <c r="I370" s="169"/>
      <c r="J370" s="169"/>
      <c r="K370" s="169"/>
      <c r="L370" s="169"/>
      <c r="M370" s="169"/>
      <c r="N370" s="169"/>
      <c r="O370" s="169"/>
      <c r="P370" s="169"/>
      <c r="Q370" s="169"/>
      <c r="R370" s="169"/>
      <c r="S370" s="169"/>
      <c r="T370" s="169"/>
      <c r="U370" s="169"/>
    </row>
    <row r="371" spans="1:21" ht="12.75" customHeight="1">
      <c r="A371" s="169"/>
      <c r="B371" s="169"/>
      <c r="C371" s="169"/>
      <c r="D371" s="169"/>
      <c r="E371" s="169"/>
      <c r="F371" s="169"/>
      <c r="G371" s="169"/>
      <c r="H371" s="169"/>
      <c r="I371" s="169"/>
      <c r="J371" s="169"/>
      <c r="K371" s="169"/>
      <c r="L371" s="169"/>
      <c r="M371" s="169"/>
      <c r="N371" s="169"/>
      <c r="O371" s="169"/>
      <c r="P371" s="169"/>
      <c r="Q371" s="169"/>
      <c r="R371" s="169"/>
      <c r="S371" s="169"/>
      <c r="T371" s="169"/>
      <c r="U371" s="169"/>
    </row>
    <row r="372" spans="1:21" ht="12.75" customHeight="1">
      <c r="A372" s="169"/>
      <c r="B372" s="169"/>
      <c r="C372" s="169"/>
      <c r="D372" s="169"/>
      <c r="E372" s="169"/>
      <c r="F372" s="169"/>
      <c r="G372" s="169"/>
      <c r="H372" s="169"/>
      <c r="I372" s="169"/>
      <c r="J372" s="169"/>
      <c r="K372" s="169"/>
      <c r="L372" s="169"/>
      <c r="M372" s="169"/>
      <c r="N372" s="169"/>
      <c r="O372" s="169"/>
      <c r="P372" s="169"/>
      <c r="Q372" s="169"/>
      <c r="R372" s="169"/>
      <c r="S372" s="169"/>
      <c r="T372" s="169"/>
      <c r="U372" s="169"/>
    </row>
    <row r="373" spans="1:21" ht="12.75" customHeight="1">
      <c r="A373" s="169"/>
      <c r="B373" s="169"/>
      <c r="C373" s="169"/>
      <c r="D373" s="169"/>
      <c r="E373" s="169"/>
      <c r="F373" s="169"/>
      <c r="G373" s="169"/>
      <c r="H373" s="169"/>
      <c r="I373" s="169"/>
      <c r="J373" s="169"/>
      <c r="K373" s="169"/>
      <c r="L373" s="169"/>
      <c r="M373" s="169"/>
      <c r="N373" s="169"/>
      <c r="O373" s="169"/>
      <c r="P373" s="169"/>
      <c r="Q373" s="169"/>
      <c r="R373" s="169"/>
      <c r="S373" s="169"/>
      <c r="T373" s="169"/>
      <c r="U373" s="169"/>
    </row>
    <row r="374" spans="1:21" ht="12.75" customHeight="1">
      <c r="A374" s="169"/>
      <c r="B374" s="169"/>
      <c r="C374" s="169"/>
      <c r="D374" s="169"/>
      <c r="E374" s="169"/>
      <c r="F374" s="169"/>
      <c r="G374" s="169"/>
      <c r="H374" s="169"/>
      <c r="I374" s="169"/>
      <c r="J374" s="169"/>
      <c r="K374" s="169"/>
      <c r="L374" s="169"/>
      <c r="M374" s="169"/>
      <c r="N374" s="169"/>
      <c r="O374" s="169"/>
      <c r="P374" s="169"/>
      <c r="Q374" s="169"/>
      <c r="R374" s="169"/>
      <c r="S374" s="169"/>
      <c r="T374" s="169"/>
      <c r="U374" s="169"/>
    </row>
    <row r="375" spans="1:21" ht="12.75" customHeight="1">
      <c r="A375" s="169"/>
      <c r="B375" s="169"/>
      <c r="C375" s="169"/>
      <c r="D375" s="169"/>
      <c r="E375" s="169"/>
      <c r="F375" s="169"/>
      <c r="G375" s="169"/>
      <c r="H375" s="169"/>
      <c r="I375" s="169"/>
      <c r="J375" s="169"/>
      <c r="K375" s="169"/>
      <c r="L375" s="169"/>
      <c r="M375" s="169"/>
      <c r="N375" s="169"/>
      <c r="O375" s="169"/>
      <c r="P375" s="169"/>
      <c r="Q375" s="169"/>
      <c r="R375" s="169"/>
      <c r="S375" s="169"/>
      <c r="T375" s="169"/>
      <c r="U375" s="169"/>
    </row>
    <row r="376" spans="1:21" ht="12.75" customHeight="1">
      <c r="A376" s="169"/>
      <c r="B376" s="169"/>
      <c r="C376" s="169"/>
      <c r="D376" s="169"/>
      <c r="E376" s="169"/>
      <c r="F376" s="169"/>
      <c r="G376" s="169"/>
      <c r="H376" s="169"/>
      <c r="I376" s="169"/>
      <c r="J376" s="169"/>
      <c r="K376" s="169"/>
      <c r="L376" s="169"/>
      <c r="M376" s="169"/>
      <c r="N376" s="169"/>
      <c r="O376" s="169"/>
      <c r="P376" s="169"/>
      <c r="Q376" s="169"/>
      <c r="R376" s="169"/>
      <c r="S376" s="169"/>
      <c r="T376" s="169"/>
      <c r="U376" s="169"/>
    </row>
    <row r="377" spans="1:21" ht="12.75" customHeight="1">
      <c r="A377" s="169"/>
      <c r="B377" s="169"/>
      <c r="C377" s="169"/>
      <c r="D377" s="169"/>
      <c r="E377" s="169"/>
      <c r="F377" s="169"/>
      <c r="G377" s="169"/>
      <c r="H377" s="169"/>
      <c r="I377" s="169"/>
      <c r="J377" s="169"/>
      <c r="K377" s="169"/>
      <c r="L377" s="169"/>
      <c r="M377" s="169"/>
      <c r="N377" s="169"/>
      <c r="O377" s="169"/>
      <c r="P377" s="169"/>
      <c r="Q377" s="169"/>
      <c r="R377" s="169"/>
      <c r="S377" s="169"/>
      <c r="T377" s="169"/>
      <c r="U377" s="169"/>
    </row>
    <row r="378" spans="1:21" ht="12.75" customHeight="1">
      <c r="A378" s="169"/>
      <c r="B378" s="169"/>
      <c r="C378" s="169"/>
      <c r="D378" s="169"/>
      <c r="E378" s="169"/>
      <c r="F378" s="169"/>
      <c r="G378" s="169"/>
      <c r="H378" s="169"/>
      <c r="I378" s="169"/>
      <c r="J378" s="169"/>
      <c r="K378" s="169"/>
      <c r="L378" s="169"/>
      <c r="M378" s="169"/>
      <c r="N378" s="169"/>
      <c r="O378" s="169"/>
      <c r="P378" s="169"/>
      <c r="Q378" s="169"/>
      <c r="R378" s="169"/>
      <c r="S378" s="169"/>
      <c r="T378" s="169"/>
      <c r="U378" s="169"/>
    </row>
    <row r="379" spans="1:21" ht="12.75" customHeight="1">
      <c r="A379" s="169"/>
      <c r="B379" s="169"/>
      <c r="C379" s="169"/>
      <c r="D379" s="169"/>
      <c r="E379" s="169"/>
      <c r="F379" s="169"/>
      <c r="G379" s="169"/>
      <c r="H379" s="169"/>
      <c r="I379" s="169"/>
      <c r="J379" s="169"/>
      <c r="K379" s="169"/>
      <c r="L379" s="169"/>
      <c r="M379" s="169"/>
      <c r="N379" s="169"/>
      <c r="O379" s="169"/>
      <c r="P379" s="169"/>
      <c r="Q379" s="169"/>
      <c r="R379" s="169"/>
      <c r="S379" s="169"/>
      <c r="T379" s="169"/>
      <c r="U379" s="169"/>
    </row>
    <row r="380" spans="1:21" ht="12.75" customHeight="1">
      <c r="A380" s="169"/>
      <c r="B380" s="169"/>
      <c r="C380" s="169"/>
      <c r="D380" s="169"/>
      <c r="E380" s="169"/>
      <c r="F380" s="169"/>
      <c r="G380" s="169"/>
      <c r="H380" s="169"/>
      <c r="I380" s="169"/>
      <c r="J380" s="169"/>
      <c r="K380" s="169"/>
      <c r="L380" s="169"/>
      <c r="M380" s="169"/>
      <c r="N380" s="169"/>
      <c r="O380" s="169"/>
      <c r="P380" s="169"/>
      <c r="Q380" s="169"/>
      <c r="R380" s="169"/>
      <c r="S380" s="169"/>
      <c r="T380" s="169"/>
      <c r="U380" s="169"/>
    </row>
    <row r="381" spans="1:21" ht="12.75" customHeight="1">
      <c r="A381" s="169"/>
      <c r="B381" s="169"/>
      <c r="C381" s="169"/>
      <c r="D381" s="169"/>
      <c r="E381" s="169"/>
      <c r="F381" s="169"/>
      <c r="G381" s="169"/>
      <c r="H381" s="169"/>
      <c r="I381" s="169"/>
      <c r="J381" s="169"/>
      <c r="K381" s="169"/>
      <c r="L381" s="169"/>
      <c r="M381" s="169"/>
      <c r="N381" s="169"/>
      <c r="O381" s="169"/>
      <c r="P381" s="169"/>
      <c r="Q381" s="169"/>
      <c r="R381" s="169"/>
      <c r="S381" s="169"/>
      <c r="T381" s="169"/>
      <c r="U381" s="169"/>
    </row>
    <row r="382" spans="1:21" ht="12.75" customHeight="1">
      <c r="A382" s="169"/>
      <c r="B382" s="169"/>
      <c r="C382" s="169"/>
      <c r="D382" s="169"/>
      <c r="E382" s="169"/>
      <c r="F382" s="169"/>
      <c r="G382" s="169"/>
      <c r="H382" s="169"/>
      <c r="I382" s="169"/>
      <c r="J382" s="169"/>
      <c r="K382" s="169"/>
      <c r="L382" s="169"/>
      <c r="M382" s="169"/>
      <c r="N382" s="169"/>
      <c r="O382" s="169"/>
      <c r="P382" s="169"/>
      <c r="Q382" s="169"/>
      <c r="R382" s="169"/>
      <c r="S382" s="169"/>
      <c r="T382" s="169"/>
      <c r="U382" s="169"/>
    </row>
    <row r="383" spans="1:21" ht="12.75" customHeight="1">
      <c r="A383" s="169"/>
      <c r="B383" s="169"/>
      <c r="C383" s="169"/>
      <c r="D383" s="169"/>
      <c r="E383" s="169"/>
      <c r="F383" s="169"/>
      <c r="G383" s="169"/>
      <c r="H383" s="169"/>
      <c r="I383" s="169"/>
      <c r="J383" s="169"/>
      <c r="K383" s="169"/>
      <c r="L383" s="169"/>
      <c r="M383" s="169"/>
      <c r="N383" s="169"/>
      <c r="O383" s="169"/>
      <c r="P383" s="169"/>
      <c r="Q383" s="169"/>
      <c r="R383" s="169"/>
      <c r="S383" s="169"/>
      <c r="T383" s="169"/>
      <c r="U383" s="169"/>
    </row>
    <row r="384" spans="1:21" ht="12.75" customHeight="1">
      <c r="A384" s="169"/>
      <c r="B384" s="169"/>
      <c r="C384" s="169"/>
      <c r="D384" s="169"/>
      <c r="E384" s="169"/>
      <c r="F384" s="169"/>
      <c r="G384" s="169"/>
      <c r="H384" s="169"/>
      <c r="I384" s="169"/>
      <c r="J384" s="169"/>
      <c r="K384" s="169"/>
      <c r="L384" s="169"/>
      <c r="M384" s="169"/>
      <c r="N384" s="169"/>
      <c r="O384" s="169"/>
      <c r="P384" s="169"/>
      <c r="Q384" s="169"/>
      <c r="R384" s="169"/>
      <c r="S384" s="169"/>
      <c r="T384" s="169"/>
      <c r="U384" s="169"/>
    </row>
    <row r="385" spans="1:21" ht="12.75" customHeight="1">
      <c r="A385" s="169"/>
      <c r="B385" s="169"/>
      <c r="C385" s="169"/>
      <c r="D385" s="169"/>
      <c r="E385" s="169"/>
      <c r="F385" s="169"/>
      <c r="G385" s="169"/>
      <c r="H385" s="169"/>
      <c r="I385" s="169"/>
      <c r="J385" s="169"/>
      <c r="K385" s="169"/>
      <c r="L385" s="169"/>
      <c r="M385" s="169"/>
      <c r="N385" s="169"/>
      <c r="O385" s="169"/>
      <c r="P385" s="169"/>
      <c r="Q385" s="169"/>
      <c r="R385" s="169"/>
      <c r="S385" s="169"/>
      <c r="T385" s="169"/>
      <c r="U385" s="169"/>
    </row>
    <row r="386" spans="1:21" ht="12.75" customHeight="1">
      <c r="A386" s="169"/>
      <c r="B386" s="169"/>
      <c r="C386" s="169"/>
      <c r="D386" s="169"/>
      <c r="E386" s="169"/>
      <c r="F386" s="169"/>
      <c r="G386" s="169"/>
      <c r="H386" s="169"/>
      <c r="I386" s="169"/>
      <c r="J386" s="169"/>
      <c r="K386" s="169"/>
      <c r="L386" s="169"/>
      <c r="M386" s="169"/>
      <c r="N386" s="169"/>
      <c r="O386" s="169"/>
      <c r="P386" s="169"/>
      <c r="Q386" s="169"/>
      <c r="R386" s="169"/>
      <c r="S386" s="169"/>
      <c r="T386" s="169"/>
      <c r="U386" s="169"/>
    </row>
    <row r="387" spans="1:21" ht="12.75" customHeight="1">
      <c r="A387" s="169"/>
      <c r="B387" s="169"/>
      <c r="C387" s="169"/>
      <c r="D387" s="169"/>
      <c r="E387" s="169"/>
      <c r="F387" s="169"/>
      <c r="G387" s="169"/>
      <c r="H387" s="169"/>
      <c r="I387" s="169"/>
      <c r="J387" s="169"/>
      <c r="K387" s="169"/>
      <c r="L387" s="169"/>
      <c r="M387" s="169"/>
      <c r="N387" s="169"/>
      <c r="O387" s="169"/>
      <c r="P387" s="169"/>
      <c r="Q387" s="169"/>
      <c r="R387" s="169"/>
      <c r="S387" s="169"/>
      <c r="T387" s="169"/>
      <c r="U387" s="169"/>
    </row>
    <row r="388" spans="1:21" ht="12.75" customHeight="1">
      <c r="A388" s="169"/>
      <c r="B388" s="169"/>
      <c r="C388" s="169"/>
      <c r="D388" s="169"/>
      <c r="E388" s="169"/>
      <c r="F388" s="169"/>
      <c r="G388" s="169"/>
      <c r="H388" s="169"/>
      <c r="I388" s="169"/>
      <c r="J388" s="169"/>
      <c r="K388" s="169"/>
      <c r="L388" s="169"/>
      <c r="M388" s="169"/>
      <c r="N388" s="169"/>
      <c r="O388" s="169"/>
      <c r="P388" s="169"/>
      <c r="Q388" s="169"/>
      <c r="R388" s="169"/>
      <c r="S388" s="169"/>
      <c r="T388" s="169"/>
      <c r="U388" s="169"/>
    </row>
    <row r="389" spans="1:21" ht="12.75" customHeight="1">
      <c r="A389" s="169"/>
      <c r="B389" s="169"/>
      <c r="C389" s="169"/>
      <c r="D389" s="169"/>
      <c r="E389" s="169"/>
      <c r="F389" s="169"/>
      <c r="G389" s="169"/>
      <c r="H389" s="169"/>
      <c r="I389" s="169"/>
      <c r="J389" s="169"/>
      <c r="K389" s="169"/>
      <c r="L389" s="169"/>
      <c r="M389" s="169"/>
      <c r="N389" s="169"/>
      <c r="O389" s="169"/>
      <c r="P389" s="169"/>
      <c r="Q389" s="169"/>
      <c r="R389" s="169"/>
      <c r="S389" s="169"/>
      <c r="T389" s="169"/>
      <c r="U389" s="169"/>
    </row>
    <row r="390" spans="1:21" ht="12.75" customHeight="1">
      <c r="A390" s="169"/>
      <c r="B390" s="169"/>
      <c r="C390" s="169"/>
      <c r="D390" s="169"/>
      <c r="E390" s="169"/>
      <c r="F390" s="169"/>
      <c r="G390" s="169"/>
      <c r="H390" s="169"/>
      <c r="I390" s="169"/>
      <c r="J390" s="169"/>
      <c r="K390" s="169"/>
      <c r="L390" s="169"/>
      <c r="M390" s="169"/>
      <c r="N390" s="169"/>
      <c r="O390" s="169"/>
      <c r="P390" s="169"/>
      <c r="Q390" s="169"/>
      <c r="R390" s="169"/>
      <c r="S390" s="169"/>
      <c r="T390" s="169"/>
      <c r="U390" s="169"/>
    </row>
    <row r="391" spans="1:21" ht="12.75" customHeight="1">
      <c r="A391" s="169"/>
      <c r="B391" s="169"/>
      <c r="C391" s="169"/>
      <c r="D391" s="169"/>
      <c r="E391" s="169"/>
      <c r="F391" s="169"/>
      <c r="G391" s="169"/>
      <c r="H391" s="169"/>
      <c r="I391" s="169"/>
      <c r="J391" s="169"/>
      <c r="K391" s="169"/>
      <c r="L391" s="169"/>
      <c r="M391" s="169"/>
      <c r="N391" s="169"/>
      <c r="O391" s="169"/>
      <c r="P391" s="169"/>
      <c r="Q391" s="169"/>
      <c r="R391" s="169"/>
      <c r="S391" s="169"/>
      <c r="T391" s="169"/>
      <c r="U391" s="169"/>
    </row>
    <row r="392" spans="1:21" ht="12.75" customHeight="1">
      <c r="A392" s="169"/>
      <c r="B392" s="169"/>
      <c r="C392" s="169"/>
      <c r="D392" s="169"/>
      <c r="E392" s="169"/>
      <c r="F392" s="169"/>
      <c r="G392" s="169"/>
      <c r="H392" s="169"/>
      <c r="I392" s="169"/>
      <c r="J392" s="169"/>
      <c r="K392" s="169"/>
      <c r="L392" s="169"/>
      <c r="M392" s="169"/>
      <c r="N392" s="169"/>
      <c r="O392" s="169"/>
      <c r="P392" s="169"/>
      <c r="Q392" s="169"/>
      <c r="R392" s="169"/>
      <c r="S392" s="169"/>
      <c r="T392" s="169"/>
      <c r="U392" s="169"/>
    </row>
    <row r="393" spans="1:21" ht="12.75" customHeight="1">
      <c r="A393" s="169"/>
      <c r="B393" s="169"/>
      <c r="C393" s="169"/>
      <c r="D393" s="169"/>
      <c r="E393" s="169"/>
      <c r="F393" s="169"/>
      <c r="G393" s="169"/>
      <c r="H393" s="169"/>
      <c r="I393" s="169"/>
      <c r="J393" s="169"/>
      <c r="K393" s="169"/>
      <c r="L393" s="169"/>
      <c r="M393" s="169"/>
      <c r="N393" s="169"/>
      <c r="O393" s="169"/>
      <c r="P393" s="169"/>
      <c r="Q393" s="169"/>
      <c r="R393" s="169"/>
      <c r="S393" s="169"/>
      <c r="T393" s="169"/>
      <c r="U393" s="169"/>
    </row>
    <row r="394" spans="1:21" ht="12.75" customHeight="1">
      <c r="A394" s="169"/>
      <c r="B394" s="169"/>
      <c r="C394" s="169"/>
      <c r="D394" s="169"/>
      <c r="E394" s="169"/>
      <c r="F394" s="169"/>
      <c r="G394" s="169"/>
      <c r="H394" s="169"/>
      <c r="I394" s="169"/>
      <c r="J394" s="169"/>
      <c r="K394" s="169"/>
      <c r="L394" s="169"/>
      <c r="M394" s="169"/>
      <c r="N394" s="169"/>
      <c r="O394" s="169"/>
      <c r="P394" s="169"/>
      <c r="Q394" s="169"/>
      <c r="R394" s="169"/>
      <c r="S394" s="169"/>
      <c r="T394" s="169"/>
      <c r="U394" s="169"/>
    </row>
    <row r="395" spans="1:21" ht="12.75" customHeight="1">
      <c r="A395" s="169"/>
      <c r="B395" s="169"/>
      <c r="C395" s="169"/>
      <c r="D395" s="169"/>
      <c r="E395" s="169"/>
      <c r="F395" s="169"/>
      <c r="G395" s="169"/>
      <c r="H395" s="169"/>
      <c r="I395" s="169"/>
      <c r="J395" s="169"/>
      <c r="K395" s="169"/>
      <c r="L395" s="169"/>
      <c r="M395" s="169"/>
      <c r="N395" s="169"/>
      <c r="O395" s="169"/>
      <c r="P395" s="169"/>
      <c r="Q395" s="169"/>
      <c r="R395" s="169"/>
      <c r="S395" s="169"/>
      <c r="T395" s="169"/>
      <c r="U395" s="169"/>
    </row>
    <row r="396" spans="1:21" ht="12.75" customHeight="1">
      <c r="A396" s="169"/>
      <c r="B396" s="169"/>
      <c r="C396" s="169"/>
      <c r="D396" s="169"/>
      <c r="E396" s="169"/>
      <c r="F396" s="169"/>
      <c r="G396" s="169"/>
      <c r="H396" s="169"/>
      <c r="I396" s="169"/>
      <c r="J396" s="169"/>
      <c r="K396" s="169"/>
      <c r="L396" s="169"/>
      <c r="M396" s="169"/>
      <c r="N396" s="169"/>
      <c r="O396" s="169"/>
      <c r="P396" s="169"/>
      <c r="Q396" s="169"/>
      <c r="R396" s="169"/>
      <c r="S396" s="169"/>
      <c r="T396" s="169"/>
      <c r="U396" s="169"/>
    </row>
    <row r="397" spans="1:21" ht="12.75" customHeight="1">
      <c r="A397" s="169"/>
      <c r="B397" s="169"/>
      <c r="C397" s="169"/>
      <c r="D397" s="169"/>
      <c r="E397" s="169"/>
      <c r="F397" s="169"/>
      <c r="G397" s="169"/>
      <c r="H397" s="169"/>
      <c r="I397" s="169"/>
      <c r="J397" s="169"/>
      <c r="K397" s="169"/>
      <c r="L397" s="169"/>
      <c r="M397" s="169"/>
      <c r="N397" s="169"/>
      <c r="O397" s="169"/>
      <c r="P397" s="169"/>
      <c r="Q397" s="169"/>
      <c r="R397" s="169"/>
      <c r="S397" s="169"/>
      <c r="T397" s="169"/>
      <c r="U397" s="169"/>
    </row>
    <row r="398" spans="1:21" ht="12.75" customHeight="1">
      <c r="A398" s="169"/>
      <c r="B398" s="169"/>
      <c r="C398" s="169"/>
      <c r="D398" s="169"/>
      <c r="E398" s="169"/>
      <c r="F398" s="169"/>
      <c r="G398" s="169"/>
      <c r="H398" s="169"/>
      <c r="I398" s="169"/>
      <c r="J398" s="169"/>
      <c r="K398" s="169"/>
      <c r="L398" s="169"/>
      <c r="M398" s="169"/>
      <c r="N398" s="169"/>
      <c r="O398" s="169"/>
      <c r="P398" s="169"/>
      <c r="Q398" s="169"/>
      <c r="R398" s="169"/>
      <c r="S398" s="169"/>
      <c r="T398" s="169"/>
      <c r="U398" s="169"/>
    </row>
    <row r="399" spans="1:21" ht="12.75" customHeight="1">
      <c r="A399" s="169"/>
      <c r="B399" s="169"/>
      <c r="C399" s="169"/>
      <c r="D399" s="169"/>
      <c r="E399" s="169"/>
      <c r="F399" s="169"/>
      <c r="G399" s="169"/>
      <c r="H399" s="169"/>
      <c r="I399" s="169"/>
      <c r="J399" s="169"/>
      <c r="K399" s="169"/>
      <c r="L399" s="169"/>
      <c r="M399" s="169"/>
      <c r="N399" s="169"/>
      <c r="O399" s="169"/>
      <c r="P399" s="169"/>
      <c r="Q399" s="169"/>
      <c r="R399" s="169"/>
      <c r="S399" s="169"/>
      <c r="T399" s="169"/>
      <c r="U399" s="169"/>
    </row>
    <row r="400" spans="1:21" ht="12.75" customHeight="1">
      <c r="A400" s="169"/>
      <c r="B400" s="169"/>
      <c r="C400" s="169"/>
      <c r="D400" s="169"/>
      <c r="E400" s="169"/>
      <c r="F400" s="169"/>
      <c r="G400" s="169"/>
      <c r="H400" s="169"/>
      <c r="I400" s="169"/>
      <c r="J400" s="169"/>
      <c r="K400" s="169"/>
      <c r="L400" s="169"/>
      <c r="M400" s="169"/>
      <c r="N400" s="169"/>
      <c r="O400" s="169"/>
      <c r="P400" s="169"/>
      <c r="Q400" s="169"/>
      <c r="R400" s="169"/>
      <c r="S400" s="169"/>
      <c r="T400" s="169"/>
      <c r="U400" s="169"/>
    </row>
    <row r="401" spans="1:21" ht="12.75" customHeight="1">
      <c r="A401" s="169"/>
      <c r="B401" s="169"/>
      <c r="C401" s="169"/>
      <c r="D401" s="169"/>
      <c r="E401" s="169"/>
      <c r="F401" s="169"/>
      <c r="G401" s="169"/>
      <c r="H401" s="169"/>
      <c r="I401" s="169"/>
      <c r="J401" s="169"/>
      <c r="K401" s="169"/>
      <c r="L401" s="169"/>
      <c r="M401" s="169"/>
      <c r="N401" s="169"/>
      <c r="O401" s="169"/>
      <c r="P401" s="169"/>
      <c r="Q401" s="169"/>
      <c r="R401" s="169"/>
      <c r="S401" s="169"/>
      <c r="T401" s="169"/>
      <c r="U401" s="169"/>
    </row>
    <row r="402" spans="1:21" ht="12.75" customHeight="1">
      <c r="A402" s="169"/>
      <c r="B402" s="169"/>
      <c r="C402" s="169"/>
      <c r="D402" s="169"/>
      <c r="E402" s="169"/>
      <c r="F402" s="169"/>
      <c r="G402" s="169"/>
      <c r="H402" s="169"/>
      <c r="I402" s="169"/>
      <c r="J402" s="169"/>
      <c r="K402" s="169"/>
      <c r="L402" s="169"/>
      <c r="M402" s="169"/>
      <c r="N402" s="169"/>
      <c r="O402" s="169"/>
      <c r="P402" s="169"/>
      <c r="Q402" s="169"/>
      <c r="R402" s="169"/>
      <c r="S402" s="169"/>
      <c r="T402" s="169"/>
      <c r="U402" s="169"/>
    </row>
    <row r="403" spans="1:21" ht="12.75" customHeight="1">
      <c r="A403" s="169"/>
      <c r="B403" s="169"/>
      <c r="C403" s="169"/>
      <c r="D403" s="169"/>
      <c r="E403" s="169"/>
      <c r="F403" s="169"/>
      <c r="G403" s="169"/>
      <c r="H403" s="169"/>
      <c r="I403" s="169"/>
      <c r="J403" s="169"/>
      <c r="K403" s="169"/>
      <c r="L403" s="169"/>
      <c r="M403" s="169"/>
      <c r="N403" s="169"/>
      <c r="O403" s="169"/>
      <c r="P403" s="169"/>
      <c r="Q403" s="169"/>
      <c r="R403" s="169"/>
      <c r="S403" s="169"/>
      <c r="T403" s="169"/>
      <c r="U403" s="169"/>
    </row>
    <row r="404" spans="1:21" ht="12.75" customHeight="1">
      <c r="A404" s="169"/>
      <c r="B404" s="169"/>
      <c r="C404" s="169"/>
      <c r="D404" s="169"/>
      <c r="E404" s="169"/>
      <c r="F404" s="169"/>
      <c r="G404" s="169"/>
      <c r="H404" s="169"/>
      <c r="I404" s="169"/>
      <c r="J404" s="169"/>
      <c r="K404" s="169"/>
      <c r="L404" s="169"/>
      <c r="M404" s="169"/>
      <c r="N404" s="169"/>
      <c r="O404" s="169"/>
      <c r="P404" s="169"/>
      <c r="Q404" s="169"/>
      <c r="R404" s="169"/>
      <c r="S404" s="169"/>
      <c r="T404" s="169"/>
      <c r="U404" s="169"/>
    </row>
    <row r="405" spans="1:21" ht="12.75" customHeight="1">
      <c r="A405" s="169"/>
      <c r="B405" s="169"/>
      <c r="C405" s="169"/>
      <c r="D405" s="169"/>
      <c r="E405" s="169"/>
      <c r="F405" s="169"/>
      <c r="G405" s="169"/>
      <c r="H405" s="169"/>
      <c r="I405" s="169"/>
      <c r="J405" s="169"/>
      <c r="K405" s="169"/>
      <c r="L405" s="169"/>
      <c r="M405" s="169"/>
      <c r="N405" s="169"/>
      <c r="O405" s="169"/>
      <c r="P405" s="169"/>
      <c r="Q405" s="169"/>
      <c r="R405" s="169"/>
      <c r="S405" s="169"/>
      <c r="T405" s="169"/>
      <c r="U405" s="169"/>
    </row>
    <row r="406" spans="1:21" ht="12.75" customHeight="1">
      <c r="A406" s="169"/>
      <c r="B406" s="169"/>
      <c r="C406" s="169"/>
      <c r="D406" s="169"/>
      <c r="E406" s="169"/>
      <c r="F406" s="169"/>
      <c r="G406" s="169"/>
      <c r="H406" s="169"/>
      <c r="I406" s="169"/>
      <c r="J406" s="169"/>
      <c r="K406" s="169"/>
      <c r="L406" s="169"/>
      <c r="M406" s="169"/>
      <c r="N406" s="169"/>
      <c r="O406" s="169"/>
      <c r="P406" s="169"/>
      <c r="Q406" s="169"/>
      <c r="R406" s="169"/>
      <c r="S406" s="169"/>
      <c r="T406" s="169"/>
      <c r="U406" s="169"/>
    </row>
    <row r="407" spans="1:21" ht="12.75" customHeight="1">
      <c r="A407" s="169"/>
      <c r="B407" s="169"/>
      <c r="C407" s="169"/>
      <c r="D407" s="169"/>
      <c r="E407" s="169"/>
      <c r="F407" s="169"/>
      <c r="G407" s="169"/>
      <c r="H407" s="169"/>
      <c r="I407" s="169"/>
      <c r="J407" s="169"/>
      <c r="K407" s="169"/>
      <c r="L407" s="169"/>
      <c r="M407" s="169"/>
      <c r="N407" s="169"/>
      <c r="O407" s="169"/>
      <c r="P407" s="169"/>
      <c r="Q407" s="169"/>
      <c r="R407" s="169"/>
      <c r="S407" s="169"/>
      <c r="T407" s="169"/>
      <c r="U407" s="169"/>
    </row>
    <row r="408" spans="1:21" ht="12.75" customHeight="1">
      <c r="A408" s="169"/>
      <c r="B408" s="169"/>
      <c r="C408" s="169"/>
      <c r="D408" s="169"/>
      <c r="E408" s="169"/>
      <c r="F408" s="169"/>
      <c r="G408" s="169"/>
      <c r="H408" s="169"/>
      <c r="I408" s="169"/>
      <c r="J408" s="169"/>
      <c r="K408" s="169"/>
      <c r="L408" s="169"/>
      <c r="M408" s="169"/>
      <c r="N408" s="169"/>
      <c r="O408" s="169"/>
      <c r="P408" s="169"/>
      <c r="Q408" s="169"/>
      <c r="R408" s="169"/>
      <c r="S408" s="169"/>
      <c r="T408" s="169"/>
      <c r="U408" s="169"/>
    </row>
    <row r="409" spans="1:21" ht="12.75" customHeight="1">
      <c r="A409" s="169"/>
      <c r="B409" s="169"/>
      <c r="C409" s="169"/>
      <c r="D409" s="169"/>
      <c r="E409" s="169"/>
      <c r="F409" s="169"/>
      <c r="G409" s="169"/>
      <c r="H409" s="169"/>
      <c r="I409" s="169"/>
      <c r="J409" s="169"/>
      <c r="K409" s="169"/>
      <c r="L409" s="169"/>
      <c r="M409" s="169"/>
      <c r="N409" s="169"/>
      <c r="O409" s="169"/>
      <c r="P409" s="169"/>
      <c r="Q409" s="169"/>
      <c r="R409" s="169"/>
      <c r="S409" s="169"/>
      <c r="T409" s="169"/>
      <c r="U409" s="169"/>
    </row>
    <row r="410" spans="1:21" ht="12.75" customHeight="1">
      <c r="A410" s="169"/>
      <c r="B410" s="169"/>
      <c r="C410" s="169"/>
      <c r="D410" s="169"/>
      <c r="E410" s="169"/>
      <c r="F410" s="169"/>
      <c r="G410" s="169"/>
      <c r="H410" s="169"/>
      <c r="I410" s="169"/>
      <c r="J410" s="169"/>
      <c r="K410" s="169"/>
      <c r="L410" s="169"/>
      <c r="M410" s="169"/>
      <c r="N410" s="169"/>
      <c r="O410" s="169"/>
      <c r="P410" s="169"/>
      <c r="Q410" s="169"/>
      <c r="R410" s="169"/>
      <c r="S410" s="169"/>
      <c r="T410" s="169"/>
      <c r="U410" s="169"/>
    </row>
    <row r="411" spans="1:21" ht="12.75" customHeight="1">
      <c r="A411" s="169"/>
      <c r="B411" s="169"/>
      <c r="C411" s="169"/>
      <c r="D411" s="169"/>
      <c r="E411" s="169"/>
      <c r="F411" s="169"/>
      <c r="G411" s="169"/>
      <c r="H411" s="169"/>
      <c r="I411" s="169"/>
      <c r="J411" s="169"/>
      <c r="K411" s="169"/>
      <c r="L411" s="169"/>
      <c r="M411" s="169"/>
      <c r="N411" s="169"/>
      <c r="O411" s="169"/>
      <c r="P411" s="169"/>
      <c r="Q411" s="169"/>
      <c r="R411" s="169"/>
      <c r="S411" s="169"/>
      <c r="T411" s="169"/>
      <c r="U411" s="169"/>
    </row>
    <row r="412" spans="1:21" ht="12.75" customHeight="1">
      <c r="A412" s="169"/>
      <c r="B412" s="169"/>
      <c r="C412" s="169"/>
      <c r="D412" s="169"/>
      <c r="E412" s="169"/>
      <c r="F412" s="169"/>
      <c r="G412" s="169"/>
      <c r="H412" s="169"/>
      <c r="I412" s="169"/>
      <c r="J412" s="169"/>
      <c r="K412" s="169"/>
      <c r="L412" s="169"/>
      <c r="M412" s="169"/>
      <c r="N412" s="169"/>
      <c r="O412" s="169"/>
      <c r="P412" s="169"/>
      <c r="Q412" s="169"/>
      <c r="R412" s="169"/>
      <c r="S412" s="169"/>
      <c r="T412" s="169"/>
      <c r="U412" s="169"/>
    </row>
    <row r="413" spans="1:21" ht="12.75" customHeight="1">
      <c r="A413" s="169"/>
      <c r="B413" s="169"/>
      <c r="C413" s="169"/>
      <c r="D413" s="169"/>
      <c r="E413" s="169"/>
      <c r="F413" s="169"/>
      <c r="G413" s="169"/>
      <c r="H413" s="169"/>
      <c r="I413" s="169"/>
      <c r="J413" s="169"/>
      <c r="K413" s="169"/>
      <c r="L413" s="169"/>
      <c r="M413" s="169"/>
      <c r="N413" s="169"/>
      <c r="O413" s="169"/>
      <c r="P413" s="169"/>
      <c r="Q413" s="169"/>
      <c r="R413" s="169"/>
      <c r="S413" s="169"/>
      <c r="T413" s="169"/>
      <c r="U413" s="169"/>
    </row>
    <row r="414" spans="1:21" ht="12.75" customHeight="1">
      <c r="A414" s="169"/>
      <c r="B414" s="169"/>
      <c r="C414" s="169"/>
      <c r="D414" s="169"/>
      <c r="E414" s="169"/>
      <c r="F414" s="169"/>
      <c r="G414" s="169"/>
      <c r="H414" s="169"/>
      <c r="I414" s="169"/>
      <c r="J414" s="169"/>
      <c r="K414" s="169"/>
      <c r="L414" s="169"/>
      <c r="M414" s="169"/>
      <c r="N414" s="169"/>
      <c r="O414" s="169"/>
      <c r="P414" s="169"/>
      <c r="Q414" s="169"/>
      <c r="R414" s="169"/>
      <c r="S414" s="169"/>
      <c r="T414" s="169"/>
      <c r="U414" s="169"/>
    </row>
    <row r="415" spans="1:21" ht="12.75" customHeight="1">
      <c r="A415" s="169"/>
      <c r="B415" s="169"/>
      <c r="C415" s="169"/>
      <c r="D415" s="169"/>
      <c r="E415" s="169"/>
      <c r="F415" s="169"/>
      <c r="G415" s="169"/>
      <c r="H415" s="169"/>
      <c r="I415" s="169"/>
      <c r="J415" s="169"/>
      <c r="K415" s="169"/>
      <c r="L415" s="169"/>
      <c r="M415" s="169"/>
      <c r="N415" s="169"/>
      <c r="O415" s="169"/>
      <c r="P415" s="169"/>
      <c r="Q415" s="169"/>
      <c r="R415" s="169"/>
      <c r="S415" s="169"/>
      <c r="T415" s="169"/>
      <c r="U415" s="169"/>
    </row>
    <row r="416" spans="1:21" ht="12.75" customHeight="1">
      <c r="A416" s="169"/>
      <c r="B416" s="169"/>
      <c r="C416" s="169"/>
      <c r="D416" s="169"/>
      <c r="E416" s="169"/>
      <c r="F416" s="169"/>
      <c r="G416" s="169"/>
      <c r="H416" s="169"/>
      <c r="I416" s="169"/>
      <c r="J416" s="169"/>
      <c r="K416" s="169"/>
      <c r="L416" s="169"/>
      <c r="M416" s="169"/>
      <c r="N416" s="169"/>
      <c r="O416" s="169"/>
      <c r="P416" s="169"/>
      <c r="Q416" s="169"/>
      <c r="R416" s="169"/>
      <c r="S416" s="169"/>
      <c r="T416" s="169"/>
      <c r="U416" s="169"/>
    </row>
    <row r="417" spans="1:21" ht="12.75" customHeight="1">
      <c r="A417" s="169"/>
      <c r="B417" s="169"/>
      <c r="C417" s="169"/>
      <c r="D417" s="169"/>
      <c r="E417" s="169"/>
      <c r="F417" s="169"/>
      <c r="G417" s="169"/>
      <c r="H417" s="169"/>
      <c r="I417" s="169"/>
      <c r="J417" s="169"/>
      <c r="K417" s="169"/>
      <c r="L417" s="169"/>
      <c r="M417" s="169"/>
      <c r="N417" s="169"/>
      <c r="O417" s="169"/>
      <c r="P417" s="169"/>
      <c r="Q417" s="169"/>
      <c r="R417" s="169"/>
      <c r="S417" s="169"/>
      <c r="T417" s="169"/>
      <c r="U417" s="169"/>
    </row>
    <row r="418" spans="1:21" ht="12.75" customHeight="1">
      <c r="A418" s="169"/>
      <c r="B418" s="169"/>
      <c r="C418" s="169"/>
      <c r="D418" s="169"/>
      <c r="E418" s="169"/>
      <c r="F418" s="169"/>
      <c r="G418" s="169"/>
      <c r="H418" s="169"/>
      <c r="I418" s="169"/>
      <c r="J418" s="169"/>
      <c r="K418" s="169"/>
      <c r="L418" s="169"/>
      <c r="M418" s="169"/>
      <c r="N418" s="169"/>
      <c r="O418" s="169"/>
      <c r="P418" s="169"/>
      <c r="Q418" s="169"/>
      <c r="R418" s="169"/>
      <c r="S418" s="169"/>
      <c r="T418" s="169"/>
      <c r="U418" s="169"/>
    </row>
    <row r="419" spans="1:21" ht="12.75" customHeight="1">
      <c r="A419" s="169"/>
      <c r="B419" s="169"/>
      <c r="C419" s="169"/>
      <c r="D419" s="169"/>
      <c r="E419" s="169"/>
      <c r="F419" s="169"/>
      <c r="G419" s="169"/>
      <c r="H419" s="169"/>
      <c r="I419" s="169"/>
      <c r="J419" s="169"/>
      <c r="K419" s="169"/>
      <c r="L419" s="169"/>
      <c r="M419" s="169"/>
      <c r="N419" s="169"/>
      <c r="O419" s="169"/>
      <c r="P419" s="169"/>
      <c r="Q419" s="169"/>
      <c r="R419" s="169"/>
      <c r="S419" s="169"/>
      <c r="T419" s="169"/>
      <c r="U419" s="169"/>
    </row>
    <row r="420" spans="1:21" ht="12.75" customHeight="1">
      <c r="A420" s="169"/>
      <c r="B420" s="169"/>
      <c r="C420" s="169"/>
      <c r="D420" s="169"/>
      <c r="E420" s="169"/>
      <c r="F420" s="169"/>
      <c r="G420" s="169"/>
      <c r="H420" s="169"/>
      <c r="I420" s="169"/>
      <c r="J420" s="169"/>
      <c r="K420" s="169"/>
      <c r="L420" s="169"/>
      <c r="M420" s="169"/>
      <c r="N420" s="169"/>
      <c r="O420" s="169"/>
      <c r="P420" s="169"/>
      <c r="Q420" s="169"/>
      <c r="R420" s="169"/>
      <c r="S420" s="169"/>
      <c r="T420" s="169"/>
      <c r="U420" s="169"/>
    </row>
    <row r="421" spans="1:21" ht="12.75" customHeight="1">
      <c r="A421" s="169"/>
      <c r="B421" s="169"/>
      <c r="C421" s="169"/>
      <c r="D421" s="169"/>
      <c r="E421" s="169"/>
      <c r="F421" s="169"/>
      <c r="G421" s="169"/>
      <c r="H421" s="169"/>
      <c r="I421" s="169"/>
      <c r="J421" s="169"/>
      <c r="K421" s="169"/>
      <c r="L421" s="169"/>
      <c r="M421" s="169"/>
      <c r="N421" s="169"/>
      <c r="O421" s="169"/>
      <c r="P421" s="169"/>
      <c r="Q421" s="169"/>
      <c r="R421" s="169"/>
      <c r="S421" s="169"/>
      <c r="T421" s="169"/>
      <c r="U421" s="169"/>
    </row>
    <row r="422" spans="1:21" ht="12.75" customHeight="1">
      <c r="A422" s="169"/>
      <c r="B422" s="169"/>
      <c r="C422" s="169"/>
      <c r="D422" s="169"/>
      <c r="E422" s="169"/>
      <c r="F422" s="169"/>
      <c r="G422" s="169"/>
      <c r="H422" s="169"/>
      <c r="I422" s="169"/>
      <c r="J422" s="169"/>
      <c r="K422" s="169"/>
      <c r="L422" s="169"/>
      <c r="M422" s="169"/>
      <c r="N422" s="169"/>
      <c r="O422" s="169"/>
      <c r="P422" s="169"/>
      <c r="Q422" s="169"/>
      <c r="R422" s="169"/>
      <c r="S422" s="169"/>
      <c r="T422" s="169"/>
      <c r="U422" s="169"/>
    </row>
    <row r="423" spans="1:21" ht="12.75" customHeight="1">
      <c r="A423" s="169"/>
      <c r="B423" s="169"/>
      <c r="C423" s="169"/>
      <c r="D423" s="169"/>
      <c r="E423" s="169"/>
      <c r="F423" s="169"/>
      <c r="G423" s="169"/>
      <c r="H423" s="169"/>
      <c r="I423" s="169"/>
      <c r="J423" s="169"/>
      <c r="K423" s="169"/>
      <c r="L423" s="169"/>
      <c r="M423" s="169"/>
      <c r="N423" s="169"/>
      <c r="O423" s="169"/>
      <c r="P423" s="169"/>
      <c r="Q423" s="169"/>
      <c r="R423" s="169"/>
      <c r="S423" s="169"/>
      <c r="T423" s="169"/>
      <c r="U423" s="169"/>
    </row>
    <row r="424" spans="1:21" ht="12.75" customHeight="1">
      <c r="A424" s="169"/>
      <c r="B424" s="169"/>
      <c r="C424" s="169"/>
      <c r="D424" s="169"/>
      <c r="E424" s="169"/>
      <c r="F424" s="169"/>
      <c r="G424" s="169"/>
      <c r="H424" s="169"/>
      <c r="I424" s="169"/>
      <c r="J424" s="169"/>
      <c r="K424" s="169"/>
      <c r="L424" s="169"/>
      <c r="M424" s="169"/>
      <c r="N424" s="169"/>
      <c r="O424" s="169"/>
      <c r="P424" s="169"/>
      <c r="Q424" s="169"/>
      <c r="R424" s="169"/>
      <c r="S424" s="169"/>
      <c r="T424" s="169"/>
      <c r="U424" s="169"/>
    </row>
    <row r="425" spans="1:21" ht="12.75" customHeight="1">
      <c r="A425" s="169"/>
      <c r="B425" s="169"/>
      <c r="C425" s="169"/>
      <c r="D425" s="169"/>
      <c r="E425" s="169"/>
      <c r="F425" s="169"/>
      <c r="G425" s="169"/>
      <c r="H425" s="169"/>
      <c r="I425" s="169"/>
      <c r="J425" s="169"/>
      <c r="K425" s="169"/>
      <c r="L425" s="169"/>
      <c r="M425" s="169"/>
      <c r="N425" s="169"/>
      <c r="O425" s="169"/>
      <c r="P425" s="169"/>
      <c r="Q425" s="169"/>
      <c r="R425" s="169"/>
      <c r="S425" s="169"/>
      <c r="T425" s="169"/>
      <c r="U425" s="169"/>
    </row>
    <row r="426" spans="1:21" ht="12.75" customHeight="1">
      <c r="A426" s="169"/>
      <c r="B426" s="169"/>
      <c r="C426" s="169"/>
      <c r="D426" s="169"/>
      <c r="E426" s="169"/>
      <c r="F426" s="169"/>
      <c r="G426" s="169"/>
      <c r="H426" s="169"/>
      <c r="I426" s="169"/>
      <c r="J426" s="169"/>
      <c r="K426" s="169"/>
      <c r="L426" s="169"/>
      <c r="M426" s="169"/>
      <c r="N426" s="169"/>
      <c r="O426" s="169"/>
      <c r="P426" s="169"/>
      <c r="Q426" s="169"/>
      <c r="R426" s="169"/>
      <c r="S426" s="169"/>
      <c r="T426" s="169"/>
      <c r="U426" s="169"/>
    </row>
    <row r="427" spans="1:21" ht="12.75" customHeight="1">
      <c r="A427" s="169"/>
      <c r="B427" s="169"/>
      <c r="C427" s="169"/>
      <c r="D427" s="169"/>
      <c r="E427" s="169"/>
      <c r="F427" s="169"/>
      <c r="G427" s="169"/>
      <c r="H427" s="169"/>
      <c r="I427" s="169"/>
      <c r="J427" s="169"/>
      <c r="K427" s="169"/>
      <c r="L427" s="169"/>
      <c r="M427" s="169"/>
      <c r="N427" s="169"/>
      <c r="O427" s="169"/>
      <c r="P427" s="169"/>
      <c r="Q427" s="169"/>
      <c r="R427" s="169"/>
      <c r="S427" s="169"/>
      <c r="T427" s="169"/>
      <c r="U427" s="169"/>
    </row>
    <row r="428" spans="1:21" ht="12.75" customHeight="1">
      <c r="A428" s="169"/>
      <c r="B428" s="169"/>
      <c r="C428" s="169"/>
      <c r="D428" s="169"/>
      <c r="E428" s="169"/>
      <c r="F428" s="169"/>
      <c r="G428" s="169"/>
      <c r="H428" s="169"/>
      <c r="I428" s="169"/>
      <c r="J428" s="169"/>
      <c r="K428" s="169"/>
      <c r="L428" s="169"/>
      <c r="M428" s="169"/>
      <c r="N428" s="169"/>
      <c r="O428" s="169"/>
      <c r="P428" s="169"/>
      <c r="Q428" s="169"/>
      <c r="R428" s="169"/>
      <c r="S428" s="169"/>
      <c r="T428" s="169"/>
      <c r="U428" s="169"/>
    </row>
    <row r="429" spans="1:21" ht="12.75" customHeight="1">
      <c r="A429" s="169"/>
      <c r="B429" s="169"/>
      <c r="C429" s="169"/>
      <c r="D429" s="169"/>
      <c r="E429" s="169"/>
      <c r="F429" s="169"/>
      <c r="G429" s="169"/>
      <c r="H429" s="169"/>
      <c r="I429" s="169"/>
      <c r="J429" s="169"/>
      <c r="K429" s="169"/>
      <c r="L429" s="169"/>
      <c r="M429" s="169"/>
      <c r="N429" s="169"/>
      <c r="O429" s="169"/>
      <c r="P429" s="169"/>
      <c r="Q429" s="169"/>
      <c r="R429" s="169"/>
      <c r="S429" s="169"/>
      <c r="T429" s="169"/>
      <c r="U429" s="169"/>
    </row>
    <row r="430" spans="1:21" ht="12.75" customHeight="1">
      <c r="A430" s="169"/>
      <c r="B430" s="169"/>
      <c r="C430" s="169"/>
      <c r="D430" s="169"/>
      <c r="E430" s="169"/>
      <c r="F430" s="169"/>
      <c r="G430" s="169"/>
      <c r="H430" s="169"/>
      <c r="I430" s="169"/>
      <c r="J430" s="169"/>
      <c r="K430" s="169"/>
      <c r="L430" s="169"/>
      <c r="M430" s="169"/>
      <c r="N430" s="169"/>
      <c r="O430" s="169"/>
      <c r="P430" s="169"/>
      <c r="Q430" s="169"/>
      <c r="R430" s="169"/>
      <c r="S430" s="169"/>
      <c r="T430" s="169"/>
      <c r="U430" s="169"/>
    </row>
    <row r="431" spans="1:21" ht="12.75" customHeight="1">
      <c r="A431" s="169"/>
      <c r="B431" s="169"/>
      <c r="C431" s="169"/>
      <c r="D431" s="169"/>
      <c r="E431" s="169"/>
      <c r="F431" s="169"/>
      <c r="G431" s="169"/>
      <c r="H431" s="169"/>
      <c r="I431" s="169"/>
      <c r="J431" s="169"/>
      <c r="K431" s="169"/>
      <c r="L431" s="169"/>
      <c r="M431" s="169"/>
      <c r="N431" s="169"/>
      <c r="O431" s="169"/>
      <c r="P431" s="169"/>
      <c r="Q431" s="169"/>
      <c r="R431" s="169"/>
      <c r="S431" s="169"/>
      <c r="T431" s="169"/>
      <c r="U431" s="169"/>
    </row>
    <row r="432" spans="1:21" ht="12.75" customHeight="1">
      <c r="A432" s="169"/>
      <c r="B432" s="169"/>
      <c r="C432" s="169"/>
      <c r="D432" s="169"/>
      <c r="E432" s="169"/>
      <c r="F432" s="169"/>
      <c r="G432" s="169"/>
      <c r="H432" s="169"/>
      <c r="I432" s="169"/>
      <c r="J432" s="169"/>
      <c r="K432" s="169"/>
      <c r="L432" s="169"/>
      <c r="M432" s="169"/>
      <c r="N432" s="169"/>
      <c r="O432" s="169"/>
      <c r="P432" s="169"/>
      <c r="Q432" s="169"/>
      <c r="R432" s="169"/>
      <c r="S432" s="169"/>
      <c r="T432" s="169"/>
      <c r="U432" s="169"/>
    </row>
    <row r="433" spans="1:21" ht="12.75" customHeight="1">
      <c r="A433" s="169"/>
      <c r="B433" s="169"/>
      <c r="C433" s="169"/>
      <c r="D433" s="169"/>
      <c r="E433" s="169"/>
      <c r="F433" s="169"/>
      <c r="G433" s="169"/>
      <c r="H433" s="169"/>
      <c r="I433" s="169"/>
      <c r="J433" s="169"/>
      <c r="K433" s="169"/>
      <c r="L433" s="169"/>
      <c r="M433" s="169"/>
      <c r="N433" s="169"/>
      <c r="O433" s="169"/>
      <c r="P433" s="169"/>
      <c r="Q433" s="169"/>
      <c r="R433" s="169"/>
      <c r="S433" s="169"/>
      <c r="T433" s="169"/>
      <c r="U433" s="169"/>
    </row>
    <row r="434" spans="1:21" ht="12.75" customHeight="1">
      <c r="A434" s="169"/>
      <c r="B434" s="169"/>
      <c r="C434" s="169"/>
      <c r="D434" s="169"/>
      <c r="E434" s="169"/>
      <c r="F434" s="169"/>
      <c r="G434" s="169"/>
      <c r="H434" s="169"/>
      <c r="I434" s="169"/>
      <c r="J434" s="169"/>
      <c r="K434" s="169"/>
      <c r="L434" s="169"/>
      <c r="M434" s="169"/>
      <c r="N434" s="169"/>
      <c r="O434" s="169"/>
      <c r="P434" s="169"/>
      <c r="Q434" s="169"/>
      <c r="R434" s="169"/>
      <c r="S434" s="169"/>
      <c r="T434" s="169"/>
      <c r="U434" s="169"/>
    </row>
    <row r="435" spans="1:21" ht="12.75" customHeight="1">
      <c r="A435" s="169"/>
      <c r="B435" s="169"/>
      <c r="C435" s="169"/>
      <c r="D435" s="169"/>
      <c r="E435" s="169"/>
      <c r="F435" s="169"/>
      <c r="G435" s="169"/>
      <c r="H435" s="169"/>
      <c r="I435" s="169"/>
      <c r="J435" s="169"/>
      <c r="K435" s="169"/>
      <c r="L435" s="169"/>
      <c r="M435" s="169"/>
      <c r="N435" s="169"/>
      <c r="O435" s="169"/>
      <c r="P435" s="169"/>
      <c r="Q435" s="169"/>
      <c r="R435" s="169"/>
      <c r="S435" s="169"/>
      <c r="T435" s="169"/>
      <c r="U435" s="169"/>
    </row>
    <row r="436" spans="1:21" ht="12.75" customHeight="1">
      <c r="A436" s="169"/>
      <c r="B436" s="169"/>
      <c r="C436" s="169"/>
      <c r="D436" s="169"/>
      <c r="E436" s="169"/>
      <c r="F436" s="169"/>
      <c r="G436" s="169"/>
      <c r="H436" s="169"/>
      <c r="I436" s="169"/>
      <c r="J436" s="169"/>
      <c r="K436" s="169"/>
      <c r="L436" s="169"/>
      <c r="M436" s="169"/>
      <c r="N436" s="169"/>
      <c r="O436" s="169"/>
      <c r="P436" s="169"/>
      <c r="Q436" s="169"/>
      <c r="R436" s="169"/>
      <c r="S436" s="169"/>
      <c r="T436" s="169"/>
      <c r="U436" s="169"/>
    </row>
    <row r="437" spans="1:21" ht="12.75" customHeight="1">
      <c r="A437" s="169"/>
      <c r="B437" s="169"/>
      <c r="C437" s="169"/>
      <c r="D437" s="169"/>
      <c r="E437" s="169"/>
      <c r="F437" s="169"/>
      <c r="G437" s="169"/>
      <c r="H437" s="169"/>
      <c r="I437" s="169"/>
      <c r="J437" s="169"/>
      <c r="K437" s="169"/>
      <c r="L437" s="169"/>
      <c r="M437" s="169"/>
      <c r="N437" s="169"/>
      <c r="O437" s="169"/>
      <c r="P437" s="169"/>
      <c r="Q437" s="169"/>
      <c r="R437" s="169"/>
      <c r="S437" s="169"/>
      <c r="T437" s="169"/>
      <c r="U437" s="169"/>
    </row>
    <row r="438" spans="1:21" ht="12.75" customHeight="1">
      <c r="A438" s="169"/>
      <c r="B438" s="169"/>
      <c r="C438" s="169"/>
      <c r="D438" s="169"/>
      <c r="E438" s="169"/>
      <c r="F438" s="169"/>
      <c r="G438" s="169"/>
      <c r="H438" s="169"/>
      <c r="I438" s="169"/>
      <c r="J438" s="169"/>
      <c r="K438" s="169"/>
      <c r="L438" s="169"/>
      <c r="M438" s="169"/>
      <c r="N438" s="169"/>
      <c r="O438" s="169"/>
      <c r="P438" s="169"/>
      <c r="Q438" s="169"/>
      <c r="R438" s="169"/>
      <c r="S438" s="169"/>
      <c r="T438" s="169"/>
      <c r="U438" s="169"/>
    </row>
    <row r="439" spans="1:21" ht="12.75" customHeight="1">
      <c r="A439" s="169"/>
      <c r="B439" s="169"/>
      <c r="C439" s="169"/>
      <c r="D439" s="169"/>
      <c r="E439" s="169"/>
      <c r="F439" s="169"/>
      <c r="G439" s="169"/>
      <c r="H439" s="169"/>
      <c r="I439" s="169"/>
      <c r="J439" s="169"/>
      <c r="K439" s="169"/>
      <c r="L439" s="169"/>
      <c r="M439" s="169"/>
      <c r="N439" s="169"/>
      <c r="O439" s="169"/>
      <c r="P439" s="169"/>
      <c r="Q439" s="169"/>
      <c r="R439" s="169"/>
      <c r="S439" s="169"/>
      <c r="T439" s="169"/>
      <c r="U439" s="169"/>
    </row>
    <row r="440" spans="1:21" ht="12.75" customHeight="1">
      <c r="A440" s="169"/>
      <c r="B440" s="169"/>
      <c r="C440" s="169"/>
      <c r="D440" s="169"/>
      <c r="E440" s="169"/>
      <c r="F440" s="169"/>
      <c r="G440" s="169"/>
      <c r="H440" s="169"/>
      <c r="I440" s="169"/>
      <c r="J440" s="169"/>
      <c r="K440" s="169"/>
      <c r="L440" s="169"/>
      <c r="M440" s="169"/>
      <c r="N440" s="169"/>
      <c r="O440" s="169"/>
      <c r="P440" s="169"/>
      <c r="Q440" s="169"/>
      <c r="R440" s="169"/>
      <c r="S440" s="169"/>
      <c r="T440" s="169"/>
      <c r="U440" s="169"/>
    </row>
    <row r="441" spans="1:21" ht="12.75" customHeight="1">
      <c r="A441" s="169"/>
      <c r="B441" s="169"/>
      <c r="C441" s="169"/>
      <c r="D441" s="169"/>
      <c r="E441" s="169"/>
      <c r="F441" s="169"/>
      <c r="G441" s="169"/>
      <c r="H441" s="169"/>
      <c r="I441" s="169"/>
      <c r="J441" s="169"/>
      <c r="K441" s="169"/>
      <c r="L441" s="169"/>
      <c r="M441" s="169"/>
      <c r="N441" s="169"/>
      <c r="O441" s="169"/>
      <c r="P441" s="169"/>
      <c r="Q441" s="169"/>
      <c r="R441" s="169"/>
      <c r="S441" s="169"/>
      <c r="T441" s="169"/>
      <c r="U441" s="169"/>
    </row>
    <row r="442" spans="1:21" ht="12.75" customHeight="1">
      <c r="A442" s="169"/>
      <c r="B442" s="169"/>
      <c r="C442" s="169"/>
      <c r="D442" s="169"/>
      <c r="E442" s="169"/>
      <c r="F442" s="169"/>
      <c r="G442" s="169"/>
      <c r="H442" s="169"/>
      <c r="I442" s="169"/>
      <c r="J442" s="169"/>
      <c r="K442" s="169"/>
      <c r="L442" s="169"/>
      <c r="M442" s="169"/>
      <c r="N442" s="169"/>
      <c r="O442" s="169"/>
      <c r="P442" s="169"/>
      <c r="Q442" s="169"/>
      <c r="R442" s="169"/>
      <c r="S442" s="169"/>
      <c r="T442" s="169"/>
      <c r="U442" s="169"/>
    </row>
    <row r="443" spans="1:21" ht="12.75" customHeight="1">
      <c r="A443" s="169"/>
      <c r="B443" s="169"/>
      <c r="C443" s="169"/>
      <c r="D443" s="169"/>
      <c r="E443" s="169"/>
      <c r="F443" s="169"/>
      <c r="G443" s="169"/>
      <c r="H443" s="169"/>
      <c r="I443" s="169"/>
      <c r="J443" s="169"/>
      <c r="K443" s="169"/>
      <c r="L443" s="169"/>
      <c r="M443" s="169"/>
      <c r="N443" s="169"/>
      <c r="O443" s="169"/>
      <c r="P443" s="169"/>
      <c r="Q443" s="169"/>
      <c r="R443" s="169"/>
      <c r="S443" s="169"/>
      <c r="T443" s="169"/>
      <c r="U443" s="169"/>
    </row>
    <row r="444" spans="1:21" ht="12.75" customHeight="1">
      <c r="A444" s="169"/>
      <c r="B444" s="169"/>
      <c r="C444" s="169"/>
      <c r="D444" s="169"/>
      <c r="E444" s="169"/>
      <c r="F444" s="169"/>
      <c r="G444" s="169"/>
      <c r="H444" s="169"/>
      <c r="I444" s="169"/>
      <c r="J444" s="169"/>
      <c r="K444" s="169"/>
      <c r="L444" s="169"/>
      <c r="M444" s="169"/>
      <c r="N444" s="169"/>
      <c r="O444" s="169"/>
      <c r="P444" s="169"/>
      <c r="Q444" s="169"/>
      <c r="R444" s="169"/>
      <c r="S444" s="169"/>
      <c r="T444" s="169"/>
      <c r="U444" s="169"/>
    </row>
    <row r="445" spans="1:21" ht="12.75" customHeight="1">
      <c r="A445" s="169"/>
      <c r="B445" s="169"/>
      <c r="C445" s="169"/>
      <c r="D445" s="169"/>
      <c r="E445" s="169"/>
      <c r="F445" s="169"/>
      <c r="G445" s="169"/>
      <c r="H445" s="169"/>
      <c r="I445" s="169"/>
      <c r="J445" s="169"/>
      <c r="K445" s="169"/>
      <c r="L445" s="169"/>
      <c r="M445" s="169"/>
      <c r="N445" s="169"/>
      <c r="O445" s="169"/>
      <c r="P445" s="169"/>
      <c r="Q445" s="169"/>
      <c r="R445" s="169"/>
      <c r="S445" s="169"/>
      <c r="T445" s="169"/>
      <c r="U445" s="169"/>
    </row>
    <row r="446" spans="1:21" ht="12.75" customHeight="1">
      <c r="A446" s="169"/>
      <c r="B446" s="169"/>
      <c r="C446" s="169"/>
      <c r="D446" s="169"/>
      <c r="E446" s="169"/>
      <c r="F446" s="169"/>
      <c r="G446" s="169"/>
      <c r="H446" s="169"/>
      <c r="I446" s="169"/>
      <c r="J446" s="169"/>
      <c r="K446" s="169"/>
      <c r="L446" s="169"/>
      <c r="M446" s="169"/>
      <c r="N446" s="169"/>
      <c r="O446" s="169"/>
      <c r="P446" s="169"/>
      <c r="Q446" s="169"/>
      <c r="R446" s="169"/>
      <c r="S446" s="169"/>
      <c r="T446" s="169"/>
      <c r="U446" s="169"/>
    </row>
    <row r="447" spans="1:21" ht="12.75" customHeight="1">
      <c r="A447" s="169"/>
      <c r="B447" s="169"/>
      <c r="C447" s="169"/>
      <c r="D447" s="169"/>
      <c r="E447" s="169"/>
      <c r="F447" s="169"/>
      <c r="G447" s="169"/>
      <c r="H447" s="169"/>
      <c r="I447" s="169"/>
      <c r="J447" s="169"/>
      <c r="K447" s="169"/>
      <c r="L447" s="169"/>
      <c r="M447" s="169"/>
      <c r="N447" s="169"/>
      <c r="O447" s="169"/>
      <c r="P447" s="169"/>
      <c r="Q447" s="169"/>
      <c r="R447" s="169"/>
      <c r="S447" s="169"/>
      <c r="T447" s="169"/>
      <c r="U447" s="169"/>
    </row>
    <row r="448" spans="1:21" ht="12.75" customHeight="1">
      <c r="A448" s="169"/>
      <c r="B448" s="169"/>
      <c r="C448" s="169"/>
      <c r="D448" s="169"/>
      <c r="E448" s="169"/>
      <c r="F448" s="169"/>
      <c r="G448" s="169"/>
      <c r="H448" s="169"/>
      <c r="I448" s="169"/>
      <c r="J448" s="169"/>
      <c r="K448" s="169"/>
      <c r="L448" s="169"/>
      <c r="M448" s="169"/>
      <c r="N448" s="169"/>
      <c r="O448" s="169"/>
      <c r="P448" s="169"/>
      <c r="Q448" s="169"/>
      <c r="R448" s="169"/>
      <c r="S448" s="169"/>
      <c r="T448" s="169"/>
      <c r="U448" s="169"/>
    </row>
    <row r="449" spans="1:21" ht="12.75" customHeight="1">
      <c r="A449" s="169"/>
      <c r="B449" s="169"/>
      <c r="C449" s="169"/>
      <c r="D449" s="169"/>
      <c r="E449" s="169"/>
      <c r="F449" s="169"/>
      <c r="G449" s="169"/>
      <c r="H449" s="169"/>
      <c r="I449" s="169"/>
      <c r="J449" s="169"/>
      <c r="K449" s="169"/>
      <c r="L449" s="169"/>
      <c r="M449" s="169"/>
      <c r="N449" s="169"/>
      <c r="O449" s="169"/>
      <c r="P449" s="169"/>
      <c r="Q449" s="169"/>
      <c r="R449" s="169"/>
      <c r="S449" s="169"/>
      <c r="T449" s="169"/>
      <c r="U449" s="169"/>
    </row>
    <row r="450" spans="1:21" ht="12.75" customHeight="1">
      <c r="A450" s="169"/>
      <c r="B450" s="169"/>
      <c r="C450" s="169"/>
      <c r="D450" s="169"/>
      <c r="E450" s="169"/>
      <c r="F450" s="169"/>
      <c r="G450" s="169"/>
      <c r="H450" s="169"/>
      <c r="I450" s="169"/>
      <c r="J450" s="169"/>
      <c r="K450" s="169"/>
      <c r="L450" s="169"/>
      <c r="M450" s="169"/>
      <c r="N450" s="169"/>
      <c r="O450" s="169"/>
      <c r="P450" s="169"/>
      <c r="Q450" s="169"/>
      <c r="R450" s="169"/>
      <c r="S450" s="169"/>
      <c r="T450" s="169"/>
      <c r="U450" s="169"/>
    </row>
    <row r="451" spans="1:21" ht="12.75" customHeight="1">
      <c r="A451" s="169"/>
      <c r="B451" s="169"/>
      <c r="C451" s="169"/>
      <c r="D451" s="169"/>
      <c r="E451" s="169"/>
      <c r="F451" s="169"/>
      <c r="G451" s="169"/>
      <c r="H451" s="169"/>
      <c r="I451" s="169"/>
      <c r="J451" s="169"/>
      <c r="K451" s="169"/>
      <c r="L451" s="169"/>
      <c r="M451" s="169"/>
      <c r="N451" s="169"/>
      <c r="O451" s="169"/>
      <c r="P451" s="169"/>
      <c r="Q451" s="169"/>
      <c r="R451" s="169"/>
      <c r="S451" s="169"/>
      <c r="T451" s="169"/>
      <c r="U451" s="169"/>
    </row>
    <row r="452" spans="1:21" ht="12.75" customHeight="1">
      <c r="A452" s="169"/>
      <c r="B452" s="169"/>
      <c r="C452" s="169"/>
      <c r="D452" s="169"/>
      <c r="E452" s="169"/>
      <c r="F452" s="169"/>
      <c r="G452" s="169"/>
      <c r="H452" s="169"/>
      <c r="I452" s="169"/>
      <c r="J452" s="169"/>
      <c r="K452" s="169"/>
      <c r="L452" s="169"/>
      <c r="M452" s="169"/>
      <c r="N452" s="169"/>
      <c r="O452" s="169"/>
      <c r="P452" s="169"/>
      <c r="Q452" s="169"/>
      <c r="R452" s="169"/>
      <c r="S452" s="169"/>
      <c r="T452" s="169"/>
      <c r="U452" s="169"/>
    </row>
    <row r="453" spans="1:21" ht="12.75" customHeight="1">
      <c r="A453" s="169"/>
      <c r="B453" s="169"/>
      <c r="C453" s="169"/>
      <c r="D453" s="169"/>
      <c r="E453" s="169"/>
      <c r="F453" s="169"/>
      <c r="G453" s="169"/>
      <c r="H453" s="169"/>
      <c r="I453" s="169"/>
      <c r="J453" s="169"/>
      <c r="K453" s="169"/>
      <c r="L453" s="169"/>
      <c r="M453" s="169"/>
      <c r="N453" s="169"/>
      <c r="O453" s="169"/>
      <c r="P453" s="169"/>
      <c r="Q453" s="169"/>
      <c r="R453" s="169"/>
      <c r="S453" s="169"/>
      <c r="T453" s="169"/>
      <c r="U453" s="169"/>
    </row>
    <row r="454" spans="1:21" ht="12.75" customHeight="1">
      <c r="A454" s="169"/>
      <c r="B454" s="169"/>
      <c r="C454" s="169"/>
      <c r="D454" s="169"/>
      <c r="E454" s="169"/>
      <c r="F454" s="169"/>
      <c r="G454" s="169"/>
      <c r="H454" s="169"/>
      <c r="I454" s="169"/>
      <c r="J454" s="169"/>
      <c r="K454" s="169"/>
      <c r="L454" s="169"/>
      <c r="M454" s="169"/>
      <c r="N454" s="169"/>
      <c r="O454" s="169"/>
      <c r="P454" s="169"/>
      <c r="Q454" s="169"/>
      <c r="R454" s="169"/>
      <c r="S454" s="169"/>
      <c r="T454" s="169"/>
      <c r="U454" s="169"/>
    </row>
    <row r="455" spans="1:21" ht="12.75" customHeight="1">
      <c r="A455" s="169"/>
      <c r="B455" s="169"/>
      <c r="C455" s="169"/>
      <c r="D455" s="169"/>
      <c r="E455" s="169"/>
      <c r="F455" s="169"/>
      <c r="G455" s="169"/>
      <c r="H455" s="169"/>
      <c r="I455" s="169"/>
      <c r="J455" s="169"/>
      <c r="K455" s="169"/>
      <c r="L455" s="169"/>
      <c r="M455" s="169"/>
      <c r="N455" s="169"/>
      <c r="O455" s="169"/>
      <c r="P455" s="169"/>
      <c r="Q455" s="169"/>
      <c r="R455" s="169"/>
      <c r="S455" s="169"/>
      <c r="T455" s="169"/>
      <c r="U455" s="169"/>
    </row>
    <row r="456" spans="1:21" ht="12.75" customHeight="1">
      <c r="A456" s="169"/>
      <c r="B456" s="169"/>
      <c r="C456" s="169"/>
      <c r="D456" s="169"/>
      <c r="E456" s="169"/>
      <c r="F456" s="169"/>
      <c r="G456" s="169"/>
      <c r="H456" s="169"/>
      <c r="I456" s="169"/>
      <c r="J456" s="169"/>
      <c r="K456" s="169"/>
      <c r="L456" s="169"/>
      <c r="M456" s="169"/>
      <c r="N456" s="169"/>
      <c r="O456" s="169"/>
      <c r="P456" s="169"/>
      <c r="Q456" s="169"/>
      <c r="R456" s="169"/>
      <c r="S456" s="169"/>
      <c r="T456" s="169"/>
      <c r="U456" s="169"/>
    </row>
    <row r="457" spans="1:21" ht="12.75" customHeight="1">
      <c r="A457" s="169"/>
      <c r="B457" s="169"/>
      <c r="C457" s="169"/>
      <c r="D457" s="169"/>
      <c r="E457" s="169"/>
      <c r="F457" s="169"/>
      <c r="G457" s="169"/>
      <c r="H457" s="169"/>
      <c r="I457" s="169"/>
      <c r="J457" s="169"/>
      <c r="K457" s="169"/>
      <c r="L457" s="169"/>
      <c r="M457" s="169"/>
      <c r="N457" s="169"/>
      <c r="O457" s="169"/>
      <c r="P457" s="169"/>
      <c r="Q457" s="169"/>
      <c r="R457" s="169"/>
      <c r="S457" s="169"/>
      <c r="T457" s="169"/>
      <c r="U457" s="169"/>
    </row>
    <row r="458" spans="1:21" ht="12.75" customHeight="1">
      <c r="A458" s="169"/>
      <c r="B458" s="169"/>
      <c r="C458" s="169"/>
      <c r="D458" s="169"/>
      <c r="E458" s="169"/>
      <c r="F458" s="169"/>
      <c r="G458" s="169"/>
      <c r="H458" s="169"/>
      <c r="I458" s="169"/>
      <c r="J458" s="169"/>
      <c r="K458" s="169"/>
      <c r="L458" s="169"/>
      <c r="M458" s="169"/>
      <c r="N458" s="169"/>
      <c r="O458" s="169"/>
      <c r="P458" s="169"/>
      <c r="Q458" s="169"/>
      <c r="R458" s="169"/>
      <c r="S458" s="169"/>
      <c r="T458" s="169"/>
      <c r="U458" s="169"/>
    </row>
    <row r="459" spans="1:21" ht="12.75" customHeight="1">
      <c r="A459" s="169"/>
      <c r="B459" s="169"/>
      <c r="C459" s="169"/>
      <c r="D459" s="169"/>
      <c r="E459" s="169"/>
      <c r="F459" s="169"/>
      <c r="G459" s="169"/>
      <c r="H459" s="169"/>
      <c r="I459" s="169"/>
      <c r="J459" s="169"/>
      <c r="K459" s="169"/>
      <c r="L459" s="169"/>
      <c r="M459" s="169"/>
      <c r="N459" s="169"/>
      <c r="O459" s="169"/>
      <c r="P459" s="169"/>
      <c r="Q459" s="169"/>
      <c r="R459" s="169"/>
      <c r="S459" s="169"/>
      <c r="T459" s="169"/>
      <c r="U459" s="169"/>
    </row>
    <row r="460" spans="1:21" ht="12.75" customHeight="1">
      <c r="A460" s="169"/>
      <c r="B460" s="169"/>
      <c r="C460" s="169"/>
      <c r="D460" s="169"/>
      <c r="E460" s="169"/>
      <c r="F460" s="169"/>
      <c r="G460" s="169"/>
      <c r="H460" s="169"/>
      <c r="I460" s="169"/>
      <c r="J460" s="169"/>
      <c r="K460" s="169"/>
      <c r="L460" s="169"/>
      <c r="M460" s="169"/>
      <c r="N460" s="169"/>
      <c r="O460" s="169"/>
      <c r="P460" s="169"/>
      <c r="Q460" s="169"/>
      <c r="R460" s="169"/>
      <c r="S460" s="169"/>
      <c r="T460" s="169"/>
      <c r="U460" s="169"/>
    </row>
    <row r="461" spans="1:21" ht="12.75" customHeight="1">
      <c r="A461" s="169"/>
      <c r="B461" s="169"/>
      <c r="C461" s="169"/>
      <c r="D461" s="169"/>
      <c r="E461" s="169"/>
      <c r="F461" s="169"/>
      <c r="G461" s="169"/>
      <c r="H461" s="169"/>
      <c r="I461" s="169"/>
      <c r="J461" s="169"/>
      <c r="K461" s="169"/>
      <c r="L461" s="169"/>
      <c r="M461" s="169"/>
      <c r="N461" s="169"/>
      <c r="O461" s="169"/>
      <c r="P461" s="169"/>
      <c r="Q461" s="169"/>
      <c r="R461" s="169"/>
      <c r="S461" s="169"/>
      <c r="T461" s="169"/>
      <c r="U461" s="169"/>
    </row>
    <row r="462" spans="1:21" ht="12.75" customHeight="1">
      <c r="A462" s="169"/>
      <c r="B462" s="169"/>
      <c r="C462" s="169"/>
      <c r="D462" s="169"/>
      <c r="E462" s="169"/>
      <c r="F462" s="169"/>
      <c r="G462" s="169"/>
      <c r="H462" s="169"/>
      <c r="I462" s="169"/>
      <c r="J462" s="169"/>
      <c r="K462" s="169"/>
      <c r="L462" s="169"/>
      <c r="M462" s="169"/>
      <c r="N462" s="169"/>
      <c r="O462" s="169"/>
      <c r="P462" s="169"/>
      <c r="Q462" s="169"/>
      <c r="R462" s="169"/>
      <c r="S462" s="169"/>
      <c r="T462" s="169"/>
      <c r="U462" s="169"/>
    </row>
    <row r="463" spans="1:21" ht="12.75" customHeight="1">
      <c r="A463" s="169"/>
      <c r="B463" s="169"/>
      <c r="C463" s="169"/>
      <c r="D463" s="169"/>
      <c r="E463" s="169"/>
      <c r="F463" s="169"/>
      <c r="G463" s="169"/>
      <c r="H463" s="169"/>
      <c r="I463" s="169"/>
      <c r="J463" s="169"/>
      <c r="K463" s="169"/>
      <c r="L463" s="169"/>
      <c r="M463" s="169"/>
      <c r="N463" s="169"/>
      <c r="O463" s="169"/>
      <c r="P463" s="169"/>
      <c r="Q463" s="169"/>
      <c r="R463" s="169"/>
      <c r="S463" s="169"/>
      <c r="T463" s="169"/>
      <c r="U463" s="169"/>
    </row>
    <row r="464" spans="1:21" ht="12.75" customHeight="1">
      <c r="A464" s="169"/>
      <c r="B464" s="169"/>
      <c r="C464" s="169"/>
      <c r="D464" s="169"/>
      <c r="E464" s="169"/>
      <c r="F464" s="169"/>
      <c r="G464" s="169"/>
      <c r="H464" s="169"/>
      <c r="I464" s="169"/>
      <c r="J464" s="169"/>
      <c r="K464" s="169"/>
      <c r="L464" s="169"/>
      <c r="M464" s="169"/>
      <c r="N464" s="169"/>
      <c r="O464" s="169"/>
      <c r="P464" s="169"/>
      <c r="Q464" s="169"/>
      <c r="R464" s="169"/>
      <c r="S464" s="169"/>
      <c r="T464" s="169"/>
      <c r="U464" s="169"/>
    </row>
    <row r="465" spans="1:21" ht="12.75" customHeight="1">
      <c r="A465" s="169"/>
      <c r="B465" s="169"/>
      <c r="C465" s="169"/>
      <c r="D465" s="169"/>
      <c r="E465" s="169"/>
      <c r="F465" s="169"/>
      <c r="G465" s="169"/>
      <c r="H465" s="169"/>
      <c r="I465" s="169"/>
      <c r="J465" s="169"/>
      <c r="K465" s="169"/>
      <c r="L465" s="169"/>
      <c r="M465" s="169"/>
      <c r="N465" s="169"/>
      <c r="O465" s="169"/>
      <c r="P465" s="169"/>
      <c r="Q465" s="169"/>
      <c r="R465" s="169"/>
      <c r="S465" s="169"/>
      <c r="T465" s="169"/>
      <c r="U465" s="169"/>
    </row>
    <row r="466" spans="1:21" ht="12.75" customHeight="1">
      <c r="A466" s="169"/>
      <c r="B466" s="169"/>
      <c r="C466" s="169"/>
      <c r="D466" s="169"/>
      <c r="E466" s="169"/>
      <c r="F466" s="169"/>
      <c r="G466" s="169"/>
      <c r="H466" s="169"/>
      <c r="I466" s="169"/>
      <c r="J466" s="169"/>
      <c r="K466" s="169"/>
      <c r="L466" s="169"/>
      <c r="M466" s="169"/>
      <c r="N466" s="169"/>
      <c r="O466" s="169"/>
      <c r="P466" s="169"/>
      <c r="Q466" s="169"/>
      <c r="R466" s="169"/>
      <c r="S466" s="169"/>
      <c r="T466" s="169"/>
      <c r="U466" s="169"/>
    </row>
    <row r="467" spans="1:21" ht="12.75" customHeight="1">
      <c r="A467" s="169"/>
      <c r="B467" s="169"/>
      <c r="C467" s="169"/>
      <c r="D467" s="169"/>
      <c r="E467" s="169"/>
      <c r="F467" s="169"/>
      <c r="G467" s="169"/>
      <c r="H467" s="169"/>
      <c r="I467" s="169"/>
      <c r="J467" s="169"/>
      <c r="K467" s="169"/>
      <c r="L467" s="169"/>
      <c r="M467" s="169"/>
      <c r="N467" s="169"/>
      <c r="O467" s="169"/>
      <c r="P467" s="169"/>
      <c r="Q467" s="169"/>
      <c r="R467" s="169"/>
      <c r="S467" s="169"/>
      <c r="T467" s="169"/>
      <c r="U467" s="169"/>
    </row>
    <row r="468" spans="1:21" ht="12.75" customHeight="1">
      <c r="A468" s="169"/>
      <c r="B468" s="169"/>
      <c r="C468" s="169"/>
      <c r="D468" s="169"/>
      <c r="E468" s="169"/>
      <c r="F468" s="169"/>
      <c r="G468" s="169"/>
      <c r="H468" s="169"/>
      <c r="I468" s="169"/>
      <c r="J468" s="169"/>
      <c r="K468" s="169"/>
      <c r="L468" s="169"/>
      <c r="M468" s="169"/>
      <c r="N468" s="169"/>
      <c r="O468" s="169"/>
      <c r="P468" s="169"/>
      <c r="Q468" s="169"/>
      <c r="R468" s="169"/>
      <c r="S468" s="169"/>
      <c r="T468" s="169"/>
      <c r="U468" s="169"/>
    </row>
    <row r="469" spans="1:21" ht="12.75" customHeight="1">
      <c r="A469" s="169"/>
      <c r="B469" s="169"/>
      <c r="C469" s="169"/>
      <c r="D469" s="169"/>
      <c r="E469" s="169"/>
      <c r="F469" s="169"/>
      <c r="G469" s="169"/>
      <c r="H469" s="169"/>
      <c r="I469" s="169"/>
      <c r="J469" s="169"/>
      <c r="K469" s="169"/>
      <c r="L469" s="169"/>
      <c r="M469" s="169"/>
      <c r="N469" s="169"/>
      <c r="O469" s="169"/>
      <c r="P469" s="169"/>
      <c r="Q469" s="169"/>
      <c r="R469" s="169"/>
      <c r="S469" s="169"/>
      <c r="T469" s="169"/>
      <c r="U469" s="169"/>
    </row>
    <row r="470" spans="1:21" ht="12.75" customHeight="1">
      <c r="A470" s="169"/>
      <c r="B470" s="169"/>
      <c r="C470" s="169"/>
      <c r="D470" s="169"/>
      <c r="E470" s="169"/>
      <c r="F470" s="169"/>
      <c r="G470" s="169"/>
      <c r="H470" s="169"/>
      <c r="I470" s="169"/>
      <c r="J470" s="169"/>
      <c r="K470" s="169"/>
      <c r="L470" s="169"/>
      <c r="M470" s="169"/>
      <c r="N470" s="169"/>
      <c r="O470" s="169"/>
      <c r="P470" s="169"/>
      <c r="Q470" s="169"/>
      <c r="R470" s="169"/>
      <c r="S470" s="169"/>
      <c r="T470" s="169"/>
      <c r="U470" s="169"/>
    </row>
    <row r="471" spans="1:21" ht="12.75" customHeight="1">
      <c r="A471" s="169"/>
      <c r="B471" s="169"/>
      <c r="C471" s="169"/>
      <c r="D471" s="169"/>
      <c r="E471" s="169"/>
      <c r="F471" s="169"/>
      <c r="G471" s="169"/>
      <c r="H471" s="169"/>
      <c r="I471" s="169"/>
      <c r="J471" s="169"/>
      <c r="K471" s="169"/>
      <c r="L471" s="169"/>
      <c r="M471" s="169"/>
      <c r="N471" s="169"/>
      <c r="O471" s="169"/>
      <c r="P471" s="169"/>
      <c r="Q471" s="169"/>
      <c r="R471" s="169"/>
      <c r="S471" s="169"/>
      <c r="T471" s="169"/>
      <c r="U471" s="169"/>
    </row>
    <row r="472" spans="1:21" ht="12.75" customHeight="1">
      <c r="A472" s="169"/>
      <c r="B472" s="169"/>
      <c r="C472" s="169"/>
      <c r="D472" s="169"/>
      <c r="E472" s="169"/>
      <c r="F472" s="169"/>
      <c r="G472" s="169"/>
      <c r="H472" s="169"/>
      <c r="I472" s="169"/>
      <c r="J472" s="169"/>
      <c r="K472" s="169"/>
      <c r="L472" s="169"/>
      <c r="M472" s="169"/>
      <c r="N472" s="169"/>
      <c r="O472" s="169"/>
      <c r="P472" s="169"/>
      <c r="Q472" s="169"/>
      <c r="R472" s="169"/>
      <c r="S472" s="169"/>
      <c r="T472" s="169"/>
      <c r="U472" s="169"/>
    </row>
    <row r="473" spans="1:21" ht="12.75" customHeight="1">
      <c r="A473" s="169"/>
      <c r="B473" s="169"/>
      <c r="C473" s="169"/>
      <c r="D473" s="169"/>
      <c r="E473" s="169"/>
      <c r="F473" s="169"/>
      <c r="G473" s="169"/>
      <c r="H473" s="169"/>
      <c r="I473" s="169"/>
      <c r="J473" s="169"/>
      <c r="K473" s="169"/>
      <c r="L473" s="169"/>
      <c r="M473" s="169"/>
      <c r="N473" s="169"/>
      <c r="O473" s="169"/>
      <c r="P473" s="169"/>
      <c r="Q473" s="169"/>
      <c r="R473" s="169"/>
      <c r="S473" s="169"/>
      <c r="T473" s="169"/>
      <c r="U473" s="169"/>
    </row>
    <row r="474" spans="1:21" ht="12.75" customHeight="1">
      <c r="A474" s="169"/>
      <c r="B474" s="169"/>
      <c r="C474" s="169"/>
      <c r="D474" s="169"/>
      <c r="E474" s="169"/>
      <c r="F474" s="169"/>
      <c r="G474" s="169"/>
      <c r="H474" s="169"/>
      <c r="I474" s="169"/>
      <c r="J474" s="169"/>
      <c r="K474" s="169"/>
      <c r="L474" s="169"/>
      <c r="M474" s="169"/>
      <c r="N474" s="169"/>
      <c r="O474" s="169"/>
      <c r="P474" s="169"/>
      <c r="Q474" s="169"/>
      <c r="R474" s="169"/>
      <c r="S474" s="169"/>
      <c r="T474" s="169"/>
      <c r="U474" s="169"/>
    </row>
    <row r="475" spans="1:21" ht="12.75" customHeight="1">
      <c r="A475" s="169"/>
      <c r="B475" s="169"/>
      <c r="C475" s="169"/>
      <c r="D475" s="169"/>
      <c r="E475" s="169"/>
      <c r="F475" s="169"/>
      <c r="G475" s="169"/>
      <c r="H475" s="169"/>
      <c r="I475" s="169"/>
      <c r="J475" s="169"/>
      <c r="K475" s="169"/>
      <c r="L475" s="169"/>
      <c r="M475" s="169"/>
      <c r="N475" s="169"/>
      <c r="O475" s="169"/>
      <c r="P475" s="169"/>
      <c r="Q475" s="169"/>
      <c r="R475" s="169"/>
      <c r="S475" s="169"/>
      <c r="T475" s="169"/>
      <c r="U475" s="169"/>
    </row>
    <row r="476" spans="1:21" ht="12.75" customHeight="1">
      <c r="A476" s="169"/>
      <c r="B476" s="169"/>
      <c r="C476" s="169"/>
      <c r="D476" s="169"/>
      <c r="E476" s="169"/>
      <c r="F476" s="169"/>
      <c r="G476" s="169"/>
      <c r="H476" s="169"/>
      <c r="I476" s="169"/>
      <c r="J476" s="169"/>
      <c r="K476" s="169"/>
      <c r="L476" s="169"/>
      <c r="M476" s="169"/>
      <c r="N476" s="169"/>
      <c r="O476" s="169"/>
      <c r="P476" s="169"/>
      <c r="Q476" s="169"/>
      <c r="R476" s="169"/>
      <c r="S476" s="169"/>
      <c r="T476" s="169"/>
      <c r="U476" s="169"/>
    </row>
    <row r="477" spans="1:21" ht="12.75" customHeight="1">
      <c r="A477" s="169"/>
      <c r="B477" s="169"/>
      <c r="C477" s="169"/>
      <c r="D477" s="169"/>
      <c r="E477" s="169"/>
      <c r="F477" s="169"/>
      <c r="G477" s="169"/>
      <c r="H477" s="169"/>
      <c r="I477" s="169"/>
      <c r="J477" s="169"/>
      <c r="K477" s="169"/>
      <c r="L477" s="169"/>
      <c r="M477" s="169"/>
      <c r="N477" s="169"/>
      <c r="O477" s="169"/>
      <c r="P477" s="169"/>
      <c r="Q477" s="169"/>
      <c r="R477" s="169"/>
      <c r="S477" s="169"/>
      <c r="T477" s="169"/>
      <c r="U477" s="169"/>
    </row>
    <row r="478" spans="1:21" ht="12.75" customHeight="1">
      <c r="A478" s="169"/>
      <c r="B478" s="169"/>
      <c r="C478" s="169"/>
      <c r="D478" s="169"/>
      <c r="E478" s="169"/>
      <c r="F478" s="169"/>
      <c r="G478" s="169"/>
      <c r="H478" s="169"/>
      <c r="I478" s="169"/>
      <c r="J478" s="169"/>
      <c r="K478" s="169"/>
      <c r="L478" s="169"/>
      <c r="M478" s="169"/>
      <c r="N478" s="169"/>
      <c r="O478" s="169"/>
      <c r="P478" s="169"/>
      <c r="Q478" s="169"/>
      <c r="R478" s="169"/>
      <c r="S478" s="169"/>
      <c r="T478" s="169"/>
      <c r="U478" s="169"/>
    </row>
    <row r="479" spans="1:21" ht="12.75" customHeight="1">
      <c r="A479" s="169"/>
      <c r="B479" s="169"/>
      <c r="C479" s="169"/>
      <c r="D479" s="169"/>
      <c r="E479" s="169"/>
      <c r="F479" s="169"/>
      <c r="G479" s="169"/>
      <c r="H479" s="169"/>
      <c r="I479" s="169"/>
      <c r="J479" s="169"/>
      <c r="K479" s="169"/>
      <c r="L479" s="169"/>
      <c r="M479" s="169"/>
      <c r="N479" s="169"/>
      <c r="O479" s="169"/>
      <c r="P479" s="169"/>
      <c r="Q479" s="169"/>
      <c r="R479" s="169"/>
      <c r="S479" s="169"/>
      <c r="T479" s="169"/>
      <c r="U479" s="169"/>
    </row>
    <row r="480" spans="1:21" ht="12.75" customHeight="1">
      <c r="A480" s="169"/>
      <c r="B480" s="169"/>
      <c r="C480" s="169"/>
      <c r="D480" s="169"/>
      <c r="E480" s="169"/>
      <c r="F480" s="169"/>
      <c r="G480" s="169"/>
      <c r="H480" s="169"/>
      <c r="I480" s="169"/>
      <c r="J480" s="169"/>
      <c r="K480" s="169"/>
      <c r="L480" s="169"/>
      <c r="M480" s="169"/>
      <c r="N480" s="169"/>
      <c r="O480" s="169"/>
      <c r="P480" s="169"/>
      <c r="Q480" s="169"/>
      <c r="R480" s="169"/>
      <c r="S480" s="169"/>
      <c r="T480" s="169"/>
      <c r="U480" s="169"/>
    </row>
    <row r="481" spans="1:21" ht="12.75" customHeight="1">
      <c r="A481" s="169"/>
      <c r="B481" s="169"/>
      <c r="C481" s="169"/>
      <c r="D481" s="169"/>
      <c r="E481" s="169"/>
      <c r="F481" s="169"/>
      <c r="G481" s="169"/>
      <c r="H481" s="169"/>
      <c r="I481" s="169"/>
      <c r="J481" s="169"/>
      <c r="K481" s="169"/>
      <c r="L481" s="169"/>
      <c r="M481" s="169"/>
      <c r="N481" s="169"/>
      <c r="O481" s="169"/>
      <c r="P481" s="169"/>
      <c r="Q481" s="169"/>
      <c r="R481" s="169"/>
      <c r="S481" s="169"/>
      <c r="T481" s="169"/>
      <c r="U481" s="169"/>
    </row>
    <row r="482" spans="1:21" ht="12.75" customHeight="1">
      <c r="A482" s="169"/>
      <c r="B482" s="169"/>
      <c r="C482" s="169"/>
      <c r="D482" s="169"/>
      <c r="E482" s="169"/>
      <c r="F482" s="169"/>
      <c r="G482" s="169"/>
      <c r="H482" s="169"/>
      <c r="I482" s="169"/>
      <c r="J482" s="169"/>
      <c r="K482" s="169"/>
      <c r="L482" s="169"/>
      <c r="M482" s="169"/>
      <c r="N482" s="169"/>
      <c r="O482" s="169"/>
      <c r="P482" s="169"/>
      <c r="Q482" s="169"/>
      <c r="R482" s="169"/>
      <c r="S482" s="169"/>
      <c r="T482" s="169"/>
      <c r="U482" s="169"/>
    </row>
    <row r="483" spans="1:21" ht="12.75" customHeight="1">
      <c r="A483" s="169"/>
      <c r="B483" s="169"/>
      <c r="C483" s="169"/>
      <c r="D483" s="169"/>
      <c r="E483" s="169"/>
      <c r="F483" s="169"/>
      <c r="G483" s="169"/>
      <c r="H483" s="169"/>
      <c r="I483" s="169"/>
      <c r="J483" s="169"/>
      <c r="K483" s="169"/>
      <c r="L483" s="169"/>
      <c r="M483" s="169"/>
      <c r="N483" s="169"/>
      <c r="O483" s="169"/>
      <c r="P483" s="169"/>
      <c r="Q483" s="169"/>
      <c r="R483" s="169"/>
      <c r="S483" s="169"/>
      <c r="T483" s="169"/>
      <c r="U483" s="169"/>
    </row>
    <row r="484" spans="1:21" ht="12.75" customHeight="1">
      <c r="A484" s="169"/>
      <c r="B484" s="169"/>
      <c r="C484" s="169"/>
      <c r="D484" s="169"/>
      <c r="E484" s="169"/>
      <c r="F484" s="169"/>
      <c r="G484" s="169"/>
      <c r="H484" s="169"/>
      <c r="I484" s="169"/>
      <c r="J484" s="169"/>
      <c r="K484" s="169"/>
      <c r="L484" s="169"/>
      <c r="M484" s="169"/>
      <c r="N484" s="169"/>
      <c r="O484" s="169"/>
      <c r="P484" s="169"/>
      <c r="Q484" s="169"/>
      <c r="R484" s="169"/>
      <c r="S484" s="169"/>
      <c r="T484" s="169"/>
      <c r="U484" s="169"/>
    </row>
    <row r="485" spans="1:21" ht="12.75" customHeight="1">
      <c r="A485" s="169"/>
      <c r="B485" s="169"/>
      <c r="C485" s="169"/>
      <c r="D485" s="169"/>
      <c r="E485" s="169"/>
      <c r="F485" s="169"/>
      <c r="G485" s="169"/>
      <c r="H485" s="169"/>
      <c r="I485" s="169"/>
      <c r="J485" s="169"/>
      <c r="K485" s="169"/>
      <c r="L485" s="169"/>
      <c r="M485" s="169"/>
      <c r="N485" s="169"/>
      <c r="O485" s="169"/>
      <c r="P485" s="169"/>
      <c r="Q485" s="169"/>
      <c r="R485" s="169"/>
      <c r="S485" s="169"/>
      <c r="T485" s="169"/>
      <c r="U485" s="169"/>
    </row>
    <row r="486" spans="1:21" ht="12.75" customHeight="1">
      <c r="A486" s="169"/>
      <c r="B486" s="169"/>
      <c r="C486" s="169"/>
      <c r="D486" s="169"/>
      <c r="E486" s="169"/>
      <c r="F486" s="169"/>
      <c r="G486" s="169"/>
      <c r="H486" s="169"/>
      <c r="I486" s="169"/>
      <c r="J486" s="169"/>
      <c r="K486" s="169"/>
      <c r="L486" s="169"/>
      <c r="M486" s="169"/>
      <c r="N486" s="169"/>
      <c r="O486" s="169"/>
      <c r="P486" s="169"/>
      <c r="Q486" s="169"/>
      <c r="R486" s="169"/>
      <c r="S486" s="169"/>
      <c r="T486" s="169"/>
      <c r="U486" s="169"/>
    </row>
    <row r="487" spans="1:21" ht="12.75" customHeight="1">
      <c r="A487" s="169"/>
      <c r="B487" s="169"/>
      <c r="C487" s="169"/>
      <c r="D487" s="169"/>
      <c r="E487" s="169"/>
      <c r="F487" s="169"/>
      <c r="G487" s="169"/>
      <c r="H487" s="169"/>
      <c r="I487" s="169"/>
      <c r="J487" s="169"/>
      <c r="K487" s="169"/>
      <c r="L487" s="169"/>
      <c r="M487" s="169"/>
      <c r="N487" s="169"/>
      <c r="O487" s="169"/>
      <c r="P487" s="169"/>
      <c r="Q487" s="169"/>
      <c r="R487" s="169"/>
      <c r="S487" s="169"/>
      <c r="T487" s="169"/>
      <c r="U487" s="169"/>
    </row>
    <row r="488" spans="1:21" ht="12.75" customHeight="1">
      <c r="A488" s="169"/>
      <c r="B488" s="169"/>
      <c r="C488" s="169"/>
      <c r="D488" s="169"/>
      <c r="E488" s="169"/>
      <c r="F488" s="169"/>
      <c r="G488" s="169"/>
      <c r="H488" s="169"/>
      <c r="I488" s="169"/>
      <c r="J488" s="169"/>
      <c r="K488" s="169"/>
      <c r="L488" s="169"/>
      <c r="M488" s="169"/>
      <c r="N488" s="169"/>
      <c r="O488" s="169"/>
      <c r="P488" s="169"/>
      <c r="Q488" s="169"/>
      <c r="R488" s="169"/>
      <c r="S488" s="169"/>
      <c r="T488" s="169"/>
      <c r="U488" s="169"/>
    </row>
    <row r="489" spans="1:21" ht="12.75" customHeight="1">
      <c r="A489" s="169"/>
      <c r="B489" s="169"/>
      <c r="C489" s="169"/>
      <c r="D489" s="169"/>
      <c r="E489" s="169"/>
      <c r="F489" s="169"/>
      <c r="G489" s="169"/>
      <c r="H489" s="169"/>
      <c r="I489" s="169"/>
      <c r="J489" s="169"/>
      <c r="K489" s="169"/>
      <c r="L489" s="169"/>
      <c r="M489" s="169"/>
      <c r="N489" s="169"/>
      <c r="O489" s="169"/>
      <c r="P489" s="169"/>
      <c r="Q489" s="169"/>
      <c r="R489" s="169"/>
      <c r="S489" s="169"/>
      <c r="T489" s="169"/>
      <c r="U489" s="169"/>
    </row>
    <row r="490" spans="1:21" ht="12.75" customHeight="1">
      <c r="A490" s="169"/>
      <c r="B490" s="169"/>
      <c r="C490" s="169"/>
      <c r="D490" s="169"/>
      <c r="E490" s="169"/>
      <c r="F490" s="169"/>
      <c r="G490" s="169"/>
      <c r="H490" s="169"/>
      <c r="I490" s="169"/>
      <c r="J490" s="169"/>
      <c r="K490" s="169"/>
      <c r="L490" s="169"/>
      <c r="M490" s="169"/>
      <c r="N490" s="169"/>
      <c r="O490" s="169"/>
      <c r="P490" s="169"/>
      <c r="Q490" s="169"/>
      <c r="R490" s="169"/>
      <c r="S490" s="169"/>
      <c r="T490" s="169"/>
      <c r="U490" s="169"/>
    </row>
    <row r="491" spans="1:21" ht="12.75" customHeight="1">
      <c r="A491" s="169"/>
      <c r="B491" s="169"/>
      <c r="C491" s="169"/>
      <c r="D491" s="169"/>
      <c r="E491" s="169"/>
      <c r="F491" s="169"/>
      <c r="G491" s="169"/>
      <c r="H491" s="169"/>
      <c r="I491" s="169"/>
      <c r="J491" s="169"/>
      <c r="K491" s="169"/>
      <c r="L491" s="169"/>
      <c r="M491" s="169"/>
      <c r="N491" s="169"/>
      <c r="O491" s="169"/>
      <c r="P491" s="169"/>
      <c r="Q491" s="169"/>
      <c r="R491" s="169"/>
      <c r="S491" s="169"/>
      <c r="T491" s="169"/>
      <c r="U491" s="169"/>
    </row>
    <row r="492" spans="1:21" ht="12.75" customHeight="1">
      <c r="A492" s="169"/>
      <c r="B492" s="169"/>
      <c r="C492" s="169"/>
      <c r="D492" s="169"/>
      <c r="E492" s="169"/>
      <c r="F492" s="169"/>
      <c r="G492" s="169"/>
      <c r="H492" s="169"/>
      <c r="I492" s="169"/>
      <c r="J492" s="169"/>
      <c r="K492" s="169"/>
      <c r="L492" s="169"/>
      <c r="M492" s="169"/>
      <c r="N492" s="169"/>
      <c r="O492" s="169"/>
      <c r="P492" s="169"/>
      <c r="Q492" s="169"/>
      <c r="R492" s="169"/>
      <c r="S492" s="169"/>
      <c r="T492" s="169"/>
      <c r="U492" s="169"/>
    </row>
    <row r="493" spans="1:21" ht="12.75" customHeight="1">
      <c r="A493" s="169"/>
      <c r="B493" s="169"/>
      <c r="C493" s="169"/>
      <c r="D493" s="169"/>
      <c r="E493" s="169"/>
      <c r="F493" s="169"/>
      <c r="G493" s="169"/>
      <c r="H493" s="169"/>
      <c r="I493" s="169"/>
      <c r="J493" s="169"/>
      <c r="K493" s="169"/>
      <c r="L493" s="169"/>
      <c r="M493" s="169"/>
      <c r="N493" s="169"/>
      <c r="O493" s="169"/>
      <c r="P493" s="169"/>
      <c r="Q493" s="169"/>
      <c r="R493" s="169"/>
      <c r="S493" s="169"/>
      <c r="T493" s="169"/>
      <c r="U493" s="169"/>
    </row>
    <row r="494" spans="1:21" ht="12.75" customHeight="1">
      <c r="A494" s="169"/>
      <c r="B494" s="169"/>
      <c r="C494" s="169"/>
      <c r="D494" s="169"/>
      <c r="E494" s="169"/>
      <c r="F494" s="169"/>
      <c r="G494" s="169"/>
      <c r="H494" s="169"/>
      <c r="I494" s="169"/>
      <c r="J494" s="169"/>
      <c r="K494" s="169"/>
      <c r="L494" s="169"/>
      <c r="M494" s="169"/>
      <c r="N494" s="169"/>
      <c r="O494" s="169"/>
      <c r="P494" s="169"/>
      <c r="Q494" s="169"/>
      <c r="R494" s="169"/>
      <c r="S494" s="169"/>
      <c r="T494" s="169"/>
      <c r="U494" s="169"/>
    </row>
    <row r="495" spans="1:21" ht="12.75" customHeight="1">
      <c r="A495" s="169"/>
      <c r="B495" s="169"/>
      <c r="C495" s="169"/>
      <c r="D495" s="169"/>
      <c r="E495" s="169"/>
      <c r="F495" s="169"/>
      <c r="G495" s="169"/>
      <c r="H495" s="169"/>
      <c r="I495" s="169"/>
      <c r="J495" s="169"/>
      <c r="K495" s="169"/>
      <c r="L495" s="169"/>
      <c r="M495" s="169"/>
      <c r="N495" s="169"/>
      <c r="O495" s="169"/>
      <c r="P495" s="169"/>
      <c r="Q495" s="169"/>
      <c r="R495" s="169"/>
      <c r="S495" s="169"/>
      <c r="T495" s="169"/>
      <c r="U495" s="169"/>
    </row>
    <row r="496" spans="1:21" ht="12.75" customHeight="1">
      <c r="A496" s="169"/>
      <c r="B496" s="169"/>
      <c r="C496" s="169"/>
      <c r="D496" s="169"/>
      <c r="E496" s="169"/>
      <c r="F496" s="169"/>
      <c r="G496" s="169"/>
      <c r="H496" s="169"/>
      <c r="I496" s="169"/>
      <c r="J496" s="169"/>
      <c r="K496" s="169"/>
      <c r="L496" s="169"/>
      <c r="M496" s="169"/>
      <c r="N496" s="169"/>
      <c r="O496" s="169"/>
      <c r="P496" s="169"/>
      <c r="Q496" s="169"/>
      <c r="R496" s="169"/>
      <c r="S496" s="169"/>
      <c r="T496" s="169"/>
      <c r="U496" s="169"/>
    </row>
    <row r="497" spans="1:21" ht="12.75" customHeight="1">
      <c r="A497" s="169"/>
      <c r="B497" s="169"/>
      <c r="C497" s="169"/>
      <c r="D497" s="169"/>
      <c r="E497" s="169"/>
      <c r="F497" s="169"/>
      <c r="G497" s="169"/>
      <c r="H497" s="169"/>
      <c r="I497" s="169"/>
      <c r="J497" s="169"/>
      <c r="K497" s="169"/>
      <c r="L497" s="169"/>
      <c r="M497" s="169"/>
      <c r="N497" s="169"/>
      <c r="O497" s="169"/>
      <c r="P497" s="169"/>
      <c r="Q497" s="169"/>
      <c r="R497" s="169"/>
      <c r="S497" s="169"/>
      <c r="T497" s="169"/>
      <c r="U497" s="169"/>
    </row>
    <row r="498" spans="1:21" ht="12.75" customHeight="1">
      <c r="A498" s="169"/>
      <c r="B498" s="169"/>
      <c r="C498" s="169"/>
      <c r="D498" s="169"/>
      <c r="E498" s="169"/>
      <c r="F498" s="169"/>
      <c r="G498" s="169"/>
      <c r="H498" s="169"/>
      <c r="I498" s="169"/>
      <c r="J498" s="169"/>
      <c r="K498" s="169"/>
      <c r="L498" s="169"/>
      <c r="M498" s="169"/>
      <c r="N498" s="169"/>
      <c r="O498" s="169"/>
      <c r="P498" s="169"/>
      <c r="Q498" s="169"/>
      <c r="R498" s="169"/>
      <c r="S498" s="169"/>
      <c r="T498" s="169"/>
      <c r="U498" s="169"/>
    </row>
    <row r="499" spans="1:21" ht="12.75" customHeight="1">
      <c r="A499" s="169"/>
      <c r="B499" s="169"/>
      <c r="C499" s="169"/>
      <c r="D499" s="169"/>
      <c r="E499" s="169"/>
      <c r="F499" s="169"/>
      <c r="G499" s="169"/>
      <c r="H499" s="169"/>
      <c r="I499" s="169"/>
      <c r="J499" s="169"/>
      <c r="K499" s="169"/>
      <c r="L499" s="169"/>
      <c r="M499" s="169"/>
      <c r="N499" s="169"/>
      <c r="O499" s="169"/>
      <c r="P499" s="169"/>
      <c r="Q499" s="169"/>
      <c r="R499" s="169"/>
      <c r="S499" s="169"/>
      <c r="T499" s="169"/>
      <c r="U499" s="169"/>
    </row>
    <row r="500" spans="1:21" ht="12.75" customHeight="1">
      <c r="A500" s="169"/>
      <c r="B500" s="169"/>
      <c r="C500" s="169"/>
      <c r="D500" s="169"/>
      <c r="E500" s="169"/>
      <c r="F500" s="169"/>
      <c r="G500" s="169"/>
      <c r="H500" s="169"/>
      <c r="I500" s="169"/>
      <c r="J500" s="169"/>
      <c r="K500" s="169"/>
      <c r="L500" s="169"/>
      <c r="M500" s="169"/>
      <c r="N500" s="169"/>
      <c r="O500" s="169"/>
      <c r="P500" s="169"/>
      <c r="Q500" s="169"/>
      <c r="R500" s="169"/>
      <c r="S500" s="169"/>
      <c r="T500" s="169"/>
      <c r="U500" s="169"/>
    </row>
    <row r="501" spans="1:21" ht="12.75" customHeight="1">
      <c r="A501" s="169"/>
      <c r="B501" s="169"/>
      <c r="C501" s="169"/>
      <c r="D501" s="169"/>
      <c r="E501" s="169"/>
      <c r="F501" s="169"/>
      <c r="G501" s="169"/>
      <c r="H501" s="169"/>
      <c r="I501" s="169"/>
      <c r="J501" s="169"/>
      <c r="K501" s="169"/>
      <c r="L501" s="169"/>
      <c r="M501" s="169"/>
      <c r="N501" s="169"/>
      <c r="O501" s="169"/>
      <c r="P501" s="169"/>
      <c r="Q501" s="169"/>
      <c r="R501" s="169"/>
      <c r="S501" s="169"/>
      <c r="T501" s="169"/>
      <c r="U501" s="169"/>
    </row>
    <row r="502" spans="1:21" ht="12.75" customHeight="1">
      <c r="A502" s="169"/>
      <c r="B502" s="169"/>
      <c r="C502" s="169"/>
      <c r="D502" s="169"/>
      <c r="E502" s="169"/>
      <c r="F502" s="169"/>
      <c r="G502" s="169"/>
      <c r="H502" s="169"/>
      <c r="I502" s="169"/>
      <c r="J502" s="169"/>
      <c r="K502" s="169"/>
      <c r="L502" s="169"/>
      <c r="M502" s="169"/>
      <c r="N502" s="169"/>
      <c r="O502" s="169"/>
      <c r="P502" s="169"/>
      <c r="Q502" s="169"/>
      <c r="R502" s="169"/>
      <c r="S502" s="169"/>
      <c r="T502" s="169"/>
      <c r="U502" s="169"/>
    </row>
    <row r="503" spans="1:21" ht="12.75" customHeight="1">
      <c r="A503" s="169"/>
      <c r="B503" s="169"/>
      <c r="C503" s="169"/>
      <c r="D503" s="169"/>
      <c r="E503" s="169"/>
      <c r="F503" s="169"/>
      <c r="G503" s="169"/>
      <c r="H503" s="169"/>
      <c r="I503" s="169"/>
      <c r="J503" s="169"/>
      <c r="K503" s="169"/>
      <c r="L503" s="169"/>
      <c r="M503" s="169"/>
      <c r="N503" s="169"/>
      <c r="O503" s="169"/>
      <c r="P503" s="169"/>
      <c r="Q503" s="169"/>
      <c r="R503" s="169"/>
      <c r="S503" s="169"/>
      <c r="T503" s="169"/>
      <c r="U503" s="169"/>
    </row>
    <row r="504" spans="1:21" ht="12.75" customHeight="1">
      <c r="A504" s="169"/>
      <c r="B504" s="169"/>
      <c r="C504" s="169"/>
      <c r="D504" s="169"/>
      <c r="E504" s="169"/>
      <c r="F504" s="169"/>
      <c r="G504" s="169"/>
      <c r="H504" s="169"/>
      <c r="I504" s="169"/>
      <c r="J504" s="169"/>
      <c r="K504" s="169"/>
      <c r="L504" s="169"/>
      <c r="M504" s="169"/>
      <c r="N504" s="169"/>
      <c r="O504" s="169"/>
      <c r="P504" s="169"/>
      <c r="Q504" s="169"/>
      <c r="R504" s="169"/>
      <c r="S504" s="169"/>
      <c r="T504" s="169"/>
      <c r="U504" s="169"/>
    </row>
    <row r="505" spans="1:21" ht="12.75" customHeight="1">
      <c r="A505" s="169"/>
      <c r="B505" s="169"/>
      <c r="C505" s="169"/>
      <c r="D505" s="169"/>
      <c r="E505" s="169"/>
      <c r="F505" s="169"/>
      <c r="G505" s="169"/>
      <c r="H505" s="169"/>
      <c r="I505" s="169"/>
      <c r="J505" s="169"/>
      <c r="K505" s="169"/>
      <c r="L505" s="169"/>
      <c r="M505" s="169"/>
      <c r="N505" s="169"/>
      <c r="O505" s="169"/>
      <c r="P505" s="169"/>
      <c r="Q505" s="169"/>
      <c r="R505" s="169"/>
      <c r="S505" s="169"/>
      <c r="T505" s="169"/>
      <c r="U505" s="169"/>
    </row>
    <row r="506" spans="1:21" ht="12.75" customHeight="1">
      <c r="A506" s="169"/>
      <c r="B506" s="169"/>
      <c r="C506" s="169"/>
      <c r="D506" s="169"/>
      <c r="E506" s="169"/>
      <c r="F506" s="169"/>
      <c r="G506" s="169"/>
      <c r="H506" s="169"/>
      <c r="I506" s="169"/>
      <c r="J506" s="169"/>
      <c r="K506" s="169"/>
      <c r="L506" s="169"/>
      <c r="M506" s="169"/>
      <c r="N506" s="169"/>
      <c r="O506" s="169"/>
      <c r="P506" s="169"/>
      <c r="Q506" s="169"/>
      <c r="R506" s="169"/>
      <c r="S506" s="169"/>
      <c r="T506" s="169"/>
      <c r="U506" s="169"/>
    </row>
    <row r="507" spans="1:21" ht="12.75" customHeight="1">
      <c r="A507" s="169"/>
      <c r="B507" s="169"/>
      <c r="C507" s="169"/>
      <c r="D507" s="169"/>
      <c r="E507" s="169"/>
      <c r="F507" s="169"/>
      <c r="G507" s="169"/>
      <c r="H507" s="169"/>
      <c r="I507" s="169"/>
      <c r="J507" s="169"/>
      <c r="K507" s="169"/>
      <c r="L507" s="169"/>
      <c r="M507" s="169"/>
      <c r="N507" s="169"/>
      <c r="O507" s="169"/>
      <c r="P507" s="169"/>
      <c r="Q507" s="169"/>
      <c r="R507" s="169"/>
      <c r="S507" s="169"/>
      <c r="T507" s="169"/>
      <c r="U507" s="169"/>
    </row>
    <row r="508" spans="1:21" ht="12.75" customHeight="1">
      <c r="A508" s="169"/>
      <c r="B508" s="169"/>
      <c r="C508" s="169"/>
      <c r="D508" s="169"/>
      <c r="E508" s="169"/>
      <c r="F508" s="169"/>
      <c r="G508" s="169"/>
      <c r="H508" s="169"/>
      <c r="I508" s="169"/>
      <c r="J508" s="169"/>
      <c r="K508" s="169"/>
      <c r="L508" s="169"/>
      <c r="M508" s="169"/>
      <c r="N508" s="169"/>
      <c r="O508" s="169"/>
      <c r="P508" s="169"/>
      <c r="Q508" s="169"/>
      <c r="R508" s="169"/>
      <c r="S508" s="169"/>
      <c r="T508" s="169"/>
      <c r="U508" s="169"/>
    </row>
    <row r="509" spans="1:21" ht="12.75" customHeight="1">
      <c r="A509" s="169"/>
      <c r="B509" s="169"/>
      <c r="C509" s="169"/>
      <c r="D509" s="169"/>
      <c r="E509" s="169"/>
      <c r="F509" s="169"/>
      <c r="G509" s="169"/>
      <c r="H509" s="169"/>
      <c r="I509" s="169"/>
      <c r="J509" s="169"/>
      <c r="K509" s="169"/>
      <c r="L509" s="169"/>
      <c r="M509" s="169"/>
      <c r="N509" s="169"/>
      <c r="O509" s="169"/>
      <c r="P509" s="169"/>
      <c r="Q509" s="169"/>
      <c r="R509" s="169"/>
      <c r="S509" s="169"/>
      <c r="T509" s="169"/>
      <c r="U509" s="169"/>
    </row>
    <row r="510" spans="1:21" ht="12.75" customHeight="1">
      <c r="A510" s="169"/>
      <c r="B510" s="169"/>
      <c r="C510" s="169"/>
      <c r="D510" s="169"/>
      <c r="E510" s="169"/>
      <c r="F510" s="169"/>
      <c r="G510" s="169"/>
      <c r="H510" s="169"/>
      <c r="I510" s="169"/>
      <c r="J510" s="169"/>
      <c r="K510" s="169"/>
      <c r="L510" s="169"/>
      <c r="M510" s="169"/>
      <c r="N510" s="169"/>
      <c r="O510" s="169"/>
      <c r="P510" s="169"/>
      <c r="Q510" s="169"/>
      <c r="R510" s="169"/>
      <c r="S510" s="169"/>
      <c r="T510" s="169"/>
      <c r="U510" s="169"/>
    </row>
    <row r="511" spans="1:21" ht="12.75" customHeight="1">
      <c r="A511" s="169"/>
      <c r="B511" s="169"/>
      <c r="C511" s="169"/>
      <c r="D511" s="169"/>
      <c r="E511" s="169"/>
      <c r="F511" s="169"/>
      <c r="G511" s="169"/>
      <c r="H511" s="169"/>
      <c r="I511" s="169"/>
      <c r="J511" s="169"/>
      <c r="K511" s="169"/>
      <c r="L511" s="169"/>
      <c r="M511" s="169"/>
      <c r="N511" s="169"/>
      <c r="O511" s="169"/>
      <c r="P511" s="169"/>
      <c r="Q511" s="169"/>
      <c r="R511" s="169"/>
      <c r="S511" s="169"/>
      <c r="T511" s="169"/>
      <c r="U511" s="169"/>
    </row>
    <row r="512" spans="1:21" ht="12.75" customHeight="1">
      <c r="A512" s="169"/>
      <c r="B512" s="169"/>
      <c r="C512" s="169"/>
      <c r="D512" s="169"/>
      <c r="E512" s="169"/>
      <c r="F512" s="169"/>
      <c r="G512" s="169"/>
      <c r="H512" s="169"/>
      <c r="I512" s="169"/>
      <c r="J512" s="169"/>
      <c r="K512" s="169"/>
      <c r="L512" s="169"/>
      <c r="M512" s="169"/>
      <c r="N512" s="169"/>
      <c r="O512" s="169"/>
      <c r="P512" s="169"/>
      <c r="Q512" s="169"/>
      <c r="R512" s="169"/>
      <c r="S512" s="169"/>
      <c r="T512" s="169"/>
      <c r="U512" s="169"/>
    </row>
    <row r="513" spans="1:21" ht="12.75" customHeight="1">
      <c r="A513" s="169"/>
      <c r="B513" s="169"/>
      <c r="C513" s="169"/>
      <c r="D513" s="169"/>
      <c r="E513" s="169"/>
      <c r="F513" s="169"/>
      <c r="G513" s="169"/>
      <c r="H513" s="169"/>
      <c r="I513" s="169"/>
      <c r="J513" s="169"/>
      <c r="K513" s="169"/>
      <c r="L513" s="169"/>
      <c r="M513" s="169"/>
      <c r="N513" s="169"/>
      <c r="O513" s="169"/>
      <c r="P513" s="169"/>
      <c r="Q513" s="169"/>
      <c r="R513" s="169"/>
      <c r="S513" s="169"/>
      <c r="T513" s="169"/>
      <c r="U513" s="169"/>
    </row>
    <row r="514" spans="1:21" ht="12.75" customHeight="1">
      <c r="A514" s="169"/>
      <c r="B514" s="169"/>
      <c r="C514" s="169"/>
      <c r="D514" s="169"/>
      <c r="E514" s="169"/>
      <c r="F514" s="169"/>
      <c r="G514" s="169"/>
      <c r="H514" s="169"/>
      <c r="I514" s="169"/>
      <c r="J514" s="169"/>
      <c r="K514" s="169"/>
      <c r="L514" s="169"/>
      <c r="M514" s="169"/>
      <c r="N514" s="169"/>
      <c r="O514" s="169"/>
      <c r="P514" s="169"/>
      <c r="Q514" s="169"/>
      <c r="R514" s="169"/>
      <c r="S514" s="169"/>
      <c r="T514" s="169"/>
      <c r="U514" s="169"/>
    </row>
    <row r="515" spans="1:21" ht="12.75" customHeight="1">
      <c r="A515" s="169"/>
      <c r="B515" s="169"/>
      <c r="C515" s="169"/>
      <c r="D515" s="169"/>
      <c r="E515" s="169"/>
      <c r="F515" s="169"/>
      <c r="G515" s="169"/>
      <c r="H515" s="169"/>
      <c r="I515" s="169"/>
      <c r="J515" s="169"/>
      <c r="K515" s="169"/>
      <c r="L515" s="169"/>
      <c r="M515" s="169"/>
      <c r="N515" s="169"/>
      <c r="O515" s="169"/>
      <c r="P515" s="169"/>
      <c r="Q515" s="169"/>
      <c r="R515" s="169"/>
      <c r="S515" s="169"/>
      <c r="T515" s="169"/>
      <c r="U515" s="169"/>
    </row>
    <row r="516" spans="1:21" ht="12.75" customHeight="1">
      <c r="A516" s="169"/>
      <c r="B516" s="169"/>
      <c r="C516" s="169"/>
      <c r="D516" s="169"/>
      <c r="E516" s="169"/>
      <c r="F516" s="169"/>
      <c r="G516" s="169"/>
      <c r="H516" s="169"/>
      <c r="I516" s="169"/>
      <c r="J516" s="169"/>
      <c r="K516" s="169"/>
      <c r="L516" s="169"/>
      <c r="M516" s="169"/>
      <c r="N516" s="169"/>
      <c r="O516" s="169"/>
      <c r="P516" s="169"/>
      <c r="Q516" s="169"/>
      <c r="R516" s="169"/>
      <c r="S516" s="169"/>
      <c r="T516" s="169"/>
      <c r="U516" s="169"/>
    </row>
    <row r="517" spans="1:21" ht="12.75" customHeight="1">
      <c r="A517" s="169"/>
      <c r="B517" s="169"/>
      <c r="C517" s="169"/>
      <c r="D517" s="169"/>
      <c r="E517" s="169"/>
      <c r="F517" s="169"/>
      <c r="G517" s="169"/>
      <c r="H517" s="169"/>
      <c r="I517" s="169"/>
      <c r="J517" s="169"/>
      <c r="K517" s="169"/>
      <c r="L517" s="169"/>
      <c r="M517" s="169"/>
      <c r="N517" s="169"/>
      <c r="O517" s="169"/>
      <c r="P517" s="169"/>
      <c r="Q517" s="169"/>
      <c r="R517" s="169"/>
      <c r="S517" s="169"/>
      <c r="T517" s="169"/>
      <c r="U517" s="169"/>
    </row>
    <row r="518" spans="1:21" ht="12.75" customHeight="1">
      <c r="A518" s="169"/>
      <c r="B518" s="169"/>
      <c r="C518" s="169"/>
      <c r="D518" s="169"/>
      <c r="E518" s="169"/>
      <c r="F518" s="169"/>
      <c r="G518" s="169"/>
      <c r="H518" s="169"/>
      <c r="I518" s="169"/>
      <c r="J518" s="169"/>
      <c r="K518" s="169"/>
      <c r="L518" s="169"/>
      <c r="M518" s="169"/>
      <c r="N518" s="169"/>
      <c r="O518" s="169"/>
      <c r="P518" s="169"/>
      <c r="Q518" s="169"/>
      <c r="R518" s="169"/>
      <c r="S518" s="169"/>
      <c r="T518" s="169"/>
      <c r="U518" s="169"/>
    </row>
    <row r="519" spans="1:21" ht="12.75" customHeight="1">
      <c r="A519" s="169"/>
      <c r="B519" s="169"/>
      <c r="C519" s="169"/>
      <c r="D519" s="169"/>
      <c r="E519" s="169"/>
      <c r="F519" s="169"/>
      <c r="G519" s="169"/>
      <c r="H519" s="169"/>
      <c r="I519" s="169"/>
      <c r="J519" s="169"/>
      <c r="K519" s="169"/>
      <c r="L519" s="169"/>
      <c r="M519" s="169"/>
      <c r="N519" s="169"/>
      <c r="O519" s="169"/>
      <c r="P519" s="169"/>
      <c r="Q519" s="169"/>
      <c r="R519" s="169"/>
      <c r="S519" s="169"/>
      <c r="T519" s="169"/>
      <c r="U519" s="169"/>
    </row>
    <row r="520" spans="1:21" ht="12.75" customHeight="1">
      <c r="A520" s="169"/>
      <c r="B520" s="169"/>
      <c r="C520" s="169"/>
      <c r="D520" s="169"/>
      <c r="E520" s="169"/>
      <c r="F520" s="169"/>
      <c r="G520" s="169"/>
      <c r="H520" s="169"/>
      <c r="I520" s="169"/>
      <c r="J520" s="169"/>
      <c r="K520" s="169"/>
      <c r="L520" s="169"/>
      <c r="M520" s="169"/>
      <c r="N520" s="169"/>
      <c r="O520" s="169"/>
      <c r="P520" s="169"/>
      <c r="Q520" s="169"/>
      <c r="R520" s="169"/>
      <c r="S520" s="169"/>
      <c r="T520" s="169"/>
      <c r="U520" s="169"/>
    </row>
    <row r="521" spans="1:21" ht="12.75" customHeight="1">
      <c r="A521" s="169"/>
      <c r="B521" s="169"/>
      <c r="C521" s="169"/>
      <c r="D521" s="169"/>
      <c r="E521" s="169"/>
      <c r="F521" s="169"/>
      <c r="G521" s="169"/>
      <c r="H521" s="169"/>
      <c r="I521" s="169"/>
      <c r="J521" s="169"/>
      <c r="K521" s="169"/>
      <c r="L521" s="169"/>
      <c r="M521" s="169"/>
      <c r="N521" s="169"/>
      <c r="O521" s="169"/>
      <c r="P521" s="169"/>
      <c r="Q521" s="169"/>
      <c r="R521" s="169"/>
      <c r="S521" s="169"/>
      <c r="T521" s="169"/>
      <c r="U521" s="169"/>
    </row>
    <row r="522" spans="1:21" ht="12.75" customHeight="1">
      <c r="A522" s="169"/>
      <c r="B522" s="169"/>
      <c r="C522" s="169"/>
      <c r="D522" s="169"/>
      <c r="E522" s="169"/>
      <c r="F522" s="169"/>
      <c r="G522" s="169"/>
      <c r="H522" s="169"/>
      <c r="I522" s="169"/>
      <c r="J522" s="169"/>
      <c r="K522" s="169"/>
      <c r="L522" s="169"/>
      <c r="M522" s="169"/>
      <c r="N522" s="169"/>
      <c r="O522" s="169"/>
      <c r="P522" s="169"/>
      <c r="Q522" s="169"/>
      <c r="R522" s="169"/>
      <c r="S522" s="169"/>
      <c r="T522" s="169"/>
      <c r="U522" s="169"/>
    </row>
    <row r="523" spans="1:21" ht="12.75" customHeight="1">
      <c r="A523" s="169"/>
      <c r="B523" s="169"/>
      <c r="C523" s="169"/>
      <c r="D523" s="169"/>
      <c r="E523" s="169"/>
      <c r="F523" s="169"/>
      <c r="G523" s="169"/>
      <c r="H523" s="169"/>
      <c r="I523" s="169"/>
      <c r="J523" s="169"/>
      <c r="K523" s="169"/>
      <c r="L523" s="169"/>
      <c r="M523" s="169"/>
      <c r="N523" s="169"/>
      <c r="O523" s="169"/>
      <c r="P523" s="169"/>
      <c r="Q523" s="169"/>
      <c r="R523" s="169"/>
      <c r="S523" s="169"/>
      <c r="T523" s="169"/>
      <c r="U523" s="169"/>
    </row>
    <row r="524" spans="1:21" ht="12.75" customHeight="1">
      <c r="A524" s="169"/>
      <c r="B524" s="169"/>
      <c r="C524" s="169"/>
      <c r="D524" s="169"/>
      <c r="E524" s="169"/>
      <c r="F524" s="169"/>
      <c r="G524" s="169"/>
      <c r="H524" s="169"/>
      <c r="I524" s="169"/>
      <c r="J524" s="169"/>
      <c r="K524" s="169"/>
      <c r="L524" s="169"/>
      <c r="M524" s="169"/>
      <c r="N524" s="169"/>
      <c r="O524" s="169"/>
      <c r="P524" s="169"/>
      <c r="Q524" s="169"/>
      <c r="R524" s="169"/>
      <c r="S524" s="169"/>
      <c r="T524" s="169"/>
      <c r="U524" s="169"/>
    </row>
    <row r="525" spans="1:21" ht="12.75" customHeight="1">
      <c r="A525" s="169"/>
      <c r="B525" s="169"/>
      <c r="C525" s="169"/>
      <c r="D525" s="169"/>
      <c r="E525" s="169"/>
      <c r="F525" s="169"/>
      <c r="G525" s="169"/>
      <c r="H525" s="169"/>
      <c r="I525" s="169"/>
      <c r="J525" s="169"/>
      <c r="K525" s="169"/>
      <c r="L525" s="169"/>
      <c r="M525" s="169"/>
      <c r="N525" s="169"/>
      <c r="O525" s="169"/>
      <c r="P525" s="169"/>
      <c r="Q525" s="169"/>
      <c r="R525" s="169"/>
      <c r="S525" s="169"/>
      <c r="T525" s="169"/>
      <c r="U525" s="169"/>
    </row>
    <row r="526" spans="1:21" ht="12.75" customHeight="1">
      <c r="A526" s="169"/>
      <c r="B526" s="169"/>
      <c r="C526" s="169"/>
      <c r="D526" s="169"/>
      <c r="E526" s="169"/>
      <c r="F526" s="169"/>
      <c r="G526" s="169"/>
      <c r="H526" s="169"/>
      <c r="I526" s="169"/>
      <c r="J526" s="169"/>
      <c r="K526" s="169"/>
      <c r="L526" s="169"/>
      <c r="M526" s="169"/>
      <c r="N526" s="169"/>
      <c r="O526" s="169"/>
      <c r="P526" s="169"/>
      <c r="Q526" s="169"/>
      <c r="R526" s="169"/>
      <c r="S526" s="169"/>
      <c r="T526" s="169"/>
      <c r="U526" s="169"/>
    </row>
    <row r="527" spans="1:21" ht="12.75" customHeight="1">
      <c r="A527" s="169"/>
      <c r="B527" s="169"/>
      <c r="C527" s="169"/>
      <c r="D527" s="169"/>
      <c r="E527" s="169"/>
      <c r="F527" s="169"/>
      <c r="G527" s="169"/>
      <c r="H527" s="169"/>
      <c r="I527" s="169"/>
      <c r="J527" s="169"/>
      <c r="K527" s="169"/>
      <c r="L527" s="169"/>
      <c r="M527" s="169"/>
      <c r="N527" s="169"/>
      <c r="O527" s="169"/>
      <c r="P527" s="169"/>
      <c r="Q527" s="169"/>
      <c r="R527" s="169"/>
      <c r="S527" s="169"/>
      <c r="T527" s="169"/>
      <c r="U527" s="169"/>
    </row>
    <row r="528" spans="1:21" ht="12.75" customHeight="1">
      <c r="A528" s="169"/>
      <c r="B528" s="169"/>
      <c r="C528" s="169"/>
      <c r="D528" s="169"/>
      <c r="E528" s="169"/>
      <c r="F528" s="169"/>
      <c r="G528" s="169"/>
      <c r="H528" s="169"/>
      <c r="I528" s="169"/>
      <c r="J528" s="169"/>
      <c r="K528" s="169"/>
      <c r="L528" s="169"/>
      <c r="M528" s="169"/>
      <c r="N528" s="169"/>
      <c r="O528" s="169"/>
      <c r="P528" s="169"/>
      <c r="Q528" s="169"/>
      <c r="R528" s="169"/>
      <c r="S528" s="169"/>
      <c r="T528" s="169"/>
      <c r="U528" s="169"/>
    </row>
    <row r="529" spans="1:21" ht="12.75" customHeight="1">
      <c r="A529" s="169"/>
      <c r="B529" s="169"/>
      <c r="C529" s="169"/>
      <c r="D529" s="169"/>
      <c r="E529" s="169"/>
      <c r="F529" s="169"/>
      <c r="G529" s="169"/>
      <c r="H529" s="169"/>
      <c r="I529" s="169"/>
      <c r="J529" s="169"/>
      <c r="K529" s="169"/>
      <c r="L529" s="169"/>
      <c r="M529" s="169"/>
      <c r="N529" s="169"/>
      <c r="O529" s="169"/>
      <c r="P529" s="169"/>
      <c r="Q529" s="169"/>
      <c r="R529" s="169"/>
      <c r="S529" s="169"/>
      <c r="T529" s="169"/>
      <c r="U529" s="169"/>
    </row>
    <row r="530" spans="1:21" ht="12.75" customHeight="1">
      <c r="A530" s="169"/>
      <c r="B530" s="169"/>
      <c r="C530" s="169"/>
      <c r="D530" s="169"/>
      <c r="E530" s="169"/>
      <c r="F530" s="169"/>
      <c r="G530" s="169"/>
      <c r="H530" s="169"/>
      <c r="I530" s="169"/>
      <c r="J530" s="169"/>
      <c r="K530" s="169"/>
      <c r="L530" s="169"/>
      <c r="M530" s="169"/>
      <c r="N530" s="169"/>
      <c r="O530" s="169"/>
      <c r="P530" s="169"/>
      <c r="Q530" s="169"/>
      <c r="R530" s="169"/>
      <c r="S530" s="169"/>
      <c r="T530" s="169"/>
      <c r="U530" s="169"/>
    </row>
    <row r="531" spans="1:21" ht="12.75" customHeight="1">
      <c r="A531" s="169"/>
      <c r="B531" s="169"/>
      <c r="C531" s="169"/>
      <c r="D531" s="169"/>
      <c r="E531" s="169"/>
      <c r="F531" s="169"/>
      <c r="G531" s="169"/>
      <c r="H531" s="169"/>
      <c r="I531" s="169"/>
      <c r="J531" s="169"/>
      <c r="K531" s="169"/>
      <c r="L531" s="169"/>
      <c r="M531" s="169"/>
      <c r="N531" s="169"/>
      <c r="O531" s="169"/>
      <c r="P531" s="169"/>
      <c r="Q531" s="169"/>
      <c r="R531" s="169"/>
      <c r="S531" s="169"/>
      <c r="T531" s="169"/>
      <c r="U531" s="169"/>
    </row>
    <row r="532" spans="1:21" ht="12.75" customHeight="1">
      <c r="A532" s="169"/>
      <c r="B532" s="169"/>
      <c r="C532" s="169"/>
      <c r="D532" s="169"/>
      <c r="E532" s="169"/>
      <c r="F532" s="169"/>
      <c r="G532" s="169"/>
      <c r="H532" s="169"/>
      <c r="I532" s="169"/>
      <c r="J532" s="169"/>
      <c r="K532" s="169"/>
      <c r="L532" s="169"/>
      <c r="M532" s="169"/>
      <c r="N532" s="169"/>
      <c r="O532" s="169"/>
      <c r="P532" s="169"/>
      <c r="Q532" s="169"/>
      <c r="R532" s="169"/>
      <c r="S532" s="169"/>
      <c r="T532" s="169"/>
      <c r="U532" s="169"/>
    </row>
    <row r="533" spans="1:21" ht="12.75" customHeight="1">
      <c r="A533" s="169"/>
      <c r="B533" s="169"/>
      <c r="C533" s="169"/>
      <c r="D533" s="169"/>
      <c r="E533" s="169"/>
      <c r="F533" s="169"/>
      <c r="G533" s="169"/>
      <c r="H533" s="169"/>
      <c r="I533" s="169"/>
      <c r="J533" s="169"/>
      <c r="K533" s="169"/>
      <c r="L533" s="169"/>
      <c r="M533" s="169"/>
      <c r="N533" s="169"/>
      <c r="O533" s="169"/>
      <c r="P533" s="169"/>
      <c r="Q533" s="169"/>
      <c r="R533" s="169"/>
      <c r="S533" s="169"/>
      <c r="T533" s="169"/>
      <c r="U533" s="169"/>
    </row>
    <row r="534" spans="1:21" ht="12.75" customHeight="1">
      <c r="A534" s="169"/>
      <c r="B534" s="169"/>
      <c r="C534" s="169"/>
      <c r="D534" s="169"/>
      <c r="E534" s="169"/>
      <c r="F534" s="169"/>
      <c r="G534" s="169"/>
      <c r="H534" s="169"/>
      <c r="I534" s="169"/>
      <c r="J534" s="169"/>
      <c r="K534" s="169"/>
      <c r="L534" s="169"/>
      <c r="M534" s="169"/>
      <c r="N534" s="169"/>
      <c r="O534" s="169"/>
      <c r="P534" s="169"/>
      <c r="Q534" s="169"/>
      <c r="R534" s="169"/>
      <c r="S534" s="169"/>
      <c r="T534" s="169"/>
      <c r="U534" s="169"/>
    </row>
    <row r="535" spans="1:21" ht="12.75" customHeight="1">
      <c r="A535" s="169"/>
      <c r="B535" s="169"/>
      <c r="C535" s="169"/>
      <c r="D535" s="169"/>
      <c r="E535" s="169"/>
      <c r="F535" s="169"/>
      <c r="G535" s="169"/>
      <c r="H535" s="169"/>
      <c r="I535" s="169"/>
      <c r="J535" s="169"/>
      <c r="K535" s="169"/>
      <c r="L535" s="169"/>
      <c r="M535" s="169"/>
      <c r="N535" s="169"/>
      <c r="O535" s="169"/>
      <c r="P535" s="169"/>
      <c r="Q535" s="169"/>
      <c r="R535" s="169"/>
      <c r="S535" s="169"/>
      <c r="T535" s="169"/>
      <c r="U535" s="169"/>
    </row>
    <row r="536" spans="1:21" ht="12.75" customHeight="1">
      <c r="A536" s="169"/>
      <c r="B536" s="169"/>
      <c r="C536" s="169"/>
      <c r="D536" s="169"/>
      <c r="E536" s="169"/>
      <c r="F536" s="169"/>
      <c r="G536" s="169"/>
      <c r="H536" s="169"/>
      <c r="I536" s="169"/>
      <c r="J536" s="169"/>
      <c r="K536" s="169"/>
      <c r="L536" s="169"/>
      <c r="M536" s="169"/>
      <c r="N536" s="169"/>
      <c r="O536" s="169"/>
      <c r="P536" s="169"/>
      <c r="Q536" s="169"/>
      <c r="R536" s="169"/>
      <c r="S536" s="169"/>
      <c r="T536" s="169"/>
      <c r="U536" s="169"/>
    </row>
    <row r="537" spans="1:21" ht="12.75" customHeight="1">
      <c r="A537" s="169"/>
      <c r="B537" s="169"/>
      <c r="C537" s="169"/>
      <c r="D537" s="169"/>
      <c r="E537" s="169"/>
      <c r="F537" s="169"/>
      <c r="G537" s="169"/>
      <c r="H537" s="169"/>
      <c r="I537" s="169"/>
      <c r="J537" s="169"/>
      <c r="K537" s="169"/>
      <c r="L537" s="169"/>
      <c r="M537" s="169"/>
      <c r="N537" s="169"/>
      <c r="O537" s="169"/>
      <c r="P537" s="169"/>
      <c r="Q537" s="169"/>
      <c r="R537" s="169"/>
      <c r="S537" s="169"/>
      <c r="T537" s="169"/>
      <c r="U537" s="169"/>
    </row>
    <row r="538" spans="1:21" ht="12.75" customHeight="1">
      <c r="A538" s="169"/>
      <c r="B538" s="169"/>
      <c r="C538" s="169"/>
      <c r="D538" s="169"/>
      <c r="E538" s="169"/>
      <c r="F538" s="169"/>
      <c r="G538" s="169"/>
      <c r="H538" s="169"/>
      <c r="I538" s="169"/>
      <c r="J538" s="169"/>
      <c r="K538" s="169"/>
      <c r="L538" s="169"/>
      <c r="M538" s="169"/>
      <c r="N538" s="169"/>
      <c r="O538" s="169"/>
      <c r="P538" s="169"/>
      <c r="Q538" s="169"/>
      <c r="R538" s="169"/>
      <c r="S538" s="169"/>
      <c r="T538" s="169"/>
      <c r="U538" s="169"/>
    </row>
    <row r="539" spans="1:21" ht="12.75" customHeight="1">
      <c r="A539" s="169"/>
      <c r="B539" s="169"/>
      <c r="C539" s="169"/>
      <c r="D539" s="169"/>
      <c r="E539" s="169"/>
      <c r="F539" s="169"/>
      <c r="G539" s="169"/>
      <c r="H539" s="169"/>
      <c r="I539" s="169"/>
      <c r="J539" s="169"/>
      <c r="K539" s="169"/>
      <c r="L539" s="169"/>
      <c r="M539" s="169"/>
      <c r="N539" s="169"/>
      <c r="O539" s="169"/>
      <c r="P539" s="169"/>
      <c r="Q539" s="169"/>
      <c r="R539" s="169"/>
      <c r="S539" s="169"/>
      <c r="T539" s="169"/>
      <c r="U539" s="169"/>
    </row>
    <row r="540" spans="1:21" ht="12.75" customHeight="1">
      <c r="A540" s="169"/>
      <c r="B540" s="169"/>
      <c r="C540" s="169"/>
      <c r="D540" s="169"/>
      <c r="E540" s="169"/>
      <c r="F540" s="169"/>
      <c r="G540" s="169"/>
      <c r="H540" s="169"/>
      <c r="I540" s="169"/>
      <c r="J540" s="169"/>
      <c r="K540" s="169"/>
      <c r="L540" s="169"/>
      <c r="M540" s="169"/>
      <c r="N540" s="169"/>
      <c r="O540" s="169"/>
      <c r="P540" s="169"/>
      <c r="Q540" s="169"/>
      <c r="R540" s="169"/>
      <c r="S540" s="169"/>
      <c r="T540" s="169"/>
      <c r="U540" s="169"/>
    </row>
    <row r="541" spans="1:21" ht="12.75" customHeight="1">
      <c r="A541" s="169"/>
      <c r="B541" s="169"/>
      <c r="C541" s="169"/>
      <c r="D541" s="169"/>
      <c r="E541" s="169"/>
      <c r="F541" s="169"/>
      <c r="G541" s="169"/>
      <c r="H541" s="169"/>
      <c r="I541" s="169"/>
      <c r="J541" s="169"/>
      <c r="K541" s="169"/>
      <c r="L541" s="169"/>
      <c r="M541" s="169"/>
      <c r="N541" s="169"/>
      <c r="O541" s="169"/>
      <c r="P541" s="169"/>
      <c r="Q541" s="169"/>
      <c r="R541" s="169"/>
      <c r="S541" s="169"/>
      <c r="T541" s="169"/>
      <c r="U541" s="169"/>
    </row>
    <row r="542" spans="1:21" ht="12.75" customHeight="1">
      <c r="A542" s="169"/>
      <c r="B542" s="169"/>
      <c r="C542" s="169"/>
      <c r="D542" s="169"/>
      <c r="E542" s="169"/>
      <c r="F542" s="169"/>
      <c r="G542" s="169"/>
      <c r="H542" s="169"/>
      <c r="I542" s="169"/>
      <c r="J542" s="169"/>
      <c r="K542" s="169"/>
      <c r="L542" s="169"/>
      <c r="M542" s="169"/>
      <c r="N542" s="169"/>
      <c r="O542" s="169"/>
      <c r="P542" s="169"/>
      <c r="Q542" s="169"/>
      <c r="R542" s="169"/>
      <c r="S542" s="169"/>
      <c r="T542" s="169"/>
      <c r="U542" s="169"/>
    </row>
    <row r="543" spans="1:21" ht="12.75" customHeight="1">
      <c r="A543" s="169"/>
      <c r="B543" s="169"/>
      <c r="C543" s="169"/>
      <c r="D543" s="169"/>
      <c r="E543" s="169"/>
      <c r="F543" s="169"/>
      <c r="G543" s="169"/>
      <c r="H543" s="169"/>
      <c r="I543" s="169"/>
      <c r="J543" s="169"/>
      <c r="K543" s="169"/>
      <c r="L543" s="169"/>
      <c r="M543" s="169"/>
      <c r="N543" s="169"/>
      <c r="O543" s="169"/>
      <c r="P543" s="169"/>
      <c r="Q543" s="169"/>
      <c r="R543" s="169"/>
      <c r="S543" s="169"/>
      <c r="T543" s="169"/>
      <c r="U543" s="169"/>
    </row>
    <row r="544" spans="1:21" ht="12.75" customHeight="1">
      <c r="A544" s="169"/>
      <c r="B544" s="169"/>
      <c r="C544" s="169"/>
      <c r="D544" s="169"/>
      <c r="E544" s="169"/>
      <c r="F544" s="169"/>
      <c r="G544" s="169"/>
      <c r="H544" s="169"/>
      <c r="I544" s="169"/>
      <c r="J544" s="169"/>
      <c r="K544" s="169"/>
      <c r="L544" s="169"/>
      <c r="M544" s="169"/>
      <c r="N544" s="169"/>
      <c r="O544" s="169"/>
      <c r="P544" s="169"/>
      <c r="Q544" s="169"/>
      <c r="R544" s="169"/>
      <c r="S544" s="169"/>
      <c r="T544" s="169"/>
      <c r="U544" s="169"/>
    </row>
    <row r="545" spans="1:21" ht="12.75" customHeight="1">
      <c r="A545" s="169"/>
      <c r="B545" s="169"/>
      <c r="C545" s="169"/>
      <c r="D545" s="169"/>
      <c r="E545" s="169"/>
      <c r="F545" s="169"/>
      <c r="G545" s="169"/>
      <c r="H545" s="169"/>
      <c r="I545" s="169"/>
      <c r="J545" s="169"/>
      <c r="K545" s="169"/>
      <c r="L545" s="169"/>
      <c r="M545" s="169"/>
      <c r="N545" s="169"/>
      <c r="O545" s="169"/>
      <c r="P545" s="169"/>
      <c r="Q545" s="169"/>
      <c r="R545" s="169"/>
      <c r="S545" s="169"/>
      <c r="T545" s="169"/>
      <c r="U545" s="169"/>
    </row>
    <row r="546" spans="1:21" ht="12.75" customHeight="1">
      <c r="A546" s="169"/>
      <c r="B546" s="169"/>
      <c r="C546" s="169"/>
      <c r="D546" s="169"/>
      <c r="E546" s="169"/>
      <c r="F546" s="169"/>
      <c r="G546" s="169"/>
      <c r="H546" s="169"/>
      <c r="I546" s="169"/>
      <c r="J546" s="169"/>
      <c r="K546" s="169"/>
      <c r="L546" s="169"/>
      <c r="M546" s="169"/>
      <c r="N546" s="169"/>
      <c r="O546" s="169"/>
      <c r="P546" s="169"/>
      <c r="Q546" s="169"/>
      <c r="R546" s="169"/>
      <c r="S546" s="169"/>
      <c r="T546" s="169"/>
      <c r="U546" s="169"/>
    </row>
    <row r="547" spans="1:21" ht="12.75" customHeight="1">
      <c r="A547" s="169"/>
      <c r="B547" s="169"/>
      <c r="C547" s="169"/>
      <c r="D547" s="169"/>
      <c r="E547" s="169"/>
      <c r="F547" s="169"/>
      <c r="G547" s="169"/>
      <c r="H547" s="169"/>
      <c r="I547" s="169"/>
      <c r="J547" s="169"/>
      <c r="K547" s="169"/>
      <c r="L547" s="169"/>
      <c r="M547" s="169"/>
      <c r="N547" s="169"/>
      <c r="O547" s="169"/>
      <c r="P547" s="169"/>
      <c r="Q547" s="169"/>
      <c r="R547" s="169"/>
      <c r="S547" s="169"/>
      <c r="T547" s="169"/>
      <c r="U547" s="169"/>
    </row>
    <row r="548" spans="1:21" ht="12.75" customHeight="1">
      <c r="A548" s="169"/>
      <c r="B548" s="169"/>
      <c r="C548" s="169"/>
      <c r="D548" s="169"/>
      <c r="E548" s="169"/>
      <c r="F548" s="169"/>
      <c r="G548" s="169"/>
      <c r="H548" s="169"/>
      <c r="I548" s="169"/>
      <c r="J548" s="169"/>
      <c r="K548" s="169"/>
      <c r="L548" s="169"/>
      <c r="M548" s="169"/>
      <c r="N548" s="169"/>
      <c r="O548" s="169"/>
      <c r="P548" s="169"/>
      <c r="Q548" s="169"/>
      <c r="R548" s="169"/>
      <c r="S548" s="169"/>
      <c r="T548" s="169"/>
      <c r="U548" s="169"/>
    </row>
    <row r="549" spans="1:21" ht="12.75" customHeight="1">
      <c r="A549" s="169"/>
      <c r="B549" s="169"/>
      <c r="C549" s="169"/>
      <c r="D549" s="169"/>
      <c r="E549" s="169"/>
      <c r="F549" s="169"/>
      <c r="G549" s="169"/>
      <c r="H549" s="169"/>
      <c r="I549" s="169"/>
      <c r="J549" s="169"/>
      <c r="K549" s="169"/>
      <c r="L549" s="169"/>
      <c r="M549" s="169"/>
      <c r="N549" s="169"/>
      <c r="O549" s="169"/>
      <c r="P549" s="169"/>
      <c r="Q549" s="169"/>
      <c r="R549" s="169"/>
      <c r="S549" s="169"/>
      <c r="T549" s="169"/>
      <c r="U549" s="169"/>
    </row>
    <row r="550" spans="1:21" ht="12.75" customHeight="1">
      <c r="A550" s="169"/>
      <c r="B550" s="169"/>
      <c r="C550" s="169"/>
      <c r="D550" s="169"/>
      <c r="E550" s="169"/>
      <c r="F550" s="169"/>
      <c r="G550" s="169"/>
      <c r="H550" s="169"/>
      <c r="I550" s="169"/>
      <c r="J550" s="169"/>
      <c r="K550" s="169"/>
      <c r="L550" s="169"/>
      <c r="M550" s="169"/>
      <c r="N550" s="169"/>
      <c r="O550" s="169"/>
      <c r="P550" s="169"/>
      <c r="Q550" s="169"/>
      <c r="R550" s="169"/>
      <c r="S550" s="169"/>
      <c r="T550" s="169"/>
      <c r="U550" s="169"/>
    </row>
    <row r="551" spans="1:21" ht="12.75" customHeight="1">
      <c r="A551" s="169"/>
      <c r="B551" s="169"/>
      <c r="C551" s="169"/>
      <c r="D551" s="169"/>
      <c r="E551" s="169"/>
      <c r="F551" s="169"/>
      <c r="G551" s="169"/>
      <c r="H551" s="169"/>
      <c r="I551" s="169"/>
      <c r="J551" s="169"/>
      <c r="K551" s="169"/>
      <c r="L551" s="169"/>
      <c r="M551" s="169"/>
      <c r="N551" s="169"/>
      <c r="O551" s="169"/>
      <c r="P551" s="169"/>
      <c r="Q551" s="169"/>
      <c r="R551" s="169"/>
      <c r="S551" s="169"/>
      <c r="T551" s="169"/>
      <c r="U551" s="169"/>
    </row>
    <row r="552" spans="1:21" ht="12.75" customHeight="1">
      <c r="A552" s="169"/>
      <c r="B552" s="169"/>
      <c r="C552" s="169"/>
      <c r="D552" s="169"/>
      <c r="E552" s="169"/>
      <c r="F552" s="169"/>
      <c r="G552" s="169"/>
      <c r="H552" s="169"/>
      <c r="I552" s="169"/>
      <c r="J552" s="169"/>
      <c r="K552" s="169"/>
      <c r="L552" s="169"/>
      <c r="M552" s="169"/>
      <c r="N552" s="169"/>
      <c r="O552" s="169"/>
      <c r="P552" s="169"/>
      <c r="Q552" s="169"/>
      <c r="R552" s="169"/>
      <c r="S552" s="169"/>
      <c r="T552" s="169"/>
      <c r="U552" s="169"/>
    </row>
    <row r="553" spans="1:21" ht="12.75" customHeight="1">
      <c r="A553" s="169"/>
      <c r="B553" s="169"/>
      <c r="C553" s="169"/>
      <c r="D553" s="169"/>
      <c r="E553" s="169"/>
      <c r="F553" s="169"/>
      <c r="G553" s="169"/>
      <c r="H553" s="169"/>
      <c r="I553" s="169"/>
      <c r="J553" s="169"/>
      <c r="K553" s="169"/>
      <c r="L553" s="169"/>
      <c r="M553" s="169"/>
      <c r="N553" s="169"/>
      <c r="O553" s="169"/>
      <c r="P553" s="169"/>
      <c r="Q553" s="169"/>
      <c r="R553" s="169"/>
      <c r="S553" s="169"/>
      <c r="T553" s="169"/>
      <c r="U553" s="169"/>
    </row>
    <row r="554" spans="1:21" ht="12.75" customHeight="1">
      <c r="A554" s="169"/>
      <c r="B554" s="169"/>
      <c r="C554" s="169"/>
      <c r="D554" s="169"/>
      <c r="E554" s="169"/>
      <c r="F554" s="169"/>
      <c r="G554" s="169"/>
      <c r="H554" s="169"/>
      <c r="I554" s="169"/>
      <c r="J554" s="169"/>
      <c r="K554" s="169"/>
      <c r="L554" s="169"/>
      <c r="M554" s="169"/>
      <c r="N554" s="169"/>
      <c r="O554" s="169"/>
      <c r="P554" s="169"/>
      <c r="Q554" s="169"/>
      <c r="R554" s="169"/>
      <c r="S554" s="169"/>
      <c r="T554" s="169"/>
      <c r="U554" s="169"/>
    </row>
    <row r="555" spans="1:21" ht="12.75" customHeight="1">
      <c r="A555" s="169"/>
      <c r="B555" s="169"/>
      <c r="C555" s="169"/>
      <c r="D555" s="169"/>
      <c r="E555" s="169"/>
      <c r="F555" s="169"/>
      <c r="G555" s="169"/>
      <c r="H555" s="169"/>
      <c r="I555" s="169"/>
      <c r="J555" s="169"/>
      <c r="K555" s="169"/>
      <c r="L555" s="169"/>
      <c r="M555" s="169"/>
      <c r="N555" s="169"/>
      <c r="O555" s="169"/>
      <c r="P555" s="169"/>
      <c r="Q555" s="169"/>
      <c r="R555" s="169"/>
      <c r="S555" s="169"/>
      <c r="T555" s="169"/>
      <c r="U555" s="169"/>
    </row>
    <row r="556" spans="1:21" ht="12.75" customHeight="1">
      <c r="A556" s="169"/>
      <c r="B556" s="169"/>
      <c r="C556" s="169"/>
      <c r="D556" s="169"/>
      <c r="E556" s="169"/>
      <c r="F556" s="169"/>
      <c r="G556" s="169"/>
      <c r="H556" s="169"/>
      <c r="I556" s="169"/>
      <c r="J556" s="169"/>
      <c r="K556" s="169"/>
      <c r="L556" s="169"/>
      <c r="M556" s="169"/>
      <c r="N556" s="169"/>
      <c r="O556" s="169"/>
      <c r="P556" s="169"/>
      <c r="Q556" s="169"/>
      <c r="R556" s="169"/>
      <c r="S556" s="169"/>
      <c r="T556" s="169"/>
      <c r="U556" s="169"/>
    </row>
    <row r="557" spans="1:21" ht="12.75" customHeight="1">
      <c r="A557" s="169"/>
      <c r="B557" s="169"/>
      <c r="C557" s="169"/>
      <c r="D557" s="169"/>
      <c r="E557" s="169"/>
      <c r="F557" s="169"/>
      <c r="G557" s="169"/>
      <c r="H557" s="169"/>
      <c r="I557" s="169"/>
      <c r="J557" s="169"/>
      <c r="K557" s="169"/>
      <c r="L557" s="169"/>
      <c r="M557" s="169"/>
      <c r="N557" s="169"/>
      <c r="O557" s="169"/>
      <c r="P557" s="169"/>
      <c r="Q557" s="169"/>
      <c r="R557" s="169"/>
      <c r="S557" s="169"/>
      <c r="T557" s="169"/>
      <c r="U557" s="169"/>
    </row>
    <row r="558" spans="1:21" ht="12.75" customHeight="1">
      <c r="A558" s="169"/>
      <c r="B558" s="169"/>
      <c r="C558" s="169"/>
      <c r="D558" s="169"/>
      <c r="E558" s="169"/>
      <c r="F558" s="169"/>
      <c r="G558" s="169"/>
      <c r="H558" s="169"/>
      <c r="I558" s="169"/>
      <c r="J558" s="169"/>
      <c r="K558" s="169"/>
      <c r="L558" s="169"/>
      <c r="M558" s="169"/>
      <c r="N558" s="169"/>
      <c r="O558" s="169"/>
      <c r="P558" s="169"/>
      <c r="Q558" s="169"/>
      <c r="R558" s="169"/>
      <c r="S558" s="169"/>
      <c r="T558" s="169"/>
      <c r="U558" s="169"/>
    </row>
    <row r="559" spans="1:21" ht="12.75" customHeight="1">
      <c r="A559" s="169"/>
      <c r="B559" s="169"/>
      <c r="C559" s="169"/>
      <c r="D559" s="169"/>
      <c r="E559" s="169"/>
      <c r="F559" s="169"/>
      <c r="G559" s="169"/>
      <c r="H559" s="169"/>
      <c r="I559" s="169"/>
      <c r="J559" s="169"/>
      <c r="K559" s="169"/>
      <c r="L559" s="169"/>
      <c r="M559" s="169"/>
      <c r="N559" s="169"/>
      <c r="O559" s="169"/>
      <c r="P559" s="169"/>
      <c r="Q559" s="169"/>
      <c r="R559" s="169"/>
      <c r="S559" s="169"/>
      <c r="T559" s="169"/>
      <c r="U559" s="169"/>
    </row>
    <row r="560" spans="1:21" ht="12.75" customHeight="1">
      <c r="A560" s="169"/>
      <c r="B560" s="169"/>
      <c r="C560" s="169"/>
      <c r="D560" s="169"/>
      <c r="E560" s="169"/>
      <c r="F560" s="169"/>
      <c r="G560" s="169"/>
      <c r="H560" s="169"/>
      <c r="I560" s="169"/>
      <c r="J560" s="169"/>
      <c r="K560" s="169"/>
      <c r="L560" s="169"/>
      <c r="M560" s="169"/>
      <c r="N560" s="169"/>
      <c r="O560" s="169"/>
      <c r="P560" s="169"/>
      <c r="Q560" s="169"/>
      <c r="R560" s="169"/>
      <c r="S560" s="169"/>
      <c r="T560" s="169"/>
      <c r="U560" s="169"/>
    </row>
    <row r="561" spans="1:21" ht="12.75" customHeight="1">
      <c r="A561" s="169"/>
      <c r="B561" s="169"/>
      <c r="C561" s="169"/>
      <c r="D561" s="169"/>
      <c r="E561" s="169"/>
      <c r="F561" s="169"/>
      <c r="G561" s="169"/>
      <c r="H561" s="169"/>
      <c r="I561" s="169"/>
      <c r="J561" s="169"/>
      <c r="K561" s="169"/>
      <c r="L561" s="169"/>
      <c r="M561" s="169"/>
      <c r="N561" s="169"/>
      <c r="O561" s="169"/>
      <c r="P561" s="169"/>
      <c r="Q561" s="169"/>
      <c r="R561" s="169"/>
      <c r="S561" s="169"/>
      <c r="T561" s="169"/>
      <c r="U561" s="169"/>
    </row>
    <row r="562" spans="1:21" ht="12.75" customHeight="1">
      <c r="A562" s="169"/>
      <c r="B562" s="169"/>
      <c r="C562" s="169"/>
      <c r="D562" s="169"/>
      <c r="E562" s="169"/>
      <c r="F562" s="169"/>
      <c r="G562" s="169"/>
      <c r="H562" s="169"/>
      <c r="I562" s="169"/>
      <c r="J562" s="169"/>
      <c r="K562" s="169"/>
      <c r="L562" s="169"/>
      <c r="M562" s="169"/>
      <c r="N562" s="169"/>
      <c r="O562" s="169"/>
      <c r="P562" s="169"/>
      <c r="Q562" s="169"/>
      <c r="R562" s="169"/>
      <c r="S562" s="169"/>
      <c r="T562" s="169"/>
      <c r="U562" s="169"/>
    </row>
    <row r="563" spans="1:21" ht="12.75" customHeight="1">
      <c r="A563" s="169"/>
      <c r="B563" s="169"/>
      <c r="C563" s="169"/>
      <c r="D563" s="169"/>
      <c r="E563" s="169"/>
      <c r="F563" s="169"/>
      <c r="G563" s="169"/>
      <c r="H563" s="169"/>
      <c r="I563" s="169"/>
      <c r="J563" s="169"/>
      <c r="K563" s="169"/>
      <c r="L563" s="169"/>
      <c r="M563" s="169"/>
      <c r="N563" s="169"/>
      <c r="O563" s="169"/>
      <c r="P563" s="169"/>
      <c r="Q563" s="169"/>
      <c r="R563" s="169"/>
      <c r="S563" s="169"/>
      <c r="T563" s="169"/>
      <c r="U563" s="169"/>
    </row>
    <row r="564" spans="1:21" ht="12.75" customHeight="1">
      <c r="A564" s="169"/>
      <c r="B564" s="169"/>
      <c r="C564" s="169"/>
      <c r="D564" s="169"/>
      <c r="E564" s="169"/>
      <c r="F564" s="169"/>
      <c r="G564" s="169"/>
      <c r="H564" s="169"/>
      <c r="I564" s="169"/>
      <c r="J564" s="169"/>
      <c r="K564" s="169"/>
      <c r="L564" s="169"/>
      <c r="M564" s="169"/>
      <c r="N564" s="169"/>
      <c r="O564" s="169"/>
      <c r="P564" s="169"/>
      <c r="Q564" s="169"/>
      <c r="R564" s="169"/>
      <c r="S564" s="169"/>
      <c r="T564" s="169"/>
      <c r="U564" s="169"/>
    </row>
    <row r="565" spans="1:21" ht="12.75" customHeight="1">
      <c r="A565" s="169"/>
      <c r="B565" s="169"/>
      <c r="C565" s="169"/>
      <c r="D565" s="169"/>
      <c r="E565" s="169"/>
      <c r="F565" s="169"/>
      <c r="G565" s="169"/>
      <c r="H565" s="169"/>
      <c r="I565" s="169"/>
      <c r="J565" s="169"/>
      <c r="K565" s="169"/>
      <c r="L565" s="169"/>
      <c r="M565" s="169"/>
      <c r="N565" s="169"/>
      <c r="O565" s="169"/>
      <c r="P565" s="169"/>
      <c r="Q565" s="169"/>
      <c r="R565" s="169"/>
      <c r="S565" s="169"/>
      <c r="T565" s="169"/>
      <c r="U565" s="169"/>
    </row>
    <row r="566" spans="1:21" ht="12.75" customHeight="1">
      <c r="A566" s="169"/>
      <c r="B566" s="169"/>
      <c r="C566" s="169"/>
      <c r="D566" s="169"/>
      <c r="E566" s="169"/>
      <c r="F566" s="169"/>
      <c r="G566" s="169"/>
      <c r="H566" s="169"/>
      <c r="I566" s="169"/>
      <c r="J566" s="169"/>
      <c r="K566" s="169"/>
      <c r="L566" s="169"/>
      <c r="M566" s="169"/>
      <c r="N566" s="169"/>
      <c r="O566" s="169"/>
      <c r="P566" s="169"/>
      <c r="Q566" s="169"/>
      <c r="R566" s="169"/>
      <c r="S566" s="169"/>
      <c r="T566" s="169"/>
      <c r="U566" s="169"/>
    </row>
    <row r="567" spans="1:21" ht="12.75" customHeight="1">
      <c r="A567" s="169"/>
      <c r="B567" s="169"/>
      <c r="C567" s="169"/>
      <c r="D567" s="169"/>
      <c r="E567" s="169"/>
      <c r="F567" s="169"/>
      <c r="G567" s="169"/>
      <c r="H567" s="169"/>
      <c r="I567" s="169"/>
      <c r="J567" s="169"/>
      <c r="K567" s="169"/>
      <c r="L567" s="169"/>
      <c r="M567" s="169"/>
      <c r="N567" s="169"/>
      <c r="O567" s="169"/>
      <c r="P567" s="169"/>
      <c r="Q567" s="169"/>
      <c r="R567" s="169"/>
      <c r="S567" s="169"/>
      <c r="T567" s="169"/>
      <c r="U567" s="169"/>
    </row>
    <row r="568" spans="1:21" ht="12.75" customHeight="1">
      <c r="A568" s="169"/>
      <c r="B568" s="169"/>
      <c r="C568" s="169"/>
      <c r="D568" s="169"/>
      <c r="E568" s="169"/>
      <c r="F568" s="169"/>
      <c r="G568" s="169"/>
      <c r="H568" s="169"/>
      <c r="I568" s="169"/>
      <c r="J568" s="169"/>
      <c r="K568" s="169"/>
      <c r="L568" s="169"/>
      <c r="M568" s="169"/>
      <c r="N568" s="169"/>
      <c r="O568" s="169"/>
      <c r="P568" s="169"/>
      <c r="Q568" s="169"/>
      <c r="R568" s="169"/>
      <c r="S568" s="169"/>
      <c r="T568" s="169"/>
      <c r="U568" s="169"/>
    </row>
    <row r="569" spans="1:21" ht="12.75" customHeight="1">
      <c r="A569" s="169"/>
      <c r="B569" s="169"/>
      <c r="C569" s="169"/>
      <c r="D569" s="169"/>
      <c r="E569" s="169"/>
      <c r="F569" s="169"/>
      <c r="G569" s="169"/>
      <c r="H569" s="169"/>
      <c r="I569" s="169"/>
      <c r="J569" s="169"/>
      <c r="K569" s="169"/>
      <c r="L569" s="169"/>
      <c r="M569" s="169"/>
      <c r="N569" s="169"/>
      <c r="O569" s="169"/>
      <c r="P569" s="169"/>
      <c r="Q569" s="169"/>
      <c r="R569" s="169"/>
      <c r="S569" s="169"/>
      <c r="T569" s="169"/>
      <c r="U569" s="169"/>
    </row>
    <row r="570" spans="1:21" ht="12.75" customHeight="1">
      <c r="A570" s="169"/>
      <c r="B570" s="169"/>
      <c r="C570" s="169"/>
      <c r="D570" s="169"/>
      <c r="E570" s="169"/>
      <c r="F570" s="169"/>
      <c r="G570" s="169"/>
      <c r="H570" s="169"/>
      <c r="I570" s="169"/>
      <c r="J570" s="169"/>
      <c r="K570" s="169"/>
      <c r="L570" s="169"/>
      <c r="M570" s="169"/>
      <c r="N570" s="169"/>
      <c r="O570" s="169"/>
      <c r="P570" s="169"/>
      <c r="Q570" s="169"/>
      <c r="R570" s="169"/>
      <c r="S570" s="169"/>
      <c r="T570" s="169"/>
      <c r="U570" s="169"/>
    </row>
    <row r="571" spans="1:21" ht="12.75" customHeight="1">
      <c r="A571" s="169"/>
      <c r="B571" s="169"/>
      <c r="C571" s="169"/>
      <c r="D571" s="169"/>
      <c r="E571" s="169"/>
      <c r="F571" s="169"/>
      <c r="G571" s="169"/>
      <c r="H571" s="169"/>
      <c r="I571" s="169"/>
      <c r="J571" s="169"/>
      <c r="K571" s="169"/>
      <c r="L571" s="169"/>
      <c r="M571" s="169"/>
      <c r="N571" s="169"/>
      <c r="O571" s="169"/>
      <c r="P571" s="169"/>
      <c r="Q571" s="169"/>
      <c r="R571" s="169"/>
      <c r="S571" s="169"/>
      <c r="T571" s="169"/>
      <c r="U571" s="169"/>
    </row>
    <row r="572" spans="1:21" ht="12.75" customHeight="1">
      <c r="A572" s="169"/>
      <c r="B572" s="169"/>
      <c r="C572" s="169"/>
      <c r="D572" s="169"/>
      <c r="E572" s="169"/>
      <c r="F572" s="169"/>
      <c r="G572" s="169"/>
      <c r="H572" s="169"/>
      <c r="I572" s="169"/>
      <c r="J572" s="169"/>
      <c r="K572" s="169"/>
      <c r="L572" s="169"/>
      <c r="M572" s="169"/>
      <c r="N572" s="169"/>
      <c r="O572" s="169"/>
      <c r="P572" s="169"/>
      <c r="Q572" s="169"/>
      <c r="R572" s="169"/>
      <c r="S572" s="169"/>
      <c r="T572" s="169"/>
      <c r="U572" s="169"/>
    </row>
    <row r="573" spans="1:21" ht="12.75" customHeight="1">
      <c r="A573" s="169"/>
      <c r="B573" s="169"/>
      <c r="C573" s="169"/>
      <c r="D573" s="169"/>
      <c r="E573" s="169"/>
      <c r="F573" s="169"/>
      <c r="G573" s="169"/>
      <c r="H573" s="169"/>
      <c r="I573" s="169"/>
      <c r="J573" s="169"/>
      <c r="K573" s="169"/>
      <c r="L573" s="169"/>
      <c r="M573" s="169"/>
      <c r="N573" s="169"/>
      <c r="O573" s="169"/>
      <c r="P573" s="169"/>
      <c r="Q573" s="169"/>
      <c r="R573" s="169"/>
      <c r="S573" s="169"/>
      <c r="T573" s="169"/>
      <c r="U573" s="169"/>
    </row>
    <row r="574" spans="1:21" ht="12.75" customHeight="1">
      <c r="A574" s="169"/>
      <c r="B574" s="169"/>
      <c r="C574" s="169"/>
      <c r="D574" s="169"/>
      <c r="E574" s="169"/>
      <c r="F574" s="169"/>
      <c r="G574" s="169"/>
      <c r="H574" s="169"/>
      <c r="I574" s="169"/>
      <c r="J574" s="169"/>
      <c r="K574" s="169"/>
      <c r="L574" s="169"/>
      <c r="M574" s="169"/>
      <c r="N574" s="169"/>
      <c r="O574" s="169"/>
      <c r="P574" s="169"/>
      <c r="Q574" s="169"/>
      <c r="R574" s="169"/>
      <c r="S574" s="169"/>
      <c r="T574" s="169"/>
      <c r="U574" s="169"/>
    </row>
    <row r="575" spans="1:21" ht="12.75" customHeight="1">
      <c r="A575" s="169"/>
      <c r="B575" s="169"/>
      <c r="C575" s="169"/>
      <c r="D575" s="169"/>
      <c r="E575" s="169"/>
      <c r="F575" s="169"/>
      <c r="G575" s="169"/>
      <c r="H575" s="169"/>
      <c r="I575" s="169"/>
      <c r="J575" s="169"/>
      <c r="K575" s="169"/>
      <c r="L575" s="169"/>
      <c r="M575" s="169"/>
      <c r="N575" s="169"/>
      <c r="O575" s="169"/>
      <c r="P575" s="169"/>
      <c r="Q575" s="169"/>
      <c r="R575" s="169"/>
      <c r="S575" s="169"/>
      <c r="T575" s="169"/>
      <c r="U575" s="169"/>
    </row>
    <row r="576" spans="1:21" ht="12.75" customHeight="1">
      <c r="A576" s="169"/>
      <c r="B576" s="169"/>
      <c r="C576" s="169"/>
      <c r="D576" s="169"/>
      <c r="E576" s="169"/>
      <c r="F576" s="169"/>
      <c r="G576" s="169"/>
      <c r="H576" s="169"/>
      <c r="I576" s="169"/>
      <c r="J576" s="169"/>
      <c r="K576" s="169"/>
      <c r="L576" s="169"/>
      <c r="M576" s="169"/>
      <c r="N576" s="169"/>
      <c r="O576" s="169"/>
      <c r="P576" s="169"/>
      <c r="Q576" s="169"/>
      <c r="R576" s="169"/>
      <c r="S576" s="169"/>
      <c r="T576" s="169"/>
      <c r="U576" s="169"/>
    </row>
    <row r="577" spans="1:21" ht="12.75" customHeight="1">
      <c r="A577" s="169"/>
      <c r="B577" s="169"/>
      <c r="C577" s="169"/>
      <c r="D577" s="169"/>
      <c r="E577" s="169"/>
      <c r="F577" s="169"/>
      <c r="G577" s="169"/>
      <c r="H577" s="169"/>
      <c r="I577" s="169"/>
      <c r="J577" s="169"/>
      <c r="K577" s="169"/>
      <c r="L577" s="169"/>
      <c r="M577" s="169"/>
      <c r="N577" s="169"/>
      <c r="O577" s="169"/>
      <c r="P577" s="169"/>
      <c r="Q577" s="169"/>
      <c r="R577" s="169"/>
      <c r="S577" s="169"/>
      <c r="T577" s="169"/>
      <c r="U577" s="169"/>
    </row>
    <row r="578" spans="1:21" ht="12.75" customHeight="1">
      <c r="A578" s="169"/>
      <c r="B578" s="169"/>
      <c r="C578" s="169"/>
      <c r="D578" s="169"/>
      <c r="E578" s="169"/>
      <c r="F578" s="169"/>
      <c r="G578" s="169"/>
      <c r="H578" s="169"/>
      <c r="I578" s="169"/>
      <c r="J578" s="169"/>
      <c r="K578" s="169"/>
      <c r="L578" s="169"/>
      <c r="M578" s="169"/>
      <c r="N578" s="169"/>
      <c r="O578" s="169"/>
      <c r="P578" s="169"/>
      <c r="Q578" s="169"/>
      <c r="R578" s="169"/>
      <c r="S578" s="169"/>
      <c r="T578" s="169"/>
      <c r="U578" s="169"/>
    </row>
    <row r="579" spans="1:21" ht="12.75" customHeight="1">
      <c r="A579" s="169"/>
      <c r="B579" s="169"/>
      <c r="C579" s="169"/>
      <c r="D579" s="169"/>
      <c r="E579" s="169"/>
      <c r="F579" s="169"/>
      <c r="G579" s="169"/>
      <c r="H579" s="169"/>
      <c r="I579" s="169"/>
      <c r="J579" s="169"/>
      <c r="K579" s="169"/>
      <c r="L579" s="169"/>
      <c r="M579" s="169"/>
      <c r="N579" s="169"/>
      <c r="O579" s="169"/>
      <c r="P579" s="169"/>
      <c r="Q579" s="169"/>
      <c r="R579" s="169"/>
      <c r="S579" s="169"/>
      <c r="T579" s="169"/>
      <c r="U579" s="169"/>
    </row>
    <row r="580" spans="1:21" ht="12.75" customHeight="1">
      <c r="A580" s="169"/>
      <c r="B580" s="169"/>
      <c r="C580" s="169"/>
      <c r="D580" s="169"/>
      <c r="E580" s="169"/>
      <c r="F580" s="169"/>
      <c r="G580" s="169"/>
      <c r="H580" s="169"/>
      <c r="I580" s="169"/>
      <c r="J580" s="169"/>
      <c r="K580" s="169"/>
      <c r="L580" s="169"/>
      <c r="M580" s="169"/>
      <c r="N580" s="169"/>
      <c r="O580" s="169"/>
      <c r="P580" s="169"/>
      <c r="Q580" s="169"/>
      <c r="R580" s="169"/>
      <c r="S580" s="169"/>
      <c r="T580" s="169"/>
      <c r="U580" s="169"/>
    </row>
    <row r="581" spans="1:21" ht="12.75" customHeight="1">
      <c r="A581" s="169"/>
      <c r="B581" s="169"/>
      <c r="C581" s="169"/>
      <c r="D581" s="169"/>
      <c r="E581" s="169"/>
      <c r="F581" s="169"/>
      <c r="G581" s="169"/>
      <c r="H581" s="169"/>
      <c r="I581" s="169"/>
      <c r="J581" s="169"/>
      <c r="K581" s="169"/>
      <c r="L581" s="169"/>
      <c r="M581" s="169"/>
      <c r="N581" s="169"/>
      <c r="O581" s="169"/>
      <c r="P581" s="169"/>
      <c r="Q581" s="169"/>
      <c r="R581" s="169"/>
      <c r="S581" s="169"/>
      <c r="T581" s="169"/>
      <c r="U581" s="169"/>
    </row>
    <row r="582" spans="1:21" ht="12.75" customHeight="1">
      <c r="A582" s="169"/>
      <c r="B582" s="169"/>
      <c r="C582" s="169"/>
      <c r="D582" s="169"/>
      <c r="E582" s="169"/>
      <c r="F582" s="169"/>
      <c r="G582" s="169"/>
      <c r="H582" s="169"/>
      <c r="I582" s="169"/>
      <c r="J582" s="169"/>
      <c r="K582" s="169"/>
      <c r="L582" s="169"/>
      <c r="M582" s="169"/>
      <c r="N582" s="169"/>
      <c r="O582" s="169"/>
      <c r="P582" s="169"/>
      <c r="Q582" s="169"/>
      <c r="R582" s="169"/>
      <c r="S582" s="169"/>
      <c r="T582" s="169"/>
      <c r="U582" s="169"/>
    </row>
    <row r="583" spans="1:21" ht="12.75" customHeight="1">
      <c r="A583" s="169"/>
      <c r="B583" s="169"/>
      <c r="C583" s="169"/>
      <c r="D583" s="169"/>
      <c r="E583" s="169"/>
      <c r="F583" s="169"/>
      <c r="G583" s="169"/>
      <c r="H583" s="169"/>
      <c r="I583" s="169"/>
      <c r="J583" s="169"/>
      <c r="K583" s="169"/>
      <c r="L583" s="169"/>
      <c r="M583" s="169"/>
      <c r="N583" s="169"/>
      <c r="O583" s="169"/>
      <c r="P583" s="169"/>
      <c r="Q583" s="169"/>
      <c r="R583" s="169"/>
      <c r="S583" s="169"/>
      <c r="T583" s="169"/>
      <c r="U583" s="169"/>
    </row>
    <row r="584" spans="1:21" ht="12.75" customHeight="1">
      <c r="A584" s="169"/>
      <c r="B584" s="169"/>
      <c r="C584" s="169"/>
      <c r="D584" s="169"/>
      <c r="E584" s="169"/>
      <c r="F584" s="169"/>
      <c r="G584" s="169"/>
      <c r="H584" s="169"/>
      <c r="I584" s="169"/>
      <c r="J584" s="169"/>
      <c r="K584" s="169"/>
      <c r="L584" s="169"/>
      <c r="M584" s="169"/>
      <c r="N584" s="169"/>
      <c r="O584" s="169"/>
      <c r="P584" s="169"/>
      <c r="Q584" s="169"/>
      <c r="R584" s="169"/>
      <c r="S584" s="169"/>
      <c r="T584" s="169"/>
      <c r="U584" s="169"/>
    </row>
    <row r="585" spans="1:21" ht="12.75" customHeight="1">
      <c r="A585" s="169"/>
      <c r="B585" s="169"/>
      <c r="C585" s="169"/>
      <c r="D585" s="169"/>
      <c r="E585" s="169"/>
      <c r="F585" s="169"/>
      <c r="G585" s="169"/>
      <c r="H585" s="169"/>
      <c r="I585" s="169"/>
      <c r="J585" s="169"/>
      <c r="K585" s="169"/>
      <c r="L585" s="169"/>
      <c r="M585" s="169"/>
      <c r="N585" s="169"/>
      <c r="O585" s="169"/>
      <c r="P585" s="169"/>
      <c r="Q585" s="169"/>
      <c r="R585" s="169"/>
      <c r="S585" s="169"/>
      <c r="T585" s="169"/>
      <c r="U585" s="169"/>
    </row>
    <row r="586" spans="1:21" ht="12.75" customHeight="1">
      <c r="A586" s="169"/>
      <c r="B586" s="169"/>
      <c r="C586" s="169"/>
      <c r="D586" s="169"/>
      <c r="E586" s="169"/>
      <c r="F586" s="169"/>
      <c r="G586" s="169"/>
      <c r="H586" s="169"/>
      <c r="I586" s="169"/>
      <c r="J586" s="169"/>
      <c r="K586" s="169"/>
      <c r="L586" s="169"/>
      <c r="M586" s="169"/>
      <c r="N586" s="169"/>
      <c r="O586" s="169"/>
      <c r="P586" s="169"/>
      <c r="Q586" s="169"/>
      <c r="R586" s="169"/>
      <c r="S586" s="169"/>
      <c r="T586" s="169"/>
      <c r="U586" s="169"/>
    </row>
    <row r="587" spans="1:21" ht="12.75" customHeight="1">
      <c r="A587" s="169"/>
      <c r="B587" s="169"/>
      <c r="C587" s="169"/>
      <c r="D587" s="169"/>
      <c r="E587" s="169"/>
      <c r="F587" s="169"/>
      <c r="G587" s="169"/>
      <c r="H587" s="169"/>
      <c r="I587" s="169"/>
      <c r="J587" s="169"/>
      <c r="K587" s="169"/>
      <c r="L587" s="169"/>
      <c r="M587" s="169"/>
      <c r="N587" s="169"/>
      <c r="O587" s="169"/>
      <c r="P587" s="169"/>
      <c r="Q587" s="169"/>
      <c r="R587" s="169"/>
      <c r="S587" s="169"/>
      <c r="T587" s="169"/>
      <c r="U587" s="169"/>
    </row>
    <row r="588" spans="1:21" ht="12.75" customHeight="1">
      <c r="A588" s="169"/>
      <c r="B588" s="169"/>
      <c r="C588" s="169"/>
      <c r="D588" s="169"/>
      <c r="E588" s="169"/>
      <c r="F588" s="169"/>
      <c r="G588" s="169"/>
      <c r="H588" s="169"/>
      <c r="I588" s="169"/>
      <c r="J588" s="169"/>
      <c r="K588" s="169"/>
      <c r="L588" s="169"/>
      <c r="M588" s="169"/>
      <c r="N588" s="169"/>
      <c r="O588" s="169"/>
      <c r="P588" s="169"/>
      <c r="Q588" s="169"/>
      <c r="R588" s="169"/>
      <c r="S588" s="169"/>
      <c r="T588" s="169"/>
      <c r="U588" s="169"/>
    </row>
    <row r="589" spans="1:21" ht="12.75" customHeight="1">
      <c r="A589" s="169"/>
      <c r="B589" s="169"/>
      <c r="C589" s="169"/>
      <c r="D589" s="169"/>
      <c r="E589" s="169"/>
      <c r="F589" s="169"/>
      <c r="G589" s="169"/>
      <c r="H589" s="169"/>
      <c r="I589" s="169"/>
      <c r="J589" s="169"/>
      <c r="K589" s="169"/>
      <c r="L589" s="169"/>
      <c r="M589" s="169"/>
      <c r="N589" s="169"/>
      <c r="O589" s="169"/>
      <c r="P589" s="169"/>
      <c r="Q589" s="169"/>
      <c r="R589" s="169"/>
      <c r="S589" s="169"/>
      <c r="T589" s="169"/>
      <c r="U589" s="169"/>
    </row>
    <row r="590" spans="1:21" ht="12.75" customHeight="1">
      <c r="A590" s="169"/>
      <c r="B590" s="169"/>
      <c r="C590" s="169"/>
      <c r="D590" s="169"/>
      <c r="E590" s="169"/>
      <c r="F590" s="169"/>
      <c r="G590" s="169"/>
      <c r="H590" s="169"/>
      <c r="I590" s="169"/>
      <c r="J590" s="169"/>
      <c r="K590" s="169"/>
      <c r="L590" s="169"/>
      <c r="M590" s="169"/>
      <c r="N590" s="169"/>
      <c r="O590" s="169"/>
      <c r="P590" s="169"/>
      <c r="Q590" s="169"/>
      <c r="R590" s="169"/>
      <c r="S590" s="169"/>
      <c r="T590" s="169"/>
      <c r="U590" s="169"/>
    </row>
    <row r="591" spans="1:21" ht="12.75" customHeight="1">
      <c r="A591" s="169"/>
      <c r="B591" s="169"/>
      <c r="C591" s="169"/>
      <c r="D591" s="169"/>
      <c r="E591" s="169"/>
      <c r="F591" s="169"/>
      <c r="G591" s="169"/>
      <c r="H591" s="169"/>
      <c r="I591" s="169"/>
      <c r="J591" s="169"/>
      <c r="K591" s="169"/>
      <c r="L591" s="169"/>
      <c r="M591" s="169"/>
      <c r="N591" s="169"/>
      <c r="O591" s="169"/>
      <c r="P591" s="169"/>
      <c r="Q591" s="169"/>
      <c r="R591" s="169"/>
      <c r="S591" s="169"/>
      <c r="T591" s="169"/>
      <c r="U591" s="169"/>
    </row>
    <row r="592" spans="1:21" ht="12.75" customHeight="1">
      <c r="A592" s="169"/>
      <c r="B592" s="169"/>
      <c r="C592" s="169"/>
      <c r="D592" s="169"/>
      <c r="E592" s="169"/>
      <c r="F592" s="169"/>
      <c r="G592" s="169"/>
      <c r="H592" s="169"/>
      <c r="I592" s="169"/>
      <c r="J592" s="169"/>
      <c r="K592" s="169"/>
      <c r="L592" s="169"/>
      <c r="M592" s="169"/>
      <c r="N592" s="169"/>
      <c r="O592" s="169"/>
      <c r="P592" s="169"/>
      <c r="Q592" s="169"/>
      <c r="R592" s="169"/>
      <c r="S592" s="169"/>
      <c r="T592" s="169"/>
      <c r="U592" s="169"/>
    </row>
    <row r="593" spans="1:21" ht="12.75" customHeight="1">
      <c r="A593" s="169"/>
      <c r="B593" s="169"/>
      <c r="C593" s="169"/>
      <c r="D593" s="169"/>
      <c r="E593" s="169"/>
      <c r="F593" s="169"/>
      <c r="G593" s="169"/>
      <c r="H593" s="169"/>
      <c r="I593" s="169"/>
      <c r="J593" s="169"/>
      <c r="K593" s="169"/>
      <c r="L593" s="169"/>
      <c r="M593" s="169"/>
      <c r="N593" s="169"/>
      <c r="O593" s="169"/>
      <c r="P593" s="169"/>
      <c r="Q593" s="169"/>
      <c r="R593" s="169"/>
      <c r="S593" s="169"/>
      <c r="T593" s="169"/>
      <c r="U593" s="169"/>
    </row>
    <row r="594" spans="1:21" ht="12.75" customHeight="1">
      <c r="A594" s="169"/>
      <c r="B594" s="169"/>
      <c r="C594" s="169"/>
      <c r="D594" s="169"/>
      <c r="E594" s="169"/>
      <c r="F594" s="169"/>
      <c r="G594" s="169"/>
      <c r="H594" s="169"/>
      <c r="I594" s="169"/>
      <c r="J594" s="169"/>
      <c r="K594" s="169"/>
      <c r="L594" s="169"/>
      <c r="M594" s="169"/>
      <c r="N594" s="169"/>
      <c r="O594" s="169"/>
      <c r="P594" s="169"/>
      <c r="Q594" s="169"/>
      <c r="R594" s="169"/>
      <c r="S594" s="169"/>
      <c r="T594" s="169"/>
      <c r="U594" s="169"/>
    </row>
    <row r="595" spans="1:21" ht="12.75" customHeight="1">
      <c r="A595" s="169"/>
      <c r="B595" s="169"/>
      <c r="C595" s="169"/>
      <c r="D595" s="169"/>
      <c r="E595" s="169"/>
      <c r="F595" s="169"/>
      <c r="G595" s="169"/>
      <c r="H595" s="169"/>
      <c r="I595" s="169"/>
      <c r="J595" s="169"/>
      <c r="K595" s="169"/>
      <c r="L595" s="169"/>
      <c r="M595" s="169"/>
      <c r="N595" s="169"/>
      <c r="O595" s="169"/>
      <c r="P595" s="169"/>
      <c r="Q595" s="169"/>
      <c r="R595" s="169"/>
      <c r="S595" s="169"/>
      <c r="T595" s="169"/>
      <c r="U595" s="169"/>
    </row>
    <row r="596" spans="1:21" ht="12.75" customHeight="1">
      <c r="A596" s="169"/>
      <c r="B596" s="169"/>
      <c r="C596" s="169"/>
      <c r="D596" s="169"/>
      <c r="E596" s="169"/>
      <c r="F596" s="169"/>
      <c r="G596" s="169"/>
      <c r="H596" s="169"/>
      <c r="I596" s="169"/>
      <c r="J596" s="169"/>
      <c r="K596" s="169"/>
      <c r="L596" s="169"/>
      <c r="M596" s="169"/>
      <c r="N596" s="169"/>
      <c r="O596" s="169"/>
      <c r="P596" s="169"/>
      <c r="Q596" s="169"/>
      <c r="R596" s="169"/>
      <c r="S596" s="169"/>
      <c r="T596" s="169"/>
      <c r="U596" s="169"/>
    </row>
    <row r="597" spans="1:21" ht="12.75" customHeight="1">
      <c r="A597" s="169"/>
      <c r="B597" s="169"/>
      <c r="C597" s="169"/>
      <c r="D597" s="169"/>
      <c r="E597" s="169"/>
      <c r="F597" s="169"/>
      <c r="G597" s="169"/>
      <c r="H597" s="169"/>
      <c r="I597" s="169"/>
      <c r="J597" s="169"/>
      <c r="K597" s="169"/>
      <c r="L597" s="169"/>
      <c r="M597" s="169"/>
      <c r="N597" s="169"/>
      <c r="O597" s="169"/>
      <c r="P597" s="169"/>
      <c r="Q597" s="169"/>
      <c r="R597" s="169"/>
      <c r="S597" s="169"/>
      <c r="T597" s="169"/>
      <c r="U597" s="169"/>
    </row>
    <row r="598" spans="1:21" ht="12.75" customHeight="1">
      <c r="A598" s="169"/>
      <c r="B598" s="169"/>
      <c r="C598" s="169"/>
      <c r="D598" s="169"/>
      <c r="E598" s="169"/>
      <c r="F598" s="169"/>
      <c r="G598" s="169"/>
      <c r="H598" s="169"/>
      <c r="I598" s="169"/>
      <c r="J598" s="169"/>
      <c r="K598" s="169"/>
      <c r="L598" s="169"/>
      <c r="M598" s="169"/>
      <c r="N598" s="169"/>
      <c r="O598" s="169"/>
      <c r="P598" s="169"/>
      <c r="Q598" s="169"/>
      <c r="R598" s="169"/>
      <c r="S598" s="169"/>
      <c r="T598" s="169"/>
      <c r="U598" s="169"/>
    </row>
    <row r="599" spans="1:21" ht="12.75" customHeight="1">
      <c r="A599" s="169"/>
      <c r="B599" s="169"/>
      <c r="C599" s="169"/>
      <c r="D599" s="169"/>
      <c r="E599" s="169"/>
      <c r="F599" s="169"/>
      <c r="G599" s="169"/>
      <c r="H599" s="169"/>
      <c r="I599" s="169"/>
      <c r="J599" s="169"/>
      <c r="K599" s="169"/>
      <c r="L599" s="169"/>
      <c r="M599" s="169"/>
      <c r="N599" s="169"/>
      <c r="O599" s="169"/>
      <c r="P599" s="169"/>
      <c r="Q599" s="169"/>
      <c r="R599" s="169"/>
      <c r="S599" s="169"/>
      <c r="T599" s="169"/>
      <c r="U599" s="169"/>
    </row>
    <row r="600" spans="1:21" ht="12.75" customHeight="1">
      <c r="A600" s="169"/>
      <c r="B600" s="169"/>
      <c r="C600" s="169"/>
      <c r="D600" s="169"/>
      <c r="E600" s="169"/>
      <c r="F600" s="169"/>
      <c r="G600" s="169"/>
      <c r="H600" s="169"/>
      <c r="I600" s="169"/>
      <c r="J600" s="169"/>
      <c r="K600" s="169"/>
      <c r="L600" s="169"/>
      <c r="M600" s="169"/>
      <c r="N600" s="169"/>
      <c r="O600" s="169"/>
      <c r="P600" s="169"/>
      <c r="Q600" s="169"/>
      <c r="R600" s="169"/>
      <c r="S600" s="169"/>
      <c r="T600" s="169"/>
      <c r="U600" s="169"/>
    </row>
    <row r="601" spans="1:21" ht="12.75" customHeight="1">
      <c r="A601" s="169"/>
      <c r="B601" s="169"/>
      <c r="C601" s="169"/>
      <c r="D601" s="169"/>
      <c r="E601" s="169"/>
      <c r="F601" s="169"/>
      <c r="G601" s="169"/>
      <c r="H601" s="169"/>
      <c r="I601" s="169"/>
      <c r="J601" s="169"/>
      <c r="K601" s="169"/>
      <c r="L601" s="169"/>
      <c r="M601" s="169"/>
      <c r="N601" s="169"/>
      <c r="O601" s="169"/>
      <c r="P601" s="169"/>
      <c r="Q601" s="169"/>
      <c r="R601" s="169"/>
      <c r="S601" s="169"/>
      <c r="T601" s="169"/>
      <c r="U601" s="169"/>
    </row>
    <row r="602" spans="1:21" ht="12.75" customHeight="1">
      <c r="A602" s="169"/>
      <c r="B602" s="169"/>
      <c r="C602" s="169"/>
      <c r="D602" s="169"/>
      <c r="E602" s="169"/>
      <c r="F602" s="169"/>
      <c r="G602" s="169"/>
      <c r="H602" s="169"/>
      <c r="I602" s="169"/>
      <c r="J602" s="169"/>
      <c r="K602" s="169"/>
      <c r="L602" s="169"/>
      <c r="M602" s="169"/>
      <c r="N602" s="169"/>
      <c r="O602" s="169"/>
      <c r="P602" s="169"/>
      <c r="Q602" s="169"/>
      <c r="R602" s="169"/>
      <c r="S602" s="169"/>
      <c r="T602" s="169"/>
      <c r="U602" s="169"/>
    </row>
    <row r="603" spans="1:21" ht="12.75" customHeight="1">
      <c r="A603" s="169"/>
      <c r="B603" s="169"/>
      <c r="C603" s="169"/>
      <c r="D603" s="169"/>
      <c r="E603" s="169"/>
      <c r="F603" s="169"/>
      <c r="G603" s="169"/>
      <c r="H603" s="169"/>
      <c r="I603" s="169"/>
      <c r="J603" s="169"/>
      <c r="K603" s="169"/>
      <c r="L603" s="169"/>
      <c r="M603" s="169"/>
      <c r="N603" s="169"/>
      <c r="O603" s="169"/>
      <c r="P603" s="169"/>
      <c r="Q603" s="169"/>
      <c r="R603" s="169"/>
      <c r="S603" s="169"/>
      <c r="T603" s="169"/>
      <c r="U603" s="169"/>
    </row>
    <row r="604" spans="1:21" ht="12.75" customHeight="1">
      <c r="A604" s="169"/>
      <c r="B604" s="169"/>
      <c r="C604" s="169"/>
      <c r="D604" s="169"/>
      <c r="E604" s="169"/>
      <c r="F604" s="169"/>
      <c r="G604" s="169"/>
      <c r="H604" s="169"/>
      <c r="I604" s="169"/>
      <c r="J604" s="169"/>
      <c r="K604" s="169"/>
      <c r="L604" s="169"/>
      <c r="M604" s="169"/>
      <c r="N604" s="169"/>
      <c r="O604" s="169"/>
      <c r="P604" s="169"/>
      <c r="Q604" s="169"/>
      <c r="R604" s="169"/>
      <c r="S604" s="169"/>
      <c r="T604" s="169"/>
      <c r="U604" s="169"/>
    </row>
    <row r="605" spans="1:21" ht="12.75" customHeight="1">
      <c r="A605" s="169"/>
      <c r="B605" s="169"/>
      <c r="C605" s="169"/>
      <c r="D605" s="169"/>
      <c r="E605" s="169"/>
      <c r="F605" s="169"/>
      <c r="G605" s="169"/>
      <c r="H605" s="169"/>
      <c r="I605" s="169"/>
      <c r="J605" s="169"/>
      <c r="K605" s="169"/>
      <c r="L605" s="169"/>
      <c r="M605" s="169"/>
      <c r="N605" s="169"/>
      <c r="O605" s="169"/>
      <c r="P605" s="169"/>
      <c r="Q605" s="169"/>
      <c r="R605" s="169"/>
      <c r="S605" s="169"/>
      <c r="T605" s="169"/>
      <c r="U605" s="169"/>
    </row>
    <row r="606" spans="1:21" ht="12.75" customHeight="1">
      <c r="A606" s="169"/>
      <c r="B606" s="169"/>
      <c r="C606" s="169"/>
      <c r="D606" s="169"/>
      <c r="E606" s="169"/>
      <c r="F606" s="169"/>
      <c r="G606" s="169"/>
      <c r="H606" s="169"/>
      <c r="I606" s="169"/>
      <c r="J606" s="169"/>
      <c r="K606" s="169"/>
      <c r="L606" s="169"/>
      <c r="M606" s="169"/>
      <c r="N606" s="169"/>
      <c r="O606" s="169"/>
      <c r="P606" s="169"/>
      <c r="Q606" s="169"/>
      <c r="R606" s="169"/>
      <c r="S606" s="169"/>
      <c r="T606" s="169"/>
      <c r="U606" s="169"/>
    </row>
    <row r="607" spans="1:21" ht="12.75" customHeight="1">
      <c r="A607" s="169"/>
      <c r="B607" s="169"/>
      <c r="C607" s="169"/>
      <c r="D607" s="169"/>
      <c r="E607" s="169"/>
      <c r="F607" s="169"/>
      <c r="G607" s="169"/>
      <c r="H607" s="169"/>
      <c r="I607" s="169"/>
      <c r="J607" s="169"/>
      <c r="K607" s="169"/>
      <c r="L607" s="169"/>
      <c r="M607" s="169"/>
      <c r="N607" s="169"/>
      <c r="O607" s="169"/>
      <c r="P607" s="169"/>
      <c r="Q607" s="169"/>
      <c r="R607" s="169"/>
      <c r="S607" s="169"/>
      <c r="T607" s="169"/>
      <c r="U607" s="169"/>
    </row>
    <row r="608" spans="1:21" ht="12.75" customHeight="1">
      <c r="A608" s="169"/>
      <c r="B608" s="169"/>
      <c r="C608" s="169"/>
      <c r="D608" s="169"/>
      <c r="E608" s="169"/>
      <c r="F608" s="169"/>
      <c r="G608" s="169"/>
      <c r="H608" s="169"/>
      <c r="I608" s="169"/>
      <c r="J608" s="169"/>
      <c r="K608" s="169"/>
      <c r="L608" s="169"/>
      <c r="M608" s="169"/>
      <c r="N608" s="169"/>
      <c r="O608" s="169"/>
      <c r="P608" s="169"/>
      <c r="Q608" s="169"/>
      <c r="R608" s="169"/>
      <c r="S608" s="169"/>
      <c r="T608" s="169"/>
      <c r="U608" s="169"/>
    </row>
    <row r="609" spans="1:21" ht="12.75" customHeight="1">
      <c r="A609" s="169"/>
      <c r="B609" s="169"/>
      <c r="C609" s="169"/>
      <c r="D609" s="169"/>
      <c r="E609" s="169"/>
      <c r="F609" s="169"/>
      <c r="G609" s="169"/>
      <c r="H609" s="169"/>
      <c r="I609" s="169"/>
      <c r="J609" s="169"/>
      <c r="K609" s="169"/>
      <c r="L609" s="169"/>
      <c r="M609" s="169"/>
      <c r="N609" s="169"/>
      <c r="O609" s="169"/>
      <c r="P609" s="169"/>
      <c r="Q609" s="169"/>
      <c r="R609" s="169"/>
      <c r="S609" s="169"/>
      <c r="T609" s="169"/>
      <c r="U609" s="169"/>
    </row>
    <row r="610" spans="1:21" ht="12.75" customHeight="1">
      <c r="A610" s="169"/>
      <c r="B610" s="169"/>
      <c r="C610" s="169"/>
      <c r="D610" s="169"/>
      <c r="E610" s="169"/>
      <c r="F610" s="169"/>
      <c r="G610" s="169"/>
      <c r="H610" s="169"/>
      <c r="I610" s="169"/>
      <c r="J610" s="169"/>
      <c r="K610" s="169"/>
      <c r="L610" s="169"/>
      <c r="M610" s="169"/>
      <c r="N610" s="169"/>
      <c r="O610" s="169"/>
      <c r="P610" s="169"/>
      <c r="Q610" s="169"/>
      <c r="R610" s="169"/>
      <c r="S610" s="169"/>
      <c r="T610" s="169"/>
      <c r="U610" s="169"/>
    </row>
    <row r="611" spans="1:21" ht="12.75" customHeight="1">
      <c r="A611" s="169"/>
      <c r="B611" s="169"/>
      <c r="C611" s="169"/>
      <c r="D611" s="169"/>
      <c r="E611" s="169"/>
      <c r="F611" s="169"/>
      <c r="G611" s="169"/>
      <c r="H611" s="169"/>
      <c r="I611" s="169"/>
      <c r="J611" s="169"/>
      <c r="K611" s="169"/>
      <c r="L611" s="169"/>
      <c r="M611" s="169"/>
      <c r="N611" s="169"/>
      <c r="O611" s="169"/>
      <c r="P611" s="169"/>
      <c r="Q611" s="169"/>
      <c r="R611" s="169"/>
      <c r="S611" s="169"/>
      <c r="T611" s="169"/>
      <c r="U611" s="169"/>
    </row>
    <row r="612" spans="1:21" ht="12.75" customHeight="1">
      <c r="A612" s="169"/>
      <c r="B612" s="169"/>
      <c r="C612" s="169"/>
      <c r="D612" s="169"/>
      <c r="E612" s="169"/>
      <c r="F612" s="169"/>
      <c r="G612" s="169"/>
      <c r="H612" s="169"/>
      <c r="I612" s="169"/>
      <c r="J612" s="169"/>
      <c r="K612" s="169"/>
      <c r="L612" s="169"/>
      <c r="M612" s="169"/>
      <c r="N612" s="169"/>
      <c r="O612" s="169"/>
      <c r="P612" s="169"/>
      <c r="Q612" s="169"/>
      <c r="R612" s="169"/>
      <c r="S612" s="169"/>
      <c r="T612" s="169"/>
      <c r="U612" s="169"/>
    </row>
    <row r="613" spans="1:21" ht="12.75" customHeight="1">
      <c r="A613" s="169"/>
      <c r="B613" s="169"/>
      <c r="C613" s="169"/>
      <c r="D613" s="169"/>
      <c r="E613" s="169"/>
      <c r="F613" s="169"/>
      <c r="G613" s="169"/>
      <c r="H613" s="169"/>
      <c r="I613" s="169"/>
      <c r="J613" s="169"/>
      <c r="K613" s="169"/>
      <c r="L613" s="169"/>
      <c r="M613" s="169"/>
      <c r="N613" s="169"/>
      <c r="O613" s="169"/>
      <c r="P613" s="169"/>
      <c r="Q613" s="169"/>
      <c r="R613" s="169"/>
      <c r="S613" s="169"/>
      <c r="T613" s="169"/>
      <c r="U613" s="169"/>
    </row>
    <row r="614" spans="1:21" ht="12.75" customHeight="1">
      <c r="A614" s="169"/>
      <c r="B614" s="169"/>
      <c r="C614" s="169"/>
      <c r="D614" s="169"/>
      <c r="E614" s="169"/>
      <c r="F614" s="169"/>
      <c r="G614" s="169"/>
      <c r="H614" s="169"/>
      <c r="I614" s="169"/>
      <c r="J614" s="169"/>
      <c r="K614" s="169"/>
      <c r="L614" s="169"/>
      <c r="M614" s="169"/>
      <c r="N614" s="169"/>
      <c r="O614" s="169"/>
      <c r="P614" s="169"/>
      <c r="Q614" s="169"/>
      <c r="R614" s="169"/>
      <c r="S614" s="169"/>
      <c r="T614" s="169"/>
      <c r="U614" s="169"/>
    </row>
    <row r="615" spans="1:21" ht="12.75" customHeight="1">
      <c r="A615" s="169"/>
      <c r="B615" s="169"/>
      <c r="C615" s="169"/>
      <c r="D615" s="169"/>
      <c r="E615" s="169"/>
      <c r="F615" s="169"/>
      <c r="G615" s="169"/>
      <c r="H615" s="169"/>
      <c r="I615" s="169"/>
      <c r="J615" s="169"/>
      <c r="K615" s="169"/>
      <c r="L615" s="169"/>
      <c r="M615" s="169"/>
      <c r="N615" s="169"/>
      <c r="O615" s="169"/>
      <c r="P615" s="169"/>
      <c r="Q615" s="169"/>
      <c r="R615" s="169"/>
      <c r="S615" s="169"/>
      <c r="T615" s="169"/>
      <c r="U615" s="169"/>
    </row>
    <row r="616" spans="1:21" ht="12.75" customHeight="1">
      <c r="A616" s="169"/>
      <c r="B616" s="169"/>
      <c r="C616" s="169"/>
      <c r="D616" s="169"/>
      <c r="E616" s="169"/>
      <c r="F616" s="169"/>
      <c r="G616" s="169"/>
      <c r="H616" s="169"/>
      <c r="I616" s="169"/>
      <c r="J616" s="169"/>
      <c r="K616" s="169"/>
      <c r="L616" s="169"/>
      <c r="M616" s="169"/>
      <c r="N616" s="169"/>
      <c r="O616" s="169"/>
      <c r="P616" s="169"/>
      <c r="Q616" s="169"/>
      <c r="R616" s="169"/>
      <c r="S616" s="169"/>
      <c r="T616" s="169"/>
      <c r="U616" s="169"/>
    </row>
    <row r="617" spans="1:21" ht="12.75" customHeight="1">
      <c r="A617" s="169"/>
      <c r="B617" s="169"/>
      <c r="C617" s="169"/>
      <c r="D617" s="169"/>
      <c r="E617" s="169"/>
      <c r="F617" s="169"/>
      <c r="G617" s="169"/>
      <c r="H617" s="169"/>
      <c r="I617" s="169"/>
      <c r="J617" s="169"/>
      <c r="K617" s="169"/>
      <c r="L617" s="169"/>
      <c r="M617" s="169"/>
      <c r="N617" s="169"/>
      <c r="O617" s="169"/>
      <c r="P617" s="169"/>
      <c r="Q617" s="169"/>
      <c r="R617" s="169"/>
      <c r="S617" s="169"/>
      <c r="T617" s="169"/>
      <c r="U617" s="169"/>
    </row>
    <row r="618" spans="1:21" ht="12.75" customHeight="1">
      <c r="A618" s="169"/>
      <c r="B618" s="169"/>
      <c r="C618" s="169"/>
      <c r="D618" s="169"/>
      <c r="E618" s="169"/>
      <c r="F618" s="169"/>
      <c r="G618" s="169"/>
      <c r="H618" s="169"/>
      <c r="I618" s="169"/>
      <c r="J618" s="169"/>
      <c r="K618" s="169"/>
      <c r="L618" s="169"/>
      <c r="M618" s="169"/>
      <c r="N618" s="169"/>
      <c r="O618" s="169"/>
      <c r="P618" s="169"/>
      <c r="Q618" s="169"/>
      <c r="R618" s="169"/>
      <c r="S618" s="169"/>
      <c r="T618" s="169"/>
      <c r="U618" s="169"/>
    </row>
    <row r="619" spans="1:21" ht="12.75" customHeight="1">
      <c r="A619" s="169"/>
      <c r="B619" s="169"/>
      <c r="C619" s="169"/>
      <c r="D619" s="169"/>
      <c r="E619" s="169"/>
      <c r="F619" s="169"/>
      <c r="G619" s="169"/>
      <c r="H619" s="169"/>
      <c r="I619" s="169"/>
      <c r="J619" s="169"/>
      <c r="K619" s="169"/>
      <c r="L619" s="169"/>
      <c r="M619" s="169"/>
      <c r="N619" s="169"/>
      <c r="O619" s="169"/>
      <c r="P619" s="169"/>
      <c r="Q619" s="169"/>
      <c r="R619" s="169"/>
      <c r="S619" s="169"/>
      <c r="T619" s="169"/>
      <c r="U619" s="169"/>
    </row>
    <row r="620" spans="1:21" ht="12.75" customHeight="1">
      <c r="A620" s="169"/>
      <c r="B620" s="169"/>
      <c r="C620" s="169"/>
      <c r="D620" s="169"/>
      <c r="E620" s="169"/>
      <c r="F620" s="169"/>
      <c r="G620" s="169"/>
      <c r="H620" s="169"/>
      <c r="I620" s="169"/>
      <c r="J620" s="169"/>
      <c r="K620" s="169"/>
      <c r="L620" s="169"/>
      <c r="M620" s="169"/>
      <c r="N620" s="169"/>
      <c r="O620" s="169"/>
      <c r="P620" s="169"/>
      <c r="Q620" s="169"/>
      <c r="R620" s="169"/>
      <c r="S620" s="169"/>
      <c r="T620" s="169"/>
      <c r="U620" s="169"/>
    </row>
    <row r="621" spans="1:21" ht="12.75" customHeight="1">
      <c r="A621" s="169"/>
      <c r="B621" s="169"/>
      <c r="C621" s="169"/>
      <c r="D621" s="169"/>
      <c r="E621" s="169"/>
      <c r="F621" s="169"/>
      <c r="G621" s="169"/>
      <c r="H621" s="169"/>
      <c r="I621" s="169"/>
      <c r="J621" s="169"/>
      <c r="K621" s="169"/>
      <c r="L621" s="169"/>
      <c r="M621" s="169"/>
      <c r="N621" s="169"/>
      <c r="O621" s="169"/>
      <c r="P621" s="169"/>
      <c r="Q621" s="169"/>
      <c r="R621" s="169"/>
      <c r="S621" s="169"/>
      <c r="T621" s="169"/>
      <c r="U621" s="169"/>
    </row>
    <row r="622" spans="1:21" ht="12.75" customHeight="1">
      <c r="A622" s="169"/>
      <c r="B622" s="169"/>
      <c r="C622" s="169"/>
      <c r="D622" s="169"/>
      <c r="E622" s="169"/>
      <c r="F622" s="169"/>
      <c r="G622" s="169"/>
      <c r="H622" s="169"/>
      <c r="I622" s="169"/>
      <c r="J622" s="169"/>
      <c r="K622" s="169"/>
      <c r="L622" s="169"/>
      <c r="M622" s="169"/>
      <c r="N622" s="169"/>
      <c r="O622" s="169"/>
      <c r="P622" s="169"/>
      <c r="Q622" s="169"/>
      <c r="R622" s="169"/>
      <c r="S622" s="169"/>
      <c r="T622" s="169"/>
      <c r="U622" s="169"/>
    </row>
    <row r="623" spans="1:21" ht="12.75" customHeight="1">
      <c r="A623" s="169"/>
      <c r="B623" s="169"/>
      <c r="C623" s="169"/>
      <c r="D623" s="169"/>
      <c r="E623" s="169"/>
      <c r="F623" s="169"/>
      <c r="G623" s="169"/>
      <c r="H623" s="169"/>
      <c r="I623" s="169"/>
      <c r="J623" s="169"/>
      <c r="K623" s="169"/>
      <c r="L623" s="169"/>
      <c r="M623" s="169"/>
      <c r="N623" s="169"/>
      <c r="O623" s="169"/>
      <c r="P623" s="169"/>
      <c r="Q623" s="169"/>
      <c r="R623" s="169"/>
      <c r="S623" s="169"/>
      <c r="T623" s="169"/>
      <c r="U623" s="169"/>
    </row>
    <row r="624" spans="1:21" ht="12.75" customHeight="1">
      <c r="A624" s="169"/>
      <c r="B624" s="169"/>
      <c r="C624" s="169"/>
      <c r="D624" s="169"/>
      <c r="E624" s="169"/>
      <c r="F624" s="169"/>
      <c r="G624" s="169"/>
      <c r="H624" s="169"/>
      <c r="I624" s="169"/>
      <c r="J624" s="169"/>
      <c r="K624" s="169"/>
      <c r="L624" s="169"/>
      <c r="M624" s="169"/>
      <c r="N624" s="169"/>
      <c r="O624" s="169"/>
      <c r="P624" s="169"/>
      <c r="Q624" s="169"/>
      <c r="R624" s="169"/>
      <c r="S624" s="169"/>
      <c r="T624" s="169"/>
      <c r="U624" s="169"/>
    </row>
    <row r="625" spans="1:21" ht="12.75" customHeight="1">
      <c r="A625" s="169"/>
      <c r="B625" s="169"/>
      <c r="C625" s="169"/>
      <c r="D625" s="169"/>
      <c r="E625" s="169"/>
      <c r="F625" s="169"/>
      <c r="G625" s="169"/>
      <c r="H625" s="169"/>
      <c r="I625" s="169"/>
      <c r="J625" s="169"/>
      <c r="K625" s="169"/>
      <c r="L625" s="169"/>
      <c r="M625" s="169"/>
      <c r="N625" s="169"/>
      <c r="O625" s="169"/>
      <c r="P625" s="169"/>
      <c r="Q625" s="169"/>
      <c r="R625" s="169"/>
      <c r="S625" s="169"/>
      <c r="T625" s="169"/>
      <c r="U625" s="169"/>
    </row>
    <row r="626" spans="1:21" ht="12.75" customHeight="1">
      <c r="A626" s="169"/>
      <c r="B626" s="169"/>
      <c r="C626" s="169"/>
      <c r="D626" s="169"/>
      <c r="E626" s="169"/>
      <c r="F626" s="169"/>
      <c r="G626" s="169"/>
      <c r="H626" s="169"/>
      <c r="I626" s="169"/>
      <c r="J626" s="169"/>
      <c r="K626" s="169"/>
      <c r="L626" s="169"/>
      <c r="M626" s="169"/>
      <c r="N626" s="169"/>
      <c r="O626" s="169"/>
      <c r="P626" s="169"/>
      <c r="Q626" s="169"/>
      <c r="R626" s="169"/>
      <c r="S626" s="169"/>
      <c r="T626" s="169"/>
      <c r="U626" s="169"/>
    </row>
    <row r="627" spans="1:21" ht="12.75" customHeight="1">
      <c r="A627" s="169"/>
      <c r="B627" s="169"/>
      <c r="C627" s="169"/>
      <c r="D627" s="169"/>
      <c r="E627" s="169"/>
      <c r="F627" s="169"/>
      <c r="G627" s="169"/>
      <c r="H627" s="169"/>
      <c r="I627" s="169"/>
      <c r="J627" s="169"/>
      <c r="K627" s="169"/>
      <c r="L627" s="169"/>
      <c r="M627" s="169"/>
      <c r="N627" s="169"/>
      <c r="O627" s="169"/>
      <c r="P627" s="169"/>
      <c r="Q627" s="169"/>
      <c r="R627" s="169"/>
      <c r="S627" s="169"/>
      <c r="T627" s="169"/>
      <c r="U627" s="169"/>
    </row>
    <row r="628" spans="1:21" ht="12.75" customHeight="1">
      <c r="A628" s="169"/>
      <c r="B628" s="169"/>
      <c r="C628" s="169"/>
      <c r="D628" s="169"/>
      <c r="E628" s="169"/>
      <c r="F628" s="169"/>
      <c r="G628" s="169"/>
      <c r="H628" s="169"/>
      <c r="I628" s="169"/>
      <c r="J628" s="169"/>
      <c r="K628" s="169"/>
      <c r="L628" s="169"/>
      <c r="M628" s="169"/>
      <c r="N628" s="169"/>
      <c r="O628" s="169"/>
      <c r="P628" s="169"/>
      <c r="Q628" s="169"/>
      <c r="R628" s="169"/>
      <c r="S628" s="169"/>
      <c r="T628" s="169"/>
      <c r="U628" s="169"/>
    </row>
    <row r="629" spans="1:21" ht="12.75" customHeight="1">
      <c r="A629" s="169"/>
      <c r="B629" s="169"/>
      <c r="C629" s="169"/>
      <c r="D629" s="169"/>
      <c r="E629" s="169"/>
      <c r="F629" s="169"/>
      <c r="G629" s="169"/>
      <c r="H629" s="169"/>
      <c r="I629" s="169"/>
      <c r="J629" s="169"/>
      <c r="K629" s="169"/>
      <c r="L629" s="169"/>
      <c r="M629" s="169"/>
      <c r="N629" s="169"/>
      <c r="O629" s="169"/>
      <c r="P629" s="169"/>
      <c r="Q629" s="169"/>
      <c r="R629" s="169"/>
      <c r="S629" s="169"/>
      <c r="T629" s="169"/>
      <c r="U629" s="169"/>
    </row>
    <row r="630" spans="1:21" ht="12.75" customHeight="1">
      <c r="A630" s="169"/>
      <c r="B630" s="169"/>
      <c r="C630" s="169"/>
      <c r="D630" s="169"/>
      <c r="E630" s="169"/>
      <c r="F630" s="169"/>
      <c r="G630" s="169"/>
      <c r="H630" s="169"/>
      <c r="I630" s="169"/>
      <c r="J630" s="169"/>
      <c r="K630" s="169"/>
      <c r="L630" s="169"/>
      <c r="M630" s="169"/>
      <c r="N630" s="169"/>
      <c r="O630" s="169"/>
      <c r="P630" s="169"/>
      <c r="Q630" s="169"/>
      <c r="R630" s="169"/>
      <c r="S630" s="169"/>
      <c r="T630" s="169"/>
      <c r="U630" s="169"/>
    </row>
    <row r="631" spans="1:21" ht="12.75" customHeight="1">
      <c r="A631" s="169"/>
      <c r="B631" s="169"/>
      <c r="C631" s="169"/>
      <c r="D631" s="169"/>
      <c r="E631" s="169"/>
      <c r="F631" s="169"/>
      <c r="G631" s="169"/>
      <c r="H631" s="169"/>
      <c r="I631" s="169"/>
      <c r="J631" s="169"/>
      <c r="K631" s="169"/>
      <c r="L631" s="169"/>
      <c r="M631" s="169"/>
      <c r="N631" s="169"/>
      <c r="O631" s="169"/>
      <c r="P631" s="169"/>
      <c r="Q631" s="169"/>
      <c r="R631" s="169"/>
      <c r="S631" s="169"/>
      <c r="T631" s="169"/>
      <c r="U631" s="169"/>
    </row>
    <row r="632" spans="1:21" ht="12.75" customHeight="1">
      <c r="A632" s="169"/>
      <c r="B632" s="169"/>
      <c r="C632" s="169"/>
      <c r="D632" s="169"/>
      <c r="E632" s="169"/>
      <c r="F632" s="169"/>
      <c r="G632" s="169"/>
      <c r="H632" s="169"/>
      <c r="I632" s="169"/>
      <c r="J632" s="169"/>
      <c r="K632" s="169"/>
      <c r="L632" s="169"/>
      <c r="M632" s="169"/>
      <c r="N632" s="169"/>
      <c r="O632" s="169"/>
      <c r="P632" s="169"/>
      <c r="Q632" s="169"/>
      <c r="R632" s="169"/>
      <c r="S632" s="169"/>
      <c r="T632" s="169"/>
      <c r="U632" s="169"/>
    </row>
    <row r="633" spans="1:21" ht="12.75" customHeight="1">
      <c r="A633" s="169"/>
      <c r="B633" s="169"/>
      <c r="C633" s="169"/>
      <c r="D633" s="169"/>
      <c r="E633" s="169"/>
      <c r="F633" s="169"/>
      <c r="G633" s="169"/>
      <c r="H633" s="169"/>
      <c r="I633" s="169"/>
      <c r="J633" s="169"/>
      <c r="K633" s="169"/>
      <c r="L633" s="169"/>
      <c r="M633" s="169"/>
      <c r="N633" s="169"/>
      <c r="O633" s="169"/>
      <c r="P633" s="169"/>
      <c r="Q633" s="169"/>
      <c r="R633" s="169"/>
      <c r="S633" s="169"/>
      <c r="T633" s="169"/>
      <c r="U633" s="169"/>
    </row>
    <row r="634" spans="1:21" ht="12.75" customHeight="1">
      <c r="A634" s="169"/>
      <c r="B634" s="169"/>
      <c r="C634" s="169"/>
      <c r="D634" s="169"/>
      <c r="E634" s="169"/>
      <c r="F634" s="169"/>
      <c r="G634" s="169"/>
      <c r="H634" s="169"/>
      <c r="I634" s="169"/>
      <c r="J634" s="169"/>
      <c r="K634" s="169"/>
      <c r="L634" s="169"/>
      <c r="M634" s="169"/>
      <c r="N634" s="169"/>
      <c r="O634" s="169"/>
      <c r="P634" s="169"/>
      <c r="Q634" s="169"/>
      <c r="R634" s="169"/>
      <c r="S634" s="169"/>
      <c r="T634" s="169"/>
      <c r="U634" s="169"/>
    </row>
    <row r="635" spans="1:21" ht="12.75" customHeight="1">
      <c r="A635" s="169"/>
      <c r="B635" s="169"/>
      <c r="C635" s="169"/>
      <c r="D635" s="169"/>
      <c r="E635" s="169"/>
      <c r="F635" s="169"/>
      <c r="G635" s="169"/>
      <c r="H635" s="169"/>
      <c r="I635" s="169"/>
      <c r="J635" s="169"/>
      <c r="K635" s="169"/>
      <c r="L635" s="169"/>
      <c r="M635" s="169"/>
      <c r="N635" s="169"/>
      <c r="O635" s="169"/>
      <c r="P635" s="169"/>
      <c r="Q635" s="169"/>
      <c r="R635" s="169"/>
      <c r="S635" s="169"/>
      <c r="T635" s="169"/>
      <c r="U635" s="169"/>
    </row>
    <row r="636" spans="1:21" ht="12.75" customHeight="1">
      <c r="A636" s="169"/>
      <c r="B636" s="169"/>
      <c r="C636" s="169"/>
      <c r="D636" s="169"/>
      <c r="E636" s="169"/>
      <c r="F636" s="169"/>
      <c r="G636" s="169"/>
      <c r="H636" s="169"/>
      <c r="I636" s="169"/>
      <c r="J636" s="169"/>
      <c r="K636" s="169"/>
      <c r="L636" s="169"/>
      <c r="M636" s="169"/>
      <c r="N636" s="169"/>
      <c r="O636" s="169"/>
      <c r="P636" s="169"/>
      <c r="Q636" s="169"/>
      <c r="R636" s="169"/>
      <c r="S636" s="169"/>
      <c r="T636" s="169"/>
      <c r="U636" s="169"/>
    </row>
    <row r="637" spans="1:21" ht="12.75" customHeight="1">
      <c r="A637" s="169"/>
      <c r="B637" s="169"/>
      <c r="C637" s="169"/>
      <c r="D637" s="169"/>
      <c r="E637" s="169"/>
      <c r="F637" s="169"/>
      <c r="G637" s="169"/>
      <c r="H637" s="169"/>
      <c r="I637" s="169"/>
      <c r="J637" s="169"/>
      <c r="K637" s="169"/>
      <c r="L637" s="169"/>
      <c r="M637" s="169"/>
      <c r="N637" s="169"/>
      <c r="O637" s="169"/>
      <c r="P637" s="169"/>
      <c r="Q637" s="169"/>
      <c r="R637" s="169"/>
      <c r="S637" s="169"/>
      <c r="T637" s="169"/>
      <c r="U637" s="169"/>
    </row>
    <row r="638" spans="1:21" ht="12.75" customHeight="1">
      <c r="A638" s="169"/>
      <c r="B638" s="169"/>
      <c r="C638" s="169"/>
      <c r="D638" s="169"/>
      <c r="E638" s="169"/>
      <c r="F638" s="169"/>
      <c r="G638" s="169"/>
      <c r="H638" s="169"/>
      <c r="I638" s="169"/>
      <c r="J638" s="169"/>
      <c r="K638" s="169"/>
      <c r="L638" s="169"/>
      <c r="M638" s="169"/>
      <c r="N638" s="169"/>
      <c r="O638" s="169"/>
      <c r="P638" s="169"/>
      <c r="Q638" s="169"/>
      <c r="R638" s="169"/>
      <c r="S638" s="169"/>
      <c r="T638" s="169"/>
      <c r="U638" s="169"/>
    </row>
    <row r="639" spans="1:21" ht="12.75" customHeight="1">
      <c r="A639" s="169"/>
      <c r="B639" s="169"/>
      <c r="C639" s="169"/>
      <c r="D639" s="169"/>
      <c r="E639" s="169"/>
      <c r="F639" s="169"/>
      <c r="G639" s="169"/>
      <c r="H639" s="169"/>
      <c r="I639" s="169"/>
      <c r="J639" s="169"/>
      <c r="K639" s="169"/>
      <c r="L639" s="169"/>
      <c r="M639" s="169"/>
      <c r="N639" s="169"/>
      <c r="O639" s="169"/>
      <c r="P639" s="169"/>
      <c r="Q639" s="169"/>
      <c r="R639" s="169"/>
      <c r="S639" s="169"/>
      <c r="T639" s="169"/>
      <c r="U639" s="169"/>
    </row>
    <row r="640" spans="1:21" ht="12.75" customHeight="1">
      <c r="A640" s="169"/>
      <c r="B640" s="169"/>
      <c r="C640" s="169"/>
      <c r="D640" s="169"/>
      <c r="E640" s="169"/>
      <c r="F640" s="169"/>
      <c r="G640" s="169"/>
      <c r="H640" s="169"/>
      <c r="I640" s="169"/>
      <c r="J640" s="169"/>
      <c r="K640" s="169"/>
      <c r="L640" s="169"/>
      <c r="M640" s="169"/>
      <c r="N640" s="169"/>
      <c r="O640" s="169"/>
      <c r="P640" s="169"/>
      <c r="Q640" s="169"/>
      <c r="R640" s="169"/>
      <c r="S640" s="169"/>
      <c r="T640" s="169"/>
      <c r="U640" s="169"/>
    </row>
    <row r="641" spans="1:21" ht="12.75" customHeight="1">
      <c r="A641" s="169"/>
      <c r="B641" s="169"/>
      <c r="C641" s="169"/>
      <c r="D641" s="169"/>
      <c r="E641" s="169"/>
      <c r="F641" s="169"/>
      <c r="G641" s="169"/>
      <c r="H641" s="169"/>
      <c r="I641" s="169"/>
      <c r="J641" s="169"/>
      <c r="K641" s="169"/>
      <c r="L641" s="169"/>
      <c r="M641" s="169"/>
      <c r="N641" s="169"/>
      <c r="O641" s="169"/>
      <c r="P641" s="169"/>
      <c r="Q641" s="169"/>
      <c r="R641" s="169"/>
      <c r="S641" s="169"/>
      <c r="T641" s="169"/>
      <c r="U641" s="169"/>
    </row>
    <row r="642" spans="1:21" ht="12.75" customHeight="1">
      <c r="A642" s="169"/>
      <c r="B642" s="169"/>
      <c r="C642" s="169"/>
      <c r="D642" s="169"/>
      <c r="E642" s="169"/>
      <c r="F642" s="169"/>
      <c r="G642" s="169"/>
      <c r="H642" s="169"/>
      <c r="I642" s="169"/>
      <c r="J642" s="169"/>
      <c r="K642" s="169"/>
      <c r="L642" s="169"/>
      <c r="M642" s="169"/>
      <c r="N642" s="169"/>
      <c r="O642" s="169"/>
      <c r="P642" s="169"/>
      <c r="Q642" s="169"/>
      <c r="R642" s="169"/>
      <c r="S642" s="169"/>
      <c r="T642" s="169"/>
      <c r="U642" s="169"/>
    </row>
    <row r="643" spans="1:21" ht="12.75" customHeight="1">
      <c r="A643" s="169"/>
      <c r="B643" s="169"/>
      <c r="C643" s="169"/>
      <c r="D643" s="169"/>
      <c r="E643" s="169"/>
      <c r="F643" s="169"/>
      <c r="G643" s="169"/>
      <c r="H643" s="169"/>
      <c r="I643" s="169"/>
      <c r="J643" s="169"/>
      <c r="K643" s="169"/>
      <c r="L643" s="169"/>
      <c r="M643" s="169"/>
      <c r="N643" s="169"/>
      <c r="O643" s="169"/>
      <c r="P643" s="169"/>
      <c r="Q643" s="169"/>
      <c r="R643" s="169"/>
      <c r="S643" s="169"/>
      <c r="T643" s="169"/>
      <c r="U643" s="169"/>
    </row>
    <row r="644" spans="1:21" ht="12.75" customHeight="1">
      <c r="A644" s="169"/>
      <c r="B644" s="169"/>
      <c r="C644" s="169"/>
      <c r="D644" s="169"/>
      <c r="E644" s="169"/>
      <c r="F644" s="169"/>
      <c r="G644" s="169"/>
      <c r="H644" s="169"/>
      <c r="I644" s="169"/>
      <c r="J644" s="169"/>
      <c r="K644" s="169"/>
      <c r="L644" s="169"/>
      <c r="M644" s="169"/>
      <c r="N644" s="169"/>
      <c r="O644" s="169"/>
      <c r="P644" s="169"/>
      <c r="Q644" s="169"/>
      <c r="R644" s="169"/>
      <c r="S644" s="169"/>
      <c r="T644" s="169"/>
      <c r="U644" s="169"/>
    </row>
    <row r="645" spans="1:21" ht="12.75" customHeight="1">
      <c r="A645" s="169"/>
      <c r="B645" s="169"/>
      <c r="C645" s="169"/>
      <c r="D645" s="169"/>
      <c r="E645" s="169"/>
      <c r="F645" s="169"/>
      <c r="G645" s="169"/>
      <c r="H645" s="169"/>
      <c r="I645" s="169"/>
      <c r="J645" s="169"/>
      <c r="K645" s="169"/>
      <c r="L645" s="169"/>
      <c r="M645" s="169"/>
      <c r="N645" s="169"/>
      <c r="O645" s="169"/>
      <c r="P645" s="169"/>
      <c r="Q645" s="169"/>
      <c r="R645" s="169"/>
      <c r="S645" s="169"/>
      <c r="T645" s="169"/>
      <c r="U645" s="169"/>
    </row>
    <row r="646" spans="1:21" ht="12.75" customHeight="1">
      <c r="A646" s="169"/>
      <c r="B646" s="169"/>
      <c r="C646" s="169"/>
      <c r="D646" s="169"/>
      <c r="E646" s="169"/>
      <c r="F646" s="169"/>
      <c r="G646" s="169"/>
      <c r="H646" s="169"/>
      <c r="I646" s="169"/>
      <c r="J646" s="169"/>
      <c r="K646" s="169"/>
      <c r="L646" s="169"/>
      <c r="M646" s="169"/>
      <c r="N646" s="169"/>
      <c r="O646" s="169"/>
      <c r="P646" s="169"/>
      <c r="Q646" s="169"/>
      <c r="R646" s="169"/>
      <c r="S646" s="169"/>
      <c r="T646" s="169"/>
      <c r="U646" s="169"/>
    </row>
    <row r="647" spans="1:21" ht="12.75" customHeight="1">
      <c r="A647" s="169"/>
      <c r="B647" s="169"/>
      <c r="C647" s="169"/>
      <c r="D647" s="169"/>
      <c r="E647" s="169"/>
      <c r="F647" s="169"/>
      <c r="G647" s="169"/>
      <c r="H647" s="169"/>
      <c r="I647" s="169"/>
      <c r="J647" s="169"/>
      <c r="K647" s="169"/>
      <c r="L647" s="169"/>
      <c r="M647" s="169"/>
      <c r="N647" s="169"/>
      <c r="O647" s="169"/>
      <c r="P647" s="169"/>
      <c r="Q647" s="169"/>
      <c r="R647" s="169"/>
      <c r="S647" s="169"/>
      <c r="T647" s="169"/>
      <c r="U647" s="169"/>
    </row>
    <row r="648" spans="1:21" ht="12.75" customHeight="1">
      <c r="A648" s="169"/>
      <c r="B648" s="169"/>
      <c r="C648" s="169"/>
      <c r="D648" s="169"/>
      <c r="E648" s="169"/>
      <c r="F648" s="169"/>
      <c r="G648" s="169"/>
      <c r="H648" s="169"/>
      <c r="I648" s="169"/>
      <c r="J648" s="169"/>
      <c r="K648" s="169"/>
      <c r="L648" s="169"/>
      <c r="M648" s="169"/>
      <c r="N648" s="169"/>
      <c r="O648" s="169"/>
      <c r="P648" s="169"/>
      <c r="Q648" s="169"/>
      <c r="R648" s="169"/>
      <c r="S648" s="169"/>
      <c r="T648" s="169"/>
      <c r="U648" s="169"/>
    </row>
    <row r="649" spans="1:21" ht="12.75" customHeight="1">
      <c r="A649" s="169"/>
      <c r="B649" s="169"/>
      <c r="C649" s="169"/>
      <c r="D649" s="169"/>
      <c r="E649" s="169"/>
      <c r="F649" s="169"/>
      <c r="G649" s="169"/>
      <c r="H649" s="169"/>
      <c r="I649" s="169"/>
      <c r="J649" s="169"/>
      <c r="K649" s="169"/>
      <c r="L649" s="169"/>
      <c r="M649" s="169"/>
      <c r="N649" s="169"/>
      <c r="O649" s="169"/>
      <c r="P649" s="169"/>
      <c r="Q649" s="169"/>
      <c r="R649" s="169"/>
      <c r="S649" s="169"/>
      <c r="T649" s="169"/>
      <c r="U649" s="169"/>
    </row>
    <row r="650" spans="1:21" ht="12.75" customHeight="1">
      <c r="A650" s="169"/>
      <c r="B650" s="169"/>
      <c r="C650" s="169"/>
      <c r="D650" s="169"/>
      <c r="E650" s="169"/>
      <c r="F650" s="169"/>
      <c r="G650" s="169"/>
      <c r="H650" s="169"/>
      <c r="I650" s="169"/>
      <c r="J650" s="169"/>
      <c r="K650" s="169"/>
      <c r="L650" s="169"/>
      <c r="M650" s="169"/>
      <c r="N650" s="169"/>
      <c r="O650" s="169"/>
      <c r="P650" s="169"/>
      <c r="Q650" s="169"/>
      <c r="R650" s="169"/>
      <c r="S650" s="169"/>
      <c r="T650" s="169"/>
      <c r="U650" s="169"/>
    </row>
    <row r="651" spans="1:21" ht="12.75" customHeight="1">
      <c r="A651" s="169"/>
      <c r="B651" s="169"/>
      <c r="C651" s="169"/>
      <c r="D651" s="169"/>
      <c r="E651" s="169"/>
      <c r="F651" s="169"/>
      <c r="G651" s="169"/>
      <c r="H651" s="169"/>
      <c r="I651" s="169"/>
      <c r="J651" s="169"/>
      <c r="K651" s="169"/>
      <c r="L651" s="169"/>
      <c r="M651" s="169"/>
      <c r="N651" s="169"/>
      <c r="O651" s="169"/>
      <c r="P651" s="169"/>
      <c r="Q651" s="169"/>
      <c r="R651" s="169"/>
      <c r="S651" s="169"/>
      <c r="T651" s="169"/>
      <c r="U651" s="169"/>
    </row>
    <row r="652" spans="1:21" ht="12.75" customHeight="1">
      <c r="A652" s="169"/>
      <c r="B652" s="169"/>
      <c r="C652" s="169"/>
      <c r="D652" s="169"/>
      <c r="E652" s="169"/>
      <c r="F652" s="169"/>
      <c r="G652" s="169"/>
      <c r="H652" s="169"/>
      <c r="I652" s="169"/>
      <c r="J652" s="169"/>
      <c r="K652" s="169"/>
      <c r="L652" s="169"/>
      <c r="M652" s="169"/>
      <c r="N652" s="169"/>
      <c r="O652" s="169"/>
      <c r="P652" s="169"/>
      <c r="Q652" s="169"/>
      <c r="R652" s="169"/>
      <c r="S652" s="169"/>
      <c r="T652" s="169"/>
      <c r="U652" s="169"/>
    </row>
    <row r="653" spans="1:21" ht="12.75" customHeight="1">
      <c r="A653" s="169"/>
      <c r="B653" s="169"/>
      <c r="C653" s="169"/>
      <c r="D653" s="169"/>
      <c r="E653" s="169"/>
      <c r="F653" s="169"/>
      <c r="G653" s="169"/>
      <c r="H653" s="169"/>
      <c r="I653" s="169"/>
      <c r="J653" s="169"/>
      <c r="K653" s="169"/>
      <c r="L653" s="169"/>
      <c r="M653" s="169"/>
      <c r="N653" s="169"/>
      <c r="O653" s="169"/>
      <c r="P653" s="169"/>
      <c r="Q653" s="169"/>
      <c r="R653" s="169"/>
      <c r="S653" s="169"/>
      <c r="T653" s="169"/>
      <c r="U653" s="169"/>
    </row>
    <row r="654" spans="1:21" ht="12.75" customHeight="1">
      <c r="A654" s="169"/>
      <c r="B654" s="169"/>
      <c r="C654" s="169"/>
      <c r="D654" s="169"/>
      <c r="E654" s="169"/>
      <c r="F654" s="169"/>
      <c r="G654" s="169"/>
      <c r="H654" s="169"/>
      <c r="I654" s="169"/>
      <c r="J654" s="169"/>
      <c r="K654" s="169"/>
      <c r="L654" s="169"/>
      <c r="M654" s="169"/>
      <c r="N654" s="169"/>
      <c r="O654" s="169"/>
      <c r="P654" s="169"/>
      <c r="Q654" s="169"/>
      <c r="R654" s="169"/>
      <c r="S654" s="169"/>
      <c r="T654" s="169"/>
      <c r="U654" s="169"/>
    </row>
    <row r="655" spans="1:21" ht="12.75" customHeight="1">
      <c r="A655" s="169"/>
      <c r="B655" s="169"/>
      <c r="C655" s="169"/>
      <c r="D655" s="169"/>
      <c r="E655" s="169"/>
      <c r="F655" s="169"/>
      <c r="G655" s="169"/>
      <c r="H655" s="169"/>
      <c r="I655" s="169"/>
      <c r="J655" s="169"/>
      <c r="K655" s="169"/>
      <c r="L655" s="169"/>
      <c r="M655" s="169"/>
      <c r="N655" s="169"/>
      <c r="O655" s="169"/>
      <c r="P655" s="169"/>
      <c r="Q655" s="169"/>
      <c r="R655" s="169"/>
      <c r="S655" s="169"/>
      <c r="T655" s="169"/>
      <c r="U655" s="169"/>
    </row>
    <row r="656" spans="1:21" ht="12.75" customHeight="1">
      <c r="A656" s="169"/>
      <c r="B656" s="169"/>
      <c r="C656" s="169"/>
      <c r="D656" s="169"/>
      <c r="E656" s="169"/>
      <c r="F656" s="169"/>
      <c r="G656" s="169"/>
      <c r="H656" s="169"/>
      <c r="I656" s="169"/>
      <c r="J656" s="169"/>
      <c r="K656" s="169"/>
      <c r="L656" s="169"/>
      <c r="M656" s="169"/>
      <c r="N656" s="169"/>
      <c r="O656" s="169"/>
      <c r="P656" s="169"/>
      <c r="Q656" s="169"/>
      <c r="R656" s="169"/>
      <c r="S656" s="169"/>
      <c r="T656" s="169"/>
      <c r="U656" s="169"/>
    </row>
    <row r="657" spans="1:21" ht="12.75" customHeight="1">
      <c r="A657" s="169"/>
      <c r="B657" s="169"/>
      <c r="C657" s="169"/>
      <c r="D657" s="169"/>
      <c r="E657" s="169"/>
      <c r="F657" s="169"/>
      <c r="G657" s="169"/>
      <c r="H657" s="169"/>
      <c r="I657" s="169"/>
      <c r="J657" s="169"/>
      <c r="K657" s="169"/>
      <c r="L657" s="169"/>
      <c r="M657" s="169"/>
      <c r="N657" s="169"/>
      <c r="O657" s="169"/>
      <c r="P657" s="169"/>
      <c r="Q657" s="169"/>
      <c r="R657" s="169"/>
      <c r="S657" s="169"/>
      <c r="T657" s="169"/>
      <c r="U657" s="169"/>
    </row>
    <row r="658" spans="1:21" ht="12.75" customHeight="1">
      <c r="A658" s="169"/>
      <c r="B658" s="169"/>
      <c r="C658" s="169"/>
      <c r="D658" s="169"/>
      <c r="E658" s="169"/>
      <c r="F658" s="169"/>
      <c r="G658" s="169"/>
      <c r="H658" s="169"/>
      <c r="I658" s="169"/>
      <c r="J658" s="169"/>
      <c r="K658" s="169"/>
      <c r="L658" s="169"/>
      <c r="M658" s="169"/>
      <c r="N658" s="169"/>
      <c r="O658" s="169"/>
      <c r="P658" s="169"/>
      <c r="Q658" s="169"/>
      <c r="R658" s="169"/>
      <c r="S658" s="169"/>
      <c r="T658" s="169"/>
      <c r="U658" s="169"/>
    </row>
    <row r="659" spans="1:21" ht="12.75" customHeight="1">
      <c r="A659" s="169"/>
      <c r="B659" s="169"/>
      <c r="C659" s="169"/>
      <c r="D659" s="169"/>
      <c r="E659" s="169"/>
      <c r="F659" s="169"/>
      <c r="G659" s="169"/>
      <c r="H659" s="169"/>
      <c r="I659" s="169"/>
      <c r="J659" s="169"/>
      <c r="K659" s="169"/>
      <c r="L659" s="169"/>
      <c r="M659" s="169"/>
      <c r="N659" s="169"/>
      <c r="O659" s="169"/>
      <c r="P659" s="169"/>
      <c r="Q659" s="169"/>
      <c r="R659" s="169"/>
      <c r="S659" s="169"/>
      <c r="T659" s="169"/>
      <c r="U659" s="169"/>
    </row>
    <row r="660" spans="1:21" ht="12.75" customHeight="1">
      <c r="A660" s="169"/>
      <c r="B660" s="169"/>
      <c r="C660" s="169"/>
      <c r="D660" s="169"/>
      <c r="E660" s="169"/>
      <c r="F660" s="169"/>
      <c r="G660" s="169"/>
      <c r="H660" s="169"/>
      <c r="I660" s="169"/>
      <c r="J660" s="169"/>
      <c r="K660" s="169"/>
      <c r="L660" s="169"/>
      <c r="M660" s="169"/>
      <c r="N660" s="169"/>
      <c r="O660" s="169"/>
      <c r="P660" s="169"/>
      <c r="Q660" s="169"/>
      <c r="R660" s="169"/>
      <c r="S660" s="169"/>
      <c r="T660" s="169"/>
      <c r="U660" s="169"/>
    </row>
    <row r="661" spans="1:21" ht="12.75" customHeight="1">
      <c r="A661" s="169"/>
      <c r="B661" s="169"/>
      <c r="C661" s="169"/>
      <c r="D661" s="169"/>
      <c r="E661" s="169"/>
      <c r="F661" s="169"/>
      <c r="G661" s="169"/>
      <c r="H661" s="169"/>
      <c r="I661" s="169"/>
      <c r="J661" s="169"/>
      <c r="K661" s="169"/>
      <c r="L661" s="169"/>
      <c r="M661" s="169"/>
      <c r="N661" s="169"/>
      <c r="O661" s="169"/>
      <c r="P661" s="169"/>
      <c r="Q661" s="169"/>
      <c r="R661" s="169"/>
      <c r="S661" s="169"/>
      <c r="T661" s="169"/>
      <c r="U661" s="169"/>
    </row>
    <row r="662" spans="1:21" ht="12.75" customHeight="1">
      <c r="A662" s="169"/>
      <c r="B662" s="169"/>
      <c r="C662" s="169"/>
      <c r="D662" s="169"/>
      <c r="E662" s="169"/>
      <c r="F662" s="169"/>
      <c r="G662" s="169"/>
      <c r="H662" s="169"/>
      <c r="I662" s="169"/>
      <c r="J662" s="169"/>
      <c r="K662" s="169"/>
      <c r="L662" s="169"/>
      <c r="M662" s="169"/>
      <c r="N662" s="169"/>
      <c r="O662" s="169"/>
      <c r="P662" s="169"/>
      <c r="Q662" s="169"/>
      <c r="R662" s="169"/>
      <c r="S662" s="169"/>
      <c r="T662" s="169"/>
      <c r="U662" s="169"/>
    </row>
    <row r="663" spans="1:21" ht="12.75" customHeight="1">
      <c r="A663" s="169"/>
      <c r="B663" s="169"/>
      <c r="C663" s="169"/>
      <c r="D663" s="169"/>
      <c r="E663" s="169"/>
      <c r="F663" s="169"/>
      <c r="G663" s="169"/>
      <c r="H663" s="169"/>
      <c r="I663" s="169"/>
      <c r="J663" s="169"/>
      <c r="K663" s="169"/>
      <c r="L663" s="169"/>
      <c r="M663" s="169"/>
      <c r="N663" s="169"/>
      <c r="O663" s="169"/>
      <c r="P663" s="169"/>
      <c r="Q663" s="169"/>
      <c r="R663" s="169"/>
      <c r="S663" s="169"/>
      <c r="T663" s="169"/>
      <c r="U663" s="169"/>
    </row>
    <row r="664" spans="1:21" ht="12.75" customHeight="1">
      <c r="A664" s="169"/>
      <c r="B664" s="169"/>
      <c r="C664" s="169"/>
      <c r="D664" s="169"/>
      <c r="E664" s="169"/>
      <c r="F664" s="169"/>
      <c r="G664" s="169"/>
      <c r="H664" s="169"/>
      <c r="I664" s="169"/>
      <c r="J664" s="169"/>
      <c r="K664" s="169"/>
      <c r="L664" s="169"/>
      <c r="M664" s="169"/>
      <c r="N664" s="169"/>
      <c r="O664" s="169"/>
      <c r="P664" s="169"/>
      <c r="Q664" s="169"/>
      <c r="R664" s="169"/>
      <c r="S664" s="169"/>
      <c r="T664" s="169"/>
      <c r="U664" s="169"/>
    </row>
    <row r="665" spans="1:21" ht="12.75" customHeight="1">
      <c r="A665" s="169"/>
      <c r="B665" s="169"/>
      <c r="C665" s="169"/>
      <c r="D665" s="169"/>
      <c r="E665" s="169"/>
      <c r="F665" s="169"/>
      <c r="G665" s="169"/>
      <c r="H665" s="169"/>
      <c r="I665" s="169"/>
      <c r="J665" s="169"/>
      <c r="K665" s="169"/>
      <c r="L665" s="169"/>
      <c r="M665" s="169"/>
      <c r="N665" s="169"/>
      <c r="O665" s="169"/>
      <c r="P665" s="169"/>
      <c r="Q665" s="169"/>
      <c r="R665" s="169"/>
      <c r="S665" s="169"/>
      <c r="T665" s="169"/>
      <c r="U665" s="169"/>
    </row>
    <row r="666" spans="1:21" ht="12.75" customHeight="1">
      <c r="A666" s="169"/>
      <c r="B666" s="169"/>
      <c r="C666" s="169"/>
      <c r="D666" s="169"/>
      <c r="E666" s="169"/>
      <c r="F666" s="169"/>
      <c r="G666" s="169"/>
      <c r="H666" s="169"/>
      <c r="I666" s="169"/>
      <c r="J666" s="169"/>
      <c r="K666" s="169"/>
      <c r="L666" s="169"/>
      <c r="M666" s="169"/>
      <c r="N666" s="169"/>
      <c r="O666" s="169"/>
      <c r="P666" s="169"/>
      <c r="Q666" s="169"/>
      <c r="R666" s="169"/>
      <c r="S666" s="169"/>
      <c r="T666" s="169"/>
      <c r="U666" s="169"/>
    </row>
    <row r="667" spans="1:21" ht="12.75" customHeight="1">
      <c r="A667" s="169"/>
      <c r="B667" s="169"/>
      <c r="C667" s="169"/>
      <c r="D667" s="169"/>
      <c r="E667" s="169"/>
      <c r="F667" s="169"/>
      <c r="G667" s="169"/>
      <c r="H667" s="169"/>
      <c r="I667" s="169"/>
      <c r="J667" s="169"/>
      <c r="K667" s="169"/>
      <c r="L667" s="169"/>
      <c r="M667" s="169"/>
      <c r="N667" s="169"/>
      <c r="O667" s="169"/>
      <c r="P667" s="169"/>
      <c r="Q667" s="169"/>
      <c r="R667" s="169"/>
      <c r="S667" s="169"/>
      <c r="T667" s="169"/>
      <c r="U667" s="169"/>
    </row>
    <row r="668" spans="1:21" ht="12.75" customHeight="1">
      <c r="A668" s="169"/>
      <c r="B668" s="169"/>
      <c r="C668" s="169"/>
      <c r="D668" s="169"/>
      <c r="E668" s="169"/>
      <c r="F668" s="169"/>
      <c r="G668" s="169"/>
      <c r="H668" s="169"/>
      <c r="I668" s="169"/>
      <c r="J668" s="169"/>
      <c r="K668" s="169"/>
      <c r="L668" s="169"/>
      <c r="M668" s="169"/>
      <c r="N668" s="169"/>
      <c r="O668" s="169"/>
      <c r="P668" s="169"/>
      <c r="Q668" s="169"/>
      <c r="R668" s="169"/>
      <c r="S668" s="169"/>
      <c r="T668" s="169"/>
      <c r="U668" s="169"/>
    </row>
    <row r="669" spans="1:21" ht="12.75" customHeight="1">
      <c r="A669" s="169"/>
      <c r="B669" s="169"/>
      <c r="C669" s="169"/>
      <c r="D669" s="169"/>
      <c r="E669" s="169"/>
      <c r="F669" s="169"/>
      <c r="G669" s="169"/>
      <c r="H669" s="169"/>
      <c r="I669" s="169"/>
      <c r="J669" s="169"/>
      <c r="K669" s="169"/>
      <c r="L669" s="169"/>
      <c r="M669" s="169"/>
      <c r="N669" s="169"/>
      <c r="O669" s="169"/>
      <c r="P669" s="169"/>
      <c r="Q669" s="169"/>
      <c r="R669" s="169"/>
      <c r="S669" s="169"/>
      <c r="T669" s="169"/>
      <c r="U669" s="169"/>
    </row>
    <row r="670" spans="1:21" ht="12.75" customHeight="1">
      <c r="A670" s="169"/>
      <c r="B670" s="169"/>
      <c r="C670" s="169"/>
      <c r="D670" s="169"/>
      <c r="E670" s="169"/>
      <c r="F670" s="169"/>
      <c r="G670" s="169"/>
      <c r="H670" s="169"/>
      <c r="I670" s="169"/>
      <c r="J670" s="169"/>
      <c r="K670" s="169"/>
      <c r="L670" s="169"/>
      <c r="M670" s="169"/>
      <c r="N670" s="169"/>
      <c r="O670" s="169"/>
      <c r="P670" s="169"/>
      <c r="Q670" s="169"/>
      <c r="R670" s="169"/>
      <c r="S670" s="169"/>
      <c r="T670" s="169"/>
      <c r="U670" s="169"/>
    </row>
    <row r="671" spans="1:21" ht="12.75" customHeight="1">
      <c r="A671" s="169"/>
      <c r="B671" s="169"/>
      <c r="C671" s="169"/>
      <c r="D671" s="169"/>
      <c r="E671" s="169"/>
      <c r="F671" s="169"/>
      <c r="G671" s="169"/>
      <c r="H671" s="169"/>
      <c r="I671" s="169"/>
      <c r="J671" s="169"/>
      <c r="K671" s="169"/>
      <c r="L671" s="169"/>
      <c r="M671" s="169"/>
      <c r="N671" s="169"/>
      <c r="O671" s="169"/>
      <c r="P671" s="169"/>
      <c r="Q671" s="169"/>
      <c r="R671" s="169"/>
      <c r="S671" s="169"/>
      <c r="T671" s="169"/>
      <c r="U671" s="169"/>
    </row>
    <row r="672" spans="1:21" ht="12.75" customHeight="1">
      <c r="A672" s="169"/>
      <c r="B672" s="169"/>
      <c r="C672" s="169"/>
      <c r="D672" s="169"/>
      <c r="E672" s="169"/>
      <c r="F672" s="169"/>
      <c r="G672" s="169"/>
      <c r="H672" s="169"/>
      <c r="I672" s="169"/>
      <c r="J672" s="169"/>
      <c r="K672" s="169"/>
      <c r="L672" s="169"/>
      <c r="M672" s="169"/>
      <c r="N672" s="169"/>
      <c r="O672" s="169"/>
      <c r="P672" s="169"/>
      <c r="Q672" s="169"/>
      <c r="R672" s="169"/>
      <c r="S672" s="169"/>
      <c r="T672" s="169"/>
      <c r="U672" s="169"/>
    </row>
    <row r="673" spans="1:21" ht="12.75" customHeight="1">
      <c r="A673" s="169"/>
      <c r="B673" s="169"/>
      <c r="C673" s="169"/>
      <c r="D673" s="169"/>
      <c r="E673" s="169"/>
      <c r="F673" s="169"/>
      <c r="G673" s="169"/>
      <c r="H673" s="169"/>
      <c r="I673" s="169"/>
      <c r="J673" s="169"/>
      <c r="K673" s="169"/>
      <c r="L673" s="169"/>
      <c r="M673" s="169"/>
      <c r="N673" s="169"/>
      <c r="O673" s="169"/>
      <c r="P673" s="169"/>
      <c r="Q673" s="169"/>
      <c r="R673" s="169"/>
      <c r="S673" s="169"/>
      <c r="T673" s="169"/>
      <c r="U673" s="169"/>
    </row>
    <row r="674" spans="1:21" ht="12.75" customHeight="1">
      <c r="A674" s="169"/>
      <c r="B674" s="169"/>
      <c r="C674" s="169"/>
      <c r="D674" s="169"/>
      <c r="E674" s="169"/>
      <c r="F674" s="169"/>
      <c r="G674" s="169"/>
      <c r="H674" s="169"/>
      <c r="I674" s="169"/>
      <c r="J674" s="169"/>
      <c r="K674" s="169"/>
      <c r="L674" s="169"/>
      <c r="M674" s="169"/>
      <c r="N674" s="169"/>
      <c r="O674" s="169"/>
      <c r="P674" s="169"/>
      <c r="Q674" s="169"/>
      <c r="R674" s="169"/>
      <c r="S674" s="169"/>
      <c r="T674" s="169"/>
      <c r="U674" s="169"/>
    </row>
    <row r="675" spans="1:21" ht="12.75" customHeight="1">
      <c r="A675" s="169"/>
      <c r="B675" s="169"/>
      <c r="C675" s="169"/>
      <c r="D675" s="169"/>
      <c r="E675" s="169"/>
      <c r="F675" s="169"/>
      <c r="G675" s="169"/>
      <c r="H675" s="169"/>
      <c r="I675" s="169"/>
      <c r="J675" s="169"/>
      <c r="K675" s="169"/>
      <c r="L675" s="169"/>
      <c r="M675" s="169"/>
      <c r="N675" s="169"/>
      <c r="O675" s="169"/>
      <c r="P675" s="169"/>
      <c r="Q675" s="169"/>
      <c r="R675" s="169"/>
      <c r="S675" s="169"/>
      <c r="T675" s="169"/>
      <c r="U675" s="169"/>
    </row>
    <row r="676" spans="1:21" ht="12.75" customHeight="1">
      <c r="A676" s="169"/>
      <c r="B676" s="169"/>
      <c r="C676" s="169"/>
      <c r="D676" s="169"/>
      <c r="E676" s="169"/>
      <c r="F676" s="169"/>
      <c r="G676" s="169"/>
      <c r="H676" s="169"/>
      <c r="I676" s="169"/>
      <c r="J676" s="169"/>
      <c r="K676" s="169"/>
      <c r="L676" s="169"/>
      <c r="M676" s="169"/>
      <c r="N676" s="169"/>
      <c r="O676" s="169"/>
      <c r="P676" s="169"/>
      <c r="Q676" s="169"/>
      <c r="R676" s="169"/>
      <c r="S676" s="169"/>
      <c r="T676" s="169"/>
      <c r="U676" s="169"/>
    </row>
    <row r="677" spans="1:21" ht="12.75" customHeight="1">
      <c r="A677" s="169"/>
      <c r="B677" s="169"/>
      <c r="C677" s="169"/>
      <c r="D677" s="169"/>
      <c r="E677" s="169"/>
      <c r="F677" s="169"/>
      <c r="G677" s="169"/>
      <c r="H677" s="169"/>
      <c r="I677" s="169"/>
      <c r="J677" s="169"/>
      <c r="K677" s="169"/>
      <c r="L677" s="169"/>
      <c r="M677" s="169"/>
      <c r="N677" s="169"/>
      <c r="O677" s="169"/>
      <c r="P677" s="169"/>
      <c r="Q677" s="169"/>
      <c r="R677" s="169"/>
      <c r="S677" s="169"/>
      <c r="T677" s="169"/>
      <c r="U677" s="169"/>
    </row>
    <row r="678" spans="1:21" ht="12.75" customHeight="1">
      <c r="A678" s="169"/>
      <c r="B678" s="169"/>
      <c r="C678" s="169"/>
      <c r="D678" s="169"/>
      <c r="E678" s="169"/>
      <c r="F678" s="169"/>
      <c r="G678" s="169"/>
      <c r="H678" s="169"/>
      <c r="I678" s="169"/>
      <c r="J678" s="169"/>
      <c r="K678" s="169"/>
      <c r="L678" s="169"/>
      <c r="M678" s="169"/>
      <c r="N678" s="169"/>
      <c r="O678" s="169"/>
      <c r="P678" s="169"/>
      <c r="Q678" s="169"/>
      <c r="R678" s="169"/>
      <c r="S678" s="169"/>
      <c r="T678" s="169"/>
      <c r="U678" s="169"/>
    </row>
    <row r="679" spans="1:21" ht="12.75" customHeight="1">
      <c r="A679" s="169"/>
      <c r="B679" s="169"/>
      <c r="C679" s="169"/>
      <c r="D679" s="169"/>
      <c r="E679" s="169"/>
      <c r="F679" s="169"/>
      <c r="G679" s="169"/>
      <c r="H679" s="169"/>
      <c r="I679" s="169"/>
      <c r="J679" s="169"/>
      <c r="K679" s="169"/>
      <c r="L679" s="169"/>
      <c r="M679" s="169"/>
      <c r="N679" s="169"/>
      <c r="O679" s="169"/>
      <c r="P679" s="169"/>
      <c r="Q679" s="169"/>
      <c r="R679" s="169"/>
      <c r="S679" s="169"/>
      <c r="T679" s="169"/>
      <c r="U679" s="169"/>
    </row>
    <row r="680" spans="1:21" ht="12.75" customHeight="1">
      <c r="A680" s="169"/>
      <c r="B680" s="169"/>
      <c r="C680" s="169"/>
      <c r="D680" s="169"/>
      <c r="E680" s="169"/>
      <c r="F680" s="169"/>
      <c r="G680" s="169"/>
      <c r="H680" s="169"/>
      <c r="I680" s="169"/>
      <c r="J680" s="169"/>
      <c r="K680" s="169"/>
      <c r="L680" s="169"/>
      <c r="M680" s="169"/>
      <c r="N680" s="169"/>
      <c r="O680" s="169"/>
      <c r="P680" s="169"/>
      <c r="Q680" s="169"/>
      <c r="R680" s="169"/>
      <c r="S680" s="169"/>
      <c r="T680" s="169"/>
      <c r="U680" s="169"/>
    </row>
    <row r="681" spans="1:21" ht="12.75" customHeight="1">
      <c r="A681" s="169"/>
      <c r="B681" s="169"/>
      <c r="C681" s="169"/>
      <c r="D681" s="169"/>
      <c r="E681" s="169"/>
      <c r="F681" s="169"/>
      <c r="G681" s="169"/>
      <c r="H681" s="169"/>
      <c r="I681" s="169"/>
      <c r="J681" s="169"/>
      <c r="K681" s="169"/>
      <c r="L681" s="169"/>
      <c r="M681" s="169"/>
      <c r="N681" s="169"/>
      <c r="O681" s="169"/>
      <c r="P681" s="169"/>
      <c r="Q681" s="169"/>
      <c r="R681" s="169"/>
      <c r="S681" s="169"/>
      <c r="T681" s="169"/>
      <c r="U681" s="169"/>
    </row>
    <row r="682" spans="1:21" ht="12.75" customHeight="1">
      <c r="A682" s="169"/>
      <c r="B682" s="169"/>
      <c r="C682" s="169"/>
      <c r="D682" s="169"/>
      <c r="E682" s="169"/>
      <c r="F682" s="169"/>
      <c r="G682" s="169"/>
      <c r="H682" s="169"/>
      <c r="I682" s="169"/>
      <c r="J682" s="169"/>
      <c r="K682" s="169"/>
      <c r="L682" s="169"/>
      <c r="M682" s="169"/>
      <c r="N682" s="169"/>
      <c r="O682" s="169"/>
      <c r="P682" s="169"/>
      <c r="Q682" s="169"/>
      <c r="R682" s="169"/>
      <c r="S682" s="169"/>
      <c r="T682" s="169"/>
      <c r="U682" s="169"/>
    </row>
    <row r="683" spans="1:21" ht="12.75" customHeight="1">
      <c r="A683" s="169"/>
      <c r="B683" s="169"/>
      <c r="C683" s="169"/>
      <c r="D683" s="169"/>
      <c r="E683" s="169"/>
      <c r="F683" s="169"/>
      <c r="G683" s="169"/>
      <c r="H683" s="169"/>
      <c r="I683" s="169"/>
      <c r="J683" s="169"/>
      <c r="K683" s="169"/>
      <c r="L683" s="169"/>
      <c r="M683" s="169"/>
      <c r="N683" s="169"/>
      <c r="O683" s="169"/>
      <c r="P683" s="169"/>
      <c r="Q683" s="169"/>
      <c r="R683" s="169"/>
      <c r="S683" s="169"/>
      <c r="T683" s="169"/>
      <c r="U683" s="169"/>
    </row>
    <row r="684" spans="1:21" ht="12.75" customHeight="1">
      <c r="A684" s="169"/>
      <c r="B684" s="169"/>
      <c r="C684" s="169"/>
      <c r="D684" s="169"/>
      <c r="E684" s="169"/>
      <c r="F684" s="169"/>
      <c r="G684" s="169"/>
      <c r="H684" s="169"/>
      <c r="I684" s="169"/>
      <c r="J684" s="169"/>
      <c r="K684" s="169"/>
      <c r="L684" s="169"/>
      <c r="M684" s="169"/>
      <c r="N684" s="169"/>
      <c r="O684" s="169"/>
      <c r="P684" s="169"/>
      <c r="Q684" s="169"/>
      <c r="R684" s="169"/>
      <c r="S684" s="169"/>
      <c r="T684" s="169"/>
      <c r="U684" s="169"/>
    </row>
    <row r="685" spans="1:21" ht="12.75" customHeight="1">
      <c r="A685" s="169"/>
      <c r="B685" s="169"/>
      <c r="C685" s="169"/>
      <c r="D685" s="169"/>
      <c r="E685" s="169"/>
      <c r="F685" s="169"/>
      <c r="G685" s="169"/>
      <c r="H685" s="169"/>
      <c r="I685" s="169"/>
      <c r="J685" s="169"/>
      <c r="K685" s="169"/>
      <c r="L685" s="169"/>
      <c r="M685" s="169"/>
      <c r="N685" s="169"/>
      <c r="O685" s="169"/>
      <c r="P685" s="169"/>
      <c r="Q685" s="169"/>
      <c r="R685" s="169"/>
      <c r="S685" s="169"/>
      <c r="T685" s="169"/>
      <c r="U685" s="169"/>
    </row>
    <row r="686" spans="1:21" ht="12.75" customHeight="1">
      <c r="A686" s="169"/>
      <c r="B686" s="169"/>
      <c r="C686" s="169"/>
      <c r="D686" s="169"/>
      <c r="E686" s="169"/>
      <c r="F686" s="169"/>
      <c r="G686" s="169"/>
      <c r="H686" s="169"/>
      <c r="I686" s="169"/>
      <c r="J686" s="169"/>
      <c r="K686" s="169"/>
      <c r="L686" s="169"/>
      <c r="M686" s="169"/>
      <c r="N686" s="169"/>
      <c r="O686" s="169"/>
      <c r="P686" s="169"/>
      <c r="Q686" s="169"/>
      <c r="R686" s="169"/>
      <c r="S686" s="169"/>
      <c r="T686" s="169"/>
      <c r="U686" s="169"/>
    </row>
    <row r="687" spans="1:21" ht="12.75" customHeight="1">
      <c r="A687" s="169"/>
      <c r="B687" s="169"/>
      <c r="C687" s="169"/>
      <c r="D687" s="169"/>
      <c r="E687" s="169"/>
      <c r="F687" s="169"/>
      <c r="G687" s="169"/>
      <c r="H687" s="169"/>
      <c r="I687" s="169"/>
      <c r="J687" s="169"/>
      <c r="K687" s="169"/>
      <c r="L687" s="169"/>
      <c r="M687" s="169"/>
      <c r="N687" s="169"/>
      <c r="O687" s="169"/>
      <c r="P687" s="169"/>
      <c r="Q687" s="169"/>
      <c r="R687" s="169"/>
      <c r="S687" s="169"/>
      <c r="T687" s="169"/>
      <c r="U687" s="169"/>
    </row>
    <row r="688" spans="1:21" ht="12.75" customHeight="1">
      <c r="A688" s="169"/>
      <c r="B688" s="169"/>
      <c r="C688" s="169"/>
      <c r="D688" s="169"/>
      <c r="E688" s="169"/>
      <c r="F688" s="169"/>
      <c r="G688" s="169"/>
      <c r="H688" s="169"/>
      <c r="I688" s="169"/>
      <c r="J688" s="169"/>
      <c r="K688" s="169"/>
      <c r="L688" s="169"/>
      <c r="M688" s="169"/>
      <c r="N688" s="169"/>
      <c r="O688" s="169"/>
      <c r="P688" s="169"/>
      <c r="Q688" s="169"/>
      <c r="R688" s="169"/>
      <c r="S688" s="169"/>
      <c r="T688" s="169"/>
      <c r="U688" s="169"/>
    </row>
    <row r="689" spans="1:21" ht="12.75" customHeight="1">
      <c r="A689" s="169"/>
      <c r="B689" s="169"/>
      <c r="C689" s="169"/>
      <c r="D689" s="169"/>
      <c r="E689" s="169"/>
      <c r="F689" s="169"/>
      <c r="G689" s="169"/>
      <c r="H689" s="169"/>
      <c r="I689" s="169"/>
      <c r="J689" s="169"/>
      <c r="K689" s="169"/>
      <c r="L689" s="169"/>
      <c r="M689" s="169"/>
      <c r="N689" s="169"/>
      <c r="O689" s="169"/>
      <c r="P689" s="169"/>
      <c r="Q689" s="169"/>
      <c r="R689" s="169"/>
      <c r="S689" s="169"/>
      <c r="T689" s="169"/>
      <c r="U689" s="169"/>
    </row>
    <row r="690" spans="1:21" ht="12.75" customHeight="1">
      <c r="A690" s="169"/>
      <c r="B690" s="169"/>
      <c r="C690" s="169"/>
      <c r="D690" s="169"/>
      <c r="E690" s="169"/>
      <c r="F690" s="169"/>
      <c r="G690" s="169"/>
      <c r="H690" s="169"/>
      <c r="I690" s="169"/>
      <c r="J690" s="169"/>
      <c r="K690" s="169"/>
      <c r="L690" s="169"/>
      <c r="M690" s="169"/>
      <c r="N690" s="169"/>
      <c r="O690" s="169"/>
      <c r="P690" s="169"/>
      <c r="Q690" s="169"/>
      <c r="R690" s="169"/>
      <c r="S690" s="169"/>
      <c r="T690" s="169"/>
      <c r="U690" s="169"/>
    </row>
    <row r="691" spans="1:21" ht="12.75" customHeight="1">
      <c r="A691" s="169"/>
      <c r="B691" s="169"/>
      <c r="C691" s="169"/>
      <c r="D691" s="169"/>
      <c r="E691" s="169"/>
      <c r="F691" s="169"/>
      <c r="G691" s="169"/>
      <c r="H691" s="169"/>
      <c r="I691" s="169"/>
      <c r="J691" s="169"/>
      <c r="K691" s="169"/>
      <c r="L691" s="169"/>
      <c r="M691" s="169"/>
      <c r="N691" s="169"/>
      <c r="O691" s="169"/>
      <c r="P691" s="169"/>
      <c r="Q691" s="169"/>
      <c r="R691" s="169"/>
      <c r="S691" s="169"/>
      <c r="T691" s="169"/>
      <c r="U691" s="169"/>
    </row>
    <row r="692" spans="1:21" ht="12.75" customHeight="1">
      <c r="A692" s="169"/>
      <c r="B692" s="169"/>
      <c r="C692" s="169"/>
      <c r="D692" s="169"/>
      <c r="E692" s="169"/>
      <c r="F692" s="169"/>
      <c r="G692" s="169"/>
      <c r="H692" s="169"/>
      <c r="I692" s="169"/>
      <c r="J692" s="169"/>
      <c r="K692" s="169"/>
      <c r="L692" s="169"/>
      <c r="M692" s="169"/>
      <c r="N692" s="169"/>
      <c r="O692" s="169"/>
      <c r="P692" s="169"/>
      <c r="Q692" s="169"/>
      <c r="R692" s="169"/>
      <c r="S692" s="169"/>
      <c r="T692" s="169"/>
      <c r="U692" s="169"/>
    </row>
    <row r="693" spans="1:21" ht="12.75" customHeight="1">
      <c r="A693" s="169"/>
      <c r="B693" s="169"/>
      <c r="C693" s="169"/>
      <c r="D693" s="169"/>
      <c r="E693" s="169"/>
      <c r="F693" s="169"/>
      <c r="G693" s="169"/>
      <c r="H693" s="169"/>
      <c r="I693" s="169"/>
      <c r="J693" s="169"/>
      <c r="K693" s="169"/>
      <c r="L693" s="169"/>
      <c r="M693" s="169"/>
      <c r="N693" s="169"/>
      <c r="O693" s="169"/>
      <c r="P693" s="169"/>
      <c r="Q693" s="169"/>
      <c r="R693" s="169"/>
      <c r="S693" s="169"/>
      <c r="T693" s="169"/>
      <c r="U693" s="169"/>
    </row>
    <row r="694" spans="1:21" ht="12.75" customHeight="1">
      <c r="A694" s="169"/>
      <c r="B694" s="169"/>
      <c r="C694" s="169"/>
      <c r="D694" s="169"/>
      <c r="E694" s="169"/>
      <c r="F694" s="169"/>
      <c r="G694" s="169"/>
      <c r="H694" s="169"/>
      <c r="I694" s="169"/>
      <c r="J694" s="169"/>
      <c r="K694" s="169"/>
      <c r="L694" s="169"/>
      <c r="M694" s="169"/>
      <c r="N694" s="169"/>
      <c r="O694" s="169"/>
      <c r="P694" s="169"/>
      <c r="Q694" s="169"/>
      <c r="R694" s="169"/>
      <c r="S694" s="169"/>
      <c r="T694" s="169"/>
      <c r="U694" s="169"/>
    </row>
    <row r="695" spans="1:21" ht="12.75" customHeight="1">
      <c r="A695" s="169"/>
      <c r="B695" s="169"/>
      <c r="C695" s="169"/>
      <c r="D695" s="169"/>
      <c r="E695" s="169"/>
      <c r="F695" s="169"/>
      <c r="G695" s="169"/>
      <c r="H695" s="169"/>
      <c r="I695" s="169"/>
      <c r="J695" s="169"/>
      <c r="K695" s="169"/>
      <c r="L695" s="169"/>
      <c r="M695" s="169"/>
      <c r="N695" s="169"/>
      <c r="O695" s="169"/>
      <c r="P695" s="169"/>
      <c r="Q695" s="169"/>
      <c r="R695" s="169"/>
      <c r="S695" s="169"/>
      <c r="T695" s="169"/>
      <c r="U695" s="169"/>
    </row>
    <row r="696" spans="1:21" ht="12.75" customHeight="1">
      <c r="A696" s="169"/>
      <c r="B696" s="169"/>
      <c r="C696" s="169"/>
      <c r="D696" s="169"/>
      <c r="E696" s="169"/>
      <c r="F696" s="169"/>
      <c r="G696" s="169"/>
      <c r="H696" s="169"/>
      <c r="I696" s="169"/>
      <c r="J696" s="169"/>
      <c r="K696" s="169"/>
      <c r="L696" s="169"/>
      <c r="M696" s="169"/>
      <c r="N696" s="169"/>
      <c r="O696" s="169"/>
      <c r="P696" s="169"/>
      <c r="Q696" s="169"/>
      <c r="R696" s="169"/>
      <c r="S696" s="169"/>
      <c r="T696" s="169"/>
      <c r="U696" s="169"/>
    </row>
    <row r="697" spans="1:21" ht="12.75" customHeight="1">
      <c r="A697" s="169"/>
      <c r="B697" s="169"/>
      <c r="C697" s="169"/>
      <c r="D697" s="169"/>
      <c r="E697" s="169"/>
      <c r="F697" s="169"/>
      <c r="G697" s="169"/>
      <c r="H697" s="169"/>
      <c r="I697" s="169"/>
      <c r="J697" s="169"/>
      <c r="K697" s="169"/>
      <c r="L697" s="169"/>
      <c r="M697" s="169"/>
      <c r="N697" s="169"/>
      <c r="O697" s="169"/>
      <c r="P697" s="169"/>
      <c r="Q697" s="169"/>
      <c r="R697" s="169"/>
      <c r="S697" s="169"/>
      <c r="T697" s="169"/>
      <c r="U697" s="169"/>
    </row>
    <row r="698" spans="1:21" ht="12.75" customHeight="1">
      <c r="A698" s="169"/>
      <c r="B698" s="169"/>
      <c r="C698" s="169"/>
      <c r="D698" s="169"/>
      <c r="E698" s="169"/>
      <c r="F698" s="169"/>
      <c r="G698" s="169"/>
      <c r="H698" s="169"/>
      <c r="I698" s="169"/>
      <c r="J698" s="169"/>
      <c r="K698" s="169"/>
      <c r="L698" s="169"/>
      <c r="M698" s="169"/>
      <c r="N698" s="169"/>
      <c r="O698" s="169"/>
      <c r="P698" s="169"/>
      <c r="Q698" s="169"/>
      <c r="R698" s="169"/>
      <c r="S698" s="169"/>
      <c r="T698" s="169"/>
      <c r="U698" s="169"/>
    </row>
    <row r="699" spans="1:21" ht="12.75" customHeight="1">
      <c r="A699" s="169"/>
      <c r="B699" s="169"/>
      <c r="C699" s="169"/>
      <c r="D699" s="169"/>
      <c r="E699" s="169"/>
      <c r="F699" s="169"/>
      <c r="G699" s="169"/>
      <c r="H699" s="169"/>
      <c r="I699" s="169"/>
      <c r="J699" s="169"/>
      <c r="K699" s="169"/>
      <c r="L699" s="169"/>
      <c r="M699" s="169"/>
      <c r="N699" s="169"/>
      <c r="O699" s="169"/>
      <c r="P699" s="169"/>
      <c r="Q699" s="169"/>
      <c r="R699" s="169"/>
      <c r="S699" s="169"/>
      <c r="T699" s="169"/>
      <c r="U699" s="169"/>
    </row>
    <row r="700" spans="1:21" ht="12.75" customHeight="1">
      <c r="A700" s="169"/>
      <c r="B700" s="169"/>
      <c r="C700" s="169"/>
      <c r="D700" s="169"/>
      <c r="E700" s="169"/>
      <c r="F700" s="169"/>
      <c r="G700" s="169"/>
      <c r="H700" s="169"/>
      <c r="I700" s="169"/>
      <c r="J700" s="169"/>
      <c r="K700" s="169"/>
      <c r="L700" s="169"/>
      <c r="M700" s="169"/>
      <c r="N700" s="169"/>
      <c r="O700" s="169"/>
      <c r="P700" s="169"/>
      <c r="Q700" s="169"/>
      <c r="R700" s="169"/>
      <c r="S700" s="169"/>
      <c r="T700" s="169"/>
      <c r="U700" s="169"/>
    </row>
    <row r="701" spans="1:21" ht="12.75" customHeight="1">
      <c r="A701" s="169"/>
      <c r="B701" s="169"/>
      <c r="C701" s="169"/>
      <c r="D701" s="169"/>
      <c r="E701" s="169"/>
      <c r="F701" s="169"/>
      <c r="G701" s="169"/>
      <c r="H701" s="169"/>
      <c r="I701" s="169"/>
      <c r="J701" s="169"/>
      <c r="K701" s="169"/>
      <c r="L701" s="169"/>
      <c r="M701" s="169"/>
      <c r="N701" s="169"/>
      <c r="O701" s="169"/>
      <c r="P701" s="169"/>
      <c r="Q701" s="169"/>
      <c r="R701" s="169"/>
      <c r="S701" s="169"/>
      <c r="T701" s="169"/>
      <c r="U701" s="169"/>
    </row>
    <row r="702" spans="1:21" ht="12.75" customHeight="1">
      <c r="A702" s="169"/>
      <c r="B702" s="169"/>
      <c r="C702" s="169"/>
      <c r="D702" s="169"/>
      <c r="E702" s="169"/>
      <c r="F702" s="169"/>
      <c r="G702" s="169"/>
      <c r="H702" s="169"/>
      <c r="I702" s="169"/>
      <c r="J702" s="169"/>
      <c r="K702" s="169"/>
      <c r="L702" s="169"/>
      <c r="M702" s="169"/>
      <c r="N702" s="169"/>
      <c r="O702" s="169"/>
      <c r="P702" s="169"/>
      <c r="Q702" s="169"/>
      <c r="R702" s="169"/>
      <c r="S702" s="169"/>
      <c r="T702" s="169"/>
      <c r="U702" s="169"/>
    </row>
    <row r="703" spans="1:21" ht="12.75" customHeight="1">
      <c r="A703" s="169"/>
      <c r="B703" s="169"/>
      <c r="C703" s="169"/>
      <c r="D703" s="169"/>
      <c r="E703" s="169"/>
      <c r="F703" s="169"/>
      <c r="G703" s="169"/>
      <c r="H703" s="169"/>
      <c r="I703" s="169"/>
      <c r="J703" s="169"/>
      <c r="K703" s="169"/>
      <c r="L703" s="169"/>
      <c r="M703" s="169"/>
      <c r="N703" s="169"/>
      <c r="O703" s="169"/>
      <c r="P703" s="169"/>
      <c r="Q703" s="169"/>
      <c r="R703" s="169"/>
      <c r="S703" s="169"/>
      <c r="T703" s="169"/>
      <c r="U703" s="169"/>
    </row>
    <row r="704" spans="1:21" ht="12.75" customHeight="1">
      <c r="A704" s="169"/>
      <c r="B704" s="169"/>
      <c r="C704" s="169"/>
      <c r="D704" s="169"/>
      <c r="E704" s="169"/>
      <c r="F704" s="169"/>
      <c r="G704" s="169"/>
      <c r="H704" s="169"/>
      <c r="I704" s="169"/>
      <c r="J704" s="169"/>
      <c r="K704" s="169"/>
      <c r="L704" s="169"/>
      <c r="M704" s="169"/>
      <c r="N704" s="169"/>
      <c r="O704" s="169"/>
      <c r="P704" s="169"/>
      <c r="Q704" s="169"/>
      <c r="R704" s="169"/>
      <c r="S704" s="169"/>
      <c r="T704" s="169"/>
      <c r="U704" s="169"/>
    </row>
    <row r="705" spans="1:21" ht="12.75" customHeight="1">
      <c r="A705" s="169"/>
      <c r="B705" s="169"/>
      <c r="C705" s="169"/>
      <c r="D705" s="169"/>
      <c r="E705" s="169"/>
      <c r="F705" s="169"/>
      <c r="G705" s="169"/>
      <c r="H705" s="169"/>
      <c r="I705" s="169"/>
      <c r="J705" s="169"/>
      <c r="K705" s="169"/>
      <c r="L705" s="169"/>
      <c r="M705" s="169"/>
      <c r="N705" s="169"/>
      <c r="O705" s="169"/>
      <c r="P705" s="169"/>
      <c r="Q705" s="169"/>
      <c r="R705" s="169"/>
      <c r="S705" s="169"/>
      <c r="T705" s="169"/>
      <c r="U705" s="169"/>
    </row>
    <row r="706" spans="1:21" ht="12.75" customHeight="1">
      <c r="A706" s="169"/>
      <c r="B706" s="169"/>
      <c r="C706" s="169"/>
      <c r="D706" s="169"/>
      <c r="E706" s="169"/>
      <c r="F706" s="169"/>
      <c r="G706" s="169"/>
      <c r="H706" s="169"/>
      <c r="I706" s="169"/>
      <c r="J706" s="169"/>
      <c r="K706" s="169"/>
      <c r="L706" s="169"/>
      <c r="M706" s="169"/>
      <c r="N706" s="169"/>
      <c r="O706" s="169"/>
      <c r="P706" s="169"/>
      <c r="Q706" s="169"/>
      <c r="R706" s="169"/>
      <c r="S706" s="169"/>
      <c r="T706" s="169"/>
      <c r="U706" s="169"/>
    </row>
    <row r="707" spans="1:21" ht="12.75" customHeight="1">
      <c r="A707" s="169"/>
      <c r="B707" s="169"/>
      <c r="C707" s="169"/>
      <c r="D707" s="169"/>
      <c r="E707" s="169"/>
      <c r="F707" s="169"/>
      <c r="G707" s="169"/>
      <c r="H707" s="169"/>
      <c r="I707" s="169"/>
      <c r="J707" s="169"/>
      <c r="K707" s="169"/>
      <c r="L707" s="169"/>
      <c r="M707" s="169"/>
      <c r="N707" s="169"/>
      <c r="O707" s="169"/>
      <c r="P707" s="169"/>
      <c r="Q707" s="169"/>
      <c r="R707" s="169"/>
      <c r="S707" s="169"/>
      <c r="T707" s="169"/>
      <c r="U707" s="169"/>
    </row>
    <row r="708" spans="1:21" ht="12.75" customHeight="1">
      <c r="A708" s="169"/>
      <c r="B708" s="169"/>
      <c r="C708" s="169"/>
      <c r="D708" s="169"/>
      <c r="E708" s="169"/>
      <c r="F708" s="169"/>
      <c r="G708" s="169"/>
      <c r="H708" s="169"/>
      <c r="I708" s="169"/>
      <c r="J708" s="169"/>
      <c r="K708" s="169"/>
      <c r="L708" s="169"/>
      <c r="M708" s="169"/>
      <c r="N708" s="169"/>
      <c r="O708" s="169"/>
      <c r="P708" s="169"/>
      <c r="Q708" s="169"/>
      <c r="R708" s="169"/>
      <c r="S708" s="169"/>
      <c r="T708" s="169"/>
      <c r="U708" s="169"/>
    </row>
    <row r="709" spans="1:21" ht="12.75" customHeight="1">
      <c r="A709" s="169"/>
      <c r="B709" s="169"/>
      <c r="C709" s="169"/>
      <c r="D709" s="169"/>
      <c r="E709" s="169"/>
      <c r="F709" s="169"/>
      <c r="G709" s="169"/>
      <c r="H709" s="169"/>
      <c r="I709" s="169"/>
      <c r="J709" s="169"/>
      <c r="K709" s="169"/>
      <c r="L709" s="169"/>
      <c r="M709" s="169"/>
      <c r="N709" s="169"/>
      <c r="O709" s="169"/>
      <c r="P709" s="169"/>
      <c r="Q709" s="169"/>
      <c r="R709" s="169"/>
      <c r="S709" s="169"/>
      <c r="T709" s="169"/>
      <c r="U709" s="169"/>
    </row>
    <row r="710" spans="1:21" ht="12.75" customHeight="1">
      <c r="A710" s="169"/>
      <c r="B710" s="169"/>
      <c r="C710" s="169"/>
      <c r="D710" s="169"/>
      <c r="E710" s="169"/>
      <c r="F710" s="169"/>
      <c r="G710" s="169"/>
      <c r="H710" s="169"/>
      <c r="I710" s="169"/>
      <c r="J710" s="169"/>
      <c r="K710" s="169"/>
      <c r="L710" s="169"/>
      <c r="M710" s="169"/>
      <c r="N710" s="169"/>
      <c r="O710" s="169"/>
      <c r="P710" s="169"/>
      <c r="Q710" s="169"/>
      <c r="R710" s="169"/>
      <c r="S710" s="169"/>
      <c r="T710" s="169"/>
      <c r="U710" s="169"/>
    </row>
    <row r="711" spans="1:21" ht="12.75" customHeight="1">
      <c r="A711" s="169"/>
      <c r="B711" s="169"/>
      <c r="C711" s="169"/>
      <c r="D711" s="169"/>
      <c r="E711" s="169"/>
      <c r="F711" s="169"/>
      <c r="G711" s="169"/>
      <c r="H711" s="169"/>
      <c r="I711" s="169"/>
      <c r="J711" s="169"/>
      <c r="K711" s="169"/>
      <c r="L711" s="169"/>
      <c r="M711" s="169"/>
      <c r="N711" s="169"/>
      <c r="O711" s="169"/>
      <c r="P711" s="169"/>
      <c r="Q711" s="169"/>
      <c r="R711" s="169"/>
      <c r="S711" s="169"/>
      <c r="T711" s="169"/>
      <c r="U711" s="169"/>
    </row>
    <row r="712" spans="1:21" ht="12.75" customHeight="1">
      <c r="A712" s="169"/>
      <c r="B712" s="169"/>
      <c r="C712" s="169"/>
      <c r="D712" s="169"/>
      <c r="E712" s="169"/>
      <c r="F712" s="169"/>
      <c r="G712" s="169"/>
      <c r="H712" s="169"/>
      <c r="I712" s="169"/>
      <c r="J712" s="169"/>
      <c r="K712" s="169"/>
      <c r="L712" s="169"/>
      <c r="M712" s="169"/>
      <c r="N712" s="169"/>
      <c r="O712" s="169"/>
      <c r="P712" s="169"/>
      <c r="Q712" s="169"/>
      <c r="R712" s="169"/>
      <c r="S712" s="169"/>
      <c r="T712" s="169"/>
      <c r="U712" s="169"/>
    </row>
    <row r="713" spans="1:21" ht="12.75" customHeight="1">
      <c r="A713" s="169"/>
      <c r="B713" s="169"/>
      <c r="C713" s="169"/>
      <c r="D713" s="169"/>
      <c r="E713" s="169"/>
      <c r="F713" s="169"/>
      <c r="G713" s="169"/>
      <c r="H713" s="169"/>
      <c r="I713" s="169"/>
      <c r="J713" s="169"/>
      <c r="K713" s="169"/>
      <c r="L713" s="169"/>
      <c r="M713" s="169"/>
      <c r="N713" s="169"/>
      <c r="O713" s="169"/>
      <c r="P713" s="169"/>
      <c r="Q713" s="169"/>
      <c r="R713" s="169"/>
      <c r="S713" s="169"/>
      <c r="T713" s="169"/>
      <c r="U713" s="169"/>
    </row>
    <row r="714" spans="1:21" ht="12.75" customHeight="1">
      <c r="A714" s="169"/>
      <c r="B714" s="169"/>
      <c r="C714" s="169"/>
      <c r="D714" s="169"/>
      <c r="E714" s="169"/>
      <c r="F714" s="169"/>
      <c r="G714" s="169"/>
      <c r="H714" s="169"/>
      <c r="I714" s="169"/>
      <c r="J714" s="169"/>
      <c r="K714" s="169"/>
      <c r="L714" s="169"/>
      <c r="M714" s="169"/>
      <c r="N714" s="169"/>
      <c r="O714" s="169"/>
      <c r="P714" s="169"/>
      <c r="Q714" s="169"/>
      <c r="R714" s="169"/>
      <c r="S714" s="169"/>
      <c r="T714" s="169"/>
      <c r="U714" s="169"/>
    </row>
    <row r="715" spans="1:21" ht="12.75" customHeight="1">
      <c r="A715" s="169"/>
      <c r="B715" s="169"/>
      <c r="C715" s="169"/>
      <c r="D715" s="169"/>
      <c r="E715" s="169"/>
      <c r="F715" s="169"/>
      <c r="G715" s="169"/>
      <c r="H715" s="169"/>
      <c r="I715" s="169"/>
      <c r="J715" s="169"/>
      <c r="K715" s="169"/>
      <c r="L715" s="169"/>
      <c r="M715" s="169"/>
      <c r="N715" s="169"/>
      <c r="O715" s="169"/>
      <c r="P715" s="169"/>
      <c r="Q715" s="169"/>
      <c r="R715" s="169"/>
      <c r="S715" s="169"/>
      <c r="T715" s="169"/>
      <c r="U715" s="169"/>
    </row>
    <row r="716" spans="1:21" ht="12.75" customHeight="1">
      <c r="A716" s="169"/>
      <c r="B716" s="169"/>
      <c r="C716" s="169"/>
      <c r="D716" s="169"/>
      <c r="E716" s="169"/>
      <c r="F716" s="169"/>
      <c r="G716" s="169"/>
      <c r="H716" s="169"/>
      <c r="I716" s="169"/>
      <c r="J716" s="169"/>
      <c r="K716" s="169"/>
      <c r="L716" s="169"/>
      <c r="M716" s="169"/>
      <c r="N716" s="169"/>
      <c r="O716" s="169"/>
      <c r="P716" s="169"/>
      <c r="Q716" s="169"/>
      <c r="R716" s="169"/>
      <c r="S716" s="169"/>
      <c r="T716" s="169"/>
      <c r="U716" s="169"/>
    </row>
    <row r="717" spans="1:21" ht="12.75" customHeight="1">
      <c r="A717" s="169"/>
      <c r="B717" s="169"/>
      <c r="C717" s="169"/>
      <c r="D717" s="169"/>
      <c r="E717" s="169"/>
      <c r="F717" s="169"/>
      <c r="G717" s="169"/>
      <c r="H717" s="169"/>
      <c r="I717" s="169"/>
      <c r="J717" s="169"/>
      <c r="K717" s="169"/>
      <c r="L717" s="169"/>
      <c r="M717" s="169"/>
      <c r="N717" s="169"/>
      <c r="O717" s="169"/>
      <c r="P717" s="169"/>
      <c r="Q717" s="169"/>
      <c r="R717" s="169"/>
      <c r="S717" s="169"/>
      <c r="T717" s="169"/>
      <c r="U717" s="169"/>
    </row>
    <row r="718" spans="1:21" ht="12.75" customHeight="1">
      <c r="A718" s="169"/>
      <c r="B718" s="169"/>
      <c r="C718" s="169"/>
      <c r="D718" s="169"/>
      <c r="E718" s="169"/>
      <c r="F718" s="169"/>
      <c r="G718" s="169"/>
      <c r="H718" s="169"/>
      <c r="I718" s="169"/>
      <c r="J718" s="169"/>
      <c r="K718" s="169"/>
      <c r="L718" s="169"/>
      <c r="M718" s="169"/>
      <c r="N718" s="169"/>
      <c r="O718" s="169"/>
      <c r="P718" s="169"/>
      <c r="Q718" s="169"/>
      <c r="R718" s="169"/>
      <c r="S718" s="169"/>
      <c r="T718" s="169"/>
      <c r="U718" s="169"/>
    </row>
    <row r="719" spans="1:21" ht="12.75" customHeight="1">
      <c r="A719" s="169"/>
      <c r="B719" s="169"/>
      <c r="C719" s="169"/>
      <c r="D719" s="169"/>
      <c r="E719" s="169"/>
      <c r="F719" s="169"/>
      <c r="G719" s="169"/>
      <c r="H719" s="169"/>
      <c r="I719" s="169"/>
      <c r="J719" s="169"/>
      <c r="K719" s="169"/>
      <c r="L719" s="169"/>
      <c r="M719" s="169"/>
      <c r="N719" s="169"/>
      <c r="O719" s="169"/>
      <c r="P719" s="169"/>
      <c r="Q719" s="169"/>
      <c r="R719" s="169"/>
      <c r="S719" s="169"/>
      <c r="T719" s="169"/>
      <c r="U719" s="169"/>
    </row>
    <row r="720" spans="1:21" ht="12.75" customHeight="1">
      <c r="A720" s="169"/>
      <c r="B720" s="169"/>
      <c r="C720" s="169"/>
      <c r="D720" s="169"/>
      <c r="E720" s="169"/>
      <c r="F720" s="169"/>
      <c r="G720" s="169"/>
      <c r="H720" s="169"/>
      <c r="I720" s="169"/>
      <c r="J720" s="169"/>
      <c r="K720" s="169"/>
      <c r="L720" s="169"/>
      <c r="M720" s="169"/>
      <c r="N720" s="169"/>
      <c r="O720" s="169"/>
      <c r="P720" s="169"/>
      <c r="Q720" s="169"/>
      <c r="R720" s="169"/>
      <c r="S720" s="169"/>
      <c r="T720" s="169"/>
      <c r="U720" s="169"/>
    </row>
    <row r="721" spans="1:21" ht="12.75" customHeight="1">
      <c r="A721" s="169"/>
      <c r="B721" s="169"/>
      <c r="C721" s="169"/>
      <c r="D721" s="169"/>
      <c r="E721" s="169"/>
      <c r="F721" s="169"/>
      <c r="G721" s="169"/>
      <c r="H721" s="169"/>
      <c r="I721" s="169"/>
      <c r="J721" s="169"/>
      <c r="K721" s="169"/>
      <c r="L721" s="169"/>
      <c r="M721" s="169"/>
      <c r="N721" s="169"/>
      <c r="O721" s="169"/>
      <c r="P721" s="169"/>
      <c r="Q721" s="169"/>
      <c r="R721" s="169"/>
      <c r="S721" s="169"/>
      <c r="T721" s="169"/>
      <c r="U721" s="169"/>
    </row>
    <row r="722" spans="1:21" ht="12.75" customHeight="1">
      <c r="A722" s="169"/>
      <c r="B722" s="169"/>
      <c r="C722" s="169"/>
      <c r="D722" s="169"/>
      <c r="E722" s="169"/>
      <c r="F722" s="169"/>
      <c r="G722" s="169"/>
      <c r="H722" s="169"/>
      <c r="I722" s="169"/>
      <c r="J722" s="169"/>
      <c r="K722" s="169"/>
      <c r="L722" s="169"/>
      <c r="M722" s="169"/>
      <c r="N722" s="169"/>
      <c r="O722" s="169"/>
      <c r="P722" s="169"/>
      <c r="Q722" s="169"/>
      <c r="R722" s="169"/>
      <c r="S722" s="169"/>
      <c r="T722" s="169"/>
      <c r="U722" s="169"/>
    </row>
    <row r="723" spans="1:21" ht="12.75" customHeight="1">
      <c r="A723" s="169"/>
      <c r="B723" s="169"/>
      <c r="C723" s="169"/>
      <c r="D723" s="169"/>
      <c r="E723" s="169"/>
      <c r="F723" s="169"/>
      <c r="G723" s="169"/>
      <c r="H723" s="169"/>
      <c r="I723" s="169"/>
      <c r="J723" s="169"/>
      <c r="K723" s="169"/>
      <c r="L723" s="169"/>
      <c r="M723" s="169"/>
      <c r="N723" s="169"/>
      <c r="O723" s="169"/>
      <c r="P723" s="169"/>
      <c r="Q723" s="169"/>
      <c r="R723" s="169"/>
      <c r="S723" s="169"/>
      <c r="T723" s="169"/>
      <c r="U723" s="169"/>
    </row>
    <row r="724" spans="1:21" ht="12.75" customHeight="1">
      <c r="A724" s="169"/>
      <c r="B724" s="169"/>
      <c r="C724" s="169"/>
      <c r="D724" s="169"/>
      <c r="E724" s="169"/>
      <c r="F724" s="169"/>
      <c r="G724" s="169"/>
      <c r="H724" s="169"/>
      <c r="I724" s="169"/>
      <c r="J724" s="169"/>
      <c r="K724" s="169"/>
      <c r="L724" s="169"/>
      <c r="M724" s="169"/>
      <c r="N724" s="169"/>
      <c r="O724" s="169"/>
      <c r="P724" s="169"/>
      <c r="Q724" s="169"/>
      <c r="R724" s="169"/>
      <c r="S724" s="169"/>
      <c r="T724" s="169"/>
      <c r="U724" s="169"/>
    </row>
    <row r="725" spans="1:21" ht="12.75" customHeight="1">
      <c r="A725" s="169"/>
      <c r="B725" s="169"/>
      <c r="C725" s="169"/>
      <c r="D725" s="169"/>
      <c r="E725" s="169"/>
      <c r="F725" s="169"/>
      <c r="G725" s="169"/>
      <c r="H725" s="169"/>
      <c r="I725" s="169"/>
      <c r="J725" s="169"/>
      <c r="K725" s="169"/>
      <c r="L725" s="169"/>
      <c r="M725" s="169"/>
      <c r="N725" s="169"/>
      <c r="O725" s="169"/>
      <c r="P725" s="169"/>
      <c r="Q725" s="169"/>
      <c r="R725" s="169"/>
      <c r="S725" s="169"/>
      <c r="T725" s="169"/>
      <c r="U725" s="169"/>
    </row>
    <row r="726" spans="1:21" ht="12.75" customHeight="1">
      <c r="A726" s="169"/>
      <c r="B726" s="169"/>
      <c r="C726" s="169"/>
      <c r="D726" s="169"/>
      <c r="E726" s="169"/>
      <c r="F726" s="169"/>
      <c r="G726" s="169"/>
      <c r="H726" s="169"/>
      <c r="I726" s="169"/>
      <c r="J726" s="169"/>
      <c r="K726" s="169"/>
      <c r="L726" s="169"/>
      <c r="M726" s="169"/>
      <c r="N726" s="169"/>
      <c r="O726" s="169"/>
      <c r="P726" s="169"/>
      <c r="Q726" s="169"/>
      <c r="R726" s="169"/>
      <c r="S726" s="169"/>
      <c r="T726" s="169"/>
      <c r="U726" s="169"/>
    </row>
    <row r="727" spans="1:21" ht="12.75" customHeight="1">
      <c r="A727" s="169"/>
      <c r="B727" s="169"/>
      <c r="C727" s="169"/>
      <c r="D727" s="169"/>
      <c r="E727" s="169"/>
      <c r="F727" s="169"/>
      <c r="G727" s="169"/>
      <c r="H727" s="169"/>
      <c r="I727" s="169"/>
      <c r="J727" s="169"/>
      <c r="K727" s="169"/>
      <c r="L727" s="169"/>
      <c r="M727" s="169"/>
      <c r="N727" s="169"/>
      <c r="O727" s="169"/>
      <c r="P727" s="169"/>
      <c r="Q727" s="169"/>
      <c r="R727" s="169"/>
      <c r="S727" s="169"/>
      <c r="T727" s="169"/>
      <c r="U727" s="169"/>
    </row>
    <row r="728" spans="1:21" ht="12.75" customHeight="1">
      <c r="A728" s="169"/>
      <c r="B728" s="169"/>
      <c r="C728" s="169"/>
      <c r="D728" s="169"/>
      <c r="E728" s="169"/>
      <c r="F728" s="169"/>
      <c r="G728" s="169"/>
      <c r="H728" s="169"/>
      <c r="I728" s="169"/>
      <c r="J728" s="169"/>
      <c r="K728" s="169"/>
      <c r="L728" s="169"/>
      <c r="M728" s="169"/>
      <c r="N728" s="169"/>
      <c r="O728" s="169"/>
      <c r="P728" s="169"/>
      <c r="Q728" s="169"/>
      <c r="R728" s="169"/>
      <c r="S728" s="169"/>
      <c r="T728" s="169"/>
      <c r="U728" s="169"/>
    </row>
    <row r="729" spans="1:21" ht="12.75" customHeight="1">
      <c r="A729" s="169"/>
      <c r="B729" s="169"/>
      <c r="C729" s="169"/>
      <c r="D729" s="169"/>
      <c r="E729" s="169"/>
      <c r="F729" s="169"/>
      <c r="G729" s="169"/>
      <c r="H729" s="169"/>
      <c r="I729" s="169"/>
      <c r="J729" s="169"/>
      <c r="K729" s="169"/>
      <c r="L729" s="169"/>
      <c r="M729" s="169"/>
      <c r="N729" s="169"/>
      <c r="O729" s="169"/>
      <c r="P729" s="169"/>
      <c r="Q729" s="169"/>
      <c r="R729" s="169"/>
      <c r="S729" s="169"/>
      <c r="T729" s="169"/>
      <c r="U729" s="169"/>
    </row>
    <row r="730" spans="1:21" ht="12.75" customHeight="1">
      <c r="A730" s="169"/>
      <c r="B730" s="169"/>
      <c r="C730" s="169"/>
      <c r="D730" s="169"/>
      <c r="E730" s="169"/>
      <c r="F730" s="169"/>
      <c r="G730" s="169"/>
      <c r="H730" s="169"/>
      <c r="I730" s="169"/>
      <c r="J730" s="169"/>
      <c r="K730" s="169"/>
      <c r="L730" s="169"/>
      <c r="M730" s="169"/>
      <c r="N730" s="169"/>
      <c r="O730" s="169"/>
      <c r="P730" s="169"/>
      <c r="Q730" s="169"/>
      <c r="R730" s="169"/>
      <c r="S730" s="169"/>
      <c r="T730" s="169"/>
      <c r="U730" s="169"/>
    </row>
    <row r="731" spans="1:21" ht="12.75" customHeight="1">
      <c r="A731" s="169"/>
      <c r="B731" s="169"/>
      <c r="C731" s="169"/>
      <c r="D731" s="169"/>
      <c r="E731" s="169"/>
      <c r="F731" s="169"/>
      <c r="G731" s="169"/>
      <c r="H731" s="169"/>
      <c r="I731" s="169"/>
      <c r="J731" s="169"/>
      <c r="K731" s="169"/>
      <c r="L731" s="169"/>
      <c r="M731" s="169"/>
      <c r="N731" s="169"/>
      <c r="O731" s="169"/>
      <c r="P731" s="169"/>
      <c r="Q731" s="169"/>
      <c r="R731" s="169"/>
      <c r="S731" s="169"/>
      <c r="T731" s="169"/>
      <c r="U731" s="169"/>
    </row>
    <row r="732" spans="1:21" ht="12.75" customHeight="1">
      <c r="A732" s="169"/>
      <c r="B732" s="169"/>
      <c r="C732" s="169"/>
      <c r="D732" s="169"/>
      <c r="E732" s="169"/>
      <c r="F732" s="169"/>
      <c r="G732" s="169"/>
      <c r="H732" s="169"/>
      <c r="I732" s="169"/>
      <c r="J732" s="169"/>
      <c r="K732" s="169"/>
      <c r="L732" s="169"/>
      <c r="M732" s="169"/>
      <c r="N732" s="169"/>
      <c r="O732" s="169"/>
      <c r="P732" s="169"/>
      <c r="Q732" s="169"/>
      <c r="R732" s="169"/>
      <c r="S732" s="169"/>
      <c r="T732" s="169"/>
      <c r="U732" s="169"/>
    </row>
    <row r="733" spans="1:21" ht="12.75" customHeight="1">
      <c r="A733" s="169"/>
      <c r="B733" s="169"/>
      <c r="C733" s="169"/>
      <c r="D733" s="169"/>
      <c r="E733" s="169"/>
      <c r="F733" s="169"/>
      <c r="G733" s="169"/>
      <c r="H733" s="169"/>
      <c r="I733" s="169"/>
      <c r="J733" s="169"/>
      <c r="K733" s="169"/>
      <c r="L733" s="169"/>
      <c r="M733" s="169"/>
      <c r="N733" s="169"/>
      <c r="O733" s="169"/>
      <c r="P733" s="169"/>
      <c r="Q733" s="169"/>
      <c r="R733" s="169"/>
      <c r="S733" s="169"/>
      <c r="T733" s="169"/>
      <c r="U733" s="169"/>
    </row>
    <row r="734" spans="1:21" ht="12.75" customHeight="1">
      <c r="A734" s="169"/>
      <c r="B734" s="169"/>
      <c r="C734" s="169"/>
      <c r="D734" s="169"/>
      <c r="E734" s="169"/>
      <c r="F734" s="169"/>
      <c r="G734" s="169"/>
      <c r="H734" s="169"/>
      <c r="I734" s="169"/>
      <c r="J734" s="169"/>
      <c r="K734" s="169"/>
      <c r="L734" s="169"/>
      <c r="M734" s="169"/>
      <c r="N734" s="169"/>
      <c r="O734" s="169"/>
      <c r="P734" s="169"/>
      <c r="Q734" s="169"/>
      <c r="R734" s="169"/>
      <c r="S734" s="169"/>
      <c r="T734" s="169"/>
      <c r="U734" s="169"/>
    </row>
    <row r="735" spans="1:21" ht="12.75" customHeight="1">
      <c r="A735" s="169"/>
      <c r="B735" s="169"/>
      <c r="C735" s="169"/>
      <c r="D735" s="169"/>
      <c r="E735" s="169"/>
      <c r="F735" s="169"/>
      <c r="G735" s="169"/>
      <c r="H735" s="169"/>
      <c r="I735" s="169"/>
      <c r="J735" s="169"/>
      <c r="K735" s="169"/>
      <c r="L735" s="169"/>
      <c r="M735" s="169"/>
      <c r="N735" s="169"/>
      <c r="O735" s="169"/>
      <c r="P735" s="169"/>
      <c r="Q735" s="169"/>
      <c r="R735" s="169"/>
      <c r="S735" s="169"/>
      <c r="T735" s="169"/>
      <c r="U735" s="169"/>
    </row>
    <row r="736" spans="1:21" ht="12.75" customHeight="1">
      <c r="A736" s="169"/>
      <c r="B736" s="169"/>
      <c r="C736" s="169"/>
      <c r="D736" s="169"/>
      <c r="E736" s="169"/>
      <c r="F736" s="169"/>
      <c r="G736" s="169"/>
      <c r="H736" s="169"/>
      <c r="I736" s="169"/>
      <c r="J736" s="169"/>
      <c r="K736" s="169"/>
      <c r="L736" s="169"/>
      <c r="M736" s="169"/>
      <c r="N736" s="169"/>
      <c r="O736" s="169"/>
      <c r="P736" s="169"/>
      <c r="Q736" s="169"/>
      <c r="R736" s="169"/>
      <c r="S736" s="169"/>
      <c r="T736" s="169"/>
      <c r="U736" s="169"/>
    </row>
    <row r="737" spans="1:21" ht="12.75" customHeight="1">
      <c r="A737" s="169"/>
      <c r="B737" s="169"/>
      <c r="C737" s="169"/>
      <c r="D737" s="169"/>
      <c r="E737" s="169"/>
      <c r="F737" s="169"/>
      <c r="G737" s="169"/>
      <c r="H737" s="169"/>
      <c r="I737" s="169"/>
      <c r="J737" s="169"/>
      <c r="K737" s="169"/>
      <c r="L737" s="169"/>
      <c r="M737" s="169"/>
      <c r="N737" s="169"/>
      <c r="O737" s="169"/>
      <c r="P737" s="169"/>
      <c r="Q737" s="169"/>
      <c r="R737" s="169"/>
      <c r="S737" s="169"/>
      <c r="T737" s="169"/>
      <c r="U737" s="169"/>
    </row>
    <row r="738" spans="1:21" ht="12.75" customHeight="1">
      <c r="A738" s="169"/>
      <c r="B738" s="169"/>
      <c r="C738" s="169"/>
      <c r="D738" s="169"/>
      <c r="E738" s="169"/>
      <c r="F738" s="169"/>
      <c r="G738" s="169"/>
      <c r="H738" s="169"/>
      <c r="I738" s="169"/>
      <c r="J738" s="169"/>
      <c r="K738" s="169"/>
      <c r="L738" s="169"/>
      <c r="M738" s="169"/>
      <c r="N738" s="169"/>
      <c r="O738" s="169"/>
      <c r="P738" s="169"/>
      <c r="Q738" s="169"/>
      <c r="R738" s="169"/>
      <c r="S738" s="169"/>
      <c r="T738" s="169"/>
      <c r="U738" s="169"/>
    </row>
    <row r="739" spans="1:21" ht="12.75" customHeight="1">
      <c r="A739" s="169"/>
      <c r="B739" s="169"/>
      <c r="C739" s="169"/>
      <c r="D739" s="169"/>
      <c r="E739" s="169"/>
      <c r="F739" s="169"/>
      <c r="G739" s="169"/>
      <c r="H739" s="169"/>
      <c r="I739" s="169"/>
      <c r="J739" s="169"/>
      <c r="K739" s="169"/>
      <c r="L739" s="169"/>
      <c r="M739" s="169"/>
      <c r="N739" s="169"/>
      <c r="O739" s="169"/>
      <c r="P739" s="169"/>
      <c r="Q739" s="169"/>
      <c r="R739" s="169"/>
      <c r="S739" s="169"/>
      <c r="T739" s="169"/>
      <c r="U739" s="169"/>
    </row>
    <row r="740" spans="1:21" ht="12.75" customHeight="1">
      <c r="A740" s="169"/>
      <c r="B740" s="169"/>
      <c r="C740" s="169"/>
      <c r="D740" s="169"/>
      <c r="E740" s="169"/>
      <c r="F740" s="169"/>
      <c r="G740" s="169"/>
      <c r="H740" s="169"/>
      <c r="I740" s="169"/>
      <c r="J740" s="169"/>
      <c r="K740" s="169"/>
      <c r="L740" s="169"/>
      <c r="M740" s="169"/>
      <c r="N740" s="169"/>
      <c r="O740" s="169"/>
      <c r="P740" s="169"/>
      <c r="Q740" s="169"/>
      <c r="R740" s="169"/>
      <c r="S740" s="169"/>
      <c r="T740" s="169"/>
      <c r="U740" s="169"/>
    </row>
    <row r="741" spans="1:21" ht="12.75" customHeight="1">
      <c r="A741" s="169"/>
      <c r="B741" s="169"/>
      <c r="C741" s="169"/>
      <c r="D741" s="169"/>
      <c r="E741" s="169"/>
      <c r="F741" s="169"/>
      <c r="G741" s="169"/>
      <c r="H741" s="169"/>
      <c r="I741" s="169"/>
      <c r="J741" s="169"/>
      <c r="K741" s="169"/>
      <c r="L741" s="169"/>
      <c r="M741" s="169"/>
      <c r="N741" s="169"/>
      <c r="O741" s="169"/>
      <c r="P741" s="169"/>
      <c r="Q741" s="169"/>
      <c r="R741" s="169"/>
      <c r="S741" s="169"/>
      <c r="T741" s="169"/>
      <c r="U741" s="169"/>
    </row>
    <row r="742" spans="1:21" ht="12.75" customHeight="1">
      <c r="A742" s="169"/>
      <c r="B742" s="169"/>
      <c r="C742" s="169"/>
      <c r="D742" s="169"/>
      <c r="E742" s="169"/>
      <c r="F742" s="169"/>
      <c r="G742" s="169"/>
      <c r="H742" s="169"/>
      <c r="I742" s="169"/>
      <c r="J742" s="169"/>
      <c r="K742" s="169"/>
      <c r="L742" s="169"/>
      <c r="M742" s="169"/>
      <c r="N742" s="169"/>
      <c r="O742" s="169"/>
      <c r="P742" s="169"/>
      <c r="Q742" s="169"/>
      <c r="R742" s="169"/>
      <c r="S742" s="169"/>
      <c r="T742" s="169"/>
      <c r="U742" s="169"/>
    </row>
    <row r="743" spans="1:21" ht="12.75" customHeight="1">
      <c r="A743" s="169"/>
      <c r="B743" s="169"/>
      <c r="C743" s="169"/>
      <c r="D743" s="169"/>
      <c r="E743" s="169"/>
      <c r="F743" s="169"/>
      <c r="G743" s="169"/>
      <c r="H743" s="169"/>
      <c r="I743" s="169"/>
      <c r="J743" s="169"/>
      <c r="K743" s="169"/>
      <c r="L743" s="169"/>
      <c r="M743" s="169"/>
      <c r="N743" s="169"/>
      <c r="O743" s="169"/>
      <c r="P743" s="169"/>
      <c r="Q743" s="169"/>
      <c r="R743" s="169"/>
      <c r="S743" s="169"/>
      <c r="T743" s="169"/>
      <c r="U743" s="169"/>
    </row>
    <row r="744" spans="1:21" ht="12.75" customHeight="1">
      <c r="A744" s="169"/>
      <c r="B744" s="169"/>
      <c r="C744" s="169"/>
      <c r="D744" s="169"/>
      <c r="E744" s="169"/>
      <c r="F744" s="169"/>
      <c r="G744" s="169"/>
      <c r="H744" s="169"/>
      <c r="I744" s="169"/>
      <c r="J744" s="169"/>
      <c r="K744" s="169"/>
      <c r="L744" s="169"/>
      <c r="M744" s="169"/>
      <c r="N744" s="169"/>
      <c r="O744" s="169"/>
      <c r="P744" s="169"/>
      <c r="Q744" s="169"/>
      <c r="R744" s="169"/>
      <c r="S744" s="169"/>
      <c r="T744" s="169"/>
      <c r="U744" s="169"/>
    </row>
    <row r="745" spans="1:21" ht="12.75" customHeight="1">
      <c r="A745" s="169"/>
      <c r="B745" s="169"/>
      <c r="C745" s="169"/>
      <c r="D745" s="169"/>
      <c r="E745" s="169"/>
      <c r="F745" s="169"/>
      <c r="G745" s="169"/>
      <c r="H745" s="169"/>
      <c r="I745" s="169"/>
      <c r="J745" s="169"/>
      <c r="K745" s="169"/>
      <c r="L745" s="169"/>
      <c r="M745" s="169"/>
      <c r="N745" s="169"/>
      <c r="O745" s="169"/>
      <c r="P745" s="169"/>
      <c r="Q745" s="169"/>
      <c r="R745" s="169"/>
      <c r="S745" s="169"/>
      <c r="T745" s="169"/>
      <c r="U745" s="169"/>
    </row>
    <row r="746" spans="1:21" ht="12.75" customHeight="1">
      <c r="A746" s="169"/>
      <c r="B746" s="169"/>
      <c r="C746" s="169"/>
      <c r="D746" s="169"/>
      <c r="E746" s="169"/>
      <c r="F746" s="169"/>
      <c r="G746" s="169"/>
      <c r="H746" s="169"/>
      <c r="I746" s="169"/>
      <c r="J746" s="169"/>
      <c r="K746" s="169"/>
      <c r="L746" s="169"/>
      <c r="M746" s="169"/>
      <c r="N746" s="169"/>
      <c r="O746" s="169"/>
      <c r="P746" s="169"/>
      <c r="Q746" s="169"/>
      <c r="R746" s="169"/>
      <c r="S746" s="169"/>
      <c r="T746" s="169"/>
      <c r="U746" s="169"/>
    </row>
    <row r="747" spans="1:21" ht="12.75" customHeight="1">
      <c r="A747" s="169"/>
      <c r="B747" s="169"/>
      <c r="C747" s="169"/>
      <c r="D747" s="169"/>
      <c r="E747" s="169"/>
      <c r="F747" s="169"/>
      <c r="G747" s="169"/>
      <c r="H747" s="169"/>
      <c r="I747" s="169"/>
      <c r="J747" s="169"/>
      <c r="K747" s="169"/>
      <c r="L747" s="169"/>
      <c r="M747" s="169"/>
      <c r="N747" s="169"/>
      <c r="O747" s="169"/>
      <c r="P747" s="169"/>
      <c r="Q747" s="169"/>
      <c r="R747" s="169"/>
      <c r="S747" s="169"/>
      <c r="T747" s="169"/>
      <c r="U747" s="169"/>
    </row>
    <row r="748" spans="1:21" ht="12.75" customHeight="1">
      <c r="A748" s="169"/>
      <c r="B748" s="169"/>
      <c r="C748" s="169"/>
      <c r="D748" s="169"/>
      <c r="E748" s="169"/>
      <c r="F748" s="169"/>
      <c r="G748" s="169"/>
      <c r="H748" s="169"/>
      <c r="I748" s="169"/>
      <c r="J748" s="169"/>
      <c r="K748" s="169"/>
      <c r="L748" s="169"/>
      <c r="M748" s="169"/>
      <c r="N748" s="169"/>
      <c r="O748" s="169"/>
      <c r="P748" s="169"/>
      <c r="Q748" s="169"/>
      <c r="R748" s="169"/>
      <c r="S748" s="169"/>
      <c r="T748" s="169"/>
      <c r="U748" s="169"/>
    </row>
    <row r="749" spans="1:21" ht="12.75" customHeight="1">
      <c r="A749" s="169"/>
      <c r="B749" s="169"/>
      <c r="C749" s="169"/>
      <c r="D749" s="169"/>
      <c r="E749" s="169"/>
      <c r="F749" s="169"/>
      <c r="G749" s="169"/>
      <c r="H749" s="169"/>
      <c r="I749" s="169"/>
      <c r="J749" s="169"/>
      <c r="K749" s="169"/>
      <c r="L749" s="169"/>
      <c r="M749" s="169"/>
      <c r="N749" s="169"/>
      <c r="O749" s="169"/>
      <c r="P749" s="169"/>
      <c r="Q749" s="169"/>
      <c r="R749" s="169"/>
      <c r="S749" s="169"/>
      <c r="T749" s="169"/>
      <c r="U749" s="169"/>
    </row>
    <row r="750" spans="1:21" ht="12.75" customHeight="1">
      <c r="A750" s="169"/>
      <c r="B750" s="169"/>
      <c r="C750" s="169"/>
      <c r="D750" s="169"/>
      <c r="E750" s="169"/>
      <c r="F750" s="169"/>
      <c r="G750" s="169"/>
      <c r="H750" s="169"/>
      <c r="I750" s="169"/>
      <c r="J750" s="169"/>
      <c r="K750" s="169"/>
      <c r="L750" s="169"/>
      <c r="M750" s="169"/>
      <c r="N750" s="169"/>
      <c r="O750" s="169"/>
      <c r="P750" s="169"/>
      <c r="Q750" s="169"/>
      <c r="R750" s="169"/>
      <c r="S750" s="169"/>
      <c r="T750" s="169"/>
      <c r="U750" s="169"/>
    </row>
    <row r="751" spans="1:21" ht="12.75" customHeight="1">
      <c r="A751" s="169"/>
      <c r="B751" s="169"/>
      <c r="C751" s="169"/>
      <c r="D751" s="169"/>
      <c r="E751" s="169"/>
      <c r="F751" s="169"/>
      <c r="G751" s="169"/>
      <c r="H751" s="169"/>
      <c r="I751" s="169"/>
      <c r="J751" s="169"/>
      <c r="K751" s="169"/>
      <c r="L751" s="169"/>
      <c r="M751" s="169"/>
      <c r="N751" s="169"/>
      <c r="O751" s="169"/>
      <c r="P751" s="169"/>
      <c r="Q751" s="169"/>
      <c r="R751" s="169"/>
      <c r="S751" s="169"/>
      <c r="T751" s="169"/>
      <c r="U751" s="169"/>
    </row>
    <row r="752" spans="1:21" ht="12.75" customHeight="1">
      <c r="A752" s="169"/>
      <c r="B752" s="169"/>
      <c r="C752" s="169"/>
      <c r="D752" s="169"/>
      <c r="E752" s="169"/>
      <c r="F752" s="169"/>
      <c r="G752" s="169"/>
      <c r="H752" s="169"/>
      <c r="I752" s="169"/>
      <c r="J752" s="169"/>
      <c r="K752" s="169"/>
      <c r="L752" s="169"/>
      <c r="M752" s="169"/>
      <c r="N752" s="169"/>
      <c r="O752" s="169"/>
      <c r="P752" s="169"/>
      <c r="Q752" s="169"/>
      <c r="R752" s="169"/>
      <c r="S752" s="169"/>
      <c r="T752" s="169"/>
      <c r="U752" s="169"/>
    </row>
    <row r="753" spans="1:21" ht="12.75" customHeight="1">
      <c r="A753" s="169"/>
      <c r="B753" s="169"/>
      <c r="C753" s="169"/>
      <c r="D753" s="169"/>
      <c r="E753" s="169"/>
      <c r="F753" s="169"/>
      <c r="G753" s="169"/>
      <c r="H753" s="169"/>
      <c r="I753" s="169"/>
      <c r="J753" s="169"/>
      <c r="K753" s="169"/>
      <c r="L753" s="169"/>
      <c r="M753" s="169"/>
      <c r="N753" s="169"/>
      <c r="O753" s="169"/>
      <c r="P753" s="169"/>
      <c r="Q753" s="169"/>
      <c r="R753" s="169"/>
      <c r="S753" s="169"/>
      <c r="T753" s="169"/>
      <c r="U753" s="169"/>
    </row>
    <row r="754" spans="1:21" ht="12.75" customHeight="1">
      <c r="A754" s="169"/>
      <c r="B754" s="169"/>
      <c r="C754" s="169"/>
      <c r="D754" s="169"/>
      <c r="E754" s="169"/>
      <c r="F754" s="169"/>
      <c r="G754" s="169"/>
      <c r="H754" s="169"/>
      <c r="I754" s="169"/>
      <c r="J754" s="169"/>
      <c r="K754" s="169"/>
      <c r="L754" s="169"/>
      <c r="M754" s="169"/>
      <c r="N754" s="169"/>
      <c r="O754" s="169"/>
      <c r="P754" s="169"/>
      <c r="Q754" s="169"/>
      <c r="R754" s="169"/>
      <c r="S754" s="169"/>
      <c r="T754" s="169"/>
      <c r="U754" s="169"/>
    </row>
    <row r="755" spans="1:21" ht="12.75" customHeight="1">
      <c r="A755" s="169"/>
      <c r="B755" s="169"/>
      <c r="C755" s="169"/>
      <c r="D755" s="169"/>
      <c r="E755" s="169"/>
      <c r="F755" s="169"/>
      <c r="G755" s="169"/>
      <c r="H755" s="169"/>
      <c r="I755" s="169"/>
      <c r="J755" s="169"/>
      <c r="K755" s="169"/>
      <c r="L755" s="169"/>
      <c r="M755" s="169"/>
      <c r="N755" s="169"/>
      <c r="O755" s="169"/>
      <c r="P755" s="169"/>
      <c r="Q755" s="169"/>
      <c r="R755" s="169"/>
      <c r="S755" s="169"/>
      <c r="T755" s="169"/>
      <c r="U755" s="169"/>
    </row>
    <row r="756" spans="1:21" ht="12.75" customHeight="1">
      <c r="A756" s="169"/>
      <c r="B756" s="169"/>
      <c r="C756" s="169"/>
      <c r="D756" s="169"/>
      <c r="E756" s="169"/>
      <c r="F756" s="169"/>
      <c r="G756" s="169"/>
      <c r="H756" s="169"/>
      <c r="I756" s="169"/>
      <c r="J756" s="169"/>
      <c r="K756" s="169"/>
      <c r="L756" s="169"/>
      <c r="M756" s="169"/>
      <c r="N756" s="169"/>
      <c r="O756" s="169"/>
      <c r="P756" s="169"/>
      <c r="Q756" s="169"/>
      <c r="R756" s="169"/>
      <c r="S756" s="169"/>
      <c r="T756" s="169"/>
      <c r="U756" s="169"/>
    </row>
    <row r="757" spans="1:21" ht="12.75" customHeight="1">
      <c r="A757" s="169"/>
      <c r="B757" s="169"/>
      <c r="C757" s="169"/>
      <c r="D757" s="169"/>
      <c r="E757" s="169"/>
      <c r="F757" s="169"/>
      <c r="G757" s="169"/>
      <c r="H757" s="169"/>
      <c r="I757" s="169"/>
      <c r="J757" s="169"/>
      <c r="K757" s="169"/>
      <c r="L757" s="169"/>
      <c r="M757" s="169"/>
      <c r="N757" s="169"/>
      <c r="O757" s="169"/>
      <c r="P757" s="169"/>
      <c r="Q757" s="169"/>
      <c r="R757" s="169"/>
      <c r="S757" s="169"/>
      <c r="T757" s="169"/>
      <c r="U757" s="169"/>
    </row>
    <row r="758" spans="1:21" ht="12.75" customHeight="1">
      <c r="A758" s="169"/>
      <c r="B758" s="169"/>
      <c r="C758" s="169"/>
      <c r="D758" s="169"/>
      <c r="E758" s="169"/>
      <c r="F758" s="169"/>
      <c r="G758" s="169"/>
      <c r="H758" s="169"/>
      <c r="I758" s="169"/>
      <c r="J758" s="169"/>
      <c r="K758" s="169"/>
      <c r="L758" s="169"/>
      <c r="M758" s="169"/>
      <c r="N758" s="169"/>
      <c r="O758" s="169"/>
      <c r="P758" s="169"/>
      <c r="Q758" s="169"/>
      <c r="R758" s="169"/>
      <c r="S758" s="169"/>
      <c r="T758" s="169"/>
      <c r="U758" s="169"/>
    </row>
    <row r="759" spans="1:21" ht="12.75" customHeight="1">
      <c r="A759" s="169"/>
      <c r="B759" s="169"/>
      <c r="C759" s="169"/>
      <c r="D759" s="169"/>
      <c r="E759" s="169"/>
      <c r="F759" s="169"/>
      <c r="G759" s="169"/>
      <c r="H759" s="169"/>
      <c r="I759" s="169"/>
      <c r="J759" s="169"/>
      <c r="K759" s="169"/>
      <c r="L759" s="169"/>
      <c r="M759" s="169"/>
      <c r="N759" s="169"/>
      <c r="O759" s="169"/>
      <c r="P759" s="169"/>
      <c r="Q759" s="169"/>
      <c r="R759" s="169"/>
      <c r="S759" s="169"/>
      <c r="T759" s="169"/>
      <c r="U759" s="169"/>
    </row>
    <row r="760" spans="1:21" ht="12.75" customHeight="1">
      <c r="A760" s="169"/>
      <c r="B760" s="169"/>
      <c r="C760" s="169"/>
      <c r="D760" s="169"/>
      <c r="E760" s="169"/>
      <c r="F760" s="169"/>
      <c r="G760" s="169"/>
      <c r="H760" s="169"/>
      <c r="I760" s="169"/>
      <c r="J760" s="169"/>
      <c r="K760" s="169"/>
      <c r="L760" s="169"/>
      <c r="M760" s="169"/>
      <c r="N760" s="169"/>
      <c r="O760" s="169"/>
      <c r="P760" s="169"/>
      <c r="Q760" s="169"/>
      <c r="R760" s="169"/>
      <c r="S760" s="169"/>
      <c r="T760" s="169"/>
      <c r="U760" s="169"/>
    </row>
    <row r="761" spans="1:21" ht="12.75" customHeight="1">
      <c r="A761" s="169"/>
      <c r="B761" s="169"/>
      <c r="C761" s="169"/>
      <c r="D761" s="169"/>
      <c r="E761" s="169"/>
      <c r="F761" s="169"/>
      <c r="G761" s="169"/>
      <c r="H761" s="169"/>
      <c r="I761" s="169"/>
      <c r="J761" s="169"/>
      <c r="K761" s="169"/>
      <c r="L761" s="169"/>
      <c r="M761" s="169"/>
      <c r="N761" s="169"/>
      <c r="O761" s="169"/>
      <c r="P761" s="169"/>
      <c r="Q761" s="169"/>
      <c r="R761" s="169"/>
      <c r="S761" s="169"/>
      <c r="T761" s="169"/>
      <c r="U761" s="169"/>
    </row>
    <row r="762" spans="1:21" ht="12.75" customHeight="1">
      <c r="A762" s="169"/>
      <c r="B762" s="169"/>
      <c r="C762" s="169"/>
      <c r="D762" s="169"/>
      <c r="E762" s="169"/>
      <c r="F762" s="169"/>
      <c r="G762" s="169"/>
      <c r="H762" s="169"/>
      <c r="I762" s="169"/>
      <c r="J762" s="169"/>
      <c r="K762" s="169"/>
      <c r="L762" s="169"/>
      <c r="M762" s="169"/>
      <c r="N762" s="169"/>
      <c r="O762" s="169"/>
      <c r="P762" s="169"/>
      <c r="Q762" s="169"/>
      <c r="R762" s="169"/>
      <c r="S762" s="169"/>
      <c r="T762" s="169"/>
      <c r="U762" s="169"/>
    </row>
    <row r="763" spans="1:21" ht="12.75" customHeight="1">
      <c r="A763" s="169"/>
      <c r="B763" s="169"/>
      <c r="C763" s="169"/>
      <c r="D763" s="169"/>
      <c r="E763" s="169"/>
      <c r="F763" s="169"/>
      <c r="G763" s="169"/>
      <c r="H763" s="169"/>
      <c r="I763" s="169"/>
      <c r="J763" s="169"/>
      <c r="K763" s="169"/>
      <c r="L763" s="169"/>
      <c r="M763" s="169"/>
      <c r="N763" s="169"/>
      <c r="O763" s="169"/>
      <c r="P763" s="169"/>
      <c r="Q763" s="169"/>
      <c r="R763" s="169"/>
      <c r="S763" s="169"/>
      <c r="T763" s="169"/>
      <c r="U763" s="169"/>
    </row>
    <row r="764" spans="1:21" ht="12.75" customHeight="1">
      <c r="A764" s="169"/>
      <c r="B764" s="169"/>
      <c r="C764" s="169"/>
      <c r="D764" s="169"/>
      <c r="E764" s="169"/>
      <c r="F764" s="169"/>
      <c r="G764" s="169"/>
      <c r="H764" s="169"/>
      <c r="I764" s="169"/>
      <c r="J764" s="169"/>
      <c r="K764" s="169"/>
      <c r="L764" s="169"/>
      <c r="M764" s="169"/>
      <c r="N764" s="169"/>
      <c r="O764" s="169"/>
      <c r="P764" s="169"/>
      <c r="Q764" s="169"/>
      <c r="R764" s="169"/>
      <c r="S764" s="169"/>
      <c r="T764" s="169"/>
      <c r="U764" s="169"/>
    </row>
    <row r="765" spans="1:21" ht="12.75" customHeight="1">
      <c r="A765" s="169"/>
      <c r="B765" s="169"/>
      <c r="C765" s="169"/>
      <c r="D765" s="169"/>
      <c r="E765" s="169"/>
      <c r="F765" s="169"/>
      <c r="G765" s="169"/>
      <c r="H765" s="169"/>
      <c r="I765" s="169"/>
      <c r="J765" s="169"/>
      <c r="K765" s="169"/>
      <c r="L765" s="169"/>
      <c r="M765" s="169"/>
      <c r="N765" s="169"/>
      <c r="O765" s="169"/>
      <c r="P765" s="169"/>
      <c r="Q765" s="169"/>
      <c r="R765" s="169"/>
      <c r="S765" s="169"/>
      <c r="T765" s="169"/>
      <c r="U765" s="169"/>
    </row>
    <row r="766" spans="1:21" ht="12.75" customHeight="1">
      <c r="A766" s="169"/>
      <c r="B766" s="169"/>
      <c r="C766" s="169"/>
      <c r="D766" s="169"/>
      <c r="E766" s="169"/>
      <c r="F766" s="169"/>
      <c r="G766" s="169"/>
      <c r="H766" s="169"/>
      <c r="I766" s="169"/>
      <c r="J766" s="169"/>
      <c r="K766" s="169"/>
      <c r="L766" s="169"/>
      <c r="M766" s="169"/>
      <c r="N766" s="169"/>
      <c r="O766" s="169"/>
      <c r="P766" s="169"/>
      <c r="Q766" s="169"/>
      <c r="R766" s="169"/>
      <c r="S766" s="169"/>
      <c r="T766" s="169"/>
      <c r="U766" s="169"/>
    </row>
    <row r="767" spans="1:21" ht="12.75" customHeight="1">
      <c r="A767" s="169"/>
      <c r="B767" s="169"/>
      <c r="C767" s="169"/>
      <c r="D767" s="169"/>
      <c r="E767" s="169"/>
      <c r="F767" s="169"/>
      <c r="G767" s="169"/>
      <c r="H767" s="169"/>
      <c r="I767" s="169"/>
      <c r="J767" s="169"/>
      <c r="K767" s="169"/>
      <c r="L767" s="169"/>
      <c r="M767" s="169"/>
      <c r="N767" s="169"/>
      <c r="O767" s="169"/>
      <c r="P767" s="169"/>
      <c r="Q767" s="169"/>
      <c r="R767" s="169"/>
      <c r="S767" s="169"/>
      <c r="T767" s="169"/>
      <c r="U767" s="169"/>
    </row>
    <row r="768" spans="1:21" ht="12.75" customHeight="1">
      <c r="A768" s="169"/>
      <c r="B768" s="169"/>
      <c r="C768" s="169"/>
      <c r="D768" s="169"/>
      <c r="E768" s="169"/>
      <c r="F768" s="169"/>
      <c r="G768" s="169"/>
      <c r="H768" s="169"/>
      <c r="I768" s="169"/>
      <c r="J768" s="169"/>
      <c r="K768" s="169"/>
      <c r="L768" s="169"/>
      <c r="M768" s="169"/>
      <c r="N768" s="169"/>
      <c r="O768" s="169"/>
      <c r="P768" s="169"/>
      <c r="Q768" s="169"/>
      <c r="R768" s="169"/>
      <c r="S768" s="169"/>
      <c r="T768" s="169"/>
      <c r="U768" s="169"/>
    </row>
    <row r="769" spans="1:21" ht="12.75" customHeight="1">
      <c r="A769" s="169"/>
      <c r="B769" s="169"/>
      <c r="C769" s="169"/>
      <c r="D769" s="169"/>
      <c r="E769" s="169"/>
      <c r="F769" s="169"/>
      <c r="G769" s="169"/>
      <c r="H769" s="169"/>
      <c r="I769" s="169"/>
      <c r="J769" s="169"/>
      <c r="K769" s="169"/>
      <c r="L769" s="169"/>
      <c r="M769" s="169"/>
      <c r="N769" s="169"/>
      <c r="O769" s="169"/>
      <c r="P769" s="169"/>
      <c r="Q769" s="169"/>
      <c r="R769" s="169"/>
      <c r="S769" s="169"/>
      <c r="T769" s="169"/>
      <c r="U769" s="169"/>
    </row>
    <row r="770" spans="1:21" ht="12.75" customHeight="1">
      <c r="A770" s="169"/>
      <c r="B770" s="169"/>
      <c r="C770" s="169"/>
      <c r="D770" s="169"/>
      <c r="E770" s="169"/>
      <c r="F770" s="169"/>
      <c r="G770" s="169"/>
      <c r="H770" s="169"/>
      <c r="I770" s="169"/>
      <c r="J770" s="169"/>
      <c r="K770" s="169"/>
      <c r="L770" s="169"/>
      <c r="M770" s="169"/>
      <c r="N770" s="169"/>
      <c r="O770" s="169"/>
      <c r="P770" s="169"/>
      <c r="Q770" s="169"/>
      <c r="R770" s="169"/>
      <c r="S770" s="169"/>
      <c r="T770" s="169"/>
      <c r="U770" s="169"/>
    </row>
    <row r="771" spans="1:21" ht="12.75" customHeight="1">
      <c r="A771" s="169"/>
      <c r="B771" s="169"/>
      <c r="C771" s="169"/>
      <c r="D771" s="169"/>
      <c r="E771" s="169"/>
      <c r="F771" s="169"/>
      <c r="G771" s="169"/>
      <c r="H771" s="169"/>
      <c r="I771" s="169"/>
      <c r="J771" s="169"/>
      <c r="K771" s="169"/>
      <c r="L771" s="169"/>
      <c r="M771" s="169"/>
      <c r="N771" s="169"/>
      <c r="O771" s="169"/>
      <c r="P771" s="169"/>
      <c r="Q771" s="169"/>
      <c r="R771" s="169"/>
      <c r="S771" s="169"/>
      <c r="T771" s="169"/>
      <c r="U771" s="169"/>
    </row>
    <row r="772" spans="1:21" ht="12.75" customHeight="1">
      <c r="A772" s="169"/>
      <c r="B772" s="169"/>
      <c r="C772" s="169"/>
      <c r="D772" s="169"/>
      <c r="E772" s="169"/>
      <c r="F772" s="169"/>
      <c r="G772" s="169"/>
      <c r="H772" s="169"/>
      <c r="I772" s="169"/>
      <c r="J772" s="169"/>
      <c r="K772" s="169"/>
      <c r="L772" s="169"/>
      <c r="M772" s="169"/>
      <c r="N772" s="169"/>
      <c r="O772" s="169"/>
      <c r="P772" s="169"/>
      <c r="Q772" s="169"/>
      <c r="R772" s="169"/>
      <c r="S772" s="169"/>
      <c r="T772" s="169"/>
      <c r="U772" s="169"/>
    </row>
    <row r="773" spans="1:21" ht="12.75" customHeight="1">
      <c r="A773" s="169"/>
      <c r="B773" s="169"/>
      <c r="C773" s="169"/>
      <c r="D773" s="169"/>
      <c r="E773" s="169"/>
      <c r="F773" s="169"/>
      <c r="G773" s="169"/>
      <c r="H773" s="169"/>
      <c r="I773" s="169"/>
      <c r="J773" s="169"/>
      <c r="K773" s="169"/>
      <c r="L773" s="169"/>
      <c r="M773" s="169"/>
      <c r="N773" s="169"/>
      <c r="O773" s="169"/>
      <c r="P773" s="169"/>
      <c r="Q773" s="169"/>
      <c r="R773" s="169"/>
      <c r="S773" s="169"/>
      <c r="T773" s="169"/>
      <c r="U773" s="169"/>
    </row>
    <row r="774" spans="1:21" ht="12.75" customHeight="1">
      <c r="A774" s="169"/>
      <c r="B774" s="169"/>
      <c r="C774" s="169"/>
      <c r="D774" s="169"/>
      <c r="E774" s="169"/>
      <c r="F774" s="169"/>
      <c r="G774" s="169"/>
      <c r="H774" s="169"/>
      <c r="I774" s="169"/>
      <c r="J774" s="169"/>
      <c r="K774" s="169"/>
      <c r="L774" s="169"/>
      <c r="M774" s="169"/>
      <c r="N774" s="169"/>
      <c r="O774" s="169"/>
      <c r="P774" s="169"/>
      <c r="Q774" s="169"/>
      <c r="R774" s="169"/>
      <c r="S774" s="169"/>
      <c r="T774" s="169"/>
      <c r="U774" s="169"/>
    </row>
    <row r="775" spans="1:21" ht="12.75" customHeight="1">
      <c r="A775" s="169"/>
      <c r="B775" s="169"/>
      <c r="C775" s="169"/>
      <c r="D775" s="169"/>
      <c r="E775" s="169"/>
      <c r="F775" s="169"/>
      <c r="G775" s="169"/>
      <c r="H775" s="169"/>
      <c r="I775" s="169"/>
      <c r="J775" s="169"/>
      <c r="K775" s="169"/>
      <c r="L775" s="169"/>
      <c r="M775" s="169"/>
      <c r="N775" s="169"/>
      <c r="O775" s="169"/>
      <c r="P775" s="169"/>
      <c r="Q775" s="169"/>
      <c r="R775" s="169"/>
      <c r="S775" s="169"/>
      <c r="T775" s="169"/>
      <c r="U775" s="169"/>
    </row>
    <row r="776" spans="1:21" ht="12.75" customHeight="1">
      <c r="A776" s="169"/>
      <c r="B776" s="169"/>
      <c r="C776" s="169"/>
      <c r="D776" s="169"/>
      <c r="E776" s="169"/>
      <c r="F776" s="169"/>
      <c r="G776" s="169"/>
      <c r="H776" s="169"/>
      <c r="I776" s="169"/>
      <c r="J776" s="169"/>
      <c r="K776" s="169"/>
      <c r="L776" s="169"/>
      <c r="M776" s="169"/>
      <c r="N776" s="169"/>
      <c r="O776" s="169"/>
      <c r="P776" s="169"/>
      <c r="Q776" s="169"/>
      <c r="R776" s="169"/>
      <c r="S776" s="169"/>
      <c r="T776" s="169"/>
      <c r="U776" s="169"/>
    </row>
    <row r="777" spans="1:21" ht="12.75" customHeight="1">
      <c r="A777" s="169"/>
      <c r="B777" s="169"/>
      <c r="C777" s="169"/>
      <c r="D777" s="169"/>
      <c r="E777" s="169"/>
      <c r="F777" s="169"/>
      <c r="G777" s="169"/>
      <c r="H777" s="169"/>
      <c r="I777" s="169"/>
      <c r="J777" s="169"/>
      <c r="K777" s="169"/>
      <c r="L777" s="169"/>
      <c r="M777" s="169"/>
      <c r="N777" s="169"/>
      <c r="O777" s="169"/>
      <c r="P777" s="169"/>
      <c r="Q777" s="169"/>
      <c r="R777" s="169"/>
      <c r="S777" s="169"/>
      <c r="T777" s="169"/>
      <c r="U777" s="169"/>
    </row>
    <row r="778" spans="1:21" ht="12.75" customHeight="1">
      <c r="A778" s="169"/>
      <c r="B778" s="169"/>
      <c r="C778" s="169"/>
      <c r="D778" s="169"/>
      <c r="E778" s="169"/>
      <c r="F778" s="169"/>
      <c r="G778" s="169"/>
      <c r="H778" s="169"/>
      <c r="I778" s="169"/>
      <c r="J778" s="169"/>
      <c r="K778" s="169"/>
      <c r="L778" s="169"/>
      <c r="M778" s="169"/>
      <c r="N778" s="169"/>
      <c r="O778" s="169"/>
      <c r="P778" s="169"/>
      <c r="Q778" s="169"/>
      <c r="R778" s="169"/>
      <c r="S778" s="169"/>
      <c r="T778" s="169"/>
      <c r="U778" s="169"/>
    </row>
    <row r="779" spans="1:21" ht="12.75" customHeight="1">
      <c r="A779" s="169"/>
      <c r="B779" s="169"/>
      <c r="C779" s="169"/>
      <c r="D779" s="169"/>
      <c r="E779" s="169"/>
      <c r="F779" s="169"/>
      <c r="G779" s="169"/>
      <c r="H779" s="169"/>
      <c r="I779" s="169"/>
      <c r="J779" s="169"/>
      <c r="K779" s="169"/>
      <c r="L779" s="169"/>
      <c r="M779" s="169"/>
      <c r="N779" s="169"/>
      <c r="O779" s="169"/>
      <c r="P779" s="169"/>
      <c r="Q779" s="169"/>
      <c r="R779" s="169"/>
      <c r="S779" s="169"/>
      <c r="T779" s="169"/>
      <c r="U779" s="169"/>
    </row>
    <row r="780" spans="1:21" ht="12.75" customHeight="1">
      <c r="A780" s="169"/>
      <c r="B780" s="169"/>
      <c r="C780" s="169"/>
      <c r="D780" s="169"/>
      <c r="E780" s="169"/>
      <c r="F780" s="169"/>
      <c r="G780" s="169"/>
      <c r="H780" s="169"/>
      <c r="I780" s="169"/>
      <c r="J780" s="169"/>
      <c r="K780" s="169"/>
      <c r="L780" s="169"/>
      <c r="M780" s="169"/>
      <c r="N780" s="169"/>
      <c r="O780" s="169"/>
      <c r="P780" s="169"/>
      <c r="Q780" s="169"/>
      <c r="R780" s="169"/>
      <c r="S780" s="169"/>
      <c r="T780" s="169"/>
      <c r="U780" s="169"/>
    </row>
    <row r="781" spans="1:21" ht="12.75" customHeight="1">
      <c r="A781" s="169"/>
      <c r="B781" s="169"/>
      <c r="C781" s="169"/>
      <c r="D781" s="169"/>
      <c r="E781" s="169"/>
      <c r="F781" s="169"/>
      <c r="G781" s="169"/>
      <c r="H781" s="169"/>
      <c r="I781" s="169"/>
      <c r="J781" s="169"/>
      <c r="K781" s="169"/>
      <c r="L781" s="169"/>
      <c r="M781" s="169"/>
      <c r="N781" s="169"/>
      <c r="O781" s="169"/>
      <c r="P781" s="169"/>
      <c r="Q781" s="169"/>
      <c r="R781" s="169"/>
      <c r="S781" s="169"/>
      <c r="T781" s="169"/>
      <c r="U781" s="169"/>
    </row>
    <row r="782" spans="1:21" ht="12.75" customHeight="1">
      <c r="A782" s="169"/>
      <c r="B782" s="169"/>
      <c r="C782" s="169"/>
      <c r="D782" s="169"/>
      <c r="E782" s="169"/>
      <c r="F782" s="169"/>
      <c r="G782" s="169"/>
      <c r="H782" s="169"/>
      <c r="I782" s="169"/>
      <c r="J782" s="169"/>
      <c r="K782" s="169"/>
      <c r="L782" s="169"/>
      <c r="M782" s="169"/>
      <c r="N782" s="169"/>
      <c r="O782" s="169"/>
      <c r="P782" s="169"/>
      <c r="Q782" s="169"/>
      <c r="R782" s="169"/>
      <c r="S782" s="169"/>
      <c r="T782" s="169"/>
      <c r="U782" s="169"/>
    </row>
    <row r="783" spans="1:21" ht="12.75" customHeight="1">
      <c r="A783" s="169"/>
      <c r="B783" s="169"/>
      <c r="C783" s="169"/>
      <c r="D783" s="169"/>
      <c r="E783" s="169"/>
      <c r="F783" s="169"/>
      <c r="G783" s="169"/>
      <c r="H783" s="169"/>
      <c r="I783" s="169"/>
      <c r="J783" s="169"/>
      <c r="K783" s="169"/>
      <c r="L783" s="169"/>
      <c r="M783" s="169"/>
      <c r="N783" s="169"/>
      <c r="O783" s="169"/>
      <c r="P783" s="169"/>
      <c r="Q783" s="169"/>
      <c r="R783" s="169"/>
      <c r="S783" s="169"/>
      <c r="T783" s="169"/>
      <c r="U783" s="169"/>
    </row>
    <row r="784" spans="1:21" ht="12.75" customHeight="1">
      <c r="A784" s="169"/>
      <c r="B784" s="169"/>
      <c r="C784" s="169"/>
      <c r="D784" s="169"/>
      <c r="E784" s="169"/>
      <c r="F784" s="169"/>
      <c r="G784" s="169"/>
      <c r="H784" s="169"/>
      <c r="I784" s="169"/>
      <c r="J784" s="169"/>
      <c r="K784" s="169"/>
      <c r="L784" s="169"/>
      <c r="M784" s="169"/>
      <c r="N784" s="169"/>
      <c r="O784" s="169"/>
      <c r="P784" s="169"/>
      <c r="Q784" s="169"/>
      <c r="R784" s="169"/>
      <c r="S784" s="169"/>
      <c r="T784" s="169"/>
      <c r="U784" s="169"/>
    </row>
    <row r="785" spans="1:21" ht="12.75" customHeight="1">
      <c r="A785" s="169"/>
      <c r="B785" s="169"/>
      <c r="C785" s="169"/>
      <c r="D785" s="169"/>
      <c r="E785" s="169"/>
      <c r="F785" s="169"/>
      <c r="G785" s="169"/>
      <c r="H785" s="169"/>
      <c r="I785" s="169"/>
      <c r="J785" s="169"/>
      <c r="K785" s="169"/>
      <c r="L785" s="169"/>
      <c r="M785" s="169"/>
      <c r="N785" s="169"/>
      <c r="O785" s="169"/>
      <c r="P785" s="169"/>
      <c r="Q785" s="169"/>
      <c r="R785" s="169"/>
      <c r="S785" s="169"/>
      <c r="T785" s="169"/>
      <c r="U785" s="169"/>
    </row>
    <row r="786" spans="1:21" ht="12.75" customHeight="1">
      <c r="A786" s="169"/>
      <c r="B786" s="169"/>
      <c r="C786" s="169"/>
      <c r="D786" s="169"/>
      <c r="E786" s="169"/>
      <c r="F786" s="169"/>
      <c r="G786" s="169"/>
      <c r="H786" s="169"/>
      <c r="I786" s="169"/>
      <c r="J786" s="169"/>
      <c r="K786" s="169"/>
      <c r="L786" s="169"/>
      <c r="M786" s="169"/>
      <c r="N786" s="169"/>
      <c r="O786" s="169"/>
      <c r="P786" s="169"/>
      <c r="Q786" s="169"/>
      <c r="R786" s="169"/>
      <c r="S786" s="169"/>
      <c r="T786" s="169"/>
      <c r="U786" s="169"/>
    </row>
    <row r="787" spans="1:21" ht="12.75" customHeight="1">
      <c r="A787" s="169"/>
      <c r="B787" s="169"/>
      <c r="C787" s="169"/>
      <c r="D787" s="169"/>
      <c r="E787" s="169"/>
      <c r="F787" s="169"/>
      <c r="G787" s="169"/>
      <c r="H787" s="169"/>
      <c r="I787" s="169"/>
      <c r="J787" s="169"/>
      <c r="K787" s="169"/>
      <c r="L787" s="169"/>
      <c r="M787" s="169"/>
      <c r="N787" s="169"/>
      <c r="O787" s="169"/>
      <c r="P787" s="169"/>
      <c r="Q787" s="169"/>
      <c r="R787" s="169"/>
      <c r="S787" s="169"/>
      <c r="T787" s="169"/>
      <c r="U787" s="169"/>
    </row>
    <row r="788" spans="1:21" ht="12.75" customHeight="1">
      <c r="A788" s="169"/>
      <c r="B788" s="169"/>
      <c r="C788" s="169"/>
      <c r="D788" s="169"/>
      <c r="E788" s="169"/>
      <c r="F788" s="169"/>
      <c r="G788" s="169"/>
      <c r="H788" s="169"/>
      <c r="I788" s="169"/>
      <c r="J788" s="169"/>
      <c r="K788" s="169"/>
      <c r="L788" s="169"/>
      <c r="M788" s="169"/>
      <c r="N788" s="169"/>
      <c r="O788" s="169"/>
      <c r="P788" s="169"/>
      <c r="Q788" s="169"/>
      <c r="R788" s="169"/>
      <c r="S788" s="169"/>
      <c r="T788" s="169"/>
      <c r="U788" s="169"/>
    </row>
    <row r="789" spans="1:21" ht="12.75" customHeight="1">
      <c r="A789" s="169"/>
      <c r="B789" s="169"/>
      <c r="C789" s="169"/>
      <c r="D789" s="169"/>
      <c r="E789" s="169"/>
      <c r="F789" s="169"/>
      <c r="G789" s="169"/>
      <c r="H789" s="169"/>
      <c r="I789" s="169"/>
      <c r="J789" s="169"/>
      <c r="K789" s="169"/>
      <c r="L789" s="169"/>
      <c r="M789" s="169"/>
      <c r="N789" s="169"/>
      <c r="O789" s="169"/>
      <c r="P789" s="169"/>
      <c r="Q789" s="169"/>
      <c r="R789" s="169"/>
      <c r="S789" s="169"/>
      <c r="T789" s="169"/>
      <c r="U789" s="169"/>
    </row>
    <row r="790" spans="1:21" ht="12.75" customHeight="1">
      <c r="A790" s="169"/>
      <c r="B790" s="169"/>
      <c r="C790" s="169"/>
      <c r="D790" s="169"/>
      <c r="E790" s="169"/>
      <c r="F790" s="169"/>
      <c r="G790" s="169"/>
      <c r="H790" s="169"/>
      <c r="I790" s="169"/>
      <c r="J790" s="169"/>
      <c r="K790" s="169"/>
      <c r="L790" s="169"/>
      <c r="M790" s="169"/>
      <c r="N790" s="169"/>
      <c r="O790" s="169"/>
      <c r="P790" s="169"/>
      <c r="Q790" s="169"/>
      <c r="R790" s="169"/>
      <c r="S790" s="169"/>
      <c r="T790" s="169"/>
      <c r="U790" s="169"/>
    </row>
    <row r="791" spans="1:21" ht="12.75" customHeight="1">
      <c r="A791" s="169"/>
      <c r="B791" s="169"/>
      <c r="C791" s="169"/>
      <c r="D791" s="169"/>
      <c r="E791" s="169"/>
      <c r="F791" s="169"/>
      <c r="G791" s="169"/>
      <c r="H791" s="169"/>
      <c r="I791" s="169"/>
      <c r="J791" s="169"/>
      <c r="K791" s="169"/>
      <c r="L791" s="169"/>
      <c r="M791" s="169"/>
      <c r="N791" s="169"/>
      <c r="O791" s="169"/>
      <c r="P791" s="169"/>
      <c r="Q791" s="169"/>
      <c r="R791" s="169"/>
      <c r="S791" s="169"/>
      <c r="T791" s="169"/>
      <c r="U791" s="169"/>
    </row>
    <row r="792" spans="1:21" ht="12.75" customHeight="1">
      <c r="A792" s="169"/>
      <c r="B792" s="169"/>
      <c r="C792" s="169"/>
      <c r="D792" s="169"/>
      <c r="E792" s="169"/>
      <c r="F792" s="169"/>
      <c r="G792" s="169"/>
      <c r="H792" s="169"/>
      <c r="I792" s="169"/>
      <c r="J792" s="169"/>
      <c r="K792" s="169"/>
      <c r="L792" s="169"/>
      <c r="M792" s="169"/>
      <c r="N792" s="169"/>
      <c r="O792" s="169"/>
      <c r="P792" s="169"/>
      <c r="Q792" s="169"/>
      <c r="R792" s="169"/>
      <c r="S792" s="169"/>
      <c r="T792" s="169"/>
      <c r="U792" s="169"/>
    </row>
    <row r="793" spans="1:21" ht="12.75" customHeight="1">
      <c r="A793" s="169"/>
      <c r="B793" s="169"/>
      <c r="C793" s="169"/>
      <c r="D793" s="169"/>
      <c r="E793" s="169"/>
      <c r="F793" s="169"/>
      <c r="G793" s="169"/>
      <c r="H793" s="169"/>
      <c r="I793" s="169"/>
      <c r="J793" s="169"/>
      <c r="K793" s="169"/>
      <c r="L793" s="169"/>
      <c r="M793" s="169"/>
      <c r="N793" s="169"/>
      <c r="O793" s="169"/>
      <c r="P793" s="169"/>
      <c r="Q793" s="169"/>
      <c r="R793" s="169"/>
      <c r="S793" s="169"/>
      <c r="T793" s="169"/>
      <c r="U793" s="169"/>
    </row>
    <row r="794" spans="1:21" ht="12.75" customHeight="1">
      <c r="A794" s="169"/>
      <c r="B794" s="169"/>
      <c r="C794" s="169"/>
      <c r="D794" s="169"/>
      <c r="E794" s="169"/>
      <c r="F794" s="169"/>
      <c r="G794" s="169"/>
      <c r="H794" s="169"/>
      <c r="I794" s="169"/>
      <c r="J794" s="169"/>
      <c r="K794" s="169"/>
      <c r="L794" s="169"/>
      <c r="M794" s="169"/>
      <c r="N794" s="169"/>
      <c r="O794" s="169"/>
      <c r="P794" s="169"/>
      <c r="Q794" s="169"/>
      <c r="R794" s="169"/>
      <c r="S794" s="169"/>
      <c r="T794" s="169"/>
      <c r="U794" s="169"/>
    </row>
    <row r="795" spans="1:21" ht="12.75" customHeight="1">
      <c r="A795" s="169"/>
      <c r="B795" s="169"/>
      <c r="C795" s="169"/>
      <c r="D795" s="169"/>
      <c r="E795" s="169"/>
      <c r="F795" s="169"/>
      <c r="G795" s="169"/>
      <c r="H795" s="169"/>
      <c r="I795" s="169"/>
      <c r="J795" s="169"/>
      <c r="K795" s="169"/>
      <c r="L795" s="169"/>
      <c r="M795" s="169"/>
      <c r="N795" s="169"/>
      <c r="O795" s="169"/>
      <c r="P795" s="169"/>
      <c r="Q795" s="169"/>
      <c r="R795" s="169"/>
      <c r="S795" s="169"/>
      <c r="T795" s="169"/>
      <c r="U795" s="169"/>
    </row>
    <row r="796" spans="1:21" ht="12.75" customHeight="1">
      <c r="A796" s="169"/>
      <c r="B796" s="169"/>
      <c r="C796" s="169"/>
      <c r="D796" s="169"/>
      <c r="E796" s="169"/>
      <c r="F796" s="169"/>
      <c r="G796" s="169"/>
      <c r="H796" s="169"/>
      <c r="I796" s="169"/>
      <c r="J796" s="169"/>
      <c r="K796" s="169"/>
      <c r="L796" s="169"/>
      <c r="M796" s="169"/>
      <c r="N796" s="169"/>
      <c r="O796" s="169"/>
      <c r="P796" s="169"/>
      <c r="Q796" s="169"/>
      <c r="R796" s="169"/>
      <c r="S796" s="169"/>
      <c r="T796" s="169"/>
      <c r="U796" s="169"/>
    </row>
    <row r="797" spans="1:21" ht="12.75" customHeight="1">
      <c r="A797" s="169"/>
      <c r="B797" s="169"/>
      <c r="C797" s="169"/>
      <c r="D797" s="169"/>
      <c r="E797" s="169"/>
      <c r="F797" s="169"/>
      <c r="G797" s="169"/>
      <c r="H797" s="169"/>
      <c r="I797" s="169"/>
      <c r="J797" s="169"/>
      <c r="K797" s="169"/>
      <c r="L797" s="169"/>
      <c r="M797" s="169"/>
      <c r="N797" s="169"/>
      <c r="O797" s="169"/>
      <c r="P797" s="169"/>
      <c r="Q797" s="169"/>
      <c r="R797" s="169"/>
      <c r="S797" s="169"/>
      <c r="T797" s="169"/>
      <c r="U797" s="169"/>
    </row>
    <row r="798" spans="1:21" ht="12.75" customHeight="1">
      <c r="A798" s="169"/>
      <c r="B798" s="169"/>
      <c r="C798" s="169"/>
      <c r="D798" s="169"/>
      <c r="E798" s="169"/>
      <c r="F798" s="169"/>
      <c r="G798" s="169"/>
      <c r="H798" s="169"/>
      <c r="I798" s="169"/>
      <c r="J798" s="169"/>
      <c r="K798" s="169"/>
      <c r="L798" s="169"/>
      <c r="M798" s="169"/>
      <c r="N798" s="169"/>
      <c r="O798" s="169"/>
      <c r="P798" s="169"/>
      <c r="Q798" s="169"/>
      <c r="R798" s="169"/>
      <c r="S798" s="169"/>
      <c r="T798" s="169"/>
      <c r="U798" s="169"/>
    </row>
    <row r="799" spans="1:21" ht="12.75" customHeight="1">
      <c r="A799" s="169"/>
      <c r="B799" s="169"/>
      <c r="C799" s="169"/>
      <c r="D799" s="169"/>
      <c r="E799" s="169"/>
      <c r="F799" s="169"/>
      <c r="G799" s="169"/>
      <c r="H799" s="169"/>
      <c r="I799" s="169"/>
      <c r="J799" s="169"/>
      <c r="K799" s="169"/>
      <c r="L799" s="169"/>
      <c r="M799" s="169"/>
      <c r="N799" s="169"/>
      <c r="O799" s="169"/>
      <c r="P799" s="169"/>
      <c r="Q799" s="169"/>
      <c r="R799" s="169"/>
      <c r="S799" s="169"/>
      <c r="T799" s="169"/>
      <c r="U799" s="169"/>
    </row>
    <row r="800" spans="1:21" ht="12.75" customHeight="1">
      <c r="A800" s="169"/>
      <c r="B800" s="169"/>
      <c r="C800" s="169"/>
      <c r="D800" s="169"/>
      <c r="E800" s="169"/>
      <c r="F800" s="169"/>
      <c r="G800" s="169"/>
      <c r="H800" s="169"/>
      <c r="I800" s="169"/>
      <c r="J800" s="169"/>
      <c r="K800" s="169"/>
      <c r="L800" s="169"/>
      <c r="M800" s="169"/>
      <c r="N800" s="169"/>
      <c r="O800" s="169"/>
      <c r="P800" s="169"/>
      <c r="Q800" s="169"/>
      <c r="R800" s="169"/>
      <c r="S800" s="169"/>
      <c r="T800" s="169"/>
      <c r="U800" s="169"/>
    </row>
    <row r="801" spans="1:21" ht="12.75" customHeight="1">
      <c r="A801" s="169"/>
      <c r="B801" s="169"/>
      <c r="C801" s="169"/>
      <c r="D801" s="169"/>
      <c r="E801" s="169"/>
      <c r="F801" s="169"/>
      <c r="G801" s="169"/>
      <c r="H801" s="169"/>
      <c r="I801" s="169"/>
      <c r="J801" s="169"/>
      <c r="K801" s="169"/>
      <c r="L801" s="169"/>
      <c r="M801" s="169"/>
      <c r="N801" s="169"/>
      <c r="O801" s="169"/>
      <c r="P801" s="169"/>
      <c r="Q801" s="169"/>
      <c r="R801" s="169"/>
      <c r="S801" s="169"/>
      <c r="T801" s="169"/>
      <c r="U801" s="169"/>
    </row>
    <row r="802" spans="1:21" ht="12.75" customHeight="1">
      <c r="A802" s="169"/>
      <c r="B802" s="169"/>
      <c r="C802" s="169"/>
      <c r="D802" s="169"/>
      <c r="E802" s="169"/>
      <c r="F802" s="169"/>
      <c r="G802" s="169"/>
      <c r="H802" s="169"/>
      <c r="I802" s="169"/>
      <c r="J802" s="169"/>
      <c r="K802" s="169"/>
      <c r="L802" s="169"/>
      <c r="M802" s="169"/>
      <c r="N802" s="169"/>
      <c r="O802" s="169"/>
      <c r="P802" s="169"/>
      <c r="Q802" s="169"/>
      <c r="R802" s="169"/>
      <c r="S802" s="169"/>
      <c r="T802" s="169"/>
      <c r="U802" s="169"/>
    </row>
    <row r="803" spans="1:21" ht="12.75" customHeight="1">
      <c r="A803" s="169"/>
      <c r="B803" s="169"/>
      <c r="C803" s="169"/>
      <c r="D803" s="169"/>
      <c r="E803" s="169"/>
      <c r="F803" s="169"/>
      <c r="G803" s="169"/>
      <c r="H803" s="169"/>
      <c r="I803" s="169"/>
      <c r="J803" s="169"/>
      <c r="K803" s="169"/>
      <c r="L803" s="169"/>
      <c r="M803" s="169"/>
      <c r="N803" s="169"/>
      <c r="O803" s="169"/>
      <c r="P803" s="169"/>
      <c r="Q803" s="169"/>
      <c r="R803" s="169"/>
      <c r="S803" s="169"/>
      <c r="T803" s="169"/>
      <c r="U803" s="169"/>
    </row>
    <row r="804" spans="1:21" ht="12.75" customHeight="1">
      <c r="A804" s="169"/>
      <c r="B804" s="169"/>
      <c r="C804" s="169"/>
      <c r="D804" s="169"/>
      <c r="E804" s="169"/>
      <c r="F804" s="169"/>
      <c r="G804" s="169"/>
      <c r="H804" s="169"/>
      <c r="I804" s="169"/>
      <c r="J804" s="169"/>
      <c r="K804" s="169"/>
      <c r="L804" s="169"/>
      <c r="M804" s="169"/>
      <c r="N804" s="169"/>
      <c r="O804" s="169"/>
      <c r="P804" s="169"/>
      <c r="Q804" s="169"/>
      <c r="R804" s="169"/>
      <c r="S804" s="169"/>
      <c r="T804" s="169"/>
      <c r="U804" s="169"/>
    </row>
    <row r="805" spans="1:21" ht="12.75" customHeight="1">
      <c r="A805" s="169"/>
      <c r="B805" s="169"/>
      <c r="C805" s="169"/>
      <c r="D805" s="169"/>
      <c r="E805" s="169"/>
      <c r="F805" s="169"/>
      <c r="G805" s="169"/>
      <c r="H805" s="169"/>
      <c r="I805" s="169"/>
      <c r="J805" s="169"/>
      <c r="K805" s="169"/>
      <c r="L805" s="169"/>
      <c r="M805" s="169"/>
      <c r="N805" s="169"/>
      <c r="O805" s="169"/>
      <c r="P805" s="169"/>
      <c r="Q805" s="169"/>
      <c r="R805" s="169"/>
      <c r="S805" s="169"/>
      <c r="T805" s="169"/>
      <c r="U805" s="169"/>
    </row>
    <row r="806" spans="1:21" ht="12.75" customHeight="1">
      <c r="A806" s="169"/>
      <c r="B806" s="169"/>
      <c r="C806" s="169"/>
      <c r="D806" s="169"/>
      <c r="E806" s="169"/>
      <c r="F806" s="169"/>
      <c r="G806" s="169"/>
      <c r="H806" s="169"/>
      <c r="I806" s="169"/>
      <c r="J806" s="169"/>
      <c r="K806" s="169"/>
      <c r="L806" s="169"/>
      <c r="M806" s="169"/>
      <c r="N806" s="169"/>
      <c r="O806" s="169"/>
      <c r="P806" s="169"/>
      <c r="Q806" s="169"/>
      <c r="R806" s="169"/>
      <c r="S806" s="169"/>
      <c r="T806" s="169"/>
      <c r="U806" s="169"/>
    </row>
    <row r="807" spans="1:21" ht="12.75" customHeight="1">
      <c r="A807" s="169"/>
      <c r="B807" s="169"/>
      <c r="C807" s="169"/>
      <c r="D807" s="169"/>
      <c r="E807" s="169"/>
      <c r="F807" s="169"/>
      <c r="G807" s="169"/>
      <c r="H807" s="169"/>
      <c r="I807" s="169"/>
      <c r="J807" s="169"/>
      <c r="K807" s="169"/>
      <c r="L807" s="169"/>
      <c r="M807" s="169"/>
      <c r="N807" s="169"/>
      <c r="O807" s="169"/>
      <c r="P807" s="169"/>
      <c r="Q807" s="169"/>
      <c r="R807" s="169"/>
      <c r="S807" s="169"/>
      <c r="T807" s="169"/>
      <c r="U807" s="169"/>
    </row>
    <row r="808" spans="1:21" ht="12.75" customHeight="1">
      <c r="A808" s="169"/>
      <c r="B808" s="169"/>
      <c r="C808" s="169"/>
      <c r="D808" s="169"/>
      <c r="E808" s="169"/>
      <c r="F808" s="169"/>
      <c r="G808" s="169"/>
      <c r="H808" s="169"/>
      <c r="I808" s="169"/>
      <c r="J808" s="169"/>
      <c r="K808" s="169"/>
      <c r="L808" s="169"/>
      <c r="M808" s="169"/>
      <c r="N808" s="169"/>
      <c r="O808" s="169"/>
      <c r="P808" s="169"/>
      <c r="Q808" s="169"/>
      <c r="R808" s="169"/>
      <c r="S808" s="169"/>
      <c r="T808" s="169"/>
      <c r="U808" s="169"/>
    </row>
    <row r="809" spans="1:21" ht="12.75" customHeight="1">
      <c r="A809" s="169"/>
      <c r="B809" s="169"/>
      <c r="C809" s="169"/>
      <c r="D809" s="169"/>
      <c r="E809" s="169"/>
      <c r="F809" s="169"/>
      <c r="G809" s="169"/>
      <c r="H809" s="169"/>
      <c r="I809" s="169"/>
      <c r="J809" s="169"/>
      <c r="K809" s="169"/>
      <c r="L809" s="169"/>
      <c r="M809" s="169"/>
      <c r="N809" s="169"/>
      <c r="O809" s="169"/>
      <c r="P809" s="169"/>
      <c r="Q809" s="169"/>
      <c r="R809" s="169"/>
      <c r="S809" s="169"/>
      <c r="T809" s="169"/>
      <c r="U809" s="169"/>
    </row>
    <row r="810" spans="1:21" ht="12.75" customHeight="1">
      <c r="A810" s="169"/>
      <c r="B810" s="169"/>
      <c r="C810" s="169"/>
      <c r="D810" s="169"/>
      <c r="E810" s="169"/>
      <c r="F810" s="169"/>
      <c r="G810" s="169"/>
      <c r="H810" s="169"/>
      <c r="I810" s="169"/>
      <c r="J810" s="169"/>
      <c r="K810" s="169"/>
      <c r="L810" s="169"/>
      <c r="M810" s="169"/>
      <c r="N810" s="169"/>
      <c r="O810" s="169"/>
      <c r="P810" s="169"/>
      <c r="Q810" s="169"/>
      <c r="R810" s="169"/>
      <c r="S810" s="169"/>
      <c r="T810" s="169"/>
      <c r="U810" s="169"/>
    </row>
    <row r="811" spans="1:21" ht="12.75" customHeight="1">
      <c r="A811" s="169"/>
      <c r="B811" s="169"/>
      <c r="C811" s="169"/>
      <c r="D811" s="169"/>
      <c r="E811" s="169"/>
      <c r="F811" s="169"/>
      <c r="G811" s="169"/>
      <c r="H811" s="169"/>
      <c r="I811" s="169"/>
      <c r="J811" s="169"/>
      <c r="K811" s="169"/>
      <c r="L811" s="169"/>
      <c r="M811" s="169"/>
      <c r="N811" s="169"/>
      <c r="O811" s="169"/>
      <c r="P811" s="169"/>
      <c r="Q811" s="169"/>
      <c r="R811" s="169"/>
      <c r="S811" s="169"/>
      <c r="T811" s="169"/>
      <c r="U811" s="169"/>
    </row>
    <row r="812" spans="1:21" ht="12.75" customHeight="1">
      <c r="A812" s="169"/>
      <c r="B812" s="169"/>
      <c r="C812" s="169"/>
      <c r="D812" s="169"/>
      <c r="E812" s="169"/>
      <c r="F812" s="169"/>
      <c r="G812" s="169"/>
      <c r="H812" s="169"/>
      <c r="I812" s="169"/>
      <c r="J812" s="169"/>
      <c r="K812" s="169"/>
      <c r="L812" s="169"/>
      <c r="M812" s="169"/>
      <c r="N812" s="169"/>
      <c r="O812" s="169"/>
      <c r="P812" s="169"/>
      <c r="Q812" s="169"/>
      <c r="R812" s="169"/>
      <c r="S812" s="169"/>
      <c r="T812" s="169"/>
      <c r="U812" s="169"/>
    </row>
    <row r="813" spans="1:21" ht="12.75" customHeight="1">
      <c r="A813" s="169"/>
      <c r="B813" s="169"/>
      <c r="C813" s="169"/>
      <c r="D813" s="169"/>
      <c r="E813" s="169"/>
      <c r="F813" s="169"/>
      <c r="G813" s="169"/>
      <c r="H813" s="169"/>
      <c r="I813" s="169"/>
      <c r="J813" s="169"/>
      <c r="K813" s="169"/>
      <c r="L813" s="169"/>
      <c r="M813" s="169"/>
      <c r="N813" s="169"/>
      <c r="O813" s="169"/>
      <c r="P813" s="169"/>
      <c r="Q813" s="169"/>
      <c r="R813" s="169"/>
      <c r="S813" s="169"/>
      <c r="T813" s="169"/>
      <c r="U813" s="169"/>
    </row>
    <row r="814" spans="1:21" ht="12.75" customHeight="1">
      <c r="A814" s="169"/>
      <c r="B814" s="169"/>
      <c r="C814" s="169"/>
      <c r="D814" s="169"/>
      <c r="E814" s="169"/>
      <c r="F814" s="169"/>
      <c r="G814" s="169"/>
      <c r="H814" s="169"/>
      <c r="I814" s="169"/>
      <c r="J814" s="169"/>
      <c r="K814" s="169"/>
      <c r="L814" s="169"/>
      <c r="M814" s="169"/>
      <c r="N814" s="169"/>
      <c r="O814" s="169"/>
      <c r="P814" s="169"/>
      <c r="Q814" s="169"/>
      <c r="R814" s="169"/>
      <c r="S814" s="169"/>
      <c r="T814" s="169"/>
      <c r="U814" s="169"/>
    </row>
    <row r="815" spans="1:21" ht="12.75" customHeight="1">
      <c r="A815" s="169"/>
      <c r="B815" s="169"/>
      <c r="C815" s="169"/>
      <c r="D815" s="169"/>
      <c r="E815" s="169"/>
      <c r="F815" s="169"/>
      <c r="G815" s="169"/>
      <c r="H815" s="169"/>
      <c r="I815" s="169"/>
      <c r="J815" s="169"/>
      <c r="K815" s="169"/>
      <c r="L815" s="169"/>
      <c r="M815" s="169"/>
      <c r="N815" s="169"/>
      <c r="O815" s="169"/>
      <c r="P815" s="169"/>
      <c r="Q815" s="169"/>
      <c r="R815" s="169"/>
      <c r="S815" s="169"/>
      <c r="T815" s="169"/>
      <c r="U815" s="169"/>
    </row>
    <row r="816" spans="1:21" ht="12.75" customHeight="1">
      <c r="A816" s="169"/>
      <c r="B816" s="169"/>
      <c r="C816" s="169"/>
      <c r="D816" s="169"/>
      <c r="E816" s="169"/>
      <c r="F816" s="169"/>
      <c r="G816" s="169"/>
      <c r="H816" s="169"/>
      <c r="I816" s="169"/>
      <c r="J816" s="169"/>
      <c r="K816" s="169"/>
      <c r="L816" s="169"/>
      <c r="M816" s="169"/>
      <c r="N816" s="169"/>
      <c r="O816" s="169"/>
      <c r="P816" s="169"/>
      <c r="Q816" s="169"/>
      <c r="R816" s="169"/>
      <c r="S816" s="169"/>
      <c r="T816" s="169"/>
      <c r="U816" s="169"/>
    </row>
    <row r="817" spans="1:21" ht="12.75" customHeight="1">
      <c r="A817" s="169"/>
      <c r="B817" s="169"/>
      <c r="C817" s="169"/>
      <c r="D817" s="169"/>
      <c r="E817" s="169"/>
      <c r="F817" s="169"/>
      <c r="G817" s="169"/>
      <c r="H817" s="169"/>
      <c r="I817" s="169"/>
      <c r="J817" s="169"/>
      <c r="K817" s="169"/>
      <c r="L817" s="169"/>
      <c r="M817" s="169"/>
      <c r="N817" s="169"/>
      <c r="O817" s="169"/>
      <c r="P817" s="169"/>
      <c r="Q817" s="169"/>
      <c r="R817" s="169"/>
      <c r="S817" s="169"/>
      <c r="T817" s="169"/>
      <c r="U817" s="169"/>
    </row>
    <row r="818" spans="1:21" ht="12.75" customHeight="1">
      <c r="A818" s="169"/>
      <c r="B818" s="169"/>
      <c r="C818" s="169"/>
      <c r="D818" s="169"/>
      <c r="E818" s="169"/>
      <c r="F818" s="169"/>
      <c r="G818" s="169"/>
      <c r="H818" s="169"/>
      <c r="I818" s="169"/>
      <c r="J818" s="169"/>
      <c r="K818" s="169"/>
      <c r="L818" s="169"/>
      <c r="M818" s="169"/>
      <c r="N818" s="169"/>
      <c r="O818" s="169"/>
      <c r="P818" s="169"/>
      <c r="Q818" s="169"/>
      <c r="R818" s="169"/>
      <c r="S818" s="169"/>
      <c r="T818" s="169"/>
      <c r="U818" s="169"/>
    </row>
    <row r="819" spans="1:21" ht="12.75" customHeight="1">
      <c r="A819" s="169"/>
      <c r="B819" s="169"/>
      <c r="C819" s="169"/>
      <c r="D819" s="169"/>
      <c r="E819" s="169"/>
      <c r="F819" s="169"/>
      <c r="G819" s="169"/>
      <c r="H819" s="169"/>
      <c r="I819" s="169"/>
      <c r="J819" s="169"/>
      <c r="K819" s="169"/>
      <c r="L819" s="169"/>
      <c r="M819" s="169"/>
      <c r="N819" s="169"/>
      <c r="O819" s="169"/>
      <c r="P819" s="169"/>
      <c r="Q819" s="169"/>
      <c r="R819" s="169"/>
      <c r="S819" s="169"/>
      <c r="T819" s="169"/>
      <c r="U819" s="169"/>
    </row>
    <row r="820" spans="1:21" ht="12.75" customHeight="1">
      <c r="A820" s="169"/>
      <c r="B820" s="169"/>
      <c r="C820" s="169"/>
      <c r="D820" s="169"/>
      <c r="E820" s="169"/>
      <c r="F820" s="169"/>
      <c r="G820" s="169"/>
      <c r="H820" s="169"/>
      <c r="I820" s="169"/>
      <c r="J820" s="169"/>
      <c r="K820" s="169"/>
      <c r="L820" s="169"/>
      <c r="M820" s="169"/>
      <c r="N820" s="169"/>
      <c r="O820" s="169"/>
      <c r="P820" s="169"/>
      <c r="Q820" s="169"/>
      <c r="R820" s="169"/>
      <c r="S820" s="169"/>
      <c r="T820" s="169"/>
      <c r="U820" s="169"/>
    </row>
    <row r="821" spans="1:21" ht="12.75" customHeight="1">
      <c r="A821" s="169"/>
      <c r="B821" s="169"/>
      <c r="C821" s="169"/>
      <c r="D821" s="169"/>
      <c r="E821" s="169"/>
      <c r="F821" s="169"/>
      <c r="G821" s="169"/>
      <c r="H821" s="169"/>
      <c r="I821" s="169"/>
      <c r="J821" s="169"/>
      <c r="K821" s="169"/>
      <c r="L821" s="169"/>
      <c r="M821" s="169"/>
      <c r="N821" s="169"/>
      <c r="O821" s="169"/>
      <c r="P821" s="169"/>
      <c r="Q821" s="169"/>
      <c r="R821" s="169"/>
      <c r="S821" s="169"/>
      <c r="T821" s="169"/>
      <c r="U821" s="169"/>
    </row>
    <row r="822" spans="1:21" ht="12.75" customHeight="1">
      <c r="A822" s="169"/>
      <c r="B822" s="169"/>
      <c r="C822" s="169"/>
      <c r="D822" s="169"/>
      <c r="E822" s="169"/>
      <c r="F822" s="169"/>
      <c r="G822" s="169"/>
      <c r="H822" s="169"/>
      <c r="I822" s="169"/>
      <c r="J822" s="169"/>
      <c r="K822" s="169"/>
      <c r="L822" s="169"/>
      <c r="M822" s="169"/>
      <c r="N822" s="169"/>
      <c r="O822" s="169"/>
      <c r="P822" s="169"/>
      <c r="Q822" s="169"/>
      <c r="R822" s="169"/>
      <c r="S822" s="169"/>
      <c r="T822" s="169"/>
      <c r="U822" s="169"/>
    </row>
    <row r="823" spans="1:21" ht="12.75" customHeight="1">
      <c r="A823" s="169"/>
      <c r="B823" s="169"/>
      <c r="C823" s="169"/>
      <c r="D823" s="169"/>
      <c r="E823" s="169"/>
      <c r="F823" s="169"/>
      <c r="G823" s="169"/>
      <c r="H823" s="169"/>
      <c r="I823" s="169"/>
      <c r="J823" s="169"/>
      <c r="K823" s="169"/>
      <c r="L823" s="169"/>
      <c r="M823" s="169"/>
      <c r="N823" s="169"/>
      <c r="O823" s="169"/>
      <c r="P823" s="169"/>
      <c r="Q823" s="169"/>
      <c r="R823" s="169"/>
      <c r="S823" s="169"/>
      <c r="T823" s="169"/>
      <c r="U823" s="169"/>
    </row>
    <row r="824" spans="1:21" ht="12.75" customHeight="1">
      <c r="A824" s="169"/>
      <c r="B824" s="169"/>
      <c r="C824" s="169"/>
      <c r="D824" s="169"/>
      <c r="E824" s="169"/>
      <c r="F824" s="169"/>
      <c r="G824" s="169"/>
      <c r="H824" s="169"/>
      <c r="I824" s="169"/>
      <c r="J824" s="169"/>
      <c r="K824" s="169"/>
      <c r="L824" s="169"/>
      <c r="M824" s="169"/>
      <c r="N824" s="169"/>
      <c r="O824" s="169"/>
      <c r="P824" s="169"/>
      <c r="Q824" s="169"/>
      <c r="R824" s="169"/>
      <c r="S824" s="169"/>
      <c r="T824" s="169"/>
      <c r="U824" s="169"/>
    </row>
    <row r="825" spans="1:21" ht="12.75" customHeight="1">
      <c r="A825" s="169"/>
      <c r="B825" s="169"/>
      <c r="C825" s="169"/>
      <c r="D825" s="169"/>
      <c r="E825" s="169"/>
      <c r="F825" s="169"/>
      <c r="G825" s="169"/>
      <c r="H825" s="169"/>
      <c r="I825" s="169"/>
      <c r="J825" s="169"/>
      <c r="K825" s="169"/>
      <c r="L825" s="169"/>
      <c r="M825" s="169"/>
      <c r="N825" s="169"/>
      <c r="O825" s="169"/>
      <c r="P825" s="169"/>
      <c r="Q825" s="169"/>
      <c r="R825" s="169"/>
      <c r="S825" s="169"/>
      <c r="T825" s="169"/>
      <c r="U825" s="169"/>
    </row>
    <row r="826" spans="1:21" ht="12.75" customHeight="1">
      <c r="A826" s="169"/>
      <c r="B826" s="169"/>
      <c r="C826" s="169"/>
      <c r="D826" s="169"/>
      <c r="E826" s="169"/>
      <c r="F826" s="169"/>
      <c r="G826" s="169"/>
      <c r="H826" s="169"/>
      <c r="I826" s="169"/>
      <c r="J826" s="169"/>
      <c r="K826" s="169"/>
      <c r="L826" s="169"/>
      <c r="M826" s="169"/>
      <c r="N826" s="169"/>
      <c r="O826" s="169"/>
      <c r="P826" s="169"/>
      <c r="Q826" s="169"/>
      <c r="R826" s="169"/>
      <c r="S826" s="169"/>
      <c r="T826" s="169"/>
      <c r="U826" s="169"/>
    </row>
    <row r="827" spans="1:21" ht="12.75" customHeight="1">
      <c r="A827" s="169"/>
      <c r="B827" s="169"/>
      <c r="C827" s="169"/>
      <c r="D827" s="169"/>
      <c r="E827" s="169"/>
      <c r="F827" s="169"/>
      <c r="G827" s="169"/>
      <c r="H827" s="169"/>
      <c r="I827" s="169"/>
      <c r="J827" s="169"/>
      <c r="K827" s="169"/>
      <c r="L827" s="169"/>
      <c r="M827" s="169"/>
      <c r="N827" s="169"/>
      <c r="O827" s="169"/>
      <c r="P827" s="169"/>
      <c r="Q827" s="169"/>
      <c r="R827" s="169"/>
      <c r="S827" s="169"/>
      <c r="T827" s="169"/>
      <c r="U827" s="169"/>
    </row>
    <row r="828" spans="1:21" ht="12.75" customHeight="1">
      <c r="A828" s="169"/>
      <c r="B828" s="169"/>
      <c r="C828" s="169"/>
      <c r="D828" s="169"/>
      <c r="E828" s="169"/>
      <c r="F828" s="169"/>
      <c r="G828" s="169"/>
      <c r="H828" s="169"/>
      <c r="I828" s="169"/>
      <c r="J828" s="169"/>
      <c r="K828" s="169"/>
      <c r="L828" s="169"/>
      <c r="M828" s="169"/>
      <c r="N828" s="169"/>
      <c r="O828" s="169"/>
      <c r="P828" s="169"/>
      <c r="Q828" s="169"/>
      <c r="R828" s="169"/>
      <c r="S828" s="169"/>
      <c r="T828" s="169"/>
      <c r="U828" s="169"/>
    </row>
    <row r="829" spans="1:21" ht="12.75" customHeight="1">
      <c r="A829" s="169"/>
      <c r="B829" s="169"/>
      <c r="C829" s="169"/>
      <c r="D829" s="169"/>
      <c r="E829" s="169"/>
      <c r="F829" s="169"/>
      <c r="G829" s="169"/>
      <c r="H829" s="169"/>
      <c r="I829" s="169"/>
      <c r="J829" s="169"/>
      <c r="K829" s="169"/>
      <c r="L829" s="169"/>
      <c r="M829" s="169"/>
      <c r="N829" s="169"/>
      <c r="O829" s="169"/>
      <c r="P829" s="169"/>
      <c r="Q829" s="169"/>
      <c r="R829" s="169"/>
      <c r="S829" s="169"/>
      <c r="T829" s="169"/>
      <c r="U829" s="169"/>
    </row>
    <row r="830" spans="1:21" ht="12.75" customHeight="1">
      <c r="A830" s="169"/>
      <c r="B830" s="169"/>
      <c r="C830" s="169"/>
      <c r="D830" s="169"/>
      <c r="E830" s="169"/>
      <c r="F830" s="169"/>
      <c r="G830" s="169"/>
      <c r="H830" s="169"/>
      <c r="I830" s="169"/>
      <c r="J830" s="169"/>
      <c r="K830" s="169"/>
      <c r="L830" s="169"/>
      <c r="M830" s="169"/>
      <c r="N830" s="169"/>
      <c r="O830" s="169"/>
      <c r="P830" s="169"/>
      <c r="Q830" s="169"/>
      <c r="R830" s="169"/>
      <c r="S830" s="169"/>
      <c r="T830" s="169"/>
      <c r="U830" s="169"/>
    </row>
    <row r="831" spans="1:21" ht="12.75" customHeight="1">
      <c r="A831" s="169"/>
      <c r="B831" s="169"/>
      <c r="C831" s="169"/>
      <c r="D831" s="169"/>
      <c r="E831" s="169"/>
      <c r="F831" s="169"/>
      <c r="G831" s="169"/>
      <c r="H831" s="169"/>
      <c r="I831" s="169"/>
      <c r="J831" s="169"/>
      <c r="K831" s="169"/>
      <c r="L831" s="169"/>
      <c r="M831" s="169"/>
      <c r="N831" s="169"/>
      <c r="O831" s="169"/>
      <c r="P831" s="169"/>
      <c r="Q831" s="169"/>
      <c r="R831" s="169"/>
      <c r="S831" s="169"/>
      <c r="T831" s="169"/>
      <c r="U831" s="169"/>
    </row>
    <row r="832" spans="1:21" ht="12.75" customHeight="1">
      <c r="A832" s="169"/>
      <c r="B832" s="169"/>
      <c r="C832" s="169"/>
      <c r="D832" s="169"/>
      <c r="E832" s="169"/>
      <c r="F832" s="169"/>
      <c r="G832" s="169"/>
      <c r="H832" s="169"/>
      <c r="I832" s="169"/>
      <c r="J832" s="169"/>
      <c r="K832" s="169"/>
      <c r="L832" s="169"/>
      <c r="M832" s="169"/>
      <c r="N832" s="169"/>
      <c r="O832" s="169"/>
      <c r="P832" s="169"/>
      <c r="Q832" s="169"/>
      <c r="R832" s="169"/>
      <c r="S832" s="169"/>
      <c r="T832" s="169"/>
      <c r="U832" s="169"/>
    </row>
    <row r="833" spans="1:21" ht="12.75" customHeight="1">
      <c r="A833" s="169"/>
      <c r="B833" s="169"/>
      <c r="C833" s="169"/>
      <c r="D833" s="169"/>
      <c r="E833" s="169"/>
      <c r="F833" s="169"/>
      <c r="G833" s="169"/>
      <c r="H833" s="169"/>
      <c r="I833" s="169"/>
      <c r="J833" s="169"/>
      <c r="K833" s="169"/>
      <c r="L833" s="169"/>
      <c r="M833" s="169"/>
      <c r="N833" s="169"/>
      <c r="O833" s="169"/>
      <c r="P833" s="169"/>
      <c r="Q833" s="169"/>
      <c r="R833" s="169"/>
      <c r="S833" s="169"/>
      <c r="T833" s="169"/>
      <c r="U833" s="169"/>
    </row>
    <row r="834" spans="1:21" ht="12.75" customHeight="1">
      <c r="A834" s="169"/>
      <c r="B834" s="169"/>
      <c r="C834" s="169"/>
      <c r="D834" s="169"/>
      <c r="E834" s="169"/>
      <c r="F834" s="169"/>
      <c r="G834" s="169"/>
      <c r="H834" s="169"/>
      <c r="I834" s="169"/>
      <c r="J834" s="169"/>
      <c r="K834" s="169"/>
      <c r="L834" s="169"/>
      <c r="M834" s="169"/>
      <c r="N834" s="169"/>
      <c r="O834" s="169"/>
      <c r="P834" s="169"/>
      <c r="Q834" s="169"/>
      <c r="R834" s="169"/>
      <c r="S834" s="169"/>
      <c r="T834" s="169"/>
      <c r="U834" s="169"/>
    </row>
    <row r="835" spans="1:21" ht="12.75" customHeight="1">
      <c r="A835" s="169"/>
      <c r="B835" s="169"/>
      <c r="C835" s="169"/>
      <c r="D835" s="169"/>
      <c r="E835" s="169"/>
      <c r="F835" s="169"/>
      <c r="G835" s="169"/>
      <c r="H835" s="169"/>
      <c r="I835" s="169"/>
      <c r="J835" s="169"/>
      <c r="K835" s="169"/>
      <c r="L835" s="169"/>
      <c r="M835" s="169"/>
      <c r="N835" s="169"/>
      <c r="O835" s="169"/>
      <c r="P835" s="169"/>
      <c r="Q835" s="169"/>
      <c r="R835" s="169"/>
      <c r="S835" s="169"/>
      <c r="T835" s="169"/>
      <c r="U835" s="169"/>
    </row>
    <row r="836" spans="1:21" ht="12.75" customHeight="1">
      <c r="A836" s="169"/>
      <c r="B836" s="169"/>
      <c r="C836" s="169"/>
      <c r="D836" s="169"/>
      <c r="E836" s="169"/>
      <c r="F836" s="169"/>
      <c r="G836" s="169"/>
      <c r="H836" s="169"/>
      <c r="I836" s="169"/>
      <c r="J836" s="169"/>
      <c r="K836" s="169"/>
      <c r="L836" s="169"/>
      <c r="M836" s="169"/>
      <c r="N836" s="169"/>
      <c r="O836" s="169"/>
      <c r="P836" s="169"/>
      <c r="Q836" s="169"/>
      <c r="R836" s="169"/>
      <c r="S836" s="169"/>
      <c r="T836" s="169"/>
      <c r="U836" s="169"/>
    </row>
    <row r="837" spans="1:21" ht="12.75" customHeight="1">
      <c r="A837" s="169"/>
      <c r="B837" s="169"/>
      <c r="C837" s="169"/>
      <c r="D837" s="169"/>
      <c r="E837" s="169"/>
      <c r="F837" s="169"/>
      <c r="G837" s="169"/>
      <c r="H837" s="169"/>
      <c r="I837" s="169"/>
      <c r="J837" s="169"/>
      <c r="K837" s="169"/>
      <c r="L837" s="169"/>
      <c r="M837" s="169"/>
      <c r="N837" s="169"/>
      <c r="O837" s="169"/>
      <c r="P837" s="169"/>
      <c r="Q837" s="169"/>
      <c r="R837" s="169"/>
      <c r="S837" s="169"/>
      <c r="T837" s="169"/>
      <c r="U837" s="169"/>
    </row>
    <row r="838" spans="1:21" ht="12.75" customHeight="1">
      <c r="A838" s="169"/>
      <c r="B838" s="169"/>
      <c r="C838" s="169"/>
      <c r="D838" s="169"/>
      <c r="E838" s="169"/>
      <c r="F838" s="169"/>
      <c r="G838" s="169"/>
      <c r="H838" s="169"/>
      <c r="I838" s="169"/>
      <c r="J838" s="169"/>
      <c r="K838" s="169"/>
      <c r="L838" s="169"/>
      <c r="M838" s="169"/>
      <c r="N838" s="169"/>
      <c r="O838" s="169"/>
      <c r="P838" s="169"/>
      <c r="Q838" s="169"/>
      <c r="R838" s="169"/>
      <c r="S838" s="169"/>
      <c r="T838" s="169"/>
      <c r="U838" s="169"/>
    </row>
    <row r="839" spans="1:21" ht="12.75" customHeight="1">
      <c r="A839" s="169"/>
      <c r="B839" s="169"/>
      <c r="C839" s="169"/>
      <c r="D839" s="169"/>
      <c r="E839" s="169"/>
      <c r="F839" s="169"/>
      <c r="G839" s="169"/>
      <c r="H839" s="169"/>
      <c r="I839" s="169"/>
      <c r="J839" s="169"/>
      <c r="K839" s="169"/>
      <c r="L839" s="169"/>
      <c r="M839" s="169"/>
      <c r="N839" s="169"/>
      <c r="O839" s="169"/>
      <c r="P839" s="169"/>
      <c r="Q839" s="169"/>
      <c r="R839" s="169"/>
      <c r="S839" s="169"/>
      <c r="T839" s="169"/>
      <c r="U839" s="169"/>
    </row>
    <row r="840" spans="1:21" ht="12.75" customHeight="1">
      <c r="A840" s="169"/>
      <c r="B840" s="169"/>
      <c r="C840" s="169"/>
      <c r="D840" s="169"/>
      <c r="E840" s="169"/>
      <c r="F840" s="169"/>
      <c r="G840" s="169"/>
      <c r="H840" s="169"/>
      <c r="I840" s="169"/>
      <c r="J840" s="169"/>
      <c r="K840" s="169"/>
      <c r="L840" s="169"/>
      <c r="M840" s="169"/>
      <c r="N840" s="169"/>
      <c r="O840" s="169"/>
      <c r="P840" s="169"/>
      <c r="Q840" s="169"/>
      <c r="R840" s="169"/>
      <c r="S840" s="169"/>
      <c r="T840" s="169"/>
      <c r="U840" s="169"/>
    </row>
    <row r="841" spans="1:21" ht="12.75" customHeight="1">
      <c r="A841" s="169"/>
      <c r="B841" s="169"/>
      <c r="C841" s="169"/>
      <c r="D841" s="169"/>
      <c r="E841" s="169"/>
      <c r="F841" s="169"/>
      <c r="G841" s="169"/>
      <c r="H841" s="169"/>
      <c r="I841" s="169"/>
      <c r="J841" s="169"/>
      <c r="K841" s="169"/>
      <c r="L841" s="169"/>
      <c r="M841" s="169"/>
      <c r="N841" s="169"/>
      <c r="O841" s="169"/>
      <c r="P841" s="169"/>
      <c r="Q841" s="169"/>
      <c r="R841" s="169"/>
      <c r="S841" s="169"/>
      <c r="T841" s="169"/>
      <c r="U841" s="169"/>
    </row>
    <row r="842" spans="1:21" ht="12.75" customHeight="1">
      <c r="A842" s="169"/>
      <c r="B842" s="169"/>
      <c r="C842" s="169"/>
      <c r="D842" s="169"/>
      <c r="E842" s="169"/>
      <c r="F842" s="169"/>
      <c r="G842" s="169"/>
      <c r="H842" s="169"/>
      <c r="I842" s="169"/>
      <c r="J842" s="169"/>
      <c r="K842" s="169"/>
      <c r="L842" s="169"/>
      <c r="M842" s="169"/>
      <c r="N842" s="169"/>
      <c r="O842" s="169"/>
      <c r="P842" s="169"/>
      <c r="Q842" s="169"/>
      <c r="R842" s="169"/>
      <c r="S842" s="169"/>
      <c r="T842" s="169"/>
      <c r="U842" s="169"/>
    </row>
    <row r="843" spans="1:21" ht="12.75" customHeight="1">
      <c r="A843" s="169"/>
      <c r="B843" s="169"/>
      <c r="C843" s="169"/>
      <c r="D843" s="169"/>
      <c r="E843" s="169"/>
      <c r="F843" s="169"/>
      <c r="G843" s="169"/>
      <c r="H843" s="169"/>
      <c r="I843" s="169"/>
      <c r="J843" s="169"/>
      <c r="K843" s="169"/>
      <c r="L843" s="169"/>
      <c r="M843" s="169"/>
      <c r="N843" s="169"/>
      <c r="O843" s="169"/>
      <c r="P843" s="169"/>
      <c r="Q843" s="169"/>
      <c r="R843" s="169"/>
      <c r="S843" s="169"/>
      <c r="T843" s="169"/>
      <c r="U843" s="169"/>
    </row>
    <row r="844" spans="1:21" ht="12.75" customHeight="1">
      <c r="A844" s="169"/>
      <c r="B844" s="169"/>
      <c r="C844" s="169"/>
      <c r="D844" s="169"/>
      <c r="E844" s="169"/>
      <c r="F844" s="169"/>
      <c r="G844" s="169"/>
      <c r="H844" s="169"/>
      <c r="I844" s="169"/>
      <c r="J844" s="169"/>
      <c r="K844" s="169"/>
      <c r="L844" s="169"/>
      <c r="M844" s="169"/>
      <c r="N844" s="169"/>
      <c r="O844" s="169"/>
      <c r="P844" s="169"/>
      <c r="Q844" s="169"/>
      <c r="R844" s="169"/>
      <c r="S844" s="169"/>
      <c r="T844" s="169"/>
      <c r="U844" s="169"/>
    </row>
    <row r="845" spans="1:21" ht="12.75" customHeight="1">
      <c r="A845" s="169"/>
      <c r="B845" s="169"/>
      <c r="C845" s="169"/>
      <c r="D845" s="169"/>
      <c r="E845" s="169"/>
      <c r="F845" s="169"/>
      <c r="G845" s="169"/>
      <c r="H845" s="169"/>
      <c r="I845" s="169"/>
      <c r="J845" s="169"/>
      <c r="K845" s="169"/>
      <c r="L845" s="169"/>
      <c r="M845" s="169"/>
      <c r="N845" s="169"/>
      <c r="O845" s="169"/>
      <c r="P845" s="169"/>
      <c r="Q845" s="169"/>
      <c r="R845" s="169"/>
      <c r="S845" s="169"/>
      <c r="T845" s="169"/>
      <c r="U845" s="169"/>
    </row>
    <row r="846" spans="1:21" ht="12.75" customHeight="1">
      <c r="A846" s="169"/>
      <c r="B846" s="169"/>
      <c r="C846" s="169"/>
      <c r="D846" s="169"/>
      <c r="E846" s="169"/>
      <c r="F846" s="169"/>
      <c r="G846" s="169"/>
      <c r="H846" s="169"/>
      <c r="I846" s="169"/>
      <c r="J846" s="169"/>
      <c r="K846" s="169"/>
      <c r="L846" s="169"/>
      <c r="M846" s="169"/>
      <c r="N846" s="169"/>
      <c r="O846" s="169"/>
      <c r="P846" s="169"/>
      <c r="Q846" s="169"/>
      <c r="R846" s="169"/>
      <c r="S846" s="169"/>
      <c r="T846" s="169"/>
      <c r="U846" s="169"/>
    </row>
    <row r="847" spans="1:21" ht="12.75" customHeight="1">
      <c r="A847" s="169"/>
      <c r="B847" s="169"/>
      <c r="C847" s="169"/>
      <c r="D847" s="169"/>
      <c r="E847" s="169"/>
      <c r="F847" s="169"/>
      <c r="G847" s="169"/>
      <c r="H847" s="169"/>
      <c r="I847" s="169"/>
      <c r="J847" s="169"/>
      <c r="K847" s="169"/>
      <c r="L847" s="169"/>
      <c r="M847" s="169"/>
      <c r="N847" s="169"/>
      <c r="O847" s="169"/>
      <c r="P847" s="169"/>
      <c r="Q847" s="169"/>
      <c r="R847" s="169"/>
      <c r="S847" s="169"/>
      <c r="T847" s="169"/>
      <c r="U847" s="169"/>
    </row>
    <row r="848" spans="1:21" ht="12.75" customHeight="1">
      <c r="A848" s="169"/>
      <c r="B848" s="169"/>
      <c r="C848" s="169"/>
      <c r="D848" s="169"/>
      <c r="E848" s="169"/>
      <c r="F848" s="169"/>
      <c r="G848" s="169"/>
      <c r="H848" s="169"/>
      <c r="I848" s="169"/>
      <c r="J848" s="169"/>
      <c r="K848" s="169"/>
      <c r="L848" s="169"/>
      <c r="M848" s="169"/>
      <c r="N848" s="169"/>
      <c r="O848" s="169"/>
      <c r="P848" s="169"/>
      <c r="Q848" s="169"/>
      <c r="R848" s="169"/>
      <c r="S848" s="169"/>
      <c r="T848" s="169"/>
      <c r="U848" s="169"/>
    </row>
    <row r="849" spans="1:21" ht="12.75" customHeight="1">
      <c r="A849" s="169"/>
      <c r="B849" s="169"/>
      <c r="C849" s="169"/>
      <c r="D849" s="169"/>
      <c r="E849" s="169"/>
      <c r="F849" s="169"/>
      <c r="G849" s="169"/>
      <c r="H849" s="169"/>
      <c r="I849" s="169"/>
      <c r="J849" s="169"/>
      <c r="K849" s="169"/>
      <c r="L849" s="169"/>
      <c r="M849" s="169"/>
      <c r="N849" s="169"/>
      <c r="O849" s="169"/>
      <c r="P849" s="169"/>
      <c r="Q849" s="169"/>
      <c r="R849" s="169"/>
      <c r="S849" s="169"/>
      <c r="T849" s="169"/>
      <c r="U849" s="169"/>
    </row>
    <row r="850" spans="1:21" ht="12.75" customHeight="1">
      <c r="A850" s="169"/>
      <c r="B850" s="169"/>
      <c r="C850" s="169"/>
      <c r="D850" s="169"/>
      <c r="E850" s="169"/>
      <c r="F850" s="169"/>
      <c r="G850" s="169"/>
      <c r="H850" s="169"/>
      <c r="I850" s="169"/>
      <c r="J850" s="169"/>
      <c r="K850" s="169"/>
      <c r="L850" s="169"/>
      <c r="M850" s="169"/>
      <c r="N850" s="169"/>
      <c r="O850" s="169"/>
      <c r="P850" s="169"/>
      <c r="Q850" s="169"/>
      <c r="R850" s="169"/>
      <c r="S850" s="169"/>
      <c r="T850" s="169"/>
      <c r="U850" s="169"/>
    </row>
    <row r="851" spans="1:21" ht="12.75" customHeight="1">
      <c r="A851" s="169"/>
      <c r="B851" s="169"/>
      <c r="C851" s="169"/>
      <c r="D851" s="169"/>
      <c r="E851" s="169"/>
      <c r="F851" s="169"/>
      <c r="G851" s="169"/>
      <c r="H851" s="169"/>
      <c r="I851" s="169"/>
      <c r="J851" s="169"/>
      <c r="K851" s="169"/>
      <c r="L851" s="169"/>
      <c r="M851" s="169"/>
      <c r="N851" s="169"/>
      <c r="O851" s="169"/>
      <c r="P851" s="169"/>
      <c r="Q851" s="169"/>
      <c r="R851" s="169"/>
      <c r="S851" s="169"/>
      <c r="T851" s="169"/>
      <c r="U851" s="169"/>
    </row>
    <row r="852" spans="1:21" ht="12.75" customHeight="1">
      <c r="A852" s="169"/>
      <c r="B852" s="169"/>
      <c r="C852" s="169"/>
      <c r="D852" s="169"/>
      <c r="E852" s="169"/>
      <c r="F852" s="169"/>
      <c r="G852" s="169"/>
      <c r="H852" s="169"/>
      <c r="I852" s="169"/>
      <c r="J852" s="169"/>
      <c r="K852" s="169"/>
      <c r="L852" s="169"/>
      <c r="M852" s="169"/>
      <c r="N852" s="169"/>
      <c r="O852" s="169"/>
      <c r="P852" s="169"/>
      <c r="Q852" s="169"/>
      <c r="R852" s="169"/>
      <c r="S852" s="169"/>
      <c r="T852" s="169"/>
      <c r="U852" s="169"/>
    </row>
    <row r="853" spans="1:21" ht="12.75" customHeight="1">
      <c r="A853" s="169"/>
      <c r="B853" s="169"/>
      <c r="C853" s="169"/>
      <c r="D853" s="169"/>
      <c r="E853" s="169"/>
      <c r="F853" s="169"/>
      <c r="G853" s="169"/>
      <c r="H853" s="169"/>
      <c r="I853" s="169"/>
      <c r="J853" s="169"/>
      <c r="K853" s="169"/>
      <c r="L853" s="169"/>
      <c r="M853" s="169"/>
      <c r="N853" s="169"/>
      <c r="O853" s="169"/>
      <c r="P853" s="169"/>
      <c r="Q853" s="169"/>
      <c r="R853" s="169"/>
      <c r="S853" s="169"/>
      <c r="T853" s="169"/>
      <c r="U853" s="169"/>
    </row>
    <row r="854" spans="1:21" ht="12.75" customHeight="1">
      <c r="A854" s="169"/>
      <c r="B854" s="169"/>
      <c r="C854" s="169"/>
      <c r="D854" s="169"/>
      <c r="E854" s="169"/>
      <c r="F854" s="169"/>
      <c r="G854" s="169"/>
      <c r="H854" s="169"/>
      <c r="I854" s="169"/>
      <c r="J854" s="169"/>
      <c r="K854" s="169"/>
      <c r="L854" s="169"/>
      <c r="M854" s="169"/>
      <c r="N854" s="169"/>
      <c r="O854" s="169"/>
      <c r="P854" s="169"/>
      <c r="Q854" s="169"/>
      <c r="R854" s="169"/>
      <c r="S854" s="169"/>
      <c r="T854" s="169"/>
      <c r="U854" s="169"/>
    </row>
    <row r="855" spans="1:21" ht="12.75" customHeight="1">
      <c r="A855" s="169"/>
      <c r="B855" s="169"/>
      <c r="C855" s="169"/>
      <c r="D855" s="169"/>
      <c r="E855" s="169"/>
      <c r="F855" s="169"/>
      <c r="G855" s="169"/>
      <c r="H855" s="169"/>
      <c r="I855" s="169"/>
      <c r="J855" s="169"/>
      <c r="K855" s="169"/>
      <c r="L855" s="169"/>
      <c r="M855" s="169"/>
      <c r="N855" s="169"/>
      <c r="O855" s="169"/>
      <c r="P855" s="169"/>
      <c r="Q855" s="169"/>
      <c r="R855" s="169"/>
      <c r="S855" s="169"/>
      <c r="T855" s="169"/>
      <c r="U855" s="169"/>
    </row>
    <row r="856" spans="1:21" ht="12.75" customHeight="1">
      <c r="A856" s="169"/>
      <c r="B856" s="169"/>
      <c r="C856" s="169"/>
      <c r="D856" s="169"/>
      <c r="E856" s="169"/>
      <c r="F856" s="169"/>
      <c r="G856" s="169"/>
      <c r="H856" s="169"/>
      <c r="I856" s="169"/>
      <c r="J856" s="169"/>
      <c r="K856" s="169"/>
      <c r="L856" s="169"/>
      <c r="M856" s="169"/>
      <c r="N856" s="169"/>
      <c r="O856" s="169"/>
      <c r="P856" s="169"/>
      <c r="Q856" s="169"/>
      <c r="R856" s="169"/>
      <c r="S856" s="169"/>
      <c r="T856" s="169"/>
      <c r="U856" s="169"/>
    </row>
    <row r="857" spans="1:21" ht="12.75" customHeight="1">
      <c r="A857" s="169"/>
      <c r="B857" s="169"/>
      <c r="C857" s="169"/>
      <c r="D857" s="169"/>
      <c r="E857" s="169"/>
      <c r="F857" s="169"/>
      <c r="G857" s="169"/>
      <c r="H857" s="169"/>
      <c r="I857" s="169"/>
      <c r="J857" s="169"/>
      <c r="K857" s="169"/>
      <c r="L857" s="169"/>
      <c r="M857" s="169"/>
      <c r="N857" s="169"/>
      <c r="O857" s="169"/>
      <c r="P857" s="169"/>
      <c r="Q857" s="169"/>
      <c r="R857" s="169"/>
      <c r="S857" s="169"/>
      <c r="T857" s="169"/>
      <c r="U857" s="169"/>
    </row>
    <row r="858" spans="1:21" ht="12.75" customHeight="1">
      <c r="A858" s="169"/>
      <c r="B858" s="169"/>
      <c r="C858" s="169"/>
      <c r="D858" s="169"/>
      <c r="E858" s="169"/>
      <c r="F858" s="169"/>
      <c r="G858" s="169"/>
      <c r="H858" s="169"/>
      <c r="I858" s="169"/>
      <c r="J858" s="169"/>
      <c r="K858" s="169"/>
      <c r="L858" s="169"/>
      <c r="M858" s="169"/>
      <c r="N858" s="169"/>
      <c r="O858" s="169"/>
      <c r="P858" s="169"/>
      <c r="Q858" s="169"/>
      <c r="R858" s="169"/>
      <c r="S858" s="169"/>
      <c r="T858" s="169"/>
      <c r="U858" s="169"/>
    </row>
    <row r="859" spans="1:21" ht="12.75" customHeight="1">
      <c r="A859" s="169"/>
      <c r="B859" s="169"/>
      <c r="C859" s="169"/>
      <c r="D859" s="169"/>
      <c r="E859" s="169"/>
      <c r="F859" s="169"/>
      <c r="G859" s="169"/>
      <c r="H859" s="169"/>
      <c r="I859" s="169"/>
      <c r="J859" s="169"/>
      <c r="K859" s="169"/>
      <c r="L859" s="169"/>
      <c r="M859" s="169"/>
      <c r="N859" s="169"/>
      <c r="O859" s="169"/>
      <c r="P859" s="169"/>
      <c r="Q859" s="169"/>
      <c r="R859" s="169"/>
      <c r="S859" s="169"/>
      <c r="T859" s="169"/>
      <c r="U859" s="169"/>
    </row>
    <row r="860" spans="1:21" ht="12.75" customHeight="1">
      <c r="A860" s="169"/>
      <c r="B860" s="169"/>
      <c r="C860" s="169"/>
      <c r="D860" s="169"/>
      <c r="E860" s="169"/>
      <c r="F860" s="169"/>
      <c r="G860" s="169"/>
      <c r="H860" s="169"/>
      <c r="I860" s="169"/>
      <c r="J860" s="169"/>
      <c r="K860" s="169"/>
      <c r="L860" s="169"/>
      <c r="M860" s="169"/>
      <c r="N860" s="169"/>
      <c r="O860" s="169"/>
      <c r="P860" s="169"/>
      <c r="Q860" s="169"/>
      <c r="R860" s="169"/>
      <c r="S860" s="169"/>
      <c r="T860" s="169"/>
      <c r="U860" s="169"/>
    </row>
    <row r="861" spans="1:21" ht="12.75" customHeight="1">
      <c r="A861" s="169"/>
      <c r="B861" s="169"/>
      <c r="C861" s="169"/>
      <c r="D861" s="169"/>
      <c r="E861" s="169"/>
      <c r="F861" s="169"/>
      <c r="G861" s="169"/>
      <c r="H861" s="169"/>
      <c r="I861" s="169"/>
      <c r="J861" s="169"/>
      <c r="K861" s="169"/>
      <c r="L861" s="169"/>
      <c r="M861" s="169"/>
      <c r="N861" s="169"/>
      <c r="O861" s="169"/>
      <c r="P861" s="169"/>
      <c r="Q861" s="169"/>
      <c r="R861" s="169"/>
      <c r="S861" s="169"/>
      <c r="T861" s="169"/>
      <c r="U861" s="169"/>
    </row>
    <row r="862" spans="1:21" ht="12.75" customHeight="1">
      <c r="A862" s="169"/>
      <c r="B862" s="169"/>
      <c r="C862" s="169"/>
      <c r="D862" s="169"/>
      <c r="E862" s="169"/>
      <c r="F862" s="169"/>
      <c r="G862" s="169"/>
      <c r="H862" s="169"/>
      <c r="I862" s="169"/>
      <c r="J862" s="169"/>
      <c r="K862" s="169"/>
      <c r="L862" s="169"/>
      <c r="M862" s="169"/>
      <c r="N862" s="169"/>
      <c r="O862" s="169"/>
      <c r="P862" s="169"/>
      <c r="Q862" s="169"/>
      <c r="R862" s="169"/>
      <c r="S862" s="169"/>
      <c r="T862" s="169"/>
      <c r="U862" s="169"/>
    </row>
    <row r="863" spans="1:21" ht="12.75" customHeight="1">
      <c r="A863" s="169"/>
      <c r="B863" s="169"/>
      <c r="C863" s="169"/>
      <c r="D863" s="169"/>
      <c r="E863" s="169"/>
      <c r="F863" s="169"/>
      <c r="G863" s="169"/>
      <c r="H863" s="169"/>
      <c r="I863" s="169"/>
      <c r="J863" s="169"/>
      <c r="K863" s="169"/>
      <c r="L863" s="169"/>
      <c r="M863" s="169"/>
      <c r="N863" s="169"/>
      <c r="O863" s="169"/>
      <c r="P863" s="169"/>
      <c r="Q863" s="169"/>
      <c r="R863" s="169"/>
      <c r="S863" s="169"/>
      <c r="T863" s="169"/>
      <c r="U863" s="169"/>
    </row>
    <row r="864" spans="1:21" ht="12.75" customHeight="1">
      <c r="A864" s="169"/>
      <c r="B864" s="169"/>
      <c r="C864" s="169"/>
      <c r="D864" s="169"/>
      <c r="E864" s="169"/>
      <c r="F864" s="169"/>
      <c r="G864" s="169"/>
      <c r="H864" s="169"/>
      <c r="I864" s="169"/>
      <c r="J864" s="169"/>
      <c r="K864" s="169"/>
      <c r="L864" s="169"/>
      <c r="M864" s="169"/>
      <c r="N864" s="169"/>
      <c r="O864" s="169"/>
      <c r="P864" s="169"/>
      <c r="Q864" s="169"/>
      <c r="R864" s="169"/>
      <c r="S864" s="169"/>
      <c r="T864" s="169"/>
      <c r="U864" s="169"/>
    </row>
    <row r="865" spans="1:21" ht="12.75" customHeight="1">
      <c r="A865" s="169"/>
      <c r="B865" s="169"/>
      <c r="C865" s="169"/>
      <c r="D865" s="169"/>
      <c r="E865" s="169"/>
      <c r="F865" s="169"/>
      <c r="G865" s="169"/>
      <c r="H865" s="169"/>
      <c r="I865" s="169"/>
      <c r="J865" s="169"/>
      <c r="K865" s="169"/>
      <c r="L865" s="169"/>
      <c r="M865" s="169"/>
      <c r="N865" s="169"/>
      <c r="O865" s="169"/>
      <c r="P865" s="169"/>
      <c r="Q865" s="169"/>
      <c r="R865" s="169"/>
      <c r="S865" s="169"/>
      <c r="T865" s="169"/>
      <c r="U865" s="169"/>
    </row>
    <row r="866" spans="1:21" ht="12.75" customHeight="1">
      <c r="A866" s="169"/>
      <c r="B866" s="169"/>
      <c r="C866" s="169"/>
      <c r="D866" s="169"/>
      <c r="E866" s="169"/>
      <c r="F866" s="169"/>
      <c r="G866" s="169"/>
      <c r="H866" s="169"/>
      <c r="I866" s="169"/>
      <c r="J866" s="169"/>
      <c r="K866" s="169"/>
      <c r="L866" s="169"/>
      <c r="M866" s="169"/>
      <c r="N866" s="169"/>
      <c r="O866" s="169"/>
      <c r="P866" s="169"/>
      <c r="Q866" s="169"/>
      <c r="R866" s="169"/>
      <c r="S866" s="169"/>
      <c r="T866" s="169"/>
      <c r="U866" s="169"/>
    </row>
    <row r="867" spans="1:21" ht="12.75" customHeight="1">
      <c r="A867" s="169"/>
      <c r="B867" s="169"/>
      <c r="C867" s="169"/>
      <c r="D867" s="169"/>
      <c r="E867" s="169"/>
      <c r="F867" s="169"/>
      <c r="G867" s="169"/>
      <c r="H867" s="169"/>
      <c r="I867" s="169"/>
      <c r="J867" s="169"/>
      <c r="K867" s="169"/>
      <c r="L867" s="169"/>
      <c r="M867" s="169"/>
      <c r="N867" s="169"/>
      <c r="O867" s="169"/>
      <c r="P867" s="169"/>
      <c r="Q867" s="169"/>
      <c r="R867" s="169"/>
      <c r="S867" s="169"/>
      <c r="T867" s="169"/>
      <c r="U867" s="169"/>
    </row>
    <row r="868" spans="1:21" ht="12.75" customHeight="1">
      <c r="A868" s="169"/>
      <c r="B868" s="169"/>
      <c r="C868" s="169"/>
      <c r="D868" s="169"/>
      <c r="E868" s="169"/>
      <c r="F868" s="169"/>
      <c r="G868" s="169"/>
      <c r="H868" s="169"/>
      <c r="I868" s="169"/>
      <c r="J868" s="169"/>
      <c r="K868" s="169"/>
      <c r="L868" s="169"/>
      <c r="M868" s="169"/>
      <c r="N868" s="169"/>
      <c r="O868" s="169"/>
      <c r="P868" s="169"/>
      <c r="Q868" s="169"/>
      <c r="R868" s="169"/>
      <c r="S868" s="169"/>
      <c r="T868" s="169"/>
      <c r="U868" s="169"/>
    </row>
    <row r="869" spans="1:21" ht="12.75" customHeight="1">
      <c r="A869" s="169"/>
      <c r="B869" s="169"/>
      <c r="C869" s="169"/>
      <c r="D869" s="169"/>
      <c r="E869" s="169"/>
      <c r="F869" s="169"/>
      <c r="G869" s="169"/>
      <c r="H869" s="169"/>
      <c r="I869" s="169"/>
      <c r="J869" s="169"/>
      <c r="K869" s="169"/>
      <c r="L869" s="169"/>
      <c r="M869" s="169"/>
      <c r="N869" s="169"/>
      <c r="O869" s="169"/>
      <c r="P869" s="169"/>
      <c r="Q869" s="169"/>
      <c r="R869" s="169"/>
      <c r="S869" s="169"/>
      <c r="T869" s="169"/>
      <c r="U869" s="169"/>
    </row>
    <row r="870" spans="1:21" ht="12.75" customHeight="1">
      <c r="A870" s="169"/>
      <c r="B870" s="169"/>
      <c r="C870" s="169"/>
      <c r="D870" s="169"/>
      <c r="E870" s="169"/>
      <c r="F870" s="169"/>
      <c r="G870" s="169"/>
      <c r="H870" s="169"/>
      <c r="I870" s="169"/>
      <c r="J870" s="169"/>
      <c r="K870" s="169"/>
      <c r="L870" s="169"/>
      <c r="M870" s="169"/>
      <c r="N870" s="169"/>
      <c r="O870" s="169"/>
      <c r="P870" s="169"/>
      <c r="Q870" s="169"/>
      <c r="R870" s="169"/>
      <c r="S870" s="169"/>
      <c r="T870" s="169"/>
      <c r="U870" s="169"/>
    </row>
    <row r="871" spans="1:21" ht="12.75" customHeight="1">
      <c r="A871" s="169"/>
      <c r="B871" s="169"/>
      <c r="C871" s="169"/>
      <c r="D871" s="169"/>
      <c r="E871" s="169"/>
      <c r="F871" s="169"/>
      <c r="G871" s="169"/>
      <c r="H871" s="169"/>
      <c r="I871" s="169"/>
      <c r="J871" s="169"/>
      <c r="K871" s="169"/>
      <c r="L871" s="169"/>
      <c r="M871" s="169"/>
      <c r="N871" s="169"/>
      <c r="O871" s="169"/>
      <c r="P871" s="169"/>
      <c r="Q871" s="169"/>
      <c r="R871" s="169"/>
      <c r="S871" s="169"/>
      <c r="T871" s="169"/>
      <c r="U871" s="169"/>
    </row>
    <row r="872" spans="1:21" ht="12.75" customHeight="1">
      <c r="A872" s="169"/>
      <c r="B872" s="169"/>
      <c r="C872" s="169"/>
      <c r="D872" s="169"/>
      <c r="E872" s="169"/>
      <c r="F872" s="169"/>
      <c r="G872" s="169"/>
      <c r="H872" s="169"/>
      <c r="I872" s="169"/>
      <c r="J872" s="169"/>
      <c r="K872" s="169"/>
      <c r="L872" s="169"/>
      <c r="M872" s="169"/>
      <c r="N872" s="169"/>
      <c r="O872" s="169"/>
      <c r="P872" s="169"/>
      <c r="Q872" s="169"/>
      <c r="R872" s="169"/>
      <c r="S872" s="169"/>
      <c r="T872" s="169"/>
      <c r="U872" s="169"/>
    </row>
    <row r="873" spans="1:21" ht="12.75" customHeight="1">
      <c r="A873" s="169"/>
      <c r="B873" s="169"/>
      <c r="C873" s="169"/>
      <c r="D873" s="169"/>
      <c r="E873" s="169"/>
      <c r="F873" s="169"/>
      <c r="G873" s="169"/>
      <c r="H873" s="169"/>
      <c r="I873" s="169"/>
      <c r="J873" s="169"/>
      <c r="K873" s="169"/>
      <c r="L873" s="169"/>
      <c r="M873" s="169"/>
      <c r="N873" s="169"/>
      <c r="O873" s="169"/>
      <c r="P873" s="169"/>
      <c r="Q873" s="169"/>
      <c r="R873" s="169"/>
      <c r="S873" s="169"/>
      <c r="T873" s="169"/>
      <c r="U873" s="169"/>
    </row>
    <row r="874" spans="1:21" ht="12.75" customHeight="1">
      <c r="A874" s="169"/>
      <c r="B874" s="169"/>
      <c r="C874" s="169"/>
      <c r="D874" s="169"/>
      <c r="E874" s="169"/>
      <c r="F874" s="169"/>
      <c r="G874" s="169"/>
      <c r="H874" s="169"/>
      <c r="I874" s="169"/>
      <c r="J874" s="169"/>
      <c r="K874" s="169"/>
      <c r="L874" s="169"/>
      <c r="M874" s="169"/>
      <c r="N874" s="169"/>
      <c r="O874" s="169"/>
      <c r="P874" s="169"/>
      <c r="Q874" s="169"/>
      <c r="R874" s="169"/>
      <c r="S874" s="169"/>
      <c r="T874" s="169"/>
      <c r="U874" s="169"/>
    </row>
    <row r="875" spans="1:21" ht="12.75" customHeight="1">
      <c r="A875" s="169"/>
      <c r="B875" s="169"/>
      <c r="C875" s="169"/>
      <c r="D875" s="169"/>
      <c r="E875" s="169"/>
      <c r="F875" s="169"/>
      <c r="G875" s="169"/>
      <c r="H875" s="169"/>
      <c r="I875" s="169"/>
      <c r="J875" s="169"/>
      <c r="K875" s="169"/>
      <c r="L875" s="169"/>
      <c r="M875" s="169"/>
      <c r="N875" s="169"/>
      <c r="O875" s="169"/>
      <c r="P875" s="169"/>
      <c r="Q875" s="169"/>
      <c r="R875" s="169"/>
      <c r="S875" s="169"/>
      <c r="T875" s="169"/>
      <c r="U875" s="169"/>
    </row>
    <row r="876" spans="1:21" ht="12.75" customHeight="1">
      <c r="A876" s="169"/>
      <c r="B876" s="169"/>
      <c r="C876" s="169"/>
      <c r="D876" s="169"/>
      <c r="E876" s="169"/>
      <c r="F876" s="169"/>
      <c r="G876" s="169"/>
      <c r="H876" s="169"/>
      <c r="I876" s="169"/>
      <c r="J876" s="169"/>
      <c r="K876" s="169"/>
      <c r="L876" s="169"/>
      <c r="M876" s="169"/>
      <c r="N876" s="169"/>
      <c r="O876" s="169"/>
      <c r="P876" s="169"/>
      <c r="Q876" s="169"/>
      <c r="R876" s="169"/>
      <c r="S876" s="169"/>
      <c r="T876" s="169"/>
      <c r="U876" s="169"/>
    </row>
    <row r="877" spans="1:21" ht="12.75" customHeight="1">
      <c r="A877" s="169"/>
      <c r="B877" s="169"/>
      <c r="C877" s="169"/>
      <c r="D877" s="169"/>
      <c r="E877" s="169"/>
      <c r="F877" s="169"/>
      <c r="G877" s="169"/>
      <c r="H877" s="169"/>
      <c r="I877" s="169"/>
      <c r="J877" s="169"/>
      <c r="K877" s="169"/>
      <c r="L877" s="169"/>
      <c r="M877" s="169"/>
      <c r="N877" s="169"/>
      <c r="O877" s="169"/>
      <c r="P877" s="169"/>
      <c r="Q877" s="169"/>
      <c r="R877" s="169"/>
      <c r="S877" s="169"/>
      <c r="T877" s="169"/>
      <c r="U877" s="169"/>
    </row>
    <row r="878" spans="1:21" ht="12.75" customHeight="1">
      <c r="A878" s="169"/>
      <c r="B878" s="169"/>
      <c r="C878" s="169"/>
      <c r="D878" s="169"/>
      <c r="E878" s="169"/>
      <c r="F878" s="169"/>
      <c r="G878" s="169"/>
      <c r="H878" s="169"/>
      <c r="I878" s="169"/>
      <c r="J878" s="169"/>
      <c r="K878" s="169"/>
      <c r="L878" s="169"/>
      <c r="M878" s="169"/>
      <c r="N878" s="169"/>
      <c r="O878" s="169"/>
      <c r="P878" s="169"/>
      <c r="Q878" s="169"/>
      <c r="R878" s="169"/>
      <c r="S878" s="169"/>
      <c r="T878" s="169"/>
      <c r="U878" s="169"/>
    </row>
    <row r="879" spans="1:21" ht="12.75" customHeight="1">
      <c r="A879" s="169"/>
      <c r="B879" s="169"/>
      <c r="C879" s="169"/>
      <c r="D879" s="169"/>
      <c r="E879" s="169"/>
      <c r="F879" s="169"/>
      <c r="G879" s="169"/>
      <c r="H879" s="169"/>
      <c r="I879" s="169"/>
      <c r="J879" s="169"/>
      <c r="K879" s="169"/>
      <c r="L879" s="169"/>
      <c r="M879" s="169"/>
      <c r="N879" s="169"/>
      <c r="O879" s="169"/>
      <c r="P879" s="169"/>
      <c r="Q879" s="169"/>
      <c r="R879" s="169"/>
      <c r="S879" s="169"/>
      <c r="T879" s="169"/>
      <c r="U879" s="169"/>
    </row>
    <row r="880" spans="1:21" ht="12.75" customHeight="1">
      <c r="A880" s="169"/>
      <c r="B880" s="169"/>
      <c r="C880" s="169"/>
      <c r="D880" s="169"/>
      <c r="E880" s="169"/>
      <c r="F880" s="169"/>
      <c r="G880" s="169"/>
      <c r="H880" s="169"/>
      <c r="I880" s="169"/>
      <c r="J880" s="169"/>
      <c r="K880" s="169"/>
      <c r="L880" s="169"/>
      <c r="M880" s="169"/>
      <c r="N880" s="169"/>
      <c r="O880" s="169"/>
      <c r="P880" s="169"/>
      <c r="Q880" s="169"/>
      <c r="R880" s="169"/>
      <c r="S880" s="169"/>
      <c r="T880" s="169"/>
      <c r="U880" s="169"/>
    </row>
    <row r="881" spans="1:21" ht="12.75" customHeight="1">
      <c r="A881" s="169"/>
      <c r="B881" s="169"/>
      <c r="C881" s="169"/>
      <c r="D881" s="169"/>
      <c r="E881" s="169"/>
      <c r="F881" s="169"/>
      <c r="G881" s="169"/>
      <c r="H881" s="169"/>
      <c r="I881" s="169"/>
      <c r="J881" s="169"/>
      <c r="K881" s="169"/>
      <c r="L881" s="169"/>
      <c r="M881" s="169"/>
      <c r="N881" s="169"/>
      <c r="O881" s="169"/>
      <c r="P881" s="169"/>
      <c r="Q881" s="169"/>
      <c r="R881" s="169"/>
      <c r="S881" s="169"/>
      <c r="T881" s="169"/>
      <c r="U881" s="169"/>
    </row>
    <row r="882" spans="1:21" ht="12.75" customHeight="1">
      <c r="A882" s="169"/>
      <c r="B882" s="169"/>
      <c r="C882" s="169"/>
      <c r="D882" s="169"/>
      <c r="E882" s="169"/>
      <c r="F882" s="169"/>
      <c r="G882" s="169"/>
      <c r="H882" s="169"/>
      <c r="I882" s="169"/>
      <c r="J882" s="169"/>
      <c r="K882" s="169"/>
      <c r="L882" s="169"/>
      <c r="M882" s="169"/>
      <c r="N882" s="169"/>
      <c r="O882" s="169"/>
      <c r="P882" s="169"/>
      <c r="Q882" s="169"/>
      <c r="R882" s="169"/>
      <c r="S882" s="169"/>
      <c r="T882" s="169"/>
      <c r="U882" s="169"/>
    </row>
    <row r="883" spans="1:21" ht="12.75" customHeight="1">
      <c r="A883" s="169"/>
      <c r="B883" s="169"/>
      <c r="C883" s="169"/>
      <c r="D883" s="169"/>
      <c r="E883" s="169"/>
      <c r="F883" s="169"/>
      <c r="G883" s="169"/>
      <c r="H883" s="169"/>
      <c r="I883" s="169"/>
      <c r="J883" s="169"/>
      <c r="K883" s="169"/>
      <c r="L883" s="169"/>
      <c r="M883" s="169"/>
      <c r="N883" s="169"/>
      <c r="O883" s="169"/>
      <c r="P883" s="169"/>
      <c r="Q883" s="169"/>
      <c r="R883" s="169"/>
      <c r="S883" s="169"/>
      <c r="T883" s="169"/>
      <c r="U883" s="169"/>
    </row>
    <row r="884" spans="1:21" ht="12.75" customHeight="1">
      <c r="A884" s="169"/>
      <c r="B884" s="169"/>
      <c r="C884" s="169"/>
      <c r="D884" s="169"/>
      <c r="E884" s="169"/>
      <c r="F884" s="169"/>
      <c r="G884" s="169"/>
      <c r="H884" s="169"/>
      <c r="I884" s="169"/>
      <c r="J884" s="169"/>
      <c r="K884" s="169"/>
      <c r="L884" s="169"/>
      <c r="M884" s="169"/>
      <c r="N884" s="169"/>
      <c r="O884" s="169"/>
      <c r="P884" s="169"/>
      <c r="Q884" s="169"/>
      <c r="R884" s="169"/>
      <c r="S884" s="169"/>
      <c r="T884" s="169"/>
      <c r="U884" s="169"/>
    </row>
    <row r="885" spans="1:21" ht="12.75" customHeight="1">
      <c r="A885" s="169"/>
      <c r="B885" s="169"/>
      <c r="C885" s="169"/>
      <c r="D885" s="169"/>
      <c r="E885" s="169"/>
      <c r="F885" s="169"/>
      <c r="G885" s="169"/>
      <c r="H885" s="169"/>
      <c r="I885" s="169"/>
      <c r="J885" s="169"/>
      <c r="K885" s="169"/>
      <c r="L885" s="169"/>
      <c r="M885" s="169"/>
      <c r="N885" s="169"/>
      <c r="O885" s="169"/>
      <c r="P885" s="169"/>
      <c r="Q885" s="169"/>
      <c r="R885" s="169"/>
      <c r="S885" s="169"/>
      <c r="T885" s="169"/>
      <c r="U885" s="169"/>
    </row>
    <row r="886" spans="1:21" ht="12.75" customHeight="1">
      <c r="A886" s="169"/>
      <c r="B886" s="169"/>
      <c r="C886" s="169"/>
      <c r="D886" s="169"/>
      <c r="E886" s="169"/>
      <c r="F886" s="169"/>
      <c r="G886" s="169"/>
      <c r="H886" s="169"/>
      <c r="I886" s="169"/>
      <c r="J886" s="169"/>
      <c r="K886" s="169"/>
      <c r="L886" s="169"/>
      <c r="M886" s="169"/>
      <c r="N886" s="169"/>
      <c r="O886" s="169"/>
      <c r="P886" s="169"/>
      <c r="Q886" s="169"/>
      <c r="R886" s="169"/>
      <c r="S886" s="169"/>
      <c r="T886" s="169"/>
      <c r="U886" s="169"/>
    </row>
    <row r="887" spans="1:21" ht="12.75" customHeight="1">
      <c r="A887" s="169"/>
      <c r="B887" s="169"/>
      <c r="C887" s="169"/>
      <c r="D887" s="169"/>
      <c r="E887" s="169"/>
      <c r="F887" s="169"/>
      <c r="G887" s="169"/>
      <c r="H887" s="169"/>
      <c r="I887" s="169"/>
      <c r="J887" s="169"/>
      <c r="K887" s="169"/>
      <c r="L887" s="169"/>
      <c r="M887" s="169"/>
      <c r="N887" s="169"/>
      <c r="O887" s="169"/>
      <c r="P887" s="169"/>
      <c r="Q887" s="169"/>
      <c r="R887" s="169"/>
      <c r="S887" s="169"/>
      <c r="T887" s="169"/>
      <c r="U887" s="169"/>
    </row>
    <row r="888" spans="1:21" ht="12.75" customHeight="1">
      <c r="A888" s="169"/>
      <c r="B888" s="169"/>
      <c r="C888" s="169"/>
      <c r="D888" s="169"/>
      <c r="E888" s="169"/>
      <c r="F888" s="169"/>
      <c r="G888" s="169"/>
      <c r="H888" s="169"/>
      <c r="I888" s="169"/>
      <c r="J888" s="169"/>
      <c r="K888" s="169"/>
      <c r="L888" s="169"/>
      <c r="M888" s="169"/>
      <c r="N888" s="169"/>
      <c r="O888" s="169"/>
      <c r="P888" s="169"/>
      <c r="Q888" s="169"/>
      <c r="R888" s="169"/>
      <c r="S888" s="169"/>
      <c r="T888" s="169"/>
      <c r="U888" s="169"/>
    </row>
    <row r="889" spans="1:21" ht="12.75" customHeight="1">
      <c r="A889" s="169"/>
      <c r="B889" s="169"/>
      <c r="C889" s="169"/>
      <c r="D889" s="169"/>
      <c r="E889" s="169"/>
      <c r="F889" s="169"/>
      <c r="G889" s="169"/>
      <c r="H889" s="169"/>
      <c r="I889" s="169"/>
      <c r="J889" s="169"/>
      <c r="K889" s="169"/>
      <c r="L889" s="169"/>
      <c r="M889" s="169"/>
      <c r="N889" s="169"/>
      <c r="O889" s="169"/>
      <c r="P889" s="169"/>
      <c r="Q889" s="169"/>
      <c r="R889" s="169"/>
      <c r="S889" s="169"/>
      <c r="T889" s="169"/>
      <c r="U889" s="169"/>
    </row>
    <row r="890" spans="1:21" ht="12.75" customHeight="1">
      <c r="A890" s="169"/>
      <c r="B890" s="169"/>
      <c r="C890" s="169"/>
      <c r="D890" s="169"/>
      <c r="E890" s="169"/>
      <c r="F890" s="169"/>
      <c r="G890" s="169"/>
      <c r="H890" s="169"/>
      <c r="I890" s="169"/>
      <c r="J890" s="169"/>
      <c r="K890" s="169"/>
      <c r="L890" s="169"/>
      <c r="M890" s="169"/>
      <c r="N890" s="169"/>
      <c r="O890" s="169"/>
      <c r="P890" s="169"/>
      <c r="Q890" s="169"/>
      <c r="R890" s="169"/>
      <c r="S890" s="169"/>
      <c r="T890" s="169"/>
      <c r="U890" s="169"/>
    </row>
    <row r="891" spans="1:21" ht="12.75" customHeight="1">
      <c r="A891" s="169"/>
      <c r="B891" s="169"/>
      <c r="C891" s="169"/>
      <c r="D891" s="169"/>
      <c r="E891" s="169"/>
      <c r="F891" s="169"/>
      <c r="G891" s="169"/>
      <c r="H891" s="169"/>
      <c r="I891" s="169"/>
      <c r="J891" s="169"/>
      <c r="K891" s="169"/>
      <c r="L891" s="169"/>
      <c r="M891" s="169"/>
      <c r="N891" s="169"/>
      <c r="O891" s="169"/>
      <c r="P891" s="169"/>
      <c r="Q891" s="169"/>
      <c r="R891" s="169"/>
      <c r="S891" s="169"/>
      <c r="T891" s="169"/>
      <c r="U891" s="169"/>
    </row>
    <row r="892" spans="1:21" ht="12.75" customHeight="1">
      <c r="A892" s="169"/>
      <c r="B892" s="169"/>
      <c r="C892" s="169"/>
      <c r="D892" s="169"/>
      <c r="E892" s="169"/>
      <c r="F892" s="169"/>
      <c r="G892" s="169"/>
      <c r="H892" s="169"/>
      <c r="I892" s="169"/>
      <c r="J892" s="169"/>
      <c r="K892" s="169"/>
      <c r="L892" s="169"/>
      <c r="M892" s="169"/>
      <c r="N892" s="169"/>
      <c r="O892" s="169"/>
      <c r="P892" s="169"/>
      <c r="Q892" s="169"/>
      <c r="R892" s="169"/>
      <c r="S892" s="169"/>
      <c r="T892" s="169"/>
      <c r="U892" s="169"/>
    </row>
    <row r="893" spans="1:21" ht="12.75" customHeight="1">
      <c r="A893" s="169"/>
      <c r="B893" s="169"/>
      <c r="C893" s="169"/>
      <c r="D893" s="169"/>
      <c r="E893" s="169"/>
      <c r="F893" s="169"/>
      <c r="G893" s="169"/>
      <c r="H893" s="169"/>
      <c r="I893" s="169"/>
      <c r="J893" s="169"/>
      <c r="K893" s="169"/>
      <c r="L893" s="169"/>
      <c r="M893" s="169"/>
      <c r="N893" s="169"/>
      <c r="O893" s="169"/>
      <c r="P893" s="169"/>
      <c r="Q893" s="169"/>
      <c r="R893" s="169"/>
      <c r="S893" s="169"/>
      <c r="T893" s="169"/>
      <c r="U893" s="169"/>
    </row>
    <row r="894" spans="1:21" ht="12.75" customHeight="1">
      <c r="A894" s="169"/>
      <c r="B894" s="169"/>
      <c r="C894" s="169"/>
      <c r="D894" s="169"/>
      <c r="E894" s="169"/>
      <c r="F894" s="169"/>
      <c r="G894" s="169"/>
      <c r="H894" s="169"/>
      <c r="I894" s="169"/>
      <c r="J894" s="169"/>
      <c r="K894" s="169"/>
      <c r="L894" s="169"/>
      <c r="M894" s="169"/>
      <c r="N894" s="169"/>
      <c r="O894" s="169"/>
      <c r="P894" s="169"/>
      <c r="Q894" s="169"/>
      <c r="R894" s="169"/>
      <c r="S894" s="169"/>
      <c r="T894" s="169"/>
      <c r="U894" s="169"/>
    </row>
    <row r="895" spans="1:21" ht="12.75" customHeight="1">
      <c r="A895" s="169"/>
      <c r="B895" s="169"/>
      <c r="C895" s="169"/>
      <c r="D895" s="169"/>
      <c r="E895" s="169"/>
      <c r="F895" s="169"/>
      <c r="G895" s="169"/>
      <c r="H895" s="169"/>
      <c r="I895" s="169"/>
      <c r="J895" s="169"/>
      <c r="K895" s="169"/>
      <c r="L895" s="169"/>
      <c r="M895" s="169"/>
      <c r="N895" s="169"/>
      <c r="O895" s="169"/>
      <c r="P895" s="169"/>
      <c r="Q895" s="169"/>
      <c r="R895" s="169"/>
      <c r="S895" s="169"/>
      <c r="T895" s="169"/>
      <c r="U895" s="169"/>
    </row>
    <row r="896" spans="1:21" ht="12.75" customHeight="1">
      <c r="A896" s="169"/>
      <c r="B896" s="169"/>
      <c r="C896" s="169"/>
      <c r="D896" s="169"/>
      <c r="E896" s="169"/>
      <c r="F896" s="169"/>
      <c r="G896" s="169"/>
      <c r="H896" s="169"/>
      <c r="I896" s="169"/>
      <c r="J896" s="169"/>
      <c r="K896" s="169"/>
      <c r="L896" s="169"/>
      <c r="M896" s="169"/>
      <c r="N896" s="169"/>
      <c r="O896" s="169"/>
      <c r="P896" s="169"/>
      <c r="Q896" s="169"/>
      <c r="R896" s="169"/>
      <c r="S896" s="169"/>
      <c r="T896" s="169"/>
      <c r="U896" s="169"/>
    </row>
    <row r="897" spans="1:21" ht="12.75" customHeight="1">
      <c r="A897" s="169"/>
      <c r="B897" s="169"/>
      <c r="C897" s="169"/>
      <c r="D897" s="169"/>
      <c r="E897" s="169"/>
      <c r="F897" s="169"/>
      <c r="G897" s="169"/>
      <c r="H897" s="169"/>
      <c r="I897" s="169"/>
      <c r="J897" s="169"/>
      <c r="K897" s="169"/>
      <c r="L897" s="169"/>
      <c r="M897" s="169"/>
      <c r="N897" s="169"/>
      <c r="O897" s="169"/>
      <c r="P897" s="169"/>
      <c r="Q897" s="169"/>
      <c r="R897" s="169"/>
      <c r="S897" s="169"/>
      <c r="T897" s="169"/>
      <c r="U897" s="169"/>
    </row>
    <row r="898" spans="1:21" ht="12.75" customHeight="1">
      <c r="A898" s="169"/>
      <c r="B898" s="169"/>
      <c r="C898" s="169"/>
      <c r="D898" s="169"/>
      <c r="E898" s="169"/>
      <c r="F898" s="169"/>
      <c r="G898" s="169"/>
      <c r="H898" s="169"/>
      <c r="I898" s="169"/>
      <c r="J898" s="169"/>
      <c r="K898" s="169"/>
      <c r="L898" s="169"/>
      <c r="M898" s="169"/>
      <c r="N898" s="169"/>
      <c r="O898" s="169"/>
      <c r="P898" s="169"/>
      <c r="Q898" s="169"/>
      <c r="R898" s="169"/>
      <c r="S898" s="169"/>
      <c r="T898" s="169"/>
      <c r="U898" s="169"/>
    </row>
    <row r="899" spans="1:21" ht="12.75" customHeight="1">
      <c r="A899" s="169"/>
      <c r="B899" s="169"/>
      <c r="C899" s="169"/>
      <c r="D899" s="169"/>
      <c r="E899" s="169"/>
      <c r="F899" s="169"/>
      <c r="G899" s="169"/>
      <c r="H899" s="169"/>
      <c r="I899" s="169"/>
      <c r="J899" s="169"/>
      <c r="K899" s="169"/>
      <c r="L899" s="169"/>
      <c r="M899" s="169"/>
      <c r="N899" s="169"/>
      <c r="O899" s="169"/>
      <c r="P899" s="169"/>
      <c r="Q899" s="169"/>
      <c r="R899" s="169"/>
      <c r="S899" s="169"/>
      <c r="T899" s="169"/>
      <c r="U899" s="169"/>
    </row>
    <row r="900" spans="1:21" ht="12.75" customHeight="1">
      <c r="A900" s="169"/>
      <c r="B900" s="169"/>
      <c r="C900" s="169"/>
      <c r="D900" s="169"/>
      <c r="E900" s="169"/>
      <c r="F900" s="169"/>
      <c r="G900" s="169"/>
      <c r="H900" s="169"/>
      <c r="I900" s="169"/>
      <c r="J900" s="169"/>
      <c r="K900" s="169"/>
      <c r="L900" s="169"/>
      <c r="M900" s="169"/>
      <c r="N900" s="169"/>
      <c r="O900" s="169"/>
      <c r="P900" s="169"/>
      <c r="Q900" s="169"/>
      <c r="R900" s="169"/>
      <c r="S900" s="169"/>
      <c r="T900" s="169"/>
      <c r="U900" s="169"/>
    </row>
    <row r="901" spans="1:21" ht="12.75" customHeight="1">
      <c r="A901" s="169"/>
      <c r="B901" s="169"/>
      <c r="C901" s="169"/>
      <c r="D901" s="169"/>
      <c r="E901" s="169"/>
      <c r="F901" s="169"/>
      <c r="G901" s="169"/>
      <c r="H901" s="169"/>
      <c r="I901" s="169"/>
      <c r="J901" s="169"/>
      <c r="K901" s="169"/>
      <c r="L901" s="169"/>
      <c r="M901" s="169"/>
      <c r="N901" s="169"/>
      <c r="O901" s="169"/>
      <c r="P901" s="169"/>
      <c r="Q901" s="169"/>
      <c r="R901" s="169"/>
      <c r="S901" s="169"/>
      <c r="T901" s="169"/>
      <c r="U901" s="169"/>
    </row>
    <row r="902" spans="1:21" ht="12.75" customHeight="1">
      <c r="A902" s="169"/>
      <c r="B902" s="169"/>
      <c r="C902" s="169"/>
      <c r="D902" s="169"/>
      <c r="E902" s="169"/>
      <c r="F902" s="169"/>
      <c r="G902" s="169"/>
      <c r="H902" s="169"/>
      <c r="I902" s="169"/>
      <c r="J902" s="169"/>
      <c r="K902" s="169"/>
      <c r="L902" s="169"/>
      <c r="M902" s="169"/>
      <c r="N902" s="169"/>
      <c r="O902" s="169"/>
      <c r="P902" s="169"/>
      <c r="Q902" s="169"/>
      <c r="R902" s="169"/>
      <c r="S902" s="169"/>
      <c r="T902" s="169"/>
      <c r="U902" s="169"/>
    </row>
    <row r="903" spans="1:21" ht="12.75" customHeight="1">
      <c r="A903" s="169"/>
      <c r="B903" s="169"/>
      <c r="C903" s="169"/>
      <c r="D903" s="169"/>
      <c r="E903" s="169"/>
      <c r="F903" s="169"/>
      <c r="G903" s="169"/>
      <c r="H903" s="169"/>
      <c r="I903" s="169"/>
      <c r="J903" s="169"/>
      <c r="K903" s="169"/>
      <c r="L903" s="169"/>
      <c r="M903" s="169"/>
      <c r="N903" s="169"/>
      <c r="O903" s="169"/>
      <c r="P903" s="169"/>
      <c r="Q903" s="169"/>
      <c r="R903" s="169"/>
      <c r="S903" s="169"/>
      <c r="T903" s="169"/>
      <c r="U903" s="169"/>
    </row>
    <row r="904" spans="1:21" ht="12.75" customHeight="1">
      <c r="A904" s="169"/>
      <c r="B904" s="169"/>
      <c r="C904" s="169"/>
      <c r="D904" s="169"/>
      <c r="E904" s="169"/>
      <c r="F904" s="169"/>
      <c r="G904" s="169"/>
      <c r="H904" s="169"/>
      <c r="I904" s="169"/>
      <c r="J904" s="169"/>
      <c r="K904" s="169"/>
      <c r="L904" s="169"/>
      <c r="M904" s="169"/>
      <c r="N904" s="169"/>
      <c r="O904" s="169"/>
      <c r="P904" s="169"/>
      <c r="Q904" s="169"/>
      <c r="R904" s="169"/>
      <c r="S904" s="169"/>
      <c r="T904" s="169"/>
      <c r="U904" s="169"/>
    </row>
    <row r="905" spans="1:21" ht="12.75" customHeight="1">
      <c r="A905" s="169"/>
      <c r="B905" s="169"/>
      <c r="C905" s="169"/>
      <c r="D905" s="169"/>
      <c r="E905" s="169"/>
      <c r="F905" s="169"/>
      <c r="G905" s="169"/>
      <c r="H905" s="169"/>
      <c r="I905" s="169"/>
      <c r="J905" s="169"/>
      <c r="K905" s="169"/>
      <c r="L905" s="169"/>
      <c r="M905" s="169"/>
      <c r="N905" s="169"/>
      <c r="O905" s="169"/>
      <c r="P905" s="169"/>
      <c r="Q905" s="169"/>
      <c r="R905" s="169"/>
      <c r="S905" s="169"/>
      <c r="T905" s="169"/>
      <c r="U905" s="169"/>
    </row>
    <row r="906" spans="1:21" ht="12.75" customHeight="1">
      <c r="A906" s="169"/>
      <c r="B906" s="169"/>
      <c r="C906" s="169"/>
      <c r="D906" s="169"/>
      <c r="E906" s="169"/>
      <c r="F906" s="169"/>
      <c r="G906" s="169"/>
      <c r="H906" s="169"/>
      <c r="I906" s="169"/>
      <c r="J906" s="169"/>
      <c r="K906" s="169"/>
      <c r="L906" s="169"/>
      <c r="M906" s="169"/>
      <c r="N906" s="169"/>
      <c r="O906" s="169"/>
      <c r="P906" s="169"/>
      <c r="Q906" s="169"/>
      <c r="R906" s="169"/>
      <c r="S906" s="169"/>
      <c r="T906" s="169"/>
      <c r="U906" s="169"/>
    </row>
    <row r="907" spans="1:21" ht="12.75" customHeight="1">
      <c r="A907" s="169"/>
      <c r="B907" s="169"/>
      <c r="C907" s="169"/>
      <c r="D907" s="169"/>
      <c r="E907" s="169"/>
      <c r="F907" s="169"/>
      <c r="G907" s="169"/>
      <c r="H907" s="169"/>
      <c r="I907" s="169"/>
      <c r="J907" s="169"/>
      <c r="K907" s="169"/>
      <c r="L907" s="169"/>
      <c r="M907" s="169"/>
      <c r="N907" s="169"/>
      <c r="O907" s="169"/>
      <c r="P907" s="169"/>
      <c r="Q907" s="169"/>
      <c r="R907" s="169"/>
      <c r="S907" s="169"/>
      <c r="T907" s="169"/>
      <c r="U907" s="169"/>
    </row>
    <row r="908" spans="1:21" ht="12.75" customHeight="1">
      <c r="A908" s="169"/>
      <c r="B908" s="169"/>
      <c r="C908" s="169"/>
      <c r="D908" s="169"/>
      <c r="E908" s="169"/>
      <c r="F908" s="169"/>
      <c r="G908" s="169"/>
      <c r="H908" s="169"/>
      <c r="I908" s="169"/>
      <c r="J908" s="169"/>
      <c r="K908" s="169"/>
      <c r="L908" s="169"/>
      <c r="M908" s="169"/>
      <c r="N908" s="169"/>
      <c r="O908" s="169"/>
      <c r="P908" s="169"/>
      <c r="Q908" s="169"/>
      <c r="R908" s="169"/>
      <c r="S908" s="169"/>
      <c r="T908" s="169"/>
      <c r="U908" s="169"/>
    </row>
    <row r="909" spans="1:21" ht="12.75" customHeight="1">
      <c r="A909" s="169"/>
      <c r="B909" s="169"/>
      <c r="C909" s="169"/>
      <c r="D909" s="169"/>
      <c r="E909" s="169"/>
      <c r="F909" s="169"/>
      <c r="G909" s="169"/>
      <c r="H909" s="169"/>
      <c r="I909" s="169"/>
      <c r="J909" s="169"/>
      <c r="K909" s="169"/>
      <c r="L909" s="169"/>
      <c r="M909" s="169"/>
      <c r="N909" s="169"/>
      <c r="O909" s="169"/>
      <c r="P909" s="169"/>
      <c r="Q909" s="169"/>
      <c r="R909" s="169"/>
      <c r="S909" s="169"/>
      <c r="T909" s="169"/>
      <c r="U909" s="169"/>
    </row>
    <row r="910" spans="1:21" ht="12.75" customHeight="1">
      <c r="A910" s="169"/>
      <c r="B910" s="169"/>
      <c r="C910" s="169"/>
      <c r="D910" s="169"/>
      <c r="E910" s="169"/>
      <c r="F910" s="169"/>
      <c r="G910" s="169"/>
      <c r="H910" s="169"/>
      <c r="I910" s="169"/>
      <c r="J910" s="169"/>
      <c r="K910" s="169"/>
      <c r="L910" s="169"/>
      <c r="M910" s="169"/>
      <c r="N910" s="169"/>
      <c r="O910" s="169"/>
      <c r="P910" s="169"/>
      <c r="Q910" s="169"/>
      <c r="R910" s="169"/>
      <c r="S910" s="169"/>
      <c r="T910" s="169"/>
      <c r="U910" s="169"/>
    </row>
    <row r="911" spans="1:21" ht="12.75" customHeight="1">
      <c r="A911" s="169"/>
      <c r="B911" s="169"/>
      <c r="C911" s="169"/>
      <c r="D911" s="169"/>
      <c r="E911" s="169"/>
      <c r="F911" s="169"/>
      <c r="G911" s="169"/>
      <c r="H911" s="169"/>
      <c r="I911" s="169"/>
      <c r="J911" s="169"/>
      <c r="K911" s="169"/>
      <c r="L911" s="169"/>
      <c r="M911" s="169"/>
      <c r="N911" s="169"/>
      <c r="O911" s="169"/>
      <c r="P911" s="169"/>
      <c r="Q911" s="169"/>
      <c r="R911" s="169"/>
      <c r="S911" s="169"/>
      <c r="T911" s="169"/>
      <c r="U911" s="169"/>
    </row>
    <row r="912" spans="1:21" ht="12.75" customHeight="1">
      <c r="A912" s="169"/>
      <c r="B912" s="169"/>
      <c r="C912" s="169"/>
      <c r="D912" s="169"/>
      <c r="E912" s="169"/>
      <c r="F912" s="169"/>
      <c r="G912" s="169"/>
      <c r="H912" s="169"/>
      <c r="I912" s="169"/>
      <c r="J912" s="169"/>
      <c r="K912" s="169"/>
      <c r="L912" s="169"/>
      <c r="M912" s="169"/>
      <c r="N912" s="169"/>
      <c r="O912" s="169"/>
      <c r="P912" s="169"/>
      <c r="Q912" s="169"/>
      <c r="R912" s="169"/>
      <c r="S912" s="169"/>
      <c r="T912" s="169"/>
      <c r="U912" s="169"/>
    </row>
    <row r="913" spans="1:21" ht="12.75" customHeight="1">
      <c r="A913" s="169"/>
      <c r="B913" s="169"/>
      <c r="C913" s="169"/>
      <c r="D913" s="169"/>
      <c r="E913" s="169"/>
      <c r="F913" s="169"/>
      <c r="G913" s="169"/>
      <c r="H913" s="169"/>
      <c r="I913" s="169"/>
      <c r="J913" s="169"/>
      <c r="K913" s="169"/>
      <c r="L913" s="169"/>
      <c r="M913" s="169"/>
      <c r="N913" s="169"/>
      <c r="O913" s="169"/>
      <c r="P913" s="169"/>
      <c r="Q913" s="169"/>
      <c r="R913" s="169"/>
      <c r="S913" s="169"/>
      <c r="T913" s="169"/>
      <c r="U913" s="169"/>
    </row>
    <row r="914" spans="1:21" ht="12.75" customHeight="1">
      <c r="A914" s="169"/>
      <c r="B914" s="169"/>
      <c r="C914" s="169"/>
      <c r="D914" s="169"/>
      <c r="E914" s="169"/>
      <c r="F914" s="169"/>
      <c r="G914" s="169"/>
      <c r="H914" s="169"/>
      <c r="I914" s="169"/>
      <c r="J914" s="169"/>
      <c r="K914" s="169"/>
      <c r="L914" s="169"/>
      <c r="M914" s="169"/>
      <c r="N914" s="169"/>
      <c r="O914" s="169"/>
      <c r="P914" s="169"/>
      <c r="Q914" s="169"/>
      <c r="R914" s="169"/>
      <c r="S914" s="169"/>
      <c r="T914" s="169"/>
      <c r="U914" s="169"/>
    </row>
    <row r="915" spans="1:21" ht="12.75" customHeight="1">
      <c r="A915" s="169"/>
      <c r="B915" s="169"/>
      <c r="C915" s="169"/>
      <c r="D915" s="169"/>
      <c r="E915" s="169"/>
      <c r="F915" s="169"/>
      <c r="G915" s="169"/>
      <c r="H915" s="169"/>
      <c r="I915" s="169"/>
      <c r="J915" s="169"/>
      <c r="K915" s="169"/>
      <c r="L915" s="169"/>
      <c r="M915" s="169"/>
      <c r="N915" s="169"/>
      <c r="O915" s="169"/>
      <c r="P915" s="169"/>
      <c r="Q915" s="169"/>
      <c r="R915" s="169"/>
      <c r="S915" s="169"/>
      <c r="T915" s="169"/>
      <c r="U915" s="169"/>
    </row>
    <row r="916" spans="1:21" ht="12.75" customHeight="1">
      <c r="A916" s="169"/>
      <c r="B916" s="169"/>
      <c r="C916" s="169"/>
      <c r="D916" s="169"/>
      <c r="E916" s="169"/>
      <c r="F916" s="169"/>
      <c r="G916" s="169"/>
      <c r="H916" s="169"/>
      <c r="I916" s="169"/>
      <c r="J916" s="169"/>
      <c r="K916" s="169"/>
      <c r="L916" s="169"/>
      <c r="M916" s="169"/>
      <c r="N916" s="169"/>
      <c r="O916" s="169"/>
      <c r="P916" s="169"/>
      <c r="Q916" s="169"/>
      <c r="R916" s="169"/>
      <c r="S916" s="169"/>
      <c r="T916" s="169"/>
      <c r="U916" s="169"/>
    </row>
    <row r="917" spans="1:21" ht="12.75" customHeight="1">
      <c r="A917" s="169"/>
      <c r="B917" s="169"/>
      <c r="C917" s="169"/>
      <c r="D917" s="169"/>
      <c r="E917" s="169"/>
      <c r="F917" s="169"/>
      <c r="G917" s="169"/>
      <c r="H917" s="169"/>
      <c r="I917" s="169"/>
      <c r="J917" s="169"/>
      <c r="K917" s="169"/>
      <c r="L917" s="169"/>
      <c r="M917" s="169"/>
      <c r="N917" s="169"/>
      <c r="O917" s="169"/>
      <c r="P917" s="169"/>
      <c r="Q917" s="169"/>
      <c r="R917" s="169"/>
      <c r="S917" s="169"/>
      <c r="T917" s="169"/>
      <c r="U917" s="169"/>
    </row>
    <row r="918" spans="1:21" ht="12.75" customHeight="1">
      <c r="A918" s="169"/>
      <c r="B918" s="169"/>
      <c r="C918" s="169"/>
      <c r="D918" s="169"/>
      <c r="E918" s="169"/>
      <c r="F918" s="169"/>
      <c r="G918" s="169"/>
      <c r="H918" s="169"/>
      <c r="I918" s="169"/>
      <c r="J918" s="169"/>
      <c r="K918" s="169"/>
      <c r="L918" s="169"/>
      <c r="M918" s="169"/>
      <c r="N918" s="169"/>
      <c r="O918" s="169"/>
      <c r="P918" s="169"/>
      <c r="Q918" s="169"/>
      <c r="R918" s="169"/>
      <c r="S918" s="169"/>
      <c r="T918" s="169"/>
      <c r="U918" s="169"/>
    </row>
    <row r="919" spans="1:21" ht="12.75" customHeight="1">
      <c r="A919" s="169"/>
      <c r="B919" s="169"/>
      <c r="C919" s="169"/>
      <c r="D919" s="169"/>
      <c r="E919" s="169"/>
      <c r="F919" s="169"/>
      <c r="G919" s="169"/>
      <c r="H919" s="169"/>
      <c r="I919" s="169"/>
      <c r="J919" s="169"/>
      <c r="K919" s="169"/>
      <c r="L919" s="169"/>
      <c r="M919" s="169"/>
      <c r="N919" s="169"/>
      <c r="O919" s="169"/>
      <c r="P919" s="169"/>
      <c r="Q919" s="169"/>
      <c r="R919" s="169"/>
      <c r="S919" s="169"/>
      <c r="T919" s="169"/>
      <c r="U919" s="169"/>
    </row>
    <row r="920" spans="1:21" ht="12.75" customHeight="1">
      <c r="A920" s="169"/>
      <c r="B920" s="169"/>
      <c r="C920" s="169"/>
      <c r="D920" s="169"/>
      <c r="E920" s="169"/>
      <c r="F920" s="169"/>
      <c r="G920" s="169"/>
      <c r="H920" s="169"/>
      <c r="I920" s="169"/>
      <c r="J920" s="169"/>
      <c r="K920" s="169"/>
      <c r="L920" s="169"/>
      <c r="M920" s="169"/>
      <c r="N920" s="169"/>
      <c r="O920" s="169"/>
      <c r="P920" s="169"/>
      <c r="Q920" s="169"/>
      <c r="R920" s="169"/>
      <c r="S920" s="169"/>
      <c r="T920" s="169"/>
      <c r="U920" s="169"/>
    </row>
    <row r="921" spans="1:21" ht="12.75" customHeight="1">
      <c r="A921" s="169"/>
      <c r="B921" s="169"/>
      <c r="C921" s="169"/>
      <c r="D921" s="169"/>
      <c r="E921" s="169"/>
      <c r="F921" s="169"/>
      <c r="G921" s="169"/>
      <c r="H921" s="169"/>
      <c r="I921" s="169"/>
      <c r="J921" s="169"/>
      <c r="K921" s="169"/>
      <c r="L921" s="169"/>
      <c r="M921" s="169"/>
      <c r="N921" s="169"/>
      <c r="O921" s="169"/>
      <c r="P921" s="169"/>
      <c r="Q921" s="169"/>
      <c r="R921" s="169"/>
      <c r="S921" s="169"/>
      <c r="T921" s="169"/>
      <c r="U921" s="169"/>
    </row>
    <row r="922" spans="1:21" ht="12.75" customHeight="1">
      <c r="A922" s="169"/>
      <c r="B922" s="169"/>
      <c r="C922" s="169"/>
      <c r="D922" s="169"/>
      <c r="E922" s="169"/>
      <c r="F922" s="169"/>
      <c r="G922" s="169"/>
      <c r="H922" s="169"/>
      <c r="I922" s="169"/>
      <c r="J922" s="169"/>
      <c r="K922" s="169"/>
      <c r="L922" s="169"/>
      <c r="M922" s="169"/>
      <c r="N922" s="169"/>
      <c r="O922" s="169"/>
      <c r="P922" s="169"/>
      <c r="Q922" s="169"/>
      <c r="R922" s="169"/>
      <c r="S922" s="169"/>
      <c r="T922" s="169"/>
      <c r="U922" s="169"/>
    </row>
    <row r="923" spans="1:21" ht="12.75" customHeight="1">
      <c r="A923" s="169"/>
      <c r="B923" s="169"/>
      <c r="C923" s="169"/>
      <c r="D923" s="169"/>
      <c r="E923" s="169"/>
      <c r="F923" s="169"/>
      <c r="G923" s="169"/>
      <c r="H923" s="169"/>
      <c r="I923" s="169"/>
      <c r="J923" s="169"/>
      <c r="K923" s="169"/>
      <c r="L923" s="169"/>
      <c r="M923" s="169"/>
      <c r="N923" s="169"/>
      <c r="O923" s="169"/>
      <c r="P923" s="169"/>
      <c r="Q923" s="169"/>
      <c r="R923" s="169"/>
      <c r="S923" s="169"/>
      <c r="T923" s="169"/>
      <c r="U923" s="169"/>
    </row>
    <row r="924" spans="1:21" ht="12.75" customHeight="1">
      <c r="A924" s="169"/>
      <c r="B924" s="169"/>
      <c r="C924" s="169"/>
      <c r="D924" s="169"/>
      <c r="E924" s="169"/>
      <c r="F924" s="169"/>
      <c r="G924" s="169"/>
      <c r="H924" s="169"/>
      <c r="I924" s="169"/>
      <c r="J924" s="169"/>
      <c r="K924" s="169"/>
      <c r="L924" s="169"/>
      <c r="M924" s="169"/>
      <c r="N924" s="169"/>
      <c r="O924" s="169"/>
      <c r="P924" s="169"/>
      <c r="Q924" s="169"/>
      <c r="R924" s="169"/>
      <c r="S924" s="169"/>
      <c r="T924" s="169"/>
      <c r="U924" s="169"/>
    </row>
    <row r="925" spans="1:21" ht="12.75" customHeight="1">
      <c r="A925" s="169"/>
      <c r="B925" s="169"/>
      <c r="C925" s="169"/>
      <c r="D925" s="169"/>
      <c r="E925" s="169"/>
      <c r="F925" s="169"/>
      <c r="G925" s="169"/>
      <c r="H925" s="169"/>
      <c r="I925" s="169"/>
      <c r="J925" s="169"/>
      <c r="K925" s="169"/>
      <c r="L925" s="169"/>
      <c r="M925" s="169"/>
      <c r="N925" s="169"/>
      <c r="O925" s="169"/>
      <c r="P925" s="169"/>
      <c r="Q925" s="169"/>
      <c r="R925" s="169"/>
      <c r="S925" s="169"/>
      <c r="T925" s="169"/>
      <c r="U925" s="169"/>
    </row>
    <row r="926" spans="1:21" ht="12.75" customHeight="1">
      <c r="A926" s="169"/>
      <c r="B926" s="169"/>
      <c r="C926" s="169"/>
      <c r="D926" s="169"/>
      <c r="E926" s="169"/>
      <c r="F926" s="169"/>
      <c r="G926" s="169"/>
      <c r="H926" s="169"/>
      <c r="I926" s="169"/>
      <c r="J926" s="169"/>
      <c r="K926" s="169"/>
      <c r="L926" s="169"/>
      <c r="M926" s="169"/>
      <c r="N926" s="169"/>
      <c r="O926" s="169"/>
      <c r="P926" s="169"/>
      <c r="Q926" s="169"/>
      <c r="R926" s="169"/>
      <c r="S926" s="169"/>
      <c r="T926" s="169"/>
      <c r="U926" s="169"/>
    </row>
    <row r="927" spans="1:21" ht="12.75" customHeight="1">
      <c r="A927" s="169"/>
      <c r="B927" s="169"/>
      <c r="C927" s="169"/>
      <c r="D927" s="169"/>
      <c r="E927" s="169"/>
      <c r="F927" s="169"/>
      <c r="G927" s="169"/>
      <c r="H927" s="169"/>
      <c r="I927" s="169"/>
      <c r="J927" s="169"/>
      <c r="K927" s="169"/>
      <c r="L927" s="169"/>
      <c r="M927" s="169"/>
      <c r="N927" s="169"/>
      <c r="O927" s="169"/>
      <c r="P927" s="169"/>
      <c r="Q927" s="169"/>
      <c r="R927" s="169"/>
      <c r="S927" s="169"/>
      <c r="T927" s="169"/>
      <c r="U927" s="169"/>
    </row>
    <row r="928" spans="1:21" ht="12.75" customHeight="1">
      <c r="A928" s="169"/>
      <c r="B928" s="169"/>
      <c r="C928" s="169"/>
      <c r="D928" s="169"/>
      <c r="E928" s="169"/>
      <c r="F928" s="169"/>
      <c r="G928" s="169"/>
      <c r="H928" s="169"/>
      <c r="I928" s="169"/>
      <c r="J928" s="169"/>
      <c r="K928" s="169"/>
      <c r="L928" s="169"/>
      <c r="M928" s="169"/>
      <c r="N928" s="169"/>
      <c r="O928" s="169"/>
      <c r="P928" s="169"/>
      <c r="Q928" s="169"/>
      <c r="R928" s="169"/>
      <c r="S928" s="169"/>
      <c r="T928" s="169"/>
      <c r="U928" s="169"/>
    </row>
    <row r="929" spans="1:21" ht="12.75" customHeight="1">
      <c r="A929" s="169"/>
      <c r="B929" s="169"/>
      <c r="C929" s="169"/>
      <c r="D929" s="169"/>
      <c r="E929" s="169"/>
      <c r="F929" s="169"/>
      <c r="G929" s="169"/>
      <c r="H929" s="169"/>
      <c r="I929" s="169"/>
      <c r="J929" s="169"/>
      <c r="K929" s="169"/>
      <c r="L929" s="169"/>
      <c r="M929" s="169"/>
      <c r="N929" s="169"/>
      <c r="O929" s="169"/>
      <c r="P929" s="169"/>
      <c r="Q929" s="169"/>
      <c r="R929" s="169"/>
      <c r="S929" s="169"/>
      <c r="T929" s="169"/>
      <c r="U929" s="169"/>
    </row>
    <row r="930" spans="1:21" ht="12.75" customHeight="1">
      <c r="A930" s="169"/>
      <c r="B930" s="169"/>
      <c r="C930" s="169"/>
      <c r="D930" s="169"/>
      <c r="E930" s="169"/>
      <c r="F930" s="169"/>
      <c r="G930" s="169"/>
      <c r="H930" s="169"/>
      <c r="I930" s="169"/>
      <c r="J930" s="169"/>
      <c r="K930" s="169"/>
      <c r="L930" s="169"/>
      <c r="M930" s="169"/>
      <c r="N930" s="169"/>
      <c r="O930" s="169"/>
      <c r="P930" s="169"/>
      <c r="Q930" s="169"/>
      <c r="R930" s="169"/>
      <c r="S930" s="169"/>
      <c r="T930" s="169"/>
      <c r="U930" s="169"/>
    </row>
    <row r="931" spans="1:21" ht="12.75" customHeight="1">
      <c r="A931" s="169"/>
      <c r="B931" s="169"/>
      <c r="C931" s="169"/>
      <c r="D931" s="169"/>
      <c r="E931" s="169"/>
      <c r="F931" s="169"/>
      <c r="G931" s="169"/>
      <c r="H931" s="169"/>
      <c r="I931" s="169"/>
      <c r="J931" s="169"/>
      <c r="K931" s="169"/>
      <c r="L931" s="169"/>
      <c r="M931" s="169"/>
      <c r="N931" s="169"/>
      <c r="O931" s="169"/>
      <c r="P931" s="169"/>
      <c r="Q931" s="169"/>
      <c r="R931" s="169"/>
      <c r="S931" s="169"/>
      <c r="T931" s="169"/>
      <c r="U931" s="169"/>
    </row>
    <row r="932" spans="1:21" ht="12.75" customHeight="1">
      <c r="A932" s="169"/>
      <c r="B932" s="169"/>
      <c r="C932" s="169"/>
      <c r="D932" s="169"/>
      <c r="E932" s="169"/>
      <c r="F932" s="169"/>
      <c r="G932" s="169"/>
      <c r="H932" s="169"/>
      <c r="I932" s="169"/>
      <c r="J932" s="169"/>
      <c r="K932" s="169"/>
      <c r="L932" s="169"/>
      <c r="M932" s="169"/>
      <c r="N932" s="169"/>
      <c r="O932" s="169"/>
      <c r="P932" s="169"/>
      <c r="Q932" s="169"/>
      <c r="R932" s="169"/>
      <c r="S932" s="169"/>
      <c r="T932" s="169"/>
      <c r="U932" s="169"/>
    </row>
    <row r="933" spans="1:21" ht="12.75" customHeight="1">
      <c r="A933" s="169"/>
      <c r="B933" s="169"/>
      <c r="C933" s="169"/>
      <c r="D933" s="169"/>
      <c r="E933" s="169"/>
      <c r="F933" s="169"/>
      <c r="G933" s="169"/>
      <c r="H933" s="169"/>
      <c r="I933" s="169"/>
      <c r="J933" s="169"/>
      <c r="K933" s="169"/>
      <c r="L933" s="169"/>
      <c r="M933" s="169"/>
      <c r="N933" s="169"/>
      <c r="O933" s="169"/>
      <c r="P933" s="169"/>
      <c r="Q933" s="169"/>
      <c r="R933" s="169"/>
      <c r="S933" s="169"/>
      <c r="T933" s="169"/>
      <c r="U933" s="169"/>
    </row>
    <row r="934" spans="1:21" ht="12.75" customHeight="1">
      <c r="A934" s="169"/>
      <c r="B934" s="169"/>
      <c r="C934" s="169"/>
      <c r="D934" s="169"/>
      <c r="E934" s="169"/>
      <c r="F934" s="169"/>
      <c r="G934" s="169"/>
      <c r="H934" s="169"/>
      <c r="I934" s="169"/>
      <c r="J934" s="169"/>
      <c r="K934" s="169"/>
      <c r="L934" s="169"/>
      <c r="M934" s="169"/>
      <c r="N934" s="169"/>
      <c r="O934" s="169"/>
      <c r="P934" s="169"/>
      <c r="Q934" s="169"/>
      <c r="R934" s="169"/>
      <c r="S934" s="169"/>
      <c r="T934" s="169"/>
      <c r="U934" s="169"/>
    </row>
    <row r="935" spans="1:21" ht="12.75" customHeight="1">
      <c r="A935" s="169"/>
      <c r="B935" s="169"/>
      <c r="C935" s="169"/>
      <c r="D935" s="169"/>
      <c r="E935" s="169"/>
      <c r="F935" s="169"/>
      <c r="G935" s="169"/>
      <c r="H935" s="169"/>
      <c r="I935" s="169"/>
      <c r="J935" s="169"/>
      <c r="K935" s="169"/>
      <c r="L935" s="169"/>
      <c r="M935" s="169"/>
      <c r="N935" s="169"/>
      <c r="O935" s="169"/>
      <c r="P935" s="169"/>
      <c r="Q935" s="169"/>
      <c r="R935" s="169"/>
      <c r="S935" s="169"/>
      <c r="T935" s="169"/>
      <c r="U935" s="169"/>
    </row>
    <row r="936" spans="1:21" ht="12.75" customHeight="1">
      <c r="A936" s="169"/>
      <c r="B936" s="169"/>
      <c r="C936" s="169"/>
      <c r="D936" s="169"/>
      <c r="E936" s="169"/>
      <c r="F936" s="169"/>
      <c r="G936" s="169"/>
      <c r="H936" s="169"/>
      <c r="I936" s="169"/>
      <c r="J936" s="169"/>
      <c r="K936" s="169"/>
      <c r="L936" s="169"/>
      <c r="M936" s="169"/>
      <c r="N936" s="169"/>
      <c r="O936" s="169"/>
      <c r="P936" s="169"/>
      <c r="Q936" s="169"/>
      <c r="R936" s="169"/>
      <c r="S936" s="169"/>
      <c r="T936" s="169"/>
      <c r="U936" s="169"/>
    </row>
    <row r="937" spans="1:21" ht="12.75" customHeight="1">
      <c r="A937" s="169"/>
      <c r="B937" s="169"/>
      <c r="C937" s="169"/>
      <c r="D937" s="169"/>
      <c r="E937" s="169"/>
      <c r="F937" s="169"/>
      <c r="G937" s="169"/>
      <c r="H937" s="169"/>
      <c r="I937" s="169"/>
      <c r="J937" s="169"/>
      <c r="K937" s="169"/>
      <c r="L937" s="169"/>
      <c r="M937" s="169"/>
      <c r="N937" s="169"/>
      <c r="O937" s="169"/>
      <c r="P937" s="169"/>
      <c r="Q937" s="169"/>
      <c r="R937" s="169"/>
      <c r="S937" s="169"/>
      <c r="T937" s="169"/>
      <c r="U937" s="169"/>
    </row>
    <row r="938" spans="1:21" ht="12.75" customHeight="1">
      <c r="A938" s="169"/>
      <c r="B938" s="169"/>
      <c r="C938" s="169"/>
      <c r="D938" s="169"/>
      <c r="E938" s="169"/>
      <c r="F938" s="169"/>
      <c r="G938" s="169"/>
      <c r="H938" s="169"/>
      <c r="I938" s="169"/>
      <c r="J938" s="169"/>
      <c r="K938" s="169"/>
      <c r="L938" s="169"/>
      <c r="M938" s="169"/>
      <c r="N938" s="169"/>
      <c r="O938" s="169"/>
      <c r="P938" s="169"/>
      <c r="Q938" s="169"/>
      <c r="R938" s="169"/>
      <c r="S938" s="169"/>
      <c r="T938" s="169"/>
      <c r="U938" s="169"/>
    </row>
    <row r="939" spans="1:21" ht="12.75" customHeight="1">
      <c r="A939" s="169"/>
      <c r="B939" s="169"/>
      <c r="C939" s="169"/>
      <c r="D939" s="169"/>
      <c r="E939" s="169"/>
      <c r="F939" s="169"/>
      <c r="G939" s="169"/>
      <c r="H939" s="169"/>
      <c r="I939" s="169"/>
      <c r="J939" s="169"/>
      <c r="K939" s="169"/>
      <c r="L939" s="169"/>
      <c r="M939" s="169"/>
      <c r="N939" s="169"/>
      <c r="O939" s="169"/>
      <c r="P939" s="169"/>
      <c r="Q939" s="169"/>
      <c r="R939" s="169"/>
      <c r="S939" s="169"/>
      <c r="T939" s="169"/>
      <c r="U939" s="169"/>
    </row>
    <row r="940" spans="1:21" ht="12.75" customHeight="1">
      <c r="A940" s="169"/>
      <c r="B940" s="169"/>
      <c r="C940" s="169"/>
      <c r="D940" s="169"/>
      <c r="E940" s="169"/>
      <c r="F940" s="169"/>
      <c r="G940" s="169"/>
      <c r="H940" s="169"/>
      <c r="I940" s="169"/>
      <c r="J940" s="169"/>
      <c r="K940" s="169"/>
      <c r="L940" s="169"/>
      <c r="M940" s="169"/>
      <c r="N940" s="169"/>
      <c r="O940" s="169"/>
      <c r="P940" s="169"/>
      <c r="Q940" s="169"/>
      <c r="R940" s="169"/>
      <c r="S940" s="169"/>
      <c r="T940" s="169"/>
      <c r="U940" s="169"/>
    </row>
    <row r="941" spans="1:21" ht="12.75" customHeight="1">
      <c r="A941" s="169"/>
      <c r="B941" s="169"/>
      <c r="C941" s="169"/>
      <c r="D941" s="169"/>
      <c r="E941" s="169"/>
      <c r="F941" s="169"/>
      <c r="G941" s="169"/>
      <c r="H941" s="169"/>
      <c r="I941" s="169"/>
      <c r="J941" s="169"/>
      <c r="K941" s="169"/>
      <c r="L941" s="169"/>
      <c r="M941" s="169"/>
      <c r="N941" s="169"/>
      <c r="O941" s="169"/>
      <c r="P941" s="169"/>
      <c r="Q941" s="169"/>
      <c r="R941" s="169"/>
      <c r="S941" s="169"/>
      <c r="T941" s="169"/>
      <c r="U941" s="169"/>
    </row>
    <row r="942" spans="1:21" ht="12.75" customHeight="1">
      <c r="A942" s="169"/>
      <c r="B942" s="169"/>
      <c r="C942" s="169"/>
      <c r="D942" s="169"/>
      <c r="E942" s="169"/>
      <c r="F942" s="169"/>
      <c r="G942" s="169"/>
      <c r="H942" s="169"/>
      <c r="I942" s="169"/>
      <c r="J942" s="169"/>
      <c r="K942" s="169"/>
      <c r="L942" s="169"/>
      <c r="M942" s="169"/>
      <c r="N942" s="169"/>
      <c r="O942" s="169"/>
      <c r="P942" s="169"/>
      <c r="Q942" s="169"/>
      <c r="R942" s="169"/>
      <c r="S942" s="169"/>
      <c r="T942" s="169"/>
      <c r="U942" s="169"/>
    </row>
    <row r="943" spans="1:21" ht="12.75" customHeight="1">
      <c r="A943" s="169"/>
      <c r="B943" s="169"/>
      <c r="C943" s="169"/>
      <c r="D943" s="169"/>
      <c r="E943" s="169"/>
      <c r="F943" s="169"/>
      <c r="G943" s="169"/>
      <c r="H943" s="169"/>
      <c r="I943" s="169"/>
      <c r="J943" s="169"/>
      <c r="K943" s="169"/>
      <c r="L943" s="169"/>
      <c r="M943" s="169"/>
      <c r="N943" s="169"/>
      <c r="O943" s="169"/>
      <c r="P943" s="169"/>
      <c r="Q943" s="169"/>
      <c r="R943" s="169"/>
      <c r="S943" s="169"/>
      <c r="T943" s="169"/>
      <c r="U943" s="169"/>
    </row>
    <row r="944" spans="1:21" ht="12.75" customHeight="1">
      <c r="A944" s="169"/>
      <c r="B944" s="169"/>
      <c r="C944" s="169"/>
      <c r="D944" s="169"/>
      <c r="E944" s="169"/>
      <c r="F944" s="169"/>
      <c r="G944" s="169"/>
      <c r="H944" s="169"/>
      <c r="I944" s="169"/>
      <c r="J944" s="169"/>
      <c r="K944" s="169"/>
      <c r="L944" s="169"/>
      <c r="M944" s="169"/>
      <c r="N944" s="169"/>
      <c r="O944" s="169"/>
      <c r="P944" s="169"/>
      <c r="Q944" s="169"/>
      <c r="R944" s="169"/>
      <c r="S944" s="169"/>
      <c r="T944" s="169"/>
      <c r="U944" s="169"/>
    </row>
    <row r="945" spans="1:21" ht="12.75" customHeight="1">
      <c r="A945" s="169"/>
      <c r="B945" s="169"/>
      <c r="C945" s="169"/>
      <c r="D945" s="169"/>
      <c r="E945" s="169"/>
      <c r="F945" s="169"/>
      <c r="G945" s="169"/>
      <c r="H945" s="169"/>
      <c r="I945" s="169"/>
      <c r="J945" s="169"/>
      <c r="K945" s="169"/>
      <c r="L945" s="169"/>
      <c r="M945" s="169"/>
      <c r="N945" s="169"/>
      <c r="O945" s="169"/>
      <c r="P945" s="169"/>
      <c r="Q945" s="169"/>
      <c r="R945" s="169"/>
      <c r="S945" s="169"/>
      <c r="T945" s="169"/>
      <c r="U945" s="169"/>
    </row>
    <row r="946" spans="1:21" ht="12.75" customHeight="1">
      <c r="A946" s="169"/>
      <c r="B946" s="169"/>
      <c r="C946" s="169"/>
      <c r="D946" s="169"/>
      <c r="E946" s="169"/>
      <c r="F946" s="169"/>
      <c r="G946" s="169"/>
      <c r="H946" s="169"/>
      <c r="I946" s="169"/>
      <c r="J946" s="169"/>
      <c r="K946" s="169"/>
      <c r="L946" s="169"/>
      <c r="M946" s="169"/>
      <c r="N946" s="169"/>
      <c r="O946" s="169"/>
      <c r="P946" s="169"/>
      <c r="Q946" s="169"/>
      <c r="R946" s="169"/>
      <c r="S946" s="169"/>
      <c r="T946" s="169"/>
      <c r="U946" s="169"/>
    </row>
    <row r="947" spans="1:21" ht="12.75" customHeight="1">
      <c r="A947" s="169"/>
      <c r="B947" s="169"/>
      <c r="C947" s="169"/>
      <c r="D947" s="169"/>
      <c r="E947" s="169"/>
      <c r="F947" s="169"/>
      <c r="G947" s="169"/>
      <c r="H947" s="169"/>
      <c r="I947" s="169"/>
      <c r="J947" s="169"/>
      <c r="K947" s="169"/>
      <c r="L947" s="169"/>
      <c r="M947" s="169"/>
      <c r="N947" s="169"/>
      <c r="O947" s="169"/>
      <c r="P947" s="169"/>
      <c r="Q947" s="169"/>
      <c r="R947" s="169"/>
      <c r="S947" s="169"/>
      <c r="T947" s="169"/>
      <c r="U947" s="169"/>
    </row>
    <row r="948" spans="1:21" ht="12.75" customHeight="1">
      <c r="A948" s="169"/>
      <c r="B948" s="169"/>
      <c r="C948" s="169"/>
      <c r="D948" s="169"/>
      <c r="E948" s="169"/>
      <c r="F948" s="169"/>
      <c r="G948" s="169"/>
      <c r="H948" s="169"/>
      <c r="I948" s="169"/>
      <c r="J948" s="169"/>
      <c r="K948" s="169"/>
      <c r="L948" s="169"/>
      <c r="M948" s="169"/>
      <c r="N948" s="169"/>
      <c r="O948" s="169"/>
      <c r="P948" s="169"/>
      <c r="Q948" s="169"/>
      <c r="R948" s="169"/>
      <c r="S948" s="169"/>
      <c r="T948" s="169"/>
      <c r="U948" s="169"/>
    </row>
    <row r="949" spans="1:21" ht="12.75" customHeight="1">
      <c r="A949" s="169"/>
      <c r="B949" s="169"/>
      <c r="C949" s="169"/>
      <c r="D949" s="169"/>
      <c r="E949" s="169"/>
      <c r="F949" s="169"/>
      <c r="G949" s="169"/>
      <c r="H949" s="169"/>
      <c r="I949" s="169"/>
      <c r="J949" s="169"/>
      <c r="K949" s="169"/>
      <c r="L949" s="169"/>
      <c r="M949" s="169"/>
      <c r="N949" s="169"/>
      <c r="O949" s="169"/>
      <c r="P949" s="169"/>
      <c r="Q949" s="169"/>
      <c r="R949" s="169"/>
      <c r="S949" s="169"/>
      <c r="T949" s="169"/>
      <c r="U949" s="169"/>
    </row>
    <row r="950" spans="1:21" ht="12.75" customHeight="1">
      <c r="A950" s="169"/>
      <c r="B950" s="169"/>
      <c r="C950" s="169"/>
      <c r="D950" s="169"/>
      <c r="E950" s="169"/>
      <c r="F950" s="169"/>
      <c r="G950" s="169"/>
      <c r="H950" s="169"/>
      <c r="I950" s="169"/>
      <c r="J950" s="169"/>
      <c r="K950" s="169"/>
      <c r="L950" s="169"/>
      <c r="M950" s="169"/>
      <c r="N950" s="169"/>
      <c r="O950" s="169"/>
      <c r="P950" s="169"/>
      <c r="Q950" s="169"/>
      <c r="R950" s="169"/>
      <c r="S950" s="169"/>
      <c r="T950" s="169"/>
      <c r="U950" s="169"/>
    </row>
    <row r="951" spans="1:21" ht="12.75" customHeight="1">
      <c r="A951" s="169"/>
      <c r="B951" s="169"/>
      <c r="C951" s="169"/>
      <c r="D951" s="169"/>
      <c r="E951" s="169"/>
      <c r="F951" s="169"/>
      <c r="G951" s="169"/>
      <c r="H951" s="169"/>
      <c r="I951" s="169"/>
      <c r="J951" s="169"/>
      <c r="K951" s="169"/>
      <c r="L951" s="169"/>
      <c r="M951" s="169"/>
      <c r="N951" s="169"/>
      <c r="O951" s="169"/>
      <c r="P951" s="169"/>
      <c r="Q951" s="169"/>
      <c r="R951" s="169"/>
      <c r="S951" s="169"/>
      <c r="T951" s="169"/>
      <c r="U951" s="169"/>
    </row>
    <row r="952" spans="1:21" ht="12.75" customHeight="1">
      <c r="A952" s="169"/>
      <c r="B952" s="169"/>
      <c r="C952" s="169"/>
      <c r="D952" s="169"/>
      <c r="E952" s="169"/>
      <c r="F952" s="169"/>
      <c r="G952" s="169"/>
      <c r="H952" s="169"/>
      <c r="I952" s="169"/>
      <c r="J952" s="169"/>
      <c r="K952" s="169"/>
      <c r="L952" s="169"/>
      <c r="M952" s="169"/>
      <c r="N952" s="169"/>
      <c r="O952" s="169"/>
      <c r="P952" s="169"/>
      <c r="Q952" s="169"/>
      <c r="R952" s="169"/>
      <c r="S952" s="169"/>
      <c r="T952" s="169"/>
      <c r="U952" s="169"/>
    </row>
    <row r="953" spans="1:21" ht="12.75" customHeight="1">
      <c r="A953" s="169"/>
      <c r="B953" s="169"/>
      <c r="C953" s="169"/>
      <c r="D953" s="169"/>
      <c r="E953" s="169"/>
      <c r="F953" s="169"/>
      <c r="G953" s="169"/>
      <c r="H953" s="169"/>
      <c r="I953" s="169"/>
      <c r="J953" s="169"/>
      <c r="K953" s="169"/>
      <c r="L953" s="169"/>
      <c r="M953" s="169"/>
      <c r="N953" s="169"/>
      <c r="O953" s="169"/>
      <c r="P953" s="169"/>
      <c r="Q953" s="169"/>
      <c r="R953" s="169"/>
      <c r="S953" s="169"/>
      <c r="T953" s="169"/>
      <c r="U953" s="169"/>
    </row>
    <row r="954" spans="1:21" ht="12.75" customHeight="1">
      <c r="A954" s="169"/>
      <c r="B954" s="169"/>
      <c r="C954" s="169"/>
      <c r="D954" s="169"/>
      <c r="E954" s="169"/>
      <c r="F954" s="169"/>
      <c r="G954" s="169"/>
      <c r="H954" s="169"/>
      <c r="I954" s="169"/>
      <c r="J954" s="169"/>
      <c r="K954" s="169"/>
      <c r="L954" s="169"/>
      <c r="M954" s="169"/>
      <c r="N954" s="169"/>
      <c r="O954" s="169"/>
      <c r="P954" s="169"/>
      <c r="Q954" s="169"/>
      <c r="R954" s="169"/>
      <c r="S954" s="169"/>
      <c r="T954" s="169"/>
      <c r="U954" s="169"/>
    </row>
    <row r="955" spans="1:21" ht="12.75" customHeight="1">
      <c r="A955" s="169"/>
      <c r="B955" s="169"/>
      <c r="C955" s="169"/>
      <c r="D955" s="169"/>
      <c r="E955" s="169"/>
      <c r="F955" s="169"/>
      <c r="G955" s="169"/>
      <c r="H955" s="169"/>
      <c r="I955" s="169"/>
      <c r="J955" s="169"/>
      <c r="K955" s="169"/>
      <c r="L955" s="169"/>
      <c r="M955" s="169"/>
      <c r="N955" s="169"/>
      <c r="O955" s="169"/>
      <c r="P955" s="169"/>
      <c r="Q955" s="169"/>
      <c r="R955" s="169"/>
      <c r="S955" s="169"/>
      <c r="T955" s="169"/>
      <c r="U955" s="169"/>
    </row>
    <row r="956" spans="1:21" ht="12.75" customHeight="1">
      <c r="A956" s="169"/>
      <c r="B956" s="169"/>
      <c r="C956" s="169"/>
      <c r="D956" s="169"/>
      <c r="E956" s="169"/>
      <c r="F956" s="169"/>
      <c r="G956" s="169"/>
      <c r="H956" s="169"/>
      <c r="I956" s="169"/>
      <c r="J956" s="169"/>
      <c r="K956" s="169"/>
      <c r="L956" s="169"/>
      <c r="M956" s="169"/>
      <c r="N956" s="169"/>
      <c r="O956" s="169"/>
      <c r="P956" s="169"/>
      <c r="Q956" s="169"/>
      <c r="R956" s="169"/>
      <c r="S956" s="169"/>
      <c r="T956" s="169"/>
      <c r="U956" s="169"/>
    </row>
    <row r="957" spans="1:21" ht="12.75" customHeight="1">
      <c r="A957" s="169"/>
      <c r="B957" s="169"/>
      <c r="C957" s="169"/>
      <c r="D957" s="169"/>
      <c r="E957" s="169"/>
      <c r="F957" s="169"/>
      <c r="G957" s="169"/>
      <c r="H957" s="169"/>
      <c r="I957" s="169"/>
      <c r="J957" s="169"/>
      <c r="K957" s="169"/>
      <c r="L957" s="169"/>
      <c r="M957" s="169"/>
      <c r="N957" s="169"/>
      <c r="O957" s="169"/>
      <c r="P957" s="169"/>
      <c r="Q957" s="169"/>
      <c r="R957" s="169"/>
      <c r="S957" s="169"/>
      <c r="T957" s="169"/>
      <c r="U957" s="169"/>
    </row>
    <row r="958" spans="1:21" ht="12.75" customHeight="1">
      <c r="A958" s="169"/>
      <c r="B958" s="169"/>
      <c r="C958" s="169"/>
      <c r="D958" s="169"/>
      <c r="E958" s="169"/>
      <c r="F958" s="169"/>
      <c r="G958" s="169"/>
      <c r="H958" s="169"/>
      <c r="I958" s="169"/>
      <c r="J958" s="169"/>
      <c r="K958" s="169"/>
      <c r="L958" s="169"/>
      <c r="M958" s="169"/>
      <c r="N958" s="169"/>
      <c r="O958" s="169"/>
      <c r="P958" s="169"/>
      <c r="Q958" s="169"/>
      <c r="R958" s="169"/>
      <c r="S958" s="169"/>
      <c r="T958" s="169"/>
      <c r="U958" s="169"/>
    </row>
    <row r="959" spans="1:21" ht="12.75" customHeight="1">
      <c r="A959" s="169"/>
      <c r="B959" s="169"/>
      <c r="C959" s="169"/>
      <c r="D959" s="169"/>
      <c r="E959" s="169"/>
      <c r="F959" s="169"/>
      <c r="G959" s="169"/>
      <c r="H959" s="169"/>
      <c r="I959" s="169"/>
      <c r="J959" s="169"/>
      <c r="K959" s="169"/>
      <c r="L959" s="169"/>
      <c r="M959" s="169"/>
      <c r="N959" s="169"/>
      <c r="O959" s="169"/>
      <c r="P959" s="169"/>
      <c r="Q959" s="169"/>
      <c r="R959" s="169"/>
      <c r="S959" s="169"/>
      <c r="T959" s="169"/>
      <c r="U959" s="169"/>
    </row>
    <row r="960" spans="1:21" ht="12.75" customHeight="1">
      <c r="A960" s="169"/>
      <c r="B960" s="169"/>
      <c r="C960" s="169"/>
      <c r="D960" s="169"/>
      <c r="E960" s="169"/>
      <c r="F960" s="169"/>
      <c r="G960" s="169"/>
      <c r="H960" s="169"/>
      <c r="I960" s="169"/>
      <c r="J960" s="169"/>
      <c r="K960" s="169"/>
      <c r="L960" s="169"/>
      <c r="M960" s="169"/>
      <c r="N960" s="169"/>
      <c r="O960" s="169"/>
      <c r="P960" s="169"/>
      <c r="Q960" s="169"/>
      <c r="R960" s="169"/>
      <c r="S960" s="169"/>
      <c r="T960" s="169"/>
      <c r="U960" s="169"/>
    </row>
    <row r="961" spans="1:21" ht="12.75" customHeight="1">
      <c r="A961" s="169"/>
      <c r="B961" s="169"/>
      <c r="C961" s="169"/>
      <c r="D961" s="169"/>
      <c r="E961" s="169"/>
      <c r="F961" s="169"/>
      <c r="G961" s="169"/>
      <c r="H961" s="169"/>
      <c r="I961" s="169"/>
      <c r="J961" s="169"/>
      <c r="K961" s="169"/>
      <c r="L961" s="169"/>
      <c r="M961" s="169"/>
      <c r="N961" s="169"/>
      <c r="O961" s="169"/>
      <c r="P961" s="169"/>
      <c r="Q961" s="169"/>
      <c r="R961" s="169"/>
      <c r="S961" s="169"/>
      <c r="T961" s="169"/>
      <c r="U961" s="169"/>
    </row>
    <row r="962" spans="1:21" ht="12.75" customHeight="1">
      <c r="A962" s="169"/>
      <c r="B962" s="169"/>
      <c r="C962" s="169"/>
      <c r="D962" s="169"/>
      <c r="E962" s="169"/>
      <c r="F962" s="169"/>
      <c r="G962" s="169"/>
      <c r="H962" s="169"/>
      <c r="I962" s="169"/>
      <c r="J962" s="169"/>
      <c r="K962" s="169"/>
      <c r="L962" s="169"/>
      <c r="M962" s="169"/>
      <c r="N962" s="169"/>
      <c r="O962" s="169"/>
      <c r="P962" s="169"/>
      <c r="Q962" s="169"/>
      <c r="R962" s="169"/>
      <c r="S962" s="169"/>
      <c r="T962" s="169"/>
      <c r="U962" s="169"/>
    </row>
    <row r="963" spans="1:21" ht="12.75" customHeight="1">
      <c r="A963" s="169"/>
      <c r="B963" s="169"/>
      <c r="C963" s="169"/>
      <c r="D963" s="169"/>
      <c r="E963" s="169"/>
      <c r="F963" s="169"/>
      <c r="G963" s="169"/>
      <c r="H963" s="169"/>
      <c r="I963" s="169"/>
      <c r="J963" s="169"/>
      <c r="K963" s="169"/>
      <c r="L963" s="169"/>
      <c r="M963" s="169"/>
      <c r="N963" s="169"/>
      <c r="O963" s="169"/>
      <c r="P963" s="169"/>
      <c r="Q963" s="169"/>
      <c r="R963" s="169"/>
      <c r="S963" s="169"/>
      <c r="T963" s="169"/>
      <c r="U963" s="169"/>
    </row>
    <row r="964" spans="1:21" ht="12.75" customHeight="1">
      <c r="A964" s="169"/>
      <c r="B964" s="169"/>
      <c r="C964" s="169"/>
      <c r="D964" s="169"/>
      <c r="E964" s="169"/>
      <c r="F964" s="169"/>
      <c r="G964" s="169"/>
      <c r="H964" s="169"/>
      <c r="I964" s="169"/>
      <c r="J964" s="169"/>
      <c r="K964" s="169"/>
      <c r="L964" s="169"/>
      <c r="M964" s="169"/>
      <c r="N964" s="169"/>
      <c r="O964" s="169"/>
      <c r="P964" s="169"/>
      <c r="Q964" s="169"/>
      <c r="R964" s="169"/>
      <c r="S964" s="169"/>
      <c r="T964" s="169"/>
      <c r="U964" s="169"/>
    </row>
    <row r="965" spans="1:21" ht="12.75" customHeight="1">
      <c r="A965" s="169"/>
      <c r="B965" s="169"/>
      <c r="C965" s="169"/>
      <c r="D965" s="169"/>
      <c r="E965" s="169"/>
      <c r="F965" s="169"/>
      <c r="G965" s="169"/>
      <c r="H965" s="169"/>
      <c r="I965" s="169"/>
      <c r="J965" s="169"/>
      <c r="K965" s="169"/>
      <c r="L965" s="169"/>
      <c r="M965" s="169"/>
      <c r="N965" s="169"/>
      <c r="O965" s="169"/>
      <c r="P965" s="169"/>
      <c r="Q965" s="169"/>
      <c r="R965" s="169"/>
      <c r="S965" s="169"/>
      <c r="T965" s="169"/>
      <c r="U965" s="169"/>
    </row>
    <row r="966" spans="1:21" ht="12.75" customHeight="1">
      <c r="A966" s="169"/>
      <c r="B966" s="169"/>
      <c r="C966" s="169"/>
      <c r="D966" s="169"/>
      <c r="E966" s="169"/>
      <c r="F966" s="169"/>
      <c r="G966" s="169"/>
      <c r="H966" s="169"/>
      <c r="I966" s="169"/>
      <c r="J966" s="169"/>
      <c r="K966" s="169"/>
      <c r="L966" s="169"/>
      <c r="M966" s="169"/>
      <c r="N966" s="169"/>
      <c r="O966" s="169"/>
      <c r="P966" s="169"/>
      <c r="Q966" s="169"/>
      <c r="R966" s="169"/>
      <c r="S966" s="169"/>
      <c r="T966" s="169"/>
      <c r="U966" s="169"/>
    </row>
    <row r="967" spans="1:21" ht="12.75" customHeight="1">
      <c r="A967" s="169"/>
      <c r="B967" s="169"/>
      <c r="C967" s="169"/>
      <c r="D967" s="169"/>
      <c r="E967" s="169"/>
      <c r="F967" s="169"/>
      <c r="G967" s="169"/>
      <c r="H967" s="169"/>
      <c r="I967" s="169"/>
      <c r="J967" s="169"/>
      <c r="K967" s="169"/>
      <c r="L967" s="169"/>
      <c r="M967" s="169"/>
      <c r="N967" s="169"/>
      <c r="O967" s="169"/>
      <c r="P967" s="169"/>
      <c r="Q967" s="169"/>
      <c r="R967" s="169"/>
      <c r="S967" s="169"/>
      <c r="T967" s="169"/>
      <c r="U967" s="169"/>
    </row>
    <row r="968" spans="1:21" ht="12.75" customHeight="1">
      <c r="A968" s="169"/>
      <c r="B968" s="169"/>
      <c r="C968" s="169"/>
      <c r="D968" s="169"/>
      <c r="E968" s="169"/>
      <c r="F968" s="169"/>
      <c r="G968" s="169"/>
      <c r="H968" s="169"/>
      <c r="I968" s="169"/>
      <c r="J968" s="169"/>
      <c r="K968" s="169"/>
      <c r="L968" s="169"/>
      <c r="M968" s="169"/>
      <c r="N968" s="169"/>
      <c r="O968" s="169"/>
      <c r="P968" s="169"/>
      <c r="Q968" s="169"/>
      <c r="R968" s="169"/>
      <c r="S968" s="169"/>
      <c r="T968" s="169"/>
      <c r="U968" s="169"/>
    </row>
    <row r="969" spans="1:21" ht="12.75" customHeight="1">
      <c r="A969" s="169"/>
      <c r="B969" s="169"/>
      <c r="C969" s="169"/>
      <c r="D969" s="169"/>
      <c r="E969" s="169"/>
      <c r="F969" s="169"/>
      <c r="G969" s="169"/>
      <c r="H969" s="169"/>
      <c r="I969" s="169"/>
      <c r="J969" s="169"/>
      <c r="K969" s="169"/>
      <c r="L969" s="169"/>
      <c r="M969" s="169"/>
      <c r="N969" s="169"/>
      <c r="O969" s="169"/>
      <c r="P969" s="169"/>
      <c r="Q969" s="169"/>
      <c r="R969" s="169"/>
      <c r="S969" s="169"/>
      <c r="T969" s="169"/>
      <c r="U969" s="169"/>
    </row>
    <row r="970" spans="1:21" ht="12.75" customHeight="1">
      <c r="A970" s="169"/>
      <c r="B970" s="169"/>
      <c r="C970" s="169"/>
      <c r="D970" s="169"/>
      <c r="E970" s="169"/>
      <c r="F970" s="169"/>
      <c r="G970" s="169"/>
      <c r="H970" s="169"/>
      <c r="I970" s="169"/>
      <c r="J970" s="169"/>
      <c r="K970" s="169"/>
      <c r="L970" s="169"/>
      <c r="M970" s="169"/>
      <c r="N970" s="169"/>
      <c r="O970" s="169"/>
      <c r="P970" s="169"/>
      <c r="Q970" s="169"/>
      <c r="R970" s="169"/>
      <c r="S970" s="169"/>
      <c r="T970" s="169"/>
      <c r="U970" s="169"/>
    </row>
    <row r="971" spans="1:21" ht="12.75" customHeight="1">
      <c r="A971" s="169"/>
      <c r="B971" s="169"/>
      <c r="C971" s="169"/>
      <c r="D971" s="169"/>
      <c r="E971" s="169"/>
      <c r="F971" s="169"/>
      <c r="G971" s="169"/>
      <c r="H971" s="169"/>
      <c r="I971" s="169"/>
      <c r="J971" s="169"/>
      <c r="K971" s="169"/>
      <c r="L971" s="169"/>
      <c r="M971" s="169"/>
      <c r="N971" s="169"/>
      <c r="O971" s="169"/>
      <c r="P971" s="169"/>
      <c r="Q971" s="169"/>
      <c r="R971" s="169"/>
      <c r="S971" s="169"/>
      <c r="T971" s="169"/>
      <c r="U971" s="169"/>
    </row>
    <row r="972" spans="1:21" ht="12.75" customHeight="1">
      <c r="A972" s="169"/>
      <c r="B972" s="169"/>
      <c r="C972" s="169"/>
      <c r="D972" s="169"/>
      <c r="E972" s="169"/>
      <c r="F972" s="169"/>
      <c r="G972" s="169"/>
      <c r="H972" s="169"/>
      <c r="I972" s="169"/>
      <c r="J972" s="169"/>
      <c r="K972" s="169"/>
      <c r="L972" s="169"/>
      <c r="M972" s="169"/>
      <c r="N972" s="169"/>
      <c r="O972" s="169"/>
      <c r="P972" s="169"/>
      <c r="Q972" s="169"/>
      <c r="R972" s="169"/>
      <c r="S972" s="169"/>
      <c r="T972" s="169"/>
      <c r="U972" s="169"/>
    </row>
    <row r="973" spans="1:21" ht="12.75" customHeight="1">
      <c r="A973" s="169"/>
      <c r="B973" s="169"/>
      <c r="C973" s="169"/>
      <c r="D973" s="169"/>
      <c r="E973" s="169"/>
      <c r="F973" s="169"/>
      <c r="G973" s="169"/>
      <c r="H973" s="169"/>
      <c r="I973" s="169"/>
      <c r="J973" s="169"/>
      <c r="K973" s="169"/>
      <c r="L973" s="169"/>
      <c r="M973" s="169"/>
      <c r="N973" s="169"/>
      <c r="O973" s="169"/>
      <c r="P973" s="169"/>
      <c r="Q973" s="169"/>
      <c r="R973" s="169"/>
      <c r="S973" s="169"/>
      <c r="T973" s="169"/>
      <c r="U973" s="169"/>
    </row>
    <row r="974" spans="1:21" ht="12.75" customHeight="1">
      <c r="A974" s="169"/>
      <c r="B974" s="169"/>
      <c r="C974" s="169"/>
      <c r="D974" s="169"/>
      <c r="E974" s="169"/>
      <c r="F974" s="169"/>
      <c r="G974" s="169"/>
      <c r="H974" s="169"/>
      <c r="I974" s="169"/>
      <c r="J974" s="169"/>
      <c r="K974" s="169"/>
      <c r="L974" s="169"/>
      <c r="M974" s="169"/>
      <c r="N974" s="169"/>
      <c r="O974" s="169"/>
      <c r="P974" s="169"/>
      <c r="Q974" s="169"/>
      <c r="R974" s="169"/>
      <c r="S974" s="169"/>
      <c r="T974" s="169"/>
      <c r="U974" s="169"/>
    </row>
    <row r="975" spans="1:21" ht="12.75" customHeight="1">
      <c r="A975" s="169"/>
      <c r="B975" s="169"/>
      <c r="C975" s="169"/>
      <c r="D975" s="169"/>
      <c r="E975" s="169"/>
      <c r="F975" s="169"/>
      <c r="G975" s="169"/>
      <c r="H975" s="169"/>
      <c r="I975" s="169"/>
      <c r="J975" s="169"/>
      <c r="K975" s="169"/>
      <c r="L975" s="169"/>
      <c r="M975" s="169"/>
      <c r="N975" s="169"/>
      <c r="O975" s="169"/>
      <c r="P975" s="169"/>
      <c r="Q975" s="169"/>
      <c r="R975" s="169"/>
      <c r="S975" s="169"/>
      <c r="T975" s="169"/>
      <c r="U975" s="169"/>
    </row>
    <row r="976" spans="1:21" ht="12.75" customHeight="1">
      <c r="A976" s="169"/>
      <c r="B976" s="169"/>
      <c r="C976" s="169"/>
      <c r="D976" s="169"/>
      <c r="E976" s="169"/>
      <c r="F976" s="169"/>
      <c r="G976" s="169"/>
      <c r="H976" s="169"/>
      <c r="I976" s="169"/>
      <c r="J976" s="169"/>
      <c r="K976" s="169"/>
      <c r="L976" s="169"/>
      <c r="M976" s="169"/>
      <c r="N976" s="169"/>
      <c r="O976" s="169"/>
      <c r="P976" s="169"/>
      <c r="Q976" s="169"/>
      <c r="R976" s="169"/>
      <c r="S976" s="169"/>
      <c r="T976" s="169"/>
      <c r="U976" s="169"/>
    </row>
    <row r="977" spans="1:21" ht="12.75" customHeight="1">
      <c r="A977" s="169"/>
      <c r="B977" s="169"/>
      <c r="C977" s="169"/>
      <c r="D977" s="169"/>
      <c r="E977" s="169"/>
      <c r="F977" s="169"/>
      <c r="G977" s="169"/>
      <c r="H977" s="169"/>
      <c r="I977" s="169"/>
      <c r="J977" s="169"/>
      <c r="K977" s="169"/>
      <c r="L977" s="169"/>
      <c r="M977" s="169"/>
      <c r="N977" s="169"/>
      <c r="O977" s="169"/>
      <c r="P977" s="169"/>
      <c r="Q977" s="169"/>
      <c r="R977" s="169"/>
      <c r="S977" s="169"/>
      <c r="T977" s="169"/>
      <c r="U977" s="169"/>
    </row>
    <row r="978" spans="1:21" ht="12.75" customHeight="1">
      <c r="A978" s="169"/>
      <c r="B978" s="169"/>
      <c r="C978" s="169"/>
      <c r="D978" s="169"/>
      <c r="E978" s="169"/>
      <c r="F978" s="169"/>
      <c r="G978" s="169"/>
      <c r="H978" s="169"/>
      <c r="I978" s="169"/>
      <c r="J978" s="169"/>
      <c r="K978" s="169"/>
      <c r="L978" s="169"/>
      <c r="M978" s="169"/>
      <c r="N978" s="169"/>
      <c r="O978" s="169"/>
      <c r="P978" s="169"/>
      <c r="Q978" s="169"/>
      <c r="R978" s="169"/>
      <c r="S978" s="169"/>
      <c r="T978" s="169"/>
      <c r="U978" s="169"/>
    </row>
    <row r="979" spans="1:21" ht="12.75" customHeight="1">
      <c r="A979" s="169"/>
      <c r="B979" s="169"/>
      <c r="C979" s="169"/>
      <c r="D979" s="169"/>
      <c r="E979" s="169"/>
      <c r="F979" s="169"/>
      <c r="G979" s="169"/>
      <c r="H979" s="169"/>
      <c r="I979" s="169"/>
      <c r="J979" s="169"/>
      <c r="K979" s="169"/>
      <c r="L979" s="169"/>
      <c r="M979" s="169"/>
      <c r="N979" s="169"/>
      <c r="O979" s="169"/>
      <c r="P979" s="169"/>
      <c r="Q979" s="169"/>
      <c r="R979" s="169"/>
      <c r="S979" s="169"/>
      <c r="T979" s="169"/>
      <c r="U979" s="169"/>
    </row>
    <row r="980" spans="1:21" ht="12.75" customHeight="1">
      <c r="A980" s="169"/>
      <c r="B980" s="169"/>
      <c r="C980" s="169"/>
      <c r="D980" s="169"/>
      <c r="E980" s="169"/>
      <c r="F980" s="169"/>
      <c r="G980" s="169"/>
      <c r="H980" s="169"/>
      <c r="I980" s="169"/>
      <c r="J980" s="169"/>
      <c r="K980" s="169"/>
      <c r="L980" s="169"/>
      <c r="M980" s="169"/>
      <c r="N980" s="169"/>
      <c r="O980" s="169"/>
      <c r="P980" s="169"/>
      <c r="Q980" s="169"/>
      <c r="R980" s="169"/>
      <c r="S980" s="169"/>
      <c r="T980" s="169"/>
      <c r="U980" s="169"/>
    </row>
    <row r="981" spans="1:21" ht="12.75" customHeight="1">
      <c r="A981" s="169"/>
      <c r="B981" s="169"/>
      <c r="C981" s="169"/>
      <c r="D981" s="169"/>
      <c r="E981" s="169"/>
      <c r="F981" s="169"/>
      <c r="G981" s="169"/>
      <c r="H981" s="169"/>
      <c r="I981" s="169"/>
      <c r="J981" s="169"/>
      <c r="K981" s="169"/>
      <c r="L981" s="169"/>
      <c r="M981" s="169"/>
      <c r="N981" s="169"/>
      <c r="O981" s="169"/>
      <c r="P981" s="169"/>
      <c r="Q981" s="169"/>
      <c r="R981" s="169"/>
      <c r="S981" s="169"/>
      <c r="T981" s="169"/>
      <c r="U981" s="169"/>
    </row>
    <row r="982" spans="1:21" ht="12.75" customHeight="1">
      <c r="A982" s="169"/>
      <c r="B982" s="169"/>
      <c r="C982" s="169"/>
      <c r="D982" s="169"/>
      <c r="E982" s="169"/>
      <c r="F982" s="169"/>
      <c r="G982" s="169"/>
      <c r="H982" s="169"/>
      <c r="I982" s="169"/>
      <c r="J982" s="169"/>
      <c r="K982" s="169"/>
      <c r="L982" s="169"/>
      <c r="M982" s="169"/>
      <c r="N982" s="169"/>
      <c r="O982" s="169"/>
      <c r="P982" s="169"/>
      <c r="Q982" s="169"/>
      <c r="R982" s="169"/>
      <c r="S982" s="169"/>
      <c r="T982" s="169"/>
      <c r="U982" s="169"/>
    </row>
    <row r="983" spans="1:21" ht="12.75" customHeight="1">
      <c r="A983" s="169"/>
      <c r="B983" s="169"/>
      <c r="C983" s="169"/>
      <c r="D983" s="169"/>
      <c r="E983" s="169"/>
      <c r="F983" s="169"/>
      <c r="G983" s="169"/>
      <c r="H983" s="169"/>
      <c r="I983" s="169"/>
      <c r="J983" s="169"/>
      <c r="K983" s="169"/>
      <c r="L983" s="169"/>
      <c r="M983" s="169"/>
      <c r="N983" s="169"/>
      <c r="O983" s="169"/>
      <c r="P983" s="169"/>
      <c r="Q983" s="169"/>
      <c r="R983" s="169"/>
      <c r="S983" s="169"/>
      <c r="T983" s="169"/>
      <c r="U983" s="169"/>
    </row>
    <row r="984" spans="1:21" ht="12.75" customHeight="1">
      <c r="A984" s="169"/>
      <c r="B984" s="169"/>
      <c r="C984" s="169"/>
      <c r="D984" s="169"/>
      <c r="E984" s="169"/>
      <c r="F984" s="169"/>
      <c r="G984" s="169"/>
      <c r="H984" s="169"/>
      <c r="I984" s="169"/>
      <c r="J984" s="169"/>
      <c r="K984" s="169"/>
      <c r="L984" s="169"/>
      <c r="M984" s="169"/>
      <c r="N984" s="169"/>
      <c r="O984" s="169"/>
      <c r="P984" s="169"/>
      <c r="Q984" s="169"/>
      <c r="R984" s="169"/>
      <c r="S984" s="169"/>
      <c r="T984" s="169"/>
      <c r="U984" s="169"/>
    </row>
    <row r="985" spans="1:21" ht="12.75" customHeight="1">
      <c r="A985" s="169"/>
      <c r="B985" s="169"/>
      <c r="C985" s="169"/>
      <c r="D985" s="169"/>
      <c r="E985" s="169"/>
      <c r="F985" s="169"/>
      <c r="G985" s="169"/>
      <c r="H985" s="169"/>
      <c r="I985" s="169"/>
      <c r="J985" s="169"/>
      <c r="K985" s="169"/>
      <c r="L985" s="169"/>
      <c r="M985" s="169"/>
      <c r="N985" s="169"/>
      <c r="O985" s="169"/>
      <c r="P985" s="169"/>
      <c r="Q985" s="169"/>
      <c r="R985" s="169"/>
      <c r="S985" s="169"/>
      <c r="T985" s="169"/>
      <c r="U985" s="169"/>
    </row>
    <row r="986" spans="1:21" ht="12.75" customHeight="1">
      <c r="A986" s="169"/>
      <c r="B986" s="169"/>
      <c r="C986" s="169"/>
      <c r="D986" s="169"/>
      <c r="E986" s="169"/>
      <c r="F986" s="169"/>
      <c r="G986" s="169"/>
      <c r="H986" s="169"/>
      <c r="I986" s="169"/>
      <c r="J986" s="169"/>
      <c r="K986" s="169"/>
      <c r="L986" s="169"/>
      <c r="M986" s="169"/>
      <c r="N986" s="169"/>
      <c r="O986" s="169"/>
      <c r="P986" s="169"/>
      <c r="Q986" s="169"/>
      <c r="R986" s="169"/>
      <c r="S986" s="169"/>
      <c r="T986" s="169"/>
      <c r="U986" s="169"/>
    </row>
    <row r="987" spans="1:21" ht="12.75" customHeight="1">
      <c r="A987" s="169"/>
      <c r="B987" s="169"/>
      <c r="C987" s="169"/>
      <c r="D987" s="169"/>
      <c r="E987" s="169"/>
      <c r="F987" s="169"/>
      <c r="G987" s="169"/>
      <c r="H987" s="169"/>
      <c r="I987" s="169"/>
      <c r="J987" s="169"/>
      <c r="K987" s="169"/>
      <c r="L987" s="169"/>
      <c r="M987" s="169"/>
      <c r="N987" s="169"/>
      <c r="O987" s="169"/>
      <c r="P987" s="169"/>
      <c r="Q987" s="169"/>
      <c r="R987" s="169"/>
      <c r="S987" s="169"/>
      <c r="T987" s="169"/>
      <c r="U987" s="169"/>
    </row>
    <row r="988" spans="1:21" ht="12.75" customHeight="1">
      <c r="A988" s="169"/>
      <c r="B988" s="169"/>
      <c r="C988" s="169"/>
      <c r="D988" s="169"/>
      <c r="E988" s="169"/>
      <c r="F988" s="169"/>
      <c r="G988" s="169"/>
      <c r="H988" s="169"/>
      <c r="I988" s="169"/>
      <c r="J988" s="169"/>
      <c r="K988" s="169"/>
      <c r="L988" s="169"/>
      <c r="M988" s="169"/>
      <c r="N988" s="169"/>
      <c r="O988" s="169"/>
      <c r="P988" s="169"/>
      <c r="Q988" s="169"/>
      <c r="R988" s="169"/>
      <c r="S988" s="169"/>
      <c r="T988" s="169"/>
      <c r="U988" s="169"/>
    </row>
    <row r="989" spans="1:21" ht="12.75" customHeight="1">
      <c r="A989" s="169"/>
      <c r="B989" s="169"/>
      <c r="C989" s="169"/>
      <c r="D989" s="169"/>
      <c r="E989" s="169"/>
      <c r="F989" s="169"/>
      <c r="G989" s="169"/>
      <c r="H989" s="169"/>
      <c r="I989" s="169"/>
      <c r="J989" s="169"/>
      <c r="K989" s="169"/>
      <c r="L989" s="169"/>
      <c r="M989" s="169"/>
      <c r="N989" s="169"/>
      <c r="O989" s="169"/>
      <c r="P989" s="169"/>
      <c r="Q989" s="169"/>
      <c r="R989" s="169"/>
      <c r="S989" s="169"/>
      <c r="T989" s="169"/>
      <c r="U989" s="169"/>
    </row>
    <row r="990" spans="1:21" ht="12.75" customHeight="1">
      <c r="A990" s="169"/>
      <c r="B990" s="169"/>
      <c r="C990" s="169"/>
      <c r="D990" s="169"/>
      <c r="E990" s="169"/>
      <c r="F990" s="169"/>
      <c r="G990" s="169"/>
      <c r="H990" s="169"/>
      <c r="I990" s="169"/>
      <c r="J990" s="169"/>
      <c r="K990" s="169"/>
      <c r="L990" s="169"/>
      <c r="M990" s="169"/>
      <c r="N990" s="169"/>
      <c r="O990" s="169"/>
      <c r="P990" s="169"/>
      <c r="Q990" s="169"/>
      <c r="R990" s="169"/>
      <c r="S990" s="169"/>
      <c r="T990" s="169"/>
      <c r="U990" s="169"/>
    </row>
    <row r="991" spans="1:21" ht="12.75" customHeight="1">
      <c r="A991" s="169"/>
      <c r="B991" s="169"/>
      <c r="C991" s="169"/>
      <c r="D991" s="169"/>
      <c r="E991" s="169"/>
      <c r="F991" s="169"/>
      <c r="G991" s="169"/>
      <c r="H991" s="169"/>
      <c r="I991" s="169"/>
      <c r="J991" s="169"/>
      <c r="K991" s="169"/>
      <c r="L991" s="169"/>
      <c r="M991" s="169"/>
      <c r="N991" s="169"/>
      <c r="O991" s="169"/>
      <c r="P991" s="169"/>
      <c r="Q991" s="169"/>
      <c r="R991" s="169"/>
      <c r="S991" s="169"/>
      <c r="T991" s="169"/>
      <c r="U991" s="169"/>
    </row>
    <row r="992" spans="1:21" ht="12.75" customHeight="1">
      <c r="A992" s="169"/>
      <c r="B992" s="169"/>
      <c r="C992" s="169"/>
      <c r="D992" s="169"/>
      <c r="E992" s="169"/>
      <c r="F992" s="169"/>
      <c r="G992" s="169"/>
      <c r="H992" s="169"/>
      <c r="I992" s="169"/>
      <c r="J992" s="169"/>
      <c r="K992" s="169"/>
      <c r="L992" s="169"/>
      <c r="M992" s="169"/>
      <c r="N992" s="169"/>
      <c r="O992" s="169"/>
      <c r="P992" s="169"/>
      <c r="Q992" s="169"/>
      <c r="R992" s="169"/>
      <c r="S992" s="169"/>
      <c r="T992" s="169"/>
      <c r="U992" s="169"/>
    </row>
    <row r="993" spans="1:21" ht="12.75" customHeight="1">
      <c r="A993" s="169"/>
      <c r="B993" s="169"/>
      <c r="C993" s="169"/>
      <c r="D993" s="169"/>
      <c r="E993" s="169"/>
      <c r="F993" s="169"/>
      <c r="G993" s="169"/>
      <c r="H993" s="169"/>
      <c r="I993" s="169"/>
      <c r="J993" s="169"/>
      <c r="K993" s="169"/>
      <c r="L993" s="169"/>
      <c r="M993" s="169"/>
      <c r="N993" s="169"/>
      <c r="O993" s="169"/>
      <c r="P993" s="169"/>
      <c r="Q993" s="169"/>
      <c r="R993" s="169"/>
      <c r="S993" s="169"/>
      <c r="T993" s="169"/>
      <c r="U993" s="169"/>
    </row>
    <row r="994" spans="1:21" ht="12.75" customHeight="1">
      <c r="A994" s="169"/>
      <c r="B994" s="169"/>
      <c r="C994" s="169"/>
      <c r="D994" s="169"/>
      <c r="E994" s="169"/>
      <c r="F994" s="169"/>
      <c r="G994" s="169"/>
      <c r="H994" s="169"/>
      <c r="I994" s="169"/>
      <c r="J994" s="169"/>
      <c r="K994" s="169"/>
      <c r="L994" s="169"/>
      <c r="M994" s="169"/>
      <c r="N994" s="169"/>
      <c r="O994" s="169"/>
      <c r="P994" s="169"/>
      <c r="Q994" s="169"/>
      <c r="R994" s="169"/>
      <c r="S994" s="169"/>
      <c r="T994" s="169"/>
      <c r="U994" s="169"/>
    </row>
    <row r="995" spans="1:21" ht="12.75" customHeight="1">
      <c r="A995" s="169"/>
      <c r="B995" s="169"/>
      <c r="C995" s="169"/>
      <c r="D995" s="169"/>
      <c r="E995" s="169"/>
      <c r="F995" s="169"/>
      <c r="G995" s="169"/>
      <c r="H995" s="169"/>
      <c r="I995" s="169"/>
      <c r="J995" s="169"/>
      <c r="K995" s="169"/>
      <c r="L995" s="169"/>
      <c r="M995" s="169"/>
      <c r="N995" s="169"/>
      <c r="O995" s="169"/>
      <c r="P995" s="169"/>
      <c r="Q995" s="169"/>
      <c r="R995" s="169"/>
      <c r="S995" s="169"/>
      <c r="T995" s="169"/>
      <c r="U995" s="169"/>
    </row>
    <row r="996" spans="1:21" ht="12.75" customHeight="1">
      <c r="A996" s="169"/>
      <c r="B996" s="169"/>
      <c r="C996" s="169"/>
      <c r="D996" s="169"/>
      <c r="E996" s="169"/>
      <c r="F996" s="169"/>
      <c r="G996" s="169"/>
      <c r="H996" s="169"/>
      <c r="I996" s="169"/>
      <c r="J996" s="169"/>
      <c r="K996" s="169"/>
      <c r="L996" s="169"/>
      <c r="M996" s="169"/>
      <c r="N996" s="169"/>
      <c r="O996" s="169"/>
      <c r="P996" s="169"/>
      <c r="Q996" s="169"/>
      <c r="R996" s="169"/>
      <c r="S996" s="169"/>
      <c r="T996" s="169"/>
      <c r="U996" s="169"/>
    </row>
    <row r="997" spans="1:21" ht="12.75" customHeight="1">
      <c r="A997" s="169"/>
      <c r="B997" s="169"/>
      <c r="C997" s="169"/>
      <c r="D997" s="169"/>
      <c r="E997" s="169"/>
      <c r="F997" s="169"/>
      <c r="G997" s="169"/>
      <c r="H997" s="169"/>
      <c r="I997" s="169"/>
      <c r="J997" s="169"/>
      <c r="K997" s="169"/>
      <c r="L997" s="169"/>
      <c r="M997" s="169"/>
      <c r="N997" s="169"/>
      <c r="O997" s="169"/>
      <c r="P997" s="169"/>
      <c r="Q997" s="169"/>
      <c r="R997" s="169"/>
      <c r="S997" s="169"/>
      <c r="T997" s="169"/>
      <c r="U997" s="169"/>
    </row>
    <row r="998" spans="1:21" ht="12.75" customHeight="1">
      <c r="A998" s="169"/>
      <c r="B998" s="169"/>
      <c r="C998" s="169"/>
      <c r="D998" s="169"/>
      <c r="E998" s="169"/>
      <c r="F998" s="169"/>
      <c r="G998" s="169"/>
      <c r="H998" s="169"/>
      <c r="I998" s="169"/>
      <c r="J998" s="169"/>
      <c r="K998" s="169"/>
      <c r="L998" s="169"/>
      <c r="M998" s="169"/>
      <c r="N998" s="169"/>
      <c r="O998" s="169"/>
      <c r="P998" s="169"/>
      <c r="Q998" s="169"/>
      <c r="R998" s="169"/>
      <c r="S998" s="169"/>
      <c r="T998" s="169"/>
      <c r="U998" s="169"/>
    </row>
    <row r="999" spans="1:21" ht="12.75" customHeight="1">
      <c r="A999" s="169"/>
      <c r="B999" s="169"/>
      <c r="C999" s="169"/>
      <c r="D999" s="169"/>
      <c r="E999" s="169"/>
      <c r="F999" s="169"/>
      <c r="G999" s="169"/>
      <c r="H999" s="169"/>
      <c r="I999" s="169"/>
      <c r="J999" s="169"/>
      <c r="K999" s="169"/>
      <c r="L999" s="169"/>
      <c r="M999" s="169"/>
      <c r="N999" s="169"/>
      <c r="O999" s="169"/>
      <c r="P999" s="169"/>
      <c r="Q999" s="169"/>
      <c r="R999" s="169"/>
      <c r="S999" s="169"/>
      <c r="T999" s="169"/>
      <c r="U999" s="169"/>
    </row>
    <row r="1000" spans="1:21" ht="12.75" customHeight="1">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row>
    <row r="1001" spans="1:21" ht="12.75" customHeight="1">
      <c r="A1001" s="169"/>
      <c r="B1001" s="169"/>
      <c r="C1001" s="169"/>
      <c r="D1001" s="169"/>
      <c r="E1001" s="169"/>
      <c r="F1001" s="169"/>
      <c r="G1001" s="169"/>
      <c r="H1001" s="169"/>
      <c r="I1001" s="169"/>
      <c r="J1001" s="169"/>
      <c r="K1001" s="169"/>
      <c r="L1001" s="169"/>
      <c r="M1001" s="169"/>
      <c r="N1001" s="169"/>
      <c r="O1001" s="169"/>
      <c r="P1001" s="169"/>
      <c r="Q1001" s="169"/>
      <c r="R1001" s="169"/>
      <c r="S1001" s="169"/>
      <c r="T1001" s="169"/>
      <c r="U1001" s="169"/>
    </row>
    <row r="1002" spans="1:21" ht="12.75" customHeight="1">
      <c r="A1002" s="169"/>
      <c r="B1002" s="169"/>
      <c r="C1002" s="169"/>
      <c r="D1002" s="169"/>
      <c r="E1002" s="169"/>
      <c r="F1002" s="169"/>
      <c r="G1002" s="169"/>
      <c r="H1002" s="169"/>
      <c r="I1002" s="169"/>
      <c r="J1002" s="169"/>
      <c r="K1002" s="169"/>
      <c r="L1002" s="169"/>
      <c r="M1002" s="169"/>
      <c r="N1002" s="169"/>
      <c r="O1002" s="169"/>
      <c r="P1002" s="169"/>
      <c r="Q1002" s="169"/>
      <c r="R1002" s="169"/>
      <c r="S1002" s="169"/>
      <c r="T1002" s="169"/>
      <c r="U1002" s="169"/>
    </row>
    <row r="1003" spans="1:21" ht="12.75" customHeight="1">
      <c r="A1003" s="169"/>
      <c r="B1003" s="169"/>
      <c r="C1003" s="169"/>
      <c r="D1003" s="169"/>
      <c r="E1003" s="169"/>
      <c r="F1003" s="169"/>
      <c r="G1003" s="169"/>
      <c r="H1003" s="169"/>
      <c r="I1003" s="169"/>
      <c r="J1003" s="169"/>
      <c r="K1003" s="169"/>
      <c r="L1003" s="169"/>
      <c r="M1003" s="169"/>
      <c r="N1003" s="169"/>
      <c r="O1003" s="169"/>
      <c r="P1003" s="169"/>
      <c r="Q1003" s="169"/>
      <c r="R1003" s="169"/>
      <c r="S1003" s="169"/>
      <c r="T1003" s="169"/>
      <c r="U1003" s="169"/>
    </row>
    <row r="1004" spans="1:21" ht="12.75" customHeight="1">
      <c r="A1004" s="169"/>
      <c r="B1004" s="169"/>
      <c r="C1004" s="169"/>
      <c r="D1004" s="169"/>
      <c r="E1004" s="169"/>
      <c r="F1004" s="169"/>
      <c r="G1004" s="169"/>
      <c r="H1004" s="169"/>
      <c r="I1004" s="169"/>
      <c r="J1004" s="169"/>
      <c r="K1004" s="169"/>
      <c r="L1004" s="169"/>
      <c r="M1004" s="169"/>
      <c r="N1004" s="169"/>
      <c r="O1004" s="169"/>
      <c r="P1004" s="169"/>
      <c r="Q1004" s="169"/>
      <c r="R1004" s="169"/>
      <c r="S1004" s="169"/>
      <c r="T1004" s="169"/>
      <c r="U1004" s="169"/>
    </row>
    <row r="1005" spans="1:21" ht="12.75" customHeight="1">
      <c r="A1005" s="169"/>
      <c r="B1005" s="169"/>
      <c r="C1005" s="169"/>
      <c r="D1005" s="169"/>
      <c r="E1005" s="169"/>
      <c r="F1005" s="169"/>
      <c r="G1005" s="169"/>
      <c r="H1005" s="169"/>
      <c r="I1005" s="169"/>
      <c r="J1005" s="169"/>
      <c r="K1005" s="169"/>
      <c r="L1005" s="169"/>
      <c r="M1005" s="169"/>
      <c r="N1005" s="169"/>
      <c r="O1005" s="169"/>
      <c r="P1005" s="169"/>
      <c r="Q1005" s="169"/>
      <c r="R1005" s="169"/>
      <c r="S1005" s="169"/>
      <c r="T1005" s="169"/>
      <c r="U1005" s="169"/>
    </row>
  </sheetData>
  <sheetProtection algorithmName="SHA-512" hashValue="PXYMFhZaMPaXuX9rsUroaOq7RIk2JAOLKDs8diIIeaXNvbgDTMWiGLdYzAjAKDMLUjNjNH2M6acDTpIP/bo7rA==" saltValue="BCskv5/S0TQ5vQMSMCF+gQ==" spinCount="100000" sheet="1" objects="1" scenarios="1"/>
  <mergeCells count="8">
    <mergeCell ref="A2:H2"/>
    <mergeCell ref="C4:E4"/>
    <mergeCell ref="C5:E5"/>
    <mergeCell ref="A9:A10"/>
    <mergeCell ref="B9:B10"/>
    <mergeCell ref="C9:C10"/>
    <mergeCell ref="D9:D10"/>
    <mergeCell ref="E9:H9"/>
  </mergeCells>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E40"/>
  <sheetViews>
    <sheetView workbookViewId="0">
      <selection activeCell="C20" sqref="C20:Q21 S20:AC21 C25:J27 M25:R26"/>
    </sheetView>
  </sheetViews>
  <sheetFormatPr defaultRowHeight="15"/>
  <cols>
    <col min="1" max="1" width="4.42578125" customWidth="1"/>
    <col min="2" max="2" width="24.28515625" customWidth="1"/>
    <col min="3" max="29" width="8.5703125" customWidth="1"/>
    <col min="30" max="30" width="3.7109375" bestFit="1" customWidth="1"/>
  </cols>
  <sheetData>
    <row r="1" spans="1:30" s="908" customFormat="1">
      <c r="A1" s="904"/>
      <c r="B1" s="904"/>
      <c r="C1" s="904"/>
      <c r="D1" s="904"/>
      <c r="E1" s="904"/>
      <c r="F1" s="904"/>
      <c r="G1" s="904"/>
      <c r="H1" s="904"/>
      <c r="I1" s="904"/>
      <c r="J1" s="906"/>
      <c r="K1" s="906"/>
      <c r="L1" s="906"/>
      <c r="M1" s="906"/>
      <c r="N1" s="906"/>
      <c r="O1" s="906"/>
      <c r="P1" s="906"/>
      <c r="Q1" s="906"/>
      <c r="R1" s="906"/>
      <c r="S1" s="904"/>
      <c r="T1" s="904"/>
      <c r="U1" s="904"/>
      <c r="V1" s="904"/>
      <c r="W1" s="904"/>
      <c r="X1" s="904"/>
      <c r="Y1" s="904"/>
      <c r="Z1" s="904"/>
      <c r="AA1" s="904"/>
      <c r="AB1" s="904"/>
      <c r="AC1" s="904"/>
      <c r="AD1" s="904"/>
    </row>
    <row r="2" spans="1:30" s="908" customFormat="1">
      <c r="A2" s="918"/>
      <c r="B2" s="1646" t="s">
        <v>1147</v>
      </c>
      <c r="C2" s="1646"/>
      <c r="D2" s="1646"/>
      <c r="E2" s="1646"/>
      <c r="F2" s="1646"/>
      <c r="G2" s="1646"/>
      <c r="H2" s="1646"/>
      <c r="I2" s="1646"/>
      <c r="J2" s="1646"/>
      <c r="K2" s="1646"/>
      <c r="L2" s="1646"/>
      <c r="M2" s="1646"/>
      <c r="N2" s="1646"/>
      <c r="O2" s="1646"/>
      <c r="P2" s="1646"/>
      <c r="Q2" s="1646"/>
      <c r="R2" s="1646"/>
      <c r="S2" s="1646"/>
      <c r="T2" s="1646"/>
      <c r="U2" s="1646"/>
      <c r="V2" s="1646"/>
      <c r="W2" s="1646"/>
      <c r="X2" s="1646"/>
      <c r="Y2" s="1646"/>
      <c r="Z2" s="919"/>
      <c r="AA2" s="919"/>
      <c r="AB2" s="919"/>
      <c r="AC2" s="919"/>
      <c r="AD2" s="918"/>
    </row>
    <row r="3" spans="1:30" s="908" customFormat="1">
      <c r="A3" s="918"/>
      <c r="B3" s="1646" t="s">
        <v>1148</v>
      </c>
      <c r="C3" s="1646"/>
      <c r="D3" s="1646"/>
      <c r="E3" s="1646"/>
      <c r="F3" s="1646"/>
      <c r="G3" s="1646"/>
      <c r="H3" s="1646"/>
      <c r="I3" s="1646"/>
      <c r="J3" s="1646"/>
      <c r="K3" s="1646"/>
      <c r="L3" s="1646"/>
      <c r="M3" s="1646"/>
      <c r="N3" s="1646"/>
      <c r="O3" s="1646"/>
      <c r="P3" s="1646"/>
      <c r="Q3" s="1646"/>
      <c r="R3" s="1646"/>
      <c r="S3" s="1646"/>
      <c r="T3" s="1646"/>
      <c r="U3" s="1646"/>
      <c r="V3" s="1646"/>
      <c r="W3" s="1646"/>
      <c r="X3" s="1646"/>
      <c r="Y3" s="1646"/>
      <c r="Z3" s="919"/>
      <c r="AA3" s="919"/>
      <c r="AB3" s="919"/>
      <c r="AC3" s="919"/>
      <c r="AD3" s="918"/>
    </row>
    <row r="4" spans="1:30" s="908" customFormat="1" ht="15.75">
      <c r="A4" s="918"/>
      <c r="B4" s="1647" t="s">
        <v>1149</v>
      </c>
      <c r="C4" s="1647"/>
      <c r="D4" s="1647"/>
      <c r="E4" s="1647"/>
      <c r="F4" s="1647"/>
      <c r="G4" s="1647"/>
      <c r="H4" s="1647"/>
      <c r="I4" s="1647"/>
      <c r="J4" s="1647"/>
      <c r="K4" s="1647"/>
      <c r="L4" s="1647"/>
      <c r="M4" s="1647"/>
      <c r="N4" s="1647"/>
      <c r="O4" s="1647"/>
      <c r="P4" s="1647"/>
      <c r="Q4" s="1647"/>
      <c r="R4" s="1647"/>
      <c r="S4" s="1647"/>
      <c r="T4" s="1647"/>
      <c r="U4" s="1647"/>
      <c r="V4" s="1647"/>
      <c r="W4" s="1647"/>
      <c r="X4" s="1647"/>
      <c r="Y4" s="1647"/>
      <c r="Z4" s="918"/>
      <c r="AA4" s="920" t="s">
        <v>1190</v>
      </c>
      <c r="AB4" s="920"/>
      <c r="AC4" s="920"/>
      <c r="AD4" s="918"/>
    </row>
    <row r="5" spans="1:30" s="908" customFormat="1" ht="15.75">
      <c r="A5" s="921"/>
      <c r="B5" s="1647"/>
      <c r="C5" s="1647"/>
      <c r="D5" s="1647"/>
      <c r="E5" s="1647"/>
      <c r="F5" s="1647"/>
      <c r="G5" s="1647"/>
      <c r="H5" s="1647"/>
      <c r="I5" s="1647"/>
      <c r="J5" s="1647"/>
      <c r="K5" s="1647"/>
      <c r="L5" s="1647"/>
      <c r="M5" s="1647"/>
      <c r="N5" s="1647"/>
      <c r="O5" s="1647"/>
      <c r="P5" s="1647"/>
      <c r="Q5" s="1647"/>
      <c r="R5" s="1647"/>
      <c r="S5" s="1647"/>
      <c r="T5" s="1647"/>
      <c r="U5" s="1647"/>
      <c r="V5" s="1647"/>
      <c r="W5" s="1647"/>
      <c r="X5" s="1647"/>
      <c r="Y5" s="1647"/>
      <c r="Z5" s="1647"/>
      <c r="AA5" s="1647"/>
      <c r="AB5" s="1647"/>
      <c r="AC5" s="1647"/>
      <c r="AD5" s="921"/>
    </row>
    <row r="6" spans="1:30" s="908" customFormat="1">
      <c r="A6" s="904"/>
      <c r="B6" s="922" t="s">
        <v>1150</v>
      </c>
      <c r="C6" s="923"/>
      <c r="D6" s="924"/>
      <c r="E6" s="924"/>
      <c r="F6" s="924"/>
      <c r="G6" s="924"/>
      <c r="H6" s="924"/>
      <c r="I6" s="924"/>
      <c r="J6" s="925"/>
      <c r="K6" s="925"/>
      <c r="L6" s="925"/>
      <c r="M6" s="926"/>
      <c r="N6" s="925"/>
      <c r="O6" s="925"/>
      <c r="P6" s="925"/>
      <c r="Q6" s="925"/>
      <c r="R6" s="925"/>
      <c r="S6" s="927"/>
      <c r="T6" s="927"/>
      <c r="U6" s="927"/>
      <c r="V6" s="927"/>
      <c r="W6" s="927"/>
      <c r="X6" s="927"/>
      <c r="Y6" s="927"/>
      <c r="Z6" s="927"/>
      <c r="AA6" s="927"/>
      <c r="AB6" s="927"/>
      <c r="AC6" s="927"/>
      <c r="AD6" s="904"/>
    </row>
    <row r="7" spans="1:30" s="908" customFormat="1">
      <c r="A7" s="904"/>
      <c r="B7" s="922" t="s">
        <v>1151</v>
      </c>
      <c r="C7" s="923"/>
      <c r="D7" s="924"/>
      <c r="E7" s="924"/>
      <c r="F7" s="924"/>
      <c r="G7" s="924"/>
      <c r="H7" s="924"/>
      <c r="I7" s="924"/>
      <c r="J7" s="925"/>
      <c r="K7" s="925"/>
      <c r="L7" s="925"/>
      <c r="M7" s="926"/>
      <c r="N7" s="928"/>
      <c r="O7" s="928"/>
      <c r="P7" s="928"/>
      <c r="Q7" s="928"/>
      <c r="R7" s="928"/>
      <c r="S7" s="927"/>
      <c r="T7" s="927"/>
      <c r="U7" s="927"/>
      <c r="V7" s="927"/>
      <c r="W7" s="927"/>
      <c r="X7" s="927"/>
      <c r="Y7" s="927"/>
      <c r="Z7" s="927"/>
      <c r="AA7" s="927"/>
      <c r="AB7" s="927"/>
      <c r="AC7" s="927"/>
      <c r="AD7" s="904"/>
    </row>
    <row r="8" spans="1:30">
      <c r="A8" s="889"/>
      <c r="B8" s="890" t="s">
        <v>1183</v>
      </c>
      <c r="C8" s="891" t="s">
        <v>1193</v>
      </c>
      <c r="D8" s="892"/>
      <c r="E8" s="892"/>
      <c r="F8" s="892"/>
      <c r="G8" s="892"/>
      <c r="H8" s="892"/>
      <c r="I8" s="892"/>
      <c r="J8" s="893"/>
      <c r="K8" s="893"/>
      <c r="L8" s="893"/>
      <c r="M8" s="894"/>
      <c r="N8" s="896"/>
      <c r="O8" s="896"/>
      <c r="P8" s="896"/>
      <c r="Q8" s="896"/>
      <c r="R8" s="896"/>
      <c r="S8" s="895"/>
      <c r="T8" s="895"/>
      <c r="U8" s="895"/>
      <c r="V8" s="895"/>
      <c r="W8" s="895"/>
      <c r="X8" s="895"/>
      <c r="Y8" s="895"/>
      <c r="Z8" s="895"/>
      <c r="AA8" s="895"/>
      <c r="AB8" s="895"/>
      <c r="AC8" s="895"/>
      <c r="AD8" s="889"/>
    </row>
    <row r="9" spans="1:30">
      <c r="A9" s="889"/>
      <c r="B9" s="890" t="s">
        <v>1180</v>
      </c>
      <c r="C9" s="891"/>
      <c r="D9" s="892"/>
      <c r="E9" s="892"/>
      <c r="F9" s="892"/>
      <c r="G9" s="892"/>
      <c r="H9" s="892"/>
      <c r="I9" s="892"/>
      <c r="J9" s="893"/>
      <c r="K9" s="893"/>
      <c r="L9" s="893"/>
      <c r="M9" s="894"/>
      <c r="N9" s="893"/>
      <c r="O9" s="893"/>
      <c r="P9" s="893"/>
      <c r="Q9" s="893"/>
      <c r="R9" s="893"/>
      <c r="S9" s="895"/>
      <c r="T9" s="895"/>
      <c r="U9" s="895"/>
      <c r="V9" s="895"/>
      <c r="W9" s="895"/>
      <c r="X9" s="895"/>
      <c r="Y9" s="895"/>
      <c r="Z9" s="895"/>
      <c r="AA9" s="895"/>
      <c r="AB9" s="895"/>
      <c r="AC9" s="895"/>
      <c r="AD9" s="889"/>
    </row>
    <row r="10" spans="1:30" ht="15.75">
      <c r="A10" s="889"/>
      <c r="B10" s="890" t="s">
        <v>1181</v>
      </c>
      <c r="C10" s="891"/>
      <c r="D10" s="892"/>
      <c r="E10" s="892"/>
      <c r="F10" s="892"/>
      <c r="G10" s="892"/>
      <c r="H10" s="892"/>
      <c r="I10" s="892"/>
      <c r="J10" s="897"/>
      <c r="K10" s="897"/>
      <c r="L10" s="897"/>
      <c r="M10" s="898"/>
      <c r="N10" s="897"/>
      <c r="O10" s="897"/>
      <c r="P10" s="897"/>
      <c r="Q10" s="897"/>
      <c r="R10" s="897"/>
      <c r="S10" s="895"/>
      <c r="T10" s="895"/>
      <c r="U10" s="895"/>
      <c r="V10" s="895"/>
      <c r="W10" s="895"/>
      <c r="X10" s="895"/>
      <c r="Y10" s="895"/>
      <c r="Z10" s="895"/>
      <c r="AA10" s="895"/>
      <c r="AB10" s="895"/>
      <c r="AC10" s="895"/>
      <c r="AD10" s="899"/>
    </row>
    <row r="11" spans="1:30">
      <c r="A11" s="889"/>
      <c r="B11" s="890" t="s">
        <v>1182</v>
      </c>
      <c r="C11" s="891"/>
      <c r="D11" s="892"/>
      <c r="E11" s="892"/>
      <c r="F11" s="892"/>
      <c r="G11" s="892"/>
      <c r="H11" s="892"/>
      <c r="I11" s="892"/>
      <c r="J11" s="900"/>
      <c r="K11" s="900"/>
      <c r="L11" s="900"/>
      <c r="M11" s="900"/>
      <c r="N11" s="900"/>
      <c r="O11" s="900"/>
      <c r="P11" s="900"/>
      <c r="Q11" s="900"/>
      <c r="R11" s="900"/>
      <c r="S11" s="895"/>
      <c r="T11" s="895"/>
      <c r="U11" s="895"/>
      <c r="V11" s="895"/>
      <c r="W11" s="895"/>
      <c r="X11" s="895"/>
      <c r="Y11" s="895"/>
      <c r="Z11" s="895"/>
      <c r="AA11" s="895"/>
      <c r="AB11" s="895"/>
      <c r="AC11" s="895"/>
      <c r="AD11" s="889"/>
    </row>
    <row r="12" spans="1:30">
      <c r="A12" s="889"/>
      <c r="B12" s="891"/>
      <c r="C12" s="891"/>
      <c r="D12" s="892"/>
      <c r="E12" s="892"/>
      <c r="F12" s="892"/>
      <c r="G12" s="892"/>
      <c r="H12" s="892"/>
      <c r="I12" s="892"/>
      <c r="J12" s="900"/>
      <c r="K12" s="900"/>
      <c r="L12" s="900"/>
      <c r="M12" s="900"/>
      <c r="N12" s="900"/>
      <c r="O12" s="900"/>
      <c r="P12" s="900"/>
      <c r="Q12" s="900"/>
      <c r="R12" s="900"/>
      <c r="S12" s="895"/>
      <c r="T12" s="895"/>
      <c r="U12" s="895"/>
      <c r="V12" s="895"/>
      <c r="W12" s="895"/>
      <c r="X12" s="895"/>
      <c r="Y12" s="895"/>
      <c r="Z12" s="895"/>
      <c r="AA12" s="895"/>
      <c r="AB12" s="895"/>
      <c r="AC12" s="895"/>
      <c r="AD12" s="889"/>
    </row>
    <row r="13" spans="1:30">
      <c r="A13" s="1616"/>
      <c r="B13" s="1617" t="s">
        <v>1152</v>
      </c>
      <c r="C13" s="1620" t="s">
        <v>27</v>
      </c>
      <c r="D13" s="1621"/>
      <c r="E13" s="1622" t="s">
        <v>1153</v>
      </c>
      <c r="F13" s="1623"/>
      <c r="G13" s="1623"/>
      <c r="H13" s="1623"/>
      <c r="I13" s="1623"/>
      <c r="J13" s="1623"/>
      <c r="K13" s="1623"/>
      <c r="L13" s="1623"/>
      <c r="M13" s="1623"/>
      <c r="N13" s="1624"/>
      <c r="O13" s="1625" t="s">
        <v>555</v>
      </c>
      <c r="P13" s="1628" t="s">
        <v>145</v>
      </c>
      <c r="Q13" s="1629"/>
      <c r="R13" s="1652" t="s">
        <v>1154</v>
      </c>
      <c r="S13" s="1652"/>
      <c r="T13" s="1652"/>
      <c r="U13" s="1652"/>
      <c r="V13" s="1652"/>
      <c r="W13" s="1652"/>
      <c r="X13" s="1652"/>
      <c r="Y13" s="1652"/>
      <c r="Z13" s="1652"/>
      <c r="AA13" s="1649" t="s">
        <v>1155</v>
      </c>
      <c r="AB13" s="1649"/>
      <c r="AC13" s="1649"/>
      <c r="AD13" s="889"/>
    </row>
    <row r="14" spans="1:30">
      <c r="A14" s="1616"/>
      <c r="B14" s="1618"/>
      <c r="C14" s="1632" t="s">
        <v>53</v>
      </c>
      <c r="D14" s="1632" t="s">
        <v>54</v>
      </c>
      <c r="E14" s="1620" t="s">
        <v>1156</v>
      </c>
      <c r="F14" s="1633"/>
      <c r="G14" s="1633"/>
      <c r="H14" s="1633"/>
      <c r="I14" s="1633"/>
      <c r="J14" s="1633"/>
      <c r="K14" s="1621"/>
      <c r="L14" s="1634" t="s">
        <v>148</v>
      </c>
      <c r="M14" s="1635"/>
      <c r="N14" s="1636"/>
      <c r="O14" s="1626"/>
      <c r="P14" s="1637" t="s">
        <v>1157</v>
      </c>
      <c r="Q14" s="1637" t="s">
        <v>1158</v>
      </c>
      <c r="R14" s="1637" t="s">
        <v>1159</v>
      </c>
      <c r="S14" s="1645" t="s">
        <v>1160</v>
      </c>
      <c r="T14" s="1645"/>
      <c r="U14" s="1660" t="s">
        <v>81</v>
      </c>
      <c r="V14" s="1660"/>
      <c r="W14" s="1660"/>
      <c r="X14" s="1661" t="s">
        <v>83</v>
      </c>
      <c r="Y14" s="1648" t="s">
        <v>42</v>
      </c>
      <c r="Z14" s="1648" t="s">
        <v>43</v>
      </c>
      <c r="AA14" s="1649" t="s">
        <v>1161</v>
      </c>
      <c r="AB14" s="1649"/>
      <c r="AC14" s="1649" t="s">
        <v>1053</v>
      </c>
      <c r="AD14" s="889"/>
    </row>
    <row r="15" spans="1:30">
      <c r="A15" s="1616"/>
      <c r="B15" s="1618"/>
      <c r="C15" s="1618"/>
      <c r="D15" s="1618"/>
      <c r="E15" s="1653" t="s">
        <v>118</v>
      </c>
      <c r="F15" s="1654" t="s">
        <v>119</v>
      </c>
      <c r="G15" s="1657" t="s">
        <v>120</v>
      </c>
      <c r="H15" s="1657" t="s">
        <v>121</v>
      </c>
      <c r="I15" s="1658" t="s">
        <v>1162</v>
      </c>
      <c r="J15" s="1659" t="s">
        <v>1163</v>
      </c>
      <c r="K15" s="1637" t="s">
        <v>1164</v>
      </c>
      <c r="L15" s="1640" t="s">
        <v>131</v>
      </c>
      <c r="M15" s="1642" t="s">
        <v>161</v>
      </c>
      <c r="N15" s="1642" t="s">
        <v>122</v>
      </c>
      <c r="O15" s="1626"/>
      <c r="P15" s="1637"/>
      <c r="Q15" s="1637"/>
      <c r="R15" s="1637"/>
      <c r="S15" s="1645"/>
      <c r="T15" s="1645"/>
      <c r="U15" s="1650" t="s">
        <v>95</v>
      </c>
      <c r="V15" s="1661" t="s">
        <v>96</v>
      </c>
      <c r="W15" s="1650" t="s">
        <v>82</v>
      </c>
      <c r="X15" s="1661"/>
      <c r="Y15" s="1648"/>
      <c r="Z15" s="1648"/>
      <c r="AA15" s="1649"/>
      <c r="AB15" s="1649"/>
      <c r="AC15" s="1649"/>
      <c r="AD15" s="889"/>
    </row>
    <row r="16" spans="1:30">
      <c r="A16" s="1616"/>
      <c r="B16" s="1618"/>
      <c r="C16" s="1618"/>
      <c r="D16" s="1618"/>
      <c r="E16" s="1653"/>
      <c r="F16" s="1655"/>
      <c r="G16" s="1653"/>
      <c r="H16" s="1653"/>
      <c r="I16" s="1648"/>
      <c r="J16" s="1659"/>
      <c r="K16" s="1637"/>
      <c r="L16" s="1641"/>
      <c r="M16" s="1642"/>
      <c r="N16" s="1642"/>
      <c r="O16" s="1626"/>
      <c r="P16" s="1637"/>
      <c r="Q16" s="1637"/>
      <c r="R16" s="1637"/>
      <c r="S16" s="1661" t="s">
        <v>1165</v>
      </c>
      <c r="T16" s="1661" t="s">
        <v>1166</v>
      </c>
      <c r="U16" s="1650"/>
      <c r="V16" s="1661"/>
      <c r="W16" s="1650"/>
      <c r="X16" s="1661"/>
      <c r="Y16" s="1648"/>
      <c r="Z16" s="1648"/>
      <c r="AA16" s="1648" t="s">
        <v>1167</v>
      </c>
      <c r="AB16" s="1651" t="s">
        <v>1168</v>
      </c>
      <c r="AC16" s="1651" t="s">
        <v>1167</v>
      </c>
      <c r="AD16" s="889"/>
    </row>
    <row r="17" spans="1:31">
      <c r="A17" s="1616"/>
      <c r="B17" s="1618"/>
      <c r="C17" s="1618"/>
      <c r="D17" s="1618"/>
      <c r="E17" s="1653"/>
      <c r="F17" s="1655"/>
      <c r="G17" s="1653"/>
      <c r="H17" s="1653"/>
      <c r="I17" s="1648"/>
      <c r="J17" s="1659"/>
      <c r="K17" s="1637"/>
      <c r="L17" s="1641"/>
      <c r="M17" s="1642"/>
      <c r="N17" s="1642"/>
      <c r="O17" s="1626"/>
      <c r="P17" s="1637"/>
      <c r="Q17" s="1637"/>
      <c r="R17" s="1637"/>
      <c r="S17" s="1661"/>
      <c r="T17" s="1661"/>
      <c r="U17" s="1650"/>
      <c r="V17" s="1661"/>
      <c r="W17" s="1650"/>
      <c r="X17" s="1661"/>
      <c r="Y17" s="1648"/>
      <c r="Z17" s="1648"/>
      <c r="AA17" s="1648"/>
      <c r="AB17" s="1651"/>
      <c r="AC17" s="1651"/>
      <c r="AD17" s="889"/>
    </row>
    <row r="18" spans="1:31" ht="53.25" customHeight="1">
      <c r="A18" s="1616"/>
      <c r="B18" s="1619"/>
      <c r="C18" s="1619"/>
      <c r="D18" s="1619"/>
      <c r="E18" s="1653"/>
      <c r="F18" s="1656"/>
      <c r="G18" s="1653"/>
      <c r="H18" s="1653"/>
      <c r="I18" s="1648"/>
      <c r="J18" s="1659"/>
      <c r="K18" s="1637"/>
      <c r="L18" s="1641"/>
      <c r="M18" s="1640"/>
      <c r="N18" s="1640"/>
      <c r="O18" s="1627"/>
      <c r="P18" s="1637"/>
      <c r="Q18" s="1637"/>
      <c r="R18" s="1637"/>
      <c r="S18" s="1661"/>
      <c r="T18" s="1661"/>
      <c r="U18" s="1650"/>
      <c r="V18" s="1661"/>
      <c r="W18" s="1650"/>
      <c r="X18" s="1661"/>
      <c r="Y18" s="1648"/>
      <c r="Z18" s="1648"/>
      <c r="AA18" s="1648"/>
      <c r="AB18" s="1651"/>
      <c r="AC18" s="1651"/>
      <c r="AD18" s="889"/>
    </row>
    <row r="19" spans="1:31">
      <c r="A19" s="889"/>
      <c r="B19" s="929">
        <v>1</v>
      </c>
      <c r="C19" s="929">
        <v>2</v>
      </c>
      <c r="D19" s="929">
        <v>3</v>
      </c>
      <c r="E19" s="929">
        <v>4</v>
      </c>
      <c r="F19" s="929">
        <v>5</v>
      </c>
      <c r="G19" s="929">
        <v>6</v>
      </c>
      <c r="H19" s="929">
        <v>7</v>
      </c>
      <c r="I19" s="929">
        <v>8</v>
      </c>
      <c r="J19" s="929">
        <v>9</v>
      </c>
      <c r="K19" s="929">
        <v>10</v>
      </c>
      <c r="L19" s="929">
        <v>11</v>
      </c>
      <c r="M19" s="929">
        <v>12</v>
      </c>
      <c r="N19" s="929">
        <v>13</v>
      </c>
      <c r="O19" s="929">
        <v>14</v>
      </c>
      <c r="P19" s="929">
        <v>15</v>
      </c>
      <c r="Q19" s="929">
        <v>16</v>
      </c>
      <c r="R19" s="929">
        <v>17</v>
      </c>
      <c r="S19" s="929">
        <v>18</v>
      </c>
      <c r="T19" s="929">
        <v>19</v>
      </c>
      <c r="U19" s="929">
        <v>20</v>
      </c>
      <c r="V19" s="929">
        <v>21</v>
      </c>
      <c r="W19" s="929">
        <v>22</v>
      </c>
      <c r="X19" s="929">
        <v>23</v>
      </c>
      <c r="Y19" s="929">
        <v>24</v>
      </c>
      <c r="Z19" s="929">
        <v>25</v>
      </c>
      <c r="AA19" s="929">
        <v>26</v>
      </c>
      <c r="AB19" s="929">
        <v>27</v>
      </c>
      <c r="AC19" s="929">
        <v>28</v>
      </c>
      <c r="AD19" s="889"/>
    </row>
    <row r="20" spans="1:31" ht="24.75" customHeight="1">
      <c r="A20" s="889"/>
      <c r="B20" s="1638" t="s">
        <v>1184</v>
      </c>
      <c r="C20" s="1638"/>
      <c r="D20" s="1638"/>
      <c r="E20" s="1638"/>
      <c r="F20" s="1638"/>
      <c r="G20" s="1638"/>
      <c r="H20" s="1638"/>
      <c r="I20" s="1663"/>
      <c r="J20" s="1665"/>
      <c r="K20" s="1638"/>
      <c r="L20" s="1638"/>
      <c r="M20" s="1638"/>
      <c r="N20" s="1638"/>
      <c r="O20" s="1638"/>
      <c r="P20" s="1638"/>
      <c r="Q20" s="1638"/>
      <c r="R20" s="930" t="s">
        <v>1169</v>
      </c>
      <c r="S20" s="931"/>
      <c r="T20" s="931"/>
      <c r="U20" s="931"/>
      <c r="V20" s="931"/>
      <c r="W20" s="932"/>
      <c r="X20" s="1652"/>
      <c r="Y20" s="1652"/>
      <c r="Z20" s="1652"/>
      <c r="AA20" s="1638"/>
      <c r="AB20" s="1652"/>
      <c r="AC20" s="1652"/>
      <c r="AD20" s="889"/>
    </row>
    <row r="21" spans="1:31" ht="24.75" customHeight="1">
      <c r="A21" s="889"/>
      <c r="B21" s="1639"/>
      <c r="C21" s="1639"/>
      <c r="D21" s="1639"/>
      <c r="E21" s="1639"/>
      <c r="F21" s="1639"/>
      <c r="G21" s="1639"/>
      <c r="H21" s="1639"/>
      <c r="I21" s="1664"/>
      <c r="J21" s="1666"/>
      <c r="K21" s="1639"/>
      <c r="L21" s="1639"/>
      <c r="M21" s="1639"/>
      <c r="N21" s="1639"/>
      <c r="O21" s="1639"/>
      <c r="P21" s="1639"/>
      <c r="Q21" s="1639"/>
      <c r="R21" s="930" t="s">
        <v>1170</v>
      </c>
      <c r="S21" s="933"/>
      <c r="T21" s="931"/>
      <c r="U21" s="934"/>
      <c r="V21" s="934"/>
      <c r="W21" s="935"/>
      <c r="X21" s="1652"/>
      <c r="Y21" s="1652"/>
      <c r="Z21" s="1652"/>
      <c r="AA21" s="1639"/>
      <c r="AB21" s="1652"/>
      <c r="AC21" s="1652"/>
      <c r="AD21" s="889"/>
    </row>
    <row r="22" spans="1:31" s="908" customFormat="1" ht="24.75" customHeight="1">
      <c r="A22" s="904"/>
      <c r="B22" s="936"/>
      <c r="C22" s="936"/>
      <c r="D22" s="936"/>
      <c r="E22" s="936"/>
      <c r="F22" s="936"/>
      <c r="G22" s="936"/>
      <c r="H22" s="936"/>
      <c r="I22" s="936"/>
      <c r="J22" s="937"/>
      <c r="K22" s="937"/>
      <c r="L22" s="937"/>
      <c r="M22" s="938"/>
      <c r="N22" s="938"/>
      <c r="O22" s="938"/>
      <c r="P22" s="938"/>
      <c r="Q22" s="938"/>
      <c r="R22" s="938"/>
      <c r="S22" s="939"/>
      <c r="T22" s="939"/>
      <c r="U22" s="939"/>
      <c r="V22" s="939"/>
      <c r="W22" s="939"/>
      <c r="X22" s="939"/>
      <c r="Y22" s="940"/>
      <c r="Z22" s="939"/>
      <c r="AA22" s="939"/>
      <c r="AB22" s="939"/>
      <c r="AC22" s="939"/>
      <c r="AD22" s="907"/>
    </row>
    <row r="23" spans="1:31" s="908" customFormat="1" ht="24.75" customHeight="1">
      <c r="A23" s="904"/>
      <c r="B23" s="1662" t="s">
        <v>1167</v>
      </c>
      <c r="C23" s="1630" t="s">
        <v>53</v>
      </c>
      <c r="D23" s="1630" t="s">
        <v>118</v>
      </c>
      <c r="E23" s="1630" t="s">
        <v>119</v>
      </c>
      <c r="F23" s="1630" t="s">
        <v>120</v>
      </c>
      <c r="G23" s="1630" t="s">
        <v>121</v>
      </c>
      <c r="H23" s="1643" t="s">
        <v>1162</v>
      </c>
      <c r="I23" s="1643" t="s">
        <v>1163</v>
      </c>
      <c r="J23" s="1643" t="s">
        <v>1164</v>
      </c>
      <c r="K23" s="941"/>
      <c r="L23" s="1667" t="s">
        <v>1185</v>
      </c>
      <c r="M23" s="1668" t="s">
        <v>1186</v>
      </c>
      <c r="N23" s="1670" t="s">
        <v>287</v>
      </c>
      <c r="O23" s="1668" t="s">
        <v>1187</v>
      </c>
      <c r="P23" s="1670" t="s">
        <v>287</v>
      </c>
      <c r="Q23" s="1672" t="s">
        <v>1188</v>
      </c>
      <c r="R23" s="1672"/>
      <c r="S23" s="942"/>
      <c r="T23" s="942"/>
      <c r="U23" s="942"/>
      <c r="V23" s="942"/>
      <c r="W23" s="943"/>
      <c r="X23" s="943"/>
      <c r="Y23" s="943"/>
      <c r="Z23" s="939"/>
      <c r="AA23" s="939"/>
      <c r="AB23" s="939"/>
      <c r="AC23" s="939"/>
      <c r="AD23" s="904"/>
      <c r="AE23" s="907"/>
    </row>
    <row r="24" spans="1:31" s="908" customFormat="1" ht="24.75" customHeight="1">
      <c r="A24" s="904"/>
      <c r="B24" s="1662"/>
      <c r="C24" s="1631"/>
      <c r="D24" s="1631"/>
      <c r="E24" s="1631"/>
      <c r="F24" s="1631"/>
      <c r="G24" s="1631"/>
      <c r="H24" s="1644"/>
      <c r="I24" s="1644"/>
      <c r="J24" s="1644"/>
      <c r="K24" s="941"/>
      <c r="L24" s="1667"/>
      <c r="M24" s="1669"/>
      <c r="N24" s="1671"/>
      <c r="O24" s="1669"/>
      <c r="P24" s="1671"/>
      <c r="Q24" s="944" t="s">
        <v>1189</v>
      </c>
      <c r="R24" s="945" t="s">
        <v>1171</v>
      </c>
      <c r="S24" s="946"/>
      <c r="T24" s="947"/>
      <c r="U24" s="946"/>
      <c r="V24" s="946"/>
      <c r="W24" s="948"/>
      <c r="X24" s="939"/>
      <c r="Y24" s="939"/>
      <c r="Z24" s="939"/>
      <c r="AA24" s="939"/>
      <c r="AB24" s="939"/>
      <c r="AC24" s="939"/>
      <c r="AD24" s="904"/>
      <c r="AE24" s="907"/>
    </row>
    <row r="25" spans="1:31" s="908" customFormat="1" ht="24.75" customHeight="1">
      <c r="A25" s="904"/>
      <c r="B25" s="949" t="s">
        <v>1172</v>
      </c>
      <c r="C25" s="950"/>
      <c r="D25" s="949"/>
      <c r="E25" s="949"/>
      <c r="F25" s="949"/>
      <c r="G25" s="949"/>
      <c r="H25" s="949"/>
      <c r="I25" s="951"/>
      <c r="J25" s="949"/>
      <c r="K25" s="952"/>
      <c r="L25" s="953" t="s">
        <v>1173</v>
      </c>
      <c r="M25" s="916"/>
      <c r="N25" s="916"/>
      <c r="O25" s="917"/>
      <c r="P25" s="917"/>
      <c r="Q25" s="917"/>
      <c r="R25" s="917"/>
      <c r="S25" s="954"/>
      <c r="T25" s="954"/>
      <c r="U25" s="954"/>
      <c r="V25" s="954"/>
      <c r="W25" s="954"/>
      <c r="X25" s="954"/>
      <c r="Y25" s="954"/>
      <c r="Z25" s="954"/>
      <c r="AA25" s="954"/>
      <c r="AB25" s="954"/>
      <c r="AC25" s="954"/>
      <c r="AD25" s="909"/>
      <c r="AE25" s="907"/>
    </row>
    <row r="26" spans="1:31" s="908" customFormat="1" ht="24.75" customHeight="1">
      <c r="A26" s="904"/>
      <c r="B26" s="949" t="s">
        <v>1174</v>
      </c>
      <c r="C26" s="950"/>
      <c r="D26" s="949"/>
      <c r="E26" s="949"/>
      <c r="F26" s="949"/>
      <c r="G26" s="949"/>
      <c r="H26" s="949"/>
      <c r="I26" s="951"/>
      <c r="J26" s="949"/>
      <c r="K26" s="952"/>
      <c r="L26" s="953" t="s">
        <v>1175</v>
      </c>
      <c r="M26" s="916"/>
      <c r="N26" s="916"/>
      <c r="O26" s="917"/>
      <c r="P26" s="917"/>
      <c r="Q26" s="917"/>
      <c r="R26" s="917"/>
      <c r="S26" s="954"/>
      <c r="T26" s="954"/>
      <c r="U26" s="954"/>
      <c r="V26" s="954"/>
      <c r="W26" s="954"/>
      <c r="X26" s="954"/>
      <c r="Y26" s="954"/>
      <c r="Z26" s="954"/>
      <c r="AA26" s="954"/>
      <c r="AB26" s="954"/>
      <c r="AC26" s="954"/>
      <c r="AD26" s="909"/>
      <c r="AE26" s="907"/>
    </row>
    <row r="27" spans="1:31" s="908" customFormat="1" ht="24.75" customHeight="1">
      <c r="A27" s="904"/>
      <c r="B27" s="949" t="s">
        <v>1176</v>
      </c>
      <c r="C27" s="955"/>
      <c r="D27" s="955"/>
      <c r="E27" s="955"/>
      <c r="F27" s="955"/>
      <c r="G27" s="955"/>
      <c r="H27" s="955"/>
      <c r="I27" s="956"/>
      <c r="J27" s="955"/>
      <c r="K27" s="952"/>
      <c r="L27" s="957"/>
      <c r="M27" s="957"/>
      <c r="N27" s="957"/>
      <c r="O27" s="957"/>
      <c r="P27" s="957"/>
      <c r="Q27" s="957"/>
      <c r="R27" s="954"/>
      <c r="S27" s="954"/>
      <c r="T27" s="954"/>
      <c r="U27" s="954"/>
      <c r="V27" s="954"/>
      <c r="W27" s="954"/>
      <c r="X27" s="954"/>
      <c r="Y27" s="954"/>
      <c r="Z27" s="954"/>
      <c r="AA27" s="954"/>
      <c r="AB27" s="954"/>
      <c r="AC27" s="954"/>
      <c r="AD27" s="909"/>
      <c r="AE27" s="907"/>
    </row>
    <row r="28" spans="1:31" s="908" customFormat="1">
      <c r="A28" s="904"/>
      <c r="B28" s="904"/>
      <c r="C28" s="904"/>
      <c r="D28" s="904"/>
      <c r="E28" s="904"/>
      <c r="F28" s="904"/>
      <c r="G28" s="904"/>
      <c r="H28" s="904"/>
      <c r="I28" s="904"/>
      <c r="J28" s="904"/>
      <c r="K28" s="910"/>
      <c r="L28" s="910"/>
      <c r="M28" s="910"/>
      <c r="N28" s="1673"/>
      <c r="O28" s="1673"/>
      <c r="P28" s="1673"/>
      <c r="Q28" s="1673"/>
      <c r="R28" s="1673"/>
      <c r="S28" s="1673"/>
      <c r="T28" s="1673"/>
      <c r="U28" s="1673"/>
      <c r="V28" s="909"/>
      <c r="W28" s="909"/>
      <c r="X28" s="909"/>
      <c r="Y28" s="909"/>
      <c r="Z28" s="909"/>
      <c r="AA28" s="909"/>
      <c r="AB28" s="909"/>
      <c r="AC28" s="909"/>
      <c r="AD28" s="907"/>
    </row>
    <row r="29" spans="1:31" s="908" customFormat="1">
      <c r="A29" s="904"/>
      <c r="B29" s="904"/>
      <c r="C29" s="904"/>
      <c r="D29" s="904"/>
      <c r="E29" s="904"/>
      <c r="F29" s="904"/>
      <c r="G29" s="904"/>
      <c r="H29" s="904"/>
      <c r="I29" s="911"/>
      <c r="J29" s="911"/>
      <c r="K29" s="910"/>
      <c r="L29" s="910"/>
      <c r="M29" s="910"/>
      <c r="N29" s="1673"/>
      <c r="O29" s="1673"/>
      <c r="P29" s="1673"/>
      <c r="Q29" s="1673"/>
      <c r="R29" s="1673"/>
      <c r="S29" s="1673"/>
      <c r="T29" s="1673"/>
      <c r="U29" s="1673"/>
      <c r="V29" s="909"/>
      <c r="W29" s="909"/>
      <c r="X29" s="909"/>
      <c r="Y29" s="909"/>
      <c r="Z29" s="909"/>
      <c r="AA29" s="909"/>
      <c r="AB29" s="909"/>
      <c r="AC29" s="909"/>
      <c r="AD29" s="907"/>
    </row>
    <row r="30" spans="1:31" s="908" customFormat="1">
      <c r="A30" s="904"/>
      <c r="B30" s="904"/>
      <c r="C30" s="904"/>
      <c r="D30" s="904"/>
      <c r="E30" s="904"/>
      <c r="F30" s="904"/>
      <c r="G30" s="904"/>
      <c r="H30" s="904"/>
      <c r="I30" s="911"/>
      <c r="J30" s="911"/>
      <c r="K30" s="910"/>
      <c r="L30" s="910"/>
      <c r="M30" s="910"/>
      <c r="N30" s="1673"/>
      <c r="O30" s="1673"/>
      <c r="P30" s="1673"/>
      <c r="Q30" s="1673"/>
      <c r="R30" s="1673"/>
      <c r="S30" s="1673"/>
      <c r="T30" s="1673"/>
      <c r="U30" s="1673"/>
      <c r="V30" s="909"/>
      <c r="W30" s="909"/>
      <c r="X30" s="909"/>
      <c r="Y30" s="909"/>
      <c r="Z30" s="909"/>
      <c r="AA30" s="909"/>
      <c r="AB30" s="909"/>
      <c r="AC30" s="909"/>
      <c r="AD30" s="907"/>
    </row>
    <row r="31" spans="1:31" s="908" customFormat="1">
      <c r="A31" s="904"/>
      <c r="B31" s="904"/>
      <c r="C31" s="904"/>
      <c r="D31" s="904"/>
      <c r="E31" s="904"/>
      <c r="F31" s="904"/>
      <c r="G31" s="904"/>
      <c r="H31" s="904"/>
      <c r="I31" s="911"/>
      <c r="J31" s="911"/>
      <c r="K31" s="910"/>
      <c r="L31" s="910"/>
      <c r="M31" s="910"/>
      <c r="N31" s="1673"/>
      <c r="O31" s="1673"/>
      <c r="P31" s="1673"/>
      <c r="Q31" s="1673"/>
      <c r="R31" s="1673"/>
      <c r="S31" s="1673"/>
      <c r="T31" s="1673"/>
      <c r="U31" s="1673"/>
      <c r="V31" s="909"/>
      <c r="W31" s="909"/>
      <c r="X31" s="909"/>
      <c r="Y31" s="909"/>
      <c r="Z31" s="909"/>
      <c r="AA31" s="909"/>
      <c r="AB31" s="909"/>
      <c r="AC31" s="909"/>
      <c r="AD31" s="907"/>
    </row>
    <row r="32" spans="1:31" s="908" customFormat="1">
      <c r="A32" s="904"/>
      <c r="B32" s="904"/>
      <c r="C32" s="904"/>
      <c r="D32" s="904"/>
      <c r="E32" s="904"/>
      <c r="F32" s="904"/>
      <c r="G32" s="904"/>
      <c r="H32" s="904"/>
      <c r="I32" s="911"/>
      <c r="J32" s="911"/>
      <c r="K32" s="910"/>
      <c r="L32" s="910"/>
      <c r="M32" s="910"/>
      <c r="N32" s="1673"/>
      <c r="O32" s="1673"/>
      <c r="P32" s="1673"/>
      <c r="Q32" s="1673"/>
      <c r="R32" s="1673"/>
      <c r="S32" s="1673"/>
      <c r="T32" s="1673"/>
      <c r="U32" s="1673"/>
      <c r="V32" s="909"/>
      <c r="W32" s="909"/>
      <c r="X32" s="909"/>
      <c r="Y32" s="909"/>
      <c r="Z32" s="909"/>
      <c r="AA32" s="909"/>
      <c r="AB32" s="909"/>
      <c r="AC32" s="909"/>
      <c r="AD32" s="907"/>
    </row>
    <row r="33" spans="1:30" s="908" customFormat="1">
      <c r="A33" s="904"/>
      <c r="B33" s="912"/>
      <c r="C33" s="912"/>
      <c r="D33" s="912"/>
      <c r="E33" s="912"/>
      <c r="F33" s="912"/>
      <c r="G33" s="912"/>
      <c r="H33" s="912"/>
      <c r="I33" s="912"/>
      <c r="J33" s="912"/>
      <c r="K33" s="910"/>
      <c r="L33" s="910"/>
      <c r="M33" s="910"/>
      <c r="N33" s="1673"/>
      <c r="O33" s="1673"/>
      <c r="P33" s="1673"/>
      <c r="Q33" s="1673"/>
      <c r="R33" s="1673"/>
      <c r="S33" s="1673"/>
      <c r="T33" s="1673"/>
      <c r="U33" s="1673"/>
      <c r="V33" s="909"/>
      <c r="W33" s="909"/>
      <c r="X33" s="909"/>
      <c r="Y33" s="909"/>
      <c r="Z33" s="909"/>
      <c r="AA33" s="909"/>
      <c r="AB33" s="909"/>
      <c r="AC33" s="909"/>
      <c r="AD33" s="907"/>
    </row>
    <row r="34" spans="1:30" s="908" customFormat="1">
      <c r="A34" s="904"/>
      <c r="B34" s="912"/>
      <c r="C34" s="912"/>
      <c r="D34" s="912"/>
      <c r="E34" s="912"/>
      <c r="F34" s="912"/>
      <c r="G34" s="912"/>
      <c r="H34" s="912"/>
      <c r="I34" s="912"/>
      <c r="J34" s="912"/>
      <c r="K34" s="910"/>
      <c r="L34" s="910"/>
      <c r="M34" s="910"/>
      <c r="N34" s="910"/>
      <c r="O34" s="910"/>
      <c r="P34" s="910"/>
      <c r="Q34" s="909"/>
      <c r="R34" s="909"/>
      <c r="S34" s="909"/>
      <c r="T34" s="909"/>
      <c r="U34" s="909"/>
      <c r="V34" s="909"/>
      <c r="W34" s="909"/>
      <c r="X34" s="909"/>
      <c r="Y34" s="909"/>
      <c r="Z34" s="909"/>
      <c r="AA34" s="909"/>
      <c r="AB34" s="909"/>
      <c r="AC34" s="909"/>
      <c r="AD34" s="907"/>
    </row>
    <row r="35" spans="1:30" s="908" customFormat="1">
      <c r="A35" s="904"/>
      <c r="B35" s="912"/>
      <c r="C35" s="912"/>
      <c r="D35" s="912"/>
      <c r="E35" s="912"/>
      <c r="F35" s="912"/>
      <c r="G35" s="912"/>
      <c r="H35" s="912"/>
      <c r="I35" s="912"/>
      <c r="J35" s="912"/>
      <c r="K35" s="913"/>
      <c r="L35" s="913"/>
      <c r="M35" s="913"/>
      <c r="N35" s="913"/>
      <c r="O35" s="913"/>
      <c r="P35" s="913"/>
      <c r="Q35" s="909"/>
      <c r="R35" s="909"/>
      <c r="S35" s="909"/>
      <c r="T35" s="909"/>
      <c r="U35" s="909"/>
      <c r="V35" s="909"/>
      <c r="W35" s="909"/>
      <c r="X35" s="909"/>
      <c r="Y35" s="909"/>
      <c r="Z35" s="909"/>
      <c r="AA35" s="909"/>
      <c r="AB35" s="909"/>
      <c r="AC35" s="909"/>
      <c r="AD35" s="907"/>
    </row>
    <row r="36" spans="1:30" s="908" customFormat="1">
      <c r="A36" s="904"/>
      <c r="B36" s="912"/>
      <c r="C36" s="912"/>
      <c r="D36" s="912"/>
      <c r="E36" s="912"/>
      <c r="F36" s="912"/>
      <c r="G36" s="912"/>
      <c r="H36" s="912"/>
      <c r="I36" s="912"/>
      <c r="J36" s="912"/>
      <c r="K36" s="912"/>
      <c r="L36" s="912"/>
      <c r="M36" s="906"/>
      <c r="N36" s="906"/>
      <c r="O36" s="914"/>
      <c r="P36" s="914"/>
      <c r="Q36" s="914"/>
      <c r="R36" s="914"/>
      <c r="S36" s="914"/>
      <c r="T36" s="914"/>
      <c r="U36" s="915"/>
      <c r="V36" s="915"/>
      <c r="W36" s="915"/>
      <c r="X36" s="915"/>
      <c r="Y36" s="915"/>
      <c r="Z36" s="915"/>
      <c r="AA36" s="915"/>
      <c r="AB36" s="904"/>
      <c r="AC36" s="904"/>
      <c r="AD36" s="907"/>
    </row>
    <row r="37" spans="1:30" s="908" customFormat="1">
      <c r="A37" s="904"/>
      <c r="B37" s="912"/>
      <c r="C37" s="912"/>
      <c r="D37" s="912"/>
      <c r="E37" s="912"/>
      <c r="F37" s="912"/>
      <c r="G37" s="912"/>
      <c r="H37" s="912"/>
      <c r="I37" s="912"/>
      <c r="J37" s="912"/>
      <c r="K37" s="912"/>
      <c r="L37" s="912"/>
      <c r="M37" s="906"/>
      <c r="N37" s="906"/>
      <c r="O37" s="914"/>
      <c r="P37" s="914"/>
      <c r="Q37" s="914"/>
      <c r="R37" s="914"/>
      <c r="S37" s="914"/>
      <c r="T37" s="914"/>
      <c r="U37" s="915"/>
      <c r="V37" s="915"/>
      <c r="W37" s="915"/>
      <c r="X37" s="915"/>
      <c r="Y37" s="915"/>
      <c r="Z37" s="915"/>
      <c r="AA37" s="915"/>
      <c r="AB37" s="904"/>
      <c r="AC37" s="904"/>
      <c r="AD37" s="907"/>
    </row>
    <row r="38" spans="1:30" s="908" customFormat="1">
      <c r="A38" s="904"/>
      <c r="B38" s="904"/>
      <c r="C38" s="904"/>
      <c r="D38" s="904"/>
      <c r="E38" s="904"/>
      <c r="F38" s="904"/>
      <c r="G38" s="907"/>
      <c r="H38" s="907"/>
      <c r="I38" s="905"/>
      <c r="J38" s="905"/>
      <c r="K38" s="905"/>
      <c r="L38" s="905"/>
      <c r="M38" s="907"/>
      <c r="N38" s="904"/>
      <c r="O38" s="907"/>
      <c r="P38" s="907"/>
      <c r="Q38" s="905"/>
      <c r="R38" s="907"/>
      <c r="S38" s="907"/>
      <c r="T38" s="907"/>
      <c r="U38" s="907"/>
      <c r="V38" s="907"/>
      <c r="W38" s="907"/>
      <c r="X38" s="904"/>
      <c r="Y38" s="904"/>
      <c r="Z38" s="904"/>
      <c r="AA38" s="904"/>
      <c r="AB38" s="907"/>
      <c r="AC38" s="907"/>
      <c r="AD38" s="907"/>
    </row>
    <row r="39" spans="1:30">
      <c r="A39" s="889"/>
      <c r="B39" s="903"/>
      <c r="C39" s="903"/>
      <c r="D39" s="889"/>
      <c r="E39" s="889"/>
      <c r="F39" s="889"/>
      <c r="G39" s="903"/>
      <c r="H39" s="902"/>
      <c r="I39" s="901"/>
      <c r="J39" s="901"/>
      <c r="K39" s="901"/>
      <c r="L39" s="901"/>
      <c r="M39" s="902"/>
      <c r="N39" s="889"/>
      <c r="O39" s="902"/>
      <c r="P39" s="902"/>
      <c r="Q39" s="901"/>
      <c r="R39" s="902"/>
      <c r="S39" s="902"/>
      <c r="T39" s="902"/>
      <c r="U39" s="902"/>
      <c r="V39" s="902"/>
      <c r="W39" s="902"/>
      <c r="X39" s="889"/>
      <c r="Y39" s="889"/>
      <c r="Z39" s="889"/>
      <c r="AA39" s="889"/>
      <c r="AB39" s="902"/>
      <c r="AC39" s="902"/>
      <c r="AD39" s="902"/>
    </row>
    <row r="40" spans="1:30">
      <c r="A40" s="889"/>
      <c r="B40" s="889"/>
      <c r="C40" s="889"/>
      <c r="D40" s="889"/>
      <c r="E40" s="902"/>
      <c r="F40" s="902"/>
      <c r="G40" s="902"/>
      <c r="H40" s="902"/>
      <c r="I40" s="902"/>
      <c r="J40" s="520"/>
      <c r="K40" s="520"/>
      <c r="L40" s="520"/>
      <c r="M40" s="520"/>
      <c r="N40" s="520"/>
      <c r="O40" s="520"/>
      <c r="P40" s="520"/>
      <c r="Q40" s="520"/>
      <c r="R40" s="520"/>
      <c r="S40" s="902"/>
      <c r="T40" s="902"/>
      <c r="U40" s="902"/>
      <c r="V40" s="902"/>
      <c r="W40" s="902"/>
      <c r="X40" s="902"/>
      <c r="Y40" s="902"/>
      <c r="Z40" s="902"/>
      <c r="AA40" s="902"/>
      <c r="AB40" s="902"/>
      <c r="AC40" s="902"/>
      <c r="AD40" s="902"/>
    </row>
  </sheetData>
  <sheetProtection algorithmName="SHA-512" hashValue="3MVkqaThH/YD5teFvvEmwaQ4paAV+hynpjgYbzzFKDViP4NyYr4DaKCG4XCfDWNB6HBt3X+J2nXoUYttAPHzDg==" saltValue="HGKNpA/ZIErBLmm8xgCGMw==" spinCount="100000" sheet="1" objects="1" scenarios="1"/>
  <mergeCells count="105">
    <mergeCell ref="U32:U33"/>
    <mergeCell ref="T30:T31"/>
    <mergeCell ref="U30:U31"/>
    <mergeCell ref="N32:N33"/>
    <mergeCell ref="O32:O33"/>
    <mergeCell ref="P32:P33"/>
    <mergeCell ref="Q32:Q33"/>
    <mergeCell ref="R32:R33"/>
    <mergeCell ref="S32:S33"/>
    <mergeCell ref="T32:T33"/>
    <mergeCell ref="N28:N29"/>
    <mergeCell ref="O28:O29"/>
    <mergeCell ref="P28:P29"/>
    <mergeCell ref="Q28:Q29"/>
    <mergeCell ref="R28:R29"/>
    <mergeCell ref="S28:S29"/>
    <mergeCell ref="T28:T29"/>
    <mergeCell ref="U28:U29"/>
    <mergeCell ref="N30:N31"/>
    <mergeCell ref="O30:O31"/>
    <mergeCell ref="P30:P31"/>
    <mergeCell ref="Q30:Q31"/>
    <mergeCell ref="R30:R31"/>
    <mergeCell ref="S30:S31"/>
    <mergeCell ref="L23:L24"/>
    <mergeCell ref="M23:M24"/>
    <mergeCell ref="N23:N24"/>
    <mergeCell ref="O23:O24"/>
    <mergeCell ref="Z20:Z21"/>
    <mergeCell ref="AA20:AA21"/>
    <mergeCell ref="AB20:AB21"/>
    <mergeCell ref="P23:P24"/>
    <mergeCell ref="Q23:R23"/>
    <mergeCell ref="U15:U18"/>
    <mergeCell ref="V15:V18"/>
    <mergeCell ref="S16:S18"/>
    <mergeCell ref="T16:T18"/>
    <mergeCell ref="AC20:AC21"/>
    <mergeCell ref="B23:B24"/>
    <mergeCell ref="D23:D24"/>
    <mergeCell ref="E23:E24"/>
    <mergeCell ref="F23:F24"/>
    <mergeCell ref="G23:G24"/>
    <mergeCell ref="H23:H24"/>
    <mergeCell ref="N20:N21"/>
    <mergeCell ref="O20:O21"/>
    <mergeCell ref="P20:P21"/>
    <mergeCell ref="Q20:Q21"/>
    <mergeCell ref="X20:X21"/>
    <mergeCell ref="Y20:Y21"/>
    <mergeCell ref="H20:H21"/>
    <mergeCell ref="I20:I21"/>
    <mergeCell ref="J20:J21"/>
    <mergeCell ref="K20:K21"/>
    <mergeCell ref="L20:L21"/>
    <mergeCell ref="M20:M21"/>
    <mergeCell ref="B20:B21"/>
    <mergeCell ref="R14:R18"/>
    <mergeCell ref="S14:T15"/>
    <mergeCell ref="B2:Y2"/>
    <mergeCell ref="B3:Y3"/>
    <mergeCell ref="B4:Y4"/>
    <mergeCell ref="B5:AC5"/>
    <mergeCell ref="Z14:Z18"/>
    <mergeCell ref="AA14:AB15"/>
    <mergeCell ref="AC14:AC15"/>
    <mergeCell ref="W15:W18"/>
    <mergeCell ref="AA16:AA18"/>
    <mergeCell ref="AB16:AB18"/>
    <mergeCell ref="AC16:AC18"/>
    <mergeCell ref="R13:Z13"/>
    <mergeCell ref="AA13:AC13"/>
    <mergeCell ref="E15:E18"/>
    <mergeCell ref="F15:F18"/>
    <mergeCell ref="G15:G18"/>
    <mergeCell ref="H15:H18"/>
    <mergeCell ref="I15:I18"/>
    <mergeCell ref="J15:J18"/>
    <mergeCell ref="U14:W14"/>
    <mergeCell ref="X14:X18"/>
    <mergeCell ref="Y14:Y18"/>
    <mergeCell ref="A13:A18"/>
    <mergeCell ref="B13:B18"/>
    <mergeCell ref="C13:D13"/>
    <mergeCell ref="E13:N13"/>
    <mergeCell ref="O13:O18"/>
    <mergeCell ref="P13:Q13"/>
    <mergeCell ref="C23:C24"/>
    <mergeCell ref="C14:C18"/>
    <mergeCell ref="D14:D18"/>
    <mergeCell ref="E14:K14"/>
    <mergeCell ref="L14:N14"/>
    <mergeCell ref="P14:P18"/>
    <mergeCell ref="Q14:Q18"/>
    <mergeCell ref="G20:G21"/>
    <mergeCell ref="K15:K18"/>
    <mergeCell ref="L15:L18"/>
    <mergeCell ref="M15:M18"/>
    <mergeCell ref="N15:N18"/>
    <mergeCell ref="C20:C21"/>
    <mergeCell ref="D20:D21"/>
    <mergeCell ref="E20:E21"/>
    <mergeCell ref="F20:F21"/>
    <mergeCell ref="I23:I24"/>
    <mergeCell ref="J23:J24"/>
  </mergeCells>
  <dataValidations count="1">
    <dataValidation allowBlank="1" showInputMessage="1" showErrorMessage="1" prompt="Ruangan ini diisi secara manual" sqref="M25:R26"/>
  </dataValidations>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Z998"/>
  <sheetViews>
    <sheetView zoomScale="90" zoomScaleNormal="90" workbookViewId="0">
      <selection activeCell="C4" sqref="C4 C5 F4 C10:P10"/>
    </sheetView>
  </sheetViews>
  <sheetFormatPr defaultColWidth="14.42578125" defaultRowHeight="12.75"/>
  <cols>
    <col min="1" max="1" width="4.7109375" style="191" customWidth="1"/>
    <col min="2" max="2" width="18.140625" style="191" customWidth="1"/>
    <col min="3" max="5" width="13.85546875" style="191" customWidth="1"/>
    <col min="6" max="6" width="13.7109375" style="191" customWidth="1"/>
    <col min="7" max="14" width="7.28515625" style="191" customWidth="1"/>
    <col min="15" max="16" width="17.7109375" style="191" customWidth="1"/>
    <col min="17" max="26" width="8.7109375" style="191" customWidth="1"/>
    <col min="27" max="16384" width="14.42578125" style="191"/>
  </cols>
  <sheetData>
    <row r="1" spans="1:26" ht="15">
      <c r="A1" s="20"/>
      <c r="B1" s="20"/>
      <c r="C1" s="20"/>
      <c r="D1" s="20"/>
      <c r="E1" s="20"/>
      <c r="F1" s="20"/>
      <c r="G1" s="20"/>
      <c r="H1" s="20"/>
      <c r="I1" s="20"/>
      <c r="J1" s="20"/>
      <c r="K1" s="20"/>
      <c r="L1" s="17"/>
      <c r="M1" s="20"/>
      <c r="N1" s="20"/>
      <c r="O1" s="20"/>
      <c r="P1" s="190" t="s">
        <v>492</v>
      </c>
      <c r="Q1" s="20"/>
      <c r="R1" s="20"/>
      <c r="S1" s="20"/>
      <c r="T1" s="20"/>
      <c r="U1" s="20"/>
      <c r="V1" s="20"/>
      <c r="W1" s="20"/>
      <c r="X1" s="20"/>
      <c r="Y1" s="20"/>
      <c r="Z1" s="20"/>
    </row>
    <row r="2" spans="1:26" ht="15">
      <c r="A2" s="1676" t="s">
        <v>493</v>
      </c>
      <c r="B2" s="1677"/>
      <c r="C2" s="1677"/>
      <c r="D2" s="1677"/>
      <c r="E2" s="1677"/>
      <c r="F2" s="1677"/>
      <c r="G2" s="1677"/>
      <c r="H2" s="1677"/>
      <c r="I2" s="1677"/>
      <c r="J2" s="1677"/>
      <c r="K2" s="1677"/>
      <c r="L2" s="1677"/>
      <c r="M2" s="1677"/>
      <c r="N2" s="1677"/>
      <c r="O2" s="1677"/>
      <c r="P2" s="1677"/>
      <c r="Q2" s="20"/>
      <c r="R2" s="20"/>
      <c r="S2" s="20"/>
      <c r="T2" s="20"/>
      <c r="U2" s="20"/>
      <c r="V2" s="20"/>
      <c r="W2" s="20"/>
      <c r="X2" s="20"/>
      <c r="Y2" s="20"/>
      <c r="Z2" s="20"/>
    </row>
    <row r="3" spans="1:26" ht="35.25" customHeight="1">
      <c r="A3" s="1676" t="s">
        <v>494</v>
      </c>
      <c r="B3" s="1677"/>
      <c r="C3" s="1677"/>
      <c r="D3" s="1677"/>
      <c r="E3" s="1677"/>
      <c r="F3" s="1677"/>
      <c r="G3" s="1677"/>
      <c r="H3" s="1677"/>
      <c r="I3" s="1677"/>
      <c r="J3" s="1677"/>
      <c r="K3" s="1677"/>
      <c r="L3" s="1677"/>
      <c r="M3" s="1677"/>
      <c r="N3" s="1677"/>
      <c r="O3" s="1677"/>
      <c r="P3" s="1677"/>
      <c r="Q3" s="20"/>
      <c r="R3" s="20"/>
      <c r="S3" s="20"/>
      <c r="T3" s="20"/>
      <c r="U3" s="20"/>
      <c r="V3" s="20"/>
      <c r="W3" s="20"/>
      <c r="X3" s="20"/>
      <c r="Y3" s="20"/>
      <c r="Z3" s="20"/>
    </row>
    <row r="4" spans="1:26" ht="15">
      <c r="A4" s="49" t="s">
        <v>495</v>
      </c>
      <c r="B4" s="20"/>
      <c r="C4" s="463"/>
      <c r="D4" s="463"/>
      <c r="E4" s="327" t="s">
        <v>740</v>
      </c>
      <c r="F4" s="460"/>
      <c r="G4" s="461"/>
      <c r="H4" s="462"/>
      <c r="P4" s="20"/>
      <c r="Q4" s="20"/>
      <c r="R4" s="20"/>
      <c r="S4" s="20"/>
      <c r="T4" s="20"/>
      <c r="U4" s="20"/>
      <c r="V4" s="20"/>
      <c r="W4" s="20"/>
      <c r="X4" s="20"/>
      <c r="Y4" s="20"/>
      <c r="Z4" s="20"/>
    </row>
    <row r="5" spans="1:26" ht="15">
      <c r="A5" s="49" t="s">
        <v>496</v>
      </c>
      <c r="C5" s="460"/>
      <c r="D5" s="462"/>
      <c r="E5" s="328"/>
      <c r="F5" s="328"/>
      <c r="M5" s="192"/>
      <c r="N5" s="192"/>
      <c r="O5" s="20"/>
      <c r="P5" s="20"/>
      <c r="Q5" s="20"/>
      <c r="R5" s="20"/>
      <c r="S5" s="20"/>
      <c r="T5" s="20"/>
      <c r="U5" s="20"/>
      <c r="V5" s="20"/>
      <c r="W5" s="20"/>
      <c r="X5" s="20"/>
      <c r="Y5" s="20"/>
      <c r="Z5" s="20"/>
    </row>
    <row r="6" spans="1:26" ht="15">
      <c r="A6" s="20"/>
      <c r="B6" s="20"/>
      <c r="C6" s="20"/>
      <c r="D6" s="20"/>
      <c r="E6" s="20"/>
      <c r="F6" s="20"/>
      <c r="G6" s="20"/>
      <c r="H6" s="20"/>
      <c r="I6" s="20"/>
      <c r="J6" s="20"/>
      <c r="K6" s="20"/>
      <c r="L6" s="20"/>
      <c r="M6" s="20"/>
      <c r="N6" s="20"/>
      <c r="O6" s="20"/>
      <c r="P6" s="20"/>
      <c r="Q6" s="20"/>
      <c r="R6" s="20"/>
      <c r="S6" s="20"/>
      <c r="T6" s="20"/>
      <c r="U6" s="20"/>
      <c r="V6" s="20"/>
      <c r="W6" s="20"/>
      <c r="X6" s="20"/>
      <c r="Y6" s="20"/>
      <c r="Z6" s="20"/>
    </row>
    <row r="7" spans="1:26" ht="62.25" customHeight="1">
      <c r="A7" s="1278" t="s">
        <v>497</v>
      </c>
      <c r="B7" s="1278" t="s">
        <v>498</v>
      </c>
      <c r="C7" s="1192" t="s">
        <v>499</v>
      </c>
      <c r="D7" s="1185"/>
      <c r="E7" s="1185"/>
      <c r="F7" s="1674"/>
      <c r="G7" s="1192" t="s">
        <v>500</v>
      </c>
      <c r="H7" s="1674"/>
      <c r="I7" s="1192" t="s">
        <v>1056</v>
      </c>
      <c r="J7" s="1674"/>
      <c r="K7" s="1192" t="s">
        <v>501</v>
      </c>
      <c r="L7" s="1674"/>
      <c r="M7" s="1192" t="s">
        <v>502</v>
      </c>
      <c r="N7" s="1674"/>
      <c r="O7" s="1278" t="s">
        <v>503</v>
      </c>
      <c r="P7" s="1278" t="s">
        <v>504</v>
      </c>
      <c r="Q7" s="20"/>
      <c r="R7" s="20"/>
      <c r="S7" s="20"/>
      <c r="T7" s="20"/>
      <c r="U7" s="20"/>
      <c r="V7" s="20"/>
      <c r="W7" s="20"/>
      <c r="X7" s="20"/>
      <c r="Y7" s="20"/>
      <c r="Z7" s="20"/>
    </row>
    <row r="8" spans="1:26" ht="51.75" customHeight="1">
      <c r="A8" s="1675"/>
      <c r="B8" s="1675"/>
      <c r="C8" s="298" t="s">
        <v>505</v>
      </c>
      <c r="D8" s="298" t="s">
        <v>506</v>
      </c>
      <c r="E8" s="298" t="s">
        <v>507</v>
      </c>
      <c r="F8" s="298" t="s">
        <v>508</v>
      </c>
      <c r="G8" s="298" t="s">
        <v>509</v>
      </c>
      <c r="H8" s="298" t="s">
        <v>497</v>
      </c>
      <c r="I8" s="298" t="s">
        <v>509</v>
      </c>
      <c r="J8" s="298" t="s">
        <v>497</v>
      </c>
      <c r="K8" s="298" t="s">
        <v>509</v>
      </c>
      <c r="L8" s="298" t="s">
        <v>497</v>
      </c>
      <c r="M8" s="298" t="s">
        <v>509</v>
      </c>
      <c r="N8" s="298" t="s">
        <v>497</v>
      </c>
      <c r="O8" s="1675"/>
      <c r="P8" s="1675"/>
      <c r="Q8" s="20"/>
      <c r="R8" s="20"/>
      <c r="S8" s="20"/>
      <c r="T8" s="20"/>
      <c r="U8" s="20"/>
      <c r="V8" s="20"/>
      <c r="W8" s="20"/>
      <c r="X8" s="20"/>
      <c r="Y8" s="20"/>
      <c r="Z8" s="20"/>
    </row>
    <row r="9" spans="1:26" s="193" customFormat="1" ht="15">
      <c r="A9" s="304" t="s">
        <v>306</v>
      </c>
      <c r="B9" s="298" t="s">
        <v>309</v>
      </c>
      <c r="C9" s="304" t="s">
        <v>313</v>
      </c>
      <c r="D9" s="304" t="s">
        <v>118</v>
      </c>
      <c r="E9" s="304" t="s">
        <v>320</v>
      </c>
      <c r="F9" s="304" t="s">
        <v>120</v>
      </c>
      <c r="G9" s="304" t="s">
        <v>325</v>
      </c>
      <c r="H9" s="304" t="s">
        <v>327</v>
      </c>
      <c r="I9" s="298" t="s">
        <v>329</v>
      </c>
      <c r="J9" s="298" t="s">
        <v>332</v>
      </c>
      <c r="K9" s="298" t="s">
        <v>334</v>
      </c>
      <c r="L9" s="298" t="s">
        <v>336</v>
      </c>
      <c r="M9" s="298" t="s">
        <v>119</v>
      </c>
      <c r="N9" s="298" t="s">
        <v>341</v>
      </c>
      <c r="O9" s="304" t="s">
        <v>346</v>
      </c>
      <c r="P9" s="304" t="s">
        <v>408</v>
      </c>
      <c r="Q9" s="15"/>
      <c r="R9" s="15"/>
      <c r="S9" s="15"/>
      <c r="T9" s="15"/>
      <c r="U9" s="15"/>
      <c r="V9" s="15"/>
      <c r="W9" s="15"/>
      <c r="X9" s="15"/>
      <c r="Y9" s="15"/>
      <c r="Z9" s="15"/>
    </row>
    <row r="10" spans="1:26" ht="78.75" customHeight="1">
      <c r="A10" s="306">
        <f>IF(ISTEXT(B10),1,"")</f>
        <v>1</v>
      </c>
      <c r="B10" s="801" t="s">
        <v>1146</v>
      </c>
      <c r="C10" s="306"/>
      <c r="D10" s="329"/>
      <c r="E10" s="330"/>
      <c r="F10" s="331"/>
      <c r="G10" s="306"/>
      <c r="H10" s="306"/>
      <c r="I10" s="306"/>
      <c r="J10" s="306"/>
      <c r="K10" s="800"/>
      <c r="L10" s="800"/>
      <c r="M10" s="306"/>
      <c r="N10" s="306"/>
      <c r="O10" s="800"/>
      <c r="P10" s="801"/>
      <c r="Q10" s="20"/>
      <c r="R10" s="20"/>
      <c r="S10" s="20"/>
      <c r="T10" s="20"/>
      <c r="U10" s="20"/>
      <c r="V10" s="20"/>
      <c r="W10" s="20"/>
      <c r="X10" s="20"/>
      <c r="Y10" s="20"/>
      <c r="Z10" s="20"/>
    </row>
    <row r="11" spans="1:26" ht="1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row>
    <row r="12" spans="1:26" ht="15">
      <c r="B12" s="194" t="s">
        <v>510</v>
      </c>
      <c r="C12" s="20" t="s">
        <v>511</v>
      </c>
      <c r="D12" s="20"/>
      <c r="E12" s="20"/>
      <c r="F12" s="20"/>
      <c r="G12" s="20"/>
      <c r="H12" s="20"/>
      <c r="I12" s="20"/>
      <c r="J12" s="20"/>
      <c r="K12" s="20"/>
      <c r="L12" s="20"/>
      <c r="M12" s="20"/>
      <c r="N12" s="20"/>
      <c r="O12" s="20"/>
      <c r="P12" s="20"/>
      <c r="Q12" s="20"/>
      <c r="R12" s="20"/>
      <c r="S12" s="20"/>
      <c r="T12" s="20"/>
      <c r="U12" s="20"/>
      <c r="V12" s="20"/>
      <c r="W12" s="20"/>
      <c r="X12" s="20"/>
      <c r="Y12" s="20"/>
      <c r="Z12" s="20"/>
    </row>
    <row r="13" spans="1:26" ht="15">
      <c r="A13" s="20"/>
      <c r="B13" s="20"/>
      <c r="C13" s="20" t="s">
        <v>512</v>
      </c>
      <c r="D13" s="20"/>
      <c r="E13" s="20"/>
      <c r="F13" s="20"/>
      <c r="G13" s="20"/>
      <c r="H13" s="20"/>
      <c r="I13" s="20"/>
      <c r="J13" s="20"/>
      <c r="K13" s="20"/>
      <c r="L13" s="20"/>
      <c r="M13" s="20"/>
      <c r="N13" s="20"/>
      <c r="O13" s="20"/>
      <c r="P13" s="20"/>
      <c r="Q13" s="20"/>
      <c r="R13" s="20"/>
      <c r="S13" s="20"/>
      <c r="T13" s="20"/>
      <c r="U13" s="20"/>
      <c r="V13" s="20"/>
      <c r="W13" s="20"/>
      <c r="X13" s="20"/>
      <c r="Y13" s="20"/>
      <c r="Z13" s="20"/>
    </row>
    <row r="14" spans="1:26" ht="15">
      <c r="A14" s="20"/>
      <c r="B14" s="20"/>
      <c r="C14" s="802" t="s">
        <v>1057</v>
      </c>
      <c r="D14" s="20"/>
      <c r="E14" s="20"/>
      <c r="F14" s="20"/>
      <c r="G14" s="20"/>
      <c r="H14" s="20"/>
      <c r="I14" s="20"/>
      <c r="J14" s="20"/>
      <c r="K14" s="20"/>
      <c r="L14" s="20"/>
      <c r="M14" s="20"/>
      <c r="N14" s="20"/>
      <c r="O14" s="20"/>
      <c r="P14" s="20"/>
      <c r="Q14" s="20"/>
      <c r="R14" s="20"/>
      <c r="S14" s="20"/>
      <c r="T14" s="20"/>
      <c r="U14" s="20"/>
      <c r="V14" s="20"/>
      <c r="W14" s="20"/>
      <c r="X14" s="20"/>
      <c r="Y14" s="20"/>
      <c r="Z14" s="20"/>
    </row>
    <row r="15" spans="1:26" ht="1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row>
    <row r="16" spans="1:26" ht="1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row>
    <row r="17" spans="1:26" ht="1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row>
    <row r="18" spans="1:26" ht="15">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row>
    <row r="19" spans="1:26" ht="15.95" customHeight="1">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row>
    <row r="20" spans="1:26" ht="15.95" customHeight="1">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row>
    <row r="21" spans="1:26" ht="15.95" customHeight="1">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row>
    <row r="22" spans="1:26" ht="15.95" customHeight="1">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row>
    <row r="23" spans="1:26" ht="15.95" customHeight="1">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row>
    <row r="24" spans="1:26" ht="15.95" customHeight="1">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row>
    <row r="25" spans="1:26" ht="15.95" customHeight="1">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row>
    <row r="26" spans="1:26" ht="15.95" customHeight="1">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row>
    <row r="27" spans="1:26" ht="15.95" customHeight="1">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row>
    <row r="28" spans="1:26" ht="15.95" customHeight="1">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row>
    <row r="29" spans="1:26" ht="15.95" customHeight="1">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row>
    <row r="30" spans="1:26" ht="15.95" customHeight="1">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row>
    <row r="31" spans="1:26" ht="15.95" customHeight="1">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row>
    <row r="32" spans="1:26" ht="15.95" customHeight="1">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row>
    <row r="33" spans="1:26" ht="15.95" customHeight="1">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row>
    <row r="34" spans="1:26" ht="15.95" customHeight="1">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row>
    <row r="35" spans="1:26" ht="15.95" customHeight="1">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row>
    <row r="36" spans="1:26" ht="15.95" customHeight="1">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row>
    <row r="37" spans="1:26" ht="15.95" customHeight="1">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row>
    <row r="38" spans="1:26" ht="15.95" customHeight="1">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row>
    <row r="39" spans="1:26" ht="15.95" customHeight="1">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row>
    <row r="40" spans="1:26" ht="15.95" customHeight="1">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row>
    <row r="41" spans="1:26" ht="15.95" customHeight="1">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row>
    <row r="42" spans="1:26" ht="15.95" customHeight="1">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row>
    <row r="43" spans="1:26" ht="15.95" customHeight="1">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row>
    <row r="44" spans="1:26" ht="15.95" customHeight="1">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row>
    <row r="45" spans="1:26" ht="15.95" customHeight="1">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row>
    <row r="46" spans="1:26" ht="15.95" customHeight="1">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row>
    <row r="47" spans="1:26" ht="15.95" customHeight="1">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row>
    <row r="48" spans="1:26" ht="15.95" customHeight="1">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row>
    <row r="49" spans="1:26" ht="15.95" customHeight="1">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row>
    <row r="50" spans="1:26" ht="15.95" customHeight="1">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row>
    <row r="51" spans="1:26" ht="15.95" customHeight="1">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row>
    <row r="52" spans="1:26" ht="15.95" customHeight="1">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row>
    <row r="53" spans="1:26" ht="15.95" customHeight="1">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row>
    <row r="54" spans="1:26" ht="15.95" customHeight="1">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row>
    <row r="55" spans="1:26" ht="15.95" customHeight="1">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row>
    <row r="56" spans="1:26" ht="15.95" customHeight="1">
      <c r="A56" s="20"/>
      <c r="B56" s="20"/>
      <c r="C56" s="20"/>
      <c r="D56" s="20"/>
      <c r="E56" s="20"/>
      <c r="F56" s="20"/>
      <c r="G56" s="20"/>
      <c r="H56" s="20"/>
      <c r="I56" s="20"/>
      <c r="J56" s="20"/>
      <c r="K56" s="20"/>
      <c r="L56" s="20"/>
      <c r="M56" s="20"/>
      <c r="N56" s="20"/>
      <c r="O56" s="20"/>
      <c r="P56" s="20"/>
      <c r="Q56" s="20"/>
      <c r="R56" s="20"/>
      <c r="S56" s="20"/>
      <c r="T56" s="20"/>
      <c r="U56" s="20"/>
      <c r="V56" s="20"/>
      <c r="W56" s="20"/>
      <c r="X56" s="20"/>
      <c r="Y56" s="20"/>
      <c r="Z56" s="20"/>
    </row>
    <row r="57" spans="1:26" ht="15.95" customHeight="1">
      <c r="A57" s="20"/>
      <c r="B57" s="20"/>
      <c r="C57" s="20"/>
      <c r="D57" s="20"/>
      <c r="E57" s="20"/>
      <c r="F57" s="20"/>
      <c r="G57" s="20"/>
      <c r="H57" s="20"/>
      <c r="I57" s="20"/>
      <c r="J57" s="20"/>
      <c r="K57" s="20"/>
      <c r="L57" s="20"/>
      <c r="M57" s="20"/>
      <c r="N57" s="20"/>
      <c r="O57" s="20"/>
      <c r="P57" s="20"/>
      <c r="Q57" s="20"/>
      <c r="R57" s="20"/>
      <c r="S57" s="20"/>
      <c r="T57" s="20"/>
      <c r="U57" s="20"/>
      <c r="V57" s="20"/>
      <c r="W57" s="20"/>
      <c r="X57" s="20"/>
      <c r="Y57" s="20"/>
      <c r="Z57" s="20"/>
    </row>
    <row r="58" spans="1:26" ht="15.95" customHeight="1">
      <c r="A58" s="20"/>
      <c r="B58" s="20"/>
      <c r="C58" s="20"/>
      <c r="D58" s="20"/>
      <c r="E58" s="20"/>
      <c r="F58" s="20"/>
      <c r="G58" s="20"/>
      <c r="H58" s="20"/>
      <c r="I58" s="20"/>
      <c r="J58" s="20"/>
      <c r="K58" s="20"/>
      <c r="L58" s="20"/>
      <c r="M58" s="20"/>
      <c r="N58" s="20"/>
      <c r="O58" s="20"/>
      <c r="P58" s="20"/>
      <c r="Q58" s="20"/>
      <c r="R58" s="20"/>
      <c r="S58" s="20"/>
      <c r="T58" s="20"/>
      <c r="U58" s="20"/>
      <c r="V58" s="20"/>
      <c r="W58" s="20"/>
      <c r="X58" s="20"/>
      <c r="Y58" s="20"/>
      <c r="Z58" s="20"/>
    </row>
    <row r="59" spans="1:26" ht="15.95" customHeight="1">
      <c r="A59" s="20"/>
      <c r="B59" s="20"/>
      <c r="C59" s="20"/>
      <c r="D59" s="20"/>
      <c r="E59" s="20"/>
      <c r="F59" s="20"/>
      <c r="G59" s="20"/>
      <c r="H59" s="20"/>
      <c r="I59" s="20"/>
      <c r="J59" s="20"/>
      <c r="K59" s="20"/>
      <c r="L59" s="20"/>
      <c r="M59" s="20"/>
      <c r="N59" s="20"/>
      <c r="O59" s="20"/>
      <c r="P59" s="20"/>
      <c r="Q59" s="20"/>
      <c r="R59" s="20"/>
      <c r="S59" s="20"/>
      <c r="T59" s="20"/>
      <c r="U59" s="20"/>
      <c r="V59" s="20"/>
      <c r="W59" s="20"/>
      <c r="X59" s="20"/>
      <c r="Y59" s="20"/>
      <c r="Z59" s="20"/>
    </row>
    <row r="60" spans="1:26" ht="15.95" customHeight="1">
      <c r="A60" s="20"/>
      <c r="B60" s="20"/>
      <c r="C60" s="20"/>
      <c r="D60" s="20"/>
      <c r="E60" s="20"/>
      <c r="F60" s="20"/>
      <c r="G60" s="20"/>
      <c r="H60" s="20"/>
      <c r="I60" s="20"/>
      <c r="J60" s="20"/>
      <c r="K60" s="20"/>
      <c r="L60" s="20"/>
      <c r="M60" s="20"/>
      <c r="N60" s="20"/>
      <c r="O60" s="20"/>
      <c r="P60" s="20"/>
      <c r="Q60" s="20"/>
      <c r="R60" s="20"/>
      <c r="S60" s="20"/>
      <c r="T60" s="20"/>
      <c r="U60" s="20"/>
      <c r="V60" s="20"/>
      <c r="W60" s="20"/>
      <c r="X60" s="20"/>
      <c r="Y60" s="20"/>
      <c r="Z60" s="20"/>
    </row>
    <row r="61" spans="1:26" ht="15.95"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row>
    <row r="62" spans="1:26" ht="15.95" customHeight="1">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row>
    <row r="63" spans="1:26" ht="15.95" customHeight="1">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row>
    <row r="64" spans="1:26" ht="15.95" customHeight="1">
      <c r="A64" s="20"/>
      <c r="B64" s="20"/>
      <c r="C64" s="20"/>
      <c r="D64" s="20"/>
      <c r="E64" s="20"/>
      <c r="F64" s="20"/>
      <c r="G64" s="20"/>
      <c r="H64" s="20"/>
      <c r="I64" s="20"/>
      <c r="J64" s="20"/>
      <c r="K64" s="20"/>
      <c r="L64" s="20"/>
      <c r="M64" s="20"/>
      <c r="N64" s="20"/>
      <c r="O64" s="20"/>
      <c r="P64" s="20"/>
      <c r="Q64" s="20"/>
      <c r="R64" s="20"/>
      <c r="S64" s="20"/>
      <c r="T64" s="20"/>
      <c r="U64" s="20"/>
      <c r="V64" s="20"/>
      <c r="W64" s="20"/>
      <c r="X64" s="20"/>
      <c r="Y64" s="20"/>
      <c r="Z64" s="20"/>
    </row>
    <row r="65" spans="1:26" ht="15.95" customHeight="1">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row>
    <row r="66" spans="1:26" ht="15.95" customHeight="1">
      <c r="A66" s="20"/>
      <c r="B66" s="20"/>
      <c r="C66" s="20"/>
      <c r="D66" s="20"/>
      <c r="E66" s="20"/>
      <c r="F66" s="20"/>
      <c r="G66" s="20"/>
      <c r="H66" s="20"/>
      <c r="I66" s="20"/>
      <c r="J66" s="20"/>
      <c r="K66" s="20"/>
      <c r="L66" s="20"/>
      <c r="M66" s="20"/>
      <c r="N66" s="20"/>
      <c r="O66" s="20"/>
      <c r="P66" s="20"/>
      <c r="Q66" s="20"/>
      <c r="R66" s="20"/>
      <c r="S66" s="20"/>
      <c r="T66" s="20"/>
      <c r="U66" s="20"/>
      <c r="V66" s="20"/>
      <c r="W66" s="20"/>
      <c r="X66" s="20"/>
      <c r="Y66" s="20"/>
      <c r="Z66" s="20"/>
    </row>
    <row r="67" spans="1:26" ht="15.95" customHeight="1">
      <c r="A67" s="20"/>
      <c r="B67" s="20"/>
      <c r="C67" s="20"/>
      <c r="D67" s="20"/>
      <c r="E67" s="20"/>
      <c r="F67" s="20"/>
      <c r="G67" s="20"/>
      <c r="H67" s="20"/>
      <c r="I67" s="20"/>
      <c r="J67" s="20"/>
      <c r="K67" s="20"/>
      <c r="L67" s="20"/>
      <c r="M67" s="20"/>
      <c r="N67" s="20"/>
      <c r="O67" s="20"/>
      <c r="P67" s="20"/>
      <c r="Q67" s="20"/>
      <c r="R67" s="20"/>
      <c r="S67" s="20"/>
      <c r="T67" s="20"/>
      <c r="U67" s="20"/>
      <c r="V67" s="20"/>
      <c r="W67" s="20"/>
      <c r="X67" s="20"/>
      <c r="Y67" s="20"/>
      <c r="Z67" s="20"/>
    </row>
    <row r="68" spans="1:26" ht="15.95" customHeight="1">
      <c r="A68" s="20"/>
      <c r="B68" s="20"/>
      <c r="C68" s="20"/>
      <c r="D68" s="20"/>
      <c r="E68" s="20"/>
      <c r="F68" s="20"/>
      <c r="G68" s="20"/>
      <c r="H68" s="20"/>
      <c r="I68" s="20"/>
      <c r="J68" s="20"/>
      <c r="K68" s="20"/>
      <c r="L68" s="20"/>
      <c r="M68" s="20"/>
      <c r="N68" s="20"/>
      <c r="O68" s="20"/>
      <c r="P68" s="20"/>
      <c r="Q68" s="20"/>
      <c r="R68" s="20"/>
      <c r="S68" s="20"/>
      <c r="T68" s="20"/>
      <c r="U68" s="20"/>
      <c r="V68" s="20"/>
      <c r="W68" s="20"/>
      <c r="X68" s="20"/>
      <c r="Y68" s="20"/>
      <c r="Z68" s="20"/>
    </row>
    <row r="69" spans="1:26" ht="15.95" customHeight="1">
      <c r="A69" s="20"/>
      <c r="B69" s="20"/>
      <c r="C69" s="20"/>
      <c r="D69" s="20"/>
      <c r="E69" s="20"/>
      <c r="F69" s="20"/>
      <c r="G69" s="20"/>
      <c r="H69" s="20"/>
      <c r="I69" s="20"/>
      <c r="J69" s="20"/>
      <c r="K69" s="20"/>
      <c r="L69" s="20"/>
      <c r="M69" s="20"/>
      <c r="N69" s="20"/>
      <c r="O69" s="20"/>
      <c r="P69" s="20"/>
      <c r="Q69" s="20"/>
      <c r="R69" s="20"/>
      <c r="S69" s="20"/>
      <c r="T69" s="20"/>
      <c r="U69" s="20"/>
      <c r="V69" s="20"/>
      <c r="W69" s="20"/>
      <c r="X69" s="20"/>
      <c r="Y69" s="20"/>
      <c r="Z69" s="20"/>
    </row>
    <row r="70" spans="1:26" ht="15.95" customHeight="1">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row>
    <row r="71" spans="1:26" ht="15.95" customHeight="1">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row>
    <row r="72" spans="1:26" ht="15.95" customHeight="1">
      <c r="A72" s="20"/>
      <c r="B72" s="20"/>
      <c r="C72" s="20"/>
      <c r="D72" s="20"/>
      <c r="E72" s="20"/>
      <c r="F72" s="20"/>
      <c r="G72" s="20"/>
      <c r="H72" s="20"/>
      <c r="I72" s="20"/>
      <c r="J72" s="20"/>
      <c r="K72" s="20"/>
      <c r="L72" s="20"/>
      <c r="M72" s="20"/>
      <c r="N72" s="20"/>
      <c r="O72" s="20"/>
      <c r="P72" s="20"/>
      <c r="Q72" s="20"/>
      <c r="R72" s="20"/>
      <c r="S72" s="20"/>
      <c r="T72" s="20"/>
      <c r="U72" s="20"/>
      <c r="V72" s="20"/>
      <c r="W72" s="20"/>
      <c r="X72" s="20"/>
      <c r="Y72" s="20"/>
      <c r="Z72" s="20"/>
    </row>
    <row r="73" spans="1:26" ht="15.95" customHeight="1">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spans="1:26" ht="15.95" customHeight="1">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spans="1:26" ht="15.95" customHeight="1">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row>
    <row r="76" spans="1:26" ht="15.95" customHeight="1">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row>
    <row r="77" spans="1:26" ht="15.95" customHeight="1">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row>
    <row r="78" spans="1:26" ht="15.95" customHeight="1">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row>
    <row r="79" spans="1:26" ht="15.95" customHeight="1">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row>
    <row r="80" spans="1:26" ht="15.95" customHeight="1">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row>
    <row r="81" spans="1:26" ht="15.95" customHeight="1">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row>
    <row r="82" spans="1:26" ht="15.95" customHeight="1">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row>
    <row r="83" spans="1:26" ht="15.95" customHeight="1">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row>
    <row r="84" spans="1:26" ht="15.95" customHeight="1">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row>
    <row r="85" spans="1:26" ht="15.95" customHeight="1">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row>
    <row r="86" spans="1:26" ht="15.95" customHeight="1">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row>
    <row r="87" spans="1:26" ht="15.95" customHeight="1">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row>
    <row r="88" spans="1:26" ht="15.95" customHeight="1">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row>
    <row r="89" spans="1:26" ht="15.95" customHeight="1">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row>
    <row r="90" spans="1:26" ht="15.95" customHeight="1">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row>
    <row r="91" spans="1:26" ht="15.95" customHeight="1">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row>
    <row r="92" spans="1:26" ht="15.95" customHeight="1">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row>
    <row r="93" spans="1:26" ht="15.95" customHeight="1">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row>
    <row r="94" spans="1:26" ht="15.95" customHeight="1">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row>
    <row r="95" spans="1:26" ht="15.95" customHeight="1">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row>
    <row r="96" spans="1:26" ht="15.95" customHeight="1">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row>
    <row r="97" spans="1:26" ht="15.95" customHeight="1">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row>
    <row r="98" spans="1:26" ht="15.95" customHeight="1">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row>
    <row r="99" spans="1:26" ht="15.95" customHeight="1">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row>
    <row r="100" spans="1:26" ht="15.95" customHeight="1">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row>
    <row r="101" spans="1:26" ht="15.95" customHeight="1">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row>
    <row r="102" spans="1:26" ht="15.95" customHeight="1">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row>
    <row r="103" spans="1:26" ht="15.95" customHeight="1">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row>
    <row r="104" spans="1:26" ht="15.95" customHeight="1">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row>
    <row r="105" spans="1:26" ht="15.95" customHeight="1">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row>
    <row r="106" spans="1:26" ht="15.95" customHeight="1">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row>
    <row r="107" spans="1:26" ht="15.95" customHeight="1">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row>
    <row r="108" spans="1:26" ht="15.95" customHeight="1">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row>
    <row r="109" spans="1:26" ht="15.95" customHeight="1">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row>
    <row r="110" spans="1:26" ht="15.95" customHeight="1">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row>
    <row r="111" spans="1:26" ht="15.95" customHeight="1">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row>
    <row r="112" spans="1:26" ht="15.95" customHeight="1">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row>
    <row r="113" spans="1:26" ht="15.95" customHeight="1">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row>
    <row r="114" spans="1:26" ht="15.95" customHeight="1">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row>
    <row r="115" spans="1:26" ht="15.95" customHeight="1">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row>
    <row r="116" spans="1:26" ht="15.95" customHeight="1">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row>
    <row r="117" spans="1:26" ht="15.95" customHeight="1">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row>
    <row r="118" spans="1:26" ht="15.95" customHeight="1">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row>
    <row r="119" spans="1:26" ht="15.95" customHeight="1">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row>
    <row r="120" spans="1:26" ht="15.95" customHeight="1">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row>
    <row r="121" spans="1:26" ht="15.95" customHeight="1">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row>
    <row r="122" spans="1:26" ht="15.95" customHeight="1">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row>
    <row r="123" spans="1:26" ht="15.95" customHeight="1">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row>
    <row r="124" spans="1:26" ht="15.95" customHeight="1">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row>
    <row r="125" spans="1:26" ht="15.95" customHeight="1">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row>
    <row r="126" spans="1:26" ht="15.95" customHeight="1">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row>
    <row r="127" spans="1:26" ht="15.95" customHeight="1">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row>
    <row r="128" spans="1:26" ht="15.95" customHeight="1">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row>
    <row r="129" spans="1:26" ht="15.95" customHeight="1">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row>
    <row r="130" spans="1:26" ht="15.95" customHeight="1">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row>
    <row r="131" spans="1:26" ht="15.95" customHeight="1">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row>
    <row r="132" spans="1:26" ht="15.95" customHeight="1">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row>
    <row r="133" spans="1:26" ht="15.95" customHeight="1">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row>
    <row r="134" spans="1:26" ht="15.95" customHeight="1">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row>
    <row r="135" spans="1:26" ht="15.95" customHeight="1">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row>
    <row r="136" spans="1:26" ht="15.95" customHeight="1">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row>
    <row r="137" spans="1:26" ht="15.95" customHeight="1">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row>
    <row r="138" spans="1:26" ht="15.95" customHeight="1">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row>
    <row r="139" spans="1:26" ht="15.95" customHeight="1">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row>
    <row r="140" spans="1:26" ht="15.95" customHeight="1">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row>
    <row r="141" spans="1:26" ht="15.95" customHeight="1">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row>
    <row r="142" spans="1:26" ht="15.95" customHeight="1">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row>
    <row r="143" spans="1:26" ht="15.95" customHeight="1">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row>
    <row r="144" spans="1:26" ht="15.95" customHeight="1">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row>
    <row r="145" spans="1:26" ht="15.95" customHeight="1">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row>
    <row r="146" spans="1:26" ht="15.95" customHeight="1">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row>
    <row r="147" spans="1:26" ht="15.95" customHeight="1">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row>
    <row r="148" spans="1:26" ht="15.95" customHeight="1">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row>
    <row r="149" spans="1:26" ht="15.95" customHeight="1">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row>
    <row r="150" spans="1:26" ht="15.95" customHeight="1">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row>
    <row r="151" spans="1:26" ht="15.95" customHeight="1">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row>
    <row r="152" spans="1:26" ht="15.95" customHeight="1">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row>
    <row r="153" spans="1:26" ht="15.95" customHeight="1">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row>
    <row r="154" spans="1:26" ht="15.95" customHeight="1">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row>
    <row r="155" spans="1:26" ht="15.95" customHeight="1">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row>
    <row r="156" spans="1:26" ht="15.95" customHeight="1">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row>
    <row r="157" spans="1:26" ht="15.95" customHeight="1">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row>
    <row r="158" spans="1:26" ht="15.95" customHeight="1">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row>
    <row r="159" spans="1:26" ht="15.95" customHeight="1">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row>
    <row r="160" spans="1:26" ht="15.95" customHeight="1">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row>
    <row r="161" spans="1:26" ht="15.95" customHeight="1">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row>
    <row r="162" spans="1:26" ht="15.95" customHeight="1">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row>
    <row r="163" spans="1:26" ht="15.95" customHeight="1">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row>
    <row r="164" spans="1:26" ht="15.95" customHeight="1">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row r="165" spans="1:26" ht="15.95" customHeight="1">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row>
    <row r="166" spans="1:26" ht="15.95" customHeight="1">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row>
    <row r="167" spans="1:26" ht="15.95" customHeight="1">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row>
    <row r="168" spans="1:26" ht="15.95" customHeight="1">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row>
    <row r="169" spans="1:26" ht="15.95" customHeight="1">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row>
    <row r="170" spans="1:26" ht="15.95" customHeight="1">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row>
    <row r="171" spans="1:26" ht="15.95" customHeight="1">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row>
    <row r="172" spans="1:26" ht="15.95" customHeight="1">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row>
    <row r="173" spans="1:26" ht="15.95" customHeight="1">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row>
    <row r="174" spans="1:26" ht="15.95" customHeight="1">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row>
    <row r="175" spans="1:26" ht="15.95" customHeight="1">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row>
    <row r="176" spans="1:26" ht="15.95" customHeight="1">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row>
    <row r="177" spans="1:26" ht="15.95" customHeight="1">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row>
    <row r="178" spans="1:26" ht="15.95" customHeight="1">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row>
    <row r="179" spans="1:26" ht="15.95" customHeight="1">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row>
    <row r="180" spans="1:26" ht="15.95" customHeight="1">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row>
    <row r="181" spans="1:26" ht="15.95" customHeight="1">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row>
    <row r="182" spans="1:26" ht="15.95" customHeight="1">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row>
    <row r="183" spans="1:26" ht="15.95" customHeight="1">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row>
    <row r="184" spans="1:26" ht="15.95" customHeight="1">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row>
    <row r="185" spans="1:26" ht="15.95" customHeight="1">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row>
    <row r="186" spans="1:26" ht="15.95" customHeight="1">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row>
    <row r="187" spans="1:26" ht="15.95" customHeight="1">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row>
    <row r="188" spans="1:26" ht="15.95" customHeight="1">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row>
    <row r="189" spans="1:26" ht="15.95" customHeight="1">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row>
    <row r="190" spans="1:26" ht="15.95" customHeight="1">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row>
    <row r="191" spans="1:26" ht="15.95" customHeight="1">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row>
    <row r="192" spans="1:26" ht="15.95" customHeight="1">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row>
    <row r="193" spans="1:26" ht="15.95" customHeight="1">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row>
    <row r="194" spans="1:26" ht="15.95" customHeight="1">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row>
    <row r="195" spans="1:26" ht="15.95" customHeight="1">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row>
    <row r="196" spans="1:26" ht="15.95" customHeight="1">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row>
    <row r="197" spans="1:26" ht="15.95" customHeight="1">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row>
    <row r="198" spans="1:26" ht="15.95" customHeight="1">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row>
    <row r="199" spans="1:26" ht="15.95" customHeight="1">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row>
    <row r="200" spans="1:26" ht="15.95" customHeight="1">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row>
    <row r="201" spans="1:26" ht="15.95" customHeight="1">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row>
    <row r="202" spans="1:26" ht="15.95" customHeight="1">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row>
    <row r="203" spans="1:26" ht="15.95" customHeight="1">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row>
    <row r="204" spans="1:26" ht="15.95" customHeight="1">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row>
    <row r="205" spans="1:26" ht="15.95" customHeight="1">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row>
    <row r="206" spans="1:26" ht="15.95" customHeight="1">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row>
    <row r="207" spans="1:26" ht="15.95" customHeight="1">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row>
    <row r="208" spans="1:26" ht="15.95" customHeight="1">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row>
    <row r="209" spans="1:26" ht="15.95" customHeight="1">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row>
    <row r="210" spans="1:26" ht="15.95" customHeight="1">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row>
    <row r="211" spans="1:26" ht="15.95" customHeight="1">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row>
    <row r="212" spans="1:26" ht="15.95" customHeight="1">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row>
    <row r="213" spans="1:26" ht="15.95" customHeight="1">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row>
    <row r="214" spans="1:26" ht="15.95" customHeight="1">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row>
    <row r="215" spans="1:26" ht="15.95" customHeight="1">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row>
    <row r="216" spans="1:26" ht="15.95" customHeight="1">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row>
    <row r="217" spans="1:26" ht="15.95" customHeight="1">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row>
    <row r="218" spans="1:26" ht="15.95" customHeight="1">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row>
    <row r="219" spans="1:26" ht="15.95" customHeight="1">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row>
    <row r="220" spans="1:26" ht="15.95" customHeight="1">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row>
    <row r="221" spans="1:26" ht="15.95" customHeight="1">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row>
    <row r="222" spans="1:26" ht="15.95" customHeight="1">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row>
    <row r="223" spans="1:26" ht="15.95" customHeight="1">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row>
    <row r="224" spans="1:26" ht="15.95" customHeight="1">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row>
    <row r="225" spans="1:26" ht="15.95" customHeight="1">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row>
    <row r="226" spans="1:26" ht="15.95" customHeight="1">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row>
    <row r="227" spans="1:26" ht="15.95" customHeight="1">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row>
    <row r="228" spans="1:26" ht="15.95" customHeight="1">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row>
    <row r="229" spans="1:26" ht="15.95" customHeight="1">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row>
    <row r="230" spans="1:26" ht="15.95" customHeight="1">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row>
    <row r="231" spans="1:26" ht="15.95" customHeight="1">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row>
    <row r="232" spans="1:26" ht="15.95" customHeight="1">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row>
    <row r="233" spans="1:26" ht="15.95" customHeight="1">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row>
    <row r="234" spans="1:26" ht="15.95" customHeight="1">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row>
    <row r="235" spans="1:26" ht="15.95" customHeight="1">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row>
    <row r="236" spans="1:26" ht="15.95" customHeight="1">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row>
    <row r="237" spans="1:26" ht="15.95" customHeight="1">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row>
    <row r="238" spans="1:26" ht="15.95" customHeight="1">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row>
    <row r="239" spans="1:26" ht="15.95" customHeight="1">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row>
    <row r="240" spans="1:26" ht="15.95" customHeight="1">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row>
    <row r="241" spans="1:26" ht="15.95" customHeight="1">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row>
    <row r="242" spans="1:26" ht="15.95" customHeight="1">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row>
    <row r="243" spans="1:26" ht="15.95" customHeight="1">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row>
    <row r="244" spans="1:26" ht="15.95" customHeight="1">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row>
    <row r="245" spans="1:26" ht="15.95" customHeight="1">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row>
    <row r="246" spans="1:26" ht="15.95" customHeight="1">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row>
    <row r="247" spans="1:26" ht="15.95" customHeight="1">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row>
    <row r="248" spans="1:26" ht="15.95" customHeight="1">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row>
    <row r="249" spans="1:26" ht="15.95" customHeight="1">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row>
    <row r="250" spans="1:26" ht="15.95" customHeight="1">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row>
    <row r="251" spans="1:26" ht="15.95" customHeight="1">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row>
    <row r="252" spans="1:26" ht="15.95" customHeight="1">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row>
    <row r="253" spans="1:26" ht="15.95" customHeight="1">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row>
    <row r="254" spans="1:26" ht="15.95" customHeight="1">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row>
    <row r="255" spans="1:26" ht="15.95" customHeight="1">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row>
    <row r="256" spans="1:26" ht="15.95" customHeight="1">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row>
    <row r="257" spans="1:26" ht="15.95" customHeight="1">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row>
    <row r="258" spans="1:26" ht="15.95" customHeight="1">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row>
    <row r="259" spans="1:26" ht="15.95" customHeight="1">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row>
    <row r="260" spans="1:26" ht="15.95" customHeight="1">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row>
    <row r="261" spans="1:26" ht="15.95" customHeight="1">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row>
    <row r="262" spans="1:26" ht="15.95" customHeight="1">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row>
    <row r="263" spans="1:26" ht="15.95" customHeight="1">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row>
    <row r="264" spans="1:26" ht="15.95" customHeight="1">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row>
    <row r="265" spans="1:26" ht="15.95" customHeight="1">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row>
    <row r="266" spans="1:26" ht="15.95" customHeight="1">
      <c r="A266" s="2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row>
    <row r="267" spans="1:26" ht="15.95" customHeight="1">
      <c r="A267" s="2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row>
    <row r="268" spans="1:26" ht="15.95" customHeight="1">
      <c r="A268" s="2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row>
    <row r="269" spans="1:26" ht="15.95" customHeight="1">
      <c r="A269" s="2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row>
    <row r="270" spans="1:26" ht="15.95" customHeight="1">
      <c r="A270" s="2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row>
    <row r="271" spans="1:26" ht="15.95" customHeight="1">
      <c r="A271" s="2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row>
    <row r="272" spans="1:26" ht="15.95" customHeight="1">
      <c r="A272" s="2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row>
    <row r="273" spans="1:26" ht="15.95" customHeight="1">
      <c r="A273" s="2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row>
    <row r="274" spans="1:26" ht="15.95" customHeight="1">
      <c r="A274" s="2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row>
    <row r="275" spans="1:26" ht="15.95" customHeight="1">
      <c r="A275" s="2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row>
    <row r="276" spans="1:26" ht="15.95" customHeight="1">
      <c r="A276" s="2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row>
    <row r="277" spans="1:26" ht="15.95" customHeight="1">
      <c r="A277" s="2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row>
    <row r="278" spans="1:26" ht="15.95" customHeight="1">
      <c r="A278" s="2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row>
    <row r="279" spans="1:26" ht="15.95" customHeight="1">
      <c r="A279" s="2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row>
    <row r="280" spans="1:26" ht="15.95" customHeight="1">
      <c r="A280" s="2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row>
    <row r="281" spans="1:26" ht="15.95" customHeight="1">
      <c r="A281" s="2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row>
    <row r="282" spans="1:26" ht="15.95" customHeight="1">
      <c r="A282" s="2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row>
    <row r="283" spans="1:26" ht="15.95" customHeight="1">
      <c r="A283" s="2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row>
    <row r="284" spans="1:26" ht="15.95" customHeight="1">
      <c r="A284" s="2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row>
    <row r="285" spans="1:26" ht="15.95" customHeight="1">
      <c r="A285" s="2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row>
    <row r="286" spans="1:26" ht="15.95" customHeight="1">
      <c r="A286" s="2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row>
    <row r="287" spans="1:26" ht="15.95" customHeight="1">
      <c r="A287" s="2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row>
    <row r="288" spans="1:26" ht="15.95" customHeight="1">
      <c r="A288" s="2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row>
    <row r="289" spans="1:26" ht="15.95" customHeight="1">
      <c r="A289" s="2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row>
    <row r="290" spans="1:26" ht="15.95" customHeight="1">
      <c r="A290" s="2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row>
    <row r="291" spans="1:26" ht="15.95" customHeight="1">
      <c r="A291" s="2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row>
    <row r="292" spans="1:26" ht="15.95" customHeight="1">
      <c r="A292" s="2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row>
    <row r="293" spans="1:26" ht="15.95" customHeight="1">
      <c r="A293" s="2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row>
    <row r="294" spans="1:26" ht="15.95" customHeight="1">
      <c r="A294" s="2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row>
    <row r="295" spans="1:26" ht="15.95" customHeight="1">
      <c r="A295" s="2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row>
    <row r="296" spans="1:26" ht="15.95" customHeight="1">
      <c r="A296" s="2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row>
    <row r="297" spans="1:26" ht="15.95" customHeight="1">
      <c r="A297" s="2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row>
    <row r="298" spans="1:26" ht="15.95" customHeight="1">
      <c r="A298" s="2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row>
    <row r="299" spans="1:26" ht="15.95" customHeight="1">
      <c r="A299" s="2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row>
    <row r="300" spans="1:26" ht="15.95" customHeight="1">
      <c r="A300" s="2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row>
    <row r="301" spans="1:26" ht="15.95" customHeight="1">
      <c r="A301" s="2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row>
    <row r="302" spans="1:26" ht="15.95" customHeight="1">
      <c r="A302" s="2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row>
    <row r="303" spans="1:26" ht="15.95" customHeight="1">
      <c r="A303" s="2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row>
    <row r="304" spans="1:26" ht="15.95" customHeight="1">
      <c r="A304" s="2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row>
    <row r="305" spans="1:26" ht="15.95" customHeight="1">
      <c r="A305" s="2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row>
    <row r="306" spans="1:26" ht="15.95" customHeight="1">
      <c r="A306" s="2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row>
    <row r="307" spans="1:26" ht="15.95" customHeight="1">
      <c r="A307" s="2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row>
    <row r="308" spans="1:26" ht="15.95" customHeight="1">
      <c r="A308" s="2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row>
    <row r="309" spans="1:26" ht="15.95" customHeight="1">
      <c r="A309" s="2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row>
    <row r="310" spans="1:26" ht="15.95" customHeight="1">
      <c r="A310" s="2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row>
    <row r="311" spans="1:26" ht="15.95" customHeight="1">
      <c r="A311" s="2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row>
    <row r="312" spans="1:26" ht="15.95" customHeight="1">
      <c r="A312" s="2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row>
    <row r="313" spans="1:26" ht="15.95" customHeight="1">
      <c r="A313" s="2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row>
    <row r="314" spans="1:26" ht="15.95" customHeight="1">
      <c r="A314" s="2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row>
    <row r="315" spans="1:26" ht="15.95" customHeight="1">
      <c r="A315" s="2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row>
    <row r="316" spans="1:26" ht="15.95" customHeight="1">
      <c r="A316" s="2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row>
    <row r="317" spans="1:26" ht="15.95" customHeight="1">
      <c r="A317" s="2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row>
    <row r="318" spans="1:26" ht="15.95" customHeight="1">
      <c r="A318" s="2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row>
    <row r="319" spans="1:26" ht="15.95" customHeight="1">
      <c r="A319" s="2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row>
    <row r="320" spans="1:26" ht="15.95" customHeight="1">
      <c r="A320" s="2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row>
    <row r="321" spans="1:26" ht="15.95" customHeight="1">
      <c r="A321" s="2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row>
    <row r="322" spans="1:26" ht="15.95" customHeight="1">
      <c r="A322" s="2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row>
    <row r="323" spans="1:26" ht="15.95" customHeight="1">
      <c r="A323" s="2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row>
    <row r="324" spans="1:26" ht="15.95" customHeight="1">
      <c r="A324" s="2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row>
    <row r="325" spans="1:26" ht="15.95" customHeight="1">
      <c r="A325" s="2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row>
    <row r="326" spans="1:26" ht="15.95" customHeight="1">
      <c r="A326" s="2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row>
    <row r="327" spans="1:26" ht="15.95" customHeight="1">
      <c r="A327" s="2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row>
    <row r="328" spans="1:26" ht="15.95" customHeight="1">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row>
    <row r="329" spans="1:26" ht="15.95" customHeight="1">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row>
    <row r="330" spans="1:26" ht="15.95" customHeight="1">
      <c r="A330" s="2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row>
    <row r="331" spans="1:26" ht="15.95" customHeight="1">
      <c r="A331" s="2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row>
    <row r="332" spans="1:26" ht="15.95" customHeight="1">
      <c r="A332" s="2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row>
    <row r="333" spans="1:26" ht="15.95" customHeight="1">
      <c r="A333" s="2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row>
    <row r="334" spans="1:26" ht="15.95" customHeight="1">
      <c r="A334" s="2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row>
    <row r="335" spans="1:26" ht="15.95" customHeight="1">
      <c r="A335" s="2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row>
    <row r="336" spans="1:26" ht="15.95" customHeight="1">
      <c r="A336" s="2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row>
    <row r="337" spans="1:26" ht="15.95" customHeight="1">
      <c r="A337" s="2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row>
    <row r="338" spans="1:26" ht="15.95" customHeight="1">
      <c r="A338" s="2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row>
    <row r="339" spans="1:26" ht="15.95" customHeight="1">
      <c r="A339" s="2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row>
    <row r="340" spans="1:26" ht="15.95" customHeight="1">
      <c r="A340" s="2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row>
    <row r="341" spans="1:26" ht="15.95" customHeight="1">
      <c r="A341" s="2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row>
    <row r="342" spans="1:26" ht="15.95" customHeight="1">
      <c r="A342" s="2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row>
    <row r="343" spans="1:26" ht="15.95" customHeight="1">
      <c r="A343" s="2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row>
    <row r="344" spans="1:26" ht="15.95" customHeight="1">
      <c r="A344" s="2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row>
    <row r="345" spans="1:26" ht="15.95" customHeight="1">
      <c r="A345" s="2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row>
    <row r="346" spans="1:26" ht="15.95" customHeight="1">
      <c r="A346" s="2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row>
    <row r="347" spans="1:26" ht="15.95" customHeight="1">
      <c r="A347" s="2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row>
    <row r="348" spans="1:26" ht="15.95" customHeight="1">
      <c r="A348" s="2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row>
    <row r="349" spans="1:26" ht="15.95" customHeight="1">
      <c r="A349" s="2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row>
    <row r="350" spans="1:26" ht="15.95" customHeight="1">
      <c r="A350" s="2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row>
    <row r="351" spans="1:26" ht="15.95" customHeight="1">
      <c r="A351" s="2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row>
    <row r="352" spans="1:26" ht="15.95" customHeight="1">
      <c r="A352" s="2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row>
    <row r="353" spans="1:26" ht="15.95" customHeight="1">
      <c r="A353" s="2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row>
    <row r="354" spans="1:26" ht="15.95" customHeight="1">
      <c r="A354" s="2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row>
    <row r="355" spans="1:26" ht="15.95" customHeight="1">
      <c r="A355" s="2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row>
    <row r="356" spans="1:26" ht="15.95" customHeight="1">
      <c r="A356" s="2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row>
    <row r="357" spans="1:26" ht="15.95" customHeight="1">
      <c r="A357" s="2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row>
    <row r="358" spans="1:26" ht="15.95" customHeight="1">
      <c r="A358" s="2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row>
    <row r="359" spans="1:26" ht="15.95" customHeight="1">
      <c r="A359" s="2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row>
    <row r="360" spans="1:26" ht="15.95" customHeight="1">
      <c r="A360" s="2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row>
    <row r="361" spans="1:26" ht="15.95" customHeight="1">
      <c r="A361" s="2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row>
    <row r="362" spans="1:26" ht="15.95" customHeight="1">
      <c r="A362" s="2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row>
    <row r="363" spans="1:26" ht="15.95" customHeight="1">
      <c r="A363" s="2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row>
    <row r="364" spans="1:26" ht="15.95" customHeight="1">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row>
    <row r="365" spans="1:26" ht="15.95" customHeight="1">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row>
    <row r="366" spans="1:26" ht="15.95" customHeight="1">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row>
    <row r="367" spans="1:26" ht="15.95" customHeight="1">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row>
    <row r="368" spans="1:26" ht="15.95" customHeight="1">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row>
    <row r="369" spans="1:26" ht="15.95" customHeight="1">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row>
    <row r="370" spans="1:26" ht="15.95" customHeight="1">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row>
    <row r="371" spans="1:26" ht="15.95" customHeight="1">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row>
    <row r="372" spans="1:26" ht="15.95" customHeight="1">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row>
    <row r="373" spans="1:26" ht="15.95" customHeight="1">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row>
    <row r="374" spans="1:26" ht="15.95" customHeight="1">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row>
    <row r="375" spans="1:26" ht="15.95" customHeight="1">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row>
    <row r="376" spans="1:26" ht="15.95" customHeight="1">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row>
    <row r="377" spans="1:26" ht="15.95" customHeight="1">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row>
    <row r="378" spans="1:26" ht="15.95" customHeight="1">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row>
    <row r="379" spans="1:26" ht="15.95" customHeight="1">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row>
    <row r="380" spans="1:26" ht="15.95" customHeight="1">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row>
    <row r="381" spans="1:26" ht="15.95" customHeight="1">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row>
    <row r="382" spans="1:26" ht="15.95" customHeight="1">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row>
    <row r="383" spans="1:26" ht="15.95" customHeight="1">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row>
    <row r="384" spans="1:26" ht="15.95" customHeight="1">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row>
    <row r="385" spans="1:26" ht="15.95" customHeight="1">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row>
    <row r="386" spans="1:26" ht="15.95" customHeight="1">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row>
    <row r="387" spans="1:26" ht="15.95" customHeight="1">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row>
    <row r="388" spans="1:26" ht="15.95" customHeight="1">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row>
    <row r="389" spans="1:26" ht="15.95" customHeight="1">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row>
    <row r="390" spans="1:26" ht="15.95" customHeight="1">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row>
    <row r="391" spans="1:26" ht="15.95" customHeight="1">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row>
    <row r="392" spans="1:26" ht="15.95" customHeight="1">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row>
    <row r="393" spans="1:26" ht="15.95" customHeight="1">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row>
    <row r="394" spans="1:26" ht="15.95" customHeight="1">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row>
    <row r="395" spans="1:26" ht="15.95" customHeight="1">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row>
    <row r="396" spans="1:26" ht="15.95" customHeight="1">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row>
    <row r="397" spans="1:26" ht="15.95" customHeight="1">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row>
    <row r="398" spans="1:26" ht="15.95" customHeight="1">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row>
    <row r="399" spans="1:26" ht="15.95" customHeight="1">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row>
    <row r="400" spans="1:26" ht="15.95" customHeight="1">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row>
    <row r="401" spans="1:26" ht="15.95" customHeight="1">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row>
    <row r="402" spans="1:26" ht="15.95" customHeight="1">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row>
    <row r="403" spans="1:26" ht="15.95" customHeight="1">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row>
    <row r="404" spans="1:26" ht="15.95" customHeight="1">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row>
    <row r="405" spans="1:26" ht="15.95" customHeight="1">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row>
    <row r="406" spans="1:26" ht="15.95" customHeight="1">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row>
    <row r="407" spans="1:26" ht="15.95" customHeight="1">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row>
    <row r="408" spans="1:26" ht="15.95" customHeight="1">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row>
    <row r="409" spans="1:26" ht="15.95" customHeight="1">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row>
    <row r="410" spans="1:26" ht="15.95" customHeight="1">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row>
    <row r="411" spans="1:26" ht="15.95" customHeight="1">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row>
    <row r="412" spans="1:26" ht="15.95" customHeight="1">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row>
    <row r="413" spans="1:26" ht="15.95" customHeight="1">
      <c r="A413" s="20"/>
      <c r="B413" s="20"/>
      <c r="C413" s="20"/>
      <c r="D413" s="20"/>
      <c r="E413" s="20"/>
      <c r="F413" s="20"/>
      <c r="G413" s="20"/>
      <c r="H413" s="20"/>
      <c r="I413" s="20"/>
      <c r="J413" s="20"/>
      <c r="K413" s="20"/>
      <c r="L413" s="20"/>
      <c r="M413" s="20"/>
      <c r="N413" s="20"/>
      <c r="O413" s="20"/>
      <c r="P413" s="20"/>
      <c r="Q413" s="20"/>
      <c r="R413" s="20"/>
      <c r="S413" s="20"/>
      <c r="T413" s="20"/>
      <c r="U413" s="20"/>
      <c r="V413" s="20"/>
      <c r="W413" s="20"/>
      <c r="X413" s="20"/>
      <c r="Y413" s="20"/>
      <c r="Z413" s="20"/>
    </row>
    <row r="414" spans="1:26" ht="15.95" customHeight="1">
      <c r="A414" s="20"/>
      <c r="B414" s="20"/>
      <c r="C414" s="20"/>
      <c r="D414" s="20"/>
      <c r="E414" s="20"/>
      <c r="F414" s="20"/>
      <c r="G414" s="20"/>
      <c r="H414" s="20"/>
      <c r="I414" s="20"/>
      <c r="J414" s="20"/>
      <c r="K414" s="20"/>
      <c r="L414" s="20"/>
      <c r="M414" s="20"/>
      <c r="N414" s="20"/>
      <c r="O414" s="20"/>
      <c r="P414" s="20"/>
      <c r="Q414" s="20"/>
      <c r="R414" s="20"/>
      <c r="S414" s="20"/>
      <c r="T414" s="20"/>
      <c r="U414" s="20"/>
      <c r="V414" s="20"/>
      <c r="W414" s="20"/>
      <c r="X414" s="20"/>
      <c r="Y414" s="20"/>
      <c r="Z414" s="20"/>
    </row>
    <row r="415" spans="1:26" ht="15.95" customHeight="1">
      <c r="A415" s="20"/>
      <c r="B415" s="20"/>
      <c r="C415" s="20"/>
      <c r="D415" s="20"/>
      <c r="E415" s="20"/>
      <c r="F415" s="20"/>
      <c r="G415" s="20"/>
      <c r="H415" s="20"/>
      <c r="I415" s="20"/>
      <c r="J415" s="20"/>
      <c r="K415" s="20"/>
      <c r="L415" s="20"/>
      <c r="M415" s="20"/>
      <c r="N415" s="20"/>
      <c r="O415" s="20"/>
      <c r="P415" s="20"/>
      <c r="Q415" s="20"/>
      <c r="R415" s="20"/>
      <c r="S415" s="20"/>
      <c r="T415" s="20"/>
      <c r="U415" s="20"/>
      <c r="V415" s="20"/>
      <c r="W415" s="20"/>
      <c r="X415" s="20"/>
      <c r="Y415" s="20"/>
      <c r="Z415" s="20"/>
    </row>
    <row r="416" spans="1:26" ht="15.95" customHeight="1">
      <c r="A416" s="20"/>
      <c r="B416" s="20"/>
      <c r="C416" s="20"/>
      <c r="D416" s="20"/>
      <c r="E416" s="20"/>
      <c r="F416" s="20"/>
      <c r="G416" s="20"/>
      <c r="H416" s="20"/>
      <c r="I416" s="20"/>
      <c r="J416" s="20"/>
      <c r="K416" s="20"/>
      <c r="L416" s="20"/>
      <c r="M416" s="20"/>
      <c r="N416" s="20"/>
      <c r="O416" s="20"/>
      <c r="P416" s="20"/>
      <c r="Q416" s="20"/>
      <c r="R416" s="20"/>
      <c r="S416" s="20"/>
      <c r="T416" s="20"/>
      <c r="U416" s="20"/>
      <c r="V416" s="20"/>
      <c r="W416" s="20"/>
      <c r="X416" s="20"/>
      <c r="Y416" s="20"/>
      <c r="Z416" s="20"/>
    </row>
    <row r="417" spans="1:26" ht="15.95" customHeight="1">
      <c r="A417" s="20"/>
      <c r="B417" s="20"/>
      <c r="C417" s="20"/>
      <c r="D417" s="20"/>
      <c r="E417" s="20"/>
      <c r="F417" s="20"/>
      <c r="G417" s="20"/>
      <c r="H417" s="20"/>
      <c r="I417" s="20"/>
      <c r="J417" s="20"/>
      <c r="K417" s="20"/>
      <c r="L417" s="20"/>
      <c r="M417" s="20"/>
      <c r="N417" s="20"/>
      <c r="O417" s="20"/>
      <c r="P417" s="20"/>
      <c r="Q417" s="20"/>
      <c r="R417" s="20"/>
      <c r="S417" s="20"/>
      <c r="T417" s="20"/>
      <c r="U417" s="20"/>
      <c r="V417" s="20"/>
      <c r="W417" s="20"/>
      <c r="X417" s="20"/>
      <c r="Y417" s="20"/>
      <c r="Z417" s="20"/>
    </row>
    <row r="418" spans="1:26" ht="15.95" customHeight="1">
      <c r="A418" s="20"/>
      <c r="B418" s="20"/>
      <c r="C418" s="20"/>
      <c r="D418" s="20"/>
      <c r="E418" s="20"/>
      <c r="F418" s="20"/>
      <c r="G418" s="20"/>
      <c r="H418" s="20"/>
      <c r="I418" s="20"/>
      <c r="J418" s="20"/>
      <c r="K418" s="20"/>
      <c r="L418" s="20"/>
      <c r="M418" s="20"/>
      <c r="N418" s="20"/>
      <c r="O418" s="20"/>
      <c r="P418" s="20"/>
      <c r="Q418" s="20"/>
      <c r="R418" s="20"/>
      <c r="S418" s="20"/>
      <c r="T418" s="20"/>
      <c r="U418" s="20"/>
      <c r="V418" s="20"/>
      <c r="W418" s="20"/>
      <c r="X418" s="20"/>
      <c r="Y418" s="20"/>
      <c r="Z418" s="20"/>
    </row>
    <row r="419" spans="1:26" ht="15.95" customHeight="1">
      <c r="A419" s="20"/>
      <c r="B419" s="20"/>
      <c r="C419" s="20"/>
      <c r="D419" s="20"/>
      <c r="E419" s="20"/>
      <c r="F419" s="20"/>
      <c r="G419" s="20"/>
      <c r="H419" s="20"/>
      <c r="I419" s="20"/>
      <c r="J419" s="20"/>
      <c r="K419" s="20"/>
      <c r="L419" s="20"/>
      <c r="M419" s="20"/>
      <c r="N419" s="20"/>
      <c r="O419" s="20"/>
      <c r="P419" s="20"/>
      <c r="Q419" s="20"/>
      <c r="R419" s="20"/>
      <c r="S419" s="20"/>
      <c r="T419" s="20"/>
      <c r="U419" s="20"/>
      <c r="V419" s="20"/>
      <c r="W419" s="20"/>
      <c r="X419" s="20"/>
      <c r="Y419" s="20"/>
      <c r="Z419" s="20"/>
    </row>
    <row r="420" spans="1:26" ht="15.95" customHeight="1">
      <c r="A420" s="20"/>
      <c r="B420" s="20"/>
      <c r="C420" s="20"/>
      <c r="D420" s="20"/>
      <c r="E420" s="20"/>
      <c r="F420" s="20"/>
      <c r="G420" s="20"/>
      <c r="H420" s="20"/>
      <c r="I420" s="20"/>
      <c r="J420" s="20"/>
      <c r="K420" s="20"/>
      <c r="L420" s="20"/>
      <c r="M420" s="20"/>
      <c r="N420" s="20"/>
      <c r="O420" s="20"/>
      <c r="P420" s="20"/>
      <c r="Q420" s="20"/>
      <c r="R420" s="20"/>
      <c r="S420" s="20"/>
      <c r="T420" s="20"/>
      <c r="U420" s="20"/>
      <c r="V420" s="20"/>
      <c r="W420" s="20"/>
      <c r="X420" s="20"/>
      <c r="Y420" s="20"/>
      <c r="Z420" s="20"/>
    </row>
    <row r="421" spans="1:26" ht="15.95" customHeight="1">
      <c r="A421" s="20"/>
      <c r="B421" s="20"/>
      <c r="C421" s="20"/>
      <c r="D421" s="20"/>
      <c r="E421" s="20"/>
      <c r="F421" s="20"/>
      <c r="G421" s="20"/>
      <c r="H421" s="20"/>
      <c r="I421" s="20"/>
      <c r="J421" s="20"/>
      <c r="K421" s="20"/>
      <c r="L421" s="20"/>
      <c r="M421" s="20"/>
      <c r="N421" s="20"/>
      <c r="O421" s="20"/>
      <c r="P421" s="20"/>
      <c r="Q421" s="20"/>
      <c r="R421" s="20"/>
      <c r="S421" s="20"/>
      <c r="T421" s="20"/>
      <c r="U421" s="20"/>
      <c r="V421" s="20"/>
      <c r="W421" s="20"/>
      <c r="X421" s="20"/>
      <c r="Y421" s="20"/>
      <c r="Z421" s="20"/>
    </row>
    <row r="422" spans="1:26" ht="15.95" customHeight="1">
      <c r="A422" s="20"/>
      <c r="B422" s="20"/>
      <c r="C422" s="20"/>
      <c r="D422" s="20"/>
      <c r="E422" s="20"/>
      <c r="F422" s="20"/>
      <c r="G422" s="20"/>
      <c r="H422" s="20"/>
      <c r="I422" s="20"/>
      <c r="J422" s="20"/>
      <c r="K422" s="20"/>
      <c r="L422" s="20"/>
      <c r="M422" s="20"/>
      <c r="N422" s="20"/>
      <c r="O422" s="20"/>
      <c r="P422" s="20"/>
      <c r="Q422" s="20"/>
      <c r="R422" s="20"/>
      <c r="S422" s="20"/>
      <c r="T422" s="20"/>
      <c r="U422" s="20"/>
      <c r="V422" s="20"/>
      <c r="W422" s="20"/>
      <c r="X422" s="20"/>
      <c r="Y422" s="20"/>
      <c r="Z422" s="20"/>
    </row>
    <row r="423" spans="1:26" ht="15.95" customHeight="1">
      <c r="A423" s="20"/>
      <c r="B423" s="20"/>
      <c r="C423" s="20"/>
      <c r="D423" s="20"/>
      <c r="E423" s="20"/>
      <c r="F423" s="20"/>
      <c r="G423" s="20"/>
      <c r="H423" s="20"/>
      <c r="I423" s="20"/>
      <c r="J423" s="20"/>
      <c r="K423" s="20"/>
      <c r="L423" s="20"/>
      <c r="M423" s="20"/>
      <c r="N423" s="20"/>
      <c r="O423" s="20"/>
      <c r="P423" s="20"/>
      <c r="Q423" s="20"/>
      <c r="R423" s="20"/>
      <c r="S423" s="20"/>
      <c r="T423" s="20"/>
      <c r="U423" s="20"/>
      <c r="V423" s="20"/>
      <c r="W423" s="20"/>
      <c r="X423" s="20"/>
      <c r="Y423" s="20"/>
      <c r="Z423" s="20"/>
    </row>
    <row r="424" spans="1:26" ht="15.95" customHeight="1">
      <c r="A424" s="20"/>
      <c r="B424" s="20"/>
      <c r="C424" s="20"/>
      <c r="D424" s="20"/>
      <c r="E424" s="20"/>
      <c r="F424" s="20"/>
      <c r="G424" s="20"/>
      <c r="H424" s="20"/>
      <c r="I424" s="20"/>
      <c r="J424" s="20"/>
      <c r="K424" s="20"/>
      <c r="L424" s="20"/>
      <c r="M424" s="20"/>
      <c r="N424" s="20"/>
      <c r="O424" s="20"/>
      <c r="P424" s="20"/>
      <c r="Q424" s="20"/>
      <c r="R424" s="20"/>
      <c r="S424" s="20"/>
      <c r="T424" s="20"/>
      <c r="U424" s="20"/>
      <c r="V424" s="20"/>
      <c r="W424" s="20"/>
      <c r="X424" s="20"/>
      <c r="Y424" s="20"/>
      <c r="Z424" s="20"/>
    </row>
    <row r="425" spans="1:26" ht="15.95" customHeight="1">
      <c r="A425" s="20"/>
      <c r="B425" s="20"/>
      <c r="C425" s="20"/>
      <c r="D425" s="20"/>
      <c r="E425" s="20"/>
      <c r="F425" s="20"/>
      <c r="G425" s="20"/>
      <c r="H425" s="20"/>
      <c r="I425" s="20"/>
      <c r="J425" s="20"/>
      <c r="K425" s="20"/>
      <c r="L425" s="20"/>
      <c r="M425" s="20"/>
      <c r="N425" s="20"/>
      <c r="O425" s="20"/>
      <c r="P425" s="20"/>
      <c r="Q425" s="20"/>
      <c r="R425" s="20"/>
      <c r="S425" s="20"/>
      <c r="T425" s="20"/>
      <c r="U425" s="20"/>
      <c r="V425" s="20"/>
      <c r="W425" s="20"/>
      <c r="X425" s="20"/>
      <c r="Y425" s="20"/>
      <c r="Z425" s="20"/>
    </row>
    <row r="426" spans="1:26" ht="15.95" customHeight="1">
      <c r="A426" s="20"/>
      <c r="B426" s="20"/>
      <c r="C426" s="20"/>
      <c r="D426" s="20"/>
      <c r="E426" s="20"/>
      <c r="F426" s="20"/>
      <c r="G426" s="20"/>
      <c r="H426" s="20"/>
      <c r="I426" s="20"/>
      <c r="J426" s="20"/>
      <c r="K426" s="20"/>
      <c r="L426" s="20"/>
      <c r="M426" s="20"/>
      <c r="N426" s="20"/>
      <c r="O426" s="20"/>
      <c r="P426" s="20"/>
      <c r="Q426" s="20"/>
      <c r="R426" s="20"/>
      <c r="S426" s="20"/>
      <c r="T426" s="20"/>
      <c r="U426" s="20"/>
      <c r="V426" s="20"/>
      <c r="W426" s="20"/>
      <c r="X426" s="20"/>
      <c r="Y426" s="20"/>
      <c r="Z426" s="20"/>
    </row>
    <row r="427" spans="1:26" ht="15.95" customHeight="1">
      <c r="A427" s="20"/>
      <c r="B427" s="20"/>
      <c r="C427" s="20"/>
      <c r="D427" s="20"/>
      <c r="E427" s="20"/>
      <c r="F427" s="20"/>
      <c r="G427" s="20"/>
      <c r="H427" s="20"/>
      <c r="I427" s="20"/>
      <c r="J427" s="20"/>
      <c r="K427" s="20"/>
      <c r="L427" s="20"/>
      <c r="M427" s="20"/>
      <c r="N427" s="20"/>
      <c r="O427" s="20"/>
      <c r="P427" s="20"/>
      <c r="Q427" s="20"/>
      <c r="R427" s="20"/>
      <c r="S427" s="20"/>
      <c r="T427" s="20"/>
      <c r="U427" s="20"/>
      <c r="V427" s="20"/>
      <c r="W427" s="20"/>
      <c r="X427" s="20"/>
      <c r="Y427" s="20"/>
      <c r="Z427" s="20"/>
    </row>
    <row r="428" spans="1:26" ht="15.95" customHeight="1">
      <c r="A428" s="20"/>
      <c r="B428" s="20"/>
      <c r="C428" s="20"/>
      <c r="D428" s="20"/>
      <c r="E428" s="20"/>
      <c r="F428" s="20"/>
      <c r="G428" s="20"/>
      <c r="H428" s="20"/>
      <c r="I428" s="20"/>
      <c r="J428" s="20"/>
      <c r="K428" s="20"/>
      <c r="L428" s="20"/>
      <c r="M428" s="20"/>
      <c r="N428" s="20"/>
      <c r="O428" s="20"/>
      <c r="P428" s="20"/>
      <c r="Q428" s="20"/>
      <c r="R428" s="20"/>
      <c r="S428" s="20"/>
      <c r="T428" s="20"/>
      <c r="U428" s="20"/>
      <c r="V428" s="20"/>
      <c r="W428" s="20"/>
      <c r="X428" s="20"/>
      <c r="Y428" s="20"/>
      <c r="Z428" s="20"/>
    </row>
    <row r="429" spans="1:26" ht="15.95" customHeight="1">
      <c r="A429" s="20"/>
      <c r="B429" s="20"/>
      <c r="C429" s="20"/>
      <c r="D429" s="20"/>
      <c r="E429" s="20"/>
      <c r="F429" s="20"/>
      <c r="G429" s="20"/>
      <c r="H429" s="20"/>
      <c r="I429" s="20"/>
      <c r="J429" s="20"/>
      <c r="K429" s="20"/>
      <c r="L429" s="20"/>
      <c r="M429" s="20"/>
      <c r="N429" s="20"/>
      <c r="O429" s="20"/>
      <c r="P429" s="20"/>
      <c r="Q429" s="20"/>
      <c r="R429" s="20"/>
      <c r="S429" s="20"/>
      <c r="T429" s="20"/>
      <c r="U429" s="20"/>
      <c r="V429" s="20"/>
      <c r="W429" s="20"/>
      <c r="X429" s="20"/>
      <c r="Y429" s="20"/>
      <c r="Z429" s="20"/>
    </row>
    <row r="430" spans="1:26" ht="15.95" customHeight="1">
      <c r="A430" s="20"/>
      <c r="B430" s="20"/>
      <c r="C430" s="20"/>
      <c r="D430" s="20"/>
      <c r="E430" s="20"/>
      <c r="F430" s="20"/>
      <c r="G430" s="20"/>
      <c r="H430" s="20"/>
      <c r="I430" s="20"/>
      <c r="J430" s="20"/>
      <c r="K430" s="20"/>
      <c r="L430" s="20"/>
      <c r="M430" s="20"/>
      <c r="N430" s="20"/>
      <c r="O430" s="20"/>
      <c r="P430" s="20"/>
      <c r="Q430" s="20"/>
      <c r="R430" s="20"/>
      <c r="S430" s="20"/>
      <c r="T430" s="20"/>
      <c r="U430" s="20"/>
      <c r="V430" s="20"/>
      <c r="W430" s="20"/>
      <c r="X430" s="20"/>
      <c r="Y430" s="20"/>
      <c r="Z430" s="20"/>
    </row>
    <row r="431" spans="1:26" ht="15.95" customHeight="1">
      <c r="A431" s="20"/>
      <c r="B431" s="20"/>
      <c r="C431" s="20"/>
      <c r="D431" s="20"/>
      <c r="E431" s="20"/>
      <c r="F431" s="20"/>
      <c r="G431" s="20"/>
      <c r="H431" s="20"/>
      <c r="I431" s="20"/>
      <c r="J431" s="20"/>
      <c r="K431" s="20"/>
      <c r="L431" s="20"/>
      <c r="M431" s="20"/>
      <c r="N431" s="20"/>
      <c r="O431" s="20"/>
      <c r="P431" s="20"/>
      <c r="Q431" s="20"/>
      <c r="R431" s="20"/>
      <c r="S431" s="20"/>
      <c r="T431" s="20"/>
      <c r="U431" s="20"/>
      <c r="V431" s="20"/>
      <c r="W431" s="20"/>
      <c r="X431" s="20"/>
      <c r="Y431" s="20"/>
      <c r="Z431" s="20"/>
    </row>
    <row r="432" spans="1:26" ht="15.95" customHeight="1">
      <c r="A432" s="20"/>
      <c r="B432" s="20"/>
      <c r="C432" s="20"/>
      <c r="D432" s="20"/>
      <c r="E432" s="20"/>
      <c r="F432" s="20"/>
      <c r="G432" s="20"/>
      <c r="H432" s="20"/>
      <c r="I432" s="20"/>
      <c r="J432" s="20"/>
      <c r="K432" s="20"/>
      <c r="L432" s="20"/>
      <c r="M432" s="20"/>
      <c r="N432" s="20"/>
      <c r="O432" s="20"/>
      <c r="P432" s="20"/>
      <c r="Q432" s="20"/>
      <c r="R432" s="20"/>
      <c r="S432" s="20"/>
      <c r="T432" s="20"/>
      <c r="U432" s="20"/>
      <c r="V432" s="20"/>
      <c r="W432" s="20"/>
      <c r="X432" s="20"/>
      <c r="Y432" s="20"/>
      <c r="Z432" s="20"/>
    </row>
    <row r="433" spans="1:26" ht="15.95" customHeight="1">
      <c r="A433" s="20"/>
      <c r="B433" s="20"/>
      <c r="C433" s="20"/>
      <c r="D433" s="20"/>
      <c r="E433" s="20"/>
      <c r="F433" s="20"/>
      <c r="G433" s="20"/>
      <c r="H433" s="20"/>
      <c r="I433" s="20"/>
      <c r="J433" s="20"/>
      <c r="K433" s="20"/>
      <c r="L433" s="20"/>
      <c r="M433" s="20"/>
      <c r="N433" s="20"/>
      <c r="O433" s="20"/>
      <c r="P433" s="20"/>
      <c r="Q433" s="20"/>
      <c r="R433" s="20"/>
      <c r="S433" s="20"/>
      <c r="T433" s="20"/>
      <c r="U433" s="20"/>
      <c r="V433" s="20"/>
      <c r="W433" s="20"/>
      <c r="X433" s="20"/>
      <c r="Y433" s="20"/>
      <c r="Z433" s="20"/>
    </row>
    <row r="434" spans="1:26" ht="15.95" customHeight="1">
      <c r="A434" s="20"/>
      <c r="B434" s="20"/>
      <c r="C434" s="20"/>
      <c r="D434" s="20"/>
      <c r="E434" s="20"/>
      <c r="F434" s="20"/>
      <c r="G434" s="20"/>
      <c r="H434" s="20"/>
      <c r="I434" s="20"/>
      <c r="J434" s="20"/>
      <c r="K434" s="20"/>
      <c r="L434" s="20"/>
      <c r="M434" s="20"/>
      <c r="N434" s="20"/>
      <c r="O434" s="20"/>
      <c r="P434" s="20"/>
      <c r="Q434" s="20"/>
      <c r="R434" s="20"/>
      <c r="S434" s="20"/>
      <c r="T434" s="20"/>
      <c r="U434" s="20"/>
      <c r="V434" s="20"/>
      <c r="W434" s="20"/>
      <c r="X434" s="20"/>
      <c r="Y434" s="20"/>
      <c r="Z434" s="20"/>
    </row>
    <row r="435" spans="1:26" ht="15.95" customHeight="1">
      <c r="A435" s="20"/>
      <c r="B435" s="20"/>
      <c r="C435" s="20"/>
      <c r="D435" s="20"/>
      <c r="E435" s="20"/>
      <c r="F435" s="20"/>
      <c r="G435" s="20"/>
      <c r="H435" s="20"/>
      <c r="I435" s="20"/>
      <c r="J435" s="20"/>
      <c r="K435" s="20"/>
      <c r="L435" s="20"/>
      <c r="M435" s="20"/>
      <c r="N435" s="20"/>
      <c r="O435" s="20"/>
      <c r="P435" s="20"/>
      <c r="Q435" s="20"/>
      <c r="R435" s="20"/>
      <c r="S435" s="20"/>
      <c r="T435" s="20"/>
      <c r="U435" s="20"/>
      <c r="V435" s="20"/>
      <c r="W435" s="20"/>
      <c r="X435" s="20"/>
      <c r="Y435" s="20"/>
      <c r="Z435" s="20"/>
    </row>
    <row r="436" spans="1:26" ht="15.95" customHeight="1">
      <c r="A436" s="20"/>
      <c r="B436" s="20"/>
      <c r="C436" s="20"/>
      <c r="D436" s="20"/>
      <c r="E436" s="20"/>
      <c r="F436" s="20"/>
      <c r="G436" s="20"/>
      <c r="H436" s="20"/>
      <c r="I436" s="20"/>
      <c r="J436" s="20"/>
      <c r="K436" s="20"/>
      <c r="L436" s="20"/>
      <c r="M436" s="20"/>
      <c r="N436" s="20"/>
      <c r="O436" s="20"/>
      <c r="P436" s="20"/>
      <c r="Q436" s="20"/>
      <c r="R436" s="20"/>
      <c r="S436" s="20"/>
      <c r="T436" s="20"/>
      <c r="U436" s="20"/>
      <c r="V436" s="20"/>
      <c r="W436" s="20"/>
      <c r="X436" s="20"/>
      <c r="Y436" s="20"/>
      <c r="Z436" s="20"/>
    </row>
    <row r="437" spans="1:26" ht="15.95" customHeight="1">
      <c r="A437" s="20"/>
      <c r="B437" s="20"/>
      <c r="C437" s="20"/>
      <c r="D437" s="20"/>
      <c r="E437" s="20"/>
      <c r="F437" s="20"/>
      <c r="G437" s="20"/>
      <c r="H437" s="20"/>
      <c r="I437" s="20"/>
      <c r="J437" s="20"/>
      <c r="K437" s="20"/>
      <c r="L437" s="20"/>
      <c r="M437" s="20"/>
      <c r="N437" s="20"/>
      <c r="O437" s="20"/>
      <c r="P437" s="20"/>
      <c r="Q437" s="20"/>
      <c r="R437" s="20"/>
      <c r="S437" s="20"/>
      <c r="T437" s="20"/>
      <c r="U437" s="20"/>
      <c r="V437" s="20"/>
      <c r="W437" s="20"/>
      <c r="X437" s="20"/>
      <c r="Y437" s="20"/>
      <c r="Z437" s="20"/>
    </row>
    <row r="438" spans="1:26" ht="15.95" customHeight="1">
      <c r="A438" s="20"/>
      <c r="B438" s="20"/>
      <c r="C438" s="20"/>
      <c r="D438" s="20"/>
      <c r="E438" s="20"/>
      <c r="F438" s="20"/>
      <c r="G438" s="20"/>
      <c r="H438" s="20"/>
      <c r="I438" s="20"/>
      <c r="J438" s="20"/>
      <c r="K438" s="20"/>
      <c r="L438" s="20"/>
      <c r="M438" s="20"/>
      <c r="N438" s="20"/>
      <c r="O438" s="20"/>
      <c r="P438" s="20"/>
      <c r="Q438" s="20"/>
      <c r="R438" s="20"/>
      <c r="S438" s="20"/>
      <c r="T438" s="20"/>
      <c r="U438" s="20"/>
      <c r="V438" s="20"/>
      <c r="W438" s="20"/>
      <c r="X438" s="20"/>
      <c r="Y438" s="20"/>
      <c r="Z438" s="20"/>
    </row>
    <row r="439" spans="1:26" ht="15.95" customHeight="1">
      <c r="A439" s="20"/>
      <c r="B439" s="20"/>
      <c r="C439" s="20"/>
      <c r="D439" s="20"/>
      <c r="E439" s="20"/>
      <c r="F439" s="20"/>
      <c r="G439" s="20"/>
      <c r="H439" s="20"/>
      <c r="I439" s="20"/>
      <c r="J439" s="20"/>
      <c r="K439" s="20"/>
      <c r="L439" s="20"/>
      <c r="M439" s="20"/>
      <c r="N439" s="20"/>
      <c r="O439" s="20"/>
      <c r="P439" s="20"/>
      <c r="Q439" s="20"/>
      <c r="R439" s="20"/>
      <c r="S439" s="20"/>
      <c r="T439" s="20"/>
      <c r="U439" s="20"/>
      <c r="V439" s="20"/>
      <c r="W439" s="20"/>
      <c r="X439" s="20"/>
      <c r="Y439" s="20"/>
      <c r="Z439" s="20"/>
    </row>
    <row r="440" spans="1:26" ht="15.95" customHeight="1">
      <c r="A440" s="20"/>
      <c r="B440" s="20"/>
      <c r="C440" s="20"/>
      <c r="D440" s="20"/>
      <c r="E440" s="20"/>
      <c r="F440" s="20"/>
      <c r="G440" s="20"/>
      <c r="H440" s="20"/>
      <c r="I440" s="20"/>
      <c r="J440" s="20"/>
      <c r="K440" s="20"/>
      <c r="L440" s="20"/>
      <c r="M440" s="20"/>
      <c r="N440" s="20"/>
      <c r="O440" s="20"/>
      <c r="P440" s="20"/>
      <c r="Q440" s="20"/>
      <c r="R440" s="20"/>
      <c r="S440" s="20"/>
      <c r="T440" s="20"/>
      <c r="U440" s="20"/>
      <c r="V440" s="20"/>
      <c r="W440" s="20"/>
      <c r="X440" s="20"/>
      <c r="Y440" s="20"/>
      <c r="Z440" s="20"/>
    </row>
    <row r="441" spans="1:26" ht="15.95" customHeight="1">
      <c r="A441" s="20"/>
      <c r="B441" s="20"/>
      <c r="C441" s="20"/>
      <c r="D441" s="20"/>
      <c r="E441" s="20"/>
      <c r="F441" s="20"/>
      <c r="G441" s="20"/>
      <c r="H441" s="20"/>
      <c r="I441" s="20"/>
      <c r="J441" s="20"/>
      <c r="K441" s="20"/>
      <c r="L441" s="20"/>
      <c r="M441" s="20"/>
      <c r="N441" s="20"/>
      <c r="O441" s="20"/>
      <c r="P441" s="20"/>
      <c r="Q441" s="20"/>
      <c r="R441" s="20"/>
      <c r="S441" s="20"/>
      <c r="T441" s="20"/>
      <c r="U441" s="20"/>
      <c r="V441" s="20"/>
      <c r="W441" s="20"/>
      <c r="X441" s="20"/>
      <c r="Y441" s="20"/>
      <c r="Z441" s="20"/>
    </row>
    <row r="442" spans="1:26" ht="15.95" customHeight="1">
      <c r="A442" s="20"/>
      <c r="B442" s="20"/>
      <c r="C442" s="20"/>
      <c r="D442" s="20"/>
      <c r="E442" s="20"/>
      <c r="F442" s="20"/>
      <c r="G442" s="20"/>
      <c r="H442" s="20"/>
      <c r="I442" s="20"/>
      <c r="J442" s="20"/>
      <c r="K442" s="20"/>
      <c r="L442" s="20"/>
      <c r="M442" s="20"/>
      <c r="N442" s="20"/>
      <c r="O442" s="20"/>
      <c r="P442" s="20"/>
      <c r="Q442" s="20"/>
      <c r="R442" s="20"/>
      <c r="S442" s="20"/>
      <c r="T442" s="20"/>
      <c r="U442" s="20"/>
      <c r="V442" s="20"/>
      <c r="W442" s="20"/>
      <c r="X442" s="20"/>
      <c r="Y442" s="20"/>
      <c r="Z442" s="20"/>
    </row>
    <row r="443" spans="1:26" ht="15.95" customHeight="1">
      <c r="A443" s="20"/>
      <c r="B443" s="20"/>
      <c r="C443" s="20"/>
      <c r="D443" s="20"/>
      <c r="E443" s="20"/>
      <c r="F443" s="20"/>
      <c r="G443" s="20"/>
      <c r="H443" s="20"/>
      <c r="I443" s="20"/>
      <c r="J443" s="20"/>
      <c r="K443" s="20"/>
      <c r="L443" s="20"/>
      <c r="M443" s="20"/>
      <c r="N443" s="20"/>
      <c r="O443" s="20"/>
      <c r="P443" s="20"/>
      <c r="Q443" s="20"/>
      <c r="R443" s="20"/>
      <c r="S443" s="20"/>
      <c r="T443" s="20"/>
      <c r="U443" s="20"/>
      <c r="V443" s="20"/>
      <c r="W443" s="20"/>
      <c r="X443" s="20"/>
      <c r="Y443" s="20"/>
      <c r="Z443" s="20"/>
    </row>
    <row r="444" spans="1:26" ht="15.95" customHeight="1">
      <c r="A444" s="20"/>
      <c r="B444" s="20"/>
      <c r="C444" s="20"/>
      <c r="D444" s="20"/>
      <c r="E444" s="20"/>
      <c r="F444" s="20"/>
      <c r="G444" s="20"/>
      <c r="H444" s="20"/>
      <c r="I444" s="20"/>
      <c r="J444" s="20"/>
      <c r="K444" s="20"/>
      <c r="L444" s="20"/>
      <c r="M444" s="20"/>
      <c r="N444" s="20"/>
      <c r="O444" s="20"/>
      <c r="P444" s="20"/>
      <c r="Q444" s="20"/>
      <c r="R444" s="20"/>
      <c r="S444" s="20"/>
      <c r="T444" s="20"/>
      <c r="U444" s="20"/>
      <c r="V444" s="20"/>
      <c r="W444" s="20"/>
      <c r="X444" s="20"/>
      <c r="Y444" s="20"/>
      <c r="Z444" s="20"/>
    </row>
    <row r="445" spans="1:26" ht="15.95" customHeight="1">
      <c r="A445" s="20"/>
      <c r="B445" s="20"/>
      <c r="C445" s="20"/>
      <c r="D445" s="20"/>
      <c r="E445" s="20"/>
      <c r="F445" s="20"/>
      <c r="G445" s="20"/>
      <c r="H445" s="20"/>
      <c r="I445" s="20"/>
      <c r="J445" s="20"/>
      <c r="K445" s="20"/>
      <c r="L445" s="20"/>
      <c r="M445" s="20"/>
      <c r="N445" s="20"/>
      <c r="O445" s="20"/>
      <c r="P445" s="20"/>
      <c r="Q445" s="20"/>
      <c r="R445" s="20"/>
      <c r="S445" s="20"/>
      <c r="T445" s="20"/>
      <c r="U445" s="20"/>
      <c r="V445" s="20"/>
      <c r="W445" s="20"/>
      <c r="X445" s="20"/>
      <c r="Y445" s="20"/>
      <c r="Z445" s="20"/>
    </row>
    <row r="446" spans="1:26" ht="15.95" customHeight="1">
      <c r="A446" s="20"/>
      <c r="B446" s="20"/>
      <c r="C446" s="20"/>
      <c r="D446" s="20"/>
      <c r="E446" s="20"/>
      <c r="F446" s="20"/>
      <c r="G446" s="20"/>
      <c r="H446" s="20"/>
      <c r="I446" s="20"/>
      <c r="J446" s="20"/>
      <c r="K446" s="20"/>
      <c r="L446" s="20"/>
      <c r="M446" s="20"/>
      <c r="N446" s="20"/>
      <c r="O446" s="20"/>
      <c r="P446" s="20"/>
      <c r="Q446" s="20"/>
      <c r="R446" s="20"/>
      <c r="S446" s="20"/>
      <c r="T446" s="20"/>
      <c r="U446" s="20"/>
      <c r="V446" s="20"/>
      <c r="W446" s="20"/>
      <c r="X446" s="20"/>
      <c r="Y446" s="20"/>
      <c r="Z446" s="20"/>
    </row>
    <row r="447" spans="1:26" ht="15.95" customHeight="1">
      <c r="A447" s="20"/>
      <c r="B447" s="20"/>
      <c r="C447" s="20"/>
      <c r="D447" s="20"/>
      <c r="E447" s="20"/>
      <c r="F447" s="20"/>
      <c r="G447" s="20"/>
      <c r="H447" s="20"/>
      <c r="I447" s="20"/>
      <c r="J447" s="20"/>
      <c r="K447" s="20"/>
      <c r="L447" s="20"/>
      <c r="M447" s="20"/>
      <c r="N447" s="20"/>
      <c r="O447" s="20"/>
      <c r="P447" s="20"/>
      <c r="Q447" s="20"/>
      <c r="R447" s="20"/>
      <c r="S447" s="20"/>
      <c r="T447" s="20"/>
      <c r="U447" s="20"/>
      <c r="V447" s="20"/>
      <c r="W447" s="20"/>
      <c r="X447" s="20"/>
      <c r="Y447" s="20"/>
      <c r="Z447" s="20"/>
    </row>
    <row r="448" spans="1:26" ht="15.95" customHeight="1">
      <c r="A448" s="20"/>
      <c r="B448" s="20"/>
      <c r="C448" s="20"/>
      <c r="D448" s="20"/>
      <c r="E448" s="20"/>
      <c r="F448" s="20"/>
      <c r="G448" s="20"/>
      <c r="H448" s="20"/>
      <c r="I448" s="20"/>
      <c r="J448" s="20"/>
      <c r="K448" s="20"/>
      <c r="L448" s="20"/>
      <c r="M448" s="20"/>
      <c r="N448" s="20"/>
      <c r="O448" s="20"/>
      <c r="P448" s="20"/>
      <c r="Q448" s="20"/>
      <c r="R448" s="20"/>
      <c r="S448" s="20"/>
      <c r="T448" s="20"/>
      <c r="U448" s="20"/>
      <c r="V448" s="20"/>
      <c r="W448" s="20"/>
      <c r="X448" s="20"/>
      <c r="Y448" s="20"/>
      <c r="Z448" s="20"/>
    </row>
    <row r="449" spans="1:26" ht="15.95" customHeight="1">
      <c r="A449" s="20"/>
      <c r="B449" s="20"/>
      <c r="C449" s="20"/>
      <c r="D449" s="20"/>
      <c r="E449" s="20"/>
      <c r="F449" s="20"/>
      <c r="G449" s="20"/>
      <c r="H449" s="20"/>
      <c r="I449" s="20"/>
      <c r="J449" s="20"/>
      <c r="K449" s="20"/>
      <c r="L449" s="20"/>
      <c r="M449" s="20"/>
      <c r="N449" s="20"/>
      <c r="O449" s="20"/>
      <c r="P449" s="20"/>
      <c r="Q449" s="20"/>
      <c r="R449" s="20"/>
      <c r="S449" s="20"/>
      <c r="T449" s="20"/>
      <c r="U449" s="20"/>
      <c r="V449" s="20"/>
      <c r="W449" s="20"/>
      <c r="X449" s="20"/>
      <c r="Y449" s="20"/>
      <c r="Z449" s="20"/>
    </row>
    <row r="450" spans="1:26" ht="15.95" customHeight="1">
      <c r="A450" s="20"/>
      <c r="B450" s="20"/>
      <c r="C450" s="20"/>
      <c r="D450" s="20"/>
      <c r="E450" s="20"/>
      <c r="F450" s="20"/>
      <c r="G450" s="20"/>
      <c r="H450" s="20"/>
      <c r="I450" s="20"/>
      <c r="J450" s="20"/>
      <c r="K450" s="20"/>
      <c r="L450" s="20"/>
      <c r="M450" s="20"/>
      <c r="N450" s="20"/>
      <c r="O450" s="20"/>
      <c r="P450" s="20"/>
      <c r="Q450" s="20"/>
      <c r="R450" s="20"/>
      <c r="S450" s="20"/>
      <c r="T450" s="20"/>
      <c r="U450" s="20"/>
      <c r="V450" s="20"/>
      <c r="W450" s="20"/>
      <c r="X450" s="20"/>
      <c r="Y450" s="20"/>
      <c r="Z450" s="20"/>
    </row>
    <row r="451" spans="1:26" ht="15.95" customHeight="1">
      <c r="A451" s="20"/>
      <c r="B451" s="20"/>
      <c r="C451" s="20"/>
      <c r="D451" s="20"/>
      <c r="E451" s="20"/>
      <c r="F451" s="20"/>
      <c r="G451" s="20"/>
      <c r="H451" s="20"/>
      <c r="I451" s="20"/>
      <c r="J451" s="20"/>
      <c r="K451" s="20"/>
      <c r="L451" s="20"/>
      <c r="M451" s="20"/>
      <c r="N451" s="20"/>
      <c r="O451" s="20"/>
      <c r="P451" s="20"/>
      <c r="Q451" s="20"/>
      <c r="R451" s="20"/>
      <c r="S451" s="20"/>
      <c r="T451" s="20"/>
      <c r="U451" s="20"/>
      <c r="V451" s="20"/>
      <c r="W451" s="20"/>
      <c r="X451" s="20"/>
      <c r="Y451" s="20"/>
      <c r="Z451" s="20"/>
    </row>
    <row r="452" spans="1:26" ht="15.95" customHeight="1">
      <c r="A452" s="20"/>
      <c r="B452" s="20"/>
      <c r="C452" s="20"/>
      <c r="D452" s="20"/>
      <c r="E452" s="20"/>
      <c r="F452" s="20"/>
      <c r="G452" s="20"/>
      <c r="H452" s="20"/>
      <c r="I452" s="20"/>
      <c r="J452" s="20"/>
      <c r="K452" s="20"/>
      <c r="L452" s="20"/>
      <c r="M452" s="20"/>
      <c r="N452" s="20"/>
      <c r="O452" s="20"/>
      <c r="P452" s="20"/>
      <c r="Q452" s="20"/>
      <c r="R452" s="20"/>
      <c r="S452" s="20"/>
      <c r="T452" s="20"/>
      <c r="U452" s="20"/>
      <c r="V452" s="20"/>
      <c r="W452" s="20"/>
      <c r="X452" s="20"/>
      <c r="Y452" s="20"/>
      <c r="Z452" s="20"/>
    </row>
    <row r="453" spans="1:26" ht="15.95" customHeight="1">
      <c r="A453" s="20"/>
      <c r="B453" s="20"/>
      <c r="C453" s="20"/>
      <c r="D453" s="20"/>
      <c r="E453" s="20"/>
      <c r="F453" s="20"/>
      <c r="G453" s="20"/>
      <c r="H453" s="20"/>
      <c r="I453" s="20"/>
      <c r="J453" s="20"/>
      <c r="K453" s="20"/>
      <c r="L453" s="20"/>
      <c r="M453" s="20"/>
      <c r="N453" s="20"/>
      <c r="O453" s="20"/>
      <c r="P453" s="20"/>
      <c r="Q453" s="20"/>
      <c r="R453" s="20"/>
      <c r="S453" s="20"/>
      <c r="T453" s="20"/>
      <c r="U453" s="20"/>
      <c r="V453" s="20"/>
      <c r="W453" s="20"/>
      <c r="X453" s="20"/>
      <c r="Y453" s="20"/>
      <c r="Z453" s="20"/>
    </row>
    <row r="454" spans="1:26" ht="15.95" customHeight="1">
      <c r="A454" s="20"/>
      <c r="B454" s="20"/>
      <c r="C454" s="20"/>
      <c r="D454" s="20"/>
      <c r="E454" s="20"/>
      <c r="F454" s="20"/>
      <c r="G454" s="20"/>
      <c r="H454" s="20"/>
      <c r="I454" s="20"/>
      <c r="J454" s="20"/>
      <c r="K454" s="20"/>
      <c r="L454" s="20"/>
      <c r="M454" s="20"/>
      <c r="N454" s="20"/>
      <c r="O454" s="20"/>
      <c r="P454" s="20"/>
      <c r="Q454" s="20"/>
      <c r="R454" s="20"/>
      <c r="S454" s="20"/>
      <c r="T454" s="20"/>
      <c r="U454" s="20"/>
      <c r="V454" s="20"/>
      <c r="W454" s="20"/>
      <c r="X454" s="20"/>
      <c r="Y454" s="20"/>
      <c r="Z454" s="20"/>
    </row>
    <row r="455" spans="1:26" ht="15.95" customHeight="1">
      <c r="A455" s="20"/>
      <c r="B455" s="20"/>
      <c r="C455" s="20"/>
      <c r="D455" s="20"/>
      <c r="E455" s="20"/>
      <c r="F455" s="20"/>
      <c r="G455" s="20"/>
      <c r="H455" s="20"/>
      <c r="I455" s="20"/>
      <c r="J455" s="20"/>
      <c r="K455" s="20"/>
      <c r="L455" s="20"/>
      <c r="M455" s="20"/>
      <c r="N455" s="20"/>
      <c r="O455" s="20"/>
      <c r="P455" s="20"/>
      <c r="Q455" s="20"/>
      <c r="R455" s="20"/>
      <c r="S455" s="20"/>
      <c r="T455" s="20"/>
      <c r="U455" s="20"/>
      <c r="V455" s="20"/>
      <c r="W455" s="20"/>
      <c r="X455" s="20"/>
      <c r="Y455" s="20"/>
      <c r="Z455" s="20"/>
    </row>
    <row r="456" spans="1:26" ht="15.95" customHeight="1">
      <c r="A456" s="20"/>
      <c r="B456" s="20"/>
      <c r="C456" s="20"/>
      <c r="D456" s="20"/>
      <c r="E456" s="20"/>
      <c r="F456" s="20"/>
      <c r="G456" s="20"/>
      <c r="H456" s="20"/>
      <c r="I456" s="20"/>
      <c r="J456" s="20"/>
      <c r="K456" s="20"/>
      <c r="L456" s="20"/>
      <c r="M456" s="20"/>
      <c r="N456" s="20"/>
      <c r="O456" s="20"/>
      <c r="P456" s="20"/>
      <c r="Q456" s="20"/>
      <c r="R456" s="20"/>
      <c r="S456" s="20"/>
      <c r="T456" s="20"/>
      <c r="U456" s="20"/>
      <c r="V456" s="20"/>
      <c r="W456" s="20"/>
      <c r="X456" s="20"/>
      <c r="Y456" s="20"/>
      <c r="Z456" s="20"/>
    </row>
    <row r="457" spans="1:26" ht="15.95" customHeight="1">
      <c r="A457" s="20"/>
      <c r="B457" s="20"/>
      <c r="C457" s="20"/>
      <c r="D457" s="20"/>
      <c r="E457" s="20"/>
      <c r="F457" s="20"/>
      <c r="G457" s="20"/>
      <c r="H457" s="20"/>
      <c r="I457" s="20"/>
      <c r="J457" s="20"/>
      <c r="K457" s="20"/>
      <c r="L457" s="20"/>
      <c r="M457" s="20"/>
      <c r="N457" s="20"/>
      <c r="O457" s="20"/>
      <c r="P457" s="20"/>
      <c r="Q457" s="20"/>
      <c r="R457" s="20"/>
      <c r="S457" s="20"/>
      <c r="T457" s="20"/>
      <c r="U457" s="20"/>
      <c r="V457" s="20"/>
      <c r="W457" s="20"/>
      <c r="X457" s="20"/>
      <c r="Y457" s="20"/>
      <c r="Z457" s="20"/>
    </row>
    <row r="458" spans="1:26" ht="15.95" customHeight="1">
      <c r="A458" s="20"/>
      <c r="B458" s="20"/>
      <c r="C458" s="20"/>
      <c r="D458" s="20"/>
      <c r="E458" s="20"/>
      <c r="F458" s="20"/>
      <c r="G458" s="20"/>
      <c r="H458" s="20"/>
      <c r="I458" s="20"/>
      <c r="J458" s="20"/>
      <c r="K458" s="20"/>
      <c r="L458" s="20"/>
      <c r="M458" s="20"/>
      <c r="N458" s="20"/>
      <c r="O458" s="20"/>
      <c r="P458" s="20"/>
      <c r="Q458" s="20"/>
      <c r="R458" s="20"/>
      <c r="S458" s="20"/>
      <c r="T458" s="20"/>
      <c r="U458" s="20"/>
      <c r="V458" s="20"/>
      <c r="W458" s="20"/>
      <c r="X458" s="20"/>
      <c r="Y458" s="20"/>
      <c r="Z458" s="20"/>
    </row>
    <row r="459" spans="1:26" ht="15.95" customHeight="1">
      <c r="A459" s="20"/>
      <c r="B459" s="20"/>
      <c r="C459" s="20"/>
      <c r="D459" s="20"/>
      <c r="E459" s="20"/>
      <c r="F459" s="20"/>
      <c r="G459" s="20"/>
      <c r="H459" s="20"/>
      <c r="I459" s="20"/>
      <c r="J459" s="20"/>
      <c r="K459" s="20"/>
      <c r="L459" s="20"/>
      <c r="M459" s="20"/>
      <c r="N459" s="20"/>
      <c r="O459" s="20"/>
      <c r="P459" s="20"/>
      <c r="Q459" s="20"/>
      <c r="R459" s="20"/>
      <c r="S459" s="20"/>
      <c r="T459" s="20"/>
      <c r="U459" s="20"/>
      <c r="V459" s="20"/>
      <c r="W459" s="20"/>
      <c r="X459" s="20"/>
      <c r="Y459" s="20"/>
      <c r="Z459" s="20"/>
    </row>
    <row r="460" spans="1:26" ht="15.95" customHeight="1">
      <c r="A460" s="20"/>
      <c r="B460" s="20"/>
      <c r="C460" s="20"/>
      <c r="D460" s="20"/>
      <c r="E460" s="20"/>
      <c r="F460" s="20"/>
      <c r="G460" s="20"/>
      <c r="H460" s="20"/>
      <c r="I460" s="20"/>
      <c r="J460" s="20"/>
      <c r="K460" s="20"/>
      <c r="L460" s="20"/>
      <c r="M460" s="20"/>
      <c r="N460" s="20"/>
      <c r="O460" s="20"/>
      <c r="P460" s="20"/>
      <c r="Q460" s="20"/>
      <c r="R460" s="20"/>
      <c r="S460" s="20"/>
      <c r="T460" s="20"/>
      <c r="U460" s="20"/>
      <c r="V460" s="20"/>
      <c r="W460" s="20"/>
      <c r="X460" s="20"/>
      <c r="Y460" s="20"/>
      <c r="Z460" s="20"/>
    </row>
    <row r="461" spans="1:26" ht="15.95" customHeight="1">
      <c r="A461" s="20"/>
      <c r="B461" s="20"/>
      <c r="C461" s="20"/>
      <c r="D461" s="20"/>
      <c r="E461" s="20"/>
      <c r="F461" s="20"/>
      <c r="G461" s="20"/>
      <c r="H461" s="20"/>
      <c r="I461" s="20"/>
      <c r="J461" s="20"/>
      <c r="K461" s="20"/>
      <c r="L461" s="20"/>
      <c r="M461" s="20"/>
      <c r="N461" s="20"/>
      <c r="O461" s="20"/>
      <c r="P461" s="20"/>
      <c r="Q461" s="20"/>
      <c r="R461" s="20"/>
      <c r="S461" s="20"/>
      <c r="T461" s="20"/>
      <c r="U461" s="20"/>
      <c r="V461" s="20"/>
      <c r="W461" s="20"/>
      <c r="X461" s="20"/>
      <c r="Y461" s="20"/>
      <c r="Z461" s="20"/>
    </row>
    <row r="462" spans="1:26" ht="15.95" customHeight="1">
      <c r="A462" s="20"/>
      <c r="B462" s="20"/>
      <c r="C462" s="20"/>
      <c r="D462" s="20"/>
      <c r="E462" s="20"/>
      <c r="F462" s="20"/>
      <c r="G462" s="20"/>
      <c r="H462" s="20"/>
      <c r="I462" s="20"/>
      <c r="J462" s="20"/>
      <c r="K462" s="20"/>
      <c r="L462" s="20"/>
      <c r="M462" s="20"/>
      <c r="N462" s="20"/>
      <c r="O462" s="20"/>
      <c r="P462" s="20"/>
      <c r="Q462" s="20"/>
      <c r="R462" s="20"/>
      <c r="S462" s="20"/>
      <c r="T462" s="20"/>
      <c r="U462" s="20"/>
      <c r="V462" s="20"/>
      <c r="W462" s="20"/>
      <c r="X462" s="20"/>
      <c r="Y462" s="20"/>
      <c r="Z462" s="20"/>
    </row>
    <row r="463" spans="1:26" ht="15.95" customHeight="1">
      <c r="A463" s="20"/>
      <c r="B463" s="20"/>
      <c r="C463" s="20"/>
      <c r="D463" s="20"/>
      <c r="E463" s="20"/>
      <c r="F463" s="20"/>
      <c r="G463" s="20"/>
      <c r="H463" s="20"/>
      <c r="I463" s="20"/>
      <c r="J463" s="20"/>
      <c r="K463" s="20"/>
      <c r="L463" s="20"/>
      <c r="M463" s="20"/>
      <c r="N463" s="20"/>
      <c r="O463" s="20"/>
      <c r="P463" s="20"/>
      <c r="Q463" s="20"/>
      <c r="R463" s="20"/>
      <c r="S463" s="20"/>
      <c r="T463" s="20"/>
      <c r="U463" s="20"/>
      <c r="V463" s="20"/>
      <c r="W463" s="20"/>
      <c r="X463" s="20"/>
      <c r="Y463" s="20"/>
      <c r="Z463" s="20"/>
    </row>
    <row r="464" spans="1:26" ht="15.95" customHeight="1">
      <c r="A464" s="20"/>
      <c r="B464" s="20"/>
      <c r="C464" s="20"/>
      <c r="D464" s="20"/>
      <c r="E464" s="20"/>
      <c r="F464" s="20"/>
      <c r="G464" s="20"/>
      <c r="H464" s="20"/>
      <c r="I464" s="20"/>
      <c r="J464" s="20"/>
      <c r="K464" s="20"/>
      <c r="L464" s="20"/>
      <c r="M464" s="20"/>
      <c r="N464" s="20"/>
      <c r="O464" s="20"/>
      <c r="P464" s="20"/>
      <c r="Q464" s="20"/>
      <c r="R464" s="20"/>
      <c r="S464" s="20"/>
      <c r="T464" s="20"/>
      <c r="U464" s="20"/>
      <c r="V464" s="20"/>
      <c r="W464" s="20"/>
      <c r="X464" s="20"/>
      <c r="Y464" s="20"/>
      <c r="Z464" s="20"/>
    </row>
    <row r="465" spans="1:26" ht="15.95" customHeight="1">
      <c r="A465" s="20"/>
      <c r="B465" s="20"/>
      <c r="C465" s="20"/>
      <c r="D465" s="20"/>
      <c r="E465" s="20"/>
      <c r="F465" s="20"/>
      <c r="G465" s="20"/>
      <c r="H465" s="20"/>
      <c r="I465" s="20"/>
      <c r="J465" s="20"/>
      <c r="K465" s="20"/>
      <c r="L465" s="20"/>
      <c r="M465" s="20"/>
      <c r="N465" s="20"/>
      <c r="O465" s="20"/>
      <c r="P465" s="20"/>
      <c r="Q465" s="20"/>
      <c r="R465" s="20"/>
      <c r="S465" s="20"/>
      <c r="T465" s="20"/>
      <c r="U465" s="20"/>
      <c r="V465" s="20"/>
      <c r="W465" s="20"/>
      <c r="X465" s="20"/>
      <c r="Y465" s="20"/>
      <c r="Z465" s="20"/>
    </row>
    <row r="466" spans="1:26" ht="15.95" customHeight="1">
      <c r="A466" s="20"/>
      <c r="B466" s="20"/>
      <c r="C466" s="20"/>
      <c r="D466" s="20"/>
      <c r="E466" s="20"/>
      <c r="F466" s="20"/>
      <c r="G466" s="20"/>
      <c r="H466" s="20"/>
      <c r="I466" s="20"/>
      <c r="J466" s="20"/>
      <c r="K466" s="20"/>
      <c r="L466" s="20"/>
      <c r="M466" s="20"/>
      <c r="N466" s="20"/>
      <c r="O466" s="20"/>
      <c r="P466" s="20"/>
      <c r="Q466" s="20"/>
      <c r="R466" s="20"/>
      <c r="S466" s="20"/>
      <c r="T466" s="20"/>
      <c r="U466" s="20"/>
      <c r="V466" s="20"/>
      <c r="W466" s="20"/>
      <c r="X466" s="20"/>
      <c r="Y466" s="20"/>
      <c r="Z466" s="20"/>
    </row>
    <row r="467" spans="1:26" ht="15.95" customHeight="1">
      <c r="A467" s="20"/>
      <c r="B467" s="20"/>
      <c r="C467" s="20"/>
      <c r="D467" s="20"/>
      <c r="E467" s="20"/>
      <c r="F467" s="20"/>
      <c r="G467" s="20"/>
      <c r="H467" s="20"/>
      <c r="I467" s="20"/>
      <c r="J467" s="20"/>
      <c r="K467" s="20"/>
      <c r="L467" s="20"/>
      <c r="M467" s="20"/>
      <c r="N467" s="20"/>
      <c r="O467" s="20"/>
      <c r="P467" s="20"/>
      <c r="Q467" s="20"/>
      <c r="R467" s="20"/>
      <c r="S467" s="20"/>
      <c r="T467" s="20"/>
      <c r="U467" s="20"/>
      <c r="V467" s="20"/>
      <c r="W467" s="20"/>
      <c r="X467" s="20"/>
      <c r="Y467" s="20"/>
      <c r="Z467" s="20"/>
    </row>
    <row r="468" spans="1:26" ht="15.95" customHeight="1">
      <c r="A468" s="20"/>
      <c r="B468" s="20"/>
      <c r="C468" s="20"/>
      <c r="D468" s="20"/>
      <c r="E468" s="20"/>
      <c r="F468" s="20"/>
      <c r="G468" s="20"/>
      <c r="H468" s="20"/>
      <c r="I468" s="20"/>
      <c r="J468" s="20"/>
      <c r="K468" s="20"/>
      <c r="L468" s="20"/>
      <c r="M468" s="20"/>
      <c r="N468" s="20"/>
      <c r="O468" s="20"/>
      <c r="P468" s="20"/>
      <c r="Q468" s="20"/>
      <c r="R468" s="20"/>
      <c r="S468" s="20"/>
      <c r="T468" s="20"/>
      <c r="U468" s="20"/>
      <c r="V468" s="20"/>
      <c r="W468" s="20"/>
      <c r="X468" s="20"/>
      <c r="Y468" s="20"/>
      <c r="Z468" s="20"/>
    </row>
    <row r="469" spans="1:26" ht="15.95" customHeight="1">
      <c r="A469" s="20"/>
      <c r="B469" s="20"/>
      <c r="C469" s="20"/>
      <c r="D469" s="20"/>
      <c r="E469" s="20"/>
      <c r="F469" s="20"/>
      <c r="G469" s="20"/>
      <c r="H469" s="20"/>
      <c r="I469" s="20"/>
      <c r="J469" s="20"/>
      <c r="K469" s="20"/>
      <c r="L469" s="20"/>
      <c r="M469" s="20"/>
      <c r="N469" s="20"/>
      <c r="O469" s="20"/>
      <c r="P469" s="20"/>
      <c r="Q469" s="20"/>
      <c r="R469" s="20"/>
      <c r="S469" s="20"/>
      <c r="T469" s="20"/>
      <c r="U469" s="20"/>
      <c r="V469" s="20"/>
      <c r="W469" s="20"/>
      <c r="X469" s="20"/>
      <c r="Y469" s="20"/>
      <c r="Z469" s="20"/>
    </row>
    <row r="470" spans="1:26" ht="15.95" customHeight="1">
      <c r="A470" s="20"/>
      <c r="B470" s="20"/>
      <c r="C470" s="20"/>
      <c r="D470" s="20"/>
      <c r="E470" s="20"/>
      <c r="F470" s="20"/>
      <c r="G470" s="20"/>
      <c r="H470" s="20"/>
      <c r="I470" s="20"/>
      <c r="J470" s="20"/>
      <c r="K470" s="20"/>
      <c r="L470" s="20"/>
      <c r="M470" s="20"/>
      <c r="N470" s="20"/>
      <c r="O470" s="20"/>
      <c r="P470" s="20"/>
      <c r="Q470" s="20"/>
      <c r="R470" s="20"/>
      <c r="S470" s="20"/>
      <c r="T470" s="20"/>
      <c r="U470" s="20"/>
      <c r="V470" s="20"/>
      <c r="W470" s="20"/>
      <c r="X470" s="20"/>
      <c r="Y470" s="20"/>
      <c r="Z470" s="20"/>
    </row>
    <row r="471" spans="1:26" ht="15.95" customHeight="1">
      <c r="A471" s="20"/>
      <c r="B471" s="20"/>
      <c r="C471" s="20"/>
      <c r="D471" s="20"/>
      <c r="E471" s="20"/>
      <c r="F471" s="20"/>
      <c r="G471" s="20"/>
      <c r="H471" s="20"/>
      <c r="I471" s="20"/>
      <c r="J471" s="20"/>
      <c r="K471" s="20"/>
      <c r="L471" s="20"/>
      <c r="M471" s="20"/>
      <c r="N471" s="20"/>
      <c r="O471" s="20"/>
      <c r="P471" s="20"/>
      <c r="Q471" s="20"/>
      <c r="R471" s="20"/>
      <c r="S471" s="20"/>
      <c r="T471" s="20"/>
      <c r="U471" s="20"/>
      <c r="V471" s="20"/>
      <c r="W471" s="20"/>
      <c r="X471" s="20"/>
      <c r="Y471" s="20"/>
      <c r="Z471" s="20"/>
    </row>
    <row r="472" spans="1:26" ht="15.95" customHeight="1">
      <c r="A472" s="20"/>
      <c r="B472" s="20"/>
      <c r="C472" s="20"/>
      <c r="D472" s="20"/>
      <c r="E472" s="20"/>
      <c r="F472" s="20"/>
      <c r="G472" s="20"/>
      <c r="H472" s="20"/>
      <c r="I472" s="20"/>
      <c r="J472" s="20"/>
      <c r="K472" s="20"/>
      <c r="L472" s="20"/>
      <c r="M472" s="20"/>
      <c r="N472" s="20"/>
      <c r="O472" s="20"/>
      <c r="P472" s="20"/>
      <c r="Q472" s="20"/>
      <c r="R472" s="20"/>
      <c r="S472" s="20"/>
      <c r="T472" s="20"/>
      <c r="U472" s="20"/>
      <c r="V472" s="20"/>
      <c r="W472" s="20"/>
      <c r="X472" s="20"/>
      <c r="Y472" s="20"/>
      <c r="Z472" s="20"/>
    </row>
    <row r="473" spans="1:26" ht="15.95" customHeight="1">
      <c r="A473" s="20"/>
      <c r="B473" s="20"/>
      <c r="C473" s="20"/>
      <c r="D473" s="20"/>
      <c r="E473" s="20"/>
      <c r="F473" s="20"/>
      <c r="G473" s="20"/>
      <c r="H473" s="20"/>
      <c r="I473" s="20"/>
      <c r="J473" s="20"/>
      <c r="K473" s="20"/>
      <c r="L473" s="20"/>
      <c r="M473" s="20"/>
      <c r="N473" s="20"/>
      <c r="O473" s="20"/>
      <c r="P473" s="20"/>
      <c r="Q473" s="20"/>
      <c r="R473" s="20"/>
      <c r="S473" s="20"/>
      <c r="T473" s="20"/>
      <c r="U473" s="20"/>
      <c r="V473" s="20"/>
      <c r="W473" s="20"/>
      <c r="X473" s="20"/>
      <c r="Y473" s="20"/>
      <c r="Z473" s="20"/>
    </row>
    <row r="474" spans="1:26" ht="15.95" customHeight="1">
      <c r="A474" s="20"/>
      <c r="B474" s="20"/>
      <c r="C474" s="20"/>
      <c r="D474" s="20"/>
      <c r="E474" s="20"/>
      <c r="F474" s="20"/>
      <c r="G474" s="20"/>
      <c r="H474" s="20"/>
      <c r="I474" s="20"/>
      <c r="J474" s="20"/>
      <c r="K474" s="20"/>
      <c r="L474" s="20"/>
      <c r="M474" s="20"/>
      <c r="N474" s="20"/>
      <c r="O474" s="20"/>
      <c r="P474" s="20"/>
      <c r="Q474" s="20"/>
      <c r="R474" s="20"/>
      <c r="S474" s="20"/>
      <c r="T474" s="20"/>
      <c r="U474" s="20"/>
      <c r="V474" s="20"/>
      <c r="W474" s="20"/>
      <c r="X474" s="20"/>
      <c r="Y474" s="20"/>
      <c r="Z474" s="20"/>
    </row>
    <row r="475" spans="1:26" ht="15.95" customHeight="1">
      <c r="A475" s="20"/>
      <c r="B475" s="20"/>
      <c r="C475" s="20"/>
      <c r="D475" s="20"/>
      <c r="E475" s="20"/>
      <c r="F475" s="20"/>
      <c r="G475" s="20"/>
      <c r="H475" s="20"/>
      <c r="I475" s="20"/>
      <c r="J475" s="20"/>
      <c r="K475" s="20"/>
      <c r="L475" s="20"/>
      <c r="M475" s="20"/>
      <c r="N475" s="20"/>
      <c r="O475" s="20"/>
      <c r="P475" s="20"/>
      <c r="Q475" s="20"/>
      <c r="R475" s="20"/>
      <c r="S475" s="20"/>
      <c r="T475" s="20"/>
      <c r="U475" s="20"/>
      <c r="V475" s="20"/>
      <c r="W475" s="20"/>
      <c r="X475" s="20"/>
      <c r="Y475" s="20"/>
      <c r="Z475" s="20"/>
    </row>
    <row r="476" spans="1:26" ht="15.95" customHeight="1">
      <c r="A476" s="20"/>
      <c r="B476" s="20"/>
      <c r="C476" s="20"/>
      <c r="D476" s="20"/>
      <c r="E476" s="20"/>
      <c r="F476" s="20"/>
      <c r="G476" s="20"/>
      <c r="H476" s="20"/>
      <c r="I476" s="20"/>
      <c r="J476" s="20"/>
      <c r="K476" s="20"/>
      <c r="L476" s="20"/>
      <c r="M476" s="20"/>
      <c r="N476" s="20"/>
      <c r="O476" s="20"/>
      <c r="P476" s="20"/>
      <c r="Q476" s="20"/>
      <c r="R476" s="20"/>
      <c r="S476" s="20"/>
      <c r="T476" s="20"/>
      <c r="U476" s="20"/>
      <c r="V476" s="20"/>
      <c r="W476" s="20"/>
      <c r="X476" s="20"/>
      <c r="Y476" s="20"/>
      <c r="Z476" s="20"/>
    </row>
    <row r="477" spans="1:26" ht="15.95" customHeight="1">
      <c r="A477" s="20"/>
      <c r="B477" s="20"/>
      <c r="C477" s="20"/>
      <c r="D477" s="20"/>
      <c r="E477" s="20"/>
      <c r="F477" s="20"/>
      <c r="G477" s="20"/>
      <c r="H477" s="20"/>
      <c r="I477" s="20"/>
      <c r="J477" s="20"/>
      <c r="K477" s="20"/>
      <c r="L477" s="20"/>
      <c r="M477" s="20"/>
      <c r="N477" s="20"/>
      <c r="O477" s="20"/>
      <c r="P477" s="20"/>
      <c r="Q477" s="20"/>
      <c r="R477" s="20"/>
      <c r="S477" s="20"/>
      <c r="T477" s="20"/>
      <c r="U477" s="20"/>
      <c r="V477" s="20"/>
      <c r="W477" s="20"/>
      <c r="X477" s="20"/>
      <c r="Y477" s="20"/>
      <c r="Z477" s="20"/>
    </row>
    <row r="478" spans="1:26" ht="15.95" customHeight="1">
      <c r="A478" s="20"/>
      <c r="B478" s="20"/>
      <c r="C478" s="20"/>
      <c r="D478" s="20"/>
      <c r="E478" s="20"/>
      <c r="F478" s="20"/>
      <c r="G478" s="20"/>
      <c r="H478" s="20"/>
      <c r="I478" s="20"/>
      <c r="J478" s="20"/>
      <c r="K478" s="20"/>
      <c r="L478" s="20"/>
      <c r="M478" s="20"/>
      <c r="N478" s="20"/>
      <c r="O478" s="20"/>
      <c r="P478" s="20"/>
      <c r="Q478" s="20"/>
      <c r="R478" s="20"/>
      <c r="S478" s="20"/>
      <c r="T478" s="20"/>
      <c r="U478" s="20"/>
      <c r="V478" s="20"/>
      <c r="W478" s="20"/>
      <c r="X478" s="20"/>
      <c r="Y478" s="20"/>
      <c r="Z478" s="20"/>
    </row>
    <row r="479" spans="1:26" ht="15.95" customHeight="1">
      <c r="A479" s="20"/>
      <c r="B479" s="20"/>
      <c r="C479" s="20"/>
      <c r="D479" s="20"/>
      <c r="E479" s="20"/>
      <c r="F479" s="20"/>
      <c r="G479" s="20"/>
      <c r="H479" s="20"/>
      <c r="I479" s="20"/>
      <c r="J479" s="20"/>
      <c r="K479" s="20"/>
      <c r="L479" s="20"/>
      <c r="M479" s="20"/>
      <c r="N479" s="20"/>
      <c r="O479" s="20"/>
      <c r="P479" s="20"/>
      <c r="Q479" s="20"/>
      <c r="R479" s="20"/>
      <c r="S479" s="20"/>
      <c r="T479" s="20"/>
      <c r="U479" s="20"/>
      <c r="V479" s="20"/>
      <c r="W479" s="20"/>
      <c r="X479" s="20"/>
      <c r="Y479" s="20"/>
      <c r="Z479" s="20"/>
    </row>
    <row r="480" spans="1:26" ht="15.95" customHeight="1">
      <c r="A480" s="20"/>
      <c r="B480" s="20"/>
      <c r="C480" s="20"/>
      <c r="D480" s="20"/>
      <c r="E480" s="20"/>
      <c r="F480" s="20"/>
      <c r="G480" s="20"/>
      <c r="H480" s="20"/>
      <c r="I480" s="20"/>
      <c r="J480" s="20"/>
      <c r="K480" s="20"/>
      <c r="L480" s="20"/>
      <c r="M480" s="20"/>
      <c r="N480" s="20"/>
      <c r="O480" s="20"/>
      <c r="P480" s="20"/>
      <c r="Q480" s="20"/>
      <c r="R480" s="20"/>
      <c r="S480" s="20"/>
      <c r="T480" s="20"/>
      <c r="U480" s="20"/>
      <c r="V480" s="20"/>
      <c r="W480" s="20"/>
      <c r="X480" s="20"/>
      <c r="Y480" s="20"/>
      <c r="Z480" s="20"/>
    </row>
    <row r="481" spans="1:26" ht="15.95" customHeight="1">
      <c r="A481" s="20"/>
      <c r="B481" s="20"/>
      <c r="C481" s="20"/>
      <c r="D481" s="20"/>
      <c r="E481" s="20"/>
      <c r="F481" s="20"/>
      <c r="G481" s="20"/>
      <c r="H481" s="20"/>
      <c r="I481" s="20"/>
      <c r="J481" s="20"/>
      <c r="K481" s="20"/>
      <c r="L481" s="20"/>
      <c r="M481" s="20"/>
      <c r="N481" s="20"/>
      <c r="O481" s="20"/>
      <c r="P481" s="20"/>
      <c r="Q481" s="20"/>
      <c r="R481" s="20"/>
      <c r="S481" s="20"/>
      <c r="T481" s="20"/>
      <c r="U481" s="20"/>
      <c r="V481" s="20"/>
      <c r="W481" s="20"/>
      <c r="X481" s="20"/>
      <c r="Y481" s="20"/>
      <c r="Z481" s="20"/>
    </row>
    <row r="482" spans="1:26" ht="15.95" customHeight="1">
      <c r="A482" s="20"/>
      <c r="B482" s="20"/>
      <c r="C482" s="20"/>
      <c r="D482" s="20"/>
      <c r="E482" s="20"/>
      <c r="F482" s="20"/>
      <c r="G482" s="20"/>
      <c r="H482" s="20"/>
      <c r="I482" s="20"/>
      <c r="J482" s="20"/>
      <c r="K482" s="20"/>
      <c r="L482" s="20"/>
      <c r="M482" s="20"/>
      <c r="N482" s="20"/>
      <c r="O482" s="20"/>
      <c r="P482" s="20"/>
      <c r="Q482" s="20"/>
      <c r="R482" s="20"/>
      <c r="S482" s="20"/>
      <c r="T482" s="20"/>
      <c r="U482" s="20"/>
      <c r="V482" s="20"/>
      <c r="W482" s="20"/>
      <c r="X482" s="20"/>
      <c r="Y482" s="20"/>
      <c r="Z482" s="20"/>
    </row>
    <row r="483" spans="1:26" ht="15.95" customHeight="1">
      <c r="A483" s="20"/>
      <c r="B483" s="20"/>
      <c r="C483" s="20"/>
      <c r="D483" s="20"/>
      <c r="E483" s="20"/>
      <c r="F483" s="20"/>
      <c r="G483" s="20"/>
      <c r="H483" s="20"/>
      <c r="I483" s="20"/>
      <c r="J483" s="20"/>
      <c r="K483" s="20"/>
      <c r="L483" s="20"/>
      <c r="M483" s="20"/>
      <c r="N483" s="20"/>
      <c r="O483" s="20"/>
      <c r="P483" s="20"/>
      <c r="Q483" s="20"/>
      <c r="R483" s="20"/>
      <c r="S483" s="20"/>
      <c r="T483" s="20"/>
      <c r="U483" s="20"/>
      <c r="V483" s="20"/>
      <c r="W483" s="20"/>
      <c r="X483" s="20"/>
      <c r="Y483" s="20"/>
      <c r="Z483" s="20"/>
    </row>
    <row r="484" spans="1:26" ht="15.95" customHeight="1">
      <c r="A484" s="20"/>
      <c r="B484" s="20"/>
      <c r="C484" s="20"/>
      <c r="D484" s="20"/>
      <c r="E484" s="20"/>
      <c r="F484" s="20"/>
      <c r="G484" s="20"/>
      <c r="H484" s="20"/>
      <c r="I484" s="20"/>
      <c r="J484" s="20"/>
      <c r="K484" s="20"/>
      <c r="L484" s="20"/>
      <c r="M484" s="20"/>
      <c r="N484" s="20"/>
      <c r="O484" s="20"/>
      <c r="P484" s="20"/>
      <c r="Q484" s="20"/>
      <c r="R484" s="20"/>
      <c r="S484" s="20"/>
      <c r="T484" s="20"/>
      <c r="U484" s="20"/>
      <c r="V484" s="20"/>
      <c r="W484" s="20"/>
      <c r="X484" s="20"/>
      <c r="Y484" s="20"/>
      <c r="Z484" s="20"/>
    </row>
    <row r="485" spans="1:26" ht="15.95" customHeight="1">
      <c r="A485" s="20"/>
      <c r="B485" s="20"/>
      <c r="C485" s="20"/>
      <c r="D485" s="20"/>
      <c r="E485" s="20"/>
      <c r="F485" s="20"/>
      <c r="G485" s="20"/>
      <c r="H485" s="20"/>
      <c r="I485" s="20"/>
      <c r="J485" s="20"/>
      <c r="K485" s="20"/>
      <c r="L485" s="20"/>
      <c r="M485" s="20"/>
      <c r="N485" s="20"/>
      <c r="O485" s="20"/>
      <c r="P485" s="20"/>
      <c r="Q485" s="20"/>
      <c r="R485" s="20"/>
      <c r="S485" s="20"/>
      <c r="T485" s="20"/>
      <c r="U485" s="20"/>
      <c r="V485" s="20"/>
      <c r="W485" s="20"/>
      <c r="X485" s="20"/>
      <c r="Y485" s="20"/>
      <c r="Z485" s="20"/>
    </row>
    <row r="486" spans="1:26" ht="15.95" customHeight="1">
      <c r="A486" s="20"/>
      <c r="B486" s="20"/>
      <c r="C486" s="20"/>
      <c r="D486" s="20"/>
      <c r="E486" s="20"/>
      <c r="F486" s="20"/>
      <c r="G486" s="20"/>
      <c r="H486" s="20"/>
      <c r="I486" s="20"/>
      <c r="J486" s="20"/>
      <c r="K486" s="20"/>
      <c r="L486" s="20"/>
      <c r="M486" s="20"/>
      <c r="N486" s="20"/>
      <c r="O486" s="20"/>
      <c r="P486" s="20"/>
      <c r="Q486" s="20"/>
      <c r="R486" s="20"/>
      <c r="S486" s="20"/>
      <c r="T486" s="20"/>
      <c r="U486" s="20"/>
      <c r="V486" s="20"/>
      <c r="W486" s="20"/>
      <c r="X486" s="20"/>
      <c r="Y486" s="20"/>
      <c r="Z486" s="20"/>
    </row>
    <row r="487" spans="1:26" ht="15.95" customHeight="1">
      <c r="A487" s="20"/>
      <c r="B487" s="20"/>
      <c r="C487" s="20"/>
      <c r="D487" s="20"/>
      <c r="E487" s="20"/>
      <c r="F487" s="20"/>
      <c r="G487" s="20"/>
      <c r="H487" s="20"/>
      <c r="I487" s="20"/>
      <c r="J487" s="20"/>
      <c r="K487" s="20"/>
      <c r="L487" s="20"/>
      <c r="M487" s="20"/>
      <c r="N487" s="20"/>
      <c r="O487" s="20"/>
      <c r="P487" s="20"/>
      <c r="Q487" s="20"/>
      <c r="R487" s="20"/>
      <c r="S487" s="20"/>
      <c r="T487" s="20"/>
      <c r="U487" s="20"/>
      <c r="V487" s="20"/>
      <c r="W487" s="20"/>
      <c r="X487" s="20"/>
      <c r="Y487" s="20"/>
      <c r="Z487" s="20"/>
    </row>
    <row r="488" spans="1:26" ht="15.95" customHeight="1">
      <c r="A488" s="20"/>
      <c r="B488" s="20"/>
      <c r="C488" s="20"/>
      <c r="D488" s="20"/>
      <c r="E488" s="20"/>
      <c r="F488" s="20"/>
      <c r="G488" s="20"/>
      <c r="H488" s="20"/>
      <c r="I488" s="20"/>
      <c r="J488" s="20"/>
      <c r="K488" s="20"/>
      <c r="L488" s="20"/>
      <c r="M488" s="20"/>
      <c r="N488" s="20"/>
      <c r="O488" s="20"/>
      <c r="P488" s="20"/>
      <c r="Q488" s="20"/>
      <c r="R488" s="20"/>
      <c r="S488" s="20"/>
      <c r="T488" s="20"/>
      <c r="U488" s="20"/>
      <c r="V488" s="20"/>
      <c r="W488" s="20"/>
      <c r="X488" s="20"/>
      <c r="Y488" s="20"/>
      <c r="Z488" s="20"/>
    </row>
    <row r="489" spans="1:26" ht="15.95" customHeight="1">
      <c r="A489" s="20"/>
      <c r="B489" s="20"/>
      <c r="C489" s="20"/>
      <c r="D489" s="20"/>
      <c r="E489" s="20"/>
      <c r="F489" s="20"/>
      <c r="G489" s="20"/>
      <c r="H489" s="20"/>
      <c r="I489" s="20"/>
      <c r="J489" s="20"/>
      <c r="K489" s="20"/>
      <c r="L489" s="20"/>
      <c r="M489" s="20"/>
      <c r="N489" s="20"/>
      <c r="O489" s="20"/>
      <c r="P489" s="20"/>
      <c r="Q489" s="20"/>
      <c r="R489" s="20"/>
      <c r="S489" s="20"/>
      <c r="T489" s="20"/>
      <c r="U489" s="20"/>
      <c r="V489" s="20"/>
      <c r="W489" s="20"/>
      <c r="X489" s="20"/>
      <c r="Y489" s="20"/>
      <c r="Z489" s="20"/>
    </row>
    <row r="490" spans="1:26" ht="15.95" customHeight="1">
      <c r="A490" s="20"/>
      <c r="B490" s="20"/>
      <c r="C490" s="20"/>
      <c r="D490" s="20"/>
      <c r="E490" s="20"/>
      <c r="F490" s="20"/>
      <c r="G490" s="20"/>
      <c r="H490" s="20"/>
      <c r="I490" s="20"/>
      <c r="J490" s="20"/>
      <c r="K490" s="20"/>
      <c r="L490" s="20"/>
      <c r="M490" s="20"/>
      <c r="N490" s="20"/>
      <c r="O490" s="20"/>
      <c r="P490" s="20"/>
      <c r="Q490" s="20"/>
      <c r="R490" s="20"/>
      <c r="S490" s="20"/>
      <c r="T490" s="20"/>
      <c r="U490" s="20"/>
      <c r="V490" s="20"/>
      <c r="W490" s="20"/>
      <c r="X490" s="20"/>
      <c r="Y490" s="20"/>
      <c r="Z490" s="20"/>
    </row>
    <row r="491" spans="1:26" ht="15.95" customHeight="1">
      <c r="A491" s="20"/>
      <c r="B491" s="20"/>
      <c r="C491" s="20"/>
      <c r="D491" s="20"/>
      <c r="E491" s="20"/>
      <c r="F491" s="20"/>
      <c r="G491" s="20"/>
      <c r="H491" s="20"/>
      <c r="I491" s="20"/>
      <c r="J491" s="20"/>
      <c r="K491" s="20"/>
      <c r="L491" s="20"/>
      <c r="M491" s="20"/>
      <c r="N491" s="20"/>
      <c r="O491" s="20"/>
      <c r="P491" s="20"/>
      <c r="Q491" s="20"/>
      <c r="R491" s="20"/>
      <c r="S491" s="20"/>
      <c r="T491" s="20"/>
      <c r="U491" s="20"/>
      <c r="V491" s="20"/>
      <c r="W491" s="20"/>
      <c r="X491" s="20"/>
      <c r="Y491" s="20"/>
      <c r="Z491" s="20"/>
    </row>
    <row r="492" spans="1:26" ht="15.95" customHeight="1">
      <c r="A492" s="20"/>
      <c r="B492" s="20"/>
      <c r="C492" s="20"/>
      <c r="D492" s="20"/>
      <c r="E492" s="20"/>
      <c r="F492" s="20"/>
      <c r="G492" s="20"/>
      <c r="H492" s="20"/>
      <c r="I492" s="20"/>
      <c r="J492" s="20"/>
      <c r="K492" s="20"/>
      <c r="L492" s="20"/>
      <c r="M492" s="20"/>
      <c r="N492" s="20"/>
      <c r="O492" s="20"/>
      <c r="P492" s="20"/>
      <c r="Q492" s="20"/>
      <c r="R492" s="20"/>
      <c r="S492" s="20"/>
      <c r="T492" s="20"/>
      <c r="U492" s="20"/>
      <c r="V492" s="20"/>
      <c r="W492" s="20"/>
      <c r="X492" s="20"/>
      <c r="Y492" s="20"/>
      <c r="Z492" s="20"/>
    </row>
    <row r="493" spans="1:26" ht="15.95" customHeight="1">
      <c r="A493" s="20"/>
      <c r="B493" s="20"/>
      <c r="C493" s="20"/>
      <c r="D493" s="20"/>
      <c r="E493" s="20"/>
      <c r="F493" s="20"/>
      <c r="G493" s="20"/>
      <c r="H493" s="20"/>
      <c r="I493" s="20"/>
      <c r="J493" s="20"/>
      <c r="K493" s="20"/>
      <c r="L493" s="20"/>
      <c r="M493" s="20"/>
      <c r="N493" s="20"/>
      <c r="O493" s="20"/>
      <c r="P493" s="20"/>
      <c r="Q493" s="20"/>
      <c r="R493" s="20"/>
      <c r="S493" s="20"/>
      <c r="T493" s="20"/>
      <c r="U493" s="20"/>
      <c r="V493" s="20"/>
      <c r="W493" s="20"/>
      <c r="X493" s="20"/>
      <c r="Y493" s="20"/>
      <c r="Z493" s="20"/>
    </row>
    <row r="494" spans="1:26" ht="15.95" customHeight="1">
      <c r="A494" s="20"/>
      <c r="B494" s="20"/>
      <c r="C494" s="20"/>
      <c r="D494" s="20"/>
      <c r="E494" s="20"/>
      <c r="F494" s="20"/>
      <c r="G494" s="20"/>
      <c r="H494" s="20"/>
      <c r="I494" s="20"/>
      <c r="J494" s="20"/>
      <c r="K494" s="20"/>
      <c r="L494" s="20"/>
      <c r="M494" s="20"/>
      <c r="N494" s="20"/>
      <c r="O494" s="20"/>
      <c r="P494" s="20"/>
      <c r="Q494" s="20"/>
      <c r="R494" s="20"/>
      <c r="S494" s="20"/>
      <c r="T494" s="20"/>
      <c r="U494" s="20"/>
      <c r="V494" s="20"/>
      <c r="W494" s="20"/>
      <c r="X494" s="20"/>
      <c r="Y494" s="20"/>
      <c r="Z494" s="20"/>
    </row>
    <row r="495" spans="1:26" ht="15.95" customHeight="1">
      <c r="A495" s="20"/>
      <c r="B495" s="20"/>
      <c r="C495" s="20"/>
      <c r="D495" s="20"/>
      <c r="E495" s="20"/>
      <c r="F495" s="20"/>
      <c r="G495" s="20"/>
      <c r="H495" s="20"/>
      <c r="I495" s="20"/>
      <c r="J495" s="20"/>
      <c r="K495" s="20"/>
      <c r="L495" s="20"/>
      <c r="M495" s="20"/>
      <c r="N495" s="20"/>
      <c r="O495" s="20"/>
      <c r="P495" s="20"/>
      <c r="Q495" s="20"/>
      <c r="R495" s="20"/>
      <c r="S495" s="20"/>
      <c r="T495" s="20"/>
      <c r="U495" s="20"/>
      <c r="V495" s="20"/>
      <c r="W495" s="20"/>
      <c r="X495" s="20"/>
      <c r="Y495" s="20"/>
      <c r="Z495" s="20"/>
    </row>
    <row r="496" spans="1:26" ht="15.95" customHeight="1">
      <c r="A496" s="20"/>
      <c r="B496" s="20"/>
      <c r="C496" s="20"/>
      <c r="D496" s="20"/>
      <c r="E496" s="20"/>
      <c r="F496" s="20"/>
      <c r="G496" s="20"/>
      <c r="H496" s="20"/>
      <c r="I496" s="20"/>
      <c r="J496" s="20"/>
      <c r="K496" s="20"/>
      <c r="L496" s="20"/>
      <c r="M496" s="20"/>
      <c r="N496" s="20"/>
      <c r="O496" s="20"/>
      <c r="P496" s="20"/>
      <c r="Q496" s="20"/>
      <c r="R496" s="20"/>
      <c r="S496" s="20"/>
      <c r="T496" s="20"/>
      <c r="U496" s="20"/>
      <c r="V496" s="20"/>
      <c r="W496" s="20"/>
      <c r="X496" s="20"/>
      <c r="Y496" s="20"/>
      <c r="Z496" s="20"/>
    </row>
    <row r="497" spans="1:26" ht="15.95" customHeight="1">
      <c r="A497" s="20"/>
      <c r="B497" s="20"/>
      <c r="C497" s="20"/>
      <c r="D497" s="20"/>
      <c r="E497" s="20"/>
      <c r="F497" s="20"/>
      <c r="G497" s="20"/>
      <c r="H497" s="20"/>
      <c r="I497" s="20"/>
      <c r="J497" s="20"/>
      <c r="K497" s="20"/>
      <c r="L497" s="20"/>
      <c r="M497" s="20"/>
      <c r="N497" s="20"/>
      <c r="O497" s="20"/>
      <c r="P497" s="20"/>
      <c r="Q497" s="20"/>
      <c r="R497" s="20"/>
      <c r="S497" s="20"/>
      <c r="T497" s="20"/>
      <c r="U497" s="20"/>
      <c r="V497" s="20"/>
      <c r="W497" s="20"/>
      <c r="X497" s="20"/>
      <c r="Y497" s="20"/>
      <c r="Z497" s="20"/>
    </row>
    <row r="498" spans="1:26" ht="15.95" customHeight="1">
      <c r="A498" s="20"/>
      <c r="B498" s="20"/>
      <c r="C498" s="20"/>
      <c r="D498" s="20"/>
      <c r="E498" s="20"/>
      <c r="F498" s="20"/>
      <c r="G498" s="20"/>
      <c r="H498" s="20"/>
      <c r="I498" s="20"/>
      <c r="J498" s="20"/>
      <c r="K498" s="20"/>
      <c r="L498" s="20"/>
      <c r="M498" s="20"/>
      <c r="N498" s="20"/>
      <c r="O498" s="20"/>
      <c r="P498" s="20"/>
      <c r="Q498" s="20"/>
      <c r="R498" s="20"/>
      <c r="S498" s="20"/>
      <c r="T498" s="20"/>
      <c r="U498" s="20"/>
      <c r="V498" s="20"/>
      <c r="W498" s="20"/>
      <c r="X498" s="20"/>
      <c r="Y498" s="20"/>
      <c r="Z498" s="20"/>
    </row>
    <row r="499" spans="1:26" ht="15.95" customHeight="1">
      <c r="A499" s="20"/>
      <c r="B499" s="20"/>
      <c r="C499" s="20"/>
      <c r="D499" s="20"/>
      <c r="E499" s="20"/>
      <c r="F499" s="20"/>
      <c r="G499" s="20"/>
      <c r="H499" s="20"/>
      <c r="I499" s="20"/>
      <c r="J499" s="20"/>
      <c r="K499" s="20"/>
      <c r="L499" s="20"/>
      <c r="M499" s="20"/>
      <c r="N499" s="20"/>
      <c r="O499" s="20"/>
      <c r="P499" s="20"/>
      <c r="Q499" s="20"/>
      <c r="R499" s="20"/>
      <c r="S499" s="20"/>
      <c r="T499" s="20"/>
      <c r="U499" s="20"/>
      <c r="V499" s="20"/>
      <c r="W499" s="20"/>
      <c r="X499" s="20"/>
      <c r="Y499" s="20"/>
      <c r="Z499" s="20"/>
    </row>
    <row r="500" spans="1:26" ht="15.95" customHeight="1">
      <c r="A500" s="20"/>
      <c r="B500" s="20"/>
      <c r="C500" s="20"/>
      <c r="D500" s="20"/>
      <c r="E500" s="20"/>
      <c r="F500" s="20"/>
      <c r="G500" s="20"/>
      <c r="H500" s="20"/>
      <c r="I500" s="20"/>
      <c r="J500" s="20"/>
      <c r="K500" s="20"/>
      <c r="L500" s="20"/>
      <c r="M500" s="20"/>
      <c r="N500" s="20"/>
      <c r="O500" s="20"/>
      <c r="P500" s="20"/>
      <c r="Q500" s="20"/>
      <c r="R500" s="20"/>
      <c r="S500" s="20"/>
      <c r="T500" s="20"/>
      <c r="U500" s="20"/>
      <c r="V500" s="20"/>
      <c r="W500" s="20"/>
      <c r="X500" s="20"/>
      <c r="Y500" s="20"/>
      <c r="Z500" s="20"/>
    </row>
    <row r="501" spans="1:26" ht="15.95" customHeight="1">
      <c r="A501" s="20"/>
      <c r="B501" s="20"/>
      <c r="C501" s="20"/>
      <c r="D501" s="20"/>
      <c r="E501" s="20"/>
      <c r="F501" s="20"/>
      <c r="G501" s="20"/>
      <c r="H501" s="20"/>
      <c r="I501" s="20"/>
      <c r="J501" s="20"/>
      <c r="K501" s="20"/>
      <c r="L501" s="20"/>
      <c r="M501" s="20"/>
      <c r="N501" s="20"/>
      <c r="O501" s="20"/>
      <c r="P501" s="20"/>
      <c r="Q501" s="20"/>
      <c r="R501" s="20"/>
      <c r="S501" s="20"/>
      <c r="T501" s="20"/>
      <c r="U501" s="20"/>
      <c r="V501" s="20"/>
      <c r="W501" s="20"/>
      <c r="X501" s="20"/>
      <c r="Y501" s="20"/>
      <c r="Z501" s="20"/>
    </row>
    <row r="502" spans="1:26" ht="15.95" customHeight="1">
      <c r="A502" s="20"/>
      <c r="B502" s="20"/>
      <c r="C502" s="20"/>
      <c r="D502" s="20"/>
      <c r="E502" s="20"/>
      <c r="F502" s="20"/>
      <c r="G502" s="20"/>
      <c r="H502" s="20"/>
      <c r="I502" s="20"/>
      <c r="J502" s="20"/>
      <c r="K502" s="20"/>
      <c r="L502" s="20"/>
      <c r="M502" s="20"/>
      <c r="N502" s="20"/>
      <c r="O502" s="20"/>
      <c r="P502" s="20"/>
      <c r="Q502" s="20"/>
      <c r="R502" s="20"/>
      <c r="S502" s="20"/>
      <c r="T502" s="20"/>
      <c r="U502" s="20"/>
      <c r="V502" s="20"/>
      <c r="W502" s="20"/>
      <c r="X502" s="20"/>
      <c r="Y502" s="20"/>
      <c r="Z502" s="20"/>
    </row>
    <row r="503" spans="1:26" ht="15.95" customHeight="1">
      <c r="A503" s="20"/>
      <c r="B503" s="20"/>
      <c r="C503" s="20"/>
      <c r="D503" s="20"/>
      <c r="E503" s="20"/>
      <c r="F503" s="20"/>
      <c r="G503" s="20"/>
      <c r="H503" s="20"/>
      <c r="I503" s="20"/>
      <c r="J503" s="20"/>
      <c r="K503" s="20"/>
      <c r="L503" s="20"/>
      <c r="M503" s="20"/>
      <c r="N503" s="20"/>
      <c r="O503" s="20"/>
      <c r="P503" s="20"/>
      <c r="Q503" s="20"/>
      <c r="R503" s="20"/>
      <c r="S503" s="20"/>
      <c r="T503" s="20"/>
      <c r="U503" s="20"/>
      <c r="V503" s="20"/>
      <c r="W503" s="20"/>
      <c r="X503" s="20"/>
      <c r="Y503" s="20"/>
      <c r="Z503" s="20"/>
    </row>
    <row r="504" spans="1:26" ht="15.95" customHeight="1">
      <c r="A504" s="20"/>
      <c r="B504" s="20"/>
      <c r="C504" s="20"/>
      <c r="D504" s="20"/>
      <c r="E504" s="20"/>
      <c r="F504" s="20"/>
      <c r="G504" s="20"/>
      <c r="H504" s="20"/>
      <c r="I504" s="20"/>
      <c r="J504" s="20"/>
      <c r="K504" s="20"/>
      <c r="L504" s="20"/>
      <c r="M504" s="20"/>
      <c r="N504" s="20"/>
      <c r="O504" s="20"/>
      <c r="P504" s="20"/>
      <c r="Q504" s="20"/>
      <c r="R504" s="20"/>
      <c r="S504" s="20"/>
      <c r="T504" s="20"/>
      <c r="U504" s="20"/>
      <c r="V504" s="20"/>
      <c r="W504" s="20"/>
      <c r="X504" s="20"/>
      <c r="Y504" s="20"/>
      <c r="Z504" s="20"/>
    </row>
    <row r="505" spans="1:26" ht="15.95" customHeight="1">
      <c r="A505" s="20"/>
      <c r="B505" s="20"/>
      <c r="C505" s="20"/>
      <c r="D505" s="20"/>
      <c r="E505" s="20"/>
      <c r="F505" s="20"/>
      <c r="G505" s="20"/>
      <c r="H505" s="20"/>
      <c r="I505" s="20"/>
      <c r="J505" s="20"/>
      <c r="K505" s="20"/>
      <c r="L505" s="20"/>
      <c r="M505" s="20"/>
      <c r="N505" s="20"/>
      <c r="O505" s="20"/>
      <c r="P505" s="20"/>
      <c r="Q505" s="20"/>
      <c r="R505" s="20"/>
      <c r="S505" s="20"/>
      <c r="T505" s="20"/>
      <c r="U505" s="20"/>
      <c r="V505" s="20"/>
      <c r="W505" s="20"/>
      <c r="X505" s="20"/>
      <c r="Y505" s="20"/>
      <c r="Z505" s="20"/>
    </row>
    <row r="506" spans="1:26" ht="15.95" customHeight="1">
      <c r="A506" s="20"/>
      <c r="B506" s="20"/>
      <c r="C506" s="20"/>
      <c r="D506" s="20"/>
      <c r="E506" s="20"/>
      <c r="F506" s="20"/>
      <c r="G506" s="20"/>
      <c r="H506" s="20"/>
      <c r="I506" s="20"/>
      <c r="J506" s="20"/>
      <c r="K506" s="20"/>
      <c r="L506" s="20"/>
      <c r="M506" s="20"/>
      <c r="N506" s="20"/>
      <c r="O506" s="20"/>
      <c r="P506" s="20"/>
      <c r="Q506" s="20"/>
      <c r="R506" s="20"/>
      <c r="S506" s="20"/>
      <c r="T506" s="20"/>
      <c r="U506" s="20"/>
      <c r="V506" s="20"/>
      <c r="W506" s="20"/>
      <c r="X506" s="20"/>
      <c r="Y506" s="20"/>
      <c r="Z506" s="20"/>
    </row>
    <row r="507" spans="1:26" ht="15.95" customHeight="1">
      <c r="A507" s="20"/>
      <c r="B507" s="20"/>
      <c r="C507" s="20"/>
      <c r="D507" s="20"/>
      <c r="E507" s="20"/>
      <c r="F507" s="20"/>
      <c r="G507" s="20"/>
      <c r="H507" s="20"/>
      <c r="I507" s="20"/>
      <c r="J507" s="20"/>
      <c r="K507" s="20"/>
      <c r="L507" s="20"/>
      <c r="M507" s="20"/>
      <c r="N507" s="20"/>
      <c r="O507" s="20"/>
      <c r="P507" s="20"/>
      <c r="Q507" s="20"/>
      <c r="R507" s="20"/>
      <c r="S507" s="20"/>
      <c r="T507" s="20"/>
      <c r="U507" s="20"/>
      <c r="V507" s="20"/>
      <c r="W507" s="20"/>
      <c r="X507" s="20"/>
      <c r="Y507" s="20"/>
      <c r="Z507" s="20"/>
    </row>
    <row r="508" spans="1:26" ht="15.95" customHeight="1">
      <c r="A508" s="20"/>
      <c r="B508" s="20"/>
      <c r="C508" s="20"/>
      <c r="D508" s="20"/>
      <c r="E508" s="20"/>
      <c r="F508" s="20"/>
      <c r="G508" s="20"/>
      <c r="H508" s="20"/>
      <c r="I508" s="20"/>
      <c r="J508" s="20"/>
      <c r="K508" s="20"/>
      <c r="L508" s="20"/>
      <c r="M508" s="20"/>
      <c r="N508" s="20"/>
      <c r="O508" s="20"/>
      <c r="P508" s="20"/>
      <c r="Q508" s="20"/>
      <c r="R508" s="20"/>
      <c r="S508" s="20"/>
      <c r="T508" s="20"/>
      <c r="U508" s="20"/>
      <c r="V508" s="20"/>
      <c r="W508" s="20"/>
      <c r="X508" s="20"/>
      <c r="Y508" s="20"/>
      <c r="Z508" s="20"/>
    </row>
    <row r="509" spans="1:26" ht="15.95" customHeight="1">
      <c r="A509" s="20"/>
      <c r="B509" s="20"/>
      <c r="C509" s="20"/>
      <c r="D509" s="20"/>
      <c r="E509" s="20"/>
      <c r="F509" s="20"/>
      <c r="G509" s="20"/>
      <c r="H509" s="20"/>
      <c r="I509" s="20"/>
      <c r="J509" s="20"/>
      <c r="K509" s="20"/>
      <c r="L509" s="20"/>
      <c r="M509" s="20"/>
      <c r="N509" s="20"/>
      <c r="O509" s="20"/>
      <c r="P509" s="20"/>
      <c r="Q509" s="20"/>
      <c r="R509" s="20"/>
      <c r="S509" s="20"/>
      <c r="T509" s="20"/>
      <c r="U509" s="20"/>
      <c r="V509" s="20"/>
      <c r="W509" s="20"/>
      <c r="X509" s="20"/>
      <c r="Y509" s="20"/>
      <c r="Z509" s="20"/>
    </row>
    <row r="510" spans="1:26" ht="15.95" customHeight="1">
      <c r="A510" s="20"/>
      <c r="B510" s="20"/>
      <c r="C510" s="20"/>
      <c r="D510" s="20"/>
      <c r="E510" s="20"/>
      <c r="F510" s="20"/>
      <c r="G510" s="20"/>
      <c r="H510" s="20"/>
      <c r="I510" s="20"/>
      <c r="J510" s="20"/>
      <c r="K510" s="20"/>
      <c r="L510" s="20"/>
      <c r="M510" s="20"/>
      <c r="N510" s="20"/>
      <c r="O510" s="20"/>
      <c r="P510" s="20"/>
      <c r="Q510" s="20"/>
      <c r="R510" s="20"/>
      <c r="S510" s="20"/>
      <c r="T510" s="20"/>
      <c r="U510" s="20"/>
      <c r="V510" s="20"/>
      <c r="W510" s="20"/>
      <c r="X510" s="20"/>
      <c r="Y510" s="20"/>
      <c r="Z510" s="20"/>
    </row>
    <row r="511" spans="1:26" ht="15.95" customHeight="1">
      <c r="A511" s="20"/>
      <c r="B511" s="20"/>
      <c r="C511" s="20"/>
      <c r="D511" s="20"/>
      <c r="E511" s="20"/>
      <c r="F511" s="20"/>
      <c r="G511" s="20"/>
      <c r="H511" s="20"/>
      <c r="I511" s="20"/>
      <c r="J511" s="20"/>
      <c r="K511" s="20"/>
      <c r="L511" s="20"/>
      <c r="M511" s="20"/>
      <c r="N511" s="20"/>
      <c r="O511" s="20"/>
      <c r="P511" s="20"/>
      <c r="Q511" s="20"/>
      <c r="R511" s="20"/>
      <c r="S511" s="20"/>
      <c r="T511" s="20"/>
      <c r="U511" s="20"/>
      <c r="V511" s="20"/>
      <c r="W511" s="20"/>
      <c r="X511" s="20"/>
      <c r="Y511" s="20"/>
      <c r="Z511" s="20"/>
    </row>
    <row r="512" spans="1:26" ht="15.95" customHeight="1">
      <c r="A512" s="20"/>
      <c r="B512" s="20"/>
      <c r="C512" s="20"/>
      <c r="D512" s="20"/>
      <c r="E512" s="20"/>
      <c r="F512" s="20"/>
      <c r="G512" s="20"/>
      <c r="H512" s="20"/>
      <c r="I512" s="20"/>
      <c r="J512" s="20"/>
      <c r="K512" s="20"/>
      <c r="L512" s="20"/>
      <c r="M512" s="20"/>
      <c r="N512" s="20"/>
      <c r="O512" s="20"/>
      <c r="P512" s="20"/>
      <c r="Q512" s="20"/>
      <c r="R512" s="20"/>
      <c r="S512" s="20"/>
      <c r="T512" s="20"/>
      <c r="U512" s="20"/>
      <c r="V512" s="20"/>
      <c r="W512" s="20"/>
      <c r="X512" s="20"/>
      <c r="Y512" s="20"/>
      <c r="Z512" s="20"/>
    </row>
    <row r="513" spans="1:26" ht="15.95" customHeight="1">
      <c r="A513" s="20"/>
      <c r="B513" s="20"/>
      <c r="C513" s="20"/>
      <c r="D513" s="20"/>
      <c r="E513" s="20"/>
      <c r="F513" s="20"/>
      <c r="G513" s="20"/>
      <c r="H513" s="20"/>
      <c r="I513" s="20"/>
      <c r="J513" s="20"/>
      <c r="K513" s="20"/>
      <c r="L513" s="20"/>
      <c r="M513" s="20"/>
      <c r="N513" s="20"/>
      <c r="O513" s="20"/>
      <c r="P513" s="20"/>
      <c r="Q513" s="20"/>
      <c r="R513" s="20"/>
      <c r="S513" s="20"/>
      <c r="T513" s="20"/>
      <c r="U513" s="20"/>
      <c r="V513" s="20"/>
      <c r="W513" s="20"/>
      <c r="X513" s="20"/>
      <c r="Y513" s="20"/>
      <c r="Z513" s="20"/>
    </row>
    <row r="514" spans="1:26" ht="15.95" customHeight="1">
      <c r="A514" s="20"/>
      <c r="B514" s="20"/>
      <c r="C514" s="20"/>
      <c r="D514" s="20"/>
      <c r="E514" s="20"/>
      <c r="F514" s="20"/>
      <c r="G514" s="20"/>
      <c r="H514" s="20"/>
      <c r="I514" s="20"/>
      <c r="J514" s="20"/>
      <c r="K514" s="20"/>
      <c r="L514" s="20"/>
      <c r="M514" s="20"/>
      <c r="N514" s="20"/>
      <c r="O514" s="20"/>
      <c r="P514" s="20"/>
      <c r="Q514" s="20"/>
      <c r="R514" s="20"/>
      <c r="S514" s="20"/>
      <c r="T514" s="20"/>
      <c r="U514" s="20"/>
      <c r="V514" s="20"/>
      <c r="W514" s="20"/>
      <c r="X514" s="20"/>
      <c r="Y514" s="20"/>
      <c r="Z514" s="20"/>
    </row>
    <row r="515" spans="1:26" ht="15.95" customHeight="1">
      <c r="A515" s="20"/>
      <c r="B515" s="20"/>
      <c r="C515" s="20"/>
      <c r="D515" s="20"/>
      <c r="E515" s="20"/>
      <c r="F515" s="20"/>
      <c r="G515" s="20"/>
      <c r="H515" s="20"/>
      <c r="I515" s="20"/>
      <c r="J515" s="20"/>
      <c r="K515" s="20"/>
      <c r="L515" s="20"/>
      <c r="M515" s="20"/>
      <c r="N515" s="20"/>
      <c r="O515" s="20"/>
      <c r="P515" s="20"/>
      <c r="Q515" s="20"/>
      <c r="R515" s="20"/>
      <c r="S515" s="20"/>
      <c r="T515" s="20"/>
      <c r="U515" s="20"/>
      <c r="V515" s="20"/>
      <c r="W515" s="20"/>
      <c r="X515" s="20"/>
      <c r="Y515" s="20"/>
      <c r="Z515" s="20"/>
    </row>
    <row r="516" spans="1:26" ht="15.95" customHeight="1">
      <c r="A516" s="20"/>
      <c r="B516" s="20"/>
      <c r="C516" s="20"/>
      <c r="D516" s="20"/>
      <c r="E516" s="20"/>
      <c r="F516" s="20"/>
      <c r="G516" s="20"/>
      <c r="H516" s="20"/>
      <c r="I516" s="20"/>
      <c r="J516" s="20"/>
      <c r="K516" s="20"/>
      <c r="L516" s="20"/>
      <c r="M516" s="20"/>
      <c r="N516" s="20"/>
      <c r="O516" s="20"/>
      <c r="P516" s="20"/>
      <c r="Q516" s="20"/>
      <c r="R516" s="20"/>
      <c r="S516" s="20"/>
      <c r="T516" s="20"/>
      <c r="U516" s="20"/>
      <c r="V516" s="20"/>
      <c r="W516" s="20"/>
      <c r="X516" s="20"/>
      <c r="Y516" s="20"/>
      <c r="Z516" s="20"/>
    </row>
    <row r="517" spans="1:26" ht="15.95" customHeight="1">
      <c r="A517" s="20"/>
      <c r="B517" s="20"/>
      <c r="C517" s="20"/>
      <c r="D517" s="20"/>
      <c r="E517" s="20"/>
      <c r="F517" s="20"/>
      <c r="G517" s="20"/>
      <c r="H517" s="20"/>
      <c r="I517" s="20"/>
      <c r="J517" s="20"/>
      <c r="K517" s="20"/>
      <c r="L517" s="20"/>
      <c r="M517" s="20"/>
      <c r="N517" s="20"/>
      <c r="O517" s="20"/>
      <c r="P517" s="20"/>
      <c r="Q517" s="20"/>
      <c r="R517" s="20"/>
      <c r="S517" s="20"/>
      <c r="T517" s="20"/>
      <c r="U517" s="20"/>
      <c r="V517" s="20"/>
      <c r="W517" s="20"/>
      <c r="X517" s="20"/>
      <c r="Y517" s="20"/>
      <c r="Z517" s="20"/>
    </row>
    <row r="518" spans="1:26" ht="15.95" customHeight="1">
      <c r="A518" s="20"/>
      <c r="B518" s="20"/>
      <c r="C518" s="20"/>
      <c r="D518" s="20"/>
      <c r="E518" s="20"/>
      <c r="F518" s="20"/>
      <c r="G518" s="20"/>
      <c r="H518" s="20"/>
      <c r="I518" s="20"/>
      <c r="J518" s="20"/>
      <c r="K518" s="20"/>
      <c r="L518" s="20"/>
      <c r="M518" s="20"/>
      <c r="N518" s="20"/>
      <c r="O518" s="20"/>
      <c r="P518" s="20"/>
      <c r="Q518" s="20"/>
      <c r="R518" s="20"/>
      <c r="S518" s="20"/>
      <c r="T518" s="20"/>
      <c r="U518" s="20"/>
      <c r="V518" s="20"/>
      <c r="W518" s="20"/>
      <c r="X518" s="20"/>
      <c r="Y518" s="20"/>
      <c r="Z518" s="20"/>
    </row>
    <row r="519" spans="1:26" ht="15.95" customHeight="1">
      <c r="A519" s="20"/>
      <c r="B519" s="20"/>
      <c r="C519" s="20"/>
      <c r="D519" s="20"/>
      <c r="E519" s="20"/>
      <c r="F519" s="20"/>
      <c r="G519" s="20"/>
      <c r="H519" s="20"/>
      <c r="I519" s="20"/>
      <c r="J519" s="20"/>
      <c r="K519" s="20"/>
      <c r="L519" s="20"/>
      <c r="M519" s="20"/>
      <c r="N519" s="20"/>
      <c r="O519" s="20"/>
      <c r="P519" s="20"/>
      <c r="Q519" s="20"/>
      <c r="R519" s="20"/>
      <c r="S519" s="20"/>
      <c r="T519" s="20"/>
      <c r="U519" s="20"/>
      <c r="V519" s="20"/>
      <c r="W519" s="20"/>
      <c r="X519" s="20"/>
      <c r="Y519" s="20"/>
      <c r="Z519" s="20"/>
    </row>
    <row r="520" spans="1:26" ht="15.95" customHeight="1">
      <c r="A520" s="20"/>
      <c r="B520" s="20"/>
      <c r="C520" s="20"/>
      <c r="D520" s="20"/>
      <c r="E520" s="20"/>
      <c r="F520" s="20"/>
      <c r="G520" s="20"/>
      <c r="H520" s="20"/>
      <c r="I520" s="20"/>
      <c r="J520" s="20"/>
      <c r="K520" s="20"/>
      <c r="L520" s="20"/>
      <c r="M520" s="20"/>
      <c r="N520" s="20"/>
      <c r="O520" s="20"/>
      <c r="P520" s="20"/>
      <c r="Q520" s="20"/>
      <c r="R520" s="20"/>
      <c r="S520" s="20"/>
      <c r="T520" s="20"/>
      <c r="U520" s="20"/>
      <c r="V520" s="20"/>
      <c r="W520" s="20"/>
      <c r="X520" s="20"/>
      <c r="Y520" s="20"/>
      <c r="Z520" s="20"/>
    </row>
    <row r="521" spans="1:26" ht="15.95" customHeight="1">
      <c r="A521" s="20"/>
      <c r="B521" s="20"/>
      <c r="C521" s="20"/>
      <c r="D521" s="20"/>
      <c r="E521" s="20"/>
      <c r="F521" s="20"/>
      <c r="G521" s="20"/>
      <c r="H521" s="20"/>
      <c r="I521" s="20"/>
      <c r="J521" s="20"/>
      <c r="K521" s="20"/>
      <c r="L521" s="20"/>
      <c r="M521" s="20"/>
      <c r="N521" s="20"/>
      <c r="O521" s="20"/>
      <c r="P521" s="20"/>
      <c r="Q521" s="20"/>
      <c r="R521" s="20"/>
      <c r="S521" s="20"/>
      <c r="T521" s="20"/>
      <c r="U521" s="20"/>
      <c r="V521" s="20"/>
      <c r="W521" s="20"/>
      <c r="X521" s="20"/>
      <c r="Y521" s="20"/>
      <c r="Z521" s="20"/>
    </row>
    <row r="522" spans="1:26" ht="15.95" customHeight="1">
      <c r="A522" s="20"/>
      <c r="B522" s="20"/>
      <c r="C522" s="20"/>
      <c r="D522" s="20"/>
      <c r="E522" s="20"/>
      <c r="F522" s="20"/>
      <c r="G522" s="20"/>
      <c r="H522" s="20"/>
      <c r="I522" s="20"/>
      <c r="J522" s="20"/>
      <c r="K522" s="20"/>
      <c r="L522" s="20"/>
      <c r="M522" s="20"/>
      <c r="N522" s="20"/>
      <c r="O522" s="20"/>
      <c r="P522" s="20"/>
      <c r="Q522" s="20"/>
      <c r="R522" s="20"/>
      <c r="S522" s="20"/>
      <c r="T522" s="20"/>
      <c r="U522" s="20"/>
      <c r="V522" s="20"/>
      <c r="W522" s="20"/>
      <c r="X522" s="20"/>
      <c r="Y522" s="20"/>
      <c r="Z522" s="20"/>
    </row>
    <row r="523" spans="1:26" ht="15.95" customHeight="1">
      <c r="A523" s="20"/>
      <c r="B523" s="20"/>
      <c r="C523" s="20"/>
      <c r="D523" s="20"/>
      <c r="E523" s="20"/>
      <c r="F523" s="20"/>
      <c r="G523" s="20"/>
      <c r="H523" s="20"/>
      <c r="I523" s="20"/>
      <c r="J523" s="20"/>
      <c r="K523" s="20"/>
      <c r="L523" s="20"/>
      <c r="M523" s="20"/>
      <c r="N523" s="20"/>
      <c r="O523" s="20"/>
      <c r="P523" s="20"/>
      <c r="Q523" s="20"/>
      <c r="R523" s="20"/>
      <c r="S523" s="20"/>
      <c r="T523" s="20"/>
      <c r="U523" s="20"/>
      <c r="V523" s="20"/>
      <c r="W523" s="20"/>
      <c r="X523" s="20"/>
      <c r="Y523" s="20"/>
      <c r="Z523" s="20"/>
    </row>
    <row r="524" spans="1:26" ht="15.95" customHeight="1">
      <c r="A524" s="20"/>
      <c r="B524" s="20"/>
      <c r="C524" s="20"/>
      <c r="D524" s="20"/>
      <c r="E524" s="20"/>
      <c r="F524" s="20"/>
      <c r="G524" s="20"/>
      <c r="H524" s="20"/>
      <c r="I524" s="20"/>
      <c r="J524" s="20"/>
      <c r="K524" s="20"/>
      <c r="L524" s="20"/>
      <c r="M524" s="20"/>
      <c r="N524" s="20"/>
      <c r="O524" s="20"/>
      <c r="P524" s="20"/>
      <c r="Q524" s="20"/>
      <c r="R524" s="20"/>
      <c r="S524" s="20"/>
      <c r="T524" s="20"/>
      <c r="U524" s="20"/>
      <c r="V524" s="20"/>
      <c r="W524" s="20"/>
      <c r="X524" s="20"/>
      <c r="Y524" s="20"/>
      <c r="Z524" s="20"/>
    </row>
    <row r="525" spans="1:26" ht="15.95" customHeight="1">
      <c r="A525" s="20"/>
      <c r="B525" s="20"/>
      <c r="C525" s="20"/>
      <c r="D525" s="20"/>
      <c r="E525" s="20"/>
      <c r="F525" s="20"/>
      <c r="G525" s="20"/>
      <c r="H525" s="20"/>
      <c r="I525" s="20"/>
      <c r="J525" s="20"/>
      <c r="K525" s="20"/>
      <c r="L525" s="20"/>
      <c r="M525" s="20"/>
      <c r="N525" s="20"/>
      <c r="O525" s="20"/>
      <c r="P525" s="20"/>
      <c r="Q525" s="20"/>
      <c r="R525" s="20"/>
      <c r="S525" s="20"/>
      <c r="T525" s="20"/>
      <c r="U525" s="20"/>
      <c r="V525" s="20"/>
      <c r="W525" s="20"/>
      <c r="X525" s="20"/>
      <c r="Y525" s="20"/>
      <c r="Z525" s="20"/>
    </row>
    <row r="526" spans="1:26" ht="15.95" customHeight="1">
      <c r="A526" s="20"/>
      <c r="B526" s="20"/>
      <c r="C526" s="20"/>
      <c r="D526" s="20"/>
      <c r="E526" s="20"/>
      <c r="F526" s="20"/>
      <c r="G526" s="20"/>
      <c r="H526" s="20"/>
      <c r="I526" s="20"/>
      <c r="J526" s="20"/>
      <c r="K526" s="20"/>
      <c r="L526" s="20"/>
      <c r="M526" s="20"/>
      <c r="N526" s="20"/>
      <c r="O526" s="20"/>
      <c r="P526" s="20"/>
      <c r="Q526" s="20"/>
      <c r="R526" s="20"/>
      <c r="S526" s="20"/>
      <c r="T526" s="20"/>
      <c r="U526" s="20"/>
      <c r="V526" s="20"/>
      <c r="W526" s="20"/>
      <c r="X526" s="20"/>
      <c r="Y526" s="20"/>
      <c r="Z526" s="20"/>
    </row>
    <row r="527" spans="1:26" ht="15.95" customHeight="1">
      <c r="A527" s="20"/>
      <c r="B527" s="20"/>
      <c r="C527" s="20"/>
      <c r="D527" s="20"/>
      <c r="E527" s="20"/>
      <c r="F527" s="20"/>
      <c r="G527" s="20"/>
      <c r="H527" s="20"/>
      <c r="I527" s="20"/>
      <c r="J527" s="20"/>
      <c r="K527" s="20"/>
      <c r="L527" s="20"/>
      <c r="M527" s="20"/>
      <c r="N527" s="20"/>
      <c r="O527" s="20"/>
      <c r="P527" s="20"/>
      <c r="Q527" s="20"/>
      <c r="R527" s="20"/>
      <c r="S527" s="20"/>
      <c r="T527" s="20"/>
      <c r="U527" s="20"/>
      <c r="V527" s="20"/>
      <c r="W527" s="20"/>
      <c r="X527" s="20"/>
      <c r="Y527" s="20"/>
      <c r="Z527" s="20"/>
    </row>
    <row r="528" spans="1:26" ht="15.95" customHeight="1">
      <c r="A528" s="20"/>
      <c r="B528" s="20"/>
      <c r="C528" s="20"/>
      <c r="D528" s="20"/>
      <c r="E528" s="20"/>
      <c r="F528" s="20"/>
      <c r="G528" s="20"/>
      <c r="H528" s="20"/>
      <c r="I528" s="20"/>
      <c r="J528" s="20"/>
      <c r="K528" s="20"/>
      <c r="L528" s="20"/>
      <c r="M528" s="20"/>
      <c r="N528" s="20"/>
      <c r="O528" s="20"/>
      <c r="P528" s="20"/>
      <c r="Q528" s="20"/>
      <c r="R528" s="20"/>
      <c r="S528" s="20"/>
      <c r="T528" s="20"/>
      <c r="U528" s="20"/>
      <c r="V528" s="20"/>
      <c r="W528" s="20"/>
      <c r="X528" s="20"/>
      <c r="Y528" s="20"/>
      <c r="Z528" s="20"/>
    </row>
    <row r="529" spans="1:26" ht="15.95" customHeight="1">
      <c r="A529" s="20"/>
      <c r="B529" s="20"/>
      <c r="C529" s="20"/>
      <c r="D529" s="20"/>
      <c r="E529" s="20"/>
      <c r="F529" s="20"/>
      <c r="G529" s="20"/>
      <c r="H529" s="20"/>
      <c r="I529" s="20"/>
      <c r="J529" s="20"/>
      <c r="K529" s="20"/>
      <c r="L529" s="20"/>
      <c r="M529" s="20"/>
      <c r="N529" s="20"/>
      <c r="O529" s="20"/>
      <c r="P529" s="20"/>
      <c r="Q529" s="20"/>
      <c r="R529" s="20"/>
      <c r="S529" s="20"/>
      <c r="T529" s="20"/>
      <c r="U529" s="20"/>
      <c r="V529" s="20"/>
      <c r="W529" s="20"/>
      <c r="X529" s="20"/>
      <c r="Y529" s="20"/>
      <c r="Z529" s="20"/>
    </row>
    <row r="530" spans="1:26" ht="15.95" customHeight="1">
      <c r="A530" s="20"/>
      <c r="B530" s="20"/>
      <c r="C530" s="20"/>
      <c r="D530" s="20"/>
      <c r="E530" s="20"/>
      <c r="F530" s="20"/>
      <c r="G530" s="20"/>
      <c r="H530" s="20"/>
      <c r="I530" s="20"/>
      <c r="J530" s="20"/>
      <c r="K530" s="20"/>
      <c r="L530" s="20"/>
      <c r="M530" s="20"/>
      <c r="N530" s="20"/>
      <c r="O530" s="20"/>
      <c r="P530" s="20"/>
      <c r="Q530" s="20"/>
      <c r="R530" s="20"/>
      <c r="S530" s="20"/>
      <c r="T530" s="20"/>
      <c r="U530" s="20"/>
      <c r="V530" s="20"/>
      <c r="W530" s="20"/>
      <c r="X530" s="20"/>
      <c r="Y530" s="20"/>
      <c r="Z530" s="20"/>
    </row>
    <row r="531" spans="1:26" ht="15.95" customHeight="1">
      <c r="A531" s="20"/>
      <c r="B531" s="20"/>
      <c r="C531" s="20"/>
      <c r="D531" s="20"/>
      <c r="E531" s="20"/>
      <c r="F531" s="20"/>
      <c r="G531" s="20"/>
      <c r="H531" s="20"/>
      <c r="I531" s="20"/>
      <c r="J531" s="20"/>
      <c r="K531" s="20"/>
      <c r="L531" s="20"/>
      <c r="M531" s="20"/>
      <c r="N531" s="20"/>
      <c r="O531" s="20"/>
      <c r="P531" s="20"/>
      <c r="Q531" s="20"/>
      <c r="R531" s="20"/>
      <c r="S531" s="20"/>
      <c r="T531" s="20"/>
      <c r="U531" s="20"/>
      <c r="V531" s="20"/>
      <c r="W531" s="20"/>
      <c r="X531" s="20"/>
      <c r="Y531" s="20"/>
      <c r="Z531" s="20"/>
    </row>
    <row r="532" spans="1:26" ht="15.95" customHeight="1">
      <c r="A532" s="20"/>
      <c r="B532" s="20"/>
      <c r="C532" s="20"/>
      <c r="D532" s="20"/>
      <c r="E532" s="20"/>
      <c r="F532" s="20"/>
      <c r="G532" s="20"/>
      <c r="H532" s="20"/>
      <c r="I532" s="20"/>
      <c r="J532" s="20"/>
      <c r="K532" s="20"/>
      <c r="L532" s="20"/>
      <c r="M532" s="20"/>
      <c r="N532" s="20"/>
      <c r="O532" s="20"/>
      <c r="P532" s="20"/>
      <c r="Q532" s="20"/>
      <c r="R532" s="20"/>
      <c r="S532" s="20"/>
      <c r="T532" s="20"/>
      <c r="U532" s="20"/>
      <c r="V532" s="20"/>
      <c r="W532" s="20"/>
      <c r="X532" s="20"/>
      <c r="Y532" s="20"/>
      <c r="Z532" s="20"/>
    </row>
    <row r="533" spans="1:26" ht="15.95" customHeight="1">
      <c r="A533" s="20"/>
      <c r="B533" s="20"/>
      <c r="C533" s="20"/>
      <c r="D533" s="20"/>
      <c r="E533" s="20"/>
      <c r="F533" s="20"/>
      <c r="G533" s="20"/>
      <c r="H533" s="20"/>
      <c r="I533" s="20"/>
      <c r="J533" s="20"/>
      <c r="K533" s="20"/>
      <c r="L533" s="20"/>
      <c r="M533" s="20"/>
      <c r="N533" s="20"/>
      <c r="O533" s="20"/>
      <c r="P533" s="20"/>
      <c r="Q533" s="20"/>
      <c r="R533" s="20"/>
      <c r="S533" s="20"/>
      <c r="T533" s="20"/>
      <c r="U533" s="20"/>
      <c r="V533" s="20"/>
      <c r="W533" s="20"/>
      <c r="X533" s="20"/>
      <c r="Y533" s="20"/>
      <c r="Z533" s="20"/>
    </row>
    <row r="534" spans="1:26" ht="15.95" customHeight="1">
      <c r="A534" s="20"/>
      <c r="B534" s="20"/>
      <c r="C534" s="20"/>
      <c r="D534" s="20"/>
      <c r="E534" s="20"/>
      <c r="F534" s="20"/>
      <c r="G534" s="20"/>
      <c r="H534" s="20"/>
      <c r="I534" s="20"/>
      <c r="J534" s="20"/>
      <c r="K534" s="20"/>
      <c r="L534" s="20"/>
      <c r="M534" s="20"/>
      <c r="N534" s="20"/>
      <c r="O534" s="20"/>
      <c r="P534" s="20"/>
      <c r="Q534" s="20"/>
      <c r="R534" s="20"/>
      <c r="S534" s="20"/>
      <c r="T534" s="20"/>
      <c r="U534" s="20"/>
      <c r="V534" s="20"/>
      <c r="W534" s="20"/>
      <c r="X534" s="20"/>
      <c r="Y534" s="20"/>
      <c r="Z534" s="20"/>
    </row>
    <row r="535" spans="1:26" ht="15.95" customHeight="1">
      <c r="A535" s="20"/>
      <c r="B535" s="20"/>
      <c r="C535" s="20"/>
      <c r="D535" s="20"/>
      <c r="E535" s="20"/>
      <c r="F535" s="20"/>
      <c r="G535" s="20"/>
      <c r="H535" s="20"/>
      <c r="I535" s="20"/>
      <c r="J535" s="20"/>
      <c r="K535" s="20"/>
      <c r="L535" s="20"/>
      <c r="M535" s="20"/>
      <c r="N535" s="20"/>
      <c r="O535" s="20"/>
      <c r="P535" s="20"/>
      <c r="Q535" s="20"/>
      <c r="R535" s="20"/>
      <c r="S535" s="20"/>
      <c r="T535" s="20"/>
      <c r="U535" s="20"/>
      <c r="V535" s="20"/>
      <c r="W535" s="20"/>
      <c r="X535" s="20"/>
      <c r="Y535" s="20"/>
      <c r="Z535" s="20"/>
    </row>
    <row r="536" spans="1:26" ht="15.95" customHeight="1">
      <c r="A536" s="20"/>
      <c r="B536" s="20"/>
      <c r="C536" s="20"/>
      <c r="D536" s="20"/>
      <c r="E536" s="20"/>
      <c r="F536" s="20"/>
      <c r="G536" s="20"/>
      <c r="H536" s="20"/>
      <c r="I536" s="20"/>
      <c r="J536" s="20"/>
      <c r="K536" s="20"/>
      <c r="L536" s="20"/>
      <c r="M536" s="20"/>
      <c r="N536" s="20"/>
      <c r="O536" s="20"/>
      <c r="P536" s="20"/>
      <c r="Q536" s="20"/>
      <c r="R536" s="20"/>
      <c r="S536" s="20"/>
      <c r="T536" s="20"/>
      <c r="U536" s="20"/>
      <c r="V536" s="20"/>
      <c r="W536" s="20"/>
      <c r="X536" s="20"/>
      <c r="Y536" s="20"/>
      <c r="Z536" s="20"/>
    </row>
    <row r="537" spans="1:26" ht="15.95" customHeight="1">
      <c r="A537" s="20"/>
      <c r="B537" s="20"/>
      <c r="C537" s="20"/>
      <c r="D537" s="20"/>
      <c r="E537" s="20"/>
      <c r="F537" s="20"/>
      <c r="G537" s="20"/>
      <c r="H537" s="20"/>
      <c r="I537" s="20"/>
      <c r="J537" s="20"/>
      <c r="K537" s="20"/>
      <c r="L537" s="20"/>
      <c r="M537" s="20"/>
      <c r="N537" s="20"/>
      <c r="O537" s="20"/>
      <c r="P537" s="20"/>
      <c r="Q537" s="20"/>
      <c r="R537" s="20"/>
      <c r="S537" s="20"/>
      <c r="T537" s="20"/>
      <c r="U537" s="20"/>
      <c r="V537" s="20"/>
      <c r="W537" s="20"/>
      <c r="X537" s="20"/>
      <c r="Y537" s="20"/>
      <c r="Z537" s="20"/>
    </row>
    <row r="538" spans="1:26" ht="15.95" customHeight="1">
      <c r="A538" s="20"/>
      <c r="B538" s="20"/>
      <c r="C538" s="20"/>
      <c r="D538" s="20"/>
      <c r="E538" s="20"/>
      <c r="F538" s="20"/>
      <c r="G538" s="20"/>
      <c r="H538" s="20"/>
      <c r="I538" s="20"/>
      <c r="J538" s="20"/>
      <c r="K538" s="20"/>
      <c r="L538" s="20"/>
      <c r="M538" s="20"/>
      <c r="N538" s="20"/>
      <c r="O538" s="20"/>
      <c r="P538" s="20"/>
      <c r="Q538" s="20"/>
      <c r="R538" s="20"/>
      <c r="S538" s="20"/>
      <c r="T538" s="20"/>
      <c r="U538" s="20"/>
      <c r="V538" s="20"/>
      <c r="W538" s="20"/>
      <c r="X538" s="20"/>
      <c r="Y538" s="20"/>
      <c r="Z538" s="20"/>
    </row>
    <row r="539" spans="1:26" ht="15.95" customHeight="1">
      <c r="A539" s="20"/>
      <c r="B539" s="20"/>
      <c r="C539" s="20"/>
      <c r="D539" s="20"/>
      <c r="E539" s="20"/>
      <c r="F539" s="20"/>
      <c r="G539" s="20"/>
      <c r="H539" s="20"/>
      <c r="I539" s="20"/>
      <c r="J539" s="20"/>
      <c r="K539" s="20"/>
      <c r="L539" s="20"/>
      <c r="M539" s="20"/>
      <c r="N539" s="20"/>
      <c r="O539" s="20"/>
      <c r="P539" s="20"/>
      <c r="Q539" s="20"/>
      <c r="R539" s="20"/>
      <c r="S539" s="20"/>
      <c r="T539" s="20"/>
      <c r="U539" s="20"/>
      <c r="V539" s="20"/>
      <c r="W539" s="20"/>
      <c r="X539" s="20"/>
      <c r="Y539" s="20"/>
      <c r="Z539" s="20"/>
    </row>
    <row r="540" spans="1:26" ht="15.95" customHeight="1">
      <c r="A540" s="20"/>
      <c r="B540" s="20"/>
      <c r="C540" s="20"/>
      <c r="D540" s="20"/>
      <c r="E540" s="20"/>
      <c r="F540" s="20"/>
      <c r="G540" s="20"/>
      <c r="H540" s="20"/>
      <c r="I540" s="20"/>
      <c r="J540" s="20"/>
      <c r="K540" s="20"/>
      <c r="L540" s="20"/>
      <c r="M540" s="20"/>
      <c r="N540" s="20"/>
      <c r="O540" s="20"/>
      <c r="P540" s="20"/>
      <c r="Q540" s="20"/>
      <c r="R540" s="20"/>
      <c r="S540" s="20"/>
      <c r="T540" s="20"/>
      <c r="U540" s="20"/>
      <c r="V540" s="20"/>
      <c r="W540" s="20"/>
      <c r="X540" s="20"/>
      <c r="Y540" s="20"/>
      <c r="Z540" s="20"/>
    </row>
    <row r="541" spans="1:26" ht="15.95" customHeight="1">
      <c r="A541" s="20"/>
      <c r="B541" s="20"/>
      <c r="C541" s="20"/>
      <c r="D541" s="20"/>
      <c r="E541" s="20"/>
      <c r="F541" s="20"/>
      <c r="G541" s="20"/>
      <c r="H541" s="20"/>
      <c r="I541" s="20"/>
      <c r="J541" s="20"/>
      <c r="K541" s="20"/>
      <c r="L541" s="20"/>
      <c r="M541" s="20"/>
      <c r="N541" s="20"/>
      <c r="O541" s="20"/>
      <c r="P541" s="20"/>
      <c r="Q541" s="20"/>
      <c r="R541" s="20"/>
      <c r="S541" s="20"/>
      <c r="T541" s="20"/>
      <c r="U541" s="20"/>
      <c r="V541" s="20"/>
      <c r="W541" s="20"/>
      <c r="X541" s="20"/>
      <c r="Y541" s="20"/>
      <c r="Z541" s="20"/>
    </row>
    <row r="542" spans="1:26" ht="15.95" customHeight="1">
      <c r="A542" s="20"/>
      <c r="B542" s="20"/>
      <c r="C542" s="20"/>
      <c r="D542" s="20"/>
      <c r="E542" s="20"/>
      <c r="F542" s="20"/>
      <c r="G542" s="20"/>
      <c r="H542" s="20"/>
      <c r="I542" s="20"/>
      <c r="J542" s="20"/>
      <c r="K542" s="20"/>
      <c r="L542" s="20"/>
      <c r="M542" s="20"/>
      <c r="N542" s="20"/>
      <c r="O542" s="20"/>
      <c r="P542" s="20"/>
      <c r="Q542" s="20"/>
      <c r="R542" s="20"/>
      <c r="S542" s="20"/>
      <c r="T542" s="20"/>
      <c r="U542" s="20"/>
      <c r="V542" s="20"/>
      <c r="W542" s="20"/>
      <c r="X542" s="20"/>
      <c r="Y542" s="20"/>
      <c r="Z542" s="20"/>
    </row>
    <row r="543" spans="1:26" ht="15.95" customHeight="1">
      <c r="A543" s="20"/>
      <c r="B543" s="20"/>
      <c r="C543" s="20"/>
      <c r="D543" s="20"/>
      <c r="E543" s="20"/>
      <c r="F543" s="20"/>
      <c r="G543" s="20"/>
      <c r="H543" s="20"/>
      <c r="I543" s="20"/>
      <c r="J543" s="20"/>
      <c r="K543" s="20"/>
      <c r="L543" s="20"/>
      <c r="M543" s="20"/>
      <c r="N543" s="20"/>
      <c r="O543" s="20"/>
      <c r="P543" s="20"/>
      <c r="Q543" s="20"/>
      <c r="R543" s="20"/>
      <c r="S543" s="20"/>
      <c r="T543" s="20"/>
      <c r="U543" s="20"/>
      <c r="V543" s="20"/>
      <c r="W543" s="20"/>
      <c r="X543" s="20"/>
      <c r="Y543" s="20"/>
      <c r="Z543" s="20"/>
    </row>
    <row r="544" spans="1:26" ht="15.95" customHeight="1">
      <c r="A544" s="20"/>
      <c r="B544" s="20"/>
      <c r="C544" s="20"/>
      <c r="D544" s="20"/>
      <c r="E544" s="20"/>
      <c r="F544" s="20"/>
      <c r="G544" s="20"/>
      <c r="H544" s="20"/>
      <c r="I544" s="20"/>
      <c r="J544" s="20"/>
      <c r="K544" s="20"/>
      <c r="L544" s="20"/>
      <c r="M544" s="20"/>
      <c r="N544" s="20"/>
      <c r="O544" s="20"/>
      <c r="P544" s="20"/>
      <c r="Q544" s="20"/>
      <c r="R544" s="20"/>
      <c r="S544" s="20"/>
      <c r="T544" s="20"/>
      <c r="U544" s="20"/>
      <c r="V544" s="20"/>
      <c r="W544" s="20"/>
      <c r="X544" s="20"/>
      <c r="Y544" s="20"/>
      <c r="Z544" s="20"/>
    </row>
    <row r="545" spans="1:26" ht="15.95" customHeight="1">
      <c r="A545" s="20"/>
      <c r="B545" s="20"/>
      <c r="C545" s="20"/>
      <c r="D545" s="20"/>
      <c r="E545" s="20"/>
      <c r="F545" s="20"/>
      <c r="G545" s="20"/>
      <c r="H545" s="20"/>
      <c r="I545" s="20"/>
      <c r="J545" s="20"/>
      <c r="K545" s="20"/>
      <c r="L545" s="20"/>
      <c r="M545" s="20"/>
      <c r="N545" s="20"/>
      <c r="O545" s="20"/>
      <c r="P545" s="20"/>
      <c r="Q545" s="20"/>
      <c r="R545" s="20"/>
      <c r="S545" s="20"/>
      <c r="T545" s="20"/>
      <c r="U545" s="20"/>
      <c r="V545" s="20"/>
      <c r="W545" s="20"/>
      <c r="X545" s="20"/>
      <c r="Y545" s="20"/>
      <c r="Z545" s="20"/>
    </row>
    <row r="546" spans="1:26" ht="15.95" customHeight="1">
      <c r="A546" s="20"/>
      <c r="B546" s="20"/>
      <c r="C546" s="20"/>
      <c r="D546" s="20"/>
      <c r="E546" s="20"/>
      <c r="F546" s="20"/>
      <c r="G546" s="20"/>
      <c r="H546" s="20"/>
      <c r="I546" s="20"/>
      <c r="J546" s="20"/>
      <c r="K546" s="20"/>
      <c r="L546" s="20"/>
      <c r="M546" s="20"/>
      <c r="N546" s="20"/>
      <c r="O546" s="20"/>
      <c r="P546" s="20"/>
      <c r="Q546" s="20"/>
      <c r="R546" s="20"/>
      <c r="S546" s="20"/>
      <c r="T546" s="20"/>
      <c r="U546" s="20"/>
      <c r="V546" s="20"/>
      <c r="W546" s="20"/>
      <c r="X546" s="20"/>
      <c r="Y546" s="20"/>
      <c r="Z546" s="20"/>
    </row>
    <row r="547" spans="1:26" ht="15.95" customHeight="1">
      <c r="A547" s="20"/>
      <c r="B547" s="20"/>
      <c r="C547" s="20"/>
      <c r="D547" s="20"/>
      <c r="E547" s="20"/>
      <c r="F547" s="20"/>
      <c r="G547" s="20"/>
      <c r="H547" s="20"/>
      <c r="I547" s="20"/>
      <c r="J547" s="20"/>
      <c r="K547" s="20"/>
      <c r="L547" s="20"/>
      <c r="M547" s="20"/>
      <c r="N547" s="20"/>
      <c r="O547" s="20"/>
      <c r="P547" s="20"/>
      <c r="Q547" s="20"/>
      <c r="R547" s="20"/>
      <c r="S547" s="20"/>
      <c r="T547" s="20"/>
      <c r="U547" s="20"/>
      <c r="V547" s="20"/>
      <c r="W547" s="20"/>
      <c r="X547" s="20"/>
      <c r="Y547" s="20"/>
      <c r="Z547" s="20"/>
    </row>
    <row r="548" spans="1:26" ht="15.95" customHeight="1">
      <c r="A548" s="20"/>
      <c r="B548" s="20"/>
      <c r="C548" s="20"/>
      <c r="D548" s="20"/>
      <c r="E548" s="20"/>
      <c r="F548" s="20"/>
      <c r="G548" s="20"/>
      <c r="H548" s="20"/>
      <c r="I548" s="20"/>
      <c r="J548" s="20"/>
      <c r="K548" s="20"/>
      <c r="L548" s="20"/>
      <c r="M548" s="20"/>
      <c r="N548" s="20"/>
      <c r="O548" s="20"/>
      <c r="P548" s="20"/>
      <c r="Q548" s="20"/>
      <c r="R548" s="20"/>
      <c r="S548" s="20"/>
      <c r="T548" s="20"/>
      <c r="U548" s="20"/>
      <c r="V548" s="20"/>
      <c r="W548" s="20"/>
      <c r="X548" s="20"/>
      <c r="Y548" s="20"/>
      <c r="Z548" s="20"/>
    </row>
    <row r="549" spans="1:26" ht="15.95" customHeight="1">
      <c r="A549" s="20"/>
      <c r="B549" s="20"/>
      <c r="C549" s="20"/>
      <c r="D549" s="20"/>
      <c r="E549" s="20"/>
      <c r="F549" s="20"/>
      <c r="G549" s="20"/>
      <c r="H549" s="20"/>
      <c r="I549" s="20"/>
      <c r="J549" s="20"/>
      <c r="K549" s="20"/>
      <c r="L549" s="20"/>
      <c r="M549" s="20"/>
      <c r="N549" s="20"/>
      <c r="O549" s="20"/>
      <c r="P549" s="20"/>
      <c r="Q549" s="20"/>
      <c r="R549" s="20"/>
      <c r="S549" s="20"/>
      <c r="T549" s="20"/>
      <c r="U549" s="20"/>
      <c r="V549" s="20"/>
      <c r="W549" s="20"/>
      <c r="X549" s="20"/>
      <c r="Y549" s="20"/>
      <c r="Z549" s="20"/>
    </row>
    <row r="550" spans="1:26" ht="15.95" customHeight="1">
      <c r="A550" s="20"/>
      <c r="B550" s="20"/>
      <c r="C550" s="20"/>
      <c r="D550" s="20"/>
      <c r="E550" s="20"/>
      <c r="F550" s="20"/>
      <c r="G550" s="20"/>
      <c r="H550" s="20"/>
      <c r="I550" s="20"/>
      <c r="J550" s="20"/>
      <c r="K550" s="20"/>
      <c r="L550" s="20"/>
      <c r="M550" s="20"/>
      <c r="N550" s="20"/>
      <c r="O550" s="20"/>
      <c r="P550" s="20"/>
      <c r="Q550" s="20"/>
      <c r="R550" s="20"/>
      <c r="S550" s="20"/>
      <c r="T550" s="20"/>
      <c r="U550" s="20"/>
      <c r="V550" s="20"/>
      <c r="W550" s="20"/>
      <c r="X550" s="20"/>
      <c r="Y550" s="20"/>
      <c r="Z550" s="20"/>
    </row>
    <row r="551" spans="1:26" ht="15.95" customHeight="1">
      <c r="A551" s="20"/>
      <c r="B551" s="20"/>
      <c r="C551" s="20"/>
      <c r="D551" s="20"/>
      <c r="E551" s="20"/>
      <c r="F551" s="20"/>
      <c r="G551" s="20"/>
      <c r="H551" s="20"/>
      <c r="I551" s="20"/>
      <c r="J551" s="20"/>
      <c r="K551" s="20"/>
      <c r="L551" s="20"/>
      <c r="M551" s="20"/>
      <c r="N551" s="20"/>
      <c r="O551" s="20"/>
      <c r="P551" s="20"/>
      <c r="Q551" s="20"/>
      <c r="R551" s="20"/>
      <c r="S551" s="20"/>
      <c r="T551" s="20"/>
      <c r="U551" s="20"/>
      <c r="V551" s="20"/>
      <c r="W551" s="20"/>
      <c r="X551" s="20"/>
      <c r="Y551" s="20"/>
      <c r="Z551" s="20"/>
    </row>
    <row r="552" spans="1:26" ht="15.95" customHeight="1">
      <c r="A552" s="20"/>
      <c r="B552" s="20"/>
      <c r="C552" s="20"/>
      <c r="D552" s="20"/>
      <c r="E552" s="20"/>
      <c r="F552" s="20"/>
      <c r="G552" s="20"/>
      <c r="H552" s="20"/>
      <c r="I552" s="20"/>
      <c r="J552" s="20"/>
      <c r="K552" s="20"/>
      <c r="L552" s="20"/>
      <c r="M552" s="20"/>
      <c r="N552" s="20"/>
      <c r="O552" s="20"/>
      <c r="P552" s="20"/>
      <c r="Q552" s="20"/>
      <c r="R552" s="20"/>
      <c r="S552" s="20"/>
      <c r="T552" s="20"/>
      <c r="U552" s="20"/>
      <c r="V552" s="20"/>
      <c r="W552" s="20"/>
      <c r="X552" s="20"/>
      <c r="Y552" s="20"/>
      <c r="Z552" s="20"/>
    </row>
    <row r="553" spans="1:26" ht="15.95" customHeight="1">
      <c r="A553" s="20"/>
      <c r="B553" s="20"/>
      <c r="C553" s="20"/>
      <c r="D553" s="20"/>
      <c r="E553" s="20"/>
      <c r="F553" s="20"/>
      <c r="G553" s="20"/>
      <c r="H553" s="20"/>
      <c r="I553" s="20"/>
      <c r="J553" s="20"/>
      <c r="K553" s="20"/>
      <c r="L553" s="20"/>
      <c r="M553" s="20"/>
      <c r="N553" s="20"/>
      <c r="O553" s="20"/>
      <c r="P553" s="20"/>
      <c r="Q553" s="20"/>
      <c r="R553" s="20"/>
      <c r="S553" s="20"/>
      <c r="T553" s="20"/>
      <c r="U553" s="20"/>
      <c r="V553" s="20"/>
      <c r="W553" s="20"/>
      <c r="X553" s="20"/>
      <c r="Y553" s="20"/>
      <c r="Z553" s="20"/>
    </row>
    <row r="554" spans="1:26" ht="15.95" customHeight="1">
      <c r="A554" s="20"/>
      <c r="B554" s="20"/>
      <c r="C554" s="20"/>
      <c r="D554" s="20"/>
      <c r="E554" s="20"/>
      <c r="F554" s="20"/>
      <c r="G554" s="20"/>
      <c r="H554" s="20"/>
      <c r="I554" s="20"/>
      <c r="J554" s="20"/>
      <c r="K554" s="20"/>
      <c r="L554" s="20"/>
      <c r="M554" s="20"/>
      <c r="N554" s="20"/>
      <c r="O554" s="20"/>
      <c r="P554" s="20"/>
      <c r="Q554" s="20"/>
      <c r="R554" s="20"/>
      <c r="S554" s="20"/>
      <c r="T554" s="20"/>
      <c r="U554" s="20"/>
      <c r="V554" s="20"/>
      <c r="W554" s="20"/>
      <c r="X554" s="20"/>
      <c r="Y554" s="20"/>
      <c r="Z554" s="20"/>
    </row>
    <row r="555" spans="1:26" ht="15.95" customHeight="1">
      <c r="A555" s="20"/>
      <c r="B555" s="20"/>
      <c r="C555" s="20"/>
      <c r="D555" s="20"/>
      <c r="E555" s="20"/>
      <c r="F555" s="20"/>
      <c r="G555" s="20"/>
      <c r="H555" s="20"/>
      <c r="I555" s="20"/>
      <c r="J555" s="20"/>
      <c r="K555" s="20"/>
      <c r="L555" s="20"/>
      <c r="M555" s="20"/>
      <c r="N555" s="20"/>
      <c r="O555" s="20"/>
      <c r="P555" s="20"/>
      <c r="Q555" s="20"/>
      <c r="R555" s="20"/>
      <c r="S555" s="20"/>
      <c r="T555" s="20"/>
      <c r="U555" s="20"/>
      <c r="V555" s="20"/>
      <c r="W555" s="20"/>
      <c r="X555" s="20"/>
      <c r="Y555" s="20"/>
      <c r="Z555" s="20"/>
    </row>
    <row r="556" spans="1:26" ht="15.95" customHeight="1">
      <c r="A556" s="20"/>
      <c r="B556" s="20"/>
      <c r="C556" s="20"/>
      <c r="D556" s="20"/>
      <c r="E556" s="20"/>
      <c r="F556" s="20"/>
      <c r="G556" s="20"/>
      <c r="H556" s="20"/>
      <c r="I556" s="20"/>
      <c r="J556" s="20"/>
      <c r="K556" s="20"/>
      <c r="L556" s="20"/>
      <c r="M556" s="20"/>
      <c r="N556" s="20"/>
      <c r="O556" s="20"/>
      <c r="P556" s="20"/>
      <c r="Q556" s="20"/>
      <c r="R556" s="20"/>
      <c r="S556" s="20"/>
      <c r="T556" s="20"/>
      <c r="U556" s="20"/>
      <c r="V556" s="20"/>
      <c r="W556" s="20"/>
      <c r="X556" s="20"/>
      <c r="Y556" s="20"/>
      <c r="Z556" s="20"/>
    </row>
    <row r="557" spans="1:26" ht="15.95" customHeight="1">
      <c r="A557" s="20"/>
      <c r="B557" s="20"/>
      <c r="C557" s="20"/>
      <c r="D557" s="20"/>
      <c r="E557" s="20"/>
      <c r="F557" s="20"/>
      <c r="G557" s="20"/>
      <c r="H557" s="20"/>
      <c r="I557" s="20"/>
      <c r="J557" s="20"/>
      <c r="K557" s="20"/>
      <c r="L557" s="20"/>
      <c r="M557" s="20"/>
      <c r="N557" s="20"/>
      <c r="O557" s="20"/>
      <c r="P557" s="20"/>
      <c r="Q557" s="20"/>
      <c r="R557" s="20"/>
      <c r="S557" s="20"/>
      <c r="T557" s="20"/>
      <c r="U557" s="20"/>
      <c r="V557" s="20"/>
      <c r="W557" s="20"/>
      <c r="X557" s="20"/>
      <c r="Y557" s="20"/>
      <c r="Z557" s="20"/>
    </row>
    <row r="558" spans="1:26" ht="15.95" customHeight="1">
      <c r="A558" s="20"/>
      <c r="B558" s="20"/>
      <c r="C558" s="20"/>
      <c r="D558" s="20"/>
      <c r="E558" s="20"/>
      <c r="F558" s="20"/>
      <c r="G558" s="20"/>
      <c r="H558" s="20"/>
      <c r="I558" s="20"/>
      <c r="J558" s="20"/>
      <c r="K558" s="20"/>
      <c r="L558" s="20"/>
      <c r="M558" s="20"/>
      <c r="N558" s="20"/>
      <c r="O558" s="20"/>
      <c r="P558" s="20"/>
      <c r="Q558" s="20"/>
      <c r="R558" s="20"/>
      <c r="S558" s="20"/>
      <c r="T558" s="20"/>
      <c r="U558" s="20"/>
      <c r="V558" s="20"/>
      <c r="W558" s="20"/>
      <c r="X558" s="20"/>
      <c r="Y558" s="20"/>
      <c r="Z558" s="20"/>
    </row>
    <row r="559" spans="1:26" ht="15.95" customHeight="1">
      <c r="A559" s="20"/>
      <c r="B559" s="20"/>
      <c r="C559" s="20"/>
      <c r="D559" s="20"/>
      <c r="E559" s="20"/>
      <c r="F559" s="20"/>
      <c r="G559" s="20"/>
      <c r="H559" s="20"/>
      <c r="I559" s="20"/>
      <c r="J559" s="20"/>
      <c r="K559" s="20"/>
      <c r="L559" s="20"/>
      <c r="M559" s="20"/>
      <c r="N559" s="20"/>
      <c r="O559" s="20"/>
      <c r="P559" s="20"/>
      <c r="Q559" s="20"/>
      <c r="R559" s="20"/>
      <c r="S559" s="20"/>
      <c r="T559" s="20"/>
      <c r="U559" s="20"/>
      <c r="V559" s="20"/>
      <c r="W559" s="20"/>
      <c r="X559" s="20"/>
      <c r="Y559" s="20"/>
      <c r="Z559" s="20"/>
    </row>
    <row r="560" spans="1:26" ht="15.95" customHeight="1">
      <c r="A560" s="20"/>
      <c r="B560" s="20"/>
      <c r="C560" s="20"/>
      <c r="D560" s="20"/>
      <c r="E560" s="20"/>
      <c r="F560" s="20"/>
      <c r="G560" s="20"/>
      <c r="H560" s="20"/>
      <c r="I560" s="20"/>
      <c r="J560" s="20"/>
      <c r="K560" s="20"/>
      <c r="L560" s="20"/>
      <c r="M560" s="20"/>
      <c r="N560" s="20"/>
      <c r="O560" s="20"/>
      <c r="P560" s="20"/>
      <c r="Q560" s="20"/>
      <c r="R560" s="20"/>
      <c r="S560" s="20"/>
      <c r="T560" s="20"/>
      <c r="U560" s="20"/>
      <c r="V560" s="20"/>
      <c r="W560" s="20"/>
      <c r="X560" s="20"/>
      <c r="Y560" s="20"/>
      <c r="Z560" s="20"/>
    </row>
    <row r="561" spans="1:26" ht="15.95" customHeight="1">
      <c r="A561" s="20"/>
      <c r="B561" s="20"/>
      <c r="C561" s="20"/>
      <c r="D561" s="20"/>
      <c r="E561" s="20"/>
      <c r="F561" s="20"/>
      <c r="G561" s="20"/>
      <c r="H561" s="20"/>
      <c r="I561" s="20"/>
      <c r="J561" s="20"/>
      <c r="K561" s="20"/>
      <c r="L561" s="20"/>
      <c r="M561" s="20"/>
      <c r="N561" s="20"/>
      <c r="O561" s="20"/>
      <c r="P561" s="20"/>
      <c r="Q561" s="20"/>
      <c r="R561" s="20"/>
      <c r="S561" s="20"/>
      <c r="T561" s="20"/>
      <c r="U561" s="20"/>
      <c r="V561" s="20"/>
      <c r="W561" s="20"/>
      <c r="X561" s="20"/>
      <c r="Y561" s="20"/>
      <c r="Z561" s="20"/>
    </row>
    <row r="562" spans="1:26" ht="15.95" customHeight="1">
      <c r="A562" s="20"/>
      <c r="B562" s="20"/>
      <c r="C562" s="20"/>
      <c r="D562" s="20"/>
      <c r="E562" s="20"/>
      <c r="F562" s="20"/>
      <c r="G562" s="20"/>
      <c r="H562" s="20"/>
      <c r="I562" s="20"/>
      <c r="J562" s="20"/>
      <c r="K562" s="20"/>
      <c r="L562" s="20"/>
      <c r="M562" s="20"/>
      <c r="N562" s="20"/>
      <c r="O562" s="20"/>
      <c r="P562" s="20"/>
      <c r="Q562" s="20"/>
      <c r="R562" s="20"/>
      <c r="S562" s="20"/>
      <c r="T562" s="20"/>
      <c r="U562" s="20"/>
      <c r="V562" s="20"/>
      <c r="W562" s="20"/>
      <c r="X562" s="20"/>
      <c r="Y562" s="20"/>
      <c r="Z562" s="20"/>
    </row>
    <row r="563" spans="1:26" ht="15.95" customHeight="1">
      <c r="A563" s="20"/>
      <c r="B563" s="20"/>
      <c r="C563" s="20"/>
      <c r="D563" s="20"/>
      <c r="E563" s="20"/>
      <c r="F563" s="20"/>
      <c r="G563" s="20"/>
      <c r="H563" s="20"/>
      <c r="I563" s="20"/>
      <c r="J563" s="20"/>
      <c r="K563" s="20"/>
      <c r="L563" s="20"/>
      <c r="M563" s="20"/>
      <c r="N563" s="20"/>
      <c r="O563" s="20"/>
      <c r="P563" s="20"/>
      <c r="Q563" s="20"/>
      <c r="R563" s="20"/>
      <c r="S563" s="20"/>
      <c r="T563" s="20"/>
      <c r="U563" s="20"/>
      <c r="V563" s="20"/>
      <c r="W563" s="20"/>
      <c r="X563" s="20"/>
      <c r="Y563" s="20"/>
      <c r="Z563" s="20"/>
    </row>
    <row r="564" spans="1:26" ht="15.95" customHeight="1">
      <c r="A564" s="20"/>
      <c r="B564" s="20"/>
      <c r="C564" s="20"/>
      <c r="D564" s="20"/>
      <c r="E564" s="20"/>
      <c r="F564" s="20"/>
      <c r="G564" s="20"/>
      <c r="H564" s="20"/>
      <c r="I564" s="20"/>
      <c r="J564" s="20"/>
      <c r="K564" s="20"/>
      <c r="L564" s="20"/>
      <c r="M564" s="20"/>
      <c r="N564" s="20"/>
      <c r="O564" s="20"/>
      <c r="P564" s="20"/>
      <c r="Q564" s="20"/>
      <c r="R564" s="20"/>
      <c r="S564" s="20"/>
      <c r="T564" s="20"/>
      <c r="U564" s="20"/>
      <c r="V564" s="20"/>
      <c r="W564" s="20"/>
      <c r="X564" s="20"/>
      <c r="Y564" s="20"/>
      <c r="Z564" s="20"/>
    </row>
    <row r="565" spans="1:26" ht="15.95" customHeight="1">
      <c r="A565" s="20"/>
      <c r="B565" s="20"/>
      <c r="C565" s="20"/>
      <c r="D565" s="20"/>
      <c r="E565" s="20"/>
      <c r="F565" s="20"/>
      <c r="G565" s="20"/>
      <c r="H565" s="20"/>
      <c r="I565" s="20"/>
      <c r="J565" s="20"/>
      <c r="K565" s="20"/>
      <c r="L565" s="20"/>
      <c r="M565" s="20"/>
      <c r="N565" s="20"/>
      <c r="O565" s="20"/>
      <c r="P565" s="20"/>
      <c r="Q565" s="20"/>
      <c r="R565" s="20"/>
      <c r="S565" s="20"/>
      <c r="T565" s="20"/>
      <c r="U565" s="20"/>
      <c r="V565" s="20"/>
      <c r="W565" s="20"/>
      <c r="X565" s="20"/>
      <c r="Y565" s="20"/>
      <c r="Z565" s="20"/>
    </row>
    <row r="566" spans="1:26" ht="15.95" customHeight="1">
      <c r="A566" s="20"/>
      <c r="B566" s="20"/>
      <c r="C566" s="20"/>
      <c r="D566" s="20"/>
      <c r="E566" s="20"/>
      <c r="F566" s="20"/>
      <c r="G566" s="20"/>
      <c r="H566" s="20"/>
      <c r="I566" s="20"/>
      <c r="J566" s="20"/>
      <c r="K566" s="20"/>
      <c r="L566" s="20"/>
      <c r="M566" s="20"/>
      <c r="N566" s="20"/>
      <c r="O566" s="20"/>
      <c r="P566" s="20"/>
      <c r="Q566" s="20"/>
      <c r="R566" s="20"/>
      <c r="S566" s="20"/>
      <c r="T566" s="20"/>
      <c r="U566" s="20"/>
      <c r="V566" s="20"/>
      <c r="W566" s="20"/>
      <c r="X566" s="20"/>
      <c r="Y566" s="20"/>
      <c r="Z566" s="20"/>
    </row>
    <row r="567" spans="1:26" ht="15.95" customHeight="1">
      <c r="A567" s="20"/>
      <c r="B567" s="20"/>
      <c r="C567" s="20"/>
      <c r="D567" s="20"/>
      <c r="E567" s="20"/>
      <c r="F567" s="20"/>
      <c r="G567" s="20"/>
      <c r="H567" s="20"/>
      <c r="I567" s="20"/>
      <c r="J567" s="20"/>
      <c r="K567" s="20"/>
      <c r="L567" s="20"/>
      <c r="M567" s="20"/>
      <c r="N567" s="20"/>
      <c r="O567" s="20"/>
      <c r="P567" s="20"/>
      <c r="Q567" s="20"/>
      <c r="R567" s="20"/>
      <c r="S567" s="20"/>
      <c r="T567" s="20"/>
      <c r="U567" s="20"/>
      <c r="V567" s="20"/>
      <c r="W567" s="20"/>
      <c r="X567" s="20"/>
      <c r="Y567" s="20"/>
      <c r="Z567" s="20"/>
    </row>
    <row r="568" spans="1:26" ht="15.95" customHeight="1">
      <c r="A568" s="20"/>
      <c r="B568" s="20"/>
      <c r="C568" s="20"/>
      <c r="D568" s="20"/>
      <c r="E568" s="20"/>
      <c r="F568" s="20"/>
      <c r="G568" s="20"/>
      <c r="H568" s="20"/>
      <c r="I568" s="20"/>
      <c r="J568" s="20"/>
      <c r="K568" s="20"/>
      <c r="L568" s="20"/>
      <c r="M568" s="20"/>
      <c r="N568" s="20"/>
      <c r="O568" s="20"/>
      <c r="P568" s="20"/>
      <c r="Q568" s="20"/>
      <c r="R568" s="20"/>
      <c r="S568" s="20"/>
      <c r="T568" s="20"/>
      <c r="U568" s="20"/>
      <c r="V568" s="20"/>
      <c r="W568" s="20"/>
      <c r="X568" s="20"/>
      <c r="Y568" s="20"/>
      <c r="Z568" s="20"/>
    </row>
    <row r="569" spans="1:26" ht="15.95" customHeight="1">
      <c r="A569" s="20"/>
      <c r="B569" s="20"/>
      <c r="C569" s="20"/>
      <c r="D569" s="20"/>
      <c r="E569" s="20"/>
      <c r="F569" s="20"/>
      <c r="G569" s="20"/>
      <c r="H569" s="20"/>
      <c r="I569" s="20"/>
      <c r="J569" s="20"/>
      <c r="K569" s="20"/>
      <c r="L569" s="20"/>
      <c r="M569" s="20"/>
      <c r="N569" s="20"/>
      <c r="O569" s="20"/>
      <c r="P569" s="20"/>
      <c r="Q569" s="20"/>
      <c r="R569" s="20"/>
      <c r="S569" s="20"/>
      <c r="T569" s="20"/>
      <c r="U569" s="20"/>
      <c r="V569" s="20"/>
      <c r="W569" s="20"/>
      <c r="X569" s="20"/>
      <c r="Y569" s="20"/>
      <c r="Z569" s="20"/>
    </row>
    <row r="570" spans="1:26" ht="15.95" customHeight="1">
      <c r="A570" s="20"/>
      <c r="B570" s="20"/>
      <c r="C570" s="20"/>
      <c r="D570" s="20"/>
      <c r="E570" s="20"/>
      <c r="F570" s="20"/>
      <c r="G570" s="20"/>
      <c r="H570" s="20"/>
      <c r="I570" s="20"/>
      <c r="J570" s="20"/>
      <c r="K570" s="20"/>
      <c r="L570" s="20"/>
      <c r="M570" s="20"/>
      <c r="N570" s="20"/>
      <c r="O570" s="20"/>
      <c r="P570" s="20"/>
      <c r="Q570" s="20"/>
      <c r="R570" s="20"/>
      <c r="S570" s="20"/>
      <c r="T570" s="20"/>
      <c r="U570" s="20"/>
      <c r="V570" s="20"/>
      <c r="W570" s="20"/>
      <c r="X570" s="20"/>
      <c r="Y570" s="20"/>
      <c r="Z570" s="20"/>
    </row>
    <row r="571" spans="1:26" ht="15.95" customHeight="1">
      <c r="A571" s="20"/>
      <c r="B571" s="20"/>
      <c r="C571" s="20"/>
      <c r="D571" s="20"/>
      <c r="E571" s="20"/>
      <c r="F571" s="20"/>
      <c r="G571" s="20"/>
      <c r="H571" s="20"/>
      <c r="I571" s="20"/>
      <c r="J571" s="20"/>
      <c r="K571" s="20"/>
      <c r="L571" s="20"/>
      <c r="M571" s="20"/>
      <c r="N571" s="20"/>
      <c r="O571" s="20"/>
      <c r="P571" s="20"/>
      <c r="Q571" s="20"/>
      <c r="R571" s="20"/>
      <c r="S571" s="20"/>
      <c r="T571" s="20"/>
      <c r="U571" s="20"/>
      <c r="V571" s="20"/>
      <c r="W571" s="20"/>
      <c r="X571" s="20"/>
      <c r="Y571" s="20"/>
      <c r="Z571" s="20"/>
    </row>
    <row r="572" spans="1:26" ht="15.95" customHeight="1">
      <c r="A572" s="20"/>
      <c r="B572" s="20"/>
      <c r="C572" s="20"/>
      <c r="D572" s="20"/>
      <c r="E572" s="20"/>
      <c r="F572" s="20"/>
      <c r="G572" s="20"/>
      <c r="H572" s="20"/>
      <c r="I572" s="20"/>
      <c r="J572" s="20"/>
      <c r="K572" s="20"/>
      <c r="L572" s="20"/>
      <c r="M572" s="20"/>
      <c r="N572" s="20"/>
      <c r="O572" s="20"/>
      <c r="P572" s="20"/>
      <c r="Q572" s="20"/>
      <c r="R572" s="20"/>
      <c r="S572" s="20"/>
      <c r="T572" s="20"/>
      <c r="U572" s="20"/>
      <c r="V572" s="20"/>
      <c r="W572" s="20"/>
      <c r="X572" s="20"/>
      <c r="Y572" s="20"/>
      <c r="Z572" s="20"/>
    </row>
    <row r="573" spans="1:26" ht="15.95" customHeight="1">
      <c r="A573" s="20"/>
      <c r="B573" s="20"/>
      <c r="C573" s="20"/>
      <c r="D573" s="20"/>
      <c r="E573" s="20"/>
      <c r="F573" s="20"/>
      <c r="G573" s="20"/>
      <c r="H573" s="20"/>
      <c r="I573" s="20"/>
      <c r="J573" s="20"/>
      <c r="K573" s="20"/>
      <c r="L573" s="20"/>
      <c r="M573" s="20"/>
      <c r="N573" s="20"/>
      <c r="O573" s="20"/>
      <c r="P573" s="20"/>
      <c r="Q573" s="20"/>
      <c r="R573" s="20"/>
      <c r="S573" s="20"/>
      <c r="T573" s="20"/>
      <c r="U573" s="20"/>
      <c r="V573" s="20"/>
      <c r="W573" s="20"/>
      <c r="X573" s="20"/>
      <c r="Y573" s="20"/>
      <c r="Z573" s="20"/>
    </row>
    <row r="574" spans="1:26" ht="15.95" customHeight="1">
      <c r="A574" s="20"/>
      <c r="B574" s="20"/>
      <c r="C574" s="20"/>
      <c r="D574" s="20"/>
      <c r="E574" s="20"/>
      <c r="F574" s="20"/>
      <c r="G574" s="20"/>
      <c r="H574" s="20"/>
      <c r="I574" s="20"/>
      <c r="J574" s="20"/>
      <c r="K574" s="20"/>
      <c r="L574" s="20"/>
      <c r="M574" s="20"/>
      <c r="N574" s="20"/>
      <c r="O574" s="20"/>
      <c r="P574" s="20"/>
      <c r="Q574" s="20"/>
      <c r="R574" s="20"/>
      <c r="S574" s="20"/>
      <c r="T574" s="20"/>
      <c r="U574" s="20"/>
      <c r="V574" s="20"/>
      <c r="W574" s="20"/>
      <c r="X574" s="20"/>
      <c r="Y574" s="20"/>
      <c r="Z574" s="20"/>
    </row>
    <row r="575" spans="1:26" ht="15.95" customHeight="1">
      <c r="A575" s="20"/>
      <c r="B575" s="20"/>
      <c r="C575" s="20"/>
      <c r="D575" s="20"/>
      <c r="E575" s="20"/>
      <c r="F575" s="20"/>
      <c r="G575" s="20"/>
      <c r="H575" s="20"/>
      <c r="I575" s="20"/>
      <c r="J575" s="20"/>
      <c r="K575" s="20"/>
      <c r="L575" s="20"/>
      <c r="M575" s="20"/>
      <c r="N575" s="20"/>
      <c r="O575" s="20"/>
      <c r="P575" s="20"/>
      <c r="Q575" s="20"/>
      <c r="R575" s="20"/>
      <c r="S575" s="20"/>
      <c r="T575" s="20"/>
      <c r="U575" s="20"/>
      <c r="V575" s="20"/>
      <c r="W575" s="20"/>
      <c r="X575" s="20"/>
      <c r="Y575" s="20"/>
      <c r="Z575" s="20"/>
    </row>
    <row r="576" spans="1:26" ht="15.95" customHeight="1">
      <c r="A576" s="20"/>
      <c r="B576" s="20"/>
      <c r="C576" s="20"/>
      <c r="D576" s="20"/>
      <c r="E576" s="20"/>
      <c r="F576" s="20"/>
      <c r="G576" s="20"/>
      <c r="H576" s="20"/>
      <c r="I576" s="20"/>
      <c r="J576" s="20"/>
      <c r="K576" s="20"/>
      <c r="L576" s="20"/>
      <c r="M576" s="20"/>
      <c r="N576" s="20"/>
      <c r="O576" s="20"/>
      <c r="P576" s="20"/>
      <c r="Q576" s="20"/>
      <c r="R576" s="20"/>
      <c r="S576" s="20"/>
      <c r="T576" s="20"/>
      <c r="U576" s="20"/>
      <c r="V576" s="20"/>
      <c r="W576" s="20"/>
      <c r="X576" s="20"/>
      <c r="Y576" s="20"/>
      <c r="Z576" s="20"/>
    </row>
    <row r="577" spans="1:26" ht="15.95" customHeight="1">
      <c r="A577" s="20"/>
      <c r="B577" s="20"/>
      <c r="C577" s="20"/>
      <c r="D577" s="20"/>
      <c r="E577" s="20"/>
      <c r="F577" s="20"/>
      <c r="G577" s="20"/>
      <c r="H577" s="20"/>
      <c r="I577" s="20"/>
      <c r="J577" s="20"/>
      <c r="K577" s="20"/>
      <c r="L577" s="20"/>
      <c r="M577" s="20"/>
      <c r="N577" s="20"/>
      <c r="O577" s="20"/>
      <c r="P577" s="20"/>
      <c r="Q577" s="20"/>
      <c r="R577" s="20"/>
      <c r="S577" s="20"/>
      <c r="T577" s="20"/>
      <c r="U577" s="20"/>
      <c r="V577" s="20"/>
      <c r="W577" s="20"/>
      <c r="X577" s="20"/>
      <c r="Y577" s="20"/>
      <c r="Z577" s="20"/>
    </row>
    <row r="578" spans="1:26" ht="15.95" customHeight="1">
      <c r="A578" s="20"/>
      <c r="B578" s="20"/>
      <c r="C578" s="20"/>
      <c r="D578" s="20"/>
      <c r="E578" s="20"/>
      <c r="F578" s="20"/>
      <c r="G578" s="20"/>
      <c r="H578" s="20"/>
      <c r="I578" s="20"/>
      <c r="J578" s="20"/>
      <c r="K578" s="20"/>
      <c r="L578" s="20"/>
      <c r="M578" s="20"/>
      <c r="N578" s="20"/>
      <c r="O578" s="20"/>
      <c r="P578" s="20"/>
      <c r="Q578" s="20"/>
      <c r="R578" s="20"/>
      <c r="S578" s="20"/>
      <c r="T578" s="20"/>
      <c r="U578" s="20"/>
      <c r="V578" s="20"/>
      <c r="W578" s="20"/>
      <c r="X578" s="20"/>
      <c r="Y578" s="20"/>
      <c r="Z578" s="20"/>
    </row>
    <row r="579" spans="1:26" ht="15.95" customHeight="1">
      <c r="A579" s="20"/>
      <c r="B579" s="20"/>
      <c r="C579" s="20"/>
      <c r="D579" s="20"/>
      <c r="E579" s="20"/>
      <c r="F579" s="20"/>
      <c r="G579" s="20"/>
      <c r="H579" s="20"/>
      <c r="I579" s="20"/>
      <c r="J579" s="20"/>
      <c r="K579" s="20"/>
      <c r="L579" s="20"/>
      <c r="M579" s="20"/>
      <c r="N579" s="20"/>
      <c r="O579" s="20"/>
      <c r="P579" s="20"/>
      <c r="Q579" s="20"/>
      <c r="R579" s="20"/>
      <c r="S579" s="20"/>
      <c r="T579" s="20"/>
      <c r="U579" s="20"/>
      <c r="V579" s="20"/>
      <c r="W579" s="20"/>
      <c r="X579" s="20"/>
      <c r="Y579" s="20"/>
      <c r="Z579" s="20"/>
    </row>
    <row r="580" spans="1:26" ht="15.95" customHeight="1">
      <c r="A580" s="20"/>
      <c r="B580" s="20"/>
      <c r="C580" s="20"/>
      <c r="D580" s="20"/>
      <c r="E580" s="20"/>
      <c r="F580" s="20"/>
      <c r="G580" s="20"/>
      <c r="H580" s="20"/>
      <c r="I580" s="20"/>
      <c r="J580" s="20"/>
      <c r="K580" s="20"/>
      <c r="L580" s="20"/>
      <c r="M580" s="20"/>
      <c r="N580" s="20"/>
      <c r="O580" s="20"/>
      <c r="P580" s="20"/>
      <c r="Q580" s="20"/>
      <c r="R580" s="20"/>
      <c r="S580" s="20"/>
      <c r="T580" s="20"/>
      <c r="U580" s="20"/>
      <c r="V580" s="20"/>
      <c r="W580" s="20"/>
      <c r="X580" s="20"/>
      <c r="Y580" s="20"/>
      <c r="Z580" s="20"/>
    </row>
    <row r="581" spans="1:26" ht="15.95" customHeight="1">
      <c r="A581" s="20"/>
      <c r="B581" s="20"/>
      <c r="C581" s="20"/>
      <c r="D581" s="20"/>
      <c r="E581" s="20"/>
      <c r="F581" s="20"/>
      <c r="G581" s="20"/>
      <c r="H581" s="20"/>
      <c r="I581" s="20"/>
      <c r="J581" s="20"/>
      <c r="K581" s="20"/>
      <c r="L581" s="20"/>
      <c r="M581" s="20"/>
      <c r="N581" s="20"/>
      <c r="O581" s="20"/>
      <c r="P581" s="20"/>
      <c r="Q581" s="20"/>
      <c r="R581" s="20"/>
      <c r="S581" s="20"/>
      <c r="T581" s="20"/>
      <c r="U581" s="20"/>
      <c r="V581" s="20"/>
      <c r="W581" s="20"/>
      <c r="X581" s="20"/>
      <c r="Y581" s="20"/>
      <c r="Z581" s="20"/>
    </row>
    <row r="582" spans="1:26" ht="15.95" customHeight="1">
      <c r="A582" s="20"/>
      <c r="B582" s="20"/>
      <c r="C582" s="20"/>
      <c r="D582" s="20"/>
      <c r="E582" s="20"/>
      <c r="F582" s="20"/>
      <c r="G582" s="20"/>
      <c r="H582" s="20"/>
      <c r="I582" s="20"/>
      <c r="J582" s="20"/>
      <c r="K582" s="20"/>
      <c r="L582" s="20"/>
      <c r="M582" s="20"/>
      <c r="N582" s="20"/>
      <c r="O582" s="20"/>
      <c r="P582" s="20"/>
      <c r="Q582" s="20"/>
      <c r="R582" s="20"/>
      <c r="S582" s="20"/>
      <c r="T582" s="20"/>
      <c r="U582" s="20"/>
      <c r="V582" s="20"/>
      <c r="W582" s="20"/>
      <c r="X582" s="20"/>
      <c r="Y582" s="20"/>
      <c r="Z582" s="20"/>
    </row>
    <row r="583" spans="1:26" ht="15.95" customHeight="1">
      <c r="A583" s="20"/>
      <c r="B583" s="20"/>
      <c r="C583" s="20"/>
      <c r="D583" s="20"/>
      <c r="E583" s="20"/>
      <c r="F583" s="20"/>
      <c r="G583" s="20"/>
      <c r="H583" s="20"/>
      <c r="I583" s="20"/>
      <c r="J583" s="20"/>
      <c r="K583" s="20"/>
      <c r="L583" s="20"/>
      <c r="M583" s="20"/>
      <c r="N583" s="20"/>
      <c r="O583" s="20"/>
      <c r="P583" s="20"/>
      <c r="Q583" s="20"/>
      <c r="R583" s="20"/>
      <c r="S583" s="20"/>
      <c r="T583" s="20"/>
      <c r="U583" s="20"/>
      <c r="V583" s="20"/>
      <c r="W583" s="20"/>
      <c r="X583" s="20"/>
      <c r="Y583" s="20"/>
      <c r="Z583" s="20"/>
    </row>
    <row r="584" spans="1:26" ht="15.95" customHeight="1">
      <c r="A584" s="20"/>
      <c r="B584" s="20"/>
      <c r="C584" s="20"/>
      <c r="D584" s="20"/>
      <c r="E584" s="20"/>
      <c r="F584" s="20"/>
      <c r="G584" s="20"/>
      <c r="H584" s="20"/>
      <c r="I584" s="20"/>
      <c r="J584" s="20"/>
      <c r="K584" s="20"/>
      <c r="L584" s="20"/>
      <c r="M584" s="20"/>
      <c r="N584" s="20"/>
      <c r="O584" s="20"/>
      <c r="P584" s="20"/>
      <c r="Q584" s="20"/>
      <c r="R584" s="20"/>
      <c r="S584" s="20"/>
      <c r="T584" s="20"/>
      <c r="U584" s="20"/>
      <c r="V584" s="20"/>
      <c r="W584" s="20"/>
      <c r="X584" s="20"/>
      <c r="Y584" s="20"/>
      <c r="Z584" s="20"/>
    </row>
    <row r="585" spans="1:26" ht="15.95" customHeight="1">
      <c r="A585" s="20"/>
      <c r="B585" s="20"/>
      <c r="C585" s="20"/>
      <c r="D585" s="20"/>
      <c r="E585" s="20"/>
      <c r="F585" s="20"/>
      <c r="G585" s="20"/>
      <c r="H585" s="20"/>
      <c r="I585" s="20"/>
      <c r="J585" s="20"/>
      <c r="K585" s="20"/>
      <c r="L585" s="20"/>
      <c r="M585" s="20"/>
      <c r="N585" s="20"/>
      <c r="O585" s="20"/>
      <c r="P585" s="20"/>
      <c r="Q585" s="20"/>
      <c r="R585" s="20"/>
      <c r="S585" s="20"/>
      <c r="T585" s="20"/>
      <c r="U585" s="20"/>
      <c r="V585" s="20"/>
      <c r="W585" s="20"/>
      <c r="X585" s="20"/>
      <c r="Y585" s="20"/>
      <c r="Z585" s="20"/>
    </row>
    <row r="586" spans="1:26" ht="15.95" customHeight="1">
      <c r="A586" s="20"/>
      <c r="B586" s="20"/>
      <c r="C586" s="20"/>
      <c r="D586" s="20"/>
      <c r="E586" s="20"/>
      <c r="F586" s="20"/>
      <c r="G586" s="20"/>
      <c r="H586" s="20"/>
      <c r="I586" s="20"/>
      <c r="J586" s="20"/>
      <c r="K586" s="20"/>
      <c r="L586" s="20"/>
      <c r="M586" s="20"/>
      <c r="N586" s="20"/>
      <c r="O586" s="20"/>
      <c r="P586" s="20"/>
      <c r="Q586" s="20"/>
      <c r="R586" s="20"/>
      <c r="S586" s="20"/>
      <c r="T586" s="20"/>
      <c r="U586" s="20"/>
      <c r="V586" s="20"/>
      <c r="W586" s="20"/>
      <c r="X586" s="20"/>
      <c r="Y586" s="20"/>
      <c r="Z586" s="20"/>
    </row>
    <row r="587" spans="1:26" ht="15.95" customHeight="1">
      <c r="A587" s="20"/>
      <c r="B587" s="20"/>
      <c r="C587" s="20"/>
      <c r="D587" s="20"/>
      <c r="E587" s="20"/>
      <c r="F587" s="20"/>
      <c r="G587" s="20"/>
      <c r="H587" s="20"/>
      <c r="I587" s="20"/>
      <c r="J587" s="20"/>
      <c r="K587" s="20"/>
      <c r="L587" s="20"/>
      <c r="M587" s="20"/>
      <c r="N587" s="20"/>
      <c r="O587" s="20"/>
      <c r="P587" s="20"/>
      <c r="Q587" s="20"/>
      <c r="R587" s="20"/>
      <c r="S587" s="20"/>
      <c r="T587" s="20"/>
      <c r="U587" s="20"/>
      <c r="V587" s="20"/>
      <c r="W587" s="20"/>
      <c r="X587" s="20"/>
      <c r="Y587" s="20"/>
      <c r="Z587" s="20"/>
    </row>
    <row r="588" spans="1:26" ht="15.95" customHeight="1">
      <c r="A588" s="20"/>
      <c r="B588" s="20"/>
      <c r="C588" s="20"/>
      <c r="D588" s="20"/>
      <c r="E588" s="20"/>
      <c r="F588" s="20"/>
      <c r="G588" s="20"/>
      <c r="H588" s="20"/>
      <c r="I588" s="20"/>
      <c r="J588" s="20"/>
      <c r="K588" s="20"/>
      <c r="L588" s="20"/>
      <c r="M588" s="20"/>
      <c r="N588" s="20"/>
      <c r="O588" s="20"/>
      <c r="P588" s="20"/>
      <c r="Q588" s="20"/>
      <c r="R588" s="20"/>
      <c r="S588" s="20"/>
      <c r="T588" s="20"/>
      <c r="U588" s="20"/>
      <c r="V588" s="20"/>
      <c r="W588" s="20"/>
      <c r="X588" s="20"/>
      <c r="Y588" s="20"/>
      <c r="Z588" s="20"/>
    </row>
    <row r="589" spans="1:26" ht="15.95" customHeight="1">
      <c r="A589" s="20"/>
      <c r="B589" s="20"/>
      <c r="C589" s="20"/>
      <c r="D589" s="20"/>
      <c r="E589" s="20"/>
      <c r="F589" s="20"/>
      <c r="G589" s="20"/>
      <c r="H589" s="20"/>
      <c r="I589" s="20"/>
      <c r="J589" s="20"/>
      <c r="K589" s="20"/>
      <c r="L589" s="20"/>
      <c r="M589" s="20"/>
      <c r="N589" s="20"/>
      <c r="O589" s="20"/>
      <c r="P589" s="20"/>
      <c r="Q589" s="20"/>
      <c r="R589" s="20"/>
      <c r="S589" s="20"/>
      <c r="T589" s="20"/>
      <c r="U589" s="20"/>
      <c r="V589" s="20"/>
      <c r="W589" s="20"/>
      <c r="X589" s="20"/>
      <c r="Y589" s="20"/>
      <c r="Z589" s="20"/>
    </row>
    <row r="590" spans="1:26" ht="15.95" customHeight="1">
      <c r="A590" s="20"/>
      <c r="B590" s="20"/>
      <c r="C590" s="20"/>
      <c r="D590" s="20"/>
      <c r="E590" s="20"/>
      <c r="F590" s="20"/>
      <c r="G590" s="20"/>
      <c r="H590" s="20"/>
      <c r="I590" s="20"/>
      <c r="J590" s="20"/>
      <c r="K590" s="20"/>
      <c r="L590" s="20"/>
      <c r="M590" s="20"/>
      <c r="N590" s="20"/>
      <c r="O590" s="20"/>
      <c r="P590" s="20"/>
      <c r="Q590" s="20"/>
      <c r="R590" s="20"/>
      <c r="S590" s="20"/>
      <c r="T590" s="20"/>
      <c r="U590" s="20"/>
      <c r="V590" s="20"/>
      <c r="W590" s="20"/>
      <c r="X590" s="20"/>
      <c r="Y590" s="20"/>
      <c r="Z590" s="20"/>
    </row>
    <row r="591" spans="1:26" ht="15.95" customHeight="1">
      <c r="A591" s="20"/>
      <c r="B591" s="20"/>
      <c r="C591" s="20"/>
      <c r="D591" s="20"/>
      <c r="E591" s="20"/>
      <c r="F591" s="20"/>
      <c r="G591" s="20"/>
      <c r="H591" s="20"/>
      <c r="I591" s="20"/>
      <c r="J591" s="20"/>
      <c r="K591" s="20"/>
      <c r="L591" s="20"/>
      <c r="M591" s="20"/>
      <c r="N591" s="20"/>
      <c r="O591" s="20"/>
      <c r="P591" s="20"/>
      <c r="Q591" s="20"/>
      <c r="R591" s="20"/>
      <c r="S591" s="20"/>
      <c r="T591" s="20"/>
      <c r="U591" s="20"/>
      <c r="V591" s="20"/>
      <c r="W591" s="20"/>
      <c r="X591" s="20"/>
      <c r="Y591" s="20"/>
      <c r="Z591" s="20"/>
    </row>
    <row r="592" spans="1:26" ht="15.95" customHeight="1">
      <c r="A592" s="20"/>
      <c r="B592" s="20"/>
      <c r="C592" s="20"/>
      <c r="D592" s="20"/>
      <c r="E592" s="20"/>
      <c r="F592" s="20"/>
      <c r="G592" s="20"/>
      <c r="H592" s="20"/>
      <c r="I592" s="20"/>
      <c r="J592" s="20"/>
      <c r="K592" s="20"/>
      <c r="L592" s="20"/>
      <c r="M592" s="20"/>
      <c r="N592" s="20"/>
      <c r="O592" s="20"/>
      <c r="P592" s="20"/>
      <c r="Q592" s="20"/>
      <c r="R592" s="20"/>
      <c r="S592" s="20"/>
      <c r="T592" s="20"/>
      <c r="U592" s="20"/>
      <c r="V592" s="20"/>
      <c r="W592" s="20"/>
      <c r="X592" s="20"/>
      <c r="Y592" s="20"/>
      <c r="Z592" s="20"/>
    </row>
    <row r="593" spans="1:26" ht="15.95" customHeight="1">
      <c r="A593" s="20"/>
      <c r="B593" s="20"/>
      <c r="C593" s="20"/>
      <c r="D593" s="20"/>
      <c r="E593" s="20"/>
      <c r="F593" s="20"/>
      <c r="G593" s="20"/>
      <c r="H593" s="20"/>
      <c r="I593" s="20"/>
      <c r="J593" s="20"/>
      <c r="K593" s="20"/>
      <c r="L593" s="20"/>
      <c r="M593" s="20"/>
      <c r="N593" s="20"/>
      <c r="O593" s="20"/>
      <c r="P593" s="20"/>
      <c r="Q593" s="20"/>
      <c r="R593" s="20"/>
      <c r="S593" s="20"/>
      <c r="T593" s="20"/>
      <c r="U593" s="20"/>
      <c r="V593" s="20"/>
      <c r="W593" s="20"/>
      <c r="X593" s="20"/>
      <c r="Y593" s="20"/>
      <c r="Z593" s="20"/>
    </row>
    <row r="594" spans="1:26" ht="15.95" customHeight="1">
      <c r="A594" s="20"/>
      <c r="B594" s="20"/>
      <c r="C594" s="20"/>
      <c r="D594" s="20"/>
      <c r="E594" s="20"/>
      <c r="F594" s="20"/>
      <c r="G594" s="20"/>
      <c r="H594" s="20"/>
      <c r="I594" s="20"/>
      <c r="J594" s="20"/>
      <c r="K594" s="20"/>
      <c r="L594" s="20"/>
      <c r="M594" s="20"/>
      <c r="N594" s="20"/>
      <c r="O594" s="20"/>
      <c r="P594" s="20"/>
      <c r="Q594" s="20"/>
      <c r="R594" s="20"/>
      <c r="S594" s="20"/>
      <c r="T594" s="20"/>
      <c r="U594" s="20"/>
      <c r="V594" s="20"/>
      <c r="W594" s="20"/>
      <c r="X594" s="20"/>
      <c r="Y594" s="20"/>
      <c r="Z594" s="20"/>
    </row>
    <row r="595" spans="1:26" ht="15.95" customHeight="1">
      <c r="A595" s="20"/>
      <c r="B595" s="20"/>
      <c r="C595" s="20"/>
      <c r="D595" s="20"/>
      <c r="E595" s="20"/>
      <c r="F595" s="20"/>
      <c r="G595" s="20"/>
      <c r="H595" s="20"/>
      <c r="I595" s="20"/>
      <c r="J595" s="20"/>
      <c r="K595" s="20"/>
      <c r="L595" s="20"/>
      <c r="M595" s="20"/>
      <c r="N595" s="20"/>
      <c r="O595" s="20"/>
      <c r="P595" s="20"/>
      <c r="Q595" s="20"/>
      <c r="R595" s="20"/>
      <c r="S595" s="20"/>
      <c r="T595" s="20"/>
      <c r="U595" s="20"/>
      <c r="V595" s="20"/>
      <c r="W595" s="20"/>
      <c r="X595" s="20"/>
      <c r="Y595" s="20"/>
      <c r="Z595" s="20"/>
    </row>
    <row r="596" spans="1:26" ht="15.95" customHeight="1">
      <c r="A596" s="20"/>
      <c r="B596" s="20"/>
      <c r="C596" s="20"/>
      <c r="D596" s="20"/>
      <c r="E596" s="20"/>
      <c r="F596" s="20"/>
      <c r="G596" s="20"/>
      <c r="H596" s="20"/>
      <c r="I596" s="20"/>
      <c r="J596" s="20"/>
      <c r="K596" s="20"/>
      <c r="L596" s="20"/>
      <c r="M596" s="20"/>
      <c r="N596" s="20"/>
      <c r="O596" s="20"/>
      <c r="P596" s="20"/>
      <c r="Q596" s="20"/>
      <c r="R596" s="20"/>
      <c r="S596" s="20"/>
      <c r="T596" s="20"/>
      <c r="U596" s="20"/>
      <c r="V596" s="20"/>
      <c r="W596" s="20"/>
      <c r="X596" s="20"/>
      <c r="Y596" s="20"/>
      <c r="Z596" s="20"/>
    </row>
    <row r="597" spans="1:26" ht="15.95" customHeight="1">
      <c r="A597" s="20"/>
      <c r="B597" s="20"/>
      <c r="C597" s="20"/>
      <c r="D597" s="20"/>
      <c r="E597" s="20"/>
      <c r="F597" s="20"/>
      <c r="G597" s="20"/>
      <c r="H597" s="20"/>
      <c r="I597" s="20"/>
      <c r="J597" s="20"/>
      <c r="K597" s="20"/>
      <c r="L597" s="20"/>
      <c r="M597" s="20"/>
      <c r="N597" s="20"/>
      <c r="O597" s="20"/>
      <c r="P597" s="20"/>
      <c r="Q597" s="20"/>
      <c r="R597" s="20"/>
      <c r="S597" s="20"/>
      <c r="T597" s="20"/>
      <c r="U597" s="20"/>
      <c r="V597" s="20"/>
      <c r="W597" s="20"/>
      <c r="X597" s="20"/>
      <c r="Y597" s="20"/>
      <c r="Z597" s="20"/>
    </row>
    <row r="598" spans="1:26" ht="15.95" customHeight="1">
      <c r="A598" s="20"/>
      <c r="B598" s="20"/>
      <c r="C598" s="20"/>
      <c r="D598" s="20"/>
      <c r="E598" s="20"/>
      <c r="F598" s="20"/>
      <c r="G598" s="20"/>
      <c r="H598" s="20"/>
      <c r="I598" s="20"/>
      <c r="J598" s="20"/>
      <c r="K598" s="20"/>
      <c r="L598" s="20"/>
      <c r="M598" s="20"/>
      <c r="N598" s="20"/>
      <c r="O598" s="20"/>
      <c r="P598" s="20"/>
      <c r="Q598" s="20"/>
      <c r="R598" s="20"/>
      <c r="S598" s="20"/>
      <c r="T598" s="20"/>
      <c r="U598" s="20"/>
      <c r="V598" s="20"/>
      <c r="W598" s="20"/>
      <c r="X598" s="20"/>
      <c r="Y598" s="20"/>
      <c r="Z598" s="20"/>
    </row>
    <row r="599" spans="1:26" ht="15.95" customHeight="1">
      <c r="A599" s="20"/>
      <c r="B599" s="20"/>
      <c r="C599" s="20"/>
      <c r="D599" s="20"/>
      <c r="E599" s="20"/>
      <c r="F599" s="20"/>
      <c r="G599" s="20"/>
      <c r="H599" s="20"/>
      <c r="I599" s="20"/>
      <c r="J599" s="20"/>
      <c r="K599" s="20"/>
      <c r="L599" s="20"/>
      <c r="M599" s="20"/>
      <c r="N599" s="20"/>
      <c r="O599" s="20"/>
      <c r="P599" s="20"/>
      <c r="Q599" s="20"/>
      <c r="R599" s="20"/>
      <c r="S599" s="20"/>
      <c r="T599" s="20"/>
      <c r="U599" s="20"/>
      <c r="V599" s="20"/>
      <c r="W599" s="20"/>
      <c r="X599" s="20"/>
      <c r="Y599" s="20"/>
      <c r="Z599" s="20"/>
    </row>
    <row r="600" spans="1:26" ht="15.95" customHeight="1">
      <c r="A600" s="20"/>
      <c r="B600" s="20"/>
      <c r="C600" s="20"/>
      <c r="D600" s="20"/>
      <c r="E600" s="20"/>
      <c r="F600" s="20"/>
      <c r="G600" s="20"/>
      <c r="H600" s="20"/>
      <c r="I600" s="20"/>
      <c r="J600" s="20"/>
      <c r="K600" s="20"/>
      <c r="L600" s="20"/>
      <c r="M600" s="20"/>
      <c r="N600" s="20"/>
      <c r="O600" s="20"/>
      <c r="P600" s="20"/>
      <c r="Q600" s="20"/>
      <c r="R600" s="20"/>
      <c r="S600" s="20"/>
      <c r="T600" s="20"/>
      <c r="U600" s="20"/>
      <c r="V600" s="20"/>
      <c r="W600" s="20"/>
      <c r="X600" s="20"/>
      <c r="Y600" s="20"/>
      <c r="Z600" s="20"/>
    </row>
    <row r="601" spans="1:26" ht="15.95" customHeight="1">
      <c r="A601" s="20"/>
      <c r="B601" s="20"/>
      <c r="C601" s="20"/>
      <c r="D601" s="20"/>
      <c r="E601" s="20"/>
      <c r="F601" s="20"/>
      <c r="G601" s="20"/>
      <c r="H601" s="20"/>
      <c r="I601" s="20"/>
      <c r="J601" s="20"/>
      <c r="K601" s="20"/>
      <c r="L601" s="20"/>
      <c r="M601" s="20"/>
      <c r="N601" s="20"/>
      <c r="O601" s="20"/>
      <c r="P601" s="20"/>
      <c r="Q601" s="20"/>
      <c r="R601" s="20"/>
      <c r="S601" s="20"/>
      <c r="T601" s="20"/>
      <c r="U601" s="20"/>
      <c r="V601" s="20"/>
      <c r="W601" s="20"/>
      <c r="X601" s="20"/>
      <c r="Y601" s="20"/>
      <c r="Z601" s="20"/>
    </row>
    <row r="602" spans="1:26" ht="15.95" customHeight="1">
      <c r="A602" s="20"/>
      <c r="B602" s="20"/>
      <c r="C602" s="20"/>
      <c r="D602" s="20"/>
      <c r="E602" s="20"/>
      <c r="F602" s="20"/>
      <c r="G602" s="20"/>
      <c r="H602" s="20"/>
      <c r="I602" s="20"/>
      <c r="J602" s="20"/>
      <c r="K602" s="20"/>
      <c r="L602" s="20"/>
      <c r="M602" s="20"/>
      <c r="N602" s="20"/>
      <c r="O602" s="20"/>
      <c r="P602" s="20"/>
      <c r="Q602" s="20"/>
      <c r="R602" s="20"/>
      <c r="S602" s="20"/>
      <c r="T602" s="20"/>
      <c r="U602" s="20"/>
      <c r="V602" s="20"/>
      <c r="W602" s="20"/>
      <c r="X602" s="20"/>
      <c r="Y602" s="20"/>
      <c r="Z602" s="20"/>
    </row>
    <row r="603" spans="1:26" ht="15.95" customHeight="1">
      <c r="A603" s="20"/>
      <c r="B603" s="20"/>
      <c r="C603" s="20"/>
      <c r="D603" s="20"/>
      <c r="E603" s="20"/>
      <c r="F603" s="20"/>
      <c r="G603" s="20"/>
      <c r="H603" s="20"/>
      <c r="I603" s="20"/>
      <c r="J603" s="20"/>
      <c r="K603" s="20"/>
      <c r="L603" s="20"/>
      <c r="M603" s="20"/>
      <c r="N603" s="20"/>
      <c r="O603" s="20"/>
      <c r="P603" s="20"/>
      <c r="Q603" s="20"/>
      <c r="R603" s="20"/>
      <c r="S603" s="20"/>
      <c r="T603" s="20"/>
      <c r="U603" s="20"/>
      <c r="V603" s="20"/>
      <c r="W603" s="20"/>
      <c r="X603" s="20"/>
      <c r="Y603" s="20"/>
      <c r="Z603" s="20"/>
    </row>
    <row r="604" spans="1:26" ht="15.95" customHeight="1">
      <c r="A604" s="20"/>
      <c r="B604" s="20"/>
      <c r="C604" s="20"/>
      <c r="D604" s="20"/>
      <c r="E604" s="20"/>
      <c r="F604" s="20"/>
      <c r="G604" s="20"/>
      <c r="H604" s="20"/>
      <c r="I604" s="20"/>
      <c r="J604" s="20"/>
      <c r="K604" s="20"/>
      <c r="L604" s="20"/>
      <c r="M604" s="20"/>
      <c r="N604" s="20"/>
      <c r="O604" s="20"/>
      <c r="P604" s="20"/>
      <c r="Q604" s="20"/>
      <c r="R604" s="20"/>
      <c r="S604" s="20"/>
      <c r="T604" s="20"/>
      <c r="U604" s="20"/>
      <c r="V604" s="20"/>
      <c r="W604" s="20"/>
      <c r="X604" s="20"/>
      <c r="Y604" s="20"/>
      <c r="Z604" s="20"/>
    </row>
    <row r="605" spans="1:26" ht="15.95" customHeight="1">
      <c r="A605" s="20"/>
      <c r="B605" s="20"/>
      <c r="C605" s="20"/>
      <c r="D605" s="20"/>
      <c r="E605" s="20"/>
      <c r="F605" s="20"/>
      <c r="G605" s="20"/>
      <c r="H605" s="20"/>
      <c r="I605" s="20"/>
      <c r="J605" s="20"/>
      <c r="K605" s="20"/>
      <c r="L605" s="20"/>
      <c r="M605" s="20"/>
      <c r="N605" s="20"/>
      <c r="O605" s="20"/>
      <c r="P605" s="20"/>
      <c r="Q605" s="20"/>
      <c r="R605" s="20"/>
      <c r="S605" s="20"/>
      <c r="T605" s="20"/>
      <c r="U605" s="20"/>
      <c r="V605" s="20"/>
      <c r="W605" s="20"/>
      <c r="X605" s="20"/>
      <c r="Y605" s="20"/>
      <c r="Z605" s="20"/>
    </row>
    <row r="606" spans="1:26" ht="15.95" customHeight="1">
      <c r="A606" s="20"/>
      <c r="B606" s="20"/>
      <c r="C606" s="20"/>
      <c r="D606" s="20"/>
      <c r="E606" s="20"/>
      <c r="F606" s="20"/>
      <c r="G606" s="20"/>
      <c r="H606" s="20"/>
      <c r="I606" s="20"/>
      <c r="J606" s="20"/>
      <c r="K606" s="20"/>
      <c r="L606" s="20"/>
      <c r="M606" s="20"/>
      <c r="N606" s="20"/>
      <c r="O606" s="20"/>
      <c r="P606" s="20"/>
      <c r="Q606" s="20"/>
      <c r="R606" s="20"/>
      <c r="S606" s="20"/>
      <c r="T606" s="20"/>
      <c r="U606" s="20"/>
      <c r="V606" s="20"/>
      <c r="W606" s="20"/>
      <c r="X606" s="20"/>
      <c r="Y606" s="20"/>
      <c r="Z606" s="20"/>
    </row>
    <row r="607" spans="1:26" ht="15.95" customHeight="1">
      <c r="A607" s="20"/>
      <c r="B607" s="20"/>
      <c r="C607" s="20"/>
      <c r="D607" s="20"/>
      <c r="E607" s="20"/>
      <c r="F607" s="20"/>
      <c r="G607" s="20"/>
      <c r="H607" s="20"/>
      <c r="I607" s="20"/>
      <c r="J607" s="20"/>
      <c r="K607" s="20"/>
      <c r="L607" s="20"/>
      <c r="M607" s="20"/>
      <c r="N607" s="20"/>
      <c r="O607" s="20"/>
      <c r="P607" s="20"/>
      <c r="Q607" s="20"/>
      <c r="R607" s="20"/>
      <c r="S607" s="20"/>
      <c r="T607" s="20"/>
      <c r="U607" s="20"/>
      <c r="V607" s="20"/>
      <c r="W607" s="20"/>
      <c r="X607" s="20"/>
      <c r="Y607" s="20"/>
      <c r="Z607" s="20"/>
    </row>
    <row r="608" spans="1:26" ht="15.95" customHeight="1">
      <c r="A608" s="20"/>
      <c r="B608" s="20"/>
      <c r="C608" s="20"/>
      <c r="D608" s="20"/>
      <c r="E608" s="20"/>
      <c r="F608" s="20"/>
      <c r="G608" s="20"/>
      <c r="H608" s="20"/>
      <c r="I608" s="20"/>
      <c r="J608" s="20"/>
      <c r="K608" s="20"/>
      <c r="L608" s="20"/>
      <c r="M608" s="20"/>
      <c r="N608" s="20"/>
      <c r="O608" s="20"/>
      <c r="P608" s="20"/>
      <c r="Q608" s="20"/>
      <c r="R608" s="20"/>
      <c r="S608" s="20"/>
      <c r="T608" s="20"/>
      <c r="U608" s="20"/>
      <c r="V608" s="20"/>
      <c r="W608" s="20"/>
      <c r="X608" s="20"/>
      <c r="Y608" s="20"/>
      <c r="Z608" s="20"/>
    </row>
    <row r="609" spans="1:26" ht="15.95" customHeight="1">
      <c r="A609" s="20"/>
      <c r="B609" s="20"/>
      <c r="C609" s="20"/>
      <c r="D609" s="20"/>
      <c r="E609" s="20"/>
      <c r="F609" s="20"/>
      <c r="G609" s="20"/>
      <c r="H609" s="20"/>
      <c r="I609" s="20"/>
      <c r="J609" s="20"/>
      <c r="K609" s="20"/>
      <c r="L609" s="20"/>
      <c r="M609" s="20"/>
      <c r="N609" s="20"/>
      <c r="O609" s="20"/>
      <c r="P609" s="20"/>
      <c r="Q609" s="20"/>
      <c r="R609" s="20"/>
      <c r="S609" s="20"/>
      <c r="T609" s="20"/>
      <c r="U609" s="20"/>
      <c r="V609" s="20"/>
      <c r="W609" s="20"/>
      <c r="X609" s="20"/>
      <c r="Y609" s="20"/>
      <c r="Z609" s="20"/>
    </row>
    <row r="610" spans="1:26" ht="15.95" customHeight="1">
      <c r="A610" s="20"/>
      <c r="B610" s="20"/>
      <c r="C610" s="20"/>
      <c r="D610" s="20"/>
      <c r="E610" s="20"/>
      <c r="F610" s="20"/>
      <c r="G610" s="20"/>
      <c r="H610" s="20"/>
      <c r="I610" s="20"/>
      <c r="J610" s="20"/>
      <c r="K610" s="20"/>
      <c r="L610" s="20"/>
      <c r="M610" s="20"/>
      <c r="N610" s="20"/>
      <c r="O610" s="20"/>
      <c r="P610" s="20"/>
      <c r="Q610" s="20"/>
      <c r="R610" s="20"/>
      <c r="S610" s="20"/>
      <c r="T610" s="20"/>
      <c r="U610" s="20"/>
      <c r="V610" s="20"/>
      <c r="W610" s="20"/>
      <c r="X610" s="20"/>
      <c r="Y610" s="20"/>
      <c r="Z610" s="20"/>
    </row>
    <row r="611" spans="1:26" ht="15.95" customHeight="1">
      <c r="A611" s="20"/>
      <c r="B611" s="20"/>
      <c r="C611" s="20"/>
      <c r="D611" s="20"/>
      <c r="E611" s="20"/>
      <c r="F611" s="20"/>
      <c r="G611" s="20"/>
      <c r="H611" s="20"/>
      <c r="I611" s="20"/>
      <c r="J611" s="20"/>
      <c r="K611" s="20"/>
      <c r="L611" s="20"/>
      <c r="M611" s="20"/>
      <c r="N611" s="20"/>
      <c r="O611" s="20"/>
      <c r="P611" s="20"/>
      <c r="Q611" s="20"/>
      <c r="R611" s="20"/>
      <c r="S611" s="20"/>
      <c r="T611" s="20"/>
      <c r="U611" s="20"/>
      <c r="V611" s="20"/>
      <c r="W611" s="20"/>
      <c r="X611" s="20"/>
      <c r="Y611" s="20"/>
      <c r="Z611" s="20"/>
    </row>
    <row r="612" spans="1:26" ht="15.95" customHeight="1">
      <c r="A612" s="20"/>
      <c r="B612" s="20"/>
      <c r="C612" s="20"/>
      <c r="D612" s="20"/>
      <c r="E612" s="20"/>
      <c r="F612" s="20"/>
      <c r="G612" s="20"/>
      <c r="H612" s="20"/>
      <c r="I612" s="20"/>
      <c r="J612" s="20"/>
      <c r="K612" s="20"/>
      <c r="L612" s="20"/>
      <c r="M612" s="20"/>
      <c r="N612" s="20"/>
      <c r="O612" s="20"/>
      <c r="P612" s="20"/>
      <c r="Q612" s="20"/>
      <c r="R612" s="20"/>
      <c r="S612" s="20"/>
      <c r="T612" s="20"/>
      <c r="U612" s="20"/>
      <c r="V612" s="20"/>
      <c r="W612" s="20"/>
      <c r="X612" s="20"/>
      <c r="Y612" s="20"/>
      <c r="Z612" s="20"/>
    </row>
    <row r="613" spans="1:26" ht="15.95" customHeight="1">
      <c r="A613" s="20"/>
      <c r="B613" s="20"/>
      <c r="C613" s="20"/>
      <c r="D613" s="20"/>
      <c r="E613" s="20"/>
      <c r="F613" s="20"/>
      <c r="G613" s="20"/>
      <c r="H613" s="20"/>
      <c r="I613" s="20"/>
      <c r="J613" s="20"/>
      <c r="K613" s="20"/>
      <c r="L613" s="20"/>
      <c r="M613" s="20"/>
      <c r="N613" s="20"/>
      <c r="O613" s="20"/>
      <c r="P613" s="20"/>
      <c r="Q613" s="20"/>
      <c r="R613" s="20"/>
      <c r="S613" s="20"/>
      <c r="T613" s="20"/>
      <c r="U613" s="20"/>
      <c r="V613" s="20"/>
      <c r="W613" s="20"/>
      <c r="X613" s="20"/>
      <c r="Y613" s="20"/>
      <c r="Z613" s="20"/>
    </row>
    <row r="614" spans="1:26" ht="15.95" customHeight="1">
      <c r="A614" s="20"/>
      <c r="B614" s="20"/>
      <c r="C614" s="20"/>
      <c r="D614" s="20"/>
      <c r="E614" s="20"/>
      <c r="F614" s="20"/>
      <c r="G614" s="20"/>
      <c r="H614" s="20"/>
      <c r="I614" s="20"/>
      <c r="J614" s="20"/>
      <c r="K614" s="20"/>
      <c r="L614" s="20"/>
      <c r="M614" s="20"/>
      <c r="N614" s="20"/>
      <c r="O614" s="20"/>
      <c r="P614" s="20"/>
      <c r="Q614" s="20"/>
      <c r="R614" s="20"/>
      <c r="S614" s="20"/>
      <c r="T614" s="20"/>
      <c r="U614" s="20"/>
      <c r="V614" s="20"/>
      <c r="W614" s="20"/>
      <c r="X614" s="20"/>
      <c r="Y614" s="20"/>
      <c r="Z614" s="20"/>
    </row>
    <row r="615" spans="1:26" ht="15.95" customHeight="1">
      <c r="A615" s="20"/>
      <c r="B615" s="20"/>
      <c r="C615" s="20"/>
      <c r="D615" s="20"/>
      <c r="E615" s="20"/>
      <c r="F615" s="20"/>
      <c r="G615" s="20"/>
      <c r="H615" s="20"/>
      <c r="I615" s="20"/>
      <c r="J615" s="20"/>
      <c r="K615" s="20"/>
      <c r="L615" s="20"/>
      <c r="M615" s="20"/>
      <c r="N615" s="20"/>
      <c r="O615" s="20"/>
      <c r="P615" s="20"/>
      <c r="Q615" s="20"/>
      <c r="R615" s="20"/>
      <c r="S615" s="20"/>
      <c r="T615" s="20"/>
      <c r="U615" s="20"/>
      <c r="V615" s="20"/>
      <c r="W615" s="20"/>
      <c r="X615" s="20"/>
      <c r="Y615" s="20"/>
      <c r="Z615" s="20"/>
    </row>
    <row r="616" spans="1:26" ht="15.95" customHeight="1">
      <c r="A616" s="20"/>
      <c r="B616" s="20"/>
      <c r="C616" s="20"/>
      <c r="D616" s="20"/>
      <c r="E616" s="20"/>
      <c r="F616" s="20"/>
      <c r="G616" s="20"/>
      <c r="H616" s="20"/>
      <c r="I616" s="20"/>
      <c r="J616" s="20"/>
      <c r="K616" s="20"/>
      <c r="L616" s="20"/>
      <c r="M616" s="20"/>
      <c r="N616" s="20"/>
      <c r="O616" s="20"/>
      <c r="P616" s="20"/>
      <c r="Q616" s="20"/>
      <c r="R616" s="20"/>
      <c r="S616" s="20"/>
      <c r="T616" s="20"/>
      <c r="U616" s="20"/>
      <c r="V616" s="20"/>
      <c r="W616" s="20"/>
      <c r="X616" s="20"/>
      <c r="Y616" s="20"/>
      <c r="Z616" s="20"/>
    </row>
    <row r="617" spans="1:26" ht="15.95" customHeight="1">
      <c r="A617" s="20"/>
      <c r="B617" s="20"/>
      <c r="C617" s="20"/>
      <c r="D617" s="20"/>
      <c r="E617" s="20"/>
      <c r="F617" s="20"/>
      <c r="G617" s="20"/>
      <c r="H617" s="20"/>
      <c r="I617" s="20"/>
      <c r="J617" s="20"/>
      <c r="K617" s="20"/>
      <c r="L617" s="20"/>
      <c r="M617" s="20"/>
      <c r="N617" s="20"/>
      <c r="O617" s="20"/>
      <c r="P617" s="20"/>
      <c r="Q617" s="20"/>
      <c r="R617" s="20"/>
      <c r="S617" s="20"/>
      <c r="T617" s="20"/>
      <c r="U617" s="20"/>
      <c r="V617" s="20"/>
      <c r="W617" s="20"/>
      <c r="X617" s="20"/>
      <c r="Y617" s="20"/>
      <c r="Z617" s="20"/>
    </row>
    <row r="618" spans="1:26" ht="15.95" customHeight="1">
      <c r="A618" s="20"/>
      <c r="B618" s="20"/>
      <c r="C618" s="20"/>
      <c r="D618" s="20"/>
      <c r="E618" s="20"/>
      <c r="F618" s="20"/>
      <c r="G618" s="20"/>
      <c r="H618" s="20"/>
      <c r="I618" s="20"/>
      <c r="J618" s="20"/>
      <c r="K618" s="20"/>
      <c r="L618" s="20"/>
      <c r="M618" s="20"/>
      <c r="N618" s="20"/>
      <c r="O618" s="20"/>
      <c r="P618" s="20"/>
      <c r="Q618" s="20"/>
      <c r="R618" s="20"/>
      <c r="S618" s="20"/>
      <c r="T618" s="20"/>
      <c r="U618" s="20"/>
      <c r="V618" s="20"/>
      <c r="W618" s="20"/>
      <c r="X618" s="20"/>
      <c r="Y618" s="20"/>
      <c r="Z618" s="20"/>
    </row>
    <row r="619" spans="1:26" ht="15.95" customHeight="1">
      <c r="A619" s="20"/>
      <c r="B619" s="20"/>
      <c r="C619" s="20"/>
      <c r="D619" s="20"/>
      <c r="E619" s="20"/>
      <c r="F619" s="20"/>
      <c r="G619" s="20"/>
      <c r="H619" s="20"/>
      <c r="I619" s="20"/>
      <c r="J619" s="20"/>
      <c r="K619" s="20"/>
      <c r="L619" s="20"/>
      <c r="M619" s="20"/>
      <c r="N619" s="20"/>
      <c r="O619" s="20"/>
      <c r="P619" s="20"/>
      <c r="Q619" s="20"/>
      <c r="R619" s="20"/>
      <c r="S619" s="20"/>
      <c r="T619" s="20"/>
      <c r="U619" s="20"/>
      <c r="V619" s="20"/>
      <c r="W619" s="20"/>
      <c r="X619" s="20"/>
      <c r="Y619" s="20"/>
      <c r="Z619" s="20"/>
    </row>
    <row r="620" spans="1:26" ht="15.95" customHeight="1">
      <c r="A620" s="20"/>
      <c r="B620" s="20"/>
      <c r="C620" s="20"/>
      <c r="D620" s="20"/>
      <c r="E620" s="20"/>
      <c r="F620" s="20"/>
      <c r="G620" s="20"/>
      <c r="H620" s="20"/>
      <c r="I620" s="20"/>
      <c r="J620" s="20"/>
      <c r="K620" s="20"/>
      <c r="L620" s="20"/>
      <c r="M620" s="20"/>
      <c r="N620" s="20"/>
      <c r="O620" s="20"/>
      <c r="P620" s="20"/>
      <c r="Q620" s="20"/>
      <c r="R620" s="20"/>
      <c r="S620" s="20"/>
      <c r="T620" s="20"/>
      <c r="U620" s="20"/>
      <c r="V620" s="20"/>
      <c r="W620" s="20"/>
      <c r="X620" s="20"/>
      <c r="Y620" s="20"/>
      <c r="Z620" s="20"/>
    </row>
    <row r="621" spans="1:26" ht="15.95" customHeight="1">
      <c r="A621" s="20"/>
      <c r="B621" s="20"/>
      <c r="C621" s="20"/>
      <c r="D621" s="20"/>
      <c r="E621" s="20"/>
      <c r="F621" s="20"/>
      <c r="G621" s="20"/>
      <c r="H621" s="20"/>
      <c r="I621" s="20"/>
      <c r="J621" s="20"/>
      <c r="K621" s="20"/>
      <c r="L621" s="20"/>
      <c r="M621" s="20"/>
      <c r="N621" s="20"/>
      <c r="O621" s="20"/>
      <c r="P621" s="20"/>
      <c r="Q621" s="20"/>
      <c r="R621" s="20"/>
      <c r="S621" s="20"/>
      <c r="T621" s="20"/>
      <c r="U621" s="20"/>
      <c r="V621" s="20"/>
      <c r="W621" s="20"/>
      <c r="X621" s="20"/>
      <c r="Y621" s="20"/>
      <c r="Z621" s="20"/>
    </row>
    <row r="622" spans="1:26" ht="15.95" customHeight="1">
      <c r="A622" s="20"/>
      <c r="B622" s="20"/>
      <c r="C622" s="20"/>
      <c r="D622" s="20"/>
      <c r="E622" s="20"/>
      <c r="F622" s="20"/>
      <c r="G622" s="20"/>
      <c r="H622" s="20"/>
      <c r="I622" s="20"/>
      <c r="J622" s="20"/>
      <c r="K622" s="20"/>
      <c r="L622" s="20"/>
      <c r="M622" s="20"/>
      <c r="N622" s="20"/>
      <c r="O622" s="20"/>
      <c r="P622" s="20"/>
      <c r="Q622" s="20"/>
      <c r="R622" s="20"/>
      <c r="S622" s="20"/>
      <c r="T622" s="20"/>
      <c r="U622" s="20"/>
      <c r="V622" s="20"/>
      <c r="W622" s="20"/>
      <c r="X622" s="20"/>
      <c r="Y622" s="20"/>
      <c r="Z622" s="20"/>
    </row>
    <row r="623" spans="1:26" ht="15.95" customHeight="1">
      <c r="A623" s="20"/>
      <c r="B623" s="20"/>
      <c r="C623" s="20"/>
      <c r="D623" s="20"/>
      <c r="E623" s="20"/>
      <c r="F623" s="20"/>
      <c r="G623" s="20"/>
      <c r="H623" s="20"/>
      <c r="I623" s="20"/>
      <c r="J623" s="20"/>
      <c r="K623" s="20"/>
      <c r="L623" s="20"/>
      <c r="M623" s="20"/>
      <c r="N623" s="20"/>
      <c r="O623" s="20"/>
      <c r="P623" s="20"/>
      <c r="Q623" s="20"/>
      <c r="R623" s="20"/>
      <c r="S623" s="20"/>
      <c r="T623" s="20"/>
      <c r="U623" s="20"/>
      <c r="V623" s="20"/>
      <c r="W623" s="20"/>
      <c r="X623" s="20"/>
      <c r="Y623" s="20"/>
      <c r="Z623" s="20"/>
    </row>
    <row r="624" spans="1:26" ht="15.95" customHeight="1">
      <c r="A624" s="20"/>
      <c r="B624" s="20"/>
      <c r="C624" s="20"/>
      <c r="D624" s="20"/>
      <c r="E624" s="20"/>
      <c r="F624" s="20"/>
      <c r="G624" s="20"/>
      <c r="H624" s="20"/>
      <c r="I624" s="20"/>
      <c r="J624" s="20"/>
      <c r="K624" s="20"/>
      <c r="L624" s="20"/>
      <c r="M624" s="20"/>
      <c r="N624" s="20"/>
      <c r="O624" s="20"/>
      <c r="P624" s="20"/>
      <c r="Q624" s="20"/>
      <c r="R624" s="20"/>
      <c r="S624" s="20"/>
      <c r="T624" s="20"/>
      <c r="U624" s="20"/>
      <c r="V624" s="20"/>
      <c r="W624" s="20"/>
      <c r="X624" s="20"/>
      <c r="Y624" s="20"/>
      <c r="Z624" s="20"/>
    </row>
    <row r="625" spans="1:26" ht="15.95" customHeight="1">
      <c r="A625" s="20"/>
      <c r="B625" s="20"/>
      <c r="C625" s="20"/>
      <c r="D625" s="20"/>
      <c r="E625" s="20"/>
      <c r="F625" s="20"/>
      <c r="G625" s="20"/>
      <c r="H625" s="20"/>
      <c r="I625" s="20"/>
      <c r="J625" s="20"/>
      <c r="K625" s="20"/>
      <c r="L625" s="20"/>
      <c r="M625" s="20"/>
      <c r="N625" s="20"/>
      <c r="O625" s="20"/>
      <c r="P625" s="20"/>
      <c r="Q625" s="20"/>
      <c r="R625" s="20"/>
      <c r="S625" s="20"/>
      <c r="T625" s="20"/>
      <c r="U625" s="20"/>
      <c r="V625" s="20"/>
      <c r="W625" s="20"/>
      <c r="X625" s="20"/>
      <c r="Y625" s="20"/>
      <c r="Z625" s="20"/>
    </row>
    <row r="626" spans="1:26" ht="15.95" customHeight="1">
      <c r="A626" s="20"/>
      <c r="B626" s="20"/>
      <c r="C626" s="20"/>
      <c r="D626" s="20"/>
      <c r="E626" s="20"/>
      <c r="F626" s="20"/>
      <c r="G626" s="20"/>
      <c r="H626" s="20"/>
      <c r="I626" s="20"/>
      <c r="J626" s="20"/>
      <c r="K626" s="20"/>
      <c r="L626" s="20"/>
      <c r="M626" s="20"/>
      <c r="N626" s="20"/>
      <c r="O626" s="20"/>
      <c r="P626" s="20"/>
      <c r="Q626" s="20"/>
      <c r="R626" s="20"/>
      <c r="S626" s="20"/>
      <c r="T626" s="20"/>
      <c r="U626" s="20"/>
      <c r="V626" s="20"/>
      <c r="W626" s="20"/>
      <c r="X626" s="20"/>
      <c r="Y626" s="20"/>
      <c r="Z626" s="20"/>
    </row>
    <row r="627" spans="1:26" ht="15.95" customHeight="1">
      <c r="A627" s="20"/>
      <c r="B627" s="20"/>
      <c r="C627" s="20"/>
      <c r="D627" s="20"/>
      <c r="E627" s="20"/>
      <c r="F627" s="20"/>
      <c r="G627" s="20"/>
      <c r="H627" s="20"/>
      <c r="I627" s="20"/>
      <c r="J627" s="20"/>
      <c r="K627" s="20"/>
      <c r="L627" s="20"/>
      <c r="M627" s="20"/>
      <c r="N627" s="20"/>
      <c r="O627" s="20"/>
      <c r="P627" s="20"/>
      <c r="Q627" s="20"/>
      <c r="R627" s="20"/>
      <c r="S627" s="20"/>
      <c r="T627" s="20"/>
      <c r="U627" s="20"/>
      <c r="V627" s="20"/>
      <c r="W627" s="20"/>
      <c r="X627" s="20"/>
      <c r="Y627" s="20"/>
      <c r="Z627" s="20"/>
    </row>
    <row r="628" spans="1:26" ht="15.95" customHeight="1">
      <c r="A628" s="20"/>
      <c r="B628" s="20"/>
      <c r="C628" s="20"/>
      <c r="D628" s="20"/>
      <c r="E628" s="20"/>
      <c r="F628" s="20"/>
      <c r="G628" s="20"/>
      <c r="H628" s="20"/>
      <c r="I628" s="20"/>
      <c r="J628" s="20"/>
      <c r="K628" s="20"/>
      <c r="L628" s="20"/>
      <c r="M628" s="20"/>
      <c r="N628" s="20"/>
      <c r="O628" s="20"/>
      <c r="P628" s="20"/>
      <c r="Q628" s="20"/>
      <c r="R628" s="20"/>
      <c r="S628" s="20"/>
      <c r="T628" s="20"/>
      <c r="U628" s="20"/>
      <c r="V628" s="20"/>
      <c r="W628" s="20"/>
      <c r="X628" s="20"/>
      <c r="Y628" s="20"/>
      <c r="Z628" s="20"/>
    </row>
    <row r="629" spans="1:26" ht="15.95" customHeight="1">
      <c r="A629" s="20"/>
      <c r="B629" s="20"/>
      <c r="C629" s="20"/>
      <c r="D629" s="20"/>
      <c r="E629" s="20"/>
      <c r="F629" s="20"/>
      <c r="G629" s="20"/>
      <c r="H629" s="20"/>
      <c r="I629" s="20"/>
      <c r="J629" s="20"/>
      <c r="K629" s="20"/>
      <c r="L629" s="20"/>
      <c r="M629" s="20"/>
      <c r="N629" s="20"/>
      <c r="O629" s="20"/>
      <c r="P629" s="20"/>
      <c r="Q629" s="20"/>
      <c r="R629" s="20"/>
      <c r="S629" s="20"/>
      <c r="T629" s="20"/>
      <c r="U629" s="20"/>
      <c r="V629" s="20"/>
      <c r="W629" s="20"/>
      <c r="X629" s="20"/>
      <c r="Y629" s="20"/>
      <c r="Z629" s="20"/>
    </row>
    <row r="630" spans="1:26" ht="15.95" customHeight="1">
      <c r="A630" s="20"/>
      <c r="B630" s="20"/>
      <c r="C630" s="20"/>
      <c r="D630" s="20"/>
      <c r="E630" s="20"/>
      <c r="F630" s="20"/>
      <c r="G630" s="20"/>
      <c r="H630" s="20"/>
      <c r="I630" s="20"/>
      <c r="J630" s="20"/>
      <c r="K630" s="20"/>
      <c r="L630" s="20"/>
      <c r="M630" s="20"/>
      <c r="N630" s="20"/>
      <c r="O630" s="20"/>
      <c r="P630" s="20"/>
      <c r="Q630" s="20"/>
      <c r="R630" s="20"/>
      <c r="S630" s="20"/>
      <c r="T630" s="20"/>
      <c r="U630" s="20"/>
      <c r="V630" s="20"/>
      <c r="W630" s="20"/>
      <c r="X630" s="20"/>
      <c r="Y630" s="20"/>
      <c r="Z630" s="20"/>
    </row>
    <row r="631" spans="1:26" ht="15.95" customHeight="1">
      <c r="A631" s="20"/>
      <c r="B631" s="20"/>
      <c r="C631" s="20"/>
      <c r="D631" s="20"/>
      <c r="E631" s="20"/>
      <c r="F631" s="20"/>
      <c r="G631" s="20"/>
      <c r="H631" s="20"/>
      <c r="I631" s="20"/>
      <c r="J631" s="20"/>
      <c r="K631" s="20"/>
      <c r="L631" s="20"/>
      <c r="M631" s="20"/>
      <c r="N631" s="20"/>
      <c r="O631" s="20"/>
      <c r="P631" s="20"/>
      <c r="Q631" s="20"/>
      <c r="R631" s="20"/>
      <c r="S631" s="20"/>
      <c r="T631" s="20"/>
      <c r="U631" s="20"/>
      <c r="V631" s="20"/>
      <c r="W631" s="20"/>
      <c r="X631" s="20"/>
      <c r="Y631" s="20"/>
      <c r="Z631" s="20"/>
    </row>
    <row r="632" spans="1:26" ht="15.95" customHeight="1">
      <c r="A632" s="20"/>
      <c r="B632" s="20"/>
      <c r="C632" s="20"/>
      <c r="D632" s="20"/>
      <c r="E632" s="20"/>
      <c r="F632" s="20"/>
      <c r="G632" s="20"/>
      <c r="H632" s="20"/>
      <c r="I632" s="20"/>
      <c r="J632" s="20"/>
      <c r="K632" s="20"/>
      <c r="L632" s="20"/>
      <c r="M632" s="20"/>
      <c r="N632" s="20"/>
      <c r="O632" s="20"/>
      <c r="P632" s="20"/>
      <c r="Q632" s="20"/>
      <c r="R632" s="20"/>
      <c r="S632" s="20"/>
      <c r="T632" s="20"/>
      <c r="U632" s="20"/>
      <c r="V632" s="20"/>
      <c r="W632" s="20"/>
      <c r="X632" s="20"/>
      <c r="Y632" s="20"/>
      <c r="Z632" s="20"/>
    </row>
    <row r="633" spans="1:26" ht="15.95" customHeight="1">
      <c r="A633" s="20"/>
      <c r="B633" s="20"/>
      <c r="C633" s="20"/>
      <c r="D633" s="20"/>
      <c r="E633" s="20"/>
      <c r="F633" s="20"/>
      <c r="G633" s="20"/>
      <c r="H633" s="20"/>
      <c r="I633" s="20"/>
      <c r="J633" s="20"/>
      <c r="K633" s="20"/>
      <c r="L633" s="20"/>
      <c r="M633" s="20"/>
      <c r="N633" s="20"/>
      <c r="O633" s="20"/>
      <c r="P633" s="20"/>
      <c r="Q633" s="20"/>
      <c r="R633" s="20"/>
      <c r="S633" s="20"/>
      <c r="T633" s="20"/>
      <c r="U633" s="20"/>
      <c r="V633" s="20"/>
      <c r="W633" s="20"/>
      <c r="X633" s="20"/>
      <c r="Y633" s="20"/>
      <c r="Z633" s="20"/>
    </row>
    <row r="634" spans="1:26" ht="15.95" customHeight="1">
      <c r="A634" s="20"/>
      <c r="B634" s="20"/>
      <c r="C634" s="20"/>
      <c r="D634" s="20"/>
      <c r="E634" s="20"/>
      <c r="F634" s="20"/>
      <c r="G634" s="20"/>
      <c r="H634" s="20"/>
      <c r="I634" s="20"/>
      <c r="J634" s="20"/>
      <c r="K634" s="20"/>
      <c r="L634" s="20"/>
      <c r="M634" s="20"/>
      <c r="N634" s="20"/>
      <c r="O634" s="20"/>
      <c r="P634" s="20"/>
      <c r="Q634" s="20"/>
      <c r="R634" s="20"/>
      <c r="S634" s="20"/>
      <c r="T634" s="20"/>
      <c r="U634" s="20"/>
      <c r="V634" s="20"/>
      <c r="W634" s="20"/>
      <c r="X634" s="20"/>
      <c r="Y634" s="20"/>
      <c r="Z634" s="20"/>
    </row>
    <row r="635" spans="1:26" ht="15.95" customHeight="1">
      <c r="A635" s="20"/>
      <c r="B635" s="20"/>
      <c r="C635" s="20"/>
      <c r="D635" s="20"/>
      <c r="E635" s="20"/>
      <c r="F635" s="20"/>
      <c r="G635" s="20"/>
      <c r="H635" s="20"/>
      <c r="I635" s="20"/>
      <c r="J635" s="20"/>
      <c r="K635" s="20"/>
      <c r="L635" s="20"/>
      <c r="M635" s="20"/>
      <c r="N635" s="20"/>
      <c r="O635" s="20"/>
      <c r="P635" s="20"/>
      <c r="Q635" s="20"/>
      <c r="R635" s="20"/>
      <c r="S635" s="20"/>
      <c r="T635" s="20"/>
      <c r="U635" s="20"/>
      <c r="V635" s="20"/>
      <c r="W635" s="20"/>
      <c r="X635" s="20"/>
      <c r="Y635" s="20"/>
      <c r="Z635" s="20"/>
    </row>
    <row r="636" spans="1:26" ht="15.95" customHeight="1">
      <c r="A636" s="20"/>
      <c r="B636" s="20"/>
      <c r="C636" s="20"/>
      <c r="D636" s="20"/>
      <c r="E636" s="20"/>
      <c r="F636" s="20"/>
      <c r="G636" s="20"/>
      <c r="H636" s="20"/>
      <c r="I636" s="20"/>
      <c r="J636" s="20"/>
      <c r="K636" s="20"/>
      <c r="L636" s="20"/>
      <c r="M636" s="20"/>
      <c r="N636" s="20"/>
      <c r="O636" s="20"/>
      <c r="P636" s="20"/>
      <c r="Q636" s="20"/>
      <c r="R636" s="20"/>
      <c r="S636" s="20"/>
      <c r="T636" s="20"/>
      <c r="U636" s="20"/>
      <c r="V636" s="20"/>
      <c r="W636" s="20"/>
      <c r="X636" s="20"/>
      <c r="Y636" s="20"/>
      <c r="Z636" s="20"/>
    </row>
    <row r="637" spans="1:26" ht="15.95" customHeight="1">
      <c r="A637" s="20"/>
      <c r="B637" s="20"/>
      <c r="C637" s="20"/>
      <c r="D637" s="20"/>
      <c r="E637" s="20"/>
      <c r="F637" s="20"/>
      <c r="G637" s="20"/>
      <c r="H637" s="20"/>
      <c r="I637" s="20"/>
      <c r="J637" s="20"/>
      <c r="K637" s="20"/>
      <c r="L637" s="20"/>
      <c r="M637" s="20"/>
      <c r="N637" s="20"/>
      <c r="O637" s="20"/>
      <c r="P637" s="20"/>
      <c r="Q637" s="20"/>
      <c r="R637" s="20"/>
      <c r="S637" s="20"/>
      <c r="T637" s="20"/>
      <c r="U637" s="20"/>
      <c r="V637" s="20"/>
      <c r="W637" s="20"/>
      <c r="X637" s="20"/>
      <c r="Y637" s="20"/>
      <c r="Z637" s="20"/>
    </row>
    <row r="638" spans="1:26" ht="15.95" customHeight="1">
      <c r="A638" s="20"/>
      <c r="B638" s="20"/>
      <c r="C638" s="20"/>
      <c r="D638" s="20"/>
      <c r="E638" s="20"/>
      <c r="F638" s="20"/>
      <c r="G638" s="20"/>
      <c r="H638" s="20"/>
      <c r="I638" s="20"/>
      <c r="J638" s="20"/>
      <c r="K638" s="20"/>
      <c r="L638" s="20"/>
      <c r="M638" s="20"/>
      <c r="N638" s="20"/>
      <c r="O638" s="20"/>
      <c r="P638" s="20"/>
      <c r="Q638" s="20"/>
      <c r="R638" s="20"/>
      <c r="S638" s="20"/>
      <c r="T638" s="20"/>
      <c r="U638" s="20"/>
      <c r="V638" s="20"/>
      <c r="W638" s="20"/>
      <c r="X638" s="20"/>
      <c r="Y638" s="20"/>
      <c r="Z638" s="20"/>
    </row>
    <row r="639" spans="1:26" ht="15.95" customHeight="1">
      <c r="A639" s="20"/>
      <c r="B639" s="20"/>
      <c r="C639" s="20"/>
      <c r="D639" s="20"/>
      <c r="E639" s="20"/>
      <c r="F639" s="20"/>
      <c r="G639" s="20"/>
      <c r="H639" s="20"/>
      <c r="I639" s="20"/>
      <c r="J639" s="20"/>
      <c r="K639" s="20"/>
      <c r="L639" s="20"/>
      <c r="M639" s="20"/>
      <c r="N639" s="20"/>
      <c r="O639" s="20"/>
      <c r="P639" s="20"/>
      <c r="Q639" s="20"/>
      <c r="R639" s="20"/>
      <c r="S639" s="20"/>
      <c r="T639" s="20"/>
      <c r="U639" s="20"/>
      <c r="V639" s="20"/>
      <c r="W639" s="20"/>
      <c r="X639" s="20"/>
      <c r="Y639" s="20"/>
      <c r="Z639" s="20"/>
    </row>
    <row r="640" spans="1:26" ht="15.95" customHeight="1">
      <c r="A640" s="20"/>
      <c r="B640" s="20"/>
      <c r="C640" s="20"/>
      <c r="D640" s="20"/>
      <c r="E640" s="20"/>
      <c r="F640" s="20"/>
      <c r="G640" s="20"/>
      <c r="H640" s="20"/>
      <c r="I640" s="20"/>
      <c r="J640" s="20"/>
      <c r="K640" s="20"/>
      <c r="L640" s="20"/>
      <c r="M640" s="20"/>
      <c r="N640" s="20"/>
      <c r="O640" s="20"/>
      <c r="P640" s="20"/>
      <c r="Q640" s="20"/>
      <c r="R640" s="20"/>
      <c r="S640" s="20"/>
      <c r="T640" s="20"/>
      <c r="U640" s="20"/>
      <c r="V640" s="20"/>
      <c r="W640" s="20"/>
      <c r="X640" s="20"/>
      <c r="Y640" s="20"/>
      <c r="Z640" s="20"/>
    </row>
    <row r="641" spans="1:26" ht="15.95" customHeight="1">
      <c r="A641" s="20"/>
      <c r="B641" s="20"/>
      <c r="C641" s="20"/>
      <c r="D641" s="20"/>
      <c r="E641" s="20"/>
      <c r="F641" s="20"/>
      <c r="G641" s="20"/>
      <c r="H641" s="20"/>
      <c r="I641" s="20"/>
      <c r="J641" s="20"/>
      <c r="K641" s="20"/>
      <c r="L641" s="20"/>
      <c r="M641" s="20"/>
      <c r="N641" s="20"/>
      <c r="O641" s="20"/>
      <c r="P641" s="20"/>
      <c r="Q641" s="20"/>
      <c r="R641" s="20"/>
      <c r="S641" s="20"/>
      <c r="T641" s="20"/>
      <c r="U641" s="20"/>
      <c r="V641" s="20"/>
      <c r="W641" s="20"/>
      <c r="X641" s="20"/>
      <c r="Y641" s="20"/>
      <c r="Z641" s="20"/>
    </row>
    <row r="642" spans="1:26" ht="15.95" customHeight="1">
      <c r="A642" s="20"/>
      <c r="B642" s="20"/>
      <c r="C642" s="20"/>
      <c r="D642" s="20"/>
      <c r="E642" s="20"/>
      <c r="F642" s="20"/>
      <c r="G642" s="20"/>
      <c r="H642" s="20"/>
      <c r="I642" s="20"/>
      <c r="J642" s="20"/>
      <c r="K642" s="20"/>
      <c r="L642" s="20"/>
      <c r="M642" s="20"/>
      <c r="N642" s="20"/>
      <c r="O642" s="20"/>
      <c r="P642" s="20"/>
      <c r="Q642" s="20"/>
      <c r="R642" s="20"/>
      <c r="S642" s="20"/>
      <c r="T642" s="20"/>
      <c r="U642" s="20"/>
      <c r="V642" s="20"/>
      <c r="W642" s="20"/>
      <c r="X642" s="20"/>
      <c r="Y642" s="20"/>
      <c r="Z642" s="20"/>
    </row>
    <row r="643" spans="1:26" ht="15.95" customHeight="1">
      <c r="A643" s="20"/>
      <c r="B643" s="20"/>
      <c r="C643" s="20"/>
      <c r="D643" s="20"/>
      <c r="E643" s="20"/>
      <c r="F643" s="20"/>
      <c r="G643" s="20"/>
      <c r="H643" s="20"/>
      <c r="I643" s="20"/>
      <c r="J643" s="20"/>
      <c r="K643" s="20"/>
      <c r="L643" s="20"/>
      <c r="M643" s="20"/>
      <c r="N643" s="20"/>
      <c r="O643" s="20"/>
      <c r="P643" s="20"/>
      <c r="Q643" s="20"/>
      <c r="R643" s="20"/>
      <c r="S643" s="20"/>
      <c r="T643" s="20"/>
      <c r="U643" s="20"/>
      <c r="V643" s="20"/>
      <c r="W643" s="20"/>
      <c r="X643" s="20"/>
      <c r="Y643" s="20"/>
      <c r="Z643" s="20"/>
    </row>
    <row r="644" spans="1:26" ht="15.95" customHeight="1">
      <c r="A644" s="20"/>
      <c r="B644" s="20"/>
      <c r="C644" s="20"/>
      <c r="D644" s="20"/>
      <c r="E644" s="20"/>
      <c r="F644" s="20"/>
      <c r="G644" s="20"/>
      <c r="H644" s="20"/>
      <c r="I644" s="20"/>
      <c r="J644" s="20"/>
      <c r="K644" s="20"/>
      <c r="L644" s="20"/>
      <c r="M644" s="20"/>
      <c r="N644" s="20"/>
      <c r="O644" s="20"/>
      <c r="P644" s="20"/>
      <c r="Q644" s="20"/>
      <c r="R644" s="20"/>
      <c r="S644" s="20"/>
      <c r="T644" s="20"/>
      <c r="U644" s="20"/>
      <c r="V644" s="20"/>
      <c r="W644" s="20"/>
      <c r="X644" s="20"/>
      <c r="Y644" s="20"/>
      <c r="Z644" s="20"/>
    </row>
    <row r="645" spans="1:26" ht="15.95" customHeight="1">
      <c r="A645" s="20"/>
      <c r="B645" s="20"/>
      <c r="C645" s="20"/>
      <c r="D645" s="20"/>
      <c r="E645" s="20"/>
      <c r="F645" s="20"/>
      <c r="G645" s="20"/>
      <c r="H645" s="20"/>
      <c r="I645" s="20"/>
      <c r="J645" s="20"/>
      <c r="K645" s="20"/>
      <c r="L645" s="20"/>
      <c r="M645" s="20"/>
      <c r="N645" s="20"/>
      <c r="O645" s="20"/>
      <c r="P645" s="20"/>
      <c r="Q645" s="20"/>
      <c r="R645" s="20"/>
      <c r="S645" s="20"/>
      <c r="T645" s="20"/>
      <c r="U645" s="20"/>
      <c r="V645" s="20"/>
      <c r="W645" s="20"/>
      <c r="X645" s="20"/>
      <c r="Y645" s="20"/>
      <c r="Z645" s="20"/>
    </row>
    <row r="646" spans="1:26" ht="15.95" customHeight="1">
      <c r="A646" s="20"/>
      <c r="B646" s="20"/>
      <c r="C646" s="20"/>
      <c r="D646" s="20"/>
      <c r="E646" s="20"/>
      <c r="F646" s="20"/>
      <c r="G646" s="20"/>
      <c r="H646" s="20"/>
      <c r="I646" s="20"/>
      <c r="J646" s="20"/>
      <c r="K646" s="20"/>
      <c r="L646" s="20"/>
      <c r="M646" s="20"/>
      <c r="N646" s="20"/>
      <c r="O646" s="20"/>
      <c r="P646" s="20"/>
      <c r="Q646" s="20"/>
      <c r="R646" s="20"/>
      <c r="S646" s="20"/>
      <c r="T646" s="20"/>
      <c r="U646" s="20"/>
      <c r="V646" s="20"/>
      <c r="W646" s="20"/>
      <c r="X646" s="20"/>
      <c r="Y646" s="20"/>
      <c r="Z646" s="20"/>
    </row>
    <row r="647" spans="1:26" ht="15.95" customHeight="1">
      <c r="A647" s="20"/>
      <c r="B647" s="20"/>
      <c r="C647" s="20"/>
      <c r="D647" s="20"/>
      <c r="E647" s="20"/>
      <c r="F647" s="20"/>
      <c r="G647" s="20"/>
      <c r="H647" s="20"/>
      <c r="I647" s="20"/>
      <c r="J647" s="20"/>
      <c r="K647" s="20"/>
      <c r="L647" s="20"/>
      <c r="M647" s="20"/>
      <c r="N647" s="20"/>
      <c r="O647" s="20"/>
      <c r="P647" s="20"/>
      <c r="Q647" s="20"/>
      <c r="R647" s="20"/>
      <c r="S647" s="20"/>
      <c r="T647" s="20"/>
      <c r="U647" s="20"/>
      <c r="V647" s="20"/>
      <c r="W647" s="20"/>
      <c r="X647" s="20"/>
      <c r="Y647" s="20"/>
      <c r="Z647" s="20"/>
    </row>
    <row r="648" spans="1:26" ht="15.95" customHeight="1">
      <c r="A648" s="20"/>
      <c r="B648" s="20"/>
      <c r="C648" s="20"/>
      <c r="D648" s="20"/>
      <c r="E648" s="20"/>
      <c r="F648" s="20"/>
      <c r="G648" s="20"/>
      <c r="H648" s="20"/>
      <c r="I648" s="20"/>
      <c r="J648" s="20"/>
      <c r="K648" s="20"/>
      <c r="L648" s="20"/>
      <c r="M648" s="20"/>
      <c r="N648" s="20"/>
      <c r="O648" s="20"/>
      <c r="P648" s="20"/>
      <c r="Q648" s="20"/>
      <c r="R648" s="20"/>
      <c r="S648" s="20"/>
      <c r="T648" s="20"/>
      <c r="U648" s="20"/>
      <c r="V648" s="20"/>
      <c r="W648" s="20"/>
      <c r="X648" s="20"/>
      <c r="Y648" s="20"/>
      <c r="Z648" s="20"/>
    </row>
    <row r="649" spans="1:26" ht="15.95" customHeight="1">
      <c r="A649" s="20"/>
      <c r="B649" s="20"/>
      <c r="C649" s="20"/>
      <c r="D649" s="20"/>
      <c r="E649" s="20"/>
      <c r="F649" s="20"/>
      <c r="G649" s="20"/>
      <c r="H649" s="20"/>
      <c r="I649" s="20"/>
      <c r="J649" s="20"/>
      <c r="K649" s="20"/>
      <c r="L649" s="20"/>
      <c r="M649" s="20"/>
      <c r="N649" s="20"/>
      <c r="O649" s="20"/>
      <c r="P649" s="20"/>
      <c r="Q649" s="20"/>
      <c r="R649" s="20"/>
      <c r="S649" s="20"/>
      <c r="T649" s="20"/>
      <c r="U649" s="20"/>
      <c r="V649" s="20"/>
      <c r="W649" s="20"/>
      <c r="X649" s="20"/>
      <c r="Y649" s="20"/>
      <c r="Z649" s="20"/>
    </row>
    <row r="650" spans="1:26" ht="15.95" customHeight="1">
      <c r="A650" s="20"/>
      <c r="B650" s="20"/>
      <c r="C650" s="20"/>
      <c r="D650" s="20"/>
      <c r="E650" s="20"/>
      <c r="F650" s="20"/>
      <c r="G650" s="20"/>
      <c r="H650" s="20"/>
      <c r="I650" s="20"/>
      <c r="J650" s="20"/>
      <c r="K650" s="20"/>
      <c r="L650" s="20"/>
      <c r="M650" s="20"/>
      <c r="N650" s="20"/>
      <c r="O650" s="20"/>
      <c r="P650" s="20"/>
      <c r="Q650" s="20"/>
      <c r="R650" s="20"/>
      <c r="S650" s="20"/>
      <c r="T650" s="20"/>
      <c r="U650" s="20"/>
      <c r="V650" s="20"/>
      <c r="W650" s="20"/>
      <c r="X650" s="20"/>
      <c r="Y650" s="20"/>
      <c r="Z650" s="20"/>
    </row>
    <row r="651" spans="1:26" ht="15.95" customHeight="1">
      <c r="A651" s="20"/>
      <c r="B651" s="20"/>
      <c r="C651" s="20"/>
      <c r="D651" s="20"/>
      <c r="E651" s="20"/>
      <c r="F651" s="20"/>
      <c r="G651" s="20"/>
      <c r="H651" s="20"/>
      <c r="I651" s="20"/>
      <c r="J651" s="20"/>
      <c r="K651" s="20"/>
      <c r="L651" s="20"/>
      <c r="M651" s="20"/>
      <c r="N651" s="20"/>
      <c r="O651" s="20"/>
      <c r="P651" s="20"/>
      <c r="Q651" s="20"/>
      <c r="R651" s="20"/>
      <c r="S651" s="20"/>
      <c r="T651" s="20"/>
      <c r="U651" s="20"/>
      <c r="V651" s="20"/>
      <c r="W651" s="20"/>
      <c r="X651" s="20"/>
      <c r="Y651" s="20"/>
      <c r="Z651" s="20"/>
    </row>
    <row r="652" spans="1:26" ht="15.95" customHeight="1">
      <c r="A652" s="20"/>
      <c r="B652" s="20"/>
      <c r="C652" s="20"/>
      <c r="D652" s="20"/>
      <c r="E652" s="20"/>
      <c r="F652" s="20"/>
      <c r="G652" s="20"/>
      <c r="H652" s="20"/>
      <c r="I652" s="20"/>
      <c r="J652" s="20"/>
      <c r="K652" s="20"/>
      <c r="L652" s="20"/>
      <c r="M652" s="20"/>
      <c r="N652" s="20"/>
      <c r="O652" s="20"/>
      <c r="P652" s="20"/>
      <c r="Q652" s="20"/>
      <c r="R652" s="20"/>
      <c r="S652" s="20"/>
      <c r="T652" s="20"/>
      <c r="U652" s="20"/>
      <c r="V652" s="20"/>
      <c r="W652" s="20"/>
      <c r="X652" s="20"/>
      <c r="Y652" s="20"/>
      <c r="Z652" s="20"/>
    </row>
    <row r="653" spans="1:26" ht="15.95" customHeight="1">
      <c r="A653" s="20"/>
      <c r="B653" s="20"/>
      <c r="C653" s="20"/>
      <c r="D653" s="20"/>
      <c r="E653" s="20"/>
      <c r="F653" s="20"/>
      <c r="G653" s="20"/>
      <c r="H653" s="20"/>
      <c r="I653" s="20"/>
      <c r="J653" s="20"/>
      <c r="K653" s="20"/>
      <c r="L653" s="20"/>
      <c r="M653" s="20"/>
      <c r="N653" s="20"/>
      <c r="O653" s="20"/>
      <c r="P653" s="20"/>
      <c r="Q653" s="20"/>
      <c r="R653" s="20"/>
      <c r="S653" s="20"/>
      <c r="T653" s="20"/>
      <c r="U653" s="20"/>
      <c r="V653" s="20"/>
      <c r="W653" s="20"/>
      <c r="X653" s="20"/>
      <c r="Y653" s="20"/>
      <c r="Z653" s="20"/>
    </row>
    <row r="654" spans="1:26" ht="15.95" customHeight="1">
      <c r="A654" s="20"/>
      <c r="B654" s="20"/>
      <c r="C654" s="20"/>
      <c r="D654" s="20"/>
      <c r="E654" s="20"/>
      <c r="F654" s="20"/>
      <c r="G654" s="20"/>
      <c r="H654" s="20"/>
      <c r="I654" s="20"/>
      <c r="J654" s="20"/>
      <c r="K654" s="20"/>
      <c r="L654" s="20"/>
      <c r="M654" s="20"/>
      <c r="N654" s="20"/>
      <c r="O654" s="20"/>
      <c r="P654" s="20"/>
      <c r="Q654" s="20"/>
      <c r="R654" s="20"/>
      <c r="S654" s="20"/>
      <c r="T654" s="20"/>
      <c r="U654" s="20"/>
      <c r="V654" s="20"/>
      <c r="W654" s="20"/>
      <c r="X654" s="20"/>
      <c r="Y654" s="20"/>
      <c r="Z654" s="20"/>
    </row>
    <row r="655" spans="1:26" ht="15.95" customHeight="1">
      <c r="A655" s="20"/>
      <c r="B655" s="20"/>
      <c r="C655" s="20"/>
      <c r="D655" s="20"/>
      <c r="E655" s="20"/>
      <c r="F655" s="20"/>
      <c r="G655" s="20"/>
      <c r="H655" s="20"/>
      <c r="I655" s="20"/>
      <c r="J655" s="20"/>
      <c r="K655" s="20"/>
      <c r="L655" s="20"/>
      <c r="M655" s="20"/>
      <c r="N655" s="20"/>
      <c r="O655" s="20"/>
      <c r="P655" s="20"/>
      <c r="Q655" s="20"/>
      <c r="R655" s="20"/>
      <c r="S655" s="20"/>
      <c r="T655" s="20"/>
      <c r="U655" s="20"/>
      <c r="V655" s="20"/>
      <c r="W655" s="20"/>
      <c r="X655" s="20"/>
      <c r="Y655" s="20"/>
      <c r="Z655" s="20"/>
    </row>
    <row r="656" spans="1:26" ht="15.95" customHeight="1">
      <c r="A656" s="20"/>
      <c r="B656" s="20"/>
      <c r="C656" s="20"/>
      <c r="D656" s="20"/>
      <c r="E656" s="20"/>
      <c r="F656" s="20"/>
      <c r="G656" s="20"/>
      <c r="H656" s="20"/>
      <c r="I656" s="20"/>
      <c r="J656" s="20"/>
      <c r="K656" s="20"/>
      <c r="L656" s="20"/>
      <c r="M656" s="20"/>
      <c r="N656" s="20"/>
      <c r="O656" s="20"/>
      <c r="P656" s="20"/>
      <c r="Q656" s="20"/>
      <c r="R656" s="20"/>
      <c r="S656" s="20"/>
      <c r="T656" s="20"/>
      <c r="U656" s="20"/>
      <c r="V656" s="20"/>
      <c r="W656" s="20"/>
      <c r="X656" s="20"/>
      <c r="Y656" s="20"/>
      <c r="Z656" s="20"/>
    </row>
    <row r="657" spans="1:26" ht="15.95" customHeight="1">
      <c r="A657" s="20"/>
      <c r="B657" s="20"/>
      <c r="C657" s="20"/>
      <c r="D657" s="20"/>
      <c r="E657" s="20"/>
      <c r="F657" s="20"/>
      <c r="G657" s="20"/>
      <c r="H657" s="20"/>
      <c r="I657" s="20"/>
      <c r="J657" s="20"/>
      <c r="K657" s="20"/>
      <c r="L657" s="20"/>
      <c r="M657" s="20"/>
      <c r="N657" s="20"/>
      <c r="O657" s="20"/>
      <c r="P657" s="20"/>
      <c r="Q657" s="20"/>
      <c r="R657" s="20"/>
      <c r="S657" s="20"/>
      <c r="T657" s="20"/>
      <c r="U657" s="20"/>
      <c r="V657" s="20"/>
      <c r="W657" s="20"/>
      <c r="X657" s="20"/>
      <c r="Y657" s="20"/>
      <c r="Z657" s="20"/>
    </row>
    <row r="658" spans="1:26" ht="15.95" customHeight="1">
      <c r="A658" s="20"/>
      <c r="B658" s="20"/>
      <c r="C658" s="20"/>
      <c r="D658" s="20"/>
      <c r="E658" s="20"/>
      <c r="F658" s="20"/>
      <c r="G658" s="20"/>
      <c r="H658" s="20"/>
      <c r="I658" s="20"/>
      <c r="J658" s="20"/>
      <c r="K658" s="20"/>
      <c r="L658" s="20"/>
      <c r="M658" s="20"/>
      <c r="N658" s="20"/>
      <c r="O658" s="20"/>
      <c r="P658" s="20"/>
      <c r="Q658" s="20"/>
      <c r="R658" s="20"/>
      <c r="S658" s="20"/>
      <c r="T658" s="20"/>
      <c r="U658" s="20"/>
      <c r="V658" s="20"/>
      <c r="W658" s="20"/>
      <c r="X658" s="20"/>
      <c r="Y658" s="20"/>
      <c r="Z658" s="20"/>
    </row>
    <row r="659" spans="1:26" ht="15.95" customHeight="1">
      <c r="A659" s="20"/>
      <c r="B659" s="20"/>
      <c r="C659" s="20"/>
      <c r="D659" s="20"/>
      <c r="E659" s="20"/>
      <c r="F659" s="20"/>
      <c r="G659" s="20"/>
      <c r="H659" s="20"/>
      <c r="I659" s="20"/>
      <c r="J659" s="20"/>
      <c r="K659" s="20"/>
      <c r="L659" s="20"/>
      <c r="M659" s="20"/>
      <c r="N659" s="20"/>
      <c r="O659" s="20"/>
      <c r="P659" s="20"/>
      <c r="Q659" s="20"/>
      <c r="R659" s="20"/>
      <c r="S659" s="20"/>
      <c r="T659" s="20"/>
      <c r="U659" s="20"/>
      <c r="V659" s="20"/>
      <c r="W659" s="20"/>
      <c r="X659" s="20"/>
      <c r="Y659" s="20"/>
      <c r="Z659" s="20"/>
    </row>
    <row r="660" spans="1:26" ht="15.95" customHeight="1">
      <c r="A660" s="20"/>
      <c r="B660" s="20"/>
      <c r="C660" s="20"/>
      <c r="D660" s="20"/>
      <c r="E660" s="20"/>
      <c r="F660" s="20"/>
      <c r="G660" s="20"/>
      <c r="H660" s="20"/>
      <c r="I660" s="20"/>
      <c r="J660" s="20"/>
      <c r="K660" s="20"/>
      <c r="L660" s="20"/>
      <c r="M660" s="20"/>
      <c r="N660" s="20"/>
      <c r="O660" s="20"/>
      <c r="P660" s="20"/>
      <c r="Q660" s="20"/>
      <c r="R660" s="20"/>
      <c r="S660" s="20"/>
      <c r="T660" s="20"/>
      <c r="U660" s="20"/>
      <c r="V660" s="20"/>
      <c r="W660" s="20"/>
      <c r="X660" s="20"/>
      <c r="Y660" s="20"/>
      <c r="Z660" s="20"/>
    </row>
    <row r="661" spans="1:26" ht="15.95" customHeight="1">
      <c r="A661" s="20"/>
      <c r="B661" s="20"/>
      <c r="C661" s="20"/>
      <c r="D661" s="20"/>
      <c r="E661" s="20"/>
      <c r="F661" s="20"/>
      <c r="G661" s="20"/>
      <c r="H661" s="20"/>
      <c r="I661" s="20"/>
      <c r="J661" s="20"/>
      <c r="K661" s="20"/>
      <c r="L661" s="20"/>
      <c r="M661" s="20"/>
      <c r="N661" s="20"/>
      <c r="O661" s="20"/>
      <c r="P661" s="20"/>
      <c r="Q661" s="20"/>
      <c r="R661" s="20"/>
      <c r="S661" s="20"/>
      <c r="T661" s="20"/>
      <c r="U661" s="20"/>
      <c r="V661" s="20"/>
      <c r="W661" s="20"/>
      <c r="X661" s="20"/>
      <c r="Y661" s="20"/>
      <c r="Z661" s="20"/>
    </row>
    <row r="662" spans="1:26" ht="15.95" customHeight="1">
      <c r="A662" s="20"/>
      <c r="B662" s="20"/>
      <c r="C662" s="20"/>
      <c r="D662" s="20"/>
      <c r="E662" s="20"/>
      <c r="F662" s="20"/>
      <c r="G662" s="20"/>
      <c r="H662" s="20"/>
      <c r="I662" s="20"/>
      <c r="J662" s="20"/>
      <c r="K662" s="20"/>
      <c r="L662" s="20"/>
      <c r="M662" s="20"/>
      <c r="N662" s="20"/>
      <c r="O662" s="20"/>
      <c r="P662" s="20"/>
      <c r="Q662" s="20"/>
      <c r="R662" s="20"/>
      <c r="S662" s="20"/>
      <c r="T662" s="20"/>
      <c r="U662" s="20"/>
      <c r="V662" s="20"/>
      <c r="W662" s="20"/>
      <c r="X662" s="20"/>
      <c r="Y662" s="20"/>
      <c r="Z662" s="20"/>
    </row>
    <row r="663" spans="1:26" ht="15.95" customHeight="1">
      <c r="A663" s="20"/>
      <c r="B663" s="20"/>
      <c r="C663" s="20"/>
      <c r="D663" s="20"/>
      <c r="E663" s="20"/>
      <c r="F663" s="20"/>
      <c r="G663" s="20"/>
      <c r="H663" s="20"/>
      <c r="I663" s="20"/>
      <c r="J663" s="20"/>
      <c r="K663" s="20"/>
      <c r="L663" s="20"/>
      <c r="M663" s="20"/>
      <c r="N663" s="20"/>
      <c r="O663" s="20"/>
      <c r="P663" s="20"/>
      <c r="Q663" s="20"/>
      <c r="R663" s="20"/>
      <c r="S663" s="20"/>
      <c r="T663" s="20"/>
      <c r="U663" s="20"/>
      <c r="V663" s="20"/>
      <c r="W663" s="20"/>
      <c r="X663" s="20"/>
      <c r="Y663" s="20"/>
      <c r="Z663" s="20"/>
    </row>
    <row r="664" spans="1:26" ht="15.95" customHeight="1">
      <c r="A664" s="20"/>
      <c r="B664" s="20"/>
      <c r="C664" s="20"/>
      <c r="D664" s="20"/>
      <c r="E664" s="20"/>
      <c r="F664" s="20"/>
      <c r="G664" s="20"/>
      <c r="H664" s="20"/>
      <c r="I664" s="20"/>
      <c r="J664" s="20"/>
      <c r="K664" s="20"/>
      <c r="L664" s="20"/>
      <c r="M664" s="20"/>
      <c r="N664" s="20"/>
      <c r="O664" s="20"/>
      <c r="P664" s="20"/>
      <c r="Q664" s="20"/>
      <c r="R664" s="20"/>
      <c r="S664" s="20"/>
      <c r="T664" s="20"/>
      <c r="U664" s="20"/>
      <c r="V664" s="20"/>
      <c r="W664" s="20"/>
      <c r="X664" s="20"/>
      <c r="Y664" s="20"/>
      <c r="Z664" s="20"/>
    </row>
    <row r="665" spans="1:26" ht="15.95" customHeight="1">
      <c r="A665" s="20"/>
      <c r="B665" s="20"/>
      <c r="C665" s="20"/>
      <c r="D665" s="20"/>
      <c r="E665" s="20"/>
      <c r="F665" s="20"/>
      <c r="G665" s="20"/>
      <c r="H665" s="20"/>
      <c r="I665" s="20"/>
      <c r="J665" s="20"/>
      <c r="K665" s="20"/>
      <c r="L665" s="20"/>
      <c r="M665" s="20"/>
      <c r="N665" s="20"/>
      <c r="O665" s="20"/>
      <c r="P665" s="20"/>
      <c r="Q665" s="20"/>
      <c r="R665" s="20"/>
      <c r="S665" s="20"/>
      <c r="T665" s="20"/>
      <c r="U665" s="20"/>
      <c r="V665" s="20"/>
      <c r="W665" s="20"/>
      <c r="X665" s="20"/>
      <c r="Y665" s="20"/>
      <c r="Z665" s="20"/>
    </row>
    <row r="666" spans="1:26" ht="15.95" customHeight="1">
      <c r="A666" s="20"/>
      <c r="B666" s="20"/>
      <c r="C666" s="20"/>
      <c r="D666" s="20"/>
      <c r="E666" s="20"/>
      <c r="F666" s="20"/>
      <c r="G666" s="20"/>
      <c r="H666" s="20"/>
      <c r="I666" s="20"/>
      <c r="J666" s="20"/>
      <c r="K666" s="20"/>
      <c r="L666" s="20"/>
      <c r="M666" s="20"/>
      <c r="N666" s="20"/>
      <c r="O666" s="20"/>
      <c r="P666" s="20"/>
      <c r="Q666" s="20"/>
      <c r="R666" s="20"/>
      <c r="S666" s="20"/>
      <c r="T666" s="20"/>
      <c r="U666" s="20"/>
      <c r="V666" s="20"/>
      <c r="W666" s="20"/>
      <c r="X666" s="20"/>
      <c r="Y666" s="20"/>
      <c r="Z666" s="20"/>
    </row>
    <row r="667" spans="1:26" ht="15.95" customHeight="1">
      <c r="A667" s="20"/>
      <c r="B667" s="20"/>
      <c r="C667" s="20"/>
      <c r="D667" s="20"/>
      <c r="E667" s="20"/>
      <c r="F667" s="20"/>
      <c r="G667" s="20"/>
      <c r="H667" s="20"/>
      <c r="I667" s="20"/>
      <c r="J667" s="20"/>
      <c r="K667" s="20"/>
      <c r="L667" s="20"/>
      <c r="M667" s="20"/>
      <c r="N667" s="20"/>
      <c r="O667" s="20"/>
      <c r="P667" s="20"/>
      <c r="Q667" s="20"/>
      <c r="R667" s="20"/>
      <c r="S667" s="20"/>
      <c r="T667" s="20"/>
      <c r="U667" s="20"/>
      <c r="V667" s="20"/>
      <c r="W667" s="20"/>
      <c r="X667" s="20"/>
      <c r="Y667" s="20"/>
      <c r="Z667" s="20"/>
    </row>
    <row r="668" spans="1:26" ht="15.95" customHeight="1">
      <c r="A668" s="20"/>
      <c r="B668" s="20"/>
      <c r="C668" s="20"/>
      <c r="D668" s="20"/>
      <c r="E668" s="20"/>
      <c r="F668" s="20"/>
      <c r="G668" s="20"/>
      <c r="H668" s="20"/>
      <c r="I668" s="20"/>
      <c r="J668" s="20"/>
      <c r="K668" s="20"/>
      <c r="L668" s="20"/>
      <c r="M668" s="20"/>
      <c r="N668" s="20"/>
      <c r="O668" s="20"/>
      <c r="P668" s="20"/>
      <c r="Q668" s="20"/>
      <c r="R668" s="20"/>
      <c r="S668" s="20"/>
      <c r="T668" s="20"/>
      <c r="U668" s="20"/>
      <c r="V668" s="20"/>
      <c r="W668" s="20"/>
      <c r="X668" s="20"/>
      <c r="Y668" s="20"/>
      <c r="Z668" s="20"/>
    </row>
    <row r="669" spans="1:26" ht="15.95" customHeight="1">
      <c r="A669" s="20"/>
      <c r="B669" s="20"/>
      <c r="C669" s="20"/>
      <c r="D669" s="20"/>
      <c r="E669" s="20"/>
      <c r="F669" s="20"/>
      <c r="G669" s="20"/>
      <c r="H669" s="20"/>
      <c r="I669" s="20"/>
      <c r="J669" s="20"/>
      <c r="K669" s="20"/>
      <c r="L669" s="20"/>
      <c r="M669" s="20"/>
      <c r="N669" s="20"/>
      <c r="O669" s="20"/>
      <c r="P669" s="20"/>
      <c r="Q669" s="20"/>
      <c r="R669" s="20"/>
      <c r="S669" s="20"/>
      <c r="T669" s="20"/>
      <c r="U669" s="20"/>
      <c r="V669" s="20"/>
      <c r="W669" s="20"/>
      <c r="X669" s="20"/>
      <c r="Y669" s="20"/>
      <c r="Z669" s="20"/>
    </row>
    <row r="670" spans="1:26" ht="15.95" customHeight="1">
      <c r="A670" s="20"/>
      <c r="B670" s="20"/>
      <c r="C670" s="20"/>
      <c r="D670" s="20"/>
      <c r="E670" s="20"/>
      <c r="F670" s="20"/>
      <c r="G670" s="20"/>
      <c r="H670" s="20"/>
      <c r="I670" s="20"/>
      <c r="J670" s="20"/>
      <c r="K670" s="20"/>
      <c r="L670" s="20"/>
      <c r="M670" s="20"/>
      <c r="N670" s="20"/>
      <c r="O670" s="20"/>
      <c r="P670" s="20"/>
      <c r="Q670" s="20"/>
      <c r="R670" s="20"/>
      <c r="S670" s="20"/>
      <c r="T670" s="20"/>
      <c r="U670" s="20"/>
      <c r="V670" s="20"/>
      <c r="W670" s="20"/>
      <c r="X670" s="20"/>
      <c r="Y670" s="20"/>
      <c r="Z670" s="20"/>
    </row>
    <row r="671" spans="1:26" ht="15.95" customHeight="1">
      <c r="A671" s="20"/>
      <c r="B671" s="20"/>
      <c r="C671" s="20"/>
      <c r="D671" s="20"/>
      <c r="E671" s="20"/>
      <c r="F671" s="20"/>
      <c r="G671" s="20"/>
      <c r="H671" s="20"/>
      <c r="I671" s="20"/>
      <c r="J671" s="20"/>
      <c r="K671" s="20"/>
      <c r="L671" s="20"/>
      <c r="M671" s="20"/>
      <c r="N671" s="20"/>
      <c r="O671" s="20"/>
      <c r="P671" s="20"/>
      <c r="Q671" s="20"/>
      <c r="R671" s="20"/>
      <c r="S671" s="20"/>
      <c r="T671" s="20"/>
      <c r="U671" s="20"/>
      <c r="V671" s="20"/>
      <c r="W671" s="20"/>
      <c r="X671" s="20"/>
      <c r="Y671" s="20"/>
      <c r="Z671" s="20"/>
    </row>
    <row r="672" spans="1:26" ht="15.95" customHeight="1">
      <c r="A672" s="20"/>
      <c r="B672" s="20"/>
      <c r="C672" s="20"/>
      <c r="D672" s="20"/>
      <c r="E672" s="20"/>
      <c r="F672" s="20"/>
      <c r="G672" s="20"/>
      <c r="H672" s="20"/>
      <c r="I672" s="20"/>
      <c r="J672" s="20"/>
      <c r="K672" s="20"/>
      <c r="L672" s="20"/>
      <c r="M672" s="20"/>
      <c r="N672" s="20"/>
      <c r="O672" s="20"/>
      <c r="P672" s="20"/>
      <c r="Q672" s="20"/>
      <c r="R672" s="20"/>
      <c r="S672" s="20"/>
      <c r="T672" s="20"/>
      <c r="U672" s="20"/>
      <c r="V672" s="20"/>
      <c r="W672" s="20"/>
      <c r="X672" s="20"/>
      <c r="Y672" s="20"/>
      <c r="Z672" s="20"/>
    </row>
    <row r="673" spans="1:26" ht="15.95" customHeight="1">
      <c r="A673" s="20"/>
      <c r="B673" s="20"/>
      <c r="C673" s="20"/>
      <c r="D673" s="20"/>
      <c r="E673" s="20"/>
      <c r="F673" s="20"/>
      <c r="G673" s="20"/>
      <c r="H673" s="20"/>
      <c r="I673" s="20"/>
      <c r="J673" s="20"/>
      <c r="K673" s="20"/>
      <c r="L673" s="20"/>
      <c r="M673" s="20"/>
      <c r="N673" s="20"/>
      <c r="O673" s="20"/>
      <c r="P673" s="20"/>
      <c r="Q673" s="20"/>
      <c r="R673" s="20"/>
      <c r="S673" s="20"/>
      <c r="T673" s="20"/>
      <c r="U673" s="20"/>
      <c r="V673" s="20"/>
      <c r="W673" s="20"/>
      <c r="X673" s="20"/>
      <c r="Y673" s="20"/>
      <c r="Z673" s="20"/>
    </row>
    <row r="674" spans="1:26" ht="15.95" customHeight="1">
      <c r="A674" s="20"/>
      <c r="B674" s="20"/>
      <c r="C674" s="20"/>
      <c r="D674" s="20"/>
      <c r="E674" s="20"/>
      <c r="F674" s="20"/>
      <c r="G674" s="20"/>
      <c r="H674" s="20"/>
      <c r="I674" s="20"/>
      <c r="J674" s="20"/>
      <c r="K674" s="20"/>
      <c r="L674" s="20"/>
      <c r="M674" s="20"/>
      <c r="N674" s="20"/>
      <c r="O674" s="20"/>
      <c r="P674" s="20"/>
      <c r="Q674" s="20"/>
      <c r="R674" s="20"/>
      <c r="S674" s="20"/>
      <c r="T674" s="20"/>
      <c r="U674" s="20"/>
      <c r="V674" s="20"/>
      <c r="W674" s="20"/>
      <c r="X674" s="20"/>
      <c r="Y674" s="20"/>
      <c r="Z674" s="20"/>
    </row>
    <row r="675" spans="1:26" ht="15.95" customHeight="1">
      <c r="A675" s="20"/>
      <c r="B675" s="20"/>
      <c r="C675" s="20"/>
      <c r="D675" s="20"/>
      <c r="E675" s="20"/>
      <c r="F675" s="20"/>
      <c r="G675" s="20"/>
      <c r="H675" s="20"/>
      <c r="I675" s="20"/>
      <c r="J675" s="20"/>
      <c r="K675" s="20"/>
      <c r="L675" s="20"/>
      <c r="M675" s="20"/>
      <c r="N675" s="20"/>
      <c r="O675" s="20"/>
      <c r="P675" s="20"/>
      <c r="Q675" s="20"/>
      <c r="R675" s="20"/>
      <c r="S675" s="20"/>
      <c r="T675" s="20"/>
      <c r="U675" s="20"/>
      <c r="V675" s="20"/>
      <c r="W675" s="20"/>
      <c r="X675" s="20"/>
      <c r="Y675" s="20"/>
      <c r="Z675" s="20"/>
    </row>
    <row r="676" spans="1:26" ht="15.95" customHeight="1">
      <c r="A676" s="20"/>
      <c r="B676" s="20"/>
      <c r="C676" s="20"/>
      <c r="D676" s="20"/>
      <c r="E676" s="20"/>
      <c r="F676" s="20"/>
      <c r="G676" s="20"/>
      <c r="H676" s="20"/>
      <c r="I676" s="20"/>
      <c r="J676" s="20"/>
      <c r="K676" s="20"/>
      <c r="L676" s="20"/>
      <c r="M676" s="20"/>
      <c r="N676" s="20"/>
      <c r="O676" s="20"/>
      <c r="P676" s="20"/>
      <c r="Q676" s="20"/>
      <c r="R676" s="20"/>
      <c r="S676" s="20"/>
      <c r="T676" s="20"/>
      <c r="U676" s="20"/>
      <c r="V676" s="20"/>
      <c r="W676" s="20"/>
      <c r="X676" s="20"/>
      <c r="Y676" s="20"/>
      <c r="Z676" s="20"/>
    </row>
    <row r="677" spans="1:26" ht="15.95" customHeight="1">
      <c r="A677" s="20"/>
      <c r="B677" s="20"/>
      <c r="C677" s="20"/>
      <c r="D677" s="20"/>
      <c r="E677" s="20"/>
      <c r="F677" s="20"/>
      <c r="G677" s="20"/>
      <c r="H677" s="20"/>
      <c r="I677" s="20"/>
      <c r="J677" s="20"/>
      <c r="K677" s="20"/>
      <c r="L677" s="20"/>
      <c r="M677" s="20"/>
      <c r="N677" s="20"/>
      <c r="O677" s="20"/>
      <c r="P677" s="20"/>
      <c r="Q677" s="20"/>
      <c r="R677" s="20"/>
      <c r="S677" s="20"/>
      <c r="T677" s="20"/>
      <c r="U677" s="20"/>
      <c r="V677" s="20"/>
      <c r="W677" s="20"/>
      <c r="X677" s="20"/>
      <c r="Y677" s="20"/>
      <c r="Z677" s="20"/>
    </row>
    <row r="678" spans="1:26" ht="15.95" customHeight="1">
      <c r="A678" s="20"/>
      <c r="B678" s="20"/>
      <c r="C678" s="20"/>
      <c r="D678" s="20"/>
      <c r="E678" s="20"/>
      <c r="F678" s="20"/>
      <c r="G678" s="20"/>
      <c r="H678" s="20"/>
      <c r="I678" s="20"/>
      <c r="J678" s="20"/>
      <c r="K678" s="20"/>
      <c r="L678" s="20"/>
      <c r="M678" s="20"/>
      <c r="N678" s="20"/>
      <c r="O678" s="20"/>
      <c r="P678" s="20"/>
      <c r="Q678" s="20"/>
      <c r="R678" s="20"/>
      <c r="S678" s="20"/>
      <c r="T678" s="20"/>
      <c r="U678" s="20"/>
      <c r="V678" s="20"/>
      <c r="W678" s="20"/>
      <c r="X678" s="20"/>
      <c r="Y678" s="20"/>
      <c r="Z678" s="20"/>
    </row>
    <row r="679" spans="1:26" ht="15.95" customHeight="1">
      <c r="A679" s="20"/>
      <c r="B679" s="20"/>
      <c r="C679" s="20"/>
      <c r="D679" s="20"/>
      <c r="E679" s="20"/>
      <c r="F679" s="20"/>
      <c r="G679" s="20"/>
      <c r="H679" s="20"/>
      <c r="I679" s="20"/>
      <c r="J679" s="20"/>
      <c r="K679" s="20"/>
      <c r="L679" s="20"/>
      <c r="M679" s="20"/>
      <c r="N679" s="20"/>
      <c r="O679" s="20"/>
      <c r="P679" s="20"/>
      <c r="Q679" s="20"/>
      <c r="R679" s="20"/>
      <c r="S679" s="20"/>
      <c r="T679" s="20"/>
      <c r="U679" s="20"/>
      <c r="V679" s="20"/>
      <c r="W679" s="20"/>
      <c r="X679" s="20"/>
      <c r="Y679" s="20"/>
      <c r="Z679" s="20"/>
    </row>
    <row r="680" spans="1:26" ht="15.95" customHeight="1">
      <c r="A680" s="20"/>
      <c r="B680" s="20"/>
      <c r="C680" s="20"/>
      <c r="D680" s="20"/>
      <c r="E680" s="20"/>
      <c r="F680" s="20"/>
      <c r="G680" s="20"/>
      <c r="H680" s="20"/>
      <c r="I680" s="20"/>
      <c r="J680" s="20"/>
      <c r="K680" s="20"/>
      <c r="L680" s="20"/>
      <c r="M680" s="20"/>
      <c r="N680" s="20"/>
      <c r="O680" s="20"/>
      <c r="P680" s="20"/>
      <c r="Q680" s="20"/>
      <c r="R680" s="20"/>
      <c r="S680" s="20"/>
      <c r="T680" s="20"/>
      <c r="U680" s="20"/>
      <c r="V680" s="20"/>
      <c r="W680" s="20"/>
      <c r="X680" s="20"/>
      <c r="Y680" s="20"/>
      <c r="Z680" s="20"/>
    </row>
    <row r="681" spans="1:26" ht="15.95" customHeight="1">
      <c r="A681" s="20"/>
      <c r="B681" s="20"/>
      <c r="C681" s="20"/>
      <c r="D681" s="20"/>
      <c r="E681" s="20"/>
      <c r="F681" s="20"/>
      <c r="G681" s="20"/>
      <c r="H681" s="20"/>
      <c r="I681" s="20"/>
      <c r="J681" s="20"/>
      <c r="K681" s="20"/>
      <c r="L681" s="20"/>
      <c r="M681" s="20"/>
      <c r="N681" s="20"/>
      <c r="O681" s="20"/>
      <c r="P681" s="20"/>
      <c r="Q681" s="20"/>
      <c r="R681" s="20"/>
      <c r="S681" s="20"/>
      <c r="T681" s="20"/>
      <c r="U681" s="20"/>
      <c r="V681" s="20"/>
      <c r="W681" s="20"/>
      <c r="X681" s="20"/>
      <c r="Y681" s="20"/>
      <c r="Z681" s="20"/>
    </row>
    <row r="682" spans="1:26" ht="15.95" customHeight="1">
      <c r="A682" s="20"/>
      <c r="B682" s="20"/>
      <c r="C682" s="20"/>
      <c r="D682" s="20"/>
      <c r="E682" s="20"/>
      <c r="F682" s="20"/>
      <c r="G682" s="20"/>
      <c r="H682" s="20"/>
      <c r="I682" s="20"/>
      <c r="J682" s="20"/>
      <c r="K682" s="20"/>
      <c r="L682" s="20"/>
      <c r="M682" s="20"/>
      <c r="N682" s="20"/>
      <c r="O682" s="20"/>
      <c r="P682" s="20"/>
      <c r="Q682" s="20"/>
      <c r="R682" s="20"/>
      <c r="S682" s="20"/>
      <c r="T682" s="20"/>
      <c r="U682" s="20"/>
      <c r="V682" s="20"/>
      <c r="W682" s="20"/>
      <c r="X682" s="20"/>
      <c r="Y682" s="20"/>
      <c r="Z682" s="20"/>
    </row>
    <row r="683" spans="1:26" ht="15.95" customHeight="1">
      <c r="A683" s="20"/>
      <c r="B683" s="20"/>
      <c r="C683" s="20"/>
      <c r="D683" s="20"/>
      <c r="E683" s="20"/>
      <c r="F683" s="20"/>
      <c r="G683" s="20"/>
      <c r="H683" s="20"/>
      <c r="I683" s="20"/>
      <c r="J683" s="20"/>
      <c r="K683" s="20"/>
      <c r="L683" s="20"/>
      <c r="M683" s="20"/>
      <c r="N683" s="20"/>
      <c r="O683" s="20"/>
      <c r="P683" s="20"/>
      <c r="Q683" s="20"/>
      <c r="R683" s="20"/>
      <c r="S683" s="20"/>
      <c r="T683" s="20"/>
      <c r="U683" s="20"/>
      <c r="V683" s="20"/>
      <c r="W683" s="20"/>
      <c r="X683" s="20"/>
      <c r="Y683" s="20"/>
      <c r="Z683" s="20"/>
    </row>
    <row r="684" spans="1:26" ht="15.95" customHeight="1">
      <c r="A684" s="20"/>
      <c r="B684" s="20"/>
      <c r="C684" s="20"/>
      <c r="D684" s="20"/>
      <c r="E684" s="20"/>
      <c r="F684" s="20"/>
      <c r="G684" s="20"/>
      <c r="H684" s="20"/>
      <c r="I684" s="20"/>
      <c r="J684" s="20"/>
      <c r="K684" s="20"/>
      <c r="L684" s="20"/>
      <c r="M684" s="20"/>
      <c r="N684" s="20"/>
      <c r="O684" s="20"/>
      <c r="P684" s="20"/>
      <c r="Q684" s="20"/>
      <c r="R684" s="20"/>
      <c r="S684" s="20"/>
      <c r="T684" s="20"/>
      <c r="U684" s="20"/>
      <c r="V684" s="20"/>
      <c r="W684" s="20"/>
      <c r="X684" s="20"/>
      <c r="Y684" s="20"/>
      <c r="Z684" s="20"/>
    </row>
    <row r="685" spans="1:26" ht="15.95" customHeight="1">
      <c r="A685" s="20"/>
      <c r="B685" s="20"/>
      <c r="C685" s="20"/>
      <c r="D685" s="20"/>
      <c r="E685" s="20"/>
      <c r="F685" s="20"/>
      <c r="G685" s="20"/>
      <c r="H685" s="20"/>
      <c r="I685" s="20"/>
      <c r="J685" s="20"/>
      <c r="K685" s="20"/>
      <c r="L685" s="20"/>
      <c r="M685" s="20"/>
      <c r="N685" s="20"/>
      <c r="O685" s="20"/>
      <c r="P685" s="20"/>
      <c r="Q685" s="20"/>
      <c r="R685" s="20"/>
      <c r="S685" s="20"/>
      <c r="T685" s="20"/>
      <c r="U685" s="20"/>
      <c r="V685" s="20"/>
      <c r="W685" s="20"/>
      <c r="X685" s="20"/>
      <c r="Y685" s="20"/>
      <c r="Z685" s="20"/>
    </row>
    <row r="686" spans="1:26" ht="15.95" customHeight="1">
      <c r="A686" s="20"/>
      <c r="B686" s="20"/>
      <c r="C686" s="20"/>
      <c r="D686" s="20"/>
      <c r="E686" s="20"/>
      <c r="F686" s="20"/>
      <c r="G686" s="20"/>
      <c r="H686" s="20"/>
      <c r="I686" s="20"/>
      <c r="J686" s="20"/>
      <c r="K686" s="20"/>
      <c r="L686" s="20"/>
      <c r="M686" s="20"/>
      <c r="N686" s="20"/>
      <c r="O686" s="20"/>
      <c r="P686" s="20"/>
      <c r="Q686" s="20"/>
      <c r="R686" s="20"/>
      <c r="S686" s="20"/>
      <c r="T686" s="20"/>
      <c r="U686" s="20"/>
      <c r="V686" s="20"/>
      <c r="W686" s="20"/>
      <c r="X686" s="20"/>
      <c r="Y686" s="20"/>
      <c r="Z686" s="20"/>
    </row>
    <row r="687" spans="1:26" ht="15.95" customHeight="1">
      <c r="A687" s="20"/>
      <c r="B687" s="20"/>
      <c r="C687" s="20"/>
      <c r="D687" s="20"/>
      <c r="E687" s="20"/>
      <c r="F687" s="20"/>
      <c r="G687" s="20"/>
      <c r="H687" s="20"/>
      <c r="I687" s="20"/>
      <c r="J687" s="20"/>
      <c r="K687" s="20"/>
      <c r="L687" s="20"/>
      <c r="M687" s="20"/>
      <c r="N687" s="20"/>
      <c r="O687" s="20"/>
      <c r="P687" s="20"/>
      <c r="Q687" s="20"/>
      <c r="R687" s="20"/>
      <c r="S687" s="20"/>
      <c r="T687" s="20"/>
      <c r="U687" s="20"/>
      <c r="V687" s="20"/>
      <c r="W687" s="20"/>
      <c r="X687" s="20"/>
      <c r="Y687" s="20"/>
      <c r="Z687" s="20"/>
    </row>
    <row r="688" spans="1:26" ht="15.95" customHeight="1">
      <c r="A688" s="20"/>
      <c r="B688" s="20"/>
      <c r="C688" s="20"/>
      <c r="D688" s="20"/>
      <c r="E688" s="20"/>
      <c r="F688" s="20"/>
      <c r="G688" s="20"/>
      <c r="H688" s="20"/>
      <c r="I688" s="20"/>
      <c r="J688" s="20"/>
      <c r="K688" s="20"/>
      <c r="L688" s="20"/>
      <c r="M688" s="20"/>
      <c r="N688" s="20"/>
      <c r="O688" s="20"/>
      <c r="P688" s="20"/>
      <c r="Q688" s="20"/>
      <c r="R688" s="20"/>
      <c r="S688" s="20"/>
      <c r="T688" s="20"/>
      <c r="U688" s="20"/>
      <c r="V688" s="20"/>
      <c r="W688" s="20"/>
      <c r="X688" s="20"/>
      <c r="Y688" s="20"/>
      <c r="Z688" s="20"/>
    </row>
    <row r="689" spans="1:26" ht="15.95" customHeight="1">
      <c r="A689" s="20"/>
      <c r="B689" s="20"/>
      <c r="C689" s="20"/>
      <c r="D689" s="20"/>
      <c r="E689" s="20"/>
      <c r="F689" s="20"/>
      <c r="G689" s="20"/>
      <c r="H689" s="20"/>
      <c r="I689" s="20"/>
      <c r="J689" s="20"/>
      <c r="K689" s="20"/>
      <c r="L689" s="20"/>
      <c r="M689" s="20"/>
      <c r="N689" s="20"/>
      <c r="O689" s="20"/>
      <c r="P689" s="20"/>
      <c r="Q689" s="20"/>
      <c r="R689" s="20"/>
      <c r="S689" s="20"/>
      <c r="T689" s="20"/>
      <c r="U689" s="20"/>
      <c r="V689" s="20"/>
      <c r="W689" s="20"/>
      <c r="X689" s="20"/>
      <c r="Y689" s="20"/>
      <c r="Z689" s="20"/>
    </row>
    <row r="690" spans="1:26" ht="15.95" customHeight="1">
      <c r="A690" s="20"/>
      <c r="B690" s="20"/>
      <c r="C690" s="20"/>
      <c r="D690" s="20"/>
      <c r="E690" s="20"/>
      <c r="F690" s="20"/>
      <c r="G690" s="20"/>
      <c r="H690" s="20"/>
      <c r="I690" s="20"/>
      <c r="J690" s="20"/>
      <c r="K690" s="20"/>
      <c r="L690" s="20"/>
      <c r="M690" s="20"/>
      <c r="N690" s="20"/>
      <c r="O690" s="20"/>
      <c r="P690" s="20"/>
      <c r="Q690" s="20"/>
      <c r="R690" s="20"/>
      <c r="S690" s="20"/>
      <c r="T690" s="20"/>
      <c r="U690" s="20"/>
      <c r="V690" s="20"/>
      <c r="W690" s="20"/>
      <c r="X690" s="20"/>
      <c r="Y690" s="20"/>
      <c r="Z690" s="20"/>
    </row>
    <row r="691" spans="1:26" ht="15.95" customHeight="1">
      <c r="A691" s="20"/>
      <c r="B691" s="20"/>
      <c r="C691" s="20"/>
      <c r="D691" s="20"/>
      <c r="E691" s="20"/>
      <c r="F691" s="20"/>
      <c r="G691" s="20"/>
      <c r="H691" s="20"/>
      <c r="I691" s="20"/>
      <c r="J691" s="20"/>
      <c r="K691" s="20"/>
      <c r="L691" s="20"/>
      <c r="M691" s="20"/>
      <c r="N691" s="20"/>
      <c r="O691" s="20"/>
      <c r="P691" s="20"/>
      <c r="Q691" s="20"/>
      <c r="R691" s="20"/>
      <c r="S691" s="20"/>
      <c r="T691" s="20"/>
      <c r="U691" s="20"/>
      <c r="V691" s="20"/>
      <c r="W691" s="20"/>
      <c r="X691" s="20"/>
      <c r="Y691" s="20"/>
      <c r="Z691" s="20"/>
    </row>
    <row r="692" spans="1:26" ht="15.95" customHeight="1">
      <c r="A692" s="20"/>
      <c r="B692" s="20"/>
      <c r="C692" s="20"/>
      <c r="D692" s="20"/>
      <c r="E692" s="20"/>
      <c r="F692" s="20"/>
      <c r="G692" s="20"/>
      <c r="H692" s="20"/>
      <c r="I692" s="20"/>
      <c r="J692" s="20"/>
      <c r="K692" s="20"/>
      <c r="L692" s="20"/>
      <c r="M692" s="20"/>
      <c r="N692" s="20"/>
      <c r="O692" s="20"/>
      <c r="P692" s="20"/>
      <c r="Q692" s="20"/>
      <c r="R692" s="20"/>
      <c r="S692" s="20"/>
      <c r="T692" s="20"/>
      <c r="U692" s="20"/>
      <c r="V692" s="20"/>
      <c r="W692" s="20"/>
      <c r="X692" s="20"/>
      <c r="Y692" s="20"/>
      <c r="Z692" s="20"/>
    </row>
    <row r="693" spans="1:26" ht="15.95" customHeight="1">
      <c r="A693" s="20"/>
      <c r="B693" s="20"/>
      <c r="C693" s="20"/>
      <c r="D693" s="20"/>
      <c r="E693" s="20"/>
      <c r="F693" s="20"/>
      <c r="G693" s="20"/>
      <c r="H693" s="20"/>
      <c r="I693" s="20"/>
      <c r="J693" s="20"/>
      <c r="K693" s="20"/>
      <c r="L693" s="20"/>
      <c r="M693" s="20"/>
      <c r="N693" s="20"/>
      <c r="O693" s="20"/>
      <c r="P693" s="20"/>
      <c r="Q693" s="20"/>
      <c r="R693" s="20"/>
      <c r="S693" s="20"/>
      <c r="T693" s="20"/>
      <c r="U693" s="20"/>
      <c r="V693" s="20"/>
      <c r="W693" s="20"/>
      <c r="X693" s="20"/>
      <c r="Y693" s="20"/>
      <c r="Z693" s="20"/>
    </row>
    <row r="694" spans="1:26" ht="15.95" customHeight="1">
      <c r="A694" s="20"/>
      <c r="B694" s="20"/>
      <c r="C694" s="20"/>
      <c r="D694" s="20"/>
      <c r="E694" s="20"/>
      <c r="F694" s="20"/>
      <c r="G694" s="20"/>
      <c r="H694" s="20"/>
      <c r="I694" s="20"/>
      <c r="J694" s="20"/>
      <c r="K694" s="20"/>
      <c r="L694" s="20"/>
      <c r="M694" s="20"/>
      <c r="N694" s="20"/>
      <c r="O694" s="20"/>
      <c r="P694" s="20"/>
      <c r="Q694" s="20"/>
      <c r="R694" s="20"/>
      <c r="S694" s="20"/>
      <c r="T694" s="20"/>
      <c r="U694" s="20"/>
      <c r="V694" s="20"/>
      <c r="W694" s="20"/>
      <c r="X694" s="20"/>
      <c r="Y694" s="20"/>
      <c r="Z694" s="20"/>
    </row>
    <row r="695" spans="1:26" ht="15.95" customHeight="1">
      <c r="A695" s="20"/>
      <c r="B695" s="20"/>
      <c r="C695" s="20"/>
      <c r="D695" s="20"/>
      <c r="E695" s="20"/>
      <c r="F695" s="20"/>
      <c r="G695" s="20"/>
      <c r="H695" s="20"/>
      <c r="I695" s="20"/>
      <c r="J695" s="20"/>
      <c r="K695" s="20"/>
      <c r="L695" s="20"/>
      <c r="M695" s="20"/>
      <c r="N695" s="20"/>
      <c r="O695" s="20"/>
      <c r="P695" s="20"/>
      <c r="Q695" s="20"/>
      <c r="R695" s="20"/>
      <c r="S695" s="20"/>
      <c r="T695" s="20"/>
      <c r="U695" s="20"/>
      <c r="V695" s="20"/>
      <c r="W695" s="20"/>
      <c r="X695" s="20"/>
      <c r="Y695" s="20"/>
      <c r="Z695" s="20"/>
    </row>
    <row r="696" spans="1:26" ht="15.95" customHeight="1">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c r="Y696" s="20"/>
      <c r="Z696" s="20"/>
    </row>
    <row r="697" spans="1:26" ht="15.95" customHeight="1">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c r="Y697" s="20"/>
      <c r="Z697" s="20"/>
    </row>
    <row r="698" spans="1:26" ht="15.95" customHeight="1">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c r="Y698" s="20"/>
      <c r="Z698" s="20"/>
    </row>
    <row r="699" spans="1:26" ht="15.95" customHeight="1">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c r="Y699" s="20"/>
      <c r="Z699" s="20"/>
    </row>
    <row r="700" spans="1:26" ht="15.95" customHeight="1">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c r="Y700" s="20"/>
      <c r="Z700" s="20"/>
    </row>
    <row r="701" spans="1:26" ht="15.95" customHeight="1">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c r="Y701" s="20"/>
      <c r="Z701" s="20"/>
    </row>
    <row r="702" spans="1:26" ht="15.95" customHeight="1">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c r="Y702" s="20"/>
      <c r="Z702" s="20"/>
    </row>
    <row r="703" spans="1:26" ht="15.95" customHeight="1">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c r="Y703" s="20"/>
      <c r="Z703" s="20"/>
    </row>
    <row r="704" spans="1:26" ht="15.95" customHeight="1">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c r="Y704" s="20"/>
      <c r="Z704" s="20"/>
    </row>
    <row r="705" spans="1:26" ht="15.95" customHeight="1">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c r="Y705" s="20"/>
      <c r="Z705" s="20"/>
    </row>
    <row r="706" spans="1:26" ht="15.95" customHeight="1">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c r="Y706" s="20"/>
      <c r="Z706" s="20"/>
    </row>
    <row r="707" spans="1:26" ht="15.95" customHeight="1">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c r="Y707" s="20"/>
      <c r="Z707" s="20"/>
    </row>
    <row r="708" spans="1:26" ht="15.95" customHeight="1">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c r="Y708" s="20"/>
      <c r="Z708" s="20"/>
    </row>
    <row r="709" spans="1:26" ht="15.95" customHeight="1">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c r="Y709" s="20"/>
      <c r="Z709" s="20"/>
    </row>
    <row r="710" spans="1:26" ht="15.95" customHeight="1">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c r="Y710" s="20"/>
      <c r="Z710" s="20"/>
    </row>
    <row r="711" spans="1:26" ht="15.95" customHeight="1">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c r="Y711" s="20"/>
      <c r="Z711" s="20"/>
    </row>
    <row r="712" spans="1:26" ht="15.95" customHeight="1">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c r="Y712" s="20"/>
      <c r="Z712" s="20"/>
    </row>
    <row r="713" spans="1:26" ht="15.95" customHeight="1">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c r="Y713" s="20"/>
      <c r="Z713" s="20"/>
    </row>
    <row r="714" spans="1:26" ht="15.95" customHeight="1">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c r="Y714" s="20"/>
      <c r="Z714" s="20"/>
    </row>
    <row r="715" spans="1:26" ht="15.95" customHeight="1">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c r="Y715" s="20"/>
      <c r="Z715" s="20"/>
    </row>
    <row r="716" spans="1:26" ht="15.95" customHeight="1">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c r="Y716" s="20"/>
      <c r="Z716" s="20"/>
    </row>
    <row r="717" spans="1:26" ht="15.95" customHeight="1">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c r="Y717" s="20"/>
      <c r="Z717" s="20"/>
    </row>
    <row r="718" spans="1:26" ht="15.95" customHeight="1">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c r="Y718" s="20"/>
      <c r="Z718" s="20"/>
    </row>
    <row r="719" spans="1:26" ht="15.95" customHeight="1">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c r="Y719" s="20"/>
      <c r="Z719" s="20"/>
    </row>
    <row r="720" spans="1:26" ht="15.95" customHeight="1">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c r="Y720" s="20"/>
      <c r="Z720" s="20"/>
    </row>
    <row r="721" spans="1:26" ht="15.95" customHeight="1">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c r="Y721" s="20"/>
      <c r="Z721" s="20"/>
    </row>
    <row r="722" spans="1:26" ht="15.95" customHeight="1">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c r="Y722" s="20"/>
      <c r="Z722" s="20"/>
    </row>
    <row r="723" spans="1:26" ht="15.95" customHeight="1">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c r="Y723" s="20"/>
      <c r="Z723" s="20"/>
    </row>
    <row r="724" spans="1:26" ht="15.95" customHeight="1">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c r="Y724" s="20"/>
      <c r="Z724" s="20"/>
    </row>
    <row r="725" spans="1:26" ht="15.95" customHeight="1">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c r="Y725" s="20"/>
      <c r="Z725" s="20"/>
    </row>
    <row r="726" spans="1:26" ht="15.95" customHeight="1">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c r="Y726" s="20"/>
      <c r="Z726" s="20"/>
    </row>
    <row r="727" spans="1:26" ht="15.95" customHeight="1">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c r="Y727" s="20"/>
      <c r="Z727" s="20"/>
    </row>
    <row r="728" spans="1:26" ht="15.95" customHeight="1">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c r="Y728" s="20"/>
      <c r="Z728" s="20"/>
    </row>
    <row r="729" spans="1:26" ht="15.95" customHeight="1">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c r="Y729" s="20"/>
      <c r="Z729" s="20"/>
    </row>
    <row r="730" spans="1:26" ht="15.95" customHeight="1">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c r="Y730" s="20"/>
      <c r="Z730" s="20"/>
    </row>
    <row r="731" spans="1:26" ht="15.95" customHeight="1">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c r="Y731" s="20"/>
      <c r="Z731" s="20"/>
    </row>
    <row r="732" spans="1:26" ht="15.95" customHeight="1">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c r="Y732" s="20"/>
      <c r="Z732" s="20"/>
    </row>
    <row r="733" spans="1:26" ht="15.95" customHeight="1">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c r="Y733" s="20"/>
      <c r="Z733" s="20"/>
    </row>
    <row r="734" spans="1:26" ht="15.95" customHeight="1">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c r="Y734" s="20"/>
      <c r="Z734" s="20"/>
    </row>
    <row r="735" spans="1:26" ht="15.95" customHeight="1">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c r="Y735" s="20"/>
      <c r="Z735" s="20"/>
    </row>
    <row r="736" spans="1:26" ht="15.95" customHeight="1">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c r="Y736" s="20"/>
      <c r="Z736" s="20"/>
    </row>
    <row r="737" spans="1:26" ht="15.95" customHeight="1">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c r="Y737" s="20"/>
      <c r="Z737" s="20"/>
    </row>
    <row r="738" spans="1:26" ht="15.95" customHeight="1">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c r="Y738" s="20"/>
      <c r="Z738" s="20"/>
    </row>
    <row r="739" spans="1:26" ht="15.95" customHeight="1">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c r="Y739" s="20"/>
      <c r="Z739" s="20"/>
    </row>
    <row r="740" spans="1:26" ht="15.95" customHeight="1">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c r="Y740" s="20"/>
      <c r="Z740" s="20"/>
    </row>
    <row r="741" spans="1:26" ht="15.95" customHeight="1">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c r="Y741" s="20"/>
      <c r="Z741" s="20"/>
    </row>
    <row r="742" spans="1:26" ht="15.95" customHeight="1">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c r="Y742" s="20"/>
      <c r="Z742" s="20"/>
    </row>
    <row r="743" spans="1:26" ht="15.95" customHeight="1">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c r="Y743" s="20"/>
      <c r="Z743" s="20"/>
    </row>
    <row r="744" spans="1:26" ht="15.95" customHeight="1">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c r="Y744" s="20"/>
      <c r="Z744" s="20"/>
    </row>
    <row r="745" spans="1:26" ht="15.95" customHeight="1">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c r="Y745" s="20"/>
      <c r="Z745" s="20"/>
    </row>
    <row r="746" spans="1:26" ht="15.95" customHeight="1">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c r="Y746" s="20"/>
      <c r="Z746" s="20"/>
    </row>
    <row r="747" spans="1:26" ht="15.95" customHeight="1">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c r="Y747" s="20"/>
      <c r="Z747" s="20"/>
    </row>
    <row r="748" spans="1:26" ht="15.95" customHeight="1">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c r="Y748" s="20"/>
      <c r="Z748" s="20"/>
    </row>
    <row r="749" spans="1:26" ht="15.95" customHeight="1">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c r="Y749" s="20"/>
      <c r="Z749" s="20"/>
    </row>
    <row r="750" spans="1:26" ht="15.95" customHeight="1">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c r="Y750" s="20"/>
      <c r="Z750" s="20"/>
    </row>
    <row r="751" spans="1:26" ht="15.95" customHeight="1">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c r="Y751" s="20"/>
      <c r="Z751" s="20"/>
    </row>
    <row r="752" spans="1:26" ht="15.95" customHeight="1">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c r="Y752" s="20"/>
      <c r="Z752" s="20"/>
    </row>
    <row r="753" spans="1:26" ht="15.95" customHeight="1">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c r="Y753" s="20"/>
      <c r="Z753" s="20"/>
    </row>
    <row r="754" spans="1:26" ht="15.95" customHeight="1">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c r="Y754" s="20"/>
      <c r="Z754" s="20"/>
    </row>
    <row r="755" spans="1:26" ht="15.95" customHeight="1">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c r="Y755" s="20"/>
      <c r="Z755" s="20"/>
    </row>
    <row r="756" spans="1:26" ht="15.95" customHeight="1">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c r="Y756" s="20"/>
      <c r="Z756" s="20"/>
    </row>
    <row r="757" spans="1:26" ht="15.95" customHeight="1">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c r="Y757" s="20"/>
      <c r="Z757" s="20"/>
    </row>
    <row r="758" spans="1:26" ht="15.95" customHeight="1">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c r="Y758" s="20"/>
      <c r="Z758" s="20"/>
    </row>
    <row r="759" spans="1:26" ht="15.95" customHeight="1">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c r="Y759" s="20"/>
      <c r="Z759" s="20"/>
    </row>
    <row r="760" spans="1:26" ht="15.95" customHeight="1">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c r="Y760" s="20"/>
      <c r="Z760" s="20"/>
    </row>
    <row r="761" spans="1:26" ht="15.95" customHeight="1">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c r="Y761" s="20"/>
      <c r="Z761" s="20"/>
    </row>
    <row r="762" spans="1:26" ht="15.95" customHeight="1">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c r="Y762" s="20"/>
      <c r="Z762" s="20"/>
    </row>
    <row r="763" spans="1:26" ht="15.95" customHeight="1">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c r="Y763" s="20"/>
      <c r="Z763" s="20"/>
    </row>
    <row r="764" spans="1:26" ht="15.95" customHeight="1">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c r="Y764" s="20"/>
      <c r="Z764" s="20"/>
    </row>
    <row r="765" spans="1:26" ht="15.95" customHeight="1">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c r="Y765" s="20"/>
      <c r="Z765" s="20"/>
    </row>
    <row r="766" spans="1:26" ht="15.95" customHeight="1">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c r="Y766" s="20"/>
      <c r="Z766" s="20"/>
    </row>
    <row r="767" spans="1:26" ht="15.95" customHeight="1">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c r="Y767" s="20"/>
      <c r="Z767" s="20"/>
    </row>
    <row r="768" spans="1:26" ht="15.95" customHeight="1">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c r="Y768" s="20"/>
      <c r="Z768" s="20"/>
    </row>
    <row r="769" spans="1:26" ht="15.95" customHeight="1">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c r="Y769" s="20"/>
      <c r="Z769" s="20"/>
    </row>
    <row r="770" spans="1:26" ht="15.95" customHeight="1">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c r="Y770" s="20"/>
      <c r="Z770" s="20"/>
    </row>
    <row r="771" spans="1:26" ht="15.95" customHeight="1">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c r="Y771" s="20"/>
      <c r="Z771" s="20"/>
    </row>
    <row r="772" spans="1:26" ht="15.95" customHeight="1">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c r="Y772" s="20"/>
      <c r="Z772" s="20"/>
    </row>
    <row r="773" spans="1:26" ht="15.95" customHeight="1">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c r="Y773" s="20"/>
      <c r="Z773" s="20"/>
    </row>
    <row r="774" spans="1:26" ht="15.95" customHeight="1">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c r="Y774" s="20"/>
      <c r="Z774" s="20"/>
    </row>
    <row r="775" spans="1:26" ht="15.95" customHeight="1">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c r="Y775" s="20"/>
      <c r="Z775" s="20"/>
    </row>
    <row r="776" spans="1:26" ht="15.95" customHeight="1">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c r="Y776" s="20"/>
      <c r="Z776" s="20"/>
    </row>
    <row r="777" spans="1:26" ht="15.95" customHeight="1">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c r="Y777" s="20"/>
      <c r="Z777" s="20"/>
    </row>
    <row r="778" spans="1:26" ht="15.95" customHeight="1">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c r="Y778" s="20"/>
      <c r="Z778" s="20"/>
    </row>
    <row r="779" spans="1:26" ht="15.95" customHeight="1">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c r="Y779" s="20"/>
      <c r="Z779" s="20"/>
    </row>
    <row r="780" spans="1:26" ht="15.95" customHeight="1">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row>
    <row r="781" spans="1:26" ht="15.95" customHeight="1">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c r="Y781" s="20"/>
      <c r="Z781" s="20"/>
    </row>
    <row r="782" spans="1:26" ht="15.95" customHeight="1">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c r="Y782" s="20"/>
      <c r="Z782" s="20"/>
    </row>
    <row r="783" spans="1:26" ht="15.95" customHeight="1">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c r="Y783" s="20"/>
      <c r="Z783" s="20"/>
    </row>
    <row r="784" spans="1:26" ht="15.95" customHeight="1">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c r="Y784" s="20"/>
      <c r="Z784" s="20"/>
    </row>
    <row r="785" spans="1:26" ht="15.95" customHeight="1">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row>
    <row r="786" spans="1:26" ht="15.95" customHeight="1">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c r="Y786" s="20"/>
      <c r="Z786" s="20"/>
    </row>
    <row r="787" spans="1:26" ht="15.95" customHeight="1">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c r="Y787" s="20"/>
      <c r="Z787" s="20"/>
    </row>
    <row r="788" spans="1:26" ht="15.95" customHeight="1">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c r="Y788" s="20"/>
      <c r="Z788" s="20"/>
    </row>
    <row r="789" spans="1:26" ht="15.95" customHeight="1">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c r="Y789" s="20"/>
      <c r="Z789" s="20"/>
    </row>
    <row r="790" spans="1:26" ht="15.95" customHeight="1">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c r="Y790" s="20"/>
      <c r="Z790" s="20"/>
    </row>
    <row r="791" spans="1:26" ht="15.95" customHeight="1">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c r="Y791" s="20"/>
      <c r="Z791" s="20"/>
    </row>
    <row r="792" spans="1:26" ht="15.95" customHeight="1">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c r="Y792" s="20"/>
      <c r="Z792" s="20"/>
    </row>
    <row r="793" spans="1:26" ht="15.95" customHeight="1">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c r="Y793" s="20"/>
      <c r="Z793" s="20"/>
    </row>
    <row r="794" spans="1:26" ht="15.95" customHeight="1">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c r="Y794" s="20"/>
      <c r="Z794" s="20"/>
    </row>
    <row r="795" spans="1:26" ht="15.95" customHeight="1">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c r="Y795" s="20"/>
      <c r="Z795" s="20"/>
    </row>
    <row r="796" spans="1:26" ht="15.95" customHeight="1">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c r="Y796" s="20"/>
      <c r="Z796" s="20"/>
    </row>
    <row r="797" spans="1:26" ht="15.95" customHeight="1">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c r="Y797" s="20"/>
      <c r="Z797" s="20"/>
    </row>
    <row r="798" spans="1:26" ht="15.95" customHeight="1">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c r="Y798" s="20"/>
      <c r="Z798" s="20"/>
    </row>
    <row r="799" spans="1:26" ht="15.95" customHeight="1">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c r="Y799" s="20"/>
      <c r="Z799" s="20"/>
    </row>
    <row r="800" spans="1:26" ht="15.95" customHeight="1">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c r="Y800" s="20"/>
      <c r="Z800" s="20"/>
    </row>
    <row r="801" spans="1:26" ht="15.95" customHeight="1">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c r="Y801" s="20"/>
      <c r="Z801" s="20"/>
    </row>
    <row r="802" spans="1:26" ht="15.95" customHeight="1">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row>
    <row r="803" spans="1:26" ht="15.95" customHeight="1">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row>
    <row r="804" spans="1:26" ht="15.95" customHeight="1">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c r="Y804" s="20"/>
      <c r="Z804" s="20"/>
    </row>
    <row r="805" spans="1:26" ht="15.95" customHeight="1">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c r="Y805" s="20"/>
      <c r="Z805" s="20"/>
    </row>
    <row r="806" spans="1:26" ht="15.95" customHeight="1">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c r="Y806" s="20"/>
      <c r="Z806" s="20"/>
    </row>
    <row r="807" spans="1:26" ht="15.95" customHeight="1">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c r="Y807" s="20"/>
      <c r="Z807" s="20"/>
    </row>
    <row r="808" spans="1:26" ht="15.95" customHeight="1">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c r="Y808" s="20"/>
      <c r="Z808" s="20"/>
    </row>
    <row r="809" spans="1:26" ht="15.95" customHeight="1">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c r="Y809" s="20"/>
      <c r="Z809" s="20"/>
    </row>
    <row r="810" spans="1:26" ht="15.95" customHeight="1">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c r="Y810" s="20"/>
      <c r="Z810" s="20"/>
    </row>
    <row r="811" spans="1:26" ht="15.95" customHeight="1">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c r="Y811" s="20"/>
      <c r="Z811" s="20"/>
    </row>
    <row r="812" spans="1:26" ht="15.95" customHeight="1">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c r="Y812" s="20"/>
      <c r="Z812" s="20"/>
    </row>
    <row r="813" spans="1:26" ht="15.95" customHeight="1">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c r="Y813" s="20"/>
      <c r="Z813" s="20"/>
    </row>
    <row r="814" spans="1:26" ht="15.95" customHeight="1">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c r="Y814" s="20"/>
      <c r="Z814" s="20"/>
    </row>
    <row r="815" spans="1:26" ht="15.95" customHeight="1">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c r="Y815" s="20"/>
      <c r="Z815" s="20"/>
    </row>
    <row r="816" spans="1:26" ht="15.95" customHeight="1">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c r="Y816" s="20"/>
      <c r="Z816" s="20"/>
    </row>
    <row r="817" spans="1:26" ht="15.95" customHeight="1">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c r="Y817" s="20"/>
      <c r="Z817" s="20"/>
    </row>
    <row r="818" spans="1:26" ht="15.95" customHeight="1">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c r="Y818" s="20"/>
      <c r="Z818" s="20"/>
    </row>
    <row r="819" spans="1:26" ht="15.95" customHeight="1">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c r="Y819" s="20"/>
      <c r="Z819" s="20"/>
    </row>
    <row r="820" spans="1:26" ht="15.95" customHeight="1">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c r="Y820" s="20"/>
      <c r="Z820" s="20"/>
    </row>
    <row r="821" spans="1:26" ht="15.95" customHeight="1">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c r="Y821" s="20"/>
      <c r="Z821" s="20"/>
    </row>
    <row r="822" spans="1:26" ht="15.95" customHeight="1">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c r="Y822" s="20"/>
      <c r="Z822" s="20"/>
    </row>
    <row r="823" spans="1:26" ht="15.95" customHeight="1">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c r="Y823" s="20"/>
      <c r="Z823" s="20"/>
    </row>
    <row r="824" spans="1:26" ht="15.95" customHeight="1">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c r="Y824" s="20"/>
      <c r="Z824" s="20"/>
    </row>
    <row r="825" spans="1:26" ht="15.95" customHeight="1">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c r="Y825" s="20"/>
      <c r="Z825" s="20"/>
    </row>
    <row r="826" spans="1:26" ht="15.95" customHeight="1">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c r="Y826" s="20"/>
      <c r="Z826" s="20"/>
    </row>
    <row r="827" spans="1:26" ht="15.95" customHeight="1">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c r="Y827" s="20"/>
      <c r="Z827" s="20"/>
    </row>
    <row r="828" spans="1:26" ht="15.95" customHeight="1">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c r="Y828" s="20"/>
      <c r="Z828" s="20"/>
    </row>
    <row r="829" spans="1:26" ht="15.95" customHeight="1">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c r="Y829" s="20"/>
      <c r="Z829" s="20"/>
    </row>
    <row r="830" spans="1:26" ht="15.95" customHeight="1">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c r="Y830" s="20"/>
      <c r="Z830" s="20"/>
    </row>
    <row r="831" spans="1:26" ht="15.95" customHeight="1">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c r="Y831" s="20"/>
      <c r="Z831" s="20"/>
    </row>
    <row r="832" spans="1:26" ht="15.95" customHeight="1">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c r="Y832" s="20"/>
      <c r="Z832" s="20"/>
    </row>
    <row r="833" spans="1:26" ht="15.95" customHeight="1">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c r="Y833" s="20"/>
      <c r="Z833" s="20"/>
    </row>
    <row r="834" spans="1:26" ht="15.95" customHeight="1">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c r="Y834" s="20"/>
      <c r="Z834" s="20"/>
    </row>
    <row r="835" spans="1:26" ht="15.95" customHeight="1">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c r="Y835" s="20"/>
      <c r="Z835" s="20"/>
    </row>
    <row r="836" spans="1:26" ht="15.95" customHeight="1">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c r="Y836" s="20"/>
      <c r="Z836" s="20"/>
    </row>
    <row r="837" spans="1:26" ht="15.95" customHeight="1">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c r="Y837" s="20"/>
      <c r="Z837" s="20"/>
    </row>
    <row r="838" spans="1:26" ht="15.95" customHeight="1">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c r="Y838" s="20"/>
      <c r="Z838" s="20"/>
    </row>
    <row r="839" spans="1:26" ht="15.95" customHeight="1">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c r="Y839" s="20"/>
      <c r="Z839" s="20"/>
    </row>
    <row r="840" spans="1:26" ht="15.95" customHeight="1">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c r="Y840" s="20"/>
      <c r="Z840" s="20"/>
    </row>
    <row r="841" spans="1:26" ht="15.95" customHeight="1">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c r="Y841" s="20"/>
      <c r="Z841" s="20"/>
    </row>
    <row r="842" spans="1:26" ht="15.95" customHeight="1">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c r="Y842" s="20"/>
      <c r="Z842" s="20"/>
    </row>
    <row r="843" spans="1:26" ht="15.95" customHeight="1">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c r="Y843" s="20"/>
      <c r="Z843" s="20"/>
    </row>
    <row r="844" spans="1:26" ht="15.95" customHeight="1">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c r="Y844" s="20"/>
      <c r="Z844" s="20"/>
    </row>
    <row r="845" spans="1:26" ht="15.95" customHeight="1">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c r="Y845" s="20"/>
      <c r="Z845" s="20"/>
    </row>
    <row r="846" spans="1:26" ht="15.95" customHeight="1">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c r="Y846" s="20"/>
      <c r="Z846" s="20"/>
    </row>
    <row r="847" spans="1:26" ht="15.95" customHeight="1">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c r="Y847" s="20"/>
      <c r="Z847" s="20"/>
    </row>
    <row r="848" spans="1:26" ht="15.95" customHeight="1">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c r="Y848" s="20"/>
      <c r="Z848" s="20"/>
    </row>
    <row r="849" spans="1:26" ht="15.95" customHeight="1">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c r="Y849" s="20"/>
      <c r="Z849" s="20"/>
    </row>
    <row r="850" spans="1:26" ht="15.95" customHeight="1">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c r="Y850" s="20"/>
      <c r="Z850" s="20"/>
    </row>
    <row r="851" spans="1:26" ht="15.95" customHeight="1">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c r="Y851" s="20"/>
      <c r="Z851" s="20"/>
    </row>
    <row r="852" spans="1:26" ht="15.95" customHeight="1">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c r="Y852" s="20"/>
      <c r="Z852" s="20"/>
    </row>
    <row r="853" spans="1:26" ht="15.95" customHeight="1">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c r="Y853" s="20"/>
      <c r="Z853" s="20"/>
    </row>
    <row r="854" spans="1:26" ht="15.95" customHeight="1">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c r="Y854" s="20"/>
      <c r="Z854" s="20"/>
    </row>
    <row r="855" spans="1:26" ht="15.95" customHeight="1">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c r="Y855" s="20"/>
      <c r="Z855" s="20"/>
    </row>
    <row r="856" spans="1:26" ht="15.95" customHeight="1">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c r="Y856" s="20"/>
      <c r="Z856" s="20"/>
    </row>
    <row r="857" spans="1:26" ht="15.95" customHeight="1">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c r="Y857" s="20"/>
      <c r="Z857" s="20"/>
    </row>
    <row r="858" spans="1:26" ht="15.95" customHeight="1">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c r="Y858" s="20"/>
      <c r="Z858" s="20"/>
    </row>
    <row r="859" spans="1:26" ht="15.95" customHeight="1">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c r="Y859" s="20"/>
      <c r="Z859" s="20"/>
    </row>
    <row r="860" spans="1:26" ht="15.95" customHeight="1">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c r="Y860" s="20"/>
      <c r="Z860" s="20"/>
    </row>
    <row r="861" spans="1:26" ht="15.95" customHeight="1">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c r="Y861" s="20"/>
      <c r="Z861" s="20"/>
    </row>
    <row r="862" spans="1:26" ht="15.95" customHeight="1">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c r="Y862" s="20"/>
      <c r="Z862" s="20"/>
    </row>
    <row r="863" spans="1:26" ht="15.95" customHeight="1">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c r="Y863" s="20"/>
      <c r="Z863" s="20"/>
    </row>
    <row r="864" spans="1:26" ht="15.95" customHeight="1">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c r="Y864" s="20"/>
      <c r="Z864" s="20"/>
    </row>
    <row r="865" spans="1:26" ht="15.95" customHeight="1">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c r="Y865" s="20"/>
      <c r="Z865" s="20"/>
    </row>
    <row r="866" spans="1:26" ht="15.95" customHeight="1">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c r="Y866" s="20"/>
      <c r="Z866" s="20"/>
    </row>
    <row r="867" spans="1:26" ht="15.95" customHeight="1">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c r="Y867" s="20"/>
      <c r="Z867" s="20"/>
    </row>
    <row r="868" spans="1:26" ht="15.95" customHeight="1">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c r="Y868" s="20"/>
      <c r="Z868" s="20"/>
    </row>
    <row r="869" spans="1:26" ht="15.95" customHeight="1">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c r="Y869" s="20"/>
      <c r="Z869" s="20"/>
    </row>
    <row r="870" spans="1:26" ht="15.95" customHeight="1">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c r="Y870" s="20"/>
      <c r="Z870" s="20"/>
    </row>
    <row r="871" spans="1:26" ht="15.95" customHeight="1">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c r="Y871" s="20"/>
      <c r="Z871" s="20"/>
    </row>
    <row r="872" spans="1:26" ht="15.95" customHeight="1">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c r="Y872" s="20"/>
      <c r="Z872" s="20"/>
    </row>
    <row r="873" spans="1:26" ht="15.95" customHeight="1">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c r="Y873" s="20"/>
      <c r="Z873" s="20"/>
    </row>
    <row r="874" spans="1:26" ht="15.95" customHeight="1">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c r="Y874" s="20"/>
      <c r="Z874" s="20"/>
    </row>
    <row r="875" spans="1:26" ht="15.95" customHeight="1">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c r="Y875" s="20"/>
      <c r="Z875" s="20"/>
    </row>
    <row r="876" spans="1:26" ht="15.95" customHeight="1">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c r="Y876" s="20"/>
      <c r="Z876" s="20"/>
    </row>
    <row r="877" spans="1:26" ht="15.95" customHeight="1">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c r="Y877" s="20"/>
      <c r="Z877" s="20"/>
    </row>
    <row r="878" spans="1:26" ht="15.95" customHeight="1">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c r="Y878" s="20"/>
      <c r="Z878" s="20"/>
    </row>
    <row r="879" spans="1:26" ht="15.95" customHeight="1">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c r="Y879" s="20"/>
      <c r="Z879" s="20"/>
    </row>
    <row r="880" spans="1:26" ht="15.95" customHeight="1">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c r="Y880" s="20"/>
      <c r="Z880" s="20"/>
    </row>
    <row r="881" spans="1:26" ht="15.95" customHeight="1">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c r="Y881" s="20"/>
      <c r="Z881" s="20"/>
    </row>
    <row r="882" spans="1:26" ht="15.95" customHeight="1">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c r="Y882" s="20"/>
      <c r="Z882" s="20"/>
    </row>
    <row r="883" spans="1:26" ht="15.95" customHeight="1">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c r="Y883" s="20"/>
      <c r="Z883" s="20"/>
    </row>
    <row r="884" spans="1:26" ht="15.95" customHeight="1">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c r="Y884" s="20"/>
      <c r="Z884" s="20"/>
    </row>
    <row r="885" spans="1:26" ht="15.95" customHeight="1">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c r="Y885" s="20"/>
      <c r="Z885" s="20"/>
    </row>
    <row r="886" spans="1:26" ht="15.95" customHeight="1">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c r="Y886" s="20"/>
      <c r="Z886" s="20"/>
    </row>
    <row r="887" spans="1:26" ht="15.95" customHeight="1">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c r="Y887" s="20"/>
      <c r="Z887" s="20"/>
    </row>
    <row r="888" spans="1:26" ht="15.95" customHeight="1">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c r="Y888" s="20"/>
      <c r="Z888" s="20"/>
    </row>
    <row r="889" spans="1:26" ht="15.95" customHeight="1">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c r="Y889" s="20"/>
      <c r="Z889" s="20"/>
    </row>
    <row r="890" spans="1:26" ht="15.95" customHeight="1">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c r="Y890" s="20"/>
      <c r="Z890" s="20"/>
    </row>
    <row r="891" spans="1:26" ht="15.95" customHeight="1">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c r="Y891" s="20"/>
      <c r="Z891" s="20"/>
    </row>
    <row r="892" spans="1:26" ht="15.95" customHeight="1">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c r="Y892" s="20"/>
      <c r="Z892" s="20"/>
    </row>
    <row r="893" spans="1:26" ht="15.95" customHeight="1">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c r="Y893" s="20"/>
      <c r="Z893" s="20"/>
    </row>
    <row r="894" spans="1:26" ht="15.95" customHeight="1">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c r="Y894" s="20"/>
      <c r="Z894" s="20"/>
    </row>
    <row r="895" spans="1:26" ht="15.95" customHeight="1">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c r="Y895" s="20"/>
      <c r="Z895" s="20"/>
    </row>
    <row r="896" spans="1:26" ht="15.95" customHeight="1">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c r="Y896" s="20"/>
      <c r="Z896" s="20"/>
    </row>
    <row r="897" spans="1:26" ht="15.95" customHeight="1">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c r="Y897" s="20"/>
      <c r="Z897" s="20"/>
    </row>
    <row r="898" spans="1:26" ht="15.95" customHeight="1">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c r="Y898" s="20"/>
      <c r="Z898" s="20"/>
    </row>
    <row r="899" spans="1:26" ht="15.95" customHeight="1">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c r="Y899" s="20"/>
      <c r="Z899" s="20"/>
    </row>
    <row r="900" spans="1:26" ht="15.95" customHeight="1">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c r="Y900" s="20"/>
      <c r="Z900" s="20"/>
    </row>
    <row r="901" spans="1:26" ht="15.95" customHeight="1">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c r="Y901" s="20"/>
      <c r="Z901" s="20"/>
    </row>
    <row r="902" spans="1:26" ht="15.95" customHeight="1">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c r="Y902" s="20"/>
      <c r="Z902" s="20"/>
    </row>
    <row r="903" spans="1:26" ht="15.95" customHeight="1">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c r="Y903" s="20"/>
      <c r="Z903" s="20"/>
    </row>
    <row r="904" spans="1:26" ht="15.95" customHeight="1">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c r="Y904" s="20"/>
      <c r="Z904" s="20"/>
    </row>
    <row r="905" spans="1:26" ht="15.95" customHeight="1">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c r="Y905" s="20"/>
      <c r="Z905" s="20"/>
    </row>
    <row r="906" spans="1:26" ht="15.95" customHeight="1">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c r="Y906" s="20"/>
      <c r="Z906" s="20"/>
    </row>
    <row r="907" spans="1:26" ht="15.95" customHeight="1">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c r="Y907" s="20"/>
      <c r="Z907" s="20"/>
    </row>
    <row r="908" spans="1:26" ht="15.95" customHeight="1">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c r="Y908" s="20"/>
      <c r="Z908" s="20"/>
    </row>
    <row r="909" spans="1:26" ht="15.95" customHeight="1">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c r="Y909" s="20"/>
      <c r="Z909" s="20"/>
    </row>
    <row r="910" spans="1:26" ht="15.95" customHeight="1">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c r="Y910" s="20"/>
      <c r="Z910" s="20"/>
    </row>
    <row r="911" spans="1:26" ht="15.95" customHeight="1">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c r="Y911" s="20"/>
      <c r="Z911" s="20"/>
    </row>
    <row r="912" spans="1:26" ht="15.95" customHeight="1">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c r="Y912" s="20"/>
      <c r="Z912" s="20"/>
    </row>
    <row r="913" spans="1:26" ht="15.95" customHeight="1">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c r="Y913" s="20"/>
      <c r="Z913" s="20"/>
    </row>
    <row r="914" spans="1:26" ht="15.95" customHeight="1">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c r="Y914" s="20"/>
      <c r="Z914" s="20"/>
    </row>
    <row r="915" spans="1:26" ht="15.95" customHeight="1">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c r="Y915" s="20"/>
      <c r="Z915" s="20"/>
    </row>
    <row r="916" spans="1:26" ht="15.95" customHeight="1">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c r="Y916" s="20"/>
      <c r="Z916" s="20"/>
    </row>
    <row r="917" spans="1:26" ht="15.95" customHeight="1">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c r="Y917" s="20"/>
      <c r="Z917" s="20"/>
    </row>
    <row r="918" spans="1:26" ht="15.95" customHeight="1">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c r="Y918" s="20"/>
      <c r="Z918" s="20"/>
    </row>
    <row r="919" spans="1:26" ht="15.95" customHeight="1">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c r="Y919" s="20"/>
      <c r="Z919" s="20"/>
    </row>
    <row r="920" spans="1:26" ht="15.95" customHeight="1">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c r="Y920" s="20"/>
      <c r="Z920" s="20"/>
    </row>
    <row r="921" spans="1:26" ht="15.95" customHeight="1">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c r="Y921" s="20"/>
      <c r="Z921" s="20"/>
    </row>
    <row r="922" spans="1:26" ht="15.95" customHeight="1">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c r="Y922" s="20"/>
      <c r="Z922" s="20"/>
    </row>
    <row r="923" spans="1:26" ht="15.95" customHeight="1">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c r="Y923" s="20"/>
      <c r="Z923" s="20"/>
    </row>
    <row r="924" spans="1:26" ht="15.95" customHeight="1">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c r="Y924" s="20"/>
      <c r="Z924" s="20"/>
    </row>
    <row r="925" spans="1:26" ht="15.95" customHeight="1">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c r="Y925" s="20"/>
      <c r="Z925" s="20"/>
    </row>
    <row r="926" spans="1:26" ht="15.95" customHeight="1">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c r="Y926" s="20"/>
      <c r="Z926" s="20"/>
    </row>
    <row r="927" spans="1:26" ht="15.95" customHeight="1">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c r="Y927" s="20"/>
      <c r="Z927" s="20"/>
    </row>
    <row r="928" spans="1:26" ht="15.95" customHeight="1">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c r="Y928" s="20"/>
      <c r="Z928" s="20"/>
    </row>
    <row r="929" spans="1:26" ht="15.95" customHeight="1">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c r="Y929" s="20"/>
      <c r="Z929" s="20"/>
    </row>
    <row r="930" spans="1:26" ht="15.95" customHeight="1">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c r="Y930" s="20"/>
      <c r="Z930" s="20"/>
    </row>
    <row r="931" spans="1:26" ht="15.95" customHeight="1">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c r="Y931" s="20"/>
      <c r="Z931" s="20"/>
    </row>
    <row r="932" spans="1:26" ht="15.95" customHeight="1">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c r="Y932" s="20"/>
      <c r="Z932" s="20"/>
    </row>
    <row r="933" spans="1:26" ht="15.95" customHeight="1">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c r="Y933" s="20"/>
      <c r="Z933" s="20"/>
    </row>
    <row r="934" spans="1:26" ht="15.95" customHeight="1">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c r="Y934" s="20"/>
      <c r="Z934" s="20"/>
    </row>
    <row r="935" spans="1:26" ht="15.95" customHeight="1">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c r="Y935" s="20"/>
      <c r="Z935" s="20"/>
    </row>
    <row r="936" spans="1:26" ht="15.95" customHeight="1">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c r="Y936" s="20"/>
      <c r="Z936" s="20"/>
    </row>
    <row r="937" spans="1:26" ht="15.95" customHeight="1">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c r="Y937" s="20"/>
      <c r="Z937" s="20"/>
    </row>
    <row r="938" spans="1:26" ht="15.95" customHeight="1">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c r="Y938" s="20"/>
      <c r="Z938" s="20"/>
    </row>
    <row r="939" spans="1:26" ht="15.95" customHeight="1">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c r="Y939" s="20"/>
      <c r="Z939" s="20"/>
    </row>
    <row r="940" spans="1:26" ht="15.95" customHeight="1">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c r="Y940" s="20"/>
      <c r="Z940" s="20"/>
    </row>
    <row r="941" spans="1:26" ht="15.95" customHeight="1">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c r="Y941" s="20"/>
      <c r="Z941" s="20"/>
    </row>
    <row r="942" spans="1:26" ht="15.95" customHeight="1">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c r="Y942" s="20"/>
      <c r="Z942" s="20"/>
    </row>
    <row r="943" spans="1:26" ht="15.95" customHeight="1">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c r="Y943" s="20"/>
      <c r="Z943" s="20"/>
    </row>
    <row r="944" spans="1:26" ht="15.95" customHeight="1">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c r="Y944" s="20"/>
      <c r="Z944" s="20"/>
    </row>
    <row r="945" spans="1:26" ht="15.95" customHeight="1">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c r="Y945" s="20"/>
      <c r="Z945" s="20"/>
    </row>
    <row r="946" spans="1:26" ht="15.95" customHeight="1">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c r="Y946" s="20"/>
      <c r="Z946" s="20"/>
    </row>
    <row r="947" spans="1:26" ht="15.95" customHeight="1">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c r="Y947" s="20"/>
      <c r="Z947" s="20"/>
    </row>
    <row r="948" spans="1:26" ht="15.95" customHeight="1">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c r="Y948" s="20"/>
      <c r="Z948" s="20"/>
    </row>
    <row r="949" spans="1:26" ht="15.95" customHeight="1">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c r="Y949" s="20"/>
      <c r="Z949" s="20"/>
    </row>
    <row r="950" spans="1:26" ht="15.95" customHeight="1">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c r="Y950" s="20"/>
      <c r="Z950" s="20"/>
    </row>
    <row r="951" spans="1:26" ht="15.95" customHeight="1">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c r="Y951" s="20"/>
      <c r="Z951" s="20"/>
    </row>
    <row r="952" spans="1:26" ht="15.95" customHeight="1">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c r="Y952" s="20"/>
      <c r="Z952" s="20"/>
    </row>
    <row r="953" spans="1:26" ht="15.95" customHeight="1">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c r="Y953" s="20"/>
      <c r="Z953" s="20"/>
    </row>
    <row r="954" spans="1:26" ht="15.95" customHeight="1">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c r="Y954" s="20"/>
      <c r="Z954" s="20"/>
    </row>
    <row r="955" spans="1:26" ht="15.95" customHeight="1">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c r="Y955" s="20"/>
      <c r="Z955" s="20"/>
    </row>
    <row r="956" spans="1:26" ht="15.95" customHeight="1">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c r="Y956" s="20"/>
      <c r="Z956" s="20"/>
    </row>
    <row r="957" spans="1:26" ht="15.95" customHeight="1">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c r="Y957" s="20"/>
      <c r="Z957" s="20"/>
    </row>
    <row r="958" spans="1:26" ht="15.95" customHeight="1">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c r="Y958" s="20"/>
      <c r="Z958" s="20"/>
    </row>
    <row r="959" spans="1:26" ht="15.95" customHeight="1">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c r="Y959" s="20"/>
      <c r="Z959" s="20"/>
    </row>
    <row r="960" spans="1:26" ht="15.95" customHeight="1">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c r="Y960" s="20"/>
      <c r="Z960" s="20"/>
    </row>
    <row r="961" spans="1:26" ht="15.95" customHeight="1">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c r="Y961" s="20"/>
      <c r="Z961" s="20"/>
    </row>
    <row r="962" spans="1:26" ht="15.95" customHeight="1">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c r="Y962" s="20"/>
      <c r="Z962" s="20"/>
    </row>
    <row r="963" spans="1:26" ht="15.95" customHeight="1">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c r="Y963" s="20"/>
      <c r="Z963" s="20"/>
    </row>
    <row r="964" spans="1:26" ht="15.95" customHeight="1">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c r="Y964" s="20"/>
      <c r="Z964" s="20"/>
    </row>
    <row r="965" spans="1:26" ht="15.95" customHeight="1">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c r="Y965" s="20"/>
      <c r="Z965" s="20"/>
    </row>
    <row r="966" spans="1:26" ht="15.95" customHeight="1">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c r="Y966" s="20"/>
      <c r="Z966" s="20"/>
    </row>
    <row r="967" spans="1:26" ht="15.95" customHeight="1">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c r="Y967" s="20"/>
      <c r="Z967" s="20"/>
    </row>
    <row r="968" spans="1:26" ht="15.95" customHeight="1">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c r="Y968" s="20"/>
      <c r="Z968" s="20"/>
    </row>
    <row r="969" spans="1:26" ht="15.95" customHeight="1">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c r="Y969" s="20"/>
      <c r="Z969" s="20"/>
    </row>
    <row r="970" spans="1:26" ht="15.95" customHeight="1">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c r="Y970" s="20"/>
      <c r="Z970" s="20"/>
    </row>
    <row r="971" spans="1:26" ht="15.95" customHeight="1">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c r="Y971" s="20"/>
      <c r="Z971" s="20"/>
    </row>
    <row r="972" spans="1:26" ht="15.95" customHeight="1">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c r="Y972" s="20"/>
      <c r="Z972" s="20"/>
    </row>
    <row r="973" spans="1:26" ht="15.95" customHeight="1">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c r="Y973" s="20"/>
      <c r="Z973" s="20"/>
    </row>
    <row r="974" spans="1:26" ht="15.95" customHeight="1">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c r="Y974" s="20"/>
      <c r="Z974" s="20"/>
    </row>
    <row r="975" spans="1:26" ht="15.95" customHeight="1">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c r="Y975" s="20"/>
      <c r="Z975" s="20"/>
    </row>
    <row r="976" spans="1:26" ht="15.95" customHeight="1">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c r="Y976" s="20"/>
      <c r="Z976" s="20"/>
    </row>
    <row r="977" spans="1:26" ht="15.95" customHeight="1">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c r="Y977" s="20"/>
      <c r="Z977" s="20"/>
    </row>
    <row r="978" spans="1:26" ht="15.95" customHeight="1">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c r="Y978" s="20"/>
      <c r="Z978" s="20"/>
    </row>
    <row r="979" spans="1:26" ht="15.95" customHeight="1">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c r="Y979" s="20"/>
      <c r="Z979" s="20"/>
    </row>
    <row r="980" spans="1:26" ht="15.95" customHeight="1">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c r="Y980" s="20"/>
      <c r="Z980" s="20"/>
    </row>
    <row r="981" spans="1:26" ht="15.95" customHeight="1">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c r="Y981" s="20"/>
      <c r="Z981" s="20"/>
    </row>
    <row r="982" spans="1:26" ht="15.95" customHeight="1">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c r="Y982" s="20"/>
      <c r="Z982" s="20"/>
    </row>
    <row r="983" spans="1:26" ht="15.95" customHeight="1">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c r="Y983" s="20"/>
      <c r="Z983" s="20"/>
    </row>
    <row r="984" spans="1:26" ht="15.95" customHeight="1">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c r="Y984" s="20"/>
      <c r="Z984" s="20"/>
    </row>
    <row r="985" spans="1:26" ht="15.95" customHeight="1">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c r="Y985" s="20"/>
      <c r="Z985" s="20"/>
    </row>
    <row r="986" spans="1:26" ht="15.95" customHeight="1">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c r="Y986" s="20"/>
      <c r="Z986" s="20"/>
    </row>
    <row r="987" spans="1:26" ht="15.95" customHeight="1">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c r="Y987" s="20"/>
      <c r="Z987" s="20"/>
    </row>
    <row r="988" spans="1:26" ht="15.95" customHeight="1">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c r="Y988" s="20"/>
      <c r="Z988" s="20"/>
    </row>
    <row r="989" spans="1:26" ht="15.95" customHeight="1">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c r="Y989" s="20"/>
      <c r="Z989" s="20"/>
    </row>
    <row r="990" spans="1:26" ht="15.95" customHeight="1">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c r="Y990" s="20"/>
      <c r="Z990" s="20"/>
    </row>
    <row r="991" spans="1:26" ht="15.95" customHeight="1">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c r="Y991" s="20"/>
      <c r="Z991" s="20"/>
    </row>
    <row r="992" spans="1:26" ht="15.95" customHeight="1">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c r="Y992" s="20"/>
      <c r="Z992" s="20"/>
    </row>
    <row r="993" spans="1:26" ht="15.95" customHeight="1">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c r="Y993" s="20"/>
      <c r="Z993" s="20"/>
    </row>
    <row r="994" spans="1:26" ht="15.95" customHeight="1">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c r="Y994" s="20"/>
      <c r="Z994" s="20"/>
    </row>
    <row r="995" spans="1:26" ht="15.95" customHeight="1">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c r="Y995" s="20"/>
      <c r="Z995" s="20"/>
    </row>
    <row r="996" spans="1:26" ht="15.95" customHeight="1">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c r="Y996" s="20"/>
      <c r="Z996" s="20"/>
    </row>
    <row r="997" spans="1:26" ht="15.95" customHeight="1">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c r="Y997" s="20"/>
      <c r="Z997" s="20"/>
    </row>
    <row r="998" spans="1:26" ht="15.95" customHeight="1">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c r="Y998" s="20"/>
      <c r="Z998" s="20"/>
    </row>
  </sheetData>
  <sheetProtection algorithmName="SHA-512" hashValue="YN9Wix/0q7Qa0CR840waJagR7/YCZziRXRWBUOpZkdDY2HbACvRF2jXuR1GaTgHPtu56LaNir1bNDqgm/Wv7ow==" saltValue="kPwmjYTfWJ8oqwQgNBuJXw==" spinCount="100000" sheet="1" objects="1" scenarios="1"/>
  <mergeCells count="11">
    <mergeCell ref="M7:N7"/>
    <mergeCell ref="O7:O8"/>
    <mergeCell ref="P7:P8"/>
    <mergeCell ref="A2:P2"/>
    <mergeCell ref="A3:P3"/>
    <mergeCell ref="A7:A8"/>
    <mergeCell ref="B7:B8"/>
    <mergeCell ref="C7:F7"/>
    <mergeCell ref="G7:H7"/>
    <mergeCell ref="I7:J7"/>
    <mergeCell ref="K7:L7"/>
  </mergeCells>
  <dataValidations count="1">
    <dataValidation type="list" allowBlank="1" showInputMessage="1" showErrorMessage="1" error="Isi 0 atau 1 sahaja" prompt="Ruangan ini diisi secara manual_x000a_Isi 0 atau 1 sahaja" sqref="L10 K10">
      <formula1>fluorideList</formula1>
    </dataValidation>
  </dataValidations>
  <pageMargins left="0.7" right="0.7" top="0.75" bottom="0.75" header="0.3" footer="0.3"/>
  <pageSetup paperSize="9" orientation="portrait" horizontalDpi="4294967293" verticalDpi="0" r:id="rId1"/>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J19"/>
  <sheetViews>
    <sheetView workbookViewId="0">
      <selection activeCell="B4" sqref="B4 B5 C6 B12:J19"/>
    </sheetView>
  </sheetViews>
  <sheetFormatPr defaultColWidth="9.140625" defaultRowHeight="15"/>
  <cols>
    <col min="1" max="1" width="16.140625" style="14" customWidth="1"/>
    <col min="2" max="10" width="13" style="14" customWidth="1"/>
    <col min="11" max="16384" width="9.140625" style="14"/>
  </cols>
  <sheetData>
    <row r="1" spans="1:10" ht="57" customHeight="1"/>
    <row r="2" spans="1:10" ht="15" customHeight="1">
      <c r="A2"/>
      <c r="B2"/>
      <c r="C2"/>
      <c r="D2"/>
      <c r="E2"/>
      <c r="F2"/>
      <c r="G2"/>
      <c r="H2"/>
      <c r="I2"/>
    </row>
    <row r="3" spans="1:10" ht="15" customHeight="1">
      <c r="A3" s="813" t="s">
        <v>1085</v>
      </c>
      <c r="B3" s="814"/>
      <c r="C3" s="814"/>
      <c r="D3" s="814"/>
      <c r="E3" s="815"/>
      <c r="F3"/>
      <c r="G3" s="815"/>
      <c r="H3"/>
      <c r="I3"/>
    </row>
    <row r="4" spans="1:10" ht="15" customHeight="1">
      <c r="A4" s="813" t="s">
        <v>375</v>
      </c>
      <c r="B4" s="813"/>
      <c r="C4" s="813"/>
      <c r="D4" s="816"/>
      <c r="E4" s="815"/>
      <c r="F4"/>
      <c r="G4" s="815"/>
      <c r="H4"/>
      <c r="I4"/>
    </row>
    <row r="5" spans="1:10" ht="15" customHeight="1">
      <c r="A5" s="813" t="s">
        <v>140</v>
      </c>
      <c r="B5" s="813"/>
      <c r="C5" s="813"/>
      <c r="D5" s="816"/>
      <c r="E5" s="815"/>
      <c r="F5"/>
      <c r="G5" s="815"/>
      <c r="H5"/>
      <c r="I5"/>
    </row>
    <row r="6" spans="1:10" ht="18.75">
      <c r="A6" s="813" t="s">
        <v>1086</v>
      </c>
      <c r="B6" s="817"/>
      <c r="C6" s="818"/>
      <c r="D6" s="817"/>
      <c r="E6" s="819"/>
      <c r="F6"/>
      <c r="G6" s="819"/>
      <c r="H6"/>
      <c r="I6"/>
    </row>
    <row r="7" spans="1:10">
      <c r="A7"/>
      <c r="B7"/>
      <c r="C7"/>
      <c r="D7"/>
      <c r="E7"/>
      <c r="F7"/>
      <c r="G7"/>
      <c r="H7"/>
      <c r="I7"/>
    </row>
    <row r="8" spans="1:10">
      <c r="A8"/>
      <c r="B8"/>
      <c r="C8"/>
      <c r="D8"/>
      <c r="E8"/>
      <c r="F8"/>
      <c r="G8"/>
      <c r="H8"/>
      <c r="I8"/>
    </row>
    <row r="9" spans="1:10" ht="31.5" customHeight="1">
      <c r="A9" s="1679" t="s">
        <v>513</v>
      </c>
      <c r="B9" s="1682" t="s">
        <v>1092</v>
      </c>
      <c r="C9" s="1683"/>
      <c r="D9" s="1683"/>
      <c r="E9" s="1684"/>
      <c r="F9" s="1685" t="s">
        <v>1093</v>
      </c>
      <c r="G9" s="1686"/>
      <c r="H9" s="1686"/>
      <c r="I9" s="1686"/>
      <c r="J9" s="1678" t="s">
        <v>1087</v>
      </c>
    </row>
    <row r="10" spans="1:10" ht="31.5" customHeight="1">
      <c r="A10" s="1680"/>
      <c r="B10" s="820" t="s">
        <v>128</v>
      </c>
      <c r="C10" s="820" t="s">
        <v>127</v>
      </c>
      <c r="D10" s="820" t="s">
        <v>1088</v>
      </c>
      <c r="E10" s="821" t="s">
        <v>548</v>
      </c>
      <c r="F10" s="822" t="s">
        <v>128</v>
      </c>
      <c r="G10" s="823" t="s">
        <v>127</v>
      </c>
      <c r="H10" s="822" t="s">
        <v>1088</v>
      </c>
      <c r="I10" s="824" t="s">
        <v>240</v>
      </c>
      <c r="J10" s="1678"/>
    </row>
    <row r="11" spans="1:10" ht="31.5" customHeight="1">
      <c r="A11" s="1681"/>
      <c r="B11" s="825" t="s">
        <v>306</v>
      </c>
      <c r="C11" s="826" t="s">
        <v>309</v>
      </c>
      <c r="D11" s="826" t="s">
        <v>313</v>
      </c>
      <c r="E11" s="826" t="s">
        <v>1089</v>
      </c>
      <c r="F11" s="827" t="s">
        <v>320</v>
      </c>
      <c r="G11" s="827" t="s">
        <v>120</v>
      </c>
      <c r="H11" s="827" t="s">
        <v>325</v>
      </c>
      <c r="I11" s="828" t="s">
        <v>1090</v>
      </c>
      <c r="J11" s="829" t="s">
        <v>1091</v>
      </c>
    </row>
    <row r="12" spans="1:10" ht="31.5" customHeight="1">
      <c r="A12" s="826" t="s">
        <v>514</v>
      </c>
      <c r="B12" s="830"/>
      <c r="C12" s="831"/>
      <c r="D12" s="831"/>
      <c r="E12" s="833"/>
      <c r="F12" s="830"/>
      <c r="G12" s="833"/>
      <c r="H12" s="830"/>
      <c r="I12" s="834"/>
      <c r="J12" s="835"/>
    </row>
    <row r="13" spans="1:10" ht="31.5" customHeight="1">
      <c r="A13" s="826" t="s">
        <v>515</v>
      </c>
      <c r="B13" s="830"/>
      <c r="C13" s="831"/>
      <c r="D13" s="831"/>
      <c r="E13" s="833"/>
      <c r="F13" s="830"/>
      <c r="G13" s="833"/>
      <c r="H13" s="830"/>
      <c r="I13" s="834"/>
      <c r="J13" s="835"/>
    </row>
    <row r="14" spans="1:10" ht="31.5" customHeight="1">
      <c r="A14" s="826" t="s">
        <v>516</v>
      </c>
      <c r="B14" s="830"/>
      <c r="C14" s="831"/>
      <c r="D14" s="831"/>
      <c r="E14" s="833"/>
      <c r="F14" s="830"/>
      <c r="G14" s="833"/>
      <c r="H14" s="830"/>
      <c r="I14" s="834"/>
      <c r="J14" s="835"/>
    </row>
    <row r="15" spans="1:10" ht="31.5" customHeight="1">
      <c r="A15" s="826" t="s">
        <v>517</v>
      </c>
      <c r="B15" s="830"/>
      <c r="C15" s="831"/>
      <c r="D15" s="831"/>
      <c r="E15" s="833"/>
      <c r="F15" s="830"/>
      <c r="G15" s="833"/>
      <c r="H15" s="830"/>
      <c r="I15" s="834"/>
      <c r="J15" s="835"/>
    </row>
    <row r="16" spans="1:10" ht="31.5" customHeight="1">
      <c r="A16" s="826" t="s">
        <v>518</v>
      </c>
      <c r="B16" s="830"/>
      <c r="C16" s="831"/>
      <c r="D16" s="831"/>
      <c r="E16" s="833"/>
      <c r="F16" s="830"/>
      <c r="G16" s="833"/>
      <c r="H16" s="830"/>
      <c r="I16" s="834"/>
      <c r="J16" s="835"/>
    </row>
    <row r="17" spans="1:10" ht="31.5" customHeight="1">
      <c r="A17" s="826" t="s">
        <v>519</v>
      </c>
      <c r="B17" s="830"/>
      <c r="C17" s="831"/>
      <c r="D17" s="831"/>
      <c r="E17" s="833"/>
      <c r="F17" s="830"/>
      <c r="G17" s="833"/>
      <c r="H17" s="830"/>
      <c r="I17" s="834"/>
      <c r="J17" s="835"/>
    </row>
    <row r="18" spans="1:10" ht="31.5" customHeight="1">
      <c r="A18" s="826" t="s">
        <v>365</v>
      </c>
      <c r="B18" s="830"/>
      <c r="C18" s="831"/>
      <c r="D18" s="831"/>
      <c r="E18" s="833"/>
      <c r="F18" s="830"/>
      <c r="G18" s="833"/>
      <c r="H18" s="830"/>
      <c r="I18" s="834"/>
      <c r="J18" s="835"/>
    </row>
    <row r="19" spans="1:10" ht="31.5" customHeight="1">
      <c r="A19" s="826" t="s">
        <v>236</v>
      </c>
      <c r="B19" s="832"/>
      <c r="C19" s="831"/>
      <c r="D19" s="831"/>
      <c r="E19" s="833"/>
      <c r="F19" s="832"/>
      <c r="G19" s="833"/>
      <c r="H19" s="832"/>
      <c r="I19" s="834"/>
      <c r="J19" s="835"/>
    </row>
  </sheetData>
  <sheetProtection algorithmName="SHA-512" hashValue="lCrQbcOUx5UYgw3fLzLLz+y4KqMngg5uY7E6XwUY+1bEYZegC73d31xyZ6qN4eU47oKt7PWgcuKhmY+B9IQTGQ==" saltValue="Q7abuVhn1RE2KPw3fiFZGg==" spinCount="100000" sheet="1" objects="1" scenarios="1"/>
  <mergeCells count="4">
    <mergeCell ref="J9:J10"/>
    <mergeCell ref="A9:A11"/>
    <mergeCell ref="B9:E9"/>
    <mergeCell ref="F9:I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Y1002"/>
  <sheetViews>
    <sheetView workbookViewId="0">
      <selection activeCell="B7" sqref="B7 B8 A15:A22 C15:J22"/>
    </sheetView>
  </sheetViews>
  <sheetFormatPr defaultColWidth="14.42578125" defaultRowHeight="15"/>
  <cols>
    <col min="1" max="2" width="12" style="196" customWidth="1"/>
    <col min="3" max="4" width="11.7109375" style="196" customWidth="1"/>
    <col min="5" max="5" width="10" style="196" customWidth="1"/>
    <col min="6" max="6" width="10.7109375" style="196" customWidth="1"/>
    <col min="7" max="7" width="10.5703125" style="196" customWidth="1"/>
    <col min="8" max="8" width="9.42578125" style="196" customWidth="1"/>
    <col min="9" max="10" width="9.85546875" style="196" customWidth="1"/>
    <col min="11" max="14" width="9.140625" style="196" customWidth="1"/>
    <col min="15" max="25" width="8.7109375" style="196" customWidth="1"/>
    <col min="26" max="16384" width="14.42578125" style="196"/>
  </cols>
  <sheetData>
    <row r="1" spans="1:25">
      <c r="A1" s="195"/>
      <c r="B1" s="195"/>
      <c r="C1" s="195"/>
      <c r="D1" s="195"/>
      <c r="E1" s="195"/>
      <c r="F1" s="195"/>
      <c r="G1" s="195"/>
      <c r="H1" s="195"/>
      <c r="I1" s="195"/>
      <c r="J1" s="195"/>
      <c r="K1" s="195"/>
      <c r="L1" s="195"/>
      <c r="M1" s="195"/>
      <c r="N1" s="195"/>
      <c r="O1" s="195"/>
      <c r="P1" s="195"/>
      <c r="Q1" s="195"/>
      <c r="R1" s="195"/>
      <c r="S1" s="195"/>
      <c r="T1" s="195"/>
      <c r="U1" s="195"/>
      <c r="V1" s="195"/>
      <c r="W1" s="195"/>
      <c r="X1" s="195"/>
      <c r="Y1" s="195"/>
    </row>
    <row r="2" spans="1:25">
      <c r="A2" s="1690" t="s">
        <v>520</v>
      </c>
      <c r="B2" s="1690"/>
      <c r="C2" s="1690"/>
      <c r="D2" s="1690"/>
      <c r="E2" s="1690"/>
      <c r="F2" s="1690"/>
      <c r="G2" s="1690"/>
      <c r="H2" s="1690"/>
      <c r="I2" s="1690"/>
      <c r="J2" s="1690"/>
      <c r="K2" s="195"/>
      <c r="L2" s="195"/>
      <c r="M2" s="195"/>
      <c r="N2" s="195"/>
      <c r="O2" s="195"/>
      <c r="P2" s="195"/>
      <c r="Q2" s="195"/>
      <c r="R2" s="195"/>
      <c r="S2" s="195"/>
      <c r="T2" s="195"/>
      <c r="U2" s="195"/>
      <c r="V2" s="195"/>
      <c r="W2" s="195"/>
      <c r="X2" s="195"/>
      <c r="Y2" s="195"/>
    </row>
    <row r="3" spans="1:25" ht="30" customHeight="1">
      <c r="A3" s="197"/>
      <c r="B3" s="197"/>
      <c r="C3"/>
      <c r="D3" s="197"/>
      <c r="E3" s="197"/>
      <c r="F3"/>
      <c r="G3" s="197"/>
      <c r="H3" s="197"/>
      <c r="I3" s="197"/>
      <c r="J3" s="197"/>
      <c r="K3" s="195"/>
      <c r="L3" s="195"/>
      <c r="M3" s="195"/>
      <c r="N3" s="195"/>
      <c r="O3" s="195"/>
      <c r="P3" s="195"/>
      <c r="Q3" s="195"/>
      <c r="R3" s="195"/>
      <c r="S3" s="195"/>
      <c r="T3" s="195"/>
      <c r="U3" s="195"/>
      <c r="V3" s="195"/>
      <c r="W3" s="195"/>
      <c r="X3" s="195"/>
      <c r="Y3" s="195"/>
    </row>
    <row r="4" spans="1:25">
      <c r="A4" s="1691" t="s">
        <v>521</v>
      </c>
      <c r="B4" s="1691"/>
      <c r="C4" s="1691"/>
      <c r="D4" s="1691"/>
      <c r="E4" s="1691"/>
      <c r="F4" s="1691"/>
      <c r="G4" s="1691"/>
      <c r="H4" s="1691"/>
      <c r="I4" s="1691"/>
      <c r="J4" s="1691"/>
      <c r="K4" s="195"/>
      <c r="L4" s="195"/>
      <c r="M4" s="195"/>
      <c r="N4" s="195"/>
      <c r="O4" s="195"/>
      <c r="P4" s="195"/>
      <c r="Q4" s="195"/>
      <c r="R4" s="195"/>
      <c r="S4" s="195"/>
      <c r="T4" s="195"/>
      <c r="U4" s="195"/>
      <c r="V4" s="195"/>
      <c r="W4" s="195"/>
      <c r="X4" s="195"/>
      <c r="Y4" s="195"/>
    </row>
    <row r="5" spans="1:25">
      <c r="A5" s="198" t="s">
        <v>522</v>
      </c>
      <c r="B5" s="199"/>
      <c r="C5" s="199"/>
      <c r="D5" s="199"/>
      <c r="E5" s="199"/>
      <c r="F5" s="199"/>
      <c r="G5" s="199"/>
      <c r="H5" s="199"/>
      <c r="I5" s="199"/>
      <c r="J5" s="199"/>
      <c r="K5" s="195"/>
      <c r="L5" s="195"/>
      <c r="M5" s="195"/>
      <c r="N5" s="195"/>
      <c r="O5" s="195"/>
      <c r="P5" s="195"/>
      <c r="Q5" s="195"/>
      <c r="R5" s="195"/>
      <c r="S5" s="195"/>
      <c r="T5" s="195"/>
      <c r="U5" s="195"/>
      <c r="V5" s="195"/>
      <c r="W5" s="195"/>
      <c r="X5" s="195"/>
      <c r="Y5" s="195"/>
    </row>
    <row r="6" spans="1:25">
      <c r="A6" s="200" t="s">
        <v>476</v>
      </c>
      <c r="B6" s="1692"/>
      <c r="C6" s="1693"/>
      <c r="D6" s="1693"/>
      <c r="E6" s="1694"/>
      <c r="F6" s="200"/>
      <c r="G6" s="200"/>
      <c r="H6" s="200"/>
      <c r="I6" s="200"/>
      <c r="J6" s="200"/>
      <c r="K6" s="195"/>
      <c r="L6" s="195"/>
      <c r="M6" s="195"/>
      <c r="N6" s="195"/>
      <c r="O6" s="195"/>
      <c r="P6" s="195"/>
      <c r="Q6" s="195"/>
      <c r="R6" s="195"/>
      <c r="S6" s="195"/>
      <c r="T6" s="195"/>
      <c r="U6" s="195"/>
      <c r="V6" s="195"/>
      <c r="W6" s="195"/>
      <c r="X6" s="195"/>
      <c r="Y6" s="195"/>
    </row>
    <row r="7" spans="1:25">
      <c r="A7" s="200" t="s">
        <v>477</v>
      </c>
      <c r="B7" s="457"/>
      <c r="C7" s="458"/>
      <c r="D7" s="458"/>
      <c r="E7" s="459"/>
      <c r="F7" s="201"/>
      <c r="G7" s="201"/>
      <c r="H7" s="201"/>
      <c r="I7" s="200"/>
      <c r="J7" s="200"/>
      <c r="K7" s="195"/>
      <c r="L7" s="195"/>
      <c r="M7" s="195"/>
      <c r="N7" s="195"/>
      <c r="O7" s="195"/>
      <c r="P7" s="195"/>
      <c r="Q7" s="195"/>
      <c r="R7" s="195"/>
      <c r="S7" s="195"/>
      <c r="T7" s="195"/>
      <c r="U7" s="195"/>
      <c r="V7" s="195"/>
      <c r="W7" s="195"/>
      <c r="X7" s="195"/>
      <c r="Y7" s="195"/>
    </row>
    <row r="8" spans="1:25">
      <c r="A8" s="200" t="s">
        <v>523</v>
      </c>
      <c r="B8" s="457"/>
      <c r="C8" s="458"/>
      <c r="D8" s="458"/>
      <c r="E8" s="459"/>
      <c r="F8" s="201"/>
      <c r="G8" s="201"/>
      <c r="H8" s="201"/>
      <c r="I8" s="202"/>
      <c r="J8" s="200"/>
      <c r="K8" s="195"/>
      <c r="L8" s="195"/>
      <c r="M8" s="195"/>
      <c r="N8" s="195"/>
      <c r="O8" s="195"/>
      <c r="P8" s="195"/>
      <c r="Q8" s="195"/>
      <c r="R8" s="195"/>
      <c r="S8" s="195"/>
      <c r="T8" s="195"/>
      <c r="U8" s="195"/>
      <c r="V8" s="195"/>
      <c r="W8" s="195"/>
      <c r="X8" s="195"/>
      <c r="Y8" s="195"/>
    </row>
    <row r="9" spans="1:25">
      <c r="A9" s="195"/>
      <c r="B9" s="195"/>
      <c r="C9" s="195"/>
      <c r="D9" s="197"/>
      <c r="E9" s="203"/>
      <c r="F9" s="203"/>
      <c r="G9" s="197"/>
      <c r="H9" s="195"/>
      <c r="I9" s="195"/>
      <c r="J9" s="195"/>
      <c r="K9" s="195"/>
      <c r="L9" s="195"/>
      <c r="M9" s="195"/>
      <c r="N9" s="195"/>
      <c r="O9" s="195"/>
      <c r="P9" s="195"/>
      <c r="Q9" s="195"/>
      <c r="R9" s="195"/>
      <c r="S9" s="195"/>
      <c r="T9" s="195"/>
      <c r="U9" s="195"/>
      <c r="V9" s="195"/>
      <c r="W9" s="195"/>
      <c r="X9" s="195"/>
      <c r="Y9" s="195"/>
    </row>
    <row r="10" spans="1:25">
      <c r="A10" s="204" t="s">
        <v>524</v>
      </c>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row>
    <row r="11" spans="1:25">
      <c r="A11" s="1695" t="s">
        <v>525</v>
      </c>
      <c r="B11" s="1695" t="s">
        <v>526</v>
      </c>
      <c r="C11" s="1695" t="s">
        <v>527</v>
      </c>
      <c r="D11" s="1698" t="s">
        <v>528</v>
      </c>
      <c r="E11" s="1699"/>
      <c r="F11" s="1700"/>
      <c r="G11" s="1698" t="s">
        <v>529</v>
      </c>
      <c r="H11" s="1699"/>
      <c r="I11" s="1699"/>
      <c r="J11" s="1700"/>
      <c r="K11" s="195"/>
      <c r="L11" s="195"/>
      <c r="M11" s="195"/>
      <c r="N11" s="195"/>
      <c r="O11" s="195"/>
      <c r="P11" s="195"/>
      <c r="Q11" s="195"/>
      <c r="R11" s="195"/>
      <c r="S11" s="195"/>
      <c r="T11" s="195"/>
      <c r="U11" s="195"/>
      <c r="V11" s="195"/>
      <c r="W11" s="195"/>
      <c r="X11" s="195"/>
      <c r="Y11" s="195"/>
    </row>
    <row r="12" spans="1:25" ht="17.25" customHeight="1">
      <c r="A12" s="1696"/>
      <c r="B12" s="1696"/>
      <c r="C12" s="1696"/>
      <c r="D12" s="1695" t="s">
        <v>530</v>
      </c>
      <c r="E12" s="1695" t="s">
        <v>531</v>
      </c>
      <c r="F12" s="1695" t="s">
        <v>532</v>
      </c>
      <c r="G12" s="1698" t="s">
        <v>533</v>
      </c>
      <c r="H12" s="1700"/>
      <c r="I12" s="1698" t="s">
        <v>531</v>
      </c>
      <c r="J12" s="1700"/>
      <c r="K12" s="195"/>
      <c r="L12" s="195"/>
      <c r="M12" s="195"/>
      <c r="N12" s="195"/>
      <c r="O12" s="195"/>
      <c r="P12" s="195"/>
      <c r="Q12" s="195"/>
      <c r="R12" s="195"/>
      <c r="S12" s="195"/>
      <c r="T12" s="195"/>
      <c r="U12" s="195"/>
      <c r="V12" s="195"/>
      <c r="W12" s="195"/>
      <c r="X12" s="195"/>
      <c r="Y12" s="195"/>
    </row>
    <row r="13" spans="1:25" ht="17.25" customHeight="1">
      <c r="A13" s="1696"/>
      <c r="B13" s="1696"/>
      <c r="C13" s="1697"/>
      <c r="D13" s="1697"/>
      <c r="E13" s="1697"/>
      <c r="F13" s="1697"/>
      <c r="G13" s="205" t="s">
        <v>341</v>
      </c>
      <c r="H13" s="205" t="s">
        <v>238</v>
      </c>
      <c r="I13" s="205" t="s">
        <v>341</v>
      </c>
      <c r="J13" s="205" t="s">
        <v>238</v>
      </c>
      <c r="K13" s="195"/>
      <c r="L13" s="195"/>
      <c r="M13" s="195"/>
      <c r="N13" s="195"/>
      <c r="O13" s="195"/>
      <c r="P13" s="195"/>
      <c r="Q13" s="195"/>
      <c r="R13" s="195"/>
      <c r="S13" s="195"/>
      <c r="T13" s="195"/>
      <c r="U13" s="195"/>
      <c r="V13" s="195"/>
      <c r="W13" s="195"/>
      <c r="X13" s="195"/>
      <c r="Y13" s="195"/>
    </row>
    <row r="14" spans="1:25" ht="77.25" customHeight="1">
      <c r="A14" s="1697"/>
      <c r="B14" s="1697"/>
      <c r="C14" s="205">
        <v>1</v>
      </c>
      <c r="D14" s="205">
        <v>2</v>
      </c>
      <c r="E14" s="205">
        <v>3</v>
      </c>
      <c r="F14" s="205" t="s">
        <v>534</v>
      </c>
      <c r="G14" s="205">
        <v>4</v>
      </c>
      <c r="H14" s="205" t="s">
        <v>535</v>
      </c>
      <c r="I14" s="205">
        <v>5</v>
      </c>
      <c r="J14" s="205" t="s">
        <v>536</v>
      </c>
      <c r="K14" s="195"/>
      <c r="L14" s="195"/>
      <c r="M14" s="195"/>
      <c r="N14" s="195"/>
      <c r="O14" s="195"/>
      <c r="P14" s="195"/>
      <c r="Q14" s="195"/>
      <c r="R14" s="195"/>
      <c r="S14" s="195"/>
      <c r="T14" s="195"/>
      <c r="U14" s="195"/>
      <c r="V14" s="195"/>
      <c r="W14" s="195"/>
      <c r="X14" s="195"/>
      <c r="Y14" s="195"/>
    </row>
    <row r="15" spans="1:25" ht="29.25" customHeight="1">
      <c r="A15" s="1687"/>
      <c r="B15" s="206" t="s">
        <v>537</v>
      </c>
      <c r="C15" s="207"/>
      <c r="D15" s="207"/>
      <c r="E15" s="207"/>
      <c r="F15" s="208"/>
      <c r="G15" s="207"/>
      <c r="H15" s="208"/>
      <c r="I15" s="207"/>
      <c r="J15" s="208"/>
      <c r="K15" s="195"/>
      <c r="L15" s="195"/>
      <c r="M15" s="195"/>
      <c r="N15" s="195"/>
      <c r="O15" s="195"/>
      <c r="P15" s="195"/>
      <c r="Q15" s="195"/>
      <c r="R15" s="195"/>
      <c r="S15" s="195"/>
      <c r="T15" s="195"/>
      <c r="U15" s="195"/>
      <c r="V15" s="195"/>
      <c r="W15" s="195"/>
      <c r="X15" s="195"/>
      <c r="Y15" s="195"/>
    </row>
    <row r="16" spans="1:25" ht="29.25" customHeight="1">
      <c r="A16" s="1688"/>
      <c r="B16" s="206" t="s">
        <v>538</v>
      </c>
      <c r="C16" s="207"/>
      <c r="D16" s="207"/>
      <c r="E16" s="207"/>
      <c r="F16" s="208"/>
      <c r="G16" s="207"/>
      <c r="H16" s="208"/>
      <c r="I16" s="207"/>
      <c r="J16" s="208"/>
      <c r="K16" s="195"/>
      <c r="L16" s="195"/>
      <c r="M16" s="195"/>
      <c r="N16" s="195"/>
      <c r="O16" s="195"/>
      <c r="P16" s="195"/>
      <c r="Q16" s="195"/>
      <c r="R16" s="195"/>
      <c r="S16" s="195"/>
      <c r="T16" s="195"/>
      <c r="U16" s="195"/>
      <c r="V16" s="195"/>
      <c r="W16" s="195"/>
      <c r="X16" s="195"/>
      <c r="Y16" s="195"/>
    </row>
    <row r="17" spans="1:25" ht="29.25" customHeight="1">
      <c r="A17" s="1688"/>
      <c r="B17" s="206" t="s">
        <v>539</v>
      </c>
      <c r="C17" s="207"/>
      <c r="D17" s="207"/>
      <c r="E17" s="207"/>
      <c r="F17" s="208"/>
      <c r="G17" s="207"/>
      <c r="H17" s="208"/>
      <c r="I17" s="207"/>
      <c r="J17" s="208"/>
      <c r="K17" s="195"/>
      <c r="L17" s="195"/>
      <c r="M17" s="195"/>
      <c r="N17" s="195"/>
      <c r="O17" s="195"/>
      <c r="P17" s="195"/>
      <c r="Q17" s="195"/>
      <c r="R17" s="195"/>
      <c r="S17" s="195"/>
      <c r="T17" s="195"/>
      <c r="U17" s="195"/>
      <c r="V17" s="195"/>
      <c r="W17" s="195"/>
      <c r="X17" s="195"/>
      <c r="Y17" s="195"/>
    </row>
    <row r="18" spans="1:25" ht="29.25" customHeight="1">
      <c r="A18" s="1688"/>
      <c r="B18" s="206" t="s">
        <v>540</v>
      </c>
      <c r="C18" s="207"/>
      <c r="D18" s="207"/>
      <c r="E18" s="207"/>
      <c r="F18" s="208"/>
      <c r="G18" s="207"/>
      <c r="H18" s="208"/>
      <c r="I18" s="207"/>
      <c r="J18" s="208"/>
      <c r="K18" s="195"/>
      <c r="L18" s="195"/>
      <c r="M18" s="195"/>
      <c r="N18" s="195"/>
      <c r="O18" s="195"/>
      <c r="P18" s="195"/>
      <c r="Q18" s="195"/>
      <c r="R18" s="195"/>
      <c r="S18" s="195"/>
      <c r="T18" s="195"/>
      <c r="U18" s="195"/>
      <c r="V18" s="195"/>
      <c r="W18" s="195"/>
      <c r="X18" s="195"/>
      <c r="Y18" s="195"/>
    </row>
    <row r="19" spans="1:25" ht="29.25" customHeight="1">
      <c r="A19" s="1688"/>
      <c r="B19" s="206" t="s">
        <v>541</v>
      </c>
      <c r="C19" s="207"/>
      <c r="D19" s="207"/>
      <c r="E19" s="207"/>
      <c r="F19" s="208"/>
      <c r="G19" s="207"/>
      <c r="H19" s="208"/>
      <c r="I19" s="207"/>
      <c r="J19" s="208"/>
      <c r="K19" s="195"/>
      <c r="L19" s="195"/>
      <c r="M19" s="195"/>
      <c r="N19" s="195"/>
      <c r="O19" s="195"/>
      <c r="P19" s="195"/>
      <c r="Q19" s="195"/>
      <c r="R19" s="195"/>
      <c r="S19" s="195"/>
      <c r="T19" s="195"/>
      <c r="U19" s="195"/>
      <c r="V19" s="195"/>
      <c r="W19" s="195"/>
      <c r="X19" s="195"/>
      <c r="Y19" s="195"/>
    </row>
    <row r="20" spans="1:25" ht="29.25" customHeight="1">
      <c r="A20" s="1688"/>
      <c r="B20" s="206" t="s">
        <v>542</v>
      </c>
      <c r="C20" s="207"/>
      <c r="D20" s="207"/>
      <c r="E20" s="207"/>
      <c r="F20" s="208"/>
      <c r="G20" s="207"/>
      <c r="H20" s="208"/>
      <c r="I20" s="207"/>
      <c r="J20" s="208"/>
      <c r="K20" s="195"/>
      <c r="L20" s="195"/>
      <c r="M20" s="195"/>
      <c r="N20" s="195"/>
      <c r="O20" s="195"/>
      <c r="P20" s="195"/>
      <c r="Q20" s="195"/>
      <c r="R20" s="195"/>
      <c r="S20" s="195"/>
      <c r="T20" s="195"/>
      <c r="U20" s="195"/>
      <c r="V20" s="195"/>
      <c r="W20" s="195"/>
      <c r="X20" s="195"/>
      <c r="Y20" s="195"/>
    </row>
    <row r="21" spans="1:25" ht="29.25" customHeight="1">
      <c r="A21" s="1688"/>
      <c r="B21" s="206" t="s">
        <v>365</v>
      </c>
      <c r="C21" s="207"/>
      <c r="D21" s="207"/>
      <c r="E21" s="207"/>
      <c r="F21" s="208"/>
      <c r="G21" s="207"/>
      <c r="H21" s="208"/>
      <c r="I21" s="207"/>
      <c r="J21" s="208"/>
      <c r="K21" s="195"/>
      <c r="L21" s="195"/>
      <c r="M21" s="195"/>
      <c r="N21" s="195"/>
      <c r="O21" s="195"/>
      <c r="P21" s="195"/>
      <c r="Q21" s="195"/>
      <c r="R21" s="195"/>
      <c r="S21" s="195"/>
      <c r="T21" s="195"/>
      <c r="U21" s="195"/>
      <c r="V21" s="195"/>
      <c r="W21" s="195"/>
      <c r="X21" s="195"/>
      <c r="Y21" s="195"/>
    </row>
    <row r="22" spans="1:25" ht="29.25" customHeight="1">
      <c r="A22" s="1689"/>
      <c r="B22" s="209" t="s">
        <v>359</v>
      </c>
      <c r="C22" s="210"/>
      <c r="D22" s="210"/>
      <c r="E22" s="210"/>
      <c r="F22" s="211"/>
      <c r="G22" s="210"/>
      <c r="H22" s="211"/>
      <c r="I22" s="210"/>
      <c r="J22" s="211"/>
      <c r="K22" s="195"/>
      <c r="L22" s="195"/>
      <c r="M22" s="195"/>
      <c r="N22" s="195"/>
      <c r="O22" s="195"/>
      <c r="P22" s="195"/>
      <c r="Q22" s="195"/>
      <c r="R22" s="195"/>
      <c r="S22" s="195"/>
      <c r="T22" s="195"/>
      <c r="U22" s="195"/>
      <c r="V22" s="195"/>
      <c r="W22" s="195"/>
      <c r="X22" s="195"/>
      <c r="Y22" s="195"/>
    </row>
    <row r="23" spans="1:25" ht="21.6" customHeight="1">
      <c r="A23" s="19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row>
    <row r="24" spans="1:25" ht="21.6" customHeight="1">
      <c r="A24" s="19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row>
    <row r="25" spans="1:25" ht="21.6" customHeight="1">
      <c r="A25" s="195"/>
      <c r="B25" s="195"/>
      <c r="C25" s="195"/>
      <c r="D25" s="195"/>
      <c r="E25" s="195"/>
      <c r="F25" s="195"/>
      <c r="G25" s="195"/>
      <c r="H25" s="195"/>
      <c r="I25" s="195"/>
      <c r="J25" s="195"/>
      <c r="K25" s="195"/>
      <c r="L25" s="195"/>
      <c r="M25" s="195"/>
      <c r="N25" s="195"/>
      <c r="O25" s="195"/>
      <c r="P25" s="195"/>
      <c r="Q25" s="195"/>
      <c r="R25" s="195"/>
      <c r="S25" s="195"/>
      <c r="T25" s="195"/>
      <c r="U25" s="195"/>
      <c r="V25" s="195"/>
      <c r="W25" s="195"/>
      <c r="X25" s="195"/>
      <c r="Y25" s="195"/>
    </row>
    <row r="26" spans="1:25">
      <c r="A26" s="195"/>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row>
    <row r="27" spans="1:25">
      <c r="A27" s="19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row>
    <row r="28" spans="1:25" ht="60" customHeight="1">
      <c r="A28" s="195"/>
      <c r="B28" s="195"/>
      <c r="C28" s="195"/>
      <c r="D28" s="195"/>
      <c r="E28" s="195"/>
      <c r="F28" s="195"/>
      <c r="G28" s="195"/>
      <c r="H28" s="195"/>
      <c r="I28" s="195"/>
      <c r="J28" s="195"/>
      <c r="K28" s="195"/>
      <c r="L28" s="195"/>
      <c r="M28" s="195"/>
      <c r="N28" s="195"/>
      <c r="O28" s="195"/>
      <c r="P28" s="195"/>
      <c r="Q28" s="195"/>
      <c r="R28" s="195"/>
      <c r="S28" s="195"/>
      <c r="T28" s="195"/>
      <c r="U28" s="195"/>
      <c r="V28" s="195"/>
      <c r="W28" s="195"/>
      <c r="X28" s="195"/>
      <c r="Y28" s="195"/>
    </row>
    <row r="29" spans="1:25">
      <c r="A29" s="195"/>
      <c r="B29" s="195"/>
      <c r="C29" s="195"/>
      <c r="D29" s="195"/>
      <c r="E29" s="195"/>
      <c r="F29" s="195"/>
      <c r="G29" s="195"/>
      <c r="H29" s="195"/>
      <c r="I29" s="195"/>
      <c r="J29" s="195"/>
      <c r="K29" s="195"/>
      <c r="L29" s="195"/>
      <c r="M29" s="195"/>
      <c r="N29" s="195"/>
      <c r="O29" s="195"/>
      <c r="P29" s="195"/>
      <c r="Q29" s="195"/>
      <c r="R29" s="195"/>
      <c r="S29" s="195"/>
      <c r="T29" s="195"/>
      <c r="U29" s="195"/>
      <c r="V29" s="195"/>
      <c r="W29" s="195"/>
      <c r="X29" s="195"/>
      <c r="Y29" s="195"/>
    </row>
    <row r="30" spans="1:25">
      <c r="A30" s="195"/>
      <c r="B30" s="195"/>
      <c r="C30" s="195"/>
      <c r="D30" s="195"/>
      <c r="E30" s="195"/>
      <c r="F30" s="195"/>
      <c r="G30" s="195"/>
      <c r="H30" s="195"/>
      <c r="I30" s="195"/>
      <c r="J30" s="195"/>
      <c r="K30" s="195"/>
      <c r="L30" s="195"/>
      <c r="M30" s="195"/>
      <c r="N30" s="195"/>
      <c r="O30" s="195"/>
      <c r="P30" s="195"/>
      <c r="Q30" s="195"/>
      <c r="R30" s="195"/>
      <c r="S30" s="195"/>
      <c r="T30" s="195"/>
      <c r="U30" s="195"/>
      <c r="V30" s="195"/>
      <c r="W30" s="195"/>
      <c r="X30" s="195"/>
      <c r="Y30" s="195"/>
    </row>
    <row r="31" spans="1:25">
      <c r="A31" s="195"/>
      <c r="B31" s="195"/>
      <c r="C31" s="195"/>
      <c r="D31" s="195"/>
      <c r="E31" s="195"/>
      <c r="F31" s="195"/>
      <c r="G31" s="195"/>
      <c r="H31" s="195"/>
      <c r="I31" s="195"/>
      <c r="J31" s="195"/>
      <c r="K31" s="195"/>
      <c r="L31" s="195"/>
      <c r="M31" s="195"/>
      <c r="N31" s="195"/>
      <c r="O31" s="195"/>
      <c r="P31" s="195"/>
      <c r="Q31" s="195"/>
      <c r="R31" s="195"/>
      <c r="S31" s="195"/>
      <c r="T31" s="195"/>
      <c r="U31" s="195"/>
      <c r="V31" s="195"/>
      <c r="W31" s="195"/>
      <c r="X31" s="195"/>
      <c r="Y31" s="195"/>
    </row>
    <row r="32" spans="1:25">
      <c r="A32" s="195"/>
      <c r="B32" s="195"/>
      <c r="C32" s="195"/>
      <c r="D32" s="195"/>
      <c r="E32" s="195"/>
      <c r="F32" s="195"/>
      <c r="G32" s="195"/>
      <c r="H32" s="195"/>
      <c r="I32" s="195"/>
      <c r="J32" s="195"/>
      <c r="K32" s="195"/>
      <c r="L32" s="195"/>
      <c r="M32" s="195"/>
      <c r="N32" s="195"/>
      <c r="O32" s="195"/>
      <c r="P32" s="195"/>
      <c r="Q32" s="195"/>
      <c r="R32" s="195"/>
      <c r="S32" s="195"/>
      <c r="T32" s="195"/>
      <c r="U32" s="195"/>
      <c r="V32" s="195"/>
      <c r="W32" s="195"/>
      <c r="X32" s="195"/>
      <c r="Y32" s="195"/>
    </row>
    <row r="33" spans="1:25">
      <c r="A33" s="195"/>
      <c r="B33" s="195"/>
      <c r="C33" s="195"/>
      <c r="D33" s="195"/>
      <c r="E33" s="195"/>
      <c r="F33" s="195"/>
      <c r="G33" s="195"/>
      <c r="H33" s="195"/>
      <c r="I33" s="195"/>
      <c r="J33" s="195"/>
      <c r="K33" s="195"/>
      <c r="L33" s="195"/>
      <c r="M33" s="195"/>
      <c r="N33" s="195"/>
      <c r="O33" s="195"/>
      <c r="P33" s="195"/>
      <c r="Q33" s="195"/>
      <c r="R33" s="195"/>
      <c r="S33" s="195"/>
      <c r="T33" s="195"/>
      <c r="U33" s="195"/>
      <c r="V33" s="195"/>
      <c r="W33" s="195"/>
      <c r="X33" s="195"/>
      <c r="Y33" s="195"/>
    </row>
    <row r="34" spans="1:25">
      <c r="A34" s="195"/>
      <c r="B34" s="195"/>
      <c r="C34" s="195"/>
      <c r="D34" s="195"/>
      <c r="E34" s="195"/>
      <c r="F34" s="195"/>
      <c r="G34" s="195"/>
      <c r="H34" s="195"/>
      <c r="I34" s="195"/>
      <c r="J34" s="195"/>
      <c r="K34" s="195"/>
      <c r="L34" s="195"/>
      <c r="M34" s="195"/>
      <c r="N34" s="195"/>
      <c r="O34" s="195"/>
      <c r="P34" s="195"/>
      <c r="Q34" s="195"/>
      <c r="R34" s="195"/>
      <c r="S34" s="195"/>
      <c r="T34" s="195"/>
      <c r="U34" s="195"/>
      <c r="V34" s="195"/>
      <c r="W34" s="195"/>
      <c r="X34" s="195"/>
      <c r="Y34" s="195"/>
    </row>
    <row r="35" spans="1:25">
      <c r="A35" s="195"/>
      <c r="B35" s="195"/>
      <c r="C35" s="195"/>
      <c r="D35" s="195"/>
      <c r="E35" s="195"/>
      <c r="F35" s="195"/>
      <c r="G35" s="195"/>
      <c r="H35" s="195"/>
      <c r="I35" s="195"/>
      <c r="J35" s="195"/>
      <c r="K35" s="195"/>
      <c r="L35" s="195"/>
      <c r="M35" s="195"/>
      <c r="N35" s="195"/>
      <c r="O35" s="195"/>
      <c r="P35" s="195"/>
      <c r="Q35" s="195"/>
      <c r="R35" s="195"/>
      <c r="S35" s="195"/>
      <c r="T35" s="195"/>
      <c r="U35" s="195"/>
      <c r="V35" s="195"/>
      <c r="W35" s="195"/>
      <c r="X35" s="195"/>
      <c r="Y35" s="195"/>
    </row>
    <row r="36" spans="1:25">
      <c r="A36" s="195"/>
      <c r="B36" s="195"/>
      <c r="C36" s="195"/>
      <c r="D36" s="195"/>
      <c r="E36" s="195"/>
      <c r="F36" s="195"/>
      <c r="G36" s="195"/>
      <c r="H36" s="195"/>
      <c r="I36" s="195"/>
      <c r="J36" s="195"/>
      <c r="K36" s="195"/>
      <c r="L36" s="195"/>
      <c r="M36" s="195"/>
      <c r="N36" s="195"/>
      <c r="O36" s="195"/>
      <c r="P36" s="195"/>
      <c r="Q36" s="195"/>
      <c r="R36" s="195"/>
      <c r="S36" s="195"/>
      <c r="T36" s="195"/>
      <c r="U36" s="195"/>
      <c r="V36" s="195"/>
      <c r="W36" s="195"/>
      <c r="X36" s="195"/>
      <c r="Y36" s="195"/>
    </row>
    <row r="37" spans="1:25">
      <c r="A37" s="195"/>
      <c r="B37" s="195"/>
      <c r="C37" s="195"/>
      <c r="D37" s="195"/>
      <c r="E37" s="195"/>
      <c r="F37" s="195"/>
      <c r="G37" s="195"/>
      <c r="H37" s="195"/>
      <c r="I37" s="195"/>
      <c r="J37" s="195"/>
      <c r="K37" s="195"/>
      <c r="L37" s="195"/>
      <c r="M37" s="195"/>
      <c r="N37" s="195"/>
      <c r="O37" s="195"/>
      <c r="P37" s="195"/>
      <c r="Q37" s="195"/>
      <c r="R37" s="195"/>
      <c r="S37" s="195"/>
      <c r="T37" s="195"/>
      <c r="U37" s="195"/>
      <c r="V37" s="195"/>
      <c r="W37" s="195"/>
      <c r="X37" s="195"/>
      <c r="Y37" s="195"/>
    </row>
    <row r="38" spans="1:25">
      <c r="A38" s="195"/>
      <c r="B38" s="195"/>
      <c r="C38" s="195"/>
      <c r="D38" s="195"/>
      <c r="E38" s="195"/>
      <c r="F38" s="195"/>
      <c r="G38" s="195"/>
      <c r="H38" s="195"/>
      <c r="I38" s="195"/>
      <c r="J38" s="195"/>
      <c r="K38" s="195"/>
      <c r="L38" s="195"/>
      <c r="M38" s="195"/>
      <c r="N38" s="195"/>
      <c r="O38" s="195"/>
      <c r="P38" s="195"/>
      <c r="Q38" s="195"/>
      <c r="R38" s="195"/>
      <c r="S38" s="195"/>
      <c r="T38" s="195"/>
      <c r="U38" s="195"/>
      <c r="V38" s="195"/>
      <c r="W38" s="195"/>
      <c r="X38" s="195"/>
      <c r="Y38" s="195"/>
    </row>
    <row r="39" spans="1:25">
      <c r="A39" s="195"/>
      <c r="B39" s="195"/>
      <c r="C39" s="195"/>
      <c r="D39" s="195"/>
      <c r="E39" s="195"/>
      <c r="F39" s="195"/>
      <c r="G39" s="195"/>
      <c r="H39" s="195"/>
      <c r="I39" s="195"/>
      <c r="J39" s="195"/>
      <c r="K39" s="195"/>
      <c r="L39" s="195"/>
      <c r="M39" s="195"/>
      <c r="N39" s="195"/>
      <c r="O39" s="195"/>
      <c r="P39" s="195"/>
      <c r="Q39" s="195"/>
      <c r="R39" s="195"/>
      <c r="S39" s="195"/>
      <c r="T39" s="195"/>
      <c r="U39" s="195"/>
      <c r="V39" s="195"/>
      <c r="W39" s="195"/>
      <c r="X39" s="195"/>
      <c r="Y39" s="195"/>
    </row>
    <row r="40" spans="1:25">
      <c r="A40" s="195"/>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row>
    <row r="41" spans="1:25">
      <c r="A41" s="195"/>
      <c r="B41" s="195"/>
      <c r="C41" s="195"/>
      <c r="D41" s="195"/>
      <c r="E41" s="195"/>
      <c r="F41" s="195"/>
      <c r="G41" s="195"/>
      <c r="H41" s="195"/>
      <c r="I41" s="195"/>
      <c r="J41" s="195"/>
      <c r="K41" s="195"/>
      <c r="L41" s="195"/>
      <c r="M41" s="195"/>
      <c r="N41" s="195"/>
      <c r="O41" s="195"/>
      <c r="P41" s="195"/>
      <c r="Q41" s="195"/>
      <c r="R41" s="195"/>
      <c r="S41" s="195"/>
      <c r="T41" s="195"/>
      <c r="U41" s="195"/>
      <c r="V41" s="195"/>
      <c r="W41" s="195"/>
      <c r="X41" s="195"/>
      <c r="Y41" s="195"/>
    </row>
    <row r="42" spans="1:25">
      <c r="A42" s="195"/>
      <c r="B42" s="195"/>
      <c r="C42" s="195"/>
      <c r="D42" s="195"/>
      <c r="E42" s="195"/>
      <c r="F42" s="195"/>
      <c r="G42" s="195"/>
      <c r="H42" s="195"/>
      <c r="I42" s="195"/>
      <c r="J42" s="195"/>
      <c r="K42" s="195"/>
      <c r="L42" s="195"/>
      <c r="M42" s="195"/>
      <c r="N42" s="195"/>
      <c r="O42" s="195"/>
      <c r="P42" s="195"/>
      <c r="Q42" s="195"/>
      <c r="R42" s="195"/>
      <c r="S42" s="195"/>
      <c r="T42" s="195"/>
      <c r="U42" s="195"/>
      <c r="V42" s="195"/>
      <c r="W42" s="195"/>
      <c r="X42" s="195"/>
      <c r="Y42" s="195"/>
    </row>
    <row r="43" spans="1:25">
      <c r="A43" s="195"/>
      <c r="B43" s="195"/>
      <c r="C43" s="195"/>
      <c r="D43" s="195"/>
      <c r="E43" s="195"/>
      <c r="F43" s="195"/>
      <c r="G43" s="195"/>
      <c r="H43" s="195"/>
      <c r="I43" s="195"/>
      <c r="J43" s="195"/>
      <c r="K43" s="195"/>
      <c r="L43" s="195"/>
      <c r="M43" s="195"/>
      <c r="N43" s="195"/>
      <c r="O43" s="195"/>
      <c r="P43" s="195"/>
      <c r="Q43" s="195"/>
      <c r="R43" s="195"/>
      <c r="S43" s="195"/>
      <c r="T43" s="195"/>
      <c r="U43" s="195"/>
      <c r="V43" s="195"/>
      <c r="W43" s="195"/>
      <c r="X43" s="195"/>
      <c r="Y43" s="195"/>
    </row>
    <row r="44" spans="1:25">
      <c r="A44" s="195"/>
      <c r="B44" s="195"/>
      <c r="C44" s="195"/>
      <c r="D44" s="195"/>
      <c r="E44" s="195"/>
      <c r="F44" s="195"/>
      <c r="G44" s="195"/>
      <c r="H44" s="195"/>
      <c r="I44" s="195"/>
      <c r="J44" s="195"/>
      <c r="K44" s="195"/>
      <c r="L44" s="195"/>
      <c r="M44" s="195"/>
      <c r="N44" s="195"/>
      <c r="O44" s="195"/>
      <c r="P44" s="195"/>
      <c r="Q44" s="195"/>
      <c r="R44" s="195"/>
      <c r="S44" s="195"/>
      <c r="T44" s="195"/>
      <c r="U44" s="195"/>
      <c r="V44" s="195"/>
      <c r="W44" s="195"/>
      <c r="X44" s="195"/>
      <c r="Y44" s="195"/>
    </row>
    <row r="45" spans="1:25">
      <c r="A45" s="19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row>
    <row r="46" spans="1:25">
      <c r="A46" s="195"/>
      <c r="B46" s="195"/>
      <c r="C46" s="195"/>
      <c r="D46" s="195"/>
      <c r="E46" s="195"/>
      <c r="F46" s="195"/>
      <c r="G46" s="195"/>
      <c r="H46" s="195"/>
      <c r="I46" s="195"/>
      <c r="J46" s="195"/>
      <c r="K46" s="195"/>
      <c r="L46" s="195"/>
      <c r="M46" s="195"/>
      <c r="N46" s="195"/>
      <c r="O46" s="195"/>
      <c r="P46" s="195"/>
      <c r="Q46" s="195"/>
      <c r="R46" s="195"/>
      <c r="S46" s="195"/>
      <c r="T46" s="195"/>
      <c r="U46" s="195"/>
      <c r="V46" s="195"/>
      <c r="W46" s="195"/>
      <c r="X46" s="195"/>
      <c r="Y46" s="195"/>
    </row>
    <row r="47" spans="1:25">
      <c r="A47" s="195"/>
      <c r="B47" s="195"/>
      <c r="C47" s="195"/>
      <c r="D47" s="195"/>
      <c r="E47" s="195"/>
      <c r="F47" s="195"/>
      <c r="G47" s="195"/>
      <c r="H47" s="195"/>
      <c r="I47" s="195"/>
      <c r="J47" s="195"/>
      <c r="K47" s="195"/>
      <c r="L47" s="195"/>
      <c r="M47" s="195"/>
      <c r="N47" s="195"/>
      <c r="O47" s="195"/>
      <c r="P47" s="195"/>
      <c r="Q47" s="195"/>
      <c r="R47" s="195"/>
      <c r="S47" s="195"/>
      <c r="T47" s="195"/>
      <c r="U47" s="195"/>
      <c r="V47" s="195"/>
      <c r="W47" s="195"/>
      <c r="X47" s="195"/>
      <c r="Y47" s="195"/>
    </row>
    <row r="48" spans="1:25">
      <c r="A48" s="195"/>
      <c r="B48" s="195"/>
      <c r="C48" s="195"/>
      <c r="D48" s="195"/>
      <c r="E48" s="195"/>
      <c r="F48" s="195"/>
      <c r="G48" s="195"/>
      <c r="H48" s="195"/>
      <c r="I48" s="195"/>
      <c r="J48" s="195"/>
      <c r="K48" s="195"/>
      <c r="L48" s="195"/>
      <c r="M48" s="195"/>
      <c r="N48" s="195"/>
      <c r="O48" s="195"/>
      <c r="P48" s="195"/>
      <c r="Q48" s="195"/>
      <c r="R48" s="195"/>
      <c r="S48" s="195"/>
      <c r="T48" s="195"/>
      <c r="U48" s="195"/>
      <c r="V48" s="195"/>
      <c r="W48" s="195"/>
      <c r="X48" s="195"/>
      <c r="Y48" s="195"/>
    </row>
    <row r="49" spans="1:25">
      <c r="A49" s="195"/>
      <c r="B49" s="195"/>
      <c r="C49" s="195"/>
      <c r="D49" s="195"/>
      <c r="E49" s="195"/>
      <c r="F49" s="195"/>
      <c r="G49" s="195"/>
      <c r="H49" s="195"/>
      <c r="I49" s="195"/>
      <c r="J49" s="195"/>
      <c r="K49" s="195"/>
      <c r="L49" s="195"/>
      <c r="M49" s="195"/>
      <c r="N49" s="195"/>
      <c r="O49" s="195"/>
      <c r="P49" s="195"/>
      <c r="Q49" s="195"/>
      <c r="R49" s="195"/>
      <c r="S49" s="195"/>
      <c r="T49" s="195"/>
      <c r="U49" s="195"/>
      <c r="V49" s="195"/>
      <c r="W49" s="195"/>
      <c r="X49" s="195"/>
      <c r="Y49" s="195"/>
    </row>
    <row r="50" spans="1:25">
      <c r="A50" s="195"/>
      <c r="B50" s="195"/>
      <c r="C50" s="195"/>
      <c r="D50" s="195"/>
      <c r="E50" s="195"/>
      <c r="F50" s="195"/>
      <c r="G50" s="195"/>
      <c r="H50" s="195"/>
      <c r="I50" s="195"/>
      <c r="J50" s="195"/>
      <c r="K50" s="195"/>
      <c r="L50" s="195"/>
      <c r="M50" s="195"/>
      <c r="N50" s="195"/>
      <c r="O50" s="195"/>
      <c r="P50" s="195"/>
      <c r="Q50" s="195"/>
      <c r="R50" s="195"/>
      <c r="S50" s="195"/>
      <c r="T50" s="195"/>
      <c r="U50" s="195"/>
      <c r="V50" s="195"/>
      <c r="W50" s="195"/>
      <c r="X50" s="195"/>
      <c r="Y50" s="195"/>
    </row>
    <row r="51" spans="1:25">
      <c r="A51" s="195"/>
      <c r="B51" s="195"/>
      <c r="C51" s="195"/>
      <c r="D51" s="195"/>
      <c r="E51" s="195"/>
      <c r="F51" s="195"/>
      <c r="G51" s="195"/>
      <c r="H51" s="195"/>
      <c r="I51" s="195"/>
      <c r="J51" s="195"/>
      <c r="K51" s="195"/>
      <c r="L51" s="195"/>
      <c r="M51" s="195"/>
      <c r="N51" s="195"/>
      <c r="O51" s="195"/>
      <c r="P51" s="195"/>
      <c r="Q51" s="195"/>
      <c r="R51" s="195"/>
      <c r="S51" s="195"/>
      <c r="T51" s="195"/>
      <c r="U51" s="195"/>
      <c r="V51" s="195"/>
      <c r="W51" s="195"/>
      <c r="X51" s="195"/>
      <c r="Y51" s="195"/>
    </row>
    <row r="52" spans="1:25">
      <c r="A52" s="195"/>
      <c r="B52" s="195"/>
      <c r="C52" s="195"/>
      <c r="D52" s="195"/>
      <c r="E52" s="195"/>
      <c r="F52" s="195"/>
      <c r="G52" s="195"/>
      <c r="H52" s="195"/>
      <c r="I52" s="195"/>
      <c r="J52" s="195"/>
      <c r="K52" s="195"/>
      <c r="L52" s="195"/>
      <c r="M52" s="195"/>
      <c r="N52" s="195"/>
      <c r="O52" s="195"/>
      <c r="P52" s="195"/>
      <c r="Q52" s="195"/>
      <c r="R52" s="195"/>
      <c r="S52" s="195"/>
      <c r="T52" s="195"/>
      <c r="U52" s="195"/>
      <c r="V52" s="195"/>
      <c r="W52" s="195"/>
      <c r="X52" s="195"/>
      <c r="Y52" s="195"/>
    </row>
    <row r="53" spans="1:25">
      <c r="A53" s="195"/>
      <c r="B53" s="195"/>
      <c r="C53" s="195"/>
      <c r="D53" s="195"/>
      <c r="E53" s="195"/>
      <c r="F53" s="195"/>
      <c r="G53" s="195"/>
      <c r="H53" s="195"/>
      <c r="I53" s="195"/>
      <c r="J53" s="195"/>
      <c r="K53" s="195"/>
      <c r="L53" s="195"/>
      <c r="M53" s="195"/>
      <c r="N53" s="195"/>
      <c r="O53" s="195"/>
      <c r="P53" s="195"/>
      <c r="Q53" s="195"/>
      <c r="R53" s="195"/>
      <c r="S53" s="195"/>
      <c r="T53" s="195"/>
      <c r="U53" s="195"/>
      <c r="V53" s="195"/>
      <c r="W53" s="195"/>
      <c r="X53" s="195"/>
      <c r="Y53" s="195"/>
    </row>
    <row r="54" spans="1:25">
      <c r="A54" s="195"/>
      <c r="B54" s="195"/>
      <c r="C54" s="195"/>
      <c r="D54" s="195"/>
      <c r="E54" s="195"/>
      <c r="F54" s="195"/>
      <c r="G54" s="195"/>
      <c r="H54" s="195"/>
      <c r="I54" s="195"/>
      <c r="J54" s="195"/>
      <c r="K54" s="195"/>
      <c r="L54" s="195"/>
      <c r="M54" s="195"/>
      <c r="N54" s="195"/>
      <c r="O54" s="195"/>
      <c r="P54" s="195"/>
      <c r="Q54" s="195"/>
      <c r="R54" s="195"/>
      <c r="S54" s="195"/>
      <c r="T54" s="195"/>
      <c r="U54" s="195"/>
      <c r="V54" s="195"/>
      <c r="W54" s="195"/>
      <c r="X54" s="195"/>
      <c r="Y54" s="195"/>
    </row>
    <row r="55" spans="1:25">
      <c r="A55" s="195"/>
      <c r="B55" s="195"/>
      <c r="C55" s="195"/>
      <c r="D55" s="195"/>
      <c r="E55" s="195"/>
      <c r="F55" s="195"/>
      <c r="G55" s="195"/>
      <c r="H55" s="195"/>
      <c r="I55" s="195"/>
      <c r="J55" s="195"/>
      <c r="K55" s="195"/>
      <c r="L55" s="195"/>
      <c r="M55" s="195"/>
      <c r="N55" s="195"/>
      <c r="O55" s="195"/>
      <c r="P55" s="195"/>
      <c r="Q55" s="195"/>
      <c r="R55" s="195"/>
      <c r="S55" s="195"/>
      <c r="T55" s="195"/>
      <c r="U55" s="195"/>
      <c r="V55" s="195"/>
      <c r="W55" s="195"/>
      <c r="X55" s="195"/>
      <c r="Y55" s="195"/>
    </row>
    <row r="56" spans="1:25">
      <c r="A56" s="195"/>
      <c r="B56" s="195"/>
      <c r="C56" s="195"/>
      <c r="D56" s="195"/>
      <c r="E56" s="195"/>
      <c r="F56" s="195"/>
      <c r="G56" s="195"/>
      <c r="H56" s="195"/>
      <c r="I56" s="195"/>
      <c r="J56" s="195"/>
      <c r="K56" s="195"/>
      <c r="L56" s="195"/>
      <c r="M56" s="195"/>
      <c r="N56" s="195"/>
      <c r="O56" s="195"/>
      <c r="P56" s="195"/>
      <c r="Q56" s="195"/>
      <c r="R56" s="195"/>
      <c r="S56" s="195"/>
      <c r="T56" s="195"/>
      <c r="U56" s="195"/>
      <c r="V56" s="195"/>
      <c r="W56" s="195"/>
      <c r="X56" s="195"/>
      <c r="Y56" s="195"/>
    </row>
    <row r="57" spans="1:25">
      <c r="A57" s="195"/>
      <c r="B57" s="195"/>
      <c r="C57" s="195"/>
      <c r="D57" s="195"/>
      <c r="E57" s="195"/>
      <c r="F57" s="195"/>
      <c r="G57" s="195"/>
      <c r="H57" s="195"/>
      <c r="I57" s="195"/>
      <c r="J57" s="195"/>
      <c r="K57" s="195"/>
      <c r="L57" s="195"/>
      <c r="M57" s="195"/>
      <c r="N57" s="195"/>
      <c r="O57" s="195"/>
      <c r="P57" s="195"/>
      <c r="Q57" s="195"/>
      <c r="R57" s="195"/>
      <c r="S57" s="195"/>
      <c r="T57" s="195"/>
      <c r="U57" s="195"/>
      <c r="V57" s="195"/>
      <c r="W57" s="195"/>
      <c r="X57" s="195"/>
      <c r="Y57" s="195"/>
    </row>
    <row r="58" spans="1:25">
      <c r="A58" s="195"/>
      <c r="B58" s="195"/>
      <c r="C58" s="195"/>
      <c r="D58" s="195"/>
      <c r="E58" s="195"/>
      <c r="F58" s="195"/>
      <c r="G58" s="195"/>
      <c r="H58" s="195"/>
      <c r="I58" s="195"/>
      <c r="J58" s="195"/>
      <c r="K58" s="195"/>
      <c r="L58" s="195"/>
      <c r="M58" s="195"/>
      <c r="N58" s="195"/>
      <c r="O58" s="195"/>
      <c r="P58" s="195"/>
      <c r="Q58" s="195"/>
      <c r="R58" s="195"/>
      <c r="S58" s="195"/>
      <c r="T58" s="195"/>
      <c r="U58" s="195"/>
      <c r="V58" s="195"/>
      <c r="W58" s="195"/>
      <c r="X58" s="195"/>
      <c r="Y58" s="195"/>
    </row>
    <row r="59" spans="1:25">
      <c r="A59" s="195"/>
      <c r="B59" s="195"/>
      <c r="C59" s="195"/>
      <c r="D59" s="195"/>
      <c r="E59" s="195"/>
      <c r="F59" s="195"/>
      <c r="G59" s="195"/>
      <c r="H59" s="195"/>
      <c r="I59" s="195"/>
      <c r="J59" s="195"/>
      <c r="K59" s="195"/>
      <c r="L59" s="195"/>
      <c r="M59" s="195"/>
      <c r="N59" s="195"/>
      <c r="O59" s="195"/>
      <c r="P59" s="195"/>
      <c r="Q59" s="195"/>
      <c r="R59" s="195"/>
      <c r="S59" s="195"/>
      <c r="T59" s="195"/>
      <c r="U59" s="195"/>
      <c r="V59" s="195"/>
      <c r="W59" s="195"/>
      <c r="X59" s="195"/>
      <c r="Y59" s="195"/>
    </row>
    <row r="60" spans="1:25">
      <c r="A60" s="195"/>
      <c r="B60" s="195"/>
      <c r="C60" s="195"/>
      <c r="D60" s="195"/>
      <c r="E60" s="195"/>
      <c r="F60" s="195"/>
      <c r="G60" s="195"/>
      <c r="H60" s="195"/>
      <c r="I60" s="195"/>
      <c r="J60" s="195"/>
      <c r="K60" s="195"/>
      <c r="L60" s="195"/>
      <c r="M60" s="195"/>
      <c r="N60" s="195"/>
      <c r="O60" s="195"/>
      <c r="P60" s="195"/>
      <c r="Q60" s="195"/>
      <c r="R60" s="195"/>
      <c r="S60" s="195"/>
      <c r="T60" s="195"/>
      <c r="U60" s="195"/>
      <c r="V60" s="195"/>
      <c r="W60" s="195"/>
      <c r="X60" s="195"/>
      <c r="Y60" s="195"/>
    </row>
    <row r="61" spans="1:25">
      <c r="A61" s="195"/>
      <c r="B61" s="195"/>
      <c r="C61" s="195"/>
      <c r="D61" s="195"/>
      <c r="E61" s="195"/>
      <c r="F61" s="195"/>
      <c r="G61" s="195"/>
      <c r="H61" s="195"/>
      <c r="I61" s="195"/>
      <c r="J61" s="195"/>
      <c r="K61" s="195"/>
      <c r="L61" s="195"/>
      <c r="M61" s="195"/>
      <c r="N61" s="195"/>
      <c r="O61" s="195"/>
      <c r="P61" s="195"/>
      <c r="Q61" s="195"/>
      <c r="R61" s="195"/>
      <c r="S61" s="195"/>
      <c r="T61" s="195"/>
      <c r="U61" s="195"/>
      <c r="V61" s="195"/>
      <c r="W61" s="195"/>
      <c r="X61" s="195"/>
      <c r="Y61" s="195"/>
    </row>
    <row r="62" spans="1:25">
      <c r="A62" s="195"/>
      <c r="B62" s="195"/>
      <c r="C62" s="195"/>
      <c r="D62" s="195"/>
      <c r="E62" s="195"/>
      <c r="F62" s="195"/>
      <c r="G62" s="195"/>
      <c r="H62" s="195"/>
      <c r="I62" s="195"/>
      <c r="J62" s="195"/>
      <c r="K62" s="195"/>
      <c r="L62" s="195"/>
      <c r="M62" s="195"/>
      <c r="N62" s="195"/>
      <c r="O62" s="195"/>
      <c r="P62" s="195"/>
      <c r="Q62" s="195"/>
      <c r="R62" s="195"/>
      <c r="S62" s="195"/>
      <c r="T62" s="195"/>
      <c r="U62" s="195"/>
      <c r="V62" s="195"/>
      <c r="W62" s="195"/>
      <c r="X62" s="195"/>
      <c r="Y62" s="195"/>
    </row>
    <row r="63" spans="1:25">
      <c r="A63" s="195"/>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row>
    <row r="64" spans="1:25">
      <c r="A64" s="195"/>
      <c r="B64" s="195"/>
      <c r="C64" s="195"/>
      <c r="D64" s="195"/>
      <c r="E64" s="195"/>
      <c r="F64" s="195"/>
      <c r="G64" s="195"/>
      <c r="H64" s="195"/>
      <c r="I64" s="195"/>
      <c r="J64" s="195"/>
      <c r="K64" s="195"/>
      <c r="L64" s="195"/>
      <c r="M64" s="195"/>
      <c r="N64" s="195"/>
      <c r="O64" s="195"/>
      <c r="P64" s="195"/>
      <c r="Q64" s="195"/>
      <c r="R64" s="195"/>
      <c r="S64" s="195"/>
      <c r="T64" s="195"/>
      <c r="U64" s="195"/>
      <c r="V64" s="195"/>
      <c r="W64" s="195"/>
      <c r="X64" s="195"/>
      <c r="Y64" s="195"/>
    </row>
    <row r="65" spans="1:25">
      <c r="A65" s="195"/>
      <c r="B65" s="195"/>
      <c r="C65" s="195"/>
      <c r="D65" s="195"/>
      <c r="E65" s="195"/>
      <c r="F65" s="195"/>
      <c r="G65" s="195"/>
      <c r="H65" s="195"/>
      <c r="I65" s="195"/>
      <c r="J65" s="195"/>
      <c r="K65" s="195"/>
      <c r="L65" s="195"/>
      <c r="M65" s="195"/>
      <c r="N65" s="195"/>
      <c r="O65" s="195"/>
      <c r="P65" s="195"/>
      <c r="Q65" s="195"/>
      <c r="R65" s="195"/>
      <c r="S65" s="195"/>
      <c r="T65" s="195"/>
      <c r="U65" s="195"/>
      <c r="V65" s="195"/>
      <c r="W65" s="195"/>
      <c r="X65" s="195"/>
      <c r="Y65" s="195"/>
    </row>
    <row r="66" spans="1:25">
      <c r="A66" s="195"/>
      <c r="B66" s="195"/>
      <c r="C66" s="195"/>
      <c r="D66" s="195"/>
      <c r="E66" s="195"/>
      <c r="F66" s="195"/>
      <c r="G66" s="195"/>
      <c r="H66" s="195"/>
      <c r="I66" s="195"/>
      <c r="J66" s="195"/>
      <c r="K66" s="195"/>
      <c r="L66" s="195"/>
      <c r="M66" s="195"/>
      <c r="N66" s="195"/>
      <c r="O66" s="195"/>
      <c r="P66" s="195"/>
      <c r="Q66" s="195"/>
      <c r="R66" s="195"/>
      <c r="S66" s="195"/>
      <c r="T66" s="195"/>
      <c r="U66" s="195"/>
      <c r="V66" s="195"/>
      <c r="W66" s="195"/>
      <c r="X66" s="195"/>
      <c r="Y66" s="195"/>
    </row>
    <row r="67" spans="1:25">
      <c r="A67" s="195"/>
      <c r="B67" s="195"/>
      <c r="C67" s="195"/>
      <c r="D67" s="195"/>
      <c r="E67" s="195"/>
      <c r="F67" s="195"/>
      <c r="G67" s="195"/>
      <c r="H67" s="195"/>
      <c r="I67" s="195"/>
      <c r="J67" s="195"/>
      <c r="K67" s="195"/>
      <c r="L67" s="195"/>
      <c r="M67" s="195"/>
      <c r="N67" s="195"/>
      <c r="O67" s="195"/>
      <c r="P67" s="195"/>
      <c r="Q67" s="195"/>
      <c r="R67" s="195"/>
      <c r="S67" s="195"/>
      <c r="T67" s="195"/>
      <c r="U67" s="195"/>
      <c r="V67" s="195"/>
      <c r="W67" s="195"/>
      <c r="X67" s="195"/>
      <c r="Y67" s="195"/>
    </row>
    <row r="68" spans="1:25">
      <c r="A68" s="195"/>
      <c r="B68" s="195"/>
      <c r="C68" s="195"/>
      <c r="D68" s="195"/>
      <c r="E68" s="195"/>
      <c r="F68" s="195"/>
      <c r="G68" s="195"/>
      <c r="H68" s="195"/>
      <c r="I68" s="195"/>
      <c r="J68" s="195"/>
      <c r="K68" s="195"/>
      <c r="L68" s="195"/>
      <c r="M68" s="195"/>
      <c r="N68" s="195"/>
      <c r="O68" s="195"/>
      <c r="P68" s="195"/>
      <c r="Q68" s="195"/>
      <c r="R68" s="195"/>
      <c r="S68" s="195"/>
      <c r="T68" s="195"/>
      <c r="U68" s="195"/>
      <c r="V68" s="195"/>
      <c r="W68" s="195"/>
      <c r="X68" s="195"/>
      <c r="Y68" s="195"/>
    </row>
    <row r="69" spans="1:25">
      <c r="A69" s="195"/>
      <c r="B69" s="195"/>
      <c r="C69" s="195"/>
      <c r="D69" s="195"/>
      <c r="E69" s="195"/>
      <c r="F69" s="195"/>
      <c r="G69" s="195"/>
      <c r="H69" s="195"/>
      <c r="I69" s="195"/>
      <c r="J69" s="195"/>
      <c r="K69" s="195"/>
      <c r="L69" s="195"/>
      <c r="M69" s="195"/>
      <c r="N69" s="195"/>
      <c r="O69" s="195"/>
      <c r="P69" s="195"/>
      <c r="Q69" s="195"/>
      <c r="R69" s="195"/>
      <c r="S69" s="195"/>
      <c r="T69" s="195"/>
      <c r="U69" s="195"/>
      <c r="V69" s="195"/>
      <c r="W69" s="195"/>
      <c r="X69" s="195"/>
      <c r="Y69" s="195"/>
    </row>
    <row r="70" spans="1:25">
      <c r="A70" s="195"/>
      <c r="B70" s="195"/>
      <c r="C70" s="195"/>
      <c r="D70" s="195"/>
      <c r="E70" s="195"/>
      <c r="F70" s="195"/>
      <c r="G70" s="195"/>
      <c r="H70" s="195"/>
      <c r="I70" s="195"/>
      <c r="J70" s="195"/>
      <c r="K70" s="195"/>
      <c r="L70" s="195"/>
      <c r="M70" s="195"/>
      <c r="N70" s="195"/>
      <c r="O70" s="195"/>
      <c r="P70" s="195"/>
      <c r="Q70" s="195"/>
      <c r="R70" s="195"/>
      <c r="S70" s="195"/>
      <c r="T70" s="195"/>
      <c r="U70" s="195"/>
      <c r="V70" s="195"/>
      <c r="W70" s="195"/>
      <c r="X70" s="195"/>
      <c r="Y70" s="195"/>
    </row>
    <row r="71" spans="1:25">
      <c r="A71" s="195"/>
      <c r="B71" s="195"/>
      <c r="C71" s="195"/>
      <c r="D71" s="195"/>
      <c r="E71" s="195"/>
      <c r="F71" s="195"/>
      <c r="G71" s="195"/>
      <c r="H71" s="195"/>
      <c r="I71" s="195"/>
      <c r="J71" s="195"/>
      <c r="K71" s="195"/>
      <c r="L71" s="195"/>
      <c r="M71" s="195"/>
      <c r="N71" s="195"/>
      <c r="O71" s="195"/>
      <c r="P71" s="195"/>
      <c r="Q71" s="195"/>
      <c r="R71" s="195"/>
      <c r="S71" s="195"/>
      <c r="T71" s="195"/>
      <c r="U71" s="195"/>
      <c r="V71" s="195"/>
      <c r="W71" s="195"/>
      <c r="X71" s="195"/>
      <c r="Y71" s="195"/>
    </row>
    <row r="72" spans="1:25">
      <c r="A72" s="195"/>
      <c r="B72" s="195"/>
      <c r="C72" s="195"/>
      <c r="D72" s="195"/>
      <c r="E72" s="195"/>
      <c r="F72" s="195"/>
      <c r="G72" s="195"/>
      <c r="H72" s="195"/>
      <c r="I72" s="195"/>
      <c r="J72" s="195"/>
      <c r="K72" s="195"/>
      <c r="L72" s="195"/>
      <c r="M72" s="195"/>
      <c r="N72" s="195"/>
      <c r="O72" s="195"/>
      <c r="P72" s="195"/>
      <c r="Q72" s="195"/>
      <c r="R72" s="195"/>
      <c r="S72" s="195"/>
      <c r="T72" s="195"/>
      <c r="U72" s="195"/>
      <c r="V72" s="195"/>
      <c r="W72" s="195"/>
      <c r="X72" s="195"/>
      <c r="Y72" s="195"/>
    </row>
    <row r="73" spans="1:25">
      <c r="A73" s="195"/>
      <c r="B73" s="195"/>
      <c r="C73" s="195"/>
      <c r="D73" s="195"/>
      <c r="E73" s="195"/>
      <c r="F73" s="195"/>
      <c r="G73" s="195"/>
      <c r="H73" s="195"/>
      <c r="I73" s="195"/>
      <c r="J73" s="195"/>
      <c r="K73" s="195"/>
      <c r="L73" s="195"/>
      <c r="M73" s="195"/>
      <c r="N73" s="195"/>
      <c r="O73" s="195"/>
      <c r="P73" s="195"/>
      <c r="Q73" s="195"/>
      <c r="R73" s="195"/>
      <c r="S73" s="195"/>
      <c r="T73" s="195"/>
      <c r="U73" s="195"/>
      <c r="V73" s="195"/>
      <c r="W73" s="195"/>
      <c r="X73" s="195"/>
      <c r="Y73" s="195"/>
    </row>
    <row r="74" spans="1:25">
      <c r="A74" s="195"/>
      <c r="B74" s="195"/>
      <c r="C74" s="195"/>
      <c r="D74" s="195"/>
      <c r="E74" s="195"/>
      <c r="F74" s="195"/>
      <c r="G74" s="195"/>
      <c r="H74" s="195"/>
      <c r="I74" s="195"/>
      <c r="J74" s="195"/>
      <c r="K74" s="195"/>
      <c r="L74" s="195"/>
      <c r="M74" s="195"/>
      <c r="N74" s="195"/>
      <c r="O74" s="195"/>
      <c r="P74" s="195"/>
      <c r="Q74" s="195"/>
      <c r="R74" s="195"/>
      <c r="S74" s="195"/>
      <c r="T74" s="195"/>
      <c r="U74" s="195"/>
      <c r="V74" s="195"/>
      <c r="W74" s="195"/>
      <c r="X74" s="195"/>
      <c r="Y74" s="195"/>
    </row>
    <row r="75" spans="1:25">
      <c r="A75" s="195"/>
      <c r="B75" s="195"/>
      <c r="C75" s="195"/>
      <c r="D75" s="195"/>
      <c r="E75" s="195"/>
      <c r="F75" s="195"/>
      <c r="G75" s="195"/>
      <c r="H75" s="195"/>
      <c r="I75" s="195"/>
      <c r="J75" s="195"/>
      <c r="K75" s="195"/>
      <c r="L75" s="195"/>
      <c r="M75" s="195"/>
      <c r="N75" s="195"/>
      <c r="O75" s="195"/>
      <c r="P75" s="195"/>
      <c r="Q75" s="195"/>
      <c r="R75" s="195"/>
      <c r="S75" s="195"/>
      <c r="T75" s="195"/>
      <c r="U75" s="195"/>
      <c r="V75" s="195"/>
      <c r="W75" s="195"/>
      <c r="X75" s="195"/>
      <c r="Y75" s="195"/>
    </row>
    <row r="76" spans="1:25">
      <c r="A76" s="195"/>
      <c r="B76" s="195"/>
      <c r="C76" s="195"/>
      <c r="D76" s="195"/>
      <c r="E76" s="195"/>
      <c r="F76" s="195"/>
      <c r="G76" s="195"/>
      <c r="H76" s="195"/>
      <c r="I76" s="195"/>
      <c r="J76" s="195"/>
      <c r="K76" s="195"/>
      <c r="L76" s="195"/>
      <c r="M76" s="195"/>
      <c r="N76" s="195"/>
      <c r="O76" s="195"/>
      <c r="P76" s="195"/>
      <c r="Q76" s="195"/>
      <c r="R76" s="195"/>
      <c r="S76" s="195"/>
      <c r="T76" s="195"/>
      <c r="U76" s="195"/>
      <c r="V76" s="195"/>
      <c r="W76" s="195"/>
      <c r="X76" s="195"/>
      <c r="Y76" s="195"/>
    </row>
    <row r="77" spans="1:25">
      <c r="A77" s="195"/>
      <c r="B77" s="195"/>
      <c r="C77" s="195"/>
      <c r="D77" s="195"/>
      <c r="E77" s="195"/>
      <c r="F77" s="195"/>
      <c r="G77" s="195"/>
      <c r="H77" s="195"/>
      <c r="I77" s="195"/>
      <c r="J77" s="195"/>
      <c r="K77" s="195"/>
      <c r="L77" s="195"/>
      <c r="M77" s="195"/>
      <c r="N77" s="195"/>
      <c r="O77" s="195"/>
      <c r="P77" s="195"/>
      <c r="Q77" s="195"/>
      <c r="R77" s="195"/>
      <c r="S77" s="195"/>
      <c r="T77" s="195"/>
      <c r="U77" s="195"/>
      <c r="V77" s="195"/>
      <c r="W77" s="195"/>
      <c r="X77" s="195"/>
      <c r="Y77" s="195"/>
    </row>
    <row r="78" spans="1:25">
      <c r="A78" s="195"/>
      <c r="B78" s="195"/>
      <c r="C78" s="195"/>
      <c r="D78" s="195"/>
      <c r="E78" s="195"/>
      <c r="F78" s="195"/>
      <c r="G78" s="195"/>
      <c r="H78" s="195"/>
      <c r="I78" s="195"/>
      <c r="J78" s="195"/>
      <c r="K78" s="195"/>
      <c r="L78" s="195"/>
      <c r="M78" s="195"/>
      <c r="N78" s="195"/>
      <c r="O78" s="195"/>
      <c r="P78" s="195"/>
      <c r="Q78" s="195"/>
      <c r="R78" s="195"/>
      <c r="S78" s="195"/>
      <c r="T78" s="195"/>
      <c r="U78" s="195"/>
      <c r="V78" s="195"/>
      <c r="W78" s="195"/>
      <c r="X78" s="195"/>
      <c r="Y78" s="195"/>
    </row>
    <row r="79" spans="1:25">
      <c r="A79" s="195"/>
      <c r="B79" s="195"/>
      <c r="C79" s="195"/>
      <c r="D79" s="195"/>
      <c r="E79" s="195"/>
      <c r="F79" s="195"/>
      <c r="G79" s="195"/>
      <c r="H79" s="195"/>
      <c r="I79" s="195"/>
      <c r="J79" s="195"/>
      <c r="K79" s="195"/>
      <c r="L79" s="195"/>
      <c r="M79" s="195"/>
      <c r="N79" s="195"/>
      <c r="O79" s="195"/>
      <c r="P79" s="195"/>
      <c r="Q79" s="195"/>
      <c r="R79" s="195"/>
      <c r="S79" s="195"/>
      <c r="T79" s="195"/>
      <c r="U79" s="195"/>
      <c r="V79" s="195"/>
      <c r="W79" s="195"/>
      <c r="X79" s="195"/>
      <c r="Y79" s="195"/>
    </row>
    <row r="80" spans="1:25">
      <c r="A80" s="195"/>
      <c r="B80" s="195"/>
      <c r="C80" s="195"/>
      <c r="D80" s="195"/>
      <c r="E80" s="195"/>
      <c r="F80" s="195"/>
      <c r="G80" s="195"/>
      <c r="H80" s="195"/>
      <c r="I80" s="195"/>
      <c r="J80" s="195"/>
      <c r="K80" s="195"/>
      <c r="L80" s="195"/>
      <c r="M80" s="195"/>
      <c r="N80" s="195"/>
      <c r="O80" s="195"/>
      <c r="P80" s="195"/>
      <c r="Q80" s="195"/>
      <c r="R80" s="195"/>
      <c r="S80" s="195"/>
      <c r="T80" s="195"/>
      <c r="U80" s="195"/>
      <c r="V80" s="195"/>
      <c r="W80" s="195"/>
      <c r="X80" s="195"/>
      <c r="Y80" s="195"/>
    </row>
    <row r="81" spans="1:25">
      <c r="A81" s="195"/>
      <c r="B81" s="195"/>
      <c r="C81" s="195"/>
      <c r="D81" s="195"/>
      <c r="E81" s="195"/>
      <c r="F81" s="195"/>
      <c r="G81" s="195"/>
      <c r="H81" s="195"/>
      <c r="I81" s="195"/>
      <c r="J81" s="195"/>
      <c r="K81" s="195"/>
      <c r="L81" s="195"/>
      <c r="M81" s="195"/>
      <c r="N81" s="195"/>
      <c r="O81" s="195"/>
      <c r="P81" s="195"/>
      <c r="Q81" s="195"/>
      <c r="R81" s="195"/>
      <c r="S81" s="195"/>
      <c r="T81" s="195"/>
      <c r="U81" s="195"/>
      <c r="V81" s="195"/>
      <c r="W81" s="195"/>
      <c r="X81" s="195"/>
      <c r="Y81" s="195"/>
    </row>
    <row r="82" spans="1:25">
      <c r="A82" s="195"/>
      <c r="B82" s="195"/>
      <c r="C82" s="195"/>
      <c r="D82" s="195"/>
      <c r="E82" s="195"/>
      <c r="F82" s="195"/>
      <c r="G82" s="195"/>
      <c r="H82" s="195"/>
      <c r="I82" s="195"/>
      <c r="J82" s="195"/>
      <c r="K82" s="195"/>
      <c r="L82" s="195"/>
      <c r="M82" s="195"/>
      <c r="N82" s="195"/>
      <c r="O82" s="195"/>
      <c r="P82" s="195"/>
      <c r="Q82" s="195"/>
      <c r="R82" s="195"/>
      <c r="S82" s="195"/>
      <c r="T82" s="195"/>
      <c r="U82" s="195"/>
      <c r="V82" s="195"/>
      <c r="W82" s="195"/>
      <c r="X82" s="195"/>
      <c r="Y82" s="195"/>
    </row>
    <row r="83" spans="1:25">
      <c r="A83" s="195"/>
      <c r="B83" s="195"/>
      <c r="C83" s="195"/>
      <c r="D83" s="195"/>
      <c r="E83" s="195"/>
      <c r="F83" s="195"/>
      <c r="G83" s="195"/>
      <c r="H83" s="195"/>
      <c r="I83" s="195"/>
      <c r="J83" s="195"/>
      <c r="K83" s="195"/>
      <c r="L83" s="195"/>
      <c r="M83" s="195"/>
      <c r="N83" s="195"/>
      <c r="O83" s="195"/>
      <c r="P83" s="195"/>
      <c r="Q83" s="195"/>
      <c r="R83" s="195"/>
      <c r="S83" s="195"/>
      <c r="T83" s="195"/>
      <c r="U83" s="195"/>
      <c r="V83" s="195"/>
      <c r="W83" s="195"/>
      <c r="X83" s="195"/>
      <c r="Y83" s="195"/>
    </row>
    <row r="84" spans="1:25">
      <c r="A84" s="195"/>
      <c r="B84" s="195"/>
      <c r="C84" s="195"/>
      <c r="D84" s="195"/>
      <c r="E84" s="195"/>
      <c r="F84" s="195"/>
      <c r="G84" s="195"/>
      <c r="H84" s="195"/>
      <c r="I84" s="195"/>
      <c r="J84" s="195"/>
      <c r="K84" s="195"/>
      <c r="L84" s="195"/>
      <c r="M84" s="195"/>
      <c r="N84" s="195"/>
      <c r="O84" s="195"/>
      <c r="P84" s="195"/>
      <c r="Q84" s="195"/>
      <c r="R84" s="195"/>
      <c r="S84" s="195"/>
      <c r="T84" s="195"/>
      <c r="U84" s="195"/>
      <c r="V84" s="195"/>
      <c r="W84" s="195"/>
      <c r="X84" s="195"/>
      <c r="Y84" s="195"/>
    </row>
    <row r="85" spans="1:25">
      <c r="A85" s="195"/>
      <c r="B85" s="195"/>
      <c r="C85" s="195"/>
      <c r="D85" s="195"/>
      <c r="E85" s="195"/>
      <c r="F85" s="195"/>
      <c r="G85" s="195"/>
      <c r="H85" s="195"/>
      <c r="I85" s="195"/>
      <c r="J85" s="195"/>
      <c r="K85" s="195"/>
      <c r="L85" s="195"/>
      <c r="M85" s="195"/>
      <c r="N85" s="195"/>
      <c r="O85" s="195"/>
      <c r="P85" s="195"/>
      <c r="Q85" s="195"/>
      <c r="R85" s="195"/>
      <c r="S85" s="195"/>
      <c r="T85" s="195"/>
      <c r="U85" s="195"/>
      <c r="V85" s="195"/>
      <c r="W85" s="195"/>
      <c r="X85" s="195"/>
      <c r="Y85" s="195"/>
    </row>
    <row r="86" spans="1:25">
      <c r="A86" s="195"/>
      <c r="B86" s="195"/>
      <c r="C86" s="195"/>
      <c r="D86" s="195"/>
      <c r="E86" s="195"/>
      <c r="F86" s="195"/>
      <c r="G86" s="195"/>
      <c r="H86" s="195"/>
      <c r="I86" s="195"/>
      <c r="J86" s="195"/>
      <c r="K86" s="195"/>
      <c r="L86" s="195"/>
      <c r="M86" s="195"/>
      <c r="N86" s="195"/>
      <c r="O86" s="195"/>
      <c r="P86" s="195"/>
      <c r="Q86" s="195"/>
      <c r="R86" s="195"/>
      <c r="S86" s="195"/>
      <c r="T86" s="195"/>
      <c r="U86" s="195"/>
      <c r="V86" s="195"/>
      <c r="W86" s="195"/>
      <c r="X86" s="195"/>
      <c r="Y86" s="195"/>
    </row>
    <row r="87" spans="1:25">
      <c r="A87" s="195"/>
      <c r="B87" s="195"/>
      <c r="C87" s="195"/>
      <c r="D87" s="195"/>
      <c r="E87" s="195"/>
      <c r="F87" s="195"/>
      <c r="G87" s="195"/>
      <c r="H87" s="195"/>
      <c r="I87" s="195"/>
      <c r="J87" s="195"/>
      <c r="K87" s="195"/>
      <c r="L87" s="195"/>
      <c r="M87" s="195"/>
      <c r="N87" s="195"/>
      <c r="O87" s="195"/>
      <c r="P87" s="195"/>
      <c r="Q87" s="195"/>
      <c r="R87" s="195"/>
      <c r="S87" s="195"/>
      <c r="T87" s="195"/>
      <c r="U87" s="195"/>
      <c r="V87" s="195"/>
      <c r="W87" s="195"/>
      <c r="X87" s="195"/>
      <c r="Y87" s="195"/>
    </row>
    <row r="88" spans="1:25">
      <c r="A88" s="195"/>
      <c r="B88" s="195"/>
      <c r="C88" s="195"/>
      <c r="D88" s="195"/>
      <c r="E88" s="195"/>
      <c r="F88" s="195"/>
      <c r="G88" s="195"/>
      <c r="H88" s="195"/>
      <c r="I88" s="195"/>
      <c r="J88" s="195"/>
      <c r="K88" s="195"/>
      <c r="L88" s="195"/>
      <c r="M88" s="195"/>
      <c r="N88" s="195"/>
      <c r="O88" s="195"/>
      <c r="P88" s="195"/>
      <c r="Q88" s="195"/>
      <c r="R88" s="195"/>
      <c r="S88" s="195"/>
      <c r="T88" s="195"/>
      <c r="U88" s="195"/>
      <c r="V88" s="195"/>
      <c r="W88" s="195"/>
      <c r="X88" s="195"/>
      <c r="Y88" s="195"/>
    </row>
    <row r="89" spans="1:25">
      <c r="A89" s="195"/>
      <c r="B89" s="195"/>
      <c r="C89" s="195"/>
      <c r="D89" s="195"/>
      <c r="E89" s="195"/>
      <c r="F89" s="195"/>
      <c r="G89" s="195"/>
      <c r="H89" s="195"/>
      <c r="I89" s="195"/>
      <c r="J89" s="195"/>
      <c r="K89" s="195"/>
      <c r="L89" s="195"/>
      <c r="M89" s="195"/>
      <c r="N89" s="195"/>
      <c r="O89" s="195"/>
      <c r="P89" s="195"/>
      <c r="Q89" s="195"/>
      <c r="R89" s="195"/>
      <c r="S89" s="195"/>
      <c r="T89" s="195"/>
      <c r="U89" s="195"/>
      <c r="V89" s="195"/>
      <c r="W89" s="195"/>
      <c r="X89" s="195"/>
      <c r="Y89" s="195"/>
    </row>
    <row r="90" spans="1:25">
      <c r="A90" s="195"/>
      <c r="B90" s="195"/>
      <c r="C90" s="195"/>
      <c r="D90" s="195"/>
      <c r="E90" s="195"/>
      <c r="F90" s="195"/>
      <c r="G90" s="195"/>
      <c r="H90" s="195"/>
      <c r="I90" s="195"/>
      <c r="J90" s="195"/>
      <c r="K90" s="195"/>
      <c r="L90" s="195"/>
      <c r="M90" s="195"/>
      <c r="N90" s="195"/>
      <c r="O90" s="195"/>
      <c r="P90" s="195"/>
      <c r="Q90" s="195"/>
      <c r="R90" s="195"/>
      <c r="S90" s="195"/>
      <c r="T90" s="195"/>
      <c r="U90" s="195"/>
      <c r="V90" s="195"/>
      <c r="W90" s="195"/>
      <c r="X90" s="195"/>
      <c r="Y90" s="195"/>
    </row>
    <row r="91" spans="1:25">
      <c r="A91" s="195"/>
      <c r="B91" s="195"/>
      <c r="C91" s="195"/>
      <c r="D91" s="195"/>
      <c r="E91" s="195"/>
      <c r="F91" s="195"/>
      <c r="G91" s="195"/>
      <c r="H91" s="195"/>
      <c r="I91" s="195"/>
      <c r="J91" s="195"/>
      <c r="K91" s="195"/>
      <c r="L91" s="195"/>
      <c r="M91" s="195"/>
      <c r="N91" s="195"/>
      <c r="O91" s="195"/>
      <c r="P91" s="195"/>
      <c r="Q91" s="195"/>
      <c r="R91" s="195"/>
      <c r="S91" s="195"/>
      <c r="T91" s="195"/>
      <c r="U91" s="195"/>
      <c r="V91" s="195"/>
      <c r="W91" s="195"/>
      <c r="X91" s="195"/>
      <c r="Y91" s="195"/>
    </row>
    <row r="92" spans="1:25">
      <c r="A92" s="195"/>
      <c r="B92" s="195"/>
      <c r="C92" s="195"/>
      <c r="D92" s="195"/>
      <c r="E92" s="195"/>
      <c r="F92" s="195"/>
      <c r="G92" s="195"/>
      <c r="H92" s="195"/>
      <c r="I92" s="195"/>
      <c r="J92" s="195"/>
      <c r="K92" s="195"/>
      <c r="L92" s="195"/>
      <c r="M92" s="195"/>
      <c r="N92" s="195"/>
      <c r="O92" s="195"/>
      <c r="P92" s="195"/>
      <c r="Q92" s="195"/>
      <c r="R92" s="195"/>
      <c r="S92" s="195"/>
      <c r="T92" s="195"/>
      <c r="U92" s="195"/>
      <c r="V92" s="195"/>
      <c r="W92" s="195"/>
      <c r="X92" s="195"/>
      <c r="Y92" s="195"/>
    </row>
    <row r="93" spans="1:25">
      <c r="A93" s="195"/>
      <c r="B93" s="195"/>
      <c r="C93" s="195"/>
      <c r="D93" s="195"/>
      <c r="E93" s="195"/>
      <c r="F93" s="195"/>
      <c r="G93" s="195"/>
      <c r="H93" s="195"/>
      <c r="I93" s="195"/>
      <c r="J93" s="195"/>
      <c r="K93" s="195"/>
      <c r="L93" s="195"/>
      <c r="M93" s="195"/>
      <c r="N93" s="195"/>
      <c r="O93" s="195"/>
      <c r="P93" s="195"/>
      <c r="Q93" s="195"/>
      <c r="R93" s="195"/>
      <c r="S93" s="195"/>
      <c r="T93" s="195"/>
      <c r="U93" s="195"/>
      <c r="V93" s="195"/>
      <c r="W93" s="195"/>
      <c r="X93" s="195"/>
      <c r="Y93" s="195"/>
    </row>
    <row r="94" spans="1:25">
      <c r="A94" s="195"/>
      <c r="B94" s="195"/>
      <c r="C94" s="195"/>
      <c r="D94" s="195"/>
      <c r="E94" s="195"/>
      <c r="F94" s="195"/>
      <c r="G94" s="195"/>
      <c r="H94" s="195"/>
      <c r="I94" s="195"/>
      <c r="J94" s="195"/>
      <c r="K94" s="195"/>
      <c r="L94" s="195"/>
      <c r="M94" s="195"/>
      <c r="N94" s="195"/>
      <c r="O94" s="195"/>
      <c r="P94" s="195"/>
      <c r="Q94" s="195"/>
      <c r="R94" s="195"/>
      <c r="S94" s="195"/>
      <c r="T94" s="195"/>
      <c r="U94" s="195"/>
      <c r="V94" s="195"/>
      <c r="W94" s="195"/>
      <c r="X94" s="195"/>
      <c r="Y94" s="195"/>
    </row>
    <row r="95" spans="1:25">
      <c r="A95" s="195"/>
      <c r="B95" s="195"/>
      <c r="C95" s="195"/>
      <c r="D95" s="195"/>
      <c r="E95" s="195"/>
      <c r="F95" s="195"/>
      <c r="G95" s="195"/>
      <c r="H95" s="195"/>
      <c r="I95" s="195"/>
      <c r="J95" s="195"/>
      <c r="K95" s="195"/>
      <c r="L95" s="195"/>
      <c r="M95" s="195"/>
      <c r="N95" s="195"/>
      <c r="O95" s="195"/>
      <c r="P95" s="195"/>
      <c r="Q95" s="195"/>
      <c r="R95" s="195"/>
      <c r="S95" s="195"/>
      <c r="T95" s="195"/>
      <c r="U95" s="195"/>
      <c r="V95" s="195"/>
      <c r="W95" s="195"/>
      <c r="X95" s="195"/>
      <c r="Y95" s="195"/>
    </row>
    <row r="96" spans="1:25">
      <c r="A96" s="195"/>
      <c r="B96" s="195"/>
      <c r="C96" s="195"/>
      <c r="D96" s="195"/>
      <c r="E96" s="195"/>
      <c r="F96" s="195"/>
      <c r="G96" s="195"/>
      <c r="H96" s="195"/>
      <c r="I96" s="195"/>
      <c r="J96" s="195"/>
      <c r="K96" s="195"/>
      <c r="L96" s="195"/>
      <c r="M96" s="195"/>
      <c r="N96" s="195"/>
      <c r="O96" s="195"/>
      <c r="P96" s="195"/>
      <c r="Q96" s="195"/>
      <c r="R96" s="195"/>
      <c r="S96" s="195"/>
      <c r="T96" s="195"/>
      <c r="U96" s="195"/>
      <c r="V96" s="195"/>
      <c r="W96" s="195"/>
      <c r="X96" s="195"/>
      <c r="Y96" s="195"/>
    </row>
    <row r="97" spans="1:25">
      <c r="A97" s="195"/>
      <c r="B97" s="195"/>
      <c r="C97" s="195"/>
      <c r="D97" s="195"/>
      <c r="E97" s="195"/>
      <c r="F97" s="195"/>
      <c r="G97" s="195"/>
      <c r="H97" s="195"/>
      <c r="I97" s="195"/>
      <c r="J97" s="195"/>
      <c r="K97" s="195"/>
      <c r="L97" s="195"/>
      <c r="M97" s="195"/>
      <c r="N97" s="195"/>
      <c r="O97" s="195"/>
      <c r="P97" s="195"/>
      <c r="Q97" s="195"/>
      <c r="R97" s="195"/>
      <c r="S97" s="195"/>
      <c r="T97" s="195"/>
      <c r="U97" s="195"/>
      <c r="V97" s="195"/>
      <c r="W97" s="195"/>
      <c r="X97" s="195"/>
      <c r="Y97" s="195"/>
    </row>
    <row r="98" spans="1:25">
      <c r="A98" s="195"/>
      <c r="B98" s="195"/>
      <c r="C98" s="195"/>
      <c r="D98" s="195"/>
      <c r="E98" s="195"/>
      <c r="F98" s="195"/>
      <c r="G98" s="195"/>
      <c r="H98" s="195"/>
      <c r="I98" s="195"/>
      <c r="J98" s="195"/>
      <c r="K98" s="195"/>
      <c r="L98" s="195"/>
      <c r="M98" s="195"/>
      <c r="N98" s="195"/>
      <c r="O98" s="195"/>
      <c r="P98" s="195"/>
      <c r="Q98" s="195"/>
      <c r="R98" s="195"/>
      <c r="S98" s="195"/>
      <c r="T98" s="195"/>
      <c r="U98" s="195"/>
      <c r="V98" s="195"/>
      <c r="W98" s="195"/>
      <c r="X98" s="195"/>
      <c r="Y98" s="195"/>
    </row>
    <row r="99" spans="1:25">
      <c r="A99" s="195"/>
      <c r="B99" s="195"/>
      <c r="C99" s="195"/>
      <c r="D99" s="195"/>
      <c r="E99" s="195"/>
      <c r="F99" s="195"/>
      <c r="G99" s="195"/>
      <c r="H99" s="195"/>
      <c r="I99" s="195"/>
      <c r="J99" s="195"/>
      <c r="K99" s="195"/>
      <c r="L99" s="195"/>
      <c r="M99" s="195"/>
      <c r="N99" s="195"/>
      <c r="O99" s="195"/>
      <c r="P99" s="195"/>
      <c r="Q99" s="195"/>
      <c r="R99" s="195"/>
      <c r="S99" s="195"/>
      <c r="T99" s="195"/>
      <c r="U99" s="195"/>
      <c r="V99" s="195"/>
      <c r="W99" s="195"/>
      <c r="X99" s="195"/>
      <c r="Y99" s="195"/>
    </row>
    <row r="100" spans="1:25">
      <c r="A100" s="195"/>
      <c r="B100" s="195"/>
      <c r="C100" s="195"/>
      <c r="D100" s="195"/>
      <c r="E100" s="195"/>
      <c r="F100" s="195"/>
      <c r="G100" s="195"/>
      <c r="H100" s="195"/>
      <c r="I100" s="195"/>
      <c r="J100" s="195"/>
      <c r="K100" s="195"/>
      <c r="L100" s="195"/>
      <c r="M100" s="195"/>
      <c r="N100" s="195"/>
      <c r="O100" s="195"/>
      <c r="P100" s="195"/>
      <c r="Q100" s="195"/>
      <c r="R100" s="195"/>
      <c r="S100" s="195"/>
      <c r="T100" s="195"/>
      <c r="U100" s="195"/>
      <c r="V100" s="195"/>
      <c r="W100" s="195"/>
      <c r="X100" s="195"/>
      <c r="Y100" s="195"/>
    </row>
    <row r="101" spans="1:25">
      <c r="A101" s="195"/>
      <c r="B101" s="195"/>
      <c r="C101" s="195"/>
      <c r="D101" s="195"/>
      <c r="E101" s="195"/>
      <c r="F101" s="195"/>
      <c r="G101" s="195"/>
      <c r="H101" s="195"/>
      <c r="I101" s="195"/>
      <c r="J101" s="195"/>
      <c r="K101" s="195"/>
      <c r="L101" s="195"/>
      <c r="M101" s="195"/>
      <c r="N101" s="195"/>
      <c r="O101" s="195"/>
      <c r="P101" s="195"/>
      <c r="Q101" s="195"/>
      <c r="R101" s="195"/>
      <c r="S101" s="195"/>
      <c r="T101" s="195"/>
      <c r="U101" s="195"/>
      <c r="V101" s="195"/>
      <c r="W101" s="195"/>
      <c r="X101" s="195"/>
      <c r="Y101" s="195"/>
    </row>
    <row r="102" spans="1:25">
      <c r="A102" s="195"/>
      <c r="B102" s="195"/>
      <c r="C102" s="195"/>
      <c r="D102" s="195"/>
      <c r="E102" s="195"/>
      <c r="F102" s="195"/>
      <c r="G102" s="195"/>
      <c r="H102" s="195"/>
      <c r="I102" s="195"/>
      <c r="J102" s="195"/>
      <c r="K102" s="195"/>
      <c r="L102" s="195"/>
      <c r="M102" s="195"/>
      <c r="N102" s="195"/>
      <c r="O102" s="195"/>
      <c r="P102" s="195"/>
      <c r="Q102" s="195"/>
      <c r="R102" s="195"/>
      <c r="S102" s="195"/>
      <c r="T102" s="195"/>
      <c r="U102" s="195"/>
      <c r="V102" s="195"/>
      <c r="W102" s="195"/>
      <c r="X102" s="195"/>
      <c r="Y102" s="195"/>
    </row>
    <row r="103" spans="1:25">
      <c r="A103" s="195"/>
      <c r="B103" s="195"/>
      <c r="C103" s="195"/>
      <c r="D103" s="195"/>
      <c r="E103" s="195"/>
      <c r="F103" s="195"/>
      <c r="G103" s="195"/>
      <c r="H103" s="195"/>
      <c r="I103" s="195"/>
      <c r="J103" s="195"/>
      <c r="K103" s="195"/>
      <c r="L103" s="195"/>
      <c r="M103" s="195"/>
      <c r="N103" s="195"/>
      <c r="O103" s="195"/>
      <c r="P103" s="195"/>
      <c r="Q103" s="195"/>
      <c r="R103" s="195"/>
      <c r="S103" s="195"/>
      <c r="T103" s="195"/>
      <c r="U103" s="195"/>
      <c r="V103" s="195"/>
      <c r="W103" s="195"/>
      <c r="X103" s="195"/>
      <c r="Y103" s="195"/>
    </row>
    <row r="104" spans="1:25">
      <c r="A104" s="195"/>
      <c r="B104" s="195"/>
      <c r="C104" s="195"/>
      <c r="D104" s="195"/>
      <c r="E104" s="195"/>
      <c r="F104" s="195"/>
      <c r="G104" s="195"/>
      <c r="H104" s="195"/>
      <c r="I104" s="195"/>
      <c r="J104" s="195"/>
      <c r="K104" s="195"/>
      <c r="L104" s="195"/>
      <c r="M104" s="195"/>
      <c r="N104" s="195"/>
      <c r="O104" s="195"/>
      <c r="P104" s="195"/>
      <c r="Q104" s="195"/>
      <c r="R104" s="195"/>
      <c r="S104" s="195"/>
      <c r="T104" s="195"/>
      <c r="U104" s="195"/>
      <c r="V104" s="195"/>
      <c r="W104" s="195"/>
      <c r="X104" s="195"/>
      <c r="Y104" s="195"/>
    </row>
    <row r="105" spans="1:25">
      <c r="A105" s="195"/>
      <c r="B105" s="195"/>
      <c r="C105" s="195"/>
      <c r="D105" s="195"/>
      <c r="E105" s="195"/>
      <c r="F105" s="195"/>
      <c r="G105" s="195"/>
      <c r="H105" s="195"/>
      <c r="I105" s="195"/>
      <c r="J105" s="195"/>
      <c r="K105" s="195"/>
      <c r="L105" s="195"/>
      <c r="M105" s="195"/>
      <c r="N105" s="195"/>
      <c r="O105" s="195"/>
      <c r="P105" s="195"/>
      <c r="Q105" s="195"/>
      <c r="R105" s="195"/>
      <c r="S105" s="195"/>
      <c r="T105" s="195"/>
      <c r="U105" s="195"/>
      <c r="V105" s="195"/>
      <c r="W105" s="195"/>
      <c r="X105" s="195"/>
      <c r="Y105" s="195"/>
    </row>
    <row r="106" spans="1:25">
      <c r="A106" s="195"/>
      <c r="B106" s="195"/>
      <c r="C106" s="195"/>
      <c r="D106" s="195"/>
      <c r="E106" s="195"/>
      <c r="F106" s="195"/>
      <c r="G106" s="195"/>
      <c r="H106" s="195"/>
      <c r="I106" s="195"/>
      <c r="J106" s="195"/>
      <c r="K106" s="195"/>
      <c r="L106" s="195"/>
      <c r="M106" s="195"/>
      <c r="N106" s="195"/>
      <c r="O106" s="195"/>
      <c r="P106" s="195"/>
      <c r="Q106" s="195"/>
      <c r="R106" s="195"/>
      <c r="S106" s="195"/>
      <c r="T106" s="195"/>
      <c r="U106" s="195"/>
      <c r="V106" s="195"/>
      <c r="W106" s="195"/>
      <c r="X106" s="195"/>
      <c r="Y106" s="195"/>
    </row>
    <row r="107" spans="1:25">
      <c r="A107" s="195"/>
      <c r="B107" s="195"/>
      <c r="C107" s="195"/>
      <c r="D107" s="195"/>
      <c r="E107" s="195"/>
      <c r="F107" s="195"/>
      <c r="G107" s="195"/>
      <c r="H107" s="195"/>
      <c r="I107" s="195"/>
      <c r="J107" s="195"/>
      <c r="K107" s="195"/>
      <c r="L107" s="195"/>
      <c r="M107" s="195"/>
      <c r="N107" s="195"/>
      <c r="O107" s="195"/>
      <c r="P107" s="195"/>
      <c r="Q107" s="195"/>
      <c r="R107" s="195"/>
      <c r="S107" s="195"/>
      <c r="T107" s="195"/>
      <c r="U107" s="195"/>
      <c r="V107" s="195"/>
      <c r="W107" s="195"/>
      <c r="X107" s="195"/>
      <c r="Y107" s="195"/>
    </row>
    <row r="108" spans="1:25">
      <c r="A108" s="195"/>
      <c r="B108" s="195"/>
      <c r="C108" s="195"/>
      <c r="D108" s="195"/>
      <c r="E108" s="195"/>
      <c r="F108" s="195"/>
      <c r="G108" s="195"/>
      <c r="H108" s="195"/>
      <c r="I108" s="195"/>
      <c r="J108" s="195"/>
      <c r="K108" s="195"/>
      <c r="L108" s="195"/>
      <c r="M108" s="195"/>
      <c r="N108" s="195"/>
      <c r="O108" s="195"/>
      <c r="P108" s="195"/>
      <c r="Q108" s="195"/>
      <c r="R108" s="195"/>
      <c r="S108" s="195"/>
      <c r="T108" s="195"/>
      <c r="U108" s="195"/>
      <c r="V108" s="195"/>
      <c r="W108" s="195"/>
      <c r="X108" s="195"/>
      <c r="Y108" s="195"/>
    </row>
    <row r="109" spans="1:25">
      <c r="A109" s="195"/>
      <c r="B109" s="195"/>
      <c r="C109" s="195"/>
      <c r="D109" s="195"/>
      <c r="E109" s="195"/>
      <c r="F109" s="195"/>
      <c r="G109" s="195"/>
      <c r="H109" s="195"/>
      <c r="I109" s="195"/>
      <c r="J109" s="195"/>
      <c r="K109" s="195"/>
      <c r="L109" s="195"/>
      <c r="M109" s="195"/>
      <c r="N109" s="195"/>
      <c r="O109" s="195"/>
      <c r="P109" s="195"/>
      <c r="Q109" s="195"/>
      <c r="R109" s="195"/>
      <c r="S109" s="195"/>
      <c r="T109" s="195"/>
      <c r="U109" s="195"/>
      <c r="V109" s="195"/>
      <c r="W109" s="195"/>
      <c r="X109" s="195"/>
      <c r="Y109" s="195"/>
    </row>
    <row r="110" spans="1:25">
      <c r="A110" s="195"/>
      <c r="B110" s="195"/>
      <c r="C110" s="195"/>
      <c r="D110" s="195"/>
      <c r="E110" s="195"/>
      <c r="F110" s="195"/>
      <c r="G110" s="195"/>
      <c r="H110" s="195"/>
      <c r="I110" s="195"/>
      <c r="J110" s="195"/>
      <c r="K110" s="195"/>
      <c r="L110" s="195"/>
      <c r="M110" s="195"/>
      <c r="N110" s="195"/>
      <c r="O110" s="195"/>
      <c r="P110" s="195"/>
      <c r="Q110" s="195"/>
      <c r="R110" s="195"/>
      <c r="S110" s="195"/>
      <c r="T110" s="195"/>
      <c r="U110" s="195"/>
      <c r="V110" s="195"/>
      <c r="W110" s="195"/>
      <c r="X110" s="195"/>
      <c r="Y110" s="195"/>
    </row>
    <row r="111" spans="1:25">
      <c r="A111" s="195"/>
      <c r="B111" s="195"/>
      <c r="C111" s="195"/>
      <c r="D111" s="195"/>
      <c r="E111" s="195"/>
      <c r="F111" s="195"/>
      <c r="G111" s="195"/>
      <c r="H111" s="195"/>
      <c r="I111" s="195"/>
      <c r="J111" s="195"/>
      <c r="K111" s="195"/>
      <c r="L111" s="195"/>
      <c r="M111" s="195"/>
      <c r="N111" s="195"/>
      <c r="O111" s="195"/>
      <c r="P111" s="195"/>
      <c r="Q111" s="195"/>
      <c r="R111" s="195"/>
      <c r="S111" s="195"/>
      <c r="T111" s="195"/>
      <c r="U111" s="195"/>
      <c r="V111" s="195"/>
      <c r="W111" s="195"/>
      <c r="X111" s="195"/>
      <c r="Y111" s="195"/>
    </row>
    <row r="112" spans="1:25">
      <c r="A112" s="195"/>
      <c r="B112" s="195"/>
      <c r="C112" s="195"/>
      <c r="D112" s="195"/>
      <c r="E112" s="195"/>
      <c r="F112" s="195"/>
      <c r="G112" s="195"/>
      <c r="H112" s="195"/>
      <c r="I112" s="195"/>
      <c r="J112" s="195"/>
      <c r="K112" s="195"/>
      <c r="L112" s="195"/>
      <c r="M112" s="195"/>
      <c r="N112" s="195"/>
      <c r="O112" s="195"/>
      <c r="P112" s="195"/>
      <c r="Q112" s="195"/>
      <c r="R112" s="195"/>
      <c r="S112" s="195"/>
      <c r="T112" s="195"/>
      <c r="U112" s="195"/>
      <c r="V112" s="195"/>
      <c r="W112" s="195"/>
      <c r="X112" s="195"/>
      <c r="Y112" s="195"/>
    </row>
    <row r="113" spans="1:25">
      <c r="A113" s="195"/>
      <c r="B113" s="195"/>
      <c r="C113" s="195"/>
      <c r="D113" s="195"/>
      <c r="E113" s="195"/>
      <c r="F113" s="195"/>
      <c r="G113" s="195"/>
      <c r="H113" s="195"/>
      <c r="I113" s="195"/>
      <c r="J113" s="195"/>
      <c r="K113" s="195"/>
      <c r="L113" s="195"/>
      <c r="M113" s="195"/>
      <c r="N113" s="195"/>
      <c r="O113" s="195"/>
      <c r="P113" s="195"/>
      <c r="Q113" s="195"/>
      <c r="R113" s="195"/>
      <c r="S113" s="195"/>
      <c r="T113" s="195"/>
      <c r="U113" s="195"/>
      <c r="V113" s="195"/>
      <c r="W113" s="195"/>
      <c r="X113" s="195"/>
      <c r="Y113" s="195"/>
    </row>
    <row r="114" spans="1:25">
      <c r="A114" s="195"/>
      <c r="B114" s="195"/>
      <c r="C114" s="195"/>
      <c r="D114" s="195"/>
      <c r="E114" s="195"/>
      <c r="F114" s="195"/>
      <c r="G114" s="195"/>
      <c r="H114" s="195"/>
      <c r="I114" s="195"/>
      <c r="J114" s="195"/>
      <c r="K114" s="195"/>
      <c r="L114" s="195"/>
      <c r="M114" s="195"/>
      <c r="N114" s="195"/>
      <c r="O114" s="195"/>
      <c r="P114" s="195"/>
      <c r="Q114" s="195"/>
      <c r="R114" s="195"/>
      <c r="S114" s="195"/>
      <c r="T114" s="195"/>
      <c r="U114" s="195"/>
      <c r="V114" s="195"/>
      <c r="W114" s="195"/>
      <c r="X114" s="195"/>
      <c r="Y114" s="195"/>
    </row>
    <row r="115" spans="1:25">
      <c r="A115" s="195"/>
      <c r="B115" s="195"/>
      <c r="C115" s="195"/>
      <c r="D115" s="195"/>
      <c r="E115" s="195"/>
      <c r="F115" s="195"/>
      <c r="G115" s="195"/>
      <c r="H115" s="195"/>
      <c r="I115" s="195"/>
      <c r="J115" s="195"/>
      <c r="K115" s="195"/>
      <c r="L115" s="195"/>
      <c r="M115" s="195"/>
      <c r="N115" s="195"/>
      <c r="O115" s="195"/>
      <c r="P115" s="195"/>
      <c r="Q115" s="195"/>
      <c r="R115" s="195"/>
      <c r="S115" s="195"/>
      <c r="T115" s="195"/>
      <c r="U115" s="195"/>
      <c r="V115" s="195"/>
      <c r="W115" s="195"/>
      <c r="X115" s="195"/>
      <c r="Y115" s="195"/>
    </row>
    <row r="116" spans="1:25">
      <c r="A116" s="195"/>
      <c r="B116" s="195"/>
      <c r="C116" s="195"/>
      <c r="D116" s="195"/>
      <c r="E116" s="195"/>
      <c r="F116" s="195"/>
      <c r="G116" s="195"/>
      <c r="H116" s="195"/>
      <c r="I116" s="195"/>
      <c r="J116" s="195"/>
      <c r="K116" s="195"/>
      <c r="L116" s="195"/>
      <c r="M116" s="195"/>
      <c r="N116" s="195"/>
      <c r="O116" s="195"/>
      <c r="P116" s="195"/>
      <c r="Q116" s="195"/>
      <c r="R116" s="195"/>
      <c r="S116" s="195"/>
      <c r="T116" s="195"/>
      <c r="U116" s="195"/>
      <c r="V116" s="195"/>
      <c r="W116" s="195"/>
      <c r="X116" s="195"/>
      <c r="Y116" s="195"/>
    </row>
    <row r="117" spans="1:25">
      <c r="A117" s="195"/>
      <c r="B117" s="195"/>
      <c r="C117" s="195"/>
      <c r="D117" s="195"/>
      <c r="E117" s="195"/>
      <c r="F117" s="195"/>
      <c r="G117" s="195"/>
      <c r="H117" s="195"/>
      <c r="I117" s="195"/>
      <c r="J117" s="195"/>
      <c r="K117" s="195"/>
      <c r="L117" s="195"/>
      <c r="M117" s="195"/>
      <c r="N117" s="195"/>
      <c r="O117" s="195"/>
      <c r="P117" s="195"/>
      <c r="Q117" s="195"/>
      <c r="R117" s="195"/>
      <c r="S117" s="195"/>
      <c r="T117" s="195"/>
      <c r="U117" s="195"/>
      <c r="V117" s="195"/>
      <c r="W117" s="195"/>
      <c r="X117" s="195"/>
      <c r="Y117" s="195"/>
    </row>
    <row r="118" spans="1:25">
      <c r="A118" s="195"/>
      <c r="B118" s="195"/>
      <c r="C118" s="195"/>
      <c r="D118" s="195"/>
      <c r="E118" s="195"/>
      <c r="F118" s="195"/>
      <c r="G118" s="195"/>
      <c r="H118" s="195"/>
      <c r="I118" s="195"/>
      <c r="J118" s="195"/>
      <c r="K118" s="195"/>
      <c r="L118" s="195"/>
      <c r="M118" s="195"/>
      <c r="N118" s="195"/>
      <c r="O118" s="195"/>
      <c r="P118" s="195"/>
      <c r="Q118" s="195"/>
      <c r="R118" s="195"/>
      <c r="S118" s="195"/>
      <c r="T118" s="195"/>
      <c r="U118" s="195"/>
      <c r="V118" s="195"/>
      <c r="W118" s="195"/>
      <c r="X118" s="195"/>
      <c r="Y118" s="195"/>
    </row>
    <row r="119" spans="1:25">
      <c r="A119" s="195"/>
      <c r="B119" s="195"/>
      <c r="C119" s="195"/>
      <c r="D119" s="195"/>
      <c r="E119" s="195"/>
      <c r="F119" s="195"/>
      <c r="G119" s="195"/>
      <c r="H119" s="195"/>
      <c r="I119" s="195"/>
      <c r="J119" s="195"/>
      <c r="K119" s="195"/>
      <c r="L119" s="195"/>
      <c r="M119" s="195"/>
      <c r="N119" s="195"/>
      <c r="O119" s="195"/>
      <c r="P119" s="195"/>
      <c r="Q119" s="195"/>
      <c r="R119" s="195"/>
      <c r="S119" s="195"/>
      <c r="T119" s="195"/>
      <c r="U119" s="195"/>
      <c r="V119" s="195"/>
      <c r="W119" s="195"/>
      <c r="X119" s="195"/>
      <c r="Y119" s="195"/>
    </row>
    <row r="120" spans="1:25">
      <c r="A120" s="195"/>
      <c r="B120" s="195"/>
      <c r="C120" s="195"/>
      <c r="D120" s="195"/>
      <c r="E120" s="195"/>
      <c r="F120" s="195"/>
      <c r="G120" s="195"/>
      <c r="H120" s="195"/>
      <c r="I120" s="195"/>
      <c r="J120" s="195"/>
      <c r="K120" s="195"/>
      <c r="L120" s="195"/>
      <c r="M120" s="195"/>
      <c r="N120" s="195"/>
      <c r="O120" s="195"/>
      <c r="P120" s="195"/>
      <c r="Q120" s="195"/>
      <c r="R120" s="195"/>
      <c r="S120" s="195"/>
      <c r="T120" s="195"/>
      <c r="U120" s="195"/>
      <c r="V120" s="195"/>
      <c r="W120" s="195"/>
      <c r="X120" s="195"/>
      <c r="Y120" s="195"/>
    </row>
    <row r="121" spans="1:25">
      <c r="A121" s="195"/>
      <c r="B121" s="195"/>
      <c r="C121" s="195"/>
      <c r="D121" s="195"/>
      <c r="E121" s="195"/>
      <c r="F121" s="195"/>
      <c r="G121" s="195"/>
      <c r="H121" s="195"/>
      <c r="I121" s="195"/>
      <c r="J121" s="195"/>
      <c r="K121" s="195"/>
      <c r="L121" s="195"/>
      <c r="M121" s="195"/>
      <c r="N121" s="195"/>
      <c r="O121" s="195"/>
      <c r="P121" s="195"/>
      <c r="Q121" s="195"/>
      <c r="R121" s="195"/>
      <c r="S121" s="195"/>
      <c r="T121" s="195"/>
      <c r="U121" s="195"/>
      <c r="V121" s="195"/>
      <c r="W121" s="195"/>
      <c r="X121" s="195"/>
      <c r="Y121" s="195"/>
    </row>
    <row r="122" spans="1:25">
      <c r="A122" s="195"/>
      <c r="B122" s="195"/>
      <c r="C122" s="195"/>
      <c r="D122" s="195"/>
      <c r="E122" s="195"/>
      <c r="F122" s="195"/>
      <c r="G122" s="195"/>
      <c r="H122" s="195"/>
      <c r="I122" s="195"/>
      <c r="J122" s="195"/>
      <c r="K122" s="195"/>
      <c r="L122" s="195"/>
      <c r="M122" s="195"/>
      <c r="N122" s="195"/>
      <c r="O122" s="195"/>
      <c r="P122" s="195"/>
      <c r="Q122" s="195"/>
      <c r="R122" s="195"/>
      <c r="S122" s="195"/>
      <c r="T122" s="195"/>
      <c r="U122" s="195"/>
      <c r="V122" s="195"/>
      <c r="W122" s="195"/>
      <c r="X122" s="195"/>
      <c r="Y122" s="195"/>
    </row>
    <row r="123" spans="1:25">
      <c r="A123" s="195"/>
      <c r="B123" s="195"/>
      <c r="C123" s="195"/>
      <c r="D123" s="195"/>
      <c r="E123" s="195"/>
      <c r="F123" s="195"/>
      <c r="G123" s="195"/>
      <c r="H123" s="195"/>
      <c r="I123" s="195"/>
      <c r="J123" s="195"/>
      <c r="K123" s="195"/>
      <c r="L123" s="195"/>
      <c r="M123" s="195"/>
      <c r="N123" s="195"/>
      <c r="O123" s="195"/>
      <c r="P123" s="195"/>
      <c r="Q123" s="195"/>
      <c r="R123" s="195"/>
      <c r="S123" s="195"/>
      <c r="T123" s="195"/>
      <c r="U123" s="195"/>
      <c r="V123" s="195"/>
      <c r="W123" s="195"/>
      <c r="X123" s="195"/>
      <c r="Y123" s="195"/>
    </row>
    <row r="124" spans="1:25">
      <c r="A124" s="195"/>
      <c r="B124" s="195"/>
      <c r="C124" s="195"/>
      <c r="D124" s="195"/>
      <c r="E124" s="195"/>
      <c r="F124" s="195"/>
      <c r="G124" s="195"/>
      <c r="H124" s="195"/>
      <c r="I124" s="195"/>
      <c r="J124" s="195"/>
      <c r="K124" s="195"/>
      <c r="L124" s="195"/>
      <c r="M124" s="195"/>
      <c r="N124" s="195"/>
      <c r="O124" s="195"/>
      <c r="P124" s="195"/>
      <c r="Q124" s="195"/>
      <c r="R124" s="195"/>
      <c r="S124" s="195"/>
      <c r="T124" s="195"/>
      <c r="U124" s="195"/>
      <c r="V124" s="195"/>
      <c r="W124" s="195"/>
      <c r="X124" s="195"/>
      <c r="Y124" s="195"/>
    </row>
    <row r="125" spans="1:25">
      <c r="A125" s="195"/>
      <c r="B125" s="195"/>
      <c r="C125" s="195"/>
      <c r="D125" s="195"/>
      <c r="E125" s="195"/>
      <c r="F125" s="195"/>
      <c r="G125" s="195"/>
      <c r="H125" s="195"/>
      <c r="I125" s="195"/>
      <c r="J125" s="195"/>
      <c r="K125" s="195"/>
      <c r="L125" s="195"/>
      <c r="M125" s="195"/>
      <c r="N125" s="195"/>
      <c r="O125" s="195"/>
      <c r="P125" s="195"/>
      <c r="Q125" s="195"/>
      <c r="R125" s="195"/>
      <c r="S125" s="195"/>
      <c r="T125" s="195"/>
      <c r="U125" s="195"/>
      <c r="V125" s="195"/>
      <c r="W125" s="195"/>
      <c r="X125" s="195"/>
      <c r="Y125" s="195"/>
    </row>
    <row r="126" spans="1:25">
      <c r="A126" s="195"/>
      <c r="B126" s="195"/>
      <c r="C126" s="195"/>
      <c r="D126" s="195"/>
      <c r="E126" s="195"/>
      <c r="F126" s="195"/>
      <c r="G126" s="195"/>
      <c r="H126" s="195"/>
      <c r="I126" s="195"/>
      <c r="J126" s="195"/>
      <c r="K126" s="195"/>
      <c r="L126" s="195"/>
      <c r="M126" s="195"/>
      <c r="N126" s="195"/>
      <c r="O126" s="195"/>
      <c r="P126" s="195"/>
      <c r="Q126" s="195"/>
      <c r="R126" s="195"/>
      <c r="S126" s="195"/>
      <c r="T126" s="195"/>
      <c r="U126" s="195"/>
      <c r="V126" s="195"/>
      <c r="W126" s="195"/>
      <c r="X126" s="195"/>
      <c r="Y126" s="195"/>
    </row>
    <row r="127" spans="1:25">
      <c r="A127" s="195"/>
      <c r="B127" s="195"/>
      <c r="C127" s="195"/>
      <c r="D127" s="195"/>
      <c r="E127" s="195"/>
      <c r="F127" s="195"/>
      <c r="G127" s="195"/>
      <c r="H127" s="195"/>
      <c r="I127" s="195"/>
      <c r="J127" s="195"/>
      <c r="K127" s="195"/>
      <c r="L127" s="195"/>
      <c r="M127" s="195"/>
      <c r="N127" s="195"/>
      <c r="O127" s="195"/>
      <c r="P127" s="195"/>
      <c r="Q127" s="195"/>
      <c r="R127" s="195"/>
      <c r="S127" s="195"/>
      <c r="T127" s="195"/>
      <c r="U127" s="195"/>
      <c r="V127" s="195"/>
      <c r="W127" s="195"/>
      <c r="X127" s="195"/>
      <c r="Y127" s="195"/>
    </row>
    <row r="128" spans="1:25">
      <c r="A128" s="195"/>
      <c r="B128" s="195"/>
      <c r="C128" s="195"/>
      <c r="D128" s="195"/>
      <c r="E128" s="195"/>
      <c r="F128" s="195"/>
      <c r="G128" s="195"/>
      <c r="H128" s="195"/>
      <c r="I128" s="195"/>
      <c r="J128" s="195"/>
      <c r="K128" s="195"/>
      <c r="L128" s="195"/>
      <c r="M128" s="195"/>
      <c r="N128" s="195"/>
      <c r="O128" s="195"/>
      <c r="P128" s="195"/>
      <c r="Q128" s="195"/>
      <c r="R128" s="195"/>
      <c r="S128" s="195"/>
      <c r="T128" s="195"/>
      <c r="U128" s="195"/>
      <c r="V128" s="195"/>
      <c r="W128" s="195"/>
      <c r="X128" s="195"/>
      <c r="Y128" s="195"/>
    </row>
    <row r="129" spans="1:25">
      <c r="A129" s="195"/>
      <c r="B129" s="195"/>
      <c r="C129" s="195"/>
      <c r="D129" s="195"/>
      <c r="E129" s="195"/>
      <c r="F129" s="195"/>
      <c r="G129" s="195"/>
      <c r="H129" s="195"/>
      <c r="I129" s="195"/>
      <c r="J129" s="195"/>
      <c r="K129" s="195"/>
      <c r="L129" s="195"/>
      <c r="M129" s="195"/>
      <c r="N129" s="195"/>
      <c r="O129" s="195"/>
      <c r="P129" s="195"/>
      <c r="Q129" s="195"/>
      <c r="R129" s="195"/>
      <c r="S129" s="195"/>
      <c r="T129" s="195"/>
      <c r="U129" s="195"/>
      <c r="V129" s="195"/>
      <c r="W129" s="195"/>
      <c r="X129" s="195"/>
      <c r="Y129" s="195"/>
    </row>
    <row r="130" spans="1:25">
      <c r="A130" s="195"/>
      <c r="B130" s="195"/>
      <c r="C130" s="195"/>
      <c r="D130" s="195"/>
      <c r="E130" s="195"/>
      <c r="F130" s="195"/>
      <c r="G130" s="195"/>
      <c r="H130" s="195"/>
      <c r="I130" s="195"/>
      <c r="J130" s="195"/>
      <c r="K130" s="195"/>
      <c r="L130" s="195"/>
      <c r="M130" s="195"/>
      <c r="N130" s="195"/>
      <c r="O130" s="195"/>
      <c r="P130" s="195"/>
      <c r="Q130" s="195"/>
      <c r="R130" s="195"/>
      <c r="S130" s="195"/>
      <c r="T130" s="195"/>
      <c r="U130" s="195"/>
      <c r="V130" s="195"/>
      <c r="W130" s="195"/>
      <c r="X130" s="195"/>
      <c r="Y130" s="195"/>
    </row>
    <row r="131" spans="1:25">
      <c r="A131" s="195"/>
      <c r="B131" s="195"/>
      <c r="C131" s="195"/>
      <c r="D131" s="195"/>
      <c r="E131" s="195"/>
      <c r="F131" s="195"/>
      <c r="G131" s="195"/>
      <c r="H131" s="195"/>
      <c r="I131" s="195"/>
      <c r="J131" s="195"/>
      <c r="K131" s="195"/>
      <c r="L131" s="195"/>
      <c r="M131" s="195"/>
      <c r="N131" s="195"/>
      <c r="O131" s="195"/>
      <c r="P131" s="195"/>
      <c r="Q131" s="195"/>
      <c r="R131" s="195"/>
      <c r="S131" s="195"/>
      <c r="T131" s="195"/>
      <c r="U131" s="195"/>
      <c r="V131" s="195"/>
      <c r="W131" s="195"/>
      <c r="X131" s="195"/>
      <c r="Y131" s="195"/>
    </row>
    <row r="132" spans="1:25">
      <c r="A132" s="195"/>
      <c r="B132" s="195"/>
      <c r="C132" s="195"/>
      <c r="D132" s="195"/>
      <c r="E132" s="195"/>
      <c r="F132" s="195"/>
      <c r="G132" s="195"/>
      <c r="H132" s="195"/>
      <c r="I132" s="195"/>
      <c r="J132" s="195"/>
      <c r="K132" s="195"/>
      <c r="L132" s="195"/>
      <c r="M132" s="195"/>
      <c r="N132" s="195"/>
      <c r="O132" s="195"/>
      <c r="P132" s="195"/>
      <c r="Q132" s="195"/>
      <c r="R132" s="195"/>
      <c r="S132" s="195"/>
      <c r="T132" s="195"/>
      <c r="U132" s="195"/>
      <c r="V132" s="195"/>
      <c r="W132" s="195"/>
      <c r="X132" s="195"/>
      <c r="Y132" s="195"/>
    </row>
    <row r="133" spans="1:25">
      <c r="A133" s="195"/>
      <c r="B133" s="195"/>
      <c r="C133" s="195"/>
      <c r="D133" s="195"/>
      <c r="E133" s="195"/>
      <c r="F133" s="195"/>
      <c r="G133" s="195"/>
      <c r="H133" s="195"/>
      <c r="I133" s="195"/>
      <c r="J133" s="195"/>
      <c r="K133" s="195"/>
      <c r="L133" s="195"/>
      <c r="M133" s="195"/>
      <c r="N133" s="195"/>
      <c r="O133" s="195"/>
      <c r="P133" s="195"/>
      <c r="Q133" s="195"/>
      <c r="R133" s="195"/>
      <c r="S133" s="195"/>
      <c r="T133" s="195"/>
      <c r="U133" s="195"/>
      <c r="V133" s="195"/>
      <c r="W133" s="195"/>
      <c r="X133" s="195"/>
      <c r="Y133" s="195"/>
    </row>
    <row r="134" spans="1:25">
      <c r="A134" s="195"/>
      <c r="B134" s="195"/>
      <c r="C134" s="195"/>
      <c r="D134" s="195"/>
      <c r="E134" s="195"/>
      <c r="F134" s="195"/>
      <c r="G134" s="195"/>
      <c r="H134" s="195"/>
      <c r="I134" s="195"/>
      <c r="J134" s="195"/>
      <c r="K134" s="195"/>
      <c r="L134" s="195"/>
      <c r="M134" s="195"/>
      <c r="N134" s="195"/>
      <c r="O134" s="195"/>
      <c r="P134" s="195"/>
      <c r="Q134" s="195"/>
      <c r="R134" s="195"/>
      <c r="S134" s="195"/>
      <c r="T134" s="195"/>
      <c r="U134" s="195"/>
      <c r="V134" s="195"/>
      <c r="W134" s="195"/>
      <c r="X134" s="195"/>
      <c r="Y134" s="195"/>
    </row>
    <row r="135" spans="1:25">
      <c r="A135" s="195"/>
      <c r="B135" s="195"/>
      <c r="C135" s="195"/>
      <c r="D135" s="195"/>
      <c r="E135" s="195"/>
      <c r="F135" s="195"/>
      <c r="G135" s="195"/>
      <c r="H135" s="195"/>
      <c r="I135" s="195"/>
      <c r="J135" s="195"/>
      <c r="K135" s="195"/>
      <c r="L135" s="195"/>
      <c r="M135" s="195"/>
      <c r="N135" s="195"/>
      <c r="O135" s="195"/>
      <c r="P135" s="195"/>
      <c r="Q135" s="195"/>
      <c r="R135" s="195"/>
      <c r="S135" s="195"/>
      <c r="T135" s="195"/>
      <c r="U135" s="195"/>
      <c r="V135" s="195"/>
      <c r="W135" s="195"/>
      <c r="X135" s="195"/>
      <c r="Y135" s="195"/>
    </row>
    <row r="136" spans="1:25">
      <c r="A136" s="195"/>
      <c r="B136" s="195"/>
      <c r="C136" s="195"/>
      <c r="D136" s="195"/>
      <c r="E136" s="195"/>
      <c r="F136" s="195"/>
      <c r="G136" s="195"/>
      <c r="H136" s="195"/>
      <c r="I136" s="195"/>
      <c r="J136" s="195"/>
      <c r="K136" s="195"/>
      <c r="L136" s="195"/>
      <c r="M136" s="195"/>
      <c r="N136" s="195"/>
      <c r="O136" s="195"/>
      <c r="P136" s="195"/>
      <c r="Q136" s="195"/>
      <c r="R136" s="195"/>
      <c r="S136" s="195"/>
      <c r="T136" s="195"/>
      <c r="U136" s="195"/>
      <c r="V136" s="195"/>
      <c r="W136" s="195"/>
      <c r="X136" s="195"/>
      <c r="Y136" s="195"/>
    </row>
    <row r="137" spans="1:25">
      <c r="A137" s="195"/>
      <c r="B137" s="195"/>
      <c r="C137" s="195"/>
      <c r="D137" s="195"/>
      <c r="E137" s="195"/>
      <c r="F137" s="195"/>
      <c r="G137" s="195"/>
      <c r="H137" s="195"/>
      <c r="I137" s="195"/>
      <c r="J137" s="195"/>
      <c r="K137" s="195"/>
      <c r="L137" s="195"/>
      <c r="M137" s="195"/>
      <c r="N137" s="195"/>
      <c r="O137" s="195"/>
      <c r="P137" s="195"/>
      <c r="Q137" s="195"/>
      <c r="R137" s="195"/>
      <c r="S137" s="195"/>
      <c r="T137" s="195"/>
      <c r="U137" s="195"/>
      <c r="V137" s="195"/>
      <c r="W137" s="195"/>
      <c r="X137" s="195"/>
      <c r="Y137" s="195"/>
    </row>
    <row r="138" spans="1:25">
      <c r="A138" s="195"/>
      <c r="B138" s="195"/>
      <c r="C138" s="195"/>
      <c r="D138" s="195"/>
      <c r="E138" s="195"/>
      <c r="F138" s="195"/>
      <c r="G138" s="195"/>
      <c r="H138" s="195"/>
      <c r="I138" s="195"/>
      <c r="J138" s="195"/>
      <c r="K138" s="195"/>
      <c r="L138" s="195"/>
      <c r="M138" s="195"/>
      <c r="N138" s="195"/>
      <c r="O138" s="195"/>
      <c r="P138" s="195"/>
      <c r="Q138" s="195"/>
      <c r="R138" s="195"/>
      <c r="S138" s="195"/>
      <c r="T138" s="195"/>
      <c r="U138" s="195"/>
      <c r="V138" s="195"/>
      <c r="W138" s="195"/>
      <c r="X138" s="195"/>
      <c r="Y138" s="195"/>
    </row>
    <row r="139" spans="1:25">
      <c r="A139" s="195"/>
      <c r="B139" s="195"/>
      <c r="C139" s="195"/>
      <c r="D139" s="195"/>
      <c r="E139" s="195"/>
      <c r="F139" s="195"/>
      <c r="G139" s="195"/>
      <c r="H139" s="195"/>
      <c r="I139" s="195"/>
      <c r="J139" s="195"/>
      <c r="K139" s="195"/>
      <c r="L139" s="195"/>
      <c r="M139" s="195"/>
      <c r="N139" s="195"/>
      <c r="O139" s="195"/>
      <c r="P139" s="195"/>
      <c r="Q139" s="195"/>
      <c r="R139" s="195"/>
      <c r="S139" s="195"/>
      <c r="T139" s="195"/>
      <c r="U139" s="195"/>
      <c r="V139" s="195"/>
      <c r="W139" s="195"/>
      <c r="X139" s="195"/>
      <c r="Y139" s="195"/>
    </row>
    <row r="140" spans="1:25">
      <c r="A140" s="195"/>
      <c r="B140" s="195"/>
      <c r="C140" s="195"/>
      <c r="D140" s="195"/>
      <c r="E140" s="195"/>
      <c r="F140" s="195"/>
      <c r="G140" s="195"/>
      <c r="H140" s="195"/>
      <c r="I140" s="195"/>
      <c r="J140" s="195"/>
      <c r="K140" s="195"/>
      <c r="L140" s="195"/>
      <c r="M140" s="195"/>
      <c r="N140" s="195"/>
      <c r="O140" s="195"/>
      <c r="P140" s="195"/>
      <c r="Q140" s="195"/>
      <c r="R140" s="195"/>
      <c r="S140" s="195"/>
      <c r="T140" s="195"/>
      <c r="U140" s="195"/>
      <c r="V140" s="195"/>
      <c r="W140" s="195"/>
      <c r="X140" s="195"/>
      <c r="Y140" s="195"/>
    </row>
    <row r="141" spans="1:25">
      <c r="A141" s="195"/>
      <c r="B141" s="195"/>
      <c r="C141" s="195"/>
      <c r="D141" s="195"/>
      <c r="E141" s="195"/>
      <c r="F141" s="195"/>
      <c r="G141" s="195"/>
      <c r="H141" s="195"/>
      <c r="I141" s="195"/>
      <c r="J141" s="195"/>
      <c r="K141" s="195"/>
      <c r="L141" s="195"/>
      <c r="M141" s="195"/>
      <c r="N141" s="195"/>
      <c r="O141" s="195"/>
      <c r="P141" s="195"/>
      <c r="Q141" s="195"/>
      <c r="R141" s="195"/>
      <c r="S141" s="195"/>
      <c r="T141" s="195"/>
      <c r="U141" s="195"/>
      <c r="V141" s="195"/>
      <c r="W141" s="195"/>
      <c r="X141" s="195"/>
      <c r="Y141" s="195"/>
    </row>
    <row r="142" spans="1:25">
      <c r="A142" s="195"/>
      <c r="B142" s="195"/>
      <c r="C142" s="195"/>
      <c r="D142" s="195"/>
      <c r="E142" s="195"/>
      <c r="F142" s="195"/>
      <c r="G142" s="195"/>
      <c r="H142" s="195"/>
      <c r="I142" s="195"/>
      <c r="J142" s="195"/>
      <c r="K142" s="195"/>
      <c r="L142" s="195"/>
      <c r="M142" s="195"/>
      <c r="N142" s="195"/>
      <c r="O142" s="195"/>
      <c r="P142" s="195"/>
      <c r="Q142" s="195"/>
      <c r="R142" s="195"/>
      <c r="S142" s="195"/>
      <c r="T142" s="195"/>
      <c r="U142" s="195"/>
      <c r="V142" s="195"/>
      <c r="W142" s="195"/>
      <c r="X142" s="195"/>
      <c r="Y142" s="195"/>
    </row>
    <row r="143" spans="1:25">
      <c r="A143" s="195"/>
      <c r="B143" s="195"/>
      <c r="C143" s="195"/>
      <c r="D143" s="195"/>
      <c r="E143" s="195"/>
      <c r="F143" s="195"/>
      <c r="G143" s="195"/>
      <c r="H143" s="195"/>
      <c r="I143" s="195"/>
      <c r="J143" s="195"/>
      <c r="K143" s="195"/>
      <c r="L143" s="195"/>
      <c r="M143" s="195"/>
      <c r="N143" s="195"/>
      <c r="O143" s="195"/>
      <c r="P143" s="195"/>
      <c r="Q143" s="195"/>
      <c r="R143" s="195"/>
      <c r="S143" s="195"/>
      <c r="T143" s="195"/>
      <c r="U143" s="195"/>
      <c r="V143" s="195"/>
      <c r="W143" s="195"/>
      <c r="X143" s="195"/>
      <c r="Y143" s="195"/>
    </row>
    <row r="144" spans="1:25">
      <c r="A144" s="195"/>
      <c r="B144" s="195"/>
      <c r="C144" s="195"/>
      <c r="D144" s="195"/>
      <c r="E144" s="195"/>
      <c r="F144" s="195"/>
      <c r="G144" s="195"/>
      <c r="H144" s="195"/>
      <c r="I144" s="195"/>
      <c r="J144" s="195"/>
      <c r="K144" s="195"/>
      <c r="L144" s="195"/>
      <c r="M144" s="195"/>
      <c r="N144" s="195"/>
      <c r="O144" s="195"/>
      <c r="P144" s="195"/>
      <c r="Q144" s="195"/>
      <c r="R144" s="195"/>
      <c r="S144" s="195"/>
      <c r="T144" s="195"/>
      <c r="U144" s="195"/>
      <c r="V144" s="195"/>
      <c r="W144" s="195"/>
      <c r="X144" s="195"/>
      <c r="Y144" s="195"/>
    </row>
    <row r="145" spans="1:25">
      <c r="A145" s="195"/>
      <c r="B145" s="195"/>
      <c r="C145" s="195"/>
      <c r="D145" s="195"/>
      <c r="E145" s="195"/>
      <c r="F145" s="195"/>
      <c r="G145" s="195"/>
      <c r="H145" s="195"/>
      <c r="I145" s="195"/>
      <c r="J145" s="195"/>
      <c r="K145" s="195"/>
      <c r="L145" s="195"/>
      <c r="M145" s="195"/>
      <c r="N145" s="195"/>
      <c r="O145" s="195"/>
      <c r="P145" s="195"/>
      <c r="Q145" s="195"/>
      <c r="R145" s="195"/>
      <c r="S145" s="195"/>
      <c r="T145" s="195"/>
      <c r="U145" s="195"/>
      <c r="V145" s="195"/>
      <c r="W145" s="195"/>
      <c r="X145" s="195"/>
      <c r="Y145" s="195"/>
    </row>
    <row r="146" spans="1:25">
      <c r="A146" s="195"/>
      <c r="B146" s="195"/>
      <c r="C146" s="195"/>
      <c r="D146" s="195"/>
      <c r="E146" s="195"/>
      <c r="F146" s="195"/>
      <c r="G146" s="195"/>
      <c r="H146" s="195"/>
      <c r="I146" s="195"/>
      <c r="J146" s="195"/>
      <c r="K146" s="195"/>
      <c r="L146" s="195"/>
      <c r="M146" s="195"/>
      <c r="N146" s="195"/>
      <c r="O146" s="195"/>
      <c r="P146" s="195"/>
      <c r="Q146" s="195"/>
      <c r="R146" s="195"/>
      <c r="S146" s="195"/>
      <c r="T146" s="195"/>
      <c r="U146" s="195"/>
      <c r="V146" s="195"/>
      <c r="W146" s="195"/>
      <c r="X146" s="195"/>
      <c r="Y146" s="195"/>
    </row>
    <row r="147" spans="1:25">
      <c r="A147" s="195"/>
      <c r="B147" s="195"/>
      <c r="C147" s="195"/>
      <c r="D147" s="195"/>
      <c r="E147" s="195"/>
      <c r="F147" s="195"/>
      <c r="G147" s="195"/>
      <c r="H147" s="195"/>
      <c r="I147" s="195"/>
      <c r="J147" s="195"/>
      <c r="K147" s="195"/>
      <c r="L147" s="195"/>
      <c r="M147" s="195"/>
      <c r="N147" s="195"/>
      <c r="O147" s="195"/>
      <c r="P147" s="195"/>
      <c r="Q147" s="195"/>
      <c r="R147" s="195"/>
      <c r="S147" s="195"/>
      <c r="T147" s="195"/>
      <c r="U147" s="195"/>
      <c r="V147" s="195"/>
      <c r="W147" s="195"/>
      <c r="X147" s="195"/>
      <c r="Y147" s="195"/>
    </row>
    <row r="148" spans="1:25">
      <c r="A148" s="195"/>
      <c r="B148" s="195"/>
      <c r="C148" s="195"/>
      <c r="D148" s="195"/>
      <c r="E148" s="195"/>
      <c r="F148" s="195"/>
      <c r="G148" s="195"/>
      <c r="H148" s="195"/>
      <c r="I148" s="195"/>
      <c r="J148" s="195"/>
      <c r="K148" s="195"/>
      <c r="L148" s="195"/>
      <c r="M148" s="195"/>
      <c r="N148" s="195"/>
      <c r="O148" s="195"/>
      <c r="P148" s="195"/>
      <c r="Q148" s="195"/>
      <c r="R148" s="195"/>
      <c r="S148" s="195"/>
      <c r="T148" s="195"/>
      <c r="U148" s="195"/>
      <c r="V148" s="195"/>
      <c r="W148" s="195"/>
      <c r="X148" s="195"/>
      <c r="Y148" s="195"/>
    </row>
    <row r="149" spans="1:25">
      <c r="A149" s="195"/>
      <c r="B149" s="195"/>
      <c r="C149" s="195"/>
      <c r="D149" s="195"/>
      <c r="E149" s="195"/>
      <c r="F149" s="195"/>
      <c r="G149" s="195"/>
      <c r="H149" s="195"/>
      <c r="I149" s="195"/>
      <c r="J149" s="195"/>
      <c r="K149" s="195"/>
      <c r="L149" s="195"/>
      <c r="M149" s="195"/>
      <c r="N149" s="195"/>
      <c r="O149" s="195"/>
      <c r="P149" s="195"/>
      <c r="Q149" s="195"/>
      <c r="R149" s="195"/>
      <c r="S149" s="195"/>
      <c r="T149" s="195"/>
      <c r="U149" s="195"/>
      <c r="V149" s="195"/>
      <c r="W149" s="195"/>
      <c r="X149" s="195"/>
      <c r="Y149" s="195"/>
    </row>
    <row r="150" spans="1:25">
      <c r="A150" s="195"/>
      <c r="B150" s="195"/>
      <c r="C150" s="195"/>
      <c r="D150" s="195"/>
      <c r="E150" s="195"/>
      <c r="F150" s="195"/>
      <c r="G150" s="195"/>
      <c r="H150" s="195"/>
      <c r="I150" s="195"/>
      <c r="J150" s="195"/>
      <c r="K150" s="195"/>
      <c r="L150" s="195"/>
      <c r="M150" s="195"/>
      <c r="N150" s="195"/>
      <c r="O150" s="195"/>
      <c r="P150" s="195"/>
      <c r="Q150" s="195"/>
      <c r="R150" s="195"/>
      <c r="S150" s="195"/>
      <c r="T150" s="195"/>
      <c r="U150" s="195"/>
      <c r="V150" s="195"/>
      <c r="W150" s="195"/>
      <c r="X150" s="195"/>
      <c r="Y150" s="195"/>
    </row>
    <row r="151" spans="1:25">
      <c r="A151" s="195"/>
      <c r="B151" s="195"/>
      <c r="C151" s="195"/>
      <c r="D151" s="195"/>
      <c r="E151" s="195"/>
      <c r="F151" s="195"/>
      <c r="G151" s="195"/>
      <c r="H151" s="195"/>
      <c r="I151" s="195"/>
      <c r="J151" s="195"/>
      <c r="K151" s="195"/>
      <c r="L151" s="195"/>
      <c r="M151" s="195"/>
      <c r="N151" s="195"/>
      <c r="O151" s="195"/>
      <c r="P151" s="195"/>
      <c r="Q151" s="195"/>
      <c r="R151" s="195"/>
      <c r="S151" s="195"/>
      <c r="T151" s="195"/>
      <c r="U151" s="195"/>
      <c r="V151" s="195"/>
      <c r="W151" s="195"/>
      <c r="X151" s="195"/>
      <c r="Y151" s="195"/>
    </row>
    <row r="152" spans="1:25">
      <c r="A152" s="195"/>
      <c r="B152" s="195"/>
      <c r="C152" s="195"/>
      <c r="D152" s="195"/>
      <c r="E152" s="195"/>
      <c r="F152" s="195"/>
      <c r="G152" s="195"/>
      <c r="H152" s="195"/>
      <c r="I152" s="195"/>
      <c r="J152" s="195"/>
      <c r="K152" s="195"/>
      <c r="L152" s="195"/>
      <c r="M152" s="195"/>
      <c r="N152" s="195"/>
      <c r="O152" s="195"/>
      <c r="P152" s="195"/>
      <c r="Q152" s="195"/>
      <c r="R152" s="195"/>
      <c r="S152" s="195"/>
      <c r="T152" s="195"/>
      <c r="U152" s="195"/>
      <c r="V152" s="195"/>
      <c r="W152" s="195"/>
      <c r="X152" s="195"/>
      <c r="Y152" s="195"/>
    </row>
    <row r="153" spans="1:25">
      <c r="A153" s="195"/>
      <c r="B153" s="195"/>
      <c r="C153" s="195"/>
      <c r="D153" s="195"/>
      <c r="E153" s="195"/>
      <c r="F153" s="195"/>
      <c r="G153" s="195"/>
      <c r="H153" s="195"/>
      <c r="I153" s="195"/>
      <c r="J153" s="195"/>
      <c r="K153" s="195"/>
      <c r="L153" s="195"/>
      <c r="M153" s="195"/>
      <c r="N153" s="195"/>
      <c r="O153" s="195"/>
      <c r="P153" s="195"/>
      <c r="Q153" s="195"/>
      <c r="R153" s="195"/>
      <c r="S153" s="195"/>
      <c r="T153" s="195"/>
      <c r="U153" s="195"/>
      <c r="V153" s="195"/>
      <c r="W153" s="195"/>
      <c r="X153" s="195"/>
      <c r="Y153" s="195"/>
    </row>
    <row r="154" spans="1:25">
      <c r="A154" s="195"/>
      <c r="B154" s="195"/>
      <c r="C154" s="195"/>
      <c r="D154" s="195"/>
      <c r="E154" s="195"/>
      <c r="F154" s="195"/>
      <c r="G154" s="195"/>
      <c r="H154" s="195"/>
      <c r="I154" s="195"/>
      <c r="J154" s="195"/>
      <c r="K154" s="195"/>
      <c r="L154" s="195"/>
      <c r="M154" s="195"/>
      <c r="N154" s="195"/>
      <c r="O154" s="195"/>
      <c r="P154" s="195"/>
      <c r="Q154" s="195"/>
      <c r="R154" s="195"/>
      <c r="S154" s="195"/>
      <c r="T154" s="195"/>
      <c r="U154" s="195"/>
      <c r="V154" s="195"/>
      <c r="W154" s="195"/>
      <c r="X154" s="195"/>
      <c r="Y154" s="195"/>
    </row>
    <row r="155" spans="1:25">
      <c r="A155" s="195"/>
      <c r="B155" s="195"/>
      <c r="C155" s="195"/>
      <c r="D155" s="195"/>
      <c r="E155" s="195"/>
      <c r="F155" s="195"/>
      <c r="G155" s="195"/>
      <c r="H155" s="195"/>
      <c r="I155" s="195"/>
      <c r="J155" s="195"/>
      <c r="K155" s="195"/>
      <c r="L155" s="195"/>
      <c r="M155" s="195"/>
      <c r="N155" s="195"/>
      <c r="O155" s="195"/>
      <c r="P155" s="195"/>
      <c r="Q155" s="195"/>
      <c r="R155" s="195"/>
      <c r="S155" s="195"/>
      <c r="T155" s="195"/>
      <c r="U155" s="195"/>
      <c r="V155" s="195"/>
      <c r="W155" s="195"/>
      <c r="X155" s="195"/>
      <c r="Y155" s="195"/>
    </row>
    <row r="156" spans="1:25">
      <c r="A156" s="195"/>
      <c r="B156" s="195"/>
      <c r="C156" s="195"/>
      <c r="D156" s="195"/>
      <c r="E156" s="195"/>
      <c r="F156" s="195"/>
      <c r="G156" s="195"/>
      <c r="H156" s="195"/>
      <c r="I156" s="195"/>
      <c r="J156" s="195"/>
      <c r="K156" s="195"/>
      <c r="L156" s="195"/>
      <c r="M156" s="195"/>
      <c r="N156" s="195"/>
      <c r="O156" s="195"/>
      <c r="P156" s="195"/>
      <c r="Q156" s="195"/>
      <c r="R156" s="195"/>
      <c r="S156" s="195"/>
      <c r="T156" s="195"/>
      <c r="U156" s="195"/>
      <c r="V156" s="195"/>
      <c r="W156" s="195"/>
      <c r="X156" s="195"/>
      <c r="Y156" s="195"/>
    </row>
    <row r="157" spans="1:25">
      <c r="A157" s="195"/>
      <c r="B157" s="195"/>
      <c r="C157" s="195"/>
      <c r="D157" s="195"/>
      <c r="E157" s="195"/>
      <c r="F157" s="195"/>
      <c r="G157" s="195"/>
      <c r="H157" s="195"/>
      <c r="I157" s="195"/>
      <c r="J157" s="195"/>
      <c r="K157" s="195"/>
      <c r="L157" s="195"/>
      <c r="M157" s="195"/>
      <c r="N157" s="195"/>
      <c r="O157" s="195"/>
      <c r="P157" s="195"/>
      <c r="Q157" s="195"/>
      <c r="R157" s="195"/>
      <c r="S157" s="195"/>
      <c r="T157" s="195"/>
      <c r="U157" s="195"/>
      <c r="V157" s="195"/>
      <c r="W157" s="195"/>
      <c r="X157" s="195"/>
      <c r="Y157" s="195"/>
    </row>
    <row r="158" spans="1:25">
      <c r="A158" s="195"/>
      <c r="B158" s="195"/>
      <c r="C158" s="195"/>
      <c r="D158" s="195"/>
      <c r="E158" s="195"/>
      <c r="F158" s="195"/>
      <c r="G158" s="195"/>
      <c r="H158" s="195"/>
      <c r="I158" s="195"/>
      <c r="J158" s="195"/>
      <c r="K158" s="195"/>
      <c r="L158" s="195"/>
      <c r="M158" s="195"/>
      <c r="N158" s="195"/>
      <c r="O158" s="195"/>
      <c r="P158" s="195"/>
      <c r="Q158" s="195"/>
      <c r="R158" s="195"/>
      <c r="S158" s="195"/>
      <c r="T158" s="195"/>
      <c r="U158" s="195"/>
      <c r="V158" s="195"/>
      <c r="W158" s="195"/>
      <c r="X158" s="195"/>
      <c r="Y158" s="195"/>
    </row>
    <row r="159" spans="1:25">
      <c r="A159" s="195"/>
      <c r="B159" s="195"/>
      <c r="C159" s="195"/>
      <c r="D159" s="195"/>
      <c r="E159" s="195"/>
      <c r="F159" s="195"/>
      <c r="G159" s="195"/>
      <c r="H159" s="195"/>
      <c r="I159" s="195"/>
      <c r="J159" s="195"/>
      <c r="K159" s="195"/>
      <c r="L159" s="195"/>
      <c r="M159" s="195"/>
      <c r="N159" s="195"/>
      <c r="O159" s="195"/>
      <c r="P159" s="195"/>
      <c r="Q159" s="195"/>
      <c r="R159" s="195"/>
      <c r="S159" s="195"/>
      <c r="T159" s="195"/>
      <c r="U159" s="195"/>
      <c r="V159" s="195"/>
      <c r="W159" s="195"/>
      <c r="X159" s="195"/>
      <c r="Y159" s="195"/>
    </row>
    <row r="160" spans="1:25">
      <c r="A160" s="195"/>
      <c r="B160" s="195"/>
      <c r="C160" s="195"/>
      <c r="D160" s="195"/>
      <c r="E160" s="195"/>
      <c r="F160" s="195"/>
      <c r="G160" s="195"/>
      <c r="H160" s="195"/>
      <c r="I160" s="195"/>
      <c r="J160" s="195"/>
      <c r="K160" s="195"/>
      <c r="L160" s="195"/>
      <c r="M160" s="195"/>
      <c r="N160" s="195"/>
      <c r="O160" s="195"/>
      <c r="P160" s="195"/>
      <c r="Q160" s="195"/>
      <c r="R160" s="195"/>
      <c r="S160" s="195"/>
      <c r="T160" s="195"/>
      <c r="U160" s="195"/>
      <c r="V160" s="195"/>
      <c r="W160" s="195"/>
      <c r="X160" s="195"/>
      <c r="Y160" s="195"/>
    </row>
    <row r="161" spans="1:25">
      <c r="A161" s="195"/>
      <c r="B161" s="195"/>
      <c r="C161" s="195"/>
      <c r="D161" s="195"/>
      <c r="E161" s="195"/>
      <c r="F161" s="195"/>
      <c r="G161" s="195"/>
      <c r="H161" s="195"/>
      <c r="I161" s="195"/>
      <c r="J161" s="195"/>
      <c r="K161" s="195"/>
      <c r="L161" s="195"/>
      <c r="M161" s="195"/>
      <c r="N161" s="195"/>
      <c r="O161" s="195"/>
      <c r="P161" s="195"/>
      <c r="Q161" s="195"/>
      <c r="R161" s="195"/>
      <c r="S161" s="195"/>
      <c r="T161" s="195"/>
      <c r="U161" s="195"/>
      <c r="V161" s="195"/>
      <c r="W161" s="195"/>
      <c r="X161" s="195"/>
      <c r="Y161" s="195"/>
    </row>
    <row r="162" spans="1:25">
      <c r="A162" s="195"/>
      <c r="B162" s="195"/>
      <c r="C162" s="195"/>
      <c r="D162" s="195"/>
      <c r="E162" s="195"/>
      <c r="F162" s="195"/>
      <c r="G162" s="195"/>
      <c r="H162" s="195"/>
      <c r="I162" s="195"/>
      <c r="J162" s="195"/>
      <c r="K162" s="195"/>
      <c r="L162" s="195"/>
      <c r="M162" s="195"/>
      <c r="N162" s="195"/>
      <c r="O162" s="195"/>
      <c r="P162" s="195"/>
      <c r="Q162" s="195"/>
      <c r="R162" s="195"/>
      <c r="S162" s="195"/>
      <c r="T162" s="195"/>
      <c r="U162" s="195"/>
      <c r="V162" s="195"/>
      <c r="W162" s="195"/>
      <c r="X162" s="195"/>
      <c r="Y162" s="195"/>
    </row>
    <row r="163" spans="1:25">
      <c r="A163" s="195"/>
      <c r="B163" s="195"/>
      <c r="C163" s="195"/>
      <c r="D163" s="195"/>
      <c r="E163" s="195"/>
      <c r="F163" s="195"/>
      <c r="G163" s="195"/>
      <c r="H163" s="195"/>
      <c r="I163" s="195"/>
      <c r="J163" s="195"/>
      <c r="K163" s="195"/>
      <c r="L163" s="195"/>
      <c r="M163" s="195"/>
      <c r="N163" s="195"/>
      <c r="O163" s="195"/>
      <c r="P163" s="195"/>
      <c r="Q163" s="195"/>
      <c r="R163" s="195"/>
      <c r="S163" s="195"/>
      <c r="T163" s="195"/>
      <c r="U163" s="195"/>
      <c r="V163" s="195"/>
      <c r="W163" s="195"/>
      <c r="X163" s="195"/>
      <c r="Y163" s="195"/>
    </row>
    <row r="164" spans="1:25">
      <c r="A164" s="195"/>
      <c r="B164" s="195"/>
      <c r="C164" s="195"/>
      <c r="D164" s="195"/>
      <c r="E164" s="195"/>
      <c r="F164" s="195"/>
      <c r="G164" s="195"/>
      <c r="H164" s="195"/>
      <c r="I164" s="195"/>
      <c r="J164" s="195"/>
      <c r="K164" s="195"/>
      <c r="L164" s="195"/>
      <c r="M164" s="195"/>
      <c r="N164" s="195"/>
      <c r="O164" s="195"/>
      <c r="P164" s="195"/>
      <c r="Q164" s="195"/>
      <c r="R164" s="195"/>
      <c r="S164" s="195"/>
      <c r="T164" s="195"/>
      <c r="U164" s="195"/>
      <c r="V164" s="195"/>
      <c r="W164" s="195"/>
      <c r="X164" s="195"/>
      <c r="Y164" s="195"/>
    </row>
    <row r="165" spans="1:25">
      <c r="A165" s="195"/>
      <c r="B165" s="195"/>
      <c r="C165" s="195"/>
      <c r="D165" s="195"/>
      <c r="E165" s="195"/>
      <c r="F165" s="195"/>
      <c r="G165" s="195"/>
      <c r="H165" s="195"/>
      <c r="I165" s="195"/>
      <c r="J165" s="195"/>
      <c r="K165" s="195"/>
      <c r="L165" s="195"/>
      <c r="M165" s="195"/>
      <c r="N165" s="195"/>
      <c r="O165" s="195"/>
      <c r="P165" s="195"/>
      <c r="Q165" s="195"/>
      <c r="R165" s="195"/>
      <c r="S165" s="195"/>
      <c r="T165" s="195"/>
      <c r="U165" s="195"/>
      <c r="V165" s="195"/>
      <c r="W165" s="195"/>
      <c r="X165" s="195"/>
      <c r="Y165" s="195"/>
    </row>
    <row r="166" spans="1:25">
      <c r="A166" s="195"/>
      <c r="B166" s="195"/>
      <c r="C166" s="195"/>
      <c r="D166" s="195"/>
      <c r="E166" s="195"/>
      <c r="F166" s="195"/>
      <c r="G166" s="195"/>
      <c r="H166" s="195"/>
      <c r="I166" s="195"/>
      <c r="J166" s="195"/>
      <c r="K166" s="195"/>
      <c r="L166" s="195"/>
      <c r="M166" s="195"/>
      <c r="N166" s="195"/>
      <c r="O166" s="195"/>
      <c r="P166" s="195"/>
      <c r="Q166" s="195"/>
      <c r="R166" s="195"/>
      <c r="S166" s="195"/>
      <c r="T166" s="195"/>
      <c r="U166" s="195"/>
      <c r="V166" s="195"/>
      <c r="W166" s="195"/>
      <c r="X166" s="195"/>
      <c r="Y166" s="195"/>
    </row>
    <row r="167" spans="1:25">
      <c r="A167" s="195"/>
      <c r="B167" s="195"/>
      <c r="C167" s="195"/>
      <c r="D167" s="195"/>
      <c r="E167" s="195"/>
      <c r="F167" s="195"/>
      <c r="G167" s="195"/>
      <c r="H167" s="195"/>
      <c r="I167" s="195"/>
      <c r="J167" s="195"/>
      <c r="K167" s="195"/>
      <c r="L167" s="195"/>
      <c r="M167" s="195"/>
      <c r="N167" s="195"/>
      <c r="O167" s="195"/>
      <c r="P167" s="195"/>
      <c r="Q167" s="195"/>
      <c r="R167" s="195"/>
      <c r="S167" s="195"/>
      <c r="T167" s="195"/>
      <c r="U167" s="195"/>
      <c r="V167" s="195"/>
      <c r="W167" s="195"/>
      <c r="X167" s="195"/>
      <c r="Y167" s="195"/>
    </row>
    <row r="168" spans="1:25">
      <c r="A168" s="195"/>
      <c r="B168" s="195"/>
      <c r="C168" s="195"/>
      <c r="D168" s="195"/>
      <c r="E168" s="195"/>
      <c r="F168" s="195"/>
      <c r="G168" s="195"/>
      <c r="H168" s="195"/>
      <c r="I168" s="195"/>
      <c r="J168" s="195"/>
      <c r="K168" s="195"/>
      <c r="L168" s="195"/>
      <c r="M168" s="195"/>
      <c r="N168" s="195"/>
      <c r="O168" s="195"/>
      <c r="P168" s="195"/>
      <c r="Q168" s="195"/>
      <c r="R168" s="195"/>
      <c r="S168" s="195"/>
      <c r="T168" s="195"/>
      <c r="U168" s="195"/>
      <c r="V168" s="195"/>
      <c r="W168" s="195"/>
      <c r="X168" s="195"/>
      <c r="Y168" s="195"/>
    </row>
    <row r="169" spans="1:25">
      <c r="A169" s="195"/>
      <c r="B169" s="195"/>
      <c r="C169" s="195"/>
      <c r="D169" s="195"/>
      <c r="E169" s="195"/>
      <c r="F169" s="195"/>
      <c r="G169" s="195"/>
      <c r="H169" s="195"/>
      <c r="I169" s="195"/>
      <c r="J169" s="195"/>
      <c r="K169" s="195"/>
      <c r="L169" s="195"/>
      <c r="M169" s="195"/>
      <c r="N169" s="195"/>
      <c r="O169" s="195"/>
      <c r="P169" s="195"/>
      <c r="Q169" s="195"/>
      <c r="R169" s="195"/>
      <c r="S169" s="195"/>
      <c r="T169" s="195"/>
      <c r="U169" s="195"/>
      <c r="V169" s="195"/>
      <c r="W169" s="195"/>
      <c r="X169" s="195"/>
      <c r="Y169" s="195"/>
    </row>
    <row r="170" spans="1:25">
      <c r="A170" s="195"/>
      <c r="B170" s="195"/>
      <c r="C170" s="195"/>
      <c r="D170" s="195"/>
      <c r="E170" s="195"/>
      <c r="F170" s="195"/>
      <c r="G170" s="195"/>
      <c r="H170" s="195"/>
      <c r="I170" s="195"/>
      <c r="J170" s="195"/>
      <c r="K170" s="195"/>
      <c r="L170" s="195"/>
      <c r="M170" s="195"/>
      <c r="N170" s="195"/>
      <c r="O170" s="195"/>
      <c r="P170" s="195"/>
      <c r="Q170" s="195"/>
      <c r="R170" s="195"/>
      <c r="S170" s="195"/>
      <c r="T170" s="195"/>
      <c r="U170" s="195"/>
      <c r="V170" s="195"/>
      <c r="W170" s="195"/>
      <c r="X170" s="195"/>
      <c r="Y170" s="195"/>
    </row>
    <row r="171" spans="1:25">
      <c r="A171" s="195"/>
      <c r="B171" s="195"/>
      <c r="C171" s="195"/>
      <c r="D171" s="195"/>
      <c r="E171" s="195"/>
      <c r="F171" s="195"/>
      <c r="G171" s="195"/>
      <c r="H171" s="195"/>
      <c r="I171" s="195"/>
      <c r="J171" s="195"/>
      <c r="K171" s="195"/>
      <c r="L171" s="195"/>
      <c r="M171" s="195"/>
      <c r="N171" s="195"/>
      <c r="O171" s="195"/>
      <c r="P171" s="195"/>
      <c r="Q171" s="195"/>
      <c r="R171" s="195"/>
      <c r="S171" s="195"/>
      <c r="T171" s="195"/>
      <c r="U171" s="195"/>
      <c r="V171" s="195"/>
      <c r="W171" s="195"/>
      <c r="X171" s="195"/>
      <c r="Y171" s="195"/>
    </row>
    <row r="172" spans="1:25">
      <c r="A172" s="195"/>
      <c r="B172" s="195"/>
      <c r="C172" s="195"/>
      <c r="D172" s="195"/>
      <c r="E172" s="195"/>
      <c r="F172" s="195"/>
      <c r="G172" s="195"/>
      <c r="H172" s="195"/>
      <c r="I172" s="195"/>
      <c r="J172" s="195"/>
      <c r="K172" s="195"/>
      <c r="L172" s="195"/>
      <c r="M172" s="195"/>
      <c r="N172" s="195"/>
      <c r="O172" s="195"/>
      <c r="P172" s="195"/>
      <c r="Q172" s="195"/>
      <c r="R172" s="195"/>
      <c r="S172" s="195"/>
      <c r="T172" s="195"/>
      <c r="U172" s="195"/>
      <c r="V172" s="195"/>
      <c r="W172" s="195"/>
      <c r="X172" s="195"/>
      <c r="Y172" s="195"/>
    </row>
    <row r="173" spans="1:25">
      <c r="A173" s="195"/>
      <c r="B173" s="195"/>
      <c r="C173" s="195"/>
      <c r="D173" s="195"/>
      <c r="E173" s="195"/>
      <c r="F173" s="195"/>
      <c r="G173" s="195"/>
      <c r="H173" s="195"/>
      <c r="I173" s="195"/>
      <c r="J173" s="195"/>
      <c r="K173" s="195"/>
      <c r="L173" s="195"/>
      <c r="M173" s="195"/>
      <c r="N173" s="195"/>
      <c r="O173" s="195"/>
      <c r="P173" s="195"/>
      <c r="Q173" s="195"/>
      <c r="R173" s="195"/>
      <c r="S173" s="195"/>
      <c r="T173" s="195"/>
      <c r="U173" s="195"/>
      <c r="V173" s="195"/>
      <c r="W173" s="195"/>
      <c r="X173" s="195"/>
      <c r="Y173" s="195"/>
    </row>
    <row r="174" spans="1:25">
      <c r="A174" s="195"/>
      <c r="B174" s="195"/>
      <c r="C174" s="195"/>
      <c r="D174" s="195"/>
      <c r="E174" s="195"/>
      <c r="F174" s="195"/>
      <c r="G174" s="195"/>
      <c r="H174" s="195"/>
      <c r="I174" s="195"/>
      <c r="J174" s="195"/>
      <c r="K174" s="195"/>
      <c r="L174" s="195"/>
      <c r="M174" s="195"/>
      <c r="N174" s="195"/>
      <c r="O174" s="195"/>
      <c r="P174" s="195"/>
      <c r="Q174" s="195"/>
      <c r="R174" s="195"/>
      <c r="S174" s="195"/>
      <c r="T174" s="195"/>
      <c r="U174" s="195"/>
      <c r="V174" s="195"/>
      <c r="W174" s="195"/>
      <c r="X174" s="195"/>
      <c r="Y174" s="195"/>
    </row>
    <row r="175" spans="1:25">
      <c r="A175" s="195"/>
      <c r="B175" s="195"/>
      <c r="C175" s="195"/>
      <c r="D175" s="195"/>
      <c r="E175" s="195"/>
      <c r="F175" s="195"/>
      <c r="G175" s="195"/>
      <c r="H175" s="195"/>
      <c r="I175" s="195"/>
      <c r="J175" s="195"/>
      <c r="K175" s="195"/>
      <c r="L175" s="195"/>
      <c r="M175" s="195"/>
      <c r="N175" s="195"/>
      <c r="O175" s="195"/>
      <c r="P175" s="195"/>
      <c r="Q175" s="195"/>
      <c r="R175" s="195"/>
      <c r="S175" s="195"/>
      <c r="T175" s="195"/>
      <c r="U175" s="195"/>
      <c r="V175" s="195"/>
      <c r="W175" s="195"/>
      <c r="X175" s="195"/>
      <c r="Y175" s="195"/>
    </row>
    <row r="176" spans="1:25">
      <c r="A176" s="195"/>
      <c r="B176" s="195"/>
      <c r="C176" s="195"/>
      <c r="D176" s="195"/>
      <c r="E176" s="195"/>
      <c r="F176" s="195"/>
      <c r="G176" s="195"/>
      <c r="H176" s="195"/>
      <c r="I176" s="195"/>
      <c r="J176" s="195"/>
      <c r="K176" s="195"/>
      <c r="L176" s="195"/>
      <c r="M176" s="195"/>
      <c r="N176" s="195"/>
      <c r="O176" s="195"/>
      <c r="P176" s="195"/>
      <c r="Q176" s="195"/>
      <c r="R176" s="195"/>
      <c r="S176" s="195"/>
      <c r="T176" s="195"/>
      <c r="U176" s="195"/>
      <c r="V176" s="195"/>
      <c r="W176" s="195"/>
      <c r="X176" s="195"/>
      <c r="Y176" s="195"/>
    </row>
    <row r="177" spans="1:25">
      <c r="A177" s="195"/>
      <c r="B177" s="195"/>
      <c r="C177" s="195"/>
      <c r="D177" s="195"/>
      <c r="E177" s="195"/>
      <c r="F177" s="195"/>
      <c r="G177" s="195"/>
      <c r="H177" s="195"/>
      <c r="I177" s="195"/>
      <c r="J177" s="195"/>
      <c r="K177" s="195"/>
      <c r="L177" s="195"/>
      <c r="M177" s="195"/>
      <c r="N177" s="195"/>
      <c r="O177" s="195"/>
      <c r="P177" s="195"/>
      <c r="Q177" s="195"/>
      <c r="R177" s="195"/>
      <c r="S177" s="195"/>
      <c r="T177" s="195"/>
      <c r="U177" s="195"/>
      <c r="V177" s="195"/>
      <c r="W177" s="195"/>
      <c r="X177" s="195"/>
      <c r="Y177" s="195"/>
    </row>
    <row r="178" spans="1:25">
      <c r="A178" s="195"/>
      <c r="B178" s="195"/>
      <c r="C178" s="195"/>
      <c r="D178" s="195"/>
      <c r="E178" s="195"/>
      <c r="F178" s="195"/>
      <c r="G178" s="195"/>
      <c r="H178" s="195"/>
      <c r="I178" s="195"/>
      <c r="J178" s="195"/>
      <c r="K178" s="195"/>
      <c r="L178" s="195"/>
      <c r="M178" s="195"/>
      <c r="N178" s="195"/>
      <c r="O178" s="195"/>
      <c r="P178" s="195"/>
      <c r="Q178" s="195"/>
      <c r="R178" s="195"/>
      <c r="S178" s="195"/>
      <c r="T178" s="195"/>
      <c r="U178" s="195"/>
      <c r="V178" s="195"/>
      <c r="W178" s="195"/>
      <c r="X178" s="195"/>
      <c r="Y178" s="195"/>
    </row>
    <row r="179" spans="1:25">
      <c r="A179" s="195"/>
      <c r="B179" s="195"/>
      <c r="C179" s="195"/>
      <c r="D179" s="195"/>
      <c r="E179" s="195"/>
      <c r="F179" s="195"/>
      <c r="G179" s="195"/>
      <c r="H179" s="195"/>
      <c r="I179" s="195"/>
      <c r="J179" s="195"/>
      <c r="K179" s="195"/>
      <c r="L179" s="195"/>
      <c r="M179" s="195"/>
      <c r="N179" s="195"/>
      <c r="O179" s="195"/>
      <c r="P179" s="195"/>
      <c r="Q179" s="195"/>
      <c r="R179" s="195"/>
      <c r="S179" s="195"/>
      <c r="T179" s="195"/>
      <c r="U179" s="195"/>
      <c r="V179" s="195"/>
      <c r="W179" s="195"/>
      <c r="X179" s="195"/>
      <c r="Y179" s="195"/>
    </row>
    <row r="180" spans="1:25">
      <c r="A180" s="195"/>
      <c r="B180" s="195"/>
      <c r="C180" s="195"/>
      <c r="D180" s="195"/>
      <c r="E180" s="195"/>
      <c r="F180" s="195"/>
      <c r="G180" s="195"/>
      <c r="H180" s="195"/>
      <c r="I180" s="195"/>
      <c r="J180" s="195"/>
      <c r="K180" s="195"/>
      <c r="L180" s="195"/>
      <c r="M180" s="195"/>
      <c r="N180" s="195"/>
      <c r="O180" s="195"/>
      <c r="P180" s="195"/>
      <c r="Q180" s="195"/>
      <c r="R180" s="195"/>
      <c r="S180" s="195"/>
      <c r="T180" s="195"/>
      <c r="U180" s="195"/>
      <c r="V180" s="195"/>
      <c r="W180" s="195"/>
      <c r="X180" s="195"/>
      <c r="Y180" s="195"/>
    </row>
    <row r="181" spans="1:25">
      <c r="A181" s="195"/>
      <c r="B181" s="195"/>
      <c r="C181" s="195"/>
      <c r="D181" s="195"/>
      <c r="E181" s="195"/>
      <c r="F181" s="195"/>
      <c r="G181" s="195"/>
      <c r="H181" s="195"/>
      <c r="I181" s="195"/>
      <c r="J181" s="195"/>
      <c r="K181" s="195"/>
      <c r="L181" s="195"/>
      <c r="M181" s="195"/>
      <c r="N181" s="195"/>
      <c r="O181" s="195"/>
      <c r="P181" s="195"/>
      <c r="Q181" s="195"/>
      <c r="R181" s="195"/>
      <c r="S181" s="195"/>
      <c r="T181" s="195"/>
      <c r="U181" s="195"/>
      <c r="V181" s="195"/>
      <c r="W181" s="195"/>
      <c r="X181" s="195"/>
      <c r="Y181" s="195"/>
    </row>
    <row r="182" spans="1:25">
      <c r="A182" s="195"/>
      <c r="B182" s="195"/>
      <c r="C182" s="195"/>
      <c r="D182" s="195"/>
      <c r="E182" s="195"/>
      <c r="F182" s="195"/>
      <c r="G182" s="195"/>
      <c r="H182" s="195"/>
      <c r="I182" s="195"/>
      <c r="J182" s="195"/>
      <c r="K182" s="195"/>
      <c r="L182" s="195"/>
      <c r="M182" s="195"/>
      <c r="N182" s="195"/>
      <c r="O182" s="195"/>
      <c r="P182" s="195"/>
      <c r="Q182" s="195"/>
      <c r="R182" s="195"/>
      <c r="S182" s="195"/>
      <c r="T182" s="195"/>
      <c r="U182" s="195"/>
      <c r="V182" s="195"/>
      <c r="W182" s="195"/>
      <c r="X182" s="195"/>
      <c r="Y182" s="195"/>
    </row>
    <row r="183" spans="1:25">
      <c r="A183" s="195"/>
      <c r="B183" s="195"/>
      <c r="C183" s="195"/>
      <c r="D183" s="195"/>
      <c r="E183" s="195"/>
      <c r="F183" s="195"/>
      <c r="G183" s="195"/>
      <c r="H183" s="195"/>
      <c r="I183" s="195"/>
      <c r="J183" s="195"/>
      <c r="K183" s="195"/>
      <c r="L183" s="195"/>
      <c r="M183" s="195"/>
      <c r="N183" s="195"/>
      <c r="O183" s="195"/>
      <c r="P183" s="195"/>
      <c r="Q183" s="195"/>
      <c r="R183" s="195"/>
      <c r="S183" s="195"/>
      <c r="T183" s="195"/>
      <c r="U183" s="195"/>
      <c r="V183" s="195"/>
      <c r="W183" s="195"/>
      <c r="X183" s="195"/>
      <c r="Y183" s="195"/>
    </row>
    <row r="184" spans="1:25">
      <c r="A184" s="195"/>
      <c r="B184" s="195"/>
      <c r="C184" s="195"/>
      <c r="D184" s="195"/>
      <c r="E184" s="195"/>
      <c r="F184" s="195"/>
      <c r="G184" s="195"/>
      <c r="H184" s="195"/>
      <c r="I184" s="195"/>
      <c r="J184" s="195"/>
      <c r="K184" s="195"/>
      <c r="L184" s="195"/>
      <c r="M184" s="195"/>
      <c r="N184" s="195"/>
      <c r="O184" s="195"/>
      <c r="P184" s="195"/>
      <c r="Q184" s="195"/>
      <c r="R184" s="195"/>
      <c r="S184" s="195"/>
      <c r="T184" s="195"/>
      <c r="U184" s="195"/>
      <c r="V184" s="195"/>
      <c r="W184" s="195"/>
      <c r="X184" s="195"/>
      <c r="Y184" s="195"/>
    </row>
    <row r="185" spans="1:25">
      <c r="A185" s="195"/>
      <c r="B185" s="195"/>
      <c r="C185" s="195"/>
      <c r="D185" s="195"/>
      <c r="E185" s="195"/>
      <c r="F185" s="195"/>
      <c r="G185" s="195"/>
      <c r="H185" s="195"/>
      <c r="I185" s="195"/>
      <c r="J185" s="195"/>
      <c r="K185" s="195"/>
      <c r="L185" s="195"/>
      <c r="M185" s="195"/>
      <c r="N185" s="195"/>
      <c r="O185" s="195"/>
      <c r="P185" s="195"/>
      <c r="Q185" s="195"/>
      <c r="R185" s="195"/>
      <c r="S185" s="195"/>
      <c r="T185" s="195"/>
      <c r="U185" s="195"/>
      <c r="V185" s="195"/>
      <c r="W185" s="195"/>
      <c r="X185" s="195"/>
      <c r="Y185" s="195"/>
    </row>
    <row r="186" spans="1:25">
      <c r="A186" s="195"/>
      <c r="B186" s="195"/>
      <c r="C186" s="195"/>
      <c r="D186" s="195"/>
      <c r="E186" s="195"/>
      <c r="F186" s="195"/>
      <c r="G186" s="195"/>
      <c r="H186" s="195"/>
      <c r="I186" s="195"/>
      <c r="J186" s="195"/>
      <c r="K186" s="195"/>
      <c r="L186" s="195"/>
      <c r="M186" s="195"/>
      <c r="N186" s="195"/>
      <c r="O186" s="195"/>
      <c r="P186" s="195"/>
      <c r="Q186" s="195"/>
      <c r="R186" s="195"/>
      <c r="S186" s="195"/>
      <c r="T186" s="195"/>
      <c r="U186" s="195"/>
      <c r="V186" s="195"/>
      <c r="W186" s="195"/>
      <c r="X186" s="195"/>
      <c r="Y186" s="195"/>
    </row>
    <row r="187" spans="1:25">
      <c r="A187" s="195"/>
      <c r="B187" s="195"/>
      <c r="C187" s="195"/>
      <c r="D187" s="195"/>
      <c r="E187" s="195"/>
      <c r="F187" s="195"/>
      <c r="G187" s="195"/>
      <c r="H187" s="195"/>
      <c r="I187" s="195"/>
      <c r="J187" s="195"/>
      <c r="K187" s="195"/>
      <c r="L187" s="195"/>
      <c r="M187" s="195"/>
      <c r="N187" s="195"/>
      <c r="O187" s="195"/>
      <c r="P187" s="195"/>
      <c r="Q187" s="195"/>
      <c r="R187" s="195"/>
      <c r="S187" s="195"/>
      <c r="T187" s="195"/>
      <c r="U187" s="195"/>
      <c r="V187" s="195"/>
      <c r="W187" s="195"/>
      <c r="X187" s="195"/>
      <c r="Y187" s="195"/>
    </row>
    <row r="188" spans="1:25">
      <c r="A188" s="195"/>
      <c r="B188" s="195"/>
      <c r="C188" s="195"/>
      <c r="D188" s="195"/>
      <c r="E188" s="195"/>
      <c r="F188" s="195"/>
      <c r="G188" s="195"/>
      <c r="H188" s="195"/>
      <c r="I188" s="195"/>
      <c r="J188" s="195"/>
      <c r="K188" s="195"/>
      <c r="L188" s="195"/>
      <c r="M188" s="195"/>
      <c r="N188" s="195"/>
      <c r="O188" s="195"/>
      <c r="P188" s="195"/>
      <c r="Q188" s="195"/>
      <c r="R188" s="195"/>
      <c r="S188" s="195"/>
      <c r="T188" s="195"/>
      <c r="U188" s="195"/>
      <c r="V188" s="195"/>
      <c r="W188" s="195"/>
      <c r="X188" s="195"/>
      <c r="Y188" s="195"/>
    </row>
    <row r="189" spans="1:25">
      <c r="A189" s="195"/>
      <c r="B189" s="195"/>
      <c r="C189" s="195"/>
      <c r="D189" s="195"/>
      <c r="E189" s="195"/>
      <c r="F189" s="195"/>
      <c r="G189" s="195"/>
      <c r="H189" s="195"/>
      <c r="I189" s="195"/>
      <c r="J189" s="195"/>
      <c r="K189" s="195"/>
      <c r="L189" s="195"/>
      <c r="M189" s="195"/>
      <c r="N189" s="195"/>
      <c r="O189" s="195"/>
      <c r="P189" s="195"/>
      <c r="Q189" s="195"/>
      <c r="R189" s="195"/>
      <c r="S189" s="195"/>
      <c r="T189" s="195"/>
      <c r="U189" s="195"/>
      <c r="V189" s="195"/>
      <c r="W189" s="195"/>
      <c r="X189" s="195"/>
      <c r="Y189" s="195"/>
    </row>
    <row r="190" spans="1:25">
      <c r="A190" s="195"/>
      <c r="B190" s="195"/>
      <c r="C190" s="195"/>
      <c r="D190" s="195"/>
      <c r="E190" s="195"/>
      <c r="F190" s="195"/>
      <c r="G190" s="195"/>
      <c r="H190" s="195"/>
      <c r="I190" s="195"/>
      <c r="J190" s="195"/>
      <c r="K190" s="195"/>
      <c r="L190" s="195"/>
      <c r="M190" s="195"/>
      <c r="N190" s="195"/>
      <c r="O190" s="195"/>
      <c r="P190" s="195"/>
      <c r="Q190" s="195"/>
      <c r="R190" s="195"/>
      <c r="S190" s="195"/>
      <c r="T190" s="195"/>
      <c r="U190" s="195"/>
      <c r="V190" s="195"/>
      <c r="W190" s="195"/>
      <c r="X190" s="195"/>
      <c r="Y190" s="195"/>
    </row>
    <row r="191" spans="1:25">
      <c r="A191" s="195"/>
      <c r="B191" s="195"/>
      <c r="C191" s="195"/>
      <c r="D191" s="195"/>
      <c r="E191" s="195"/>
      <c r="F191" s="195"/>
      <c r="G191" s="195"/>
      <c r="H191" s="195"/>
      <c r="I191" s="195"/>
      <c r="J191" s="195"/>
      <c r="K191" s="195"/>
      <c r="L191" s="195"/>
      <c r="M191" s="195"/>
      <c r="N191" s="195"/>
      <c r="O191" s="195"/>
      <c r="P191" s="195"/>
      <c r="Q191" s="195"/>
      <c r="R191" s="195"/>
      <c r="S191" s="195"/>
      <c r="T191" s="195"/>
      <c r="U191" s="195"/>
      <c r="V191" s="195"/>
      <c r="W191" s="195"/>
      <c r="X191" s="195"/>
      <c r="Y191" s="195"/>
    </row>
    <row r="192" spans="1:25">
      <c r="A192" s="195"/>
      <c r="B192" s="195"/>
      <c r="C192" s="195"/>
      <c r="D192" s="195"/>
      <c r="E192" s="195"/>
      <c r="F192" s="195"/>
      <c r="G192" s="195"/>
      <c r="H192" s="195"/>
      <c r="I192" s="195"/>
      <c r="J192" s="195"/>
      <c r="K192" s="195"/>
      <c r="L192" s="195"/>
      <c r="M192" s="195"/>
      <c r="N192" s="195"/>
      <c r="O192" s="195"/>
      <c r="P192" s="195"/>
      <c r="Q192" s="195"/>
      <c r="R192" s="195"/>
      <c r="S192" s="195"/>
      <c r="T192" s="195"/>
      <c r="U192" s="195"/>
      <c r="V192" s="195"/>
      <c r="W192" s="195"/>
      <c r="X192" s="195"/>
      <c r="Y192" s="195"/>
    </row>
    <row r="193" spans="1:25">
      <c r="A193" s="195"/>
      <c r="B193" s="195"/>
      <c r="C193" s="195"/>
      <c r="D193" s="195"/>
      <c r="E193" s="195"/>
      <c r="F193" s="195"/>
      <c r="G193" s="195"/>
      <c r="H193" s="195"/>
      <c r="I193" s="195"/>
      <c r="J193" s="195"/>
      <c r="K193" s="195"/>
      <c r="L193" s="195"/>
      <c r="M193" s="195"/>
      <c r="N193" s="195"/>
      <c r="O193" s="195"/>
      <c r="P193" s="195"/>
      <c r="Q193" s="195"/>
      <c r="R193" s="195"/>
      <c r="S193" s="195"/>
      <c r="T193" s="195"/>
      <c r="U193" s="195"/>
      <c r="V193" s="195"/>
      <c r="W193" s="195"/>
      <c r="X193" s="195"/>
      <c r="Y193" s="195"/>
    </row>
    <row r="194" spans="1:25">
      <c r="A194" s="195"/>
      <c r="B194" s="195"/>
      <c r="C194" s="195"/>
      <c r="D194" s="195"/>
      <c r="E194" s="195"/>
      <c r="F194" s="195"/>
      <c r="G194" s="195"/>
      <c r="H194" s="195"/>
      <c r="I194" s="195"/>
      <c r="J194" s="195"/>
      <c r="K194" s="195"/>
      <c r="L194" s="195"/>
      <c r="M194" s="195"/>
      <c r="N194" s="195"/>
      <c r="O194" s="195"/>
      <c r="P194" s="195"/>
      <c r="Q194" s="195"/>
      <c r="R194" s="195"/>
      <c r="S194" s="195"/>
      <c r="T194" s="195"/>
      <c r="U194" s="195"/>
      <c r="V194" s="195"/>
      <c r="W194" s="195"/>
      <c r="X194" s="195"/>
      <c r="Y194" s="195"/>
    </row>
    <row r="195" spans="1:25">
      <c r="A195" s="195"/>
      <c r="B195" s="195"/>
      <c r="C195" s="195"/>
      <c r="D195" s="195"/>
      <c r="E195" s="195"/>
      <c r="F195" s="195"/>
      <c r="G195" s="195"/>
      <c r="H195" s="195"/>
      <c r="I195" s="195"/>
      <c r="J195" s="195"/>
      <c r="K195" s="195"/>
      <c r="L195" s="195"/>
      <c r="M195" s="195"/>
      <c r="N195" s="195"/>
      <c r="O195" s="195"/>
      <c r="P195" s="195"/>
      <c r="Q195" s="195"/>
      <c r="R195" s="195"/>
      <c r="S195" s="195"/>
      <c r="T195" s="195"/>
      <c r="U195" s="195"/>
      <c r="V195" s="195"/>
      <c r="W195" s="195"/>
      <c r="X195" s="195"/>
      <c r="Y195" s="195"/>
    </row>
    <row r="196" spans="1:25">
      <c r="A196" s="195"/>
      <c r="B196" s="195"/>
      <c r="C196" s="195"/>
      <c r="D196" s="195"/>
      <c r="E196" s="195"/>
      <c r="F196" s="195"/>
      <c r="G196" s="195"/>
      <c r="H196" s="195"/>
      <c r="I196" s="195"/>
      <c r="J196" s="195"/>
      <c r="K196" s="195"/>
      <c r="L196" s="195"/>
      <c r="M196" s="195"/>
      <c r="N196" s="195"/>
      <c r="O196" s="195"/>
      <c r="P196" s="195"/>
      <c r="Q196" s="195"/>
      <c r="R196" s="195"/>
      <c r="S196" s="195"/>
      <c r="T196" s="195"/>
      <c r="U196" s="195"/>
      <c r="V196" s="195"/>
      <c r="W196" s="195"/>
      <c r="X196" s="195"/>
      <c r="Y196" s="195"/>
    </row>
    <row r="197" spans="1:25">
      <c r="A197" s="195"/>
      <c r="B197" s="195"/>
      <c r="C197" s="195"/>
      <c r="D197" s="195"/>
      <c r="E197" s="195"/>
      <c r="F197" s="195"/>
      <c r="G197" s="195"/>
      <c r="H197" s="195"/>
      <c r="I197" s="195"/>
      <c r="J197" s="195"/>
      <c r="K197" s="195"/>
      <c r="L197" s="195"/>
      <c r="M197" s="195"/>
      <c r="N197" s="195"/>
      <c r="O197" s="195"/>
      <c r="P197" s="195"/>
      <c r="Q197" s="195"/>
      <c r="R197" s="195"/>
      <c r="S197" s="195"/>
      <c r="T197" s="195"/>
      <c r="U197" s="195"/>
      <c r="V197" s="195"/>
      <c r="W197" s="195"/>
      <c r="X197" s="195"/>
      <c r="Y197" s="195"/>
    </row>
    <row r="198" spans="1:25">
      <c r="A198" s="195"/>
      <c r="B198" s="195"/>
      <c r="C198" s="195"/>
      <c r="D198" s="195"/>
      <c r="E198" s="195"/>
      <c r="F198" s="195"/>
      <c r="G198" s="195"/>
      <c r="H198" s="195"/>
      <c r="I198" s="195"/>
      <c r="J198" s="195"/>
      <c r="K198" s="195"/>
      <c r="L198" s="195"/>
      <c r="M198" s="195"/>
      <c r="N198" s="195"/>
      <c r="O198" s="195"/>
      <c r="P198" s="195"/>
      <c r="Q198" s="195"/>
      <c r="R198" s="195"/>
      <c r="S198" s="195"/>
      <c r="T198" s="195"/>
      <c r="U198" s="195"/>
      <c r="V198" s="195"/>
      <c r="W198" s="195"/>
      <c r="X198" s="195"/>
      <c r="Y198" s="195"/>
    </row>
    <row r="199" spans="1:25">
      <c r="A199" s="195"/>
      <c r="B199" s="195"/>
      <c r="C199" s="195"/>
      <c r="D199" s="195"/>
      <c r="E199" s="195"/>
      <c r="F199" s="195"/>
      <c r="G199" s="195"/>
      <c r="H199" s="195"/>
      <c r="I199" s="195"/>
      <c r="J199" s="195"/>
      <c r="K199" s="195"/>
      <c r="L199" s="195"/>
      <c r="M199" s="195"/>
      <c r="N199" s="195"/>
      <c r="O199" s="195"/>
      <c r="P199" s="195"/>
      <c r="Q199" s="195"/>
      <c r="R199" s="195"/>
      <c r="S199" s="195"/>
      <c r="T199" s="195"/>
      <c r="U199" s="195"/>
      <c r="V199" s="195"/>
      <c r="W199" s="195"/>
      <c r="X199" s="195"/>
      <c r="Y199" s="195"/>
    </row>
    <row r="200" spans="1:25">
      <c r="A200" s="195"/>
      <c r="B200" s="195"/>
      <c r="C200" s="195"/>
      <c r="D200" s="195"/>
      <c r="E200" s="195"/>
      <c r="F200" s="195"/>
      <c r="G200" s="195"/>
      <c r="H200" s="195"/>
      <c r="I200" s="195"/>
      <c r="J200" s="195"/>
      <c r="K200" s="195"/>
      <c r="L200" s="195"/>
      <c r="M200" s="195"/>
      <c r="N200" s="195"/>
      <c r="O200" s="195"/>
      <c r="P200" s="195"/>
      <c r="Q200" s="195"/>
      <c r="R200" s="195"/>
      <c r="S200" s="195"/>
      <c r="T200" s="195"/>
      <c r="U200" s="195"/>
      <c r="V200" s="195"/>
      <c r="W200" s="195"/>
      <c r="X200" s="195"/>
      <c r="Y200" s="195"/>
    </row>
    <row r="201" spans="1:25">
      <c r="A201" s="195"/>
      <c r="B201" s="195"/>
      <c r="C201" s="195"/>
      <c r="D201" s="195"/>
      <c r="E201" s="195"/>
      <c r="F201" s="195"/>
      <c r="G201" s="195"/>
      <c r="H201" s="195"/>
      <c r="I201" s="195"/>
      <c r="J201" s="195"/>
      <c r="K201" s="195"/>
      <c r="L201" s="195"/>
      <c r="M201" s="195"/>
      <c r="N201" s="195"/>
      <c r="O201" s="195"/>
      <c r="P201" s="195"/>
      <c r="Q201" s="195"/>
      <c r="R201" s="195"/>
      <c r="S201" s="195"/>
      <c r="T201" s="195"/>
      <c r="U201" s="195"/>
      <c r="V201" s="195"/>
      <c r="W201" s="195"/>
      <c r="X201" s="195"/>
      <c r="Y201" s="195"/>
    </row>
    <row r="202" spans="1:25">
      <c r="A202" s="195"/>
      <c r="B202" s="195"/>
      <c r="C202" s="195"/>
      <c r="D202" s="195"/>
      <c r="E202" s="195"/>
      <c r="F202" s="195"/>
      <c r="G202" s="195"/>
      <c r="H202" s="195"/>
      <c r="I202" s="195"/>
      <c r="J202" s="195"/>
      <c r="K202" s="195"/>
      <c r="L202" s="195"/>
      <c r="M202" s="195"/>
      <c r="N202" s="195"/>
      <c r="O202" s="195"/>
      <c r="P202" s="195"/>
      <c r="Q202" s="195"/>
      <c r="R202" s="195"/>
      <c r="S202" s="195"/>
      <c r="T202" s="195"/>
      <c r="U202" s="195"/>
      <c r="V202" s="195"/>
      <c r="W202" s="195"/>
      <c r="X202" s="195"/>
      <c r="Y202" s="195"/>
    </row>
    <row r="203" spans="1:25">
      <c r="A203" s="195"/>
      <c r="B203" s="195"/>
      <c r="C203" s="195"/>
      <c r="D203" s="195"/>
      <c r="E203" s="195"/>
      <c r="F203" s="195"/>
      <c r="G203" s="195"/>
      <c r="H203" s="195"/>
      <c r="I203" s="195"/>
      <c r="J203" s="195"/>
      <c r="K203" s="195"/>
      <c r="L203" s="195"/>
      <c r="M203" s="195"/>
      <c r="N203" s="195"/>
      <c r="O203" s="195"/>
      <c r="P203" s="195"/>
      <c r="Q203" s="195"/>
      <c r="R203" s="195"/>
      <c r="S203" s="195"/>
      <c r="T203" s="195"/>
      <c r="U203" s="195"/>
      <c r="V203" s="195"/>
      <c r="W203" s="195"/>
      <c r="X203" s="195"/>
      <c r="Y203" s="195"/>
    </row>
    <row r="204" spans="1:25">
      <c r="A204" s="195"/>
      <c r="B204" s="195"/>
      <c r="C204" s="195"/>
      <c r="D204" s="195"/>
      <c r="E204" s="195"/>
      <c r="F204" s="195"/>
      <c r="G204" s="195"/>
      <c r="H204" s="195"/>
      <c r="I204" s="195"/>
      <c r="J204" s="195"/>
      <c r="K204" s="195"/>
      <c r="L204" s="195"/>
      <c r="M204" s="195"/>
      <c r="N204" s="195"/>
      <c r="O204" s="195"/>
      <c r="P204" s="195"/>
      <c r="Q204" s="195"/>
      <c r="R204" s="195"/>
      <c r="S204" s="195"/>
      <c r="T204" s="195"/>
      <c r="U204" s="195"/>
      <c r="V204" s="195"/>
      <c r="W204" s="195"/>
      <c r="X204" s="195"/>
      <c r="Y204" s="195"/>
    </row>
    <row r="205" spans="1:25">
      <c r="A205" s="195"/>
      <c r="B205" s="195"/>
      <c r="C205" s="195"/>
      <c r="D205" s="195"/>
      <c r="E205" s="195"/>
      <c r="F205" s="195"/>
      <c r="G205" s="195"/>
      <c r="H205" s="195"/>
      <c r="I205" s="195"/>
      <c r="J205" s="195"/>
      <c r="K205" s="195"/>
      <c r="L205" s="195"/>
      <c r="M205" s="195"/>
      <c r="N205" s="195"/>
      <c r="O205" s="195"/>
      <c r="P205" s="195"/>
      <c r="Q205" s="195"/>
      <c r="R205" s="195"/>
      <c r="S205" s="195"/>
      <c r="T205" s="195"/>
      <c r="U205" s="195"/>
      <c r="V205" s="195"/>
      <c r="W205" s="195"/>
      <c r="X205" s="195"/>
      <c r="Y205" s="195"/>
    </row>
    <row r="206" spans="1:25">
      <c r="A206" s="195"/>
      <c r="B206" s="195"/>
      <c r="C206" s="195"/>
      <c r="D206" s="195"/>
      <c r="E206" s="195"/>
      <c r="F206" s="195"/>
      <c r="G206" s="195"/>
      <c r="H206" s="195"/>
      <c r="I206" s="195"/>
      <c r="J206" s="195"/>
      <c r="K206" s="195"/>
      <c r="L206" s="195"/>
      <c r="M206" s="195"/>
      <c r="N206" s="195"/>
      <c r="O206" s="195"/>
      <c r="P206" s="195"/>
      <c r="Q206" s="195"/>
      <c r="R206" s="195"/>
      <c r="S206" s="195"/>
      <c r="T206" s="195"/>
      <c r="U206" s="195"/>
      <c r="V206" s="195"/>
      <c r="W206" s="195"/>
      <c r="X206" s="195"/>
      <c r="Y206" s="195"/>
    </row>
    <row r="207" spans="1:25">
      <c r="A207" s="195"/>
      <c r="B207" s="195"/>
      <c r="C207" s="195"/>
      <c r="D207" s="195"/>
      <c r="E207" s="195"/>
      <c r="F207" s="195"/>
      <c r="G207" s="195"/>
      <c r="H207" s="195"/>
      <c r="I207" s="195"/>
      <c r="J207" s="195"/>
      <c r="K207" s="195"/>
      <c r="L207" s="195"/>
      <c r="M207" s="195"/>
      <c r="N207" s="195"/>
      <c r="O207" s="195"/>
      <c r="P207" s="195"/>
      <c r="Q207" s="195"/>
      <c r="R207" s="195"/>
      <c r="S207" s="195"/>
      <c r="T207" s="195"/>
      <c r="U207" s="195"/>
      <c r="V207" s="195"/>
      <c r="W207" s="195"/>
      <c r="X207" s="195"/>
      <c r="Y207" s="195"/>
    </row>
    <row r="208" spans="1:25">
      <c r="A208" s="195"/>
      <c r="B208" s="195"/>
      <c r="C208" s="195"/>
      <c r="D208" s="195"/>
      <c r="E208" s="195"/>
      <c r="F208" s="195"/>
      <c r="G208" s="195"/>
      <c r="H208" s="195"/>
      <c r="I208" s="195"/>
      <c r="J208" s="195"/>
      <c r="K208" s="195"/>
      <c r="L208" s="195"/>
      <c r="M208" s="195"/>
      <c r="N208" s="195"/>
      <c r="O208" s="195"/>
      <c r="P208" s="195"/>
      <c r="Q208" s="195"/>
      <c r="R208" s="195"/>
      <c r="S208" s="195"/>
      <c r="T208" s="195"/>
      <c r="U208" s="195"/>
      <c r="V208" s="195"/>
      <c r="W208" s="195"/>
      <c r="X208" s="195"/>
      <c r="Y208" s="195"/>
    </row>
    <row r="209" spans="1:25">
      <c r="A209" s="195"/>
      <c r="B209" s="195"/>
      <c r="C209" s="195"/>
      <c r="D209" s="195"/>
      <c r="E209" s="195"/>
      <c r="F209" s="195"/>
      <c r="G209" s="195"/>
      <c r="H209" s="195"/>
      <c r="I209" s="195"/>
      <c r="J209" s="195"/>
      <c r="K209" s="195"/>
      <c r="L209" s="195"/>
      <c r="M209" s="195"/>
      <c r="N209" s="195"/>
      <c r="O209" s="195"/>
      <c r="P209" s="195"/>
      <c r="Q209" s="195"/>
      <c r="R209" s="195"/>
      <c r="S209" s="195"/>
      <c r="T209" s="195"/>
      <c r="U209" s="195"/>
      <c r="V209" s="195"/>
      <c r="W209" s="195"/>
      <c r="X209" s="195"/>
      <c r="Y209" s="195"/>
    </row>
    <row r="210" spans="1:25">
      <c r="A210" s="195"/>
      <c r="B210" s="195"/>
      <c r="C210" s="195"/>
      <c r="D210" s="195"/>
      <c r="E210" s="195"/>
      <c r="F210" s="195"/>
      <c r="G210" s="195"/>
      <c r="H210" s="195"/>
      <c r="I210" s="195"/>
      <c r="J210" s="195"/>
      <c r="K210" s="195"/>
      <c r="L210" s="195"/>
      <c r="M210" s="195"/>
      <c r="N210" s="195"/>
      <c r="O210" s="195"/>
      <c r="P210" s="195"/>
      <c r="Q210" s="195"/>
      <c r="R210" s="195"/>
      <c r="S210" s="195"/>
      <c r="T210" s="195"/>
      <c r="U210" s="195"/>
      <c r="V210" s="195"/>
      <c r="W210" s="195"/>
      <c r="X210" s="195"/>
      <c r="Y210" s="195"/>
    </row>
    <row r="211" spans="1:25">
      <c r="A211" s="195"/>
      <c r="B211" s="195"/>
      <c r="C211" s="195"/>
      <c r="D211" s="195"/>
      <c r="E211" s="195"/>
      <c r="F211" s="195"/>
      <c r="G211" s="195"/>
      <c r="H211" s="195"/>
      <c r="I211" s="195"/>
      <c r="J211" s="195"/>
      <c r="K211" s="195"/>
      <c r="L211" s="195"/>
      <c r="M211" s="195"/>
      <c r="N211" s="195"/>
      <c r="O211" s="195"/>
      <c r="P211" s="195"/>
      <c r="Q211" s="195"/>
      <c r="R211" s="195"/>
      <c r="S211" s="195"/>
      <c r="T211" s="195"/>
      <c r="U211" s="195"/>
      <c r="V211" s="195"/>
      <c r="W211" s="195"/>
      <c r="X211" s="195"/>
      <c r="Y211" s="195"/>
    </row>
    <row r="212" spans="1:25">
      <c r="A212" s="195"/>
      <c r="B212" s="195"/>
      <c r="C212" s="195"/>
      <c r="D212" s="195"/>
      <c r="E212" s="195"/>
      <c r="F212" s="195"/>
      <c r="G212" s="195"/>
      <c r="H212" s="195"/>
      <c r="I212" s="195"/>
      <c r="J212" s="195"/>
      <c r="K212" s="195"/>
      <c r="L212" s="195"/>
      <c r="M212" s="195"/>
      <c r="N212" s="195"/>
      <c r="O212" s="195"/>
      <c r="P212" s="195"/>
      <c r="Q212" s="195"/>
      <c r="R212" s="195"/>
      <c r="S212" s="195"/>
      <c r="T212" s="195"/>
      <c r="U212" s="195"/>
      <c r="V212" s="195"/>
      <c r="W212" s="195"/>
      <c r="X212" s="195"/>
      <c r="Y212" s="195"/>
    </row>
    <row r="213" spans="1:25">
      <c r="A213" s="195"/>
      <c r="B213" s="195"/>
      <c r="C213" s="195"/>
      <c r="D213" s="195"/>
      <c r="E213" s="195"/>
      <c r="F213" s="195"/>
      <c r="G213" s="195"/>
      <c r="H213" s="195"/>
      <c r="I213" s="195"/>
      <c r="J213" s="195"/>
      <c r="K213" s="195"/>
      <c r="L213" s="195"/>
      <c r="M213" s="195"/>
      <c r="N213" s="195"/>
      <c r="O213" s="195"/>
      <c r="P213" s="195"/>
      <c r="Q213" s="195"/>
      <c r="R213" s="195"/>
      <c r="S213" s="195"/>
      <c r="T213" s="195"/>
      <c r="U213" s="195"/>
      <c r="V213" s="195"/>
      <c r="W213" s="195"/>
      <c r="X213" s="195"/>
      <c r="Y213" s="195"/>
    </row>
    <row r="214" spans="1:25">
      <c r="A214" s="195"/>
      <c r="B214" s="195"/>
      <c r="C214" s="195"/>
      <c r="D214" s="195"/>
      <c r="E214" s="195"/>
      <c r="F214" s="195"/>
      <c r="G214" s="195"/>
      <c r="H214" s="195"/>
      <c r="I214" s="195"/>
      <c r="J214" s="195"/>
      <c r="K214" s="195"/>
      <c r="L214" s="195"/>
      <c r="M214" s="195"/>
      <c r="N214" s="195"/>
      <c r="O214" s="195"/>
      <c r="P214" s="195"/>
      <c r="Q214" s="195"/>
      <c r="R214" s="195"/>
      <c r="S214" s="195"/>
      <c r="T214" s="195"/>
      <c r="U214" s="195"/>
      <c r="V214" s="195"/>
      <c r="W214" s="195"/>
      <c r="X214" s="195"/>
      <c r="Y214" s="195"/>
    </row>
    <row r="215" spans="1:25">
      <c r="A215" s="195"/>
      <c r="B215" s="195"/>
      <c r="C215" s="195"/>
      <c r="D215" s="195"/>
      <c r="E215" s="195"/>
      <c r="F215" s="195"/>
      <c r="G215" s="195"/>
      <c r="H215" s="195"/>
      <c r="I215" s="195"/>
      <c r="J215" s="195"/>
      <c r="K215" s="195"/>
      <c r="L215" s="195"/>
      <c r="M215" s="195"/>
      <c r="N215" s="195"/>
      <c r="O215" s="195"/>
      <c r="P215" s="195"/>
      <c r="Q215" s="195"/>
      <c r="R215" s="195"/>
      <c r="S215" s="195"/>
      <c r="T215" s="195"/>
      <c r="U215" s="195"/>
      <c r="V215" s="195"/>
      <c r="W215" s="195"/>
      <c r="X215" s="195"/>
      <c r="Y215" s="195"/>
    </row>
    <row r="216" spans="1:25">
      <c r="A216" s="195"/>
      <c r="B216" s="195"/>
      <c r="C216" s="195"/>
      <c r="D216" s="195"/>
      <c r="E216" s="195"/>
      <c r="F216" s="195"/>
      <c r="G216" s="195"/>
      <c r="H216" s="195"/>
      <c r="I216" s="195"/>
      <c r="J216" s="195"/>
      <c r="K216" s="195"/>
      <c r="L216" s="195"/>
      <c r="M216" s="195"/>
      <c r="N216" s="195"/>
      <c r="O216" s="195"/>
      <c r="P216" s="195"/>
      <c r="Q216" s="195"/>
      <c r="R216" s="195"/>
      <c r="S216" s="195"/>
      <c r="T216" s="195"/>
      <c r="U216" s="195"/>
      <c r="V216" s="195"/>
      <c r="W216" s="195"/>
      <c r="X216" s="195"/>
      <c r="Y216" s="195"/>
    </row>
    <row r="217" spans="1:25">
      <c r="A217" s="195"/>
      <c r="B217" s="195"/>
      <c r="C217" s="195"/>
      <c r="D217" s="195"/>
      <c r="E217" s="195"/>
      <c r="F217" s="195"/>
      <c r="G217" s="195"/>
      <c r="H217" s="195"/>
      <c r="I217" s="195"/>
      <c r="J217" s="195"/>
      <c r="K217" s="195"/>
      <c r="L217" s="195"/>
      <c r="M217" s="195"/>
      <c r="N217" s="195"/>
      <c r="O217" s="195"/>
      <c r="P217" s="195"/>
      <c r="Q217" s="195"/>
      <c r="R217" s="195"/>
      <c r="S217" s="195"/>
      <c r="T217" s="195"/>
      <c r="U217" s="195"/>
      <c r="V217" s="195"/>
      <c r="W217" s="195"/>
      <c r="X217" s="195"/>
      <c r="Y217" s="195"/>
    </row>
    <row r="218" spans="1:25">
      <c r="A218" s="195"/>
      <c r="B218" s="195"/>
      <c r="C218" s="195"/>
      <c r="D218" s="195"/>
      <c r="E218" s="195"/>
      <c r="F218" s="195"/>
      <c r="G218" s="195"/>
      <c r="H218" s="195"/>
      <c r="I218" s="195"/>
      <c r="J218" s="195"/>
      <c r="K218" s="195"/>
      <c r="L218" s="195"/>
      <c r="M218" s="195"/>
      <c r="N218" s="195"/>
      <c r="O218" s="195"/>
      <c r="P218" s="195"/>
      <c r="Q218" s="195"/>
      <c r="R218" s="195"/>
      <c r="S218" s="195"/>
      <c r="T218" s="195"/>
      <c r="U218" s="195"/>
      <c r="V218" s="195"/>
      <c r="W218" s="195"/>
      <c r="X218" s="195"/>
      <c r="Y218" s="195"/>
    </row>
    <row r="219" spans="1:25">
      <c r="A219" s="195"/>
      <c r="B219" s="195"/>
      <c r="C219" s="195"/>
      <c r="D219" s="195"/>
      <c r="E219" s="195"/>
      <c r="F219" s="195"/>
      <c r="G219" s="195"/>
      <c r="H219" s="195"/>
      <c r="I219" s="195"/>
      <c r="J219" s="195"/>
      <c r="K219" s="195"/>
      <c r="L219" s="195"/>
      <c r="M219" s="195"/>
      <c r="N219" s="195"/>
      <c r="O219" s="195"/>
      <c r="P219" s="195"/>
      <c r="Q219" s="195"/>
      <c r="R219" s="195"/>
      <c r="S219" s="195"/>
      <c r="T219" s="195"/>
      <c r="U219" s="195"/>
      <c r="V219" s="195"/>
      <c r="W219" s="195"/>
      <c r="X219" s="195"/>
      <c r="Y219" s="195"/>
    </row>
    <row r="220" spans="1:25">
      <c r="A220" s="195"/>
      <c r="B220" s="195"/>
      <c r="C220" s="195"/>
      <c r="D220" s="195"/>
      <c r="E220" s="195"/>
      <c r="F220" s="195"/>
      <c r="G220" s="195"/>
      <c r="H220" s="195"/>
      <c r="I220" s="195"/>
      <c r="J220" s="195"/>
      <c r="K220" s="195"/>
      <c r="L220" s="195"/>
      <c r="M220" s="195"/>
      <c r="N220" s="195"/>
      <c r="O220" s="195"/>
      <c r="P220" s="195"/>
      <c r="Q220" s="195"/>
      <c r="R220" s="195"/>
      <c r="S220" s="195"/>
      <c r="T220" s="195"/>
      <c r="U220" s="195"/>
      <c r="V220" s="195"/>
      <c r="W220" s="195"/>
      <c r="X220" s="195"/>
      <c r="Y220" s="195"/>
    </row>
    <row r="221" spans="1:25">
      <c r="A221" s="195"/>
      <c r="B221" s="195"/>
      <c r="C221" s="195"/>
      <c r="D221" s="195"/>
      <c r="E221" s="195"/>
      <c r="F221" s="195"/>
      <c r="G221" s="195"/>
      <c r="H221" s="195"/>
      <c r="I221" s="195"/>
      <c r="J221" s="195"/>
      <c r="K221" s="195"/>
      <c r="L221" s="195"/>
      <c r="M221" s="195"/>
      <c r="N221" s="195"/>
      <c r="O221" s="195"/>
      <c r="P221" s="195"/>
      <c r="Q221" s="195"/>
      <c r="R221" s="195"/>
      <c r="S221" s="195"/>
      <c r="T221" s="195"/>
      <c r="U221" s="195"/>
      <c r="V221" s="195"/>
      <c r="W221" s="195"/>
      <c r="X221" s="195"/>
      <c r="Y221" s="195"/>
    </row>
    <row r="222" spans="1:25">
      <c r="A222" s="195"/>
      <c r="B222" s="195"/>
      <c r="C222" s="195"/>
      <c r="D222" s="195"/>
      <c r="E222" s="195"/>
      <c r="F222" s="195"/>
      <c r="G222" s="195"/>
      <c r="H222" s="195"/>
      <c r="I222" s="195"/>
      <c r="J222" s="195"/>
      <c r="K222" s="195"/>
      <c r="L222" s="195"/>
      <c r="M222" s="195"/>
      <c r="N222" s="195"/>
      <c r="O222" s="195"/>
      <c r="P222" s="195"/>
      <c r="Q222" s="195"/>
      <c r="R222" s="195"/>
      <c r="S222" s="195"/>
      <c r="T222" s="195"/>
      <c r="U222" s="195"/>
      <c r="V222" s="195"/>
      <c r="W222" s="195"/>
      <c r="X222" s="195"/>
      <c r="Y222" s="195"/>
    </row>
    <row r="223" spans="1:25">
      <c r="A223" s="195"/>
      <c r="B223" s="195"/>
      <c r="C223" s="195"/>
      <c r="D223" s="195"/>
      <c r="E223" s="195"/>
      <c r="F223" s="195"/>
      <c r="G223" s="195"/>
      <c r="H223" s="195"/>
      <c r="I223" s="195"/>
      <c r="J223" s="195"/>
      <c r="K223" s="195"/>
      <c r="L223" s="195"/>
      <c r="M223" s="195"/>
      <c r="N223" s="195"/>
      <c r="O223" s="195"/>
      <c r="P223" s="195"/>
      <c r="Q223" s="195"/>
      <c r="R223" s="195"/>
      <c r="S223" s="195"/>
      <c r="T223" s="195"/>
      <c r="U223" s="195"/>
      <c r="V223" s="195"/>
      <c r="W223" s="195"/>
      <c r="X223" s="195"/>
      <c r="Y223" s="195"/>
    </row>
    <row r="224" spans="1:25">
      <c r="A224" s="195"/>
      <c r="B224" s="195"/>
      <c r="C224" s="195"/>
      <c r="D224" s="195"/>
      <c r="E224" s="195"/>
      <c r="F224" s="195"/>
      <c r="G224" s="195"/>
      <c r="H224" s="195"/>
      <c r="I224" s="195"/>
      <c r="J224" s="195"/>
      <c r="K224" s="195"/>
      <c r="L224" s="195"/>
      <c r="M224" s="195"/>
      <c r="N224" s="195"/>
      <c r="O224" s="195"/>
      <c r="P224" s="195"/>
      <c r="Q224" s="195"/>
      <c r="R224" s="195"/>
      <c r="S224" s="195"/>
      <c r="T224" s="195"/>
      <c r="U224" s="195"/>
      <c r="V224" s="195"/>
      <c r="W224" s="195"/>
      <c r="X224" s="195"/>
      <c r="Y224" s="195"/>
    </row>
    <row r="225" spans="1:25">
      <c r="A225" s="195"/>
      <c r="B225" s="195"/>
      <c r="C225" s="195"/>
      <c r="D225" s="195"/>
      <c r="E225" s="195"/>
      <c r="F225" s="195"/>
      <c r="G225" s="195"/>
      <c r="H225" s="195"/>
      <c r="I225" s="195"/>
      <c r="J225" s="195"/>
      <c r="K225" s="195"/>
      <c r="L225" s="195"/>
      <c r="M225" s="195"/>
      <c r="N225" s="195"/>
      <c r="O225" s="195"/>
      <c r="P225" s="195"/>
      <c r="Q225" s="195"/>
      <c r="R225" s="195"/>
      <c r="S225" s="195"/>
      <c r="T225" s="195"/>
      <c r="U225" s="195"/>
      <c r="V225" s="195"/>
      <c r="W225" s="195"/>
      <c r="X225" s="195"/>
      <c r="Y225" s="195"/>
    </row>
    <row r="226" spans="1:25">
      <c r="A226" s="195"/>
      <c r="B226" s="195"/>
      <c r="C226" s="195"/>
      <c r="D226" s="195"/>
      <c r="E226" s="195"/>
      <c r="F226" s="195"/>
      <c r="G226" s="195"/>
      <c r="H226" s="195"/>
      <c r="I226" s="195"/>
      <c r="J226" s="195"/>
      <c r="K226" s="195"/>
      <c r="L226" s="195"/>
      <c r="M226" s="195"/>
      <c r="N226" s="195"/>
      <c r="O226" s="195"/>
      <c r="P226" s="195"/>
      <c r="Q226" s="195"/>
      <c r="R226" s="195"/>
      <c r="S226" s="195"/>
      <c r="T226" s="195"/>
      <c r="U226" s="195"/>
      <c r="V226" s="195"/>
      <c r="W226" s="195"/>
      <c r="X226" s="195"/>
      <c r="Y226" s="195"/>
    </row>
    <row r="227" spans="1:25">
      <c r="A227" s="195"/>
      <c r="B227" s="195"/>
      <c r="C227" s="195"/>
      <c r="D227" s="195"/>
      <c r="E227" s="195"/>
      <c r="F227" s="195"/>
      <c r="G227" s="195"/>
      <c r="H227" s="195"/>
      <c r="I227" s="195"/>
      <c r="J227" s="195"/>
      <c r="K227" s="195"/>
      <c r="L227" s="195"/>
      <c r="M227" s="195"/>
      <c r="N227" s="195"/>
      <c r="O227" s="195"/>
      <c r="P227" s="195"/>
      <c r="Q227" s="195"/>
      <c r="R227" s="195"/>
      <c r="S227" s="195"/>
      <c r="T227" s="195"/>
      <c r="U227" s="195"/>
      <c r="V227" s="195"/>
      <c r="W227" s="195"/>
      <c r="X227" s="195"/>
      <c r="Y227" s="195"/>
    </row>
    <row r="228" spans="1:25">
      <c r="A228" s="195"/>
      <c r="B228" s="195"/>
      <c r="C228" s="195"/>
      <c r="D228" s="195"/>
      <c r="E228" s="195"/>
      <c r="F228" s="195"/>
      <c r="G228" s="195"/>
      <c r="H228" s="195"/>
      <c r="I228" s="195"/>
      <c r="J228" s="195"/>
      <c r="K228" s="195"/>
      <c r="L228" s="195"/>
      <c r="M228" s="195"/>
      <c r="N228" s="195"/>
      <c r="O228" s="195"/>
      <c r="P228" s="195"/>
      <c r="Q228" s="195"/>
      <c r="R228" s="195"/>
      <c r="S228" s="195"/>
      <c r="T228" s="195"/>
      <c r="U228" s="195"/>
      <c r="V228" s="195"/>
      <c r="W228" s="195"/>
      <c r="X228" s="195"/>
      <c r="Y228" s="195"/>
    </row>
    <row r="229" spans="1:25">
      <c r="A229" s="195"/>
      <c r="B229" s="195"/>
      <c r="C229" s="195"/>
      <c r="D229" s="195"/>
      <c r="E229" s="195"/>
      <c r="F229" s="195"/>
      <c r="G229" s="195"/>
      <c r="H229" s="195"/>
      <c r="I229" s="195"/>
      <c r="J229" s="195"/>
      <c r="K229" s="195"/>
      <c r="L229" s="195"/>
      <c r="M229" s="195"/>
      <c r="N229" s="195"/>
      <c r="O229" s="195"/>
      <c r="P229" s="195"/>
      <c r="Q229" s="195"/>
      <c r="R229" s="195"/>
      <c r="S229" s="195"/>
      <c r="T229" s="195"/>
      <c r="U229" s="195"/>
      <c r="V229" s="195"/>
      <c r="W229" s="195"/>
      <c r="X229" s="195"/>
      <c r="Y229" s="195"/>
    </row>
    <row r="230" spans="1:25">
      <c r="A230" s="195"/>
      <c r="B230" s="195"/>
      <c r="C230" s="195"/>
      <c r="D230" s="195"/>
      <c r="E230" s="195"/>
      <c r="F230" s="195"/>
      <c r="G230" s="195"/>
      <c r="H230" s="195"/>
      <c r="I230" s="195"/>
      <c r="J230" s="195"/>
      <c r="K230" s="195"/>
      <c r="L230" s="195"/>
      <c r="M230" s="195"/>
      <c r="N230" s="195"/>
      <c r="O230" s="195"/>
      <c r="P230" s="195"/>
      <c r="Q230" s="195"/>
      <c r="R230" s="195"/>
      <c r="S230" s="195"/>
      <c r="T230" s="195"/>
      <c r="U230" s="195"/>
      <c r="V230" s="195"/>
      <c r="W230" s="195"/>
      <c r="X230" s="195"/>
      <c r="Y230" s="195"/>
    </row>
    <row r="231" spans="1:25">
      <c r="A231" s="195"/>
      <c r="B231" s="195"/>
      <c r="C231" s="195"/>
      <c r="D231" s="195"/>
      <c r="E231" s="195"/>
      <c r="F231" s="195"/>
      <c r="G231" s="195"/>
      <c r="H231" s="195"/>
      <c r="I231" s="195"/>
      <c r="J231" s="195"/>
      <c r="K231" s="195"/>
      <c r="L231" s="195"/>
      <c r="M231" s="195"/>
      <c r="N231" s="195"/>
      <c r="O231" s="195"/>
      <c r="P231" s="195"/>
      <c r="Q231" s="195"/>
      <c r="R231" s="195"/>
      <c r="S231" s="195"/>
      <c r="T231" s="195"/>
      <c r="U231" s="195"/>
      <c r="V231" s="195"/>
      <c r="W231" s="195"/>
      <c r="X231" s="195"/>
      <c r="Y231" s="195"/>
    </row>
    <row r="232" spans="1:25">
      <c r="A232" s="195"/>
      <c r="B232" s="195"/>
      <c r="C232" s="195"/>
      <c r="D232" s="195"/>
      <c r="E232" s="195"/>
      <c r="F232" s="195"/>
      <c r="G232" s="195"/>
      <c r="H232" s="195"/>
      <c r="I232" s="195"/>
      <c r="J232" s="195"/>
      <c r="K232" s="195"/>
      <c r="L232" s="195"/>
      <c r="M232" s="195"/>
      <c r="N232" s="195"/>
      <c r="O232" s="195"/>
      <c r="P232" s="195"/>
      <c r="Q232" s="195"/>
      <c r="R232" s="195"/>
      <c r="S232" s="195"/>
      <c r="T232" s="195"/>
      <c r="U232" s="195"/>
      <c r="V232" s="195"/>
      <c r="W232" s="195"/>
      <c r="X232" s="195"/>
      <c r="Y232" s="195"/>
    </row>
    <row r="233" spans="1:25">
      <c r="A233" s="195"/>
      <c r="B233" s="195"/>
      <c r="C233" s="195"/>
      <c r="D233" s="195"/>
      <c r="E233" s="195"/>
      <c r="F233" s="195"/>
      <c r="G233" s="195"/>
      <c r="H233" s="195"/>
      <c r="I233" s="195"/>
      <c r="J233" s="195"/>
      <c r="K233" s="195"/>
      <c r="L233" s="195"/>
      <c r="M233" s="195"/>
      <c r="N233" s="195"/>
      <c r="O233" s="195"/>
      <c r="P233" s="195"/>
      <c r="Q233" s="195"/>
      <c r="R233" s="195"/>
      <c r="S233" s="195"/>
      <c r="T233" s="195"/>
      <c r="U233" s="195"/>
      <c r="V233" s="195"/>
      <c r="W233" s="195"/>
      <c r="X233" s="195"/>
      <c r="Y233" s="195"/>
    </row>
    <row r="234" spans="1:25">
      <c r="A234" s="195"/>
      <c r="B234" s="195"/>
      <c r="C234" s="195"/>
      <c r="D234" s="195"/>
      <c r="E234" s="195"/>
      <c r="F234" s="195"/>
      <c r="G234" s="195"/>
      <c r="H234" s="195"/>
      <c r="I234" s="195"/>
      <c r="J234" s="195"/>
      <c r="K234" s="195"/>
      <c r="L234" s="195"/>
      <c r="M234" s="195"/>
      <c r="N234" s="195"/>
      <c r="O234" s="195"/>
      <c r="P234" s="195"/>
      <c r="Q234" s="195"/>
      <c r="R234" s="195"/>
      <c r="S234" s="195"/>
      <c r="T234" s="195"/>
      <c r="U234" s="195"/>
      <c r="V234" s="195"/>
      <c r="W234" s="195"/>
      <c r="X234" s="195"/>
      <c r="Y234" s="195"/>
    </row>
    <row r="235" spans="1:25">
      <c r="A235" s="195"/>
      <c r="B235" s="195"/>
      <c r="C235" s="195"/>
      <c r="D235" s="195"/>
      <c r="E235" s="195"/>
      <c r="F235" s="195"/>
      <c r="G235" s="195"/>
      <c r="H235" s="195"/>
      <c r="I235" s="195"/>
      <c r="J235" s="195"/>
      <c r="K235" s="195"/>
      <c r="L235" s="195"/>
      <c r="M235" s="195"/>
      <c r="N235" s="195"/>
      <c r="O235" s="195"/>
      <c r="P235" s="195"/>
      <c r="Q235" s="195"/>
      <c r="R235" s="195"/>
      <c r="S235" s="195"/>
      <c r="T235" s="195"/>
      <c r="U235" s="195"/>
      <c r="V235" s="195"/>
      <c r="W235" s="195"/>
      <c r="X235" s="195"/>
      <c r="Y235" s="195"/>
    </row>
    <row r="236" spans="1:25">
      <c r="A236" s="195"/>
      <c r="B236" s="195"/>
      <c r="C236" s="195"/>
      <c r="D236" s="195"/>
      <c r="E236" s="195"/>
      <c r="F236" s="195"/>
      <c r="G236" s="195"/>
      <c r="H236" s="195"/>
      <c r="I236" s="195"/>
      <c r="J236" s="195"/>
      <c r="K236" s="195"/>
      <c r="L236" s="195"/>
      <c r="M236" s="195"/>
      <c r="N236" s="195"/>
      <c r="O236" s="195"/>
      <c r="P236" s="195"/>
      <c r="Q236" s="195"/>
      <c r="R236" s="195"/>
      <c r="S236" s="195"/>
      <c r="T236" s="195"/>
      <c r="U236" s="195"/>
      <c r="V236" s="195"/>
      <c r="W236" s="195"/>
      <c r="X236" s="195"/>
      <c r="Y236" s="195"/>
    </row>
    <row r="237" spans="1:25">
      <c r="A237" s="195"/>
      <c r="B237" s="195"/>
      <c r="C237" s="195"/>
      <c r="D237" s="195"/>
      <c r="E237" s="195"/>
      <c r="F237" s="195"/>
      <c r="G237" s="195"/>
      <c r="H237" s="195"/>
      <c r="I237" s="195"/>
      <c r="J237" s="195"/>
      <c r="K237" s="195"/>
      <c r="L237" s="195"/>
      <c r="M237" s="195"/>
      <c r="N237" s="195"/>
      <c r="O237" s="195"/>
      <c r="P237" s="195"/>
      <c r="Q237" s="195"/>
      <c r="R237" s="195"/>
      <c r="S237" s="195"/>
      <c r="T237" s="195"/>
      <c r="U237" s="195"/>
      <c r="V237" s="195"/>
      <c r="W237" s="195"/>
      <c r="X237" s="195"/>
      <c r="Y237" s="195"/>
    </row>
    <row r="238" spans="1:25">
      <c r="A238" s="195"/>
      <c r="B238" s="195"/>
      <c r="C238" s="195"/>
      <c r="D238" s="195"/>
      <c r="E238" s="195"/>
      <c r="F238" s="195"/>
      <c r="G238" s="195"/>
      <c r="H238" s="195"/>
      <c r="I238" s="195"/>
      <c r="J238" s="195"/>
      <c r="K238" s="195"/>
      <c r="L238" s="195"/>
      <c r="M238" s="195"/>
      <c r="N238" s="195"/>
      <c r="O238" s="195"/>
      <c r="P238" s="195"/>
      <c r="Q238" s="195"/>
      <c r="R238" s="195"/>
      <c r="S238" s="195"/>
      <c r="T238" s="195"/>
      <c r="U238" s="195"/>
      <c r="V238" s="195"/>
      <c r="W238" s="195"/>
      <c r="X238" s="195"/>
      <c r="Y238" s="195"/>
    </row>
    <row r="239" spans="1:25">
      <c r="A239" s="195"/>
      <c r="B239" s="195"/>
      <c r="C239" s="195"/>
      <c r="D239" s="195"/>
      <c r="E239" s="195"/>
      <c r="F239" s="195"/>
      <c r="G239" s="195"/>
      <c r="H239" s="195"/>
      <c r="I239" s="195"/>
      <c r="J239" s="195"/>
      <c r="K239" s="195"/>
      <c r="L239" s="195"/>
      <c r="M239" s="195"/>
      <c r="N239" s="195"/>
      <c r="O239" s="195"/>
      <c r="P239" s="195"/>
      <c r="Q239" s="195"/>
      <c r="R239" s="195"/>
      <c r="S239" s="195"/>
      <c r="T239" s="195"/>
      <c r="U239" s="195"/>
      <c r="V239" s="195"/>
      <c r="W239" s="195"/>
      <c r="X239" s="195"/>
      <c r="Y239" s="195"/>
    </row>
    <row r="240" spans="1:25">
      <c r="A240" s="195"/>
      <c r="B240" s="195"/>
      <c r="C240" s="195"/>
      <c r="D240" s="195"/>
      <c r="E240" s="195"/>
      <c r="F240" s="195"/>
      <c r="G240" s="195"/>
      <c r="H240" s="195"/>
      <c r="I240" s="195"/>
      <c r="J240" s="195"/>
      <c r="K240" s="195"/>
      <c r="L240" s="195"/>
      <c r="M240" s="195"/>
      <c r="N240" s="195"/>
      <c r="O240" s="195"/>
      <c r="P240" s="195"/>
      <c r="Q240" s="195"/>
      <c r="R240" s="195"/>
      <c r="S240" s="195"/>
      <c r="T240" s="195"/>
      <c r="U240" s="195"/>
      <c r="V240" s="195"/>
      <c r="W240" s="195"/>
      <c r="X240" s="195"/>
      <c r="Y240" s="195"/>
    </row>
    <row r="241" spans="1:25">
      <c r="A241" s="195"/>
      <c r="B241" s="195"/>
      <c r="C241" s="195"/>
      <c r="D241" s="195"/>
      <c r="E241" s="195"/>
      <c r="F241" s="195"/>
      <c r="G241" s="195"/>
      <c r="H241" s="195"/>
      <c r="I241" s="195"/>
      <c r="J241" s="195"/>
      <c r="K241" s="195"/>
      <c r="L241" s="195"/>
      <c r="M241" s="195"/>
      <c r="N241" s="195"/>
      <c r="O241" s="195"/>
      <c r="P241" s="195"/>
      <c r="Q241" s="195"/>
      <c r="R241" s="195"/>
      <c r="S241" s="195"/>
      <c r="T241" s="195"/>
      <c r="U241" s="195"/>
      <c r="V241" s="195"/>
      <c r="W241" s="195"/>
      <c r="X241" s="195"/>
      <c r="Y241" s="195"/>
    </row>
    <row r="242" spans="1:25">
      <c r="A242" s="195"/>
      <c r="B242" s="195"/>
      <c r="C242" s="195"/>
      <c r="D242" s="195"/>
      <c r="E242" s="195"/>
      <c r="F242" s="195"/>
      <c r="G242" s="195"/>
      <c r="H242" s="195"/>
      <c r="I242" s="195"/>
      <c r="J242" s="195"/>
      <c r="K242" s="195"/>
      <c r="L242" s="195"/>
      <c r="M242" s="195"/>
      <c r="N242" s="195"/>
      <c r="O242" s="195"/>
      <c r="P242" s="195"/>
      <c r="Q242" s="195"/>
      <c r="R242" s="195"/>
      <c r="S242" s="195"/>
      <c r="T242" s="195"/>
      <c r="U242" s="195"/>
      <c r="V242" s="195"/>
      <c r="W242" s="195"/>
      <c r="X242" s="195"/>
      <c r="Y242" s="195"/>
    </row>
    <row r="243" spans="1:25">
      <c r="A243" s="195"/>
      <c r="B243" s="195"/>
      <c r="C243" s="195"/>
      <c r="D243" s="195"/>
      <c r="E243" s="195"/>
      <c r="F243" s="195"/>
      <c r="G243" s="195"/>
      <c r="H243" s="195"/>
      <c r="I243" s="195"/>
      <c r="J243" s="195"/>
      <c r="K243" s="195"/>
      <c r="L243" s="195"/>
      <c r="M243" s="195"/>
      <c r="N243" s="195"/>
      <c r="O243" s="195"/>
      <c r="P243" s="195"/>
      <c r="Q243" s="195"/>
      <c r="R243" s="195"/>
      <c r="S243" s="195"/>
      <c r="T243" s="195"/>
      <c r="U243" s="195"/>
      <c r="V243" s="195"/>
      <c r="W243" s="195"/>
      <c r="X243" s="195"/>
      <c r="Y243" s="195"/>
    </row>
    <row r="244" spans="1:25">
      <c r="A244" s="195"/>
      <c r="B244" s="195"/>
      <c r="C244" s="195"/>
      <c r="D244" s="195"/>
      <c r="E244" s="195"/>
      <c r="F244" s="195"/>
      <c r="G244" s="195"/>
      <c r="H244" s="195"/>
      <c r="I244" s="195"/>
      <c r="J244" s="195"/>
      <c r="K244" s="195"/>
      <c r="L244" s="195"/>
      <c r="M244" s="195"/>
      <c r="N244" s="195"/>
      <c r="O244" s="195"/>
      <c r="P244" s="195"/>
      <c r="Q244" s="195"/>
      <c r="R244" s="195"/>
      <c r="S244" s="195"/>
      <c r="T244" s="195"/>
      <c r="U244" s="195"/>
      <c r="V244" s="195"/>
      <c r="W244" s="195"/>
      <c r="X244" s="195"/>
      <c r="Y244" s="195"/>
    </row>
    <row r="245" spans="1:25">
      <c r="A245" s="195"/>
      <c r="B245" s="195"/>
      <c r="C245" s="195"/>
      <c r="D245" s="195"/>
      <c r="E245" s="195"/>
      <c r="F245" s="195"/>
      <c r="G245" s="195"/>
      <c r="H245" s="195"/>
      <c r="I245" s="195"/>
      <c r="J245" s="195"/>
      <c r="K245" s="195"/>
      <c r="L245" s="195"/>
      <c r="M245" s="195"/>
      <c r="N245" s="195"/>
      <c r="O245" s="195"/>
      <c r="P245" s="195"/>
      <c r="Q245" s="195"/>
      <c r="R245" s="195"/>
      <c r="S245" s="195"/>
      <c r="T245" s="195"/>
      <c r="U245" s="195"/>
      <c r="V245" s="195"/>
      <c r="W245" s="195"/>
      <c r="X245" s="195"/>
      <c r="Y245" s="195"/>
    </row>
    <row r="246" spans="1:25">
      <c r="A246" s="195"/>
      <c r="B246" s="195"/>
      <c r="C246" s="195"/>
      <c r="D246" s="195"/>
      <c r="E246" s="195"/>
      <c r="F246" s="195"/>
      <c r="G246" s="195"/>
      <c r="H246" s="195"/>
      <c r="I246" s="195"/>
      <c r="J246" s="195"/>
      <c r="K246" s="195"/>
      <c r="L246" s="195"/>
      <c r="M246" s="195"/>
      <c r="N246" s="195"/>
      <c r="O246" s="195"/>
      <c r="P246" s="195"/>
      <c r="Q246" s="195"/>
      <c r="R246" s="195"/>
      <c r="S246" s="195"/>
      <c r="T246" s="195"/>
      <c r="U246" s="195"/>
      <c r="V246" s="195"/>
      <c r="W246" s="195"/>
      <c r="X246" s="195"/>
      <c r="Y246" s="195"/>
    </row>
    <row r="247" spans="1:25">
      <c r="A247" s="195"/>
      <c r="B247" s="195"/>
      <c r="C247" s="195"/>
      <c r="D247" s="195"/>
      <c r="E247" s="195"/>
      <c r="F247" s="195"/>
      <c r="G247" s="195"/>
      <c r="H247" s="195"/>
      <c r="I247" s="195"/>
      <c r="J247" s="195"/>
      <c r="K247" s="195"/>
      <c r="L247" s="195"/>
      <c r="M247" s="195"/>
      <c r="N247" s="195"/>
      <c r="O247" s="195"/>
      <c r="P247" s="195"/>
      <c r="Q247" s="195"/>
      <c r="R247" s="195"/>
      <c r="S247" s="195"/>
      <c r="T247" s="195"/>
      <c r="U247" s="195"/>
      <c r="V247" s="195"/>
      <c r="W247" s="195"/>
      <c r="X247" s="195"/>
      <c r="Y247" s="195"/>
    </row>
    <row r="248" spans="1:25">
      <c r="A248" s="195"/>
      <c r="B248" s="195"/>
      <c r="C248" s="195"/>
      <c r="D248" s="195"/>
      <c r="E248" s="195"/>
      <c r="F248" s="195"/>
      <c r="G248" s="195"/>
      <c r="H248" s="195"/>
      <c r="I248" s="195"/>
      <c r="J248" s="195"/>
      <c r="K248" s="195"/>
      <c r="L248" s="195"/>
      <c r="M248" s="195"/>
      <c r="N248" s="195"/>
      <c r="O248" s="195"/>
      <c r="P248" s="195"/>
      <c r="Q248" s="195"/>
      <c r="R248" s="195"/>
      <c r="S248" s="195"/>
      <c r="T248" s="195"/>
      <c r="U248" s="195"/>
      <c r="V248" s="195"/>
      <c r="W248" s="195"/>
      <c r="X248" s="195"/>
      <c r="Y248" s="195"/>
    </row>
    <row r="249" spans="1:25">
      <c r="A249" s="195"/>
      <c r="B249" s="195"/>
      <c r="C249" s="195"/>
      <c r="D249" s="195"/>
      <c r="E249" s="195"/>
      <c r="F249" s="195"/>
      <c r="G249" s="195"/>
      <c r="H249" s="195"/>
      <c r="I249" s="195"/>
      <c r="J249" s="195"/>
      <c r="K249" s="195"/>
      <c r="L249" s="195"/>
      <c r="M249" s="195"/>
      <c r="N249" s="195"/>
      <c r="O249" s="195"/>
      <c r="P249" s="195"/>
      <c r="Q249" s="195"/>
      <c r="R249" s="195"/>
      <c r="S249" s="195"/>
      <c r="T249" s="195"/>
      <c r="U249" s="195"/>
      <c r="V249" s="195"/>
      <c r="W249" s="195"/>
      <c r="X249" s="195"/>
      <c r="Y249" s="195"/>
    </row>
    <row r="250" spans="1:25">
      <c r="A250" s="195"/>
      <c r="B250" s="195"/>
      <c r="C250" s="195"/>
      <c r="D250" s="195"/>
      <c r="E250" s="195"/>
      <c r="F250" s="195"/>
      <c r="G250" s="195"/>
      <c r="H250" s="195"/>
      <c r="I250" s="195"/>
      <c r="J250" s="195"/>
      <c r="K250" s="195"/>
      <c r="L250" s="195"/>
      <c r="M250" s="195"/>
      <c r="N250" s="195"/>
      <c r="O250" s="195"/>
      <c r="P250" s="195"/>
      <c r="Q250" s="195"/>
      <c r="R250" s="195"/>
      <c r="S250" s="195"/>
      <c r="T250" s="195"/>
      <c r="U250" s="195"/>
      <c r="V250" s="195"/>
      <c r="W250" s="195"/>
      <c r="X250" s="195"/>
      <c r="Y250" s="195"/>
    </row>
    <row r="251" spans="1:25">
      <c r="A251" s="195"/>
      <c r="B251" s="195"/>
      <c r="C251" s="195"/>
      <c r="D251" s="195"/>
      <c r="E251" s="195"/>
      <c r="F251" s="195"/>
      <c r="G251" s="195"/>
      <c r="H251" s="195"/>
      <c r="I251" s="195"/>
      <c r="J251" s="195"/>
      <c r="K251" s="195"/>
      <c r="L251" s="195"/>
      <c r="M251" s="195"/>
      <c r="N251" s="195"/>
      <c r="O251" s="195"/>
      <c r="P251" s="195"/>
      <c r="Q251" s="195"/>
      <c r="R251" s="195"/>
      <c r="S251" s="195"/>
      <c r="T251" s="195"/>
      <c r="U251" s="195"/>
      <c r="V251" s="195"/>
      <c r="W251" s="195"/>
      <c r="X251" s="195"/>
      <c r="Y251" s="195"/>
    </row>
    <row r="252" spans="1:25">
      <c r="A252" s="195"/>
      <c r="B252" s="195"/>
      <c r="C252" s="195"/>
      <c r="D252" s="195"/>
      <c r="E252" s="195"/>
      <c r="F252" s="195"/>
      <c r="G252" s="195"/>
      <c r="H252" s="195"/>
      <c r="I252" s="195"/>
      <c r="J252" s="195"/>
      <c r="K252" s="195"/>
      <c r="L252" s="195"/>
      <c r="M252" s="195"/>
      <c r="N252" s="195"/>
      <c r="O252" s="195"/>
      <c r="P252" s="195"/>
      <c r="Q252" s="195"/>
      <c r="R252" s="195"/>
      <c r="S252" s="195"/>
      <c r="T252" s="195"/>
      <c r="U252" s="195"/>
      <c r="V252" s="195"/>
      <c r="W252" s="195"/>
      <c r="X252" s="195"/>
      <c r="Y252" s="195"/>
    </row>
    <row r="253" spans="1:25">
      <c r="A253" s="195"/>
      <c r="B253" s="195"/>
      <c r="C253" s="195"/>
      <c r="D253" s="195"/>
      <c r="E253" s="195"/>
      <c r="F253" s="195"/>
      <c r="G253" s="195"/>
      <c r="H253" s="195"/>
      <c r="I253" s="195"/>
      <c r="J253" s="195"/>
      <c r="K253" s="195"/>
      <c r="L253" s="195"/>
      <c r="M253" s="195"/>
      <c r="N253" s="195"/>
      <c r="O253" s="195"/>
      <c r="P253" s="195"/>
      <c r="Q253" s="195"/>
      <c r="R253" s="195"/>
      <c r="S253" s="195"/>
      <c r="T253" s="195"/>
      <c r="U253" s="195"/>
      <c r="V253" s="195"/>
      <c r="W253" s="195"/>
      <c r="X253" s="195"/>
      <c r="Y253" s="195"/>
    </row>
    <row r="254" spans="1:25">
      <c r="A254" s="195"/>
      <c r="B254" s="195"/>
      <c r="C254" s="195"/>
      <c r="D254" s="195"/>
      <c r="E254" s="195"/>
      <c r="F254" s="195"/>
      <c r="G254" s="195"/>
      <c r="H254" s="195"/>
      <c r="I254" s="195"/>
      <c r="J254" s="195"/>
      <c r="K254" s="195"/>
      <c r="L254" s="195"/>
      <c r="M254" s="195"/>
      <c r="N254" s="195"/>
      <c r="O254" s="195"/>
      <c r="P254" s="195"/>
      <c r="Q254" s="195"/>
      <c r="R254" s="195"/>
      <c r="S254" s="195"/>
      <c r="T254" s="195"/>
      <c r="U254" s="195"/>
      <c r="V254" s="195"/>
      <c r="W254" s="195"/>
      <c r="X254" s="195"/>
      <c r="Y254" s="195"/>
    </row>
    <row r="255" spans="1:25">
      <c r="A255" s="195"/>
      <c r="B255" s="195"/>
      <c r="C255" s="195"/>
      <c r="D255" s="195"/>
      <c r="E255" s="195"/>
      <c r="F255" s="195"/>
      <c r="G255" s="195"/>
      <c r="H255" s="195"/>
      <c r="I255" s="195"/>
      <c r="J255" s="195"/>
      <c r="K255" s="195"/>
      <c r="L255" s="195"/>
      <c r="M255" s="195"/>
      <c r="N255" s="195"/>
      <c r="O255" s="195"/>
      <c r="P255" s="195"/>
      <c r="Q255" s="195"/>
      <c r="R255" s="195"/>
      <c r="S255" s="195"/>
      <c r="T255" s="195"/>
      <c r="U255" s="195"/>
      <c r="V255" s="195"/>
      <c r="W255" s="195"/>
      <c r="X255" s="195"/>
      <c r="Y255" s="195"/>
    </row>
    <row r="256" spans="1:25">
      <c r="A256" s="195"/>
      <c r="B256" s="195"/>
      <c r="C256" s="195"/>
      <c r="D256" s="195"/>
      <c r="E256" s="195"/>
      <c r="F256" s="195"/>
      <c r="G256" s="195"/>
      <c r="H256" s="195"/>
      <c r="I256" s="195"/>
      <c r="J256" s="195"/>
      <c r="K256" s="195"/>
      <c r="L256" s="195"/>
      <c r="M256" s="195"/>
      <c r="N256" s="195"/>
      <c r="O256" s="195"/>
      <c r="P256" s="195"/>
      <c r="Q256" s="195"/>
      <c r="R256" s="195"/>
      <c r="S256" s="195"/>
      <c r="T256" s="195"/>
      <c r="U256" s="195"/>
      <c r="V256" s="195"/>
      <c r="W256" s="195"/>
      <c r="X256" s="195"/>
      <c r="Y256" s="195"/>
    </row>
    <row r="257" spans="1:25">
      <c r="A257" s="195"/>
      <c r="B257" s="195"/>
      <c r="C257" s="195"/>
      <c r="D257" s="195"/>
      <c r="E257" s="195"/>
      <c r="F257" s="195"/>
      <c r="G257" s="195"/>
      <c r="H257" s="195"/>
      <c r="I257" s="195"/>
      <c r="J257" s="195"/>
      <c r="K257" s="195"/>
      <c r="L257" s="195"/>
      <c r="M257" s="195"/>
      <c r="N257" s="195"/>
      <c r="O257" s="195"/>
      <c r="P257" s="195"/>
      <c r="Q257" s="195"/>
      <c r="R257" s="195"/>
      <c r="S257" s="195"/>
      <c r="T257" s="195"/>
      <c r="U257" s="195"/>
      <c r="V257" s="195"/>
      <c r="W257" s="195"/>
      <c r="X257" s="195"/>
      <c r="Y257" s="195"/>
    </row>
    <row r="258" spans="1:25">
      <c r="A258" s="195"/>
      <c r="B258" s="195"/>
      <c r="C258" s="195"/>
      <c r="D258" s="195"/>
      <c r="E258" s="195"/>
      <c r="F258" s="195"/>
      <c r="G258" s="195"/>
      <c r="H258" s="195"/>
      <c r="I258" s="195"/>
      <c r="J258" s="195"/>
      <c r="K258" s="195"/>
      <c r="L258" s="195"/>
      <c r="M258" s="195"/>
      <c r="N258" s="195"/>
      <c r="O258" s="195"/>
      <c r="P258" s="195"/>
      <c r="Q258" s="195"/>
      <c r="R258" s="195"/>
      <c r="S258" s="195"/>
      <c r="T258" s="195"/>
      <c r="U258" s="195"/>
      <c r="V258" s="195"/>
      <c r="W258" s="195"/>
      <c r="X258" s="195"/>
      <c r="Y258" s="195"/>
    </row>
    <row r="259" spans="1:25">
      <c r="A259" s="195"/>
      <c r="B259" s="195"/>
      <c r="C259" s="195"/>
      <c r="D259" s="195"/>
      <c r="E259" s="195"/>
      <c r="F259" s="195"/>
      <c r="G259" s="195"/>
      <c r="H259" s="195"/>
      <c r="I259" s="195"/>
      <c r="J259" s="195"/>
      <c r="K259" s="195"/>
      <c r="L259" s="195"/>
      <c r="M259" s="195"/>
      <c r="N259" s="195"/>
      <c r="O259" s="195"/>
      <c r="P259" s="195"/>
      <c r="Q259" s="195"/>
      <c r="R259" s="195"/>
      <c r="S259" s="195"/>
      <c r="T259" s="195"/>
      <c r="U259" s="195"/>
      <c r="V259" s="195"/>
      <c r="W259" s="195"/>
      <c r="X259" s="195"/>
      <c r="Y259" s="195"/>
    </row>
    <row r="260" spans="1:25">
      <c r="A260" s="195"/>
      <c r="B260" s="195"/>
      <c r="C260" s="195"/>
      <c r="D260" s="195"/>
      <c r="E260" s="195"/>
      <c r="F260" s="195"/>
      <c r="G260" s="195"/>
      <c r="H260" s="195"/>
      <c r="I260" s="195"/>
      <c r="J260" s="195"/>
      <c r="K260" s="195"/>
      <c r="L260" s="195"/>
      <c r="M260" s="195"/>
      <c r="N260" s="195"/>
      <c r="O260" s="195"/>
      <c r="P260" s="195"/>
      <c r="Q260" s="195"/>
      <c r="R260" s="195"/>
      <c r="S260" s="195"/>
      <c r="T260" s="195"/>
      <c r="U260" s="195"/>
      <c r="V260" s="195"/>
      <c r="W260" s="195"/>
      <c r="X260" s="195"/>
      <c r="Y260" s="195"/>
    </row>
    <row r="261" spans="1:25">
      <c r="A261" s="195"/>
      <c r="B261" s="195"/>
      <c r="C261" s="195"/>
      <c r="D261" s="195"/>
      <c r="E261" s="195"/>
      <c r="F261" s="195"/>
      <c r="G261" s="195"/>
      <c r="H261" s="195"/>
      <c r="I261" s="195"/>
      <c r="J261" s="195"/>
      <c r="K261" s="195"/>
      <c r="L261" s="195"/>
      <c r="M261" s="195"/>
      <c r="N261" s="195"/>
      <c r="O261" s="195"/>
      <c r="P261" s="195"/>
      <c r="Q261" s="195"/>
      <c r="R261" s="195"/>
      <c r="S261" s="195"/>
      <c r="T261" s="195"/>
      <c r="U261" s="195"/>
      <c r="V261" s="195"/>
      <c r="W261" s="195"/>
      <c r="X261" s="195"/>
      <c r="Y261" s="195"/>
    </row>
    <row r="262" spans="1:25">
      <c r="A262" s="195"/>
      <c r="B262" s="195"/>
      <c r="C262" s="195"/>
      <c r="D262" s="195"/>
      <c r="E262" s="195"/>
      <c r="F262" s="195"/>
      <c r="G262" s="195"/>
      <c r="H262" s="195"/>
      <c r="I262" s="195"/>
      <c r="J262" s="195"/>
      <c r="K262" s="195"/>
      <c r="L262" s="195"/>
      <c r="M262" s="195"/>
      <c r="N262" s="195"/>
      <c r="O262" s="195"/>
      <c r="P262" s="195"/>
      <c r="Q262" s="195"/>
      <c r="R262" s="195"/>
      <c r="S262" s="195"/>
      <c r="T262" s="195"/>
      <c r="U262" s="195"/>
      <c r="V262" s="195"/>
      <c r="W262" s="195"/>
      <c r="X262" s="195"/>
      <c r="Y262" s="195"/>
    </row>
    <row r="263" spans="1:25">
      <c r="A263" s="195"/>
      <c r="B263" s="195"/>
      <c r="C263" s="195"/>
      <c r="D263" s="195"/>
      <c r="E263" s="195"/>
      <c r="F263" s="195"/>
      <c r="G263" s="195"/>
      <c r="H263" s="195"/>
      <c r="I263" s="195"/>
      <c r="J263" s="195"/>
      <c r="K263" s="195"/>
      <c r="L263" s="195"/>
      <c r="M263" s="195"/>
      <c r="N263" s="195"/>
      <c r="O263" s="195"/>
      <c r="P263" s="195"/>
      <c r="Q263" s="195"/>
      <c r="R263" s="195"/>
      <c r="S263" s="195"/>
      <c r="T263" s="195"/>
      <c r="U263" s="195"/>
      <c r="V263" s="195"/>
      <c r="W263" s="195"/>
      <c r="X263" s="195"/>
      <c r="Y263" s="195"/>
    </row>
    <row r="264" spans="1:25">
      <c r="A264" s="195"/>
      <c r="B264" s="195"/>
      <c r="C264" s="195"/>
      <c r="D264" s="195"/>
      <c r="E264" s="195"/>
      <c r="F264" s="195"/>
      <c r="G264" s="195"/>
      <c r="H264" s="195"/>
      <c r="I264" s="195"/>
      <c r="J264" s="195"/>
      <c r="K264" s="195"/>
      <c r="L264" s="195"/>
      <c r="M264" s="195"/>
      <c r="N264" s="195"/>
      <c r="O264" s="195"/>
      <c r="P264" s="195"/>
      <c r="Q264" s="195"/>
      <c r="R264" s="195"/>
      <c r="S264" s="195"/>
      <c r="T264" s="195"/>
      <c r="U264" s="195"/>
      <c r="V264" s="195"/>
      <c r="W264" s="195"/>
      <c r="X264" s="195"/>
      <c r="Y264" s="195"/>
    </row>
    <row r="265" spans="1:25">
      <c r="A265" s="195"/>
      <c r="B265" s="195"/>
      <c r="C265" s="195"/>
      <c r="D265" s="195"/>
      <c r="E265" s="195"/>
      <c r="F265" s="195"/>
      <c r="G265" s="195"/>
      <c r="H265" s="195"/>
      <c r="I265" s="195"/>
      <c r="J265" s="195"/>
      <c r="K265" s="195"/>
      <c r="L265" s="195"/>
      <c r="M265" s="195"/>
      <c r="N265" s="195"/>
      <c r="O265" s="195"/>
      <c r="P265" s="195"/>
      <c r="Q265" s="195"/>
      <c r="R265" s="195"/>
      <c r="S265" s="195"/>
      <c r="T265" s="195"/>
      <c r="U265" s="195"/>
      <c r="V265" s="195"/>
      <c r="W265" s="195"/>
      <c r="X265" s="195"/>
      <c r="Y265" s="195"/>
    </row>
    <row r="266" spans="1:25">
      <c r="A266" s="195"/>
      <c r="B266" s="195"/>
      <c r="C266" s="195"/>
      <c r="D266" s="195"/>
      <c r="E266" s="195"/>
      <c r="F266" s="195"/>
      <c r="G266" s="195"/>
      <c r="H266" s="195"/>
      <c r="I266" s="195"/>
      <c r="J266" s="195"/>
      <c r="K266" s="195"/>
      <c r="L266" s="195"/>
      <c r="M266" s="195"/>
      <c r="N266" s="195"/>
      <c r="O266" s="195"/>
      <c r="P266" s="195"/>
      <c r="Q266" s="195"/>
      <c r="R266" s="195"/>
      <c r="S266" s="195"/>
      <c r="T266" s="195"/>
      <c r="U266" s="195"/>
      <c r="V266" s="195"/>
      <c r="W266" s="195"/>
      <c r="X266" s="195"/>
      <c r="Y266" s="195"/>
    </row>
    <row r="267" spans="1:25">
      <c r="A267" s="195"/>
      <c r="B267" s="195"/>
      <c r="C267" s="195"/>
      <c r="D267" s="195"/>
      <c r="E267" s="195"/>
      <c r="F267" s="195"/>
      <c r="G267" s="195"/>
      <c r="H267" s="195"/>
      <c r="I267" s="195"/>
      <c r="J267" s="195"/>
      <c r="K267" s="195"/>
      <c r="L267" s="195"/>
      <c r="M267" s="195"/>
      <c r="N267" s="195"/>
      <c r="O267" s="195"/>
      <c r="P267" s="195"/>
      <c r="Q267" s="195"/>
      <c r="R267" s="195"/>
      <c r="S267" s="195"/>
      <c r="T267" s="195"/>
      <c r="U267" s="195"/>
      <c r="V267" s="195"/>
      <c r="W267" s="195"/>
      <c r="X267" s="195"/>
      <c r="Y267" s="195"/>
    </row>
    <row r="268" spans="1:25">
      <c r="A268" s="195"/>
      <c r="B268" s="195"/>
      <c r="C268" s="195"/>
      <c r="D268" s="195"/>
      <c r="E268" s="195"/>
      <c r="F268" s="195"/>
      <c r="G268" s="195"/>
      <c r="H268" s="195"/>
      <c r="I268" s="195"/>
      <c r="J268" s="195"/>
      <c r="K268" s="195"/>
      <c r="L268" s="195"/>
      <c r="M268" s="195"/>
      <c r="N268" s="195"/>
      <c r="O268" s="195"/>
      <c r="P268" s="195"/>
      <c r="Q268" s="195"/>
      <c r="R268" s="195"/>
      <c r="S268" s="195"/>
      <c r="T268" s="195"/>
      <c r="U268" s="195"/>
      <c r="V268" s="195"/>
      <c r="W268" s="195"/>
      <c r="X268" s="195"/>
      <c r="Y268" s="195"/>
    </row>
    <row r="269" spans="1:25">
      <c r="A269" s="195"/>
      <c r="B269" s="195"/>
      <c r="C269" s="195"/>
      <c r="D269" s="195"/>
      <c r="E269" s="195"/>
      <c r="F269" s="195"/>
      <c r="G269" s="195"/>
      <c r="H269" s="195"/>
      <c r="I269" s="195"/>
      <c r="J269" s="195"/>
      <c r="K269" s="195"/>
      <c r="L269" s="195"/>
      <c r="M269" s="195"/>
      <c r="N269" s="195"/>
      <c r="O269" s="195"/>
      <c r="P269" s="195"/>
      <c r="Q269" s="195"/>
      <c r="R269" s="195"/>
      <c r="S269" s="195"/>
      <c r="T269" s="195"/>
      <c r="U269" s="195"/>
      <c r="V269" s="195"/>
      <c r="W269" s="195"/>
      <c r="X269" s="195"/>
      <c r="Y269" s="195"/>
    </row>
    <row r="270" spans="1:25">
      <c r="A270" s="195"/>
      <c r="B270" s="195"/>
      <c r="C270" s="195"/>
      <c r="D270" s="195"/>
      <c r="E270" s="195"/>
      <c r="F270" s="195"/>
      <c r="G270" s="195"/>
      <c r="H270" s="195"/>
      <c r="I270" s="195"/>
      <c r="J270" s="195"/>
      <c r="K270" s="195"/>
      <c r="L270" s="195"/>
      <c r="M270" s="195"/>
      <c r="N270" s="195"/>
      <c r="O270" s="195"/>
      <c r="P270" s="195"/>
      <c r="Q270" s="195"/>
      <c r="R270" s="195"/>
      <c r="S270" s="195"/>
      <c r="T270" s="195"/>
      <c r="U270" s="195"/>
      <c r="V270" s="195"/>
      <c r="W270" s="195"/>
      <c r="X270" s="195"/>
      <c r="Y270" s="195"/>
    </row>
    <row r="271" spans="1:25">
      <c r="A271" s="195"/>
      <c r="B271" s="195"/>
      <c r="C271" s="195"/>
      <c r="D271" s="195"/>
      <c r="E271" s="195"/>
      <c r="F271" s="195"/>
      <c r="G271" s="195"/>
      <c r="H271" s="195"/>
      <c r="I271" s="195"/>
      <c r="J271" s="195"/>
      <c r="K271" s="195"/>
      <c r="L271" s="195"/>
      <c r="M271" s="195"/>
      <c r="N271" s="195"/>
      <c r="O271" s="195"/>
      <c r="P271" s="195"/>
      <c r="Q271" s="195"/>
      <c r="R271" s="195"/>
      <c r="S271" s="195"/>
      <c r="T271" s="195"/>
      <c r="U271" s="195"/>
      <c r="V271" s="195"/>
      <c r="W271" s="195"/>
      <c r="X271" s="195"/>
      <c r="Y271" s="195"/>
    </row>
    <row r="272" spans="1:25">
      <c r="A272" s="195"/>
      <c r="B272" s="195"/>
      <c r="C272" s="195"/>
      <c r="D272" s="195"/>
      <c r="E272" s="195"/>
      <c r="F272" s="195"/>
      <c r="G272" s="195"/>
      <c r="H272" s="195"/>
      <c r="I272" s="195"/>
      <c r="J272" s="195"/>
      <c r="K272" s="195"/>
      <c r="L272" s="195"/>
      <c r="M272" s="195"/>
      <c r="N272" s="195"/>
      <c r="O272" s="195"/>
      <c r="P272" s="195"/>
      <c r="Q272" s="195"/>
      <c r="R272" s="195"/>
      <c r="S272" s="195"/>
      <c r="T272" s="195"/>
      <c r="U272" s="195"/>
      <c r="V272" s="195"/>
      <c r="W272" s="195"/>
      <c r="X272" s="195"/>
      <c r="Y272" s="195"/>
    </row>
    <row r="273" spans="1:25">
      <c r="A273" s="195"/>
      <c r="B273" s="195"/>
      <c r="C273" s="195"/>
      <c r="D273" s="195"/>
      <c r="E273" s="195"/>
      <c r="F273" s="195"/>
      <c r="G273" s="195"/>
      <c r="H273" s="195"/>
      <c r="I273" s="195"/>
      <c r="J273" s="195"/>
      <c r="K273" s="195"/>
      <c r="L273" s="195"/>
      <c r="M273" s="195"/>
      <c r="N273" s="195"/>
      <c r="O273" s="195"/>
      <c r="P273" s="195"/>
      <c r="Q273" s="195"/>
      <c r="R273" s="195"/>
      <c r="S273" s="195"/>
      <c r="T273" s="195"/>
      <c r="U273" s="195"/>
      <c r="V273" s="195"/>
      <c r="W273" s="195"/>
      <c r="X273" s="195"/>
      <c r="Y273" s="195"/>
    </row>
    <row r="274" spans="1:25">
      <c r="A274" s="195"/>
      <c r="B274" s="195"/>
      <c r="C274" s="195"/>
      <c r="D274" s="195"/>
      <c r="E274" s="195"/>
      <c r="F274" s="195"/>
      <c r="G274" s="195"/>
      <c r="H274" s="195"/>
      <c r="I274" s="195"/>
      <c r="J274" s="195"/>
      <c r="K274" s="195"/>
      <c r="L274" s="195"/>
      <c r="M274" s="195"/>
      <c r="N274" s="195"/>
      <c r="O274" s="195"/>
      <c r="P274" s="195"/>
      <c r="Q274" s="195"/>
      <c r="R274" s="195"/>
      <c r="S274" s="195"/>
      <c r="T274" s="195"/>
      <c r="U274" s="195"/>
      <c r="V274" s="195"/>
      <c r="W274" s="195"/>
      <c r="X274" s="195"/>
      <c r="Y274" s="195"/>
    </row>
    <row r="275" spans="1:25">
      <c r="A275" s="195"/>
      <c r="B275" s="195"/>
      <c r="C275" s="195"/>
      <c r="D275" s="195"/>
      <c r="E275" s="195"/>
      <c r="F275" s="195"/>
      <c r="G275" s="195"/>
      <c r="H275" s="195"/>
      <c r="I275" s="195"/>
      <c r="J275" s="195"/>
      <c r="K275" s="195"/>
      <c r="L275" s="195"/>
      <c r="M275" s="195"/>
      <c r="N275" s="195"/>
      <c r="O275" s="195"/>
      <c r="P275" s="195"/>
      <c r="Q275" s="195"/>
      <c r="R275" s="195"/>
      <c r="S275" s="195"/>
      <c r="T275" s="195"/>
      <c r="U275" s="195"/>
      <c r="V275" s="195"/>
      <c r="W275" s="195"/>
      <c r="X275" s="195"/>
      <c r="Y275" s="195"/>
    </row>
    <row r="276" spans="1:25">
      <c r="A276" s="195"/>
      <c r="B276" s="195"/>
      <c r="C276" s="195"/>
      <c r="D276" s="195"/>
      <c r="E276" s="195"/>
      <c r="F276" s="195"/>
      <c r="G276" s="195"/>
      <c r="H276" s="195"/>
      <c r="I276" s="195"/>
      <c r="J276" s="195"/>
      <c r="K276" s="195"/>
      <c r="L276" s="195"/>
      <c r="M276" s="195"/>
      <c r="N276" s="195"/>
      <c r="O276" s="195"/>
      <c r="P276" s="195"/>
      <c r="Q276" s="195"/>
      <c r="R276" s="195"/>
      <c r="S276" s="195"/>
      <c r="T276" s="195"/>
      <c r="U276" s="195"/>
      <c r="V276" s="195"/>
      <c r="W276" s="195"/>
      <c r="X276" s="195"/>
      <c r="Y276" s="195"/>
    </row>
    <row r="277" spans="1:25">
      <c r="A277" s="195"/>
      <c r="B277" s="195"/>
      <c r="C277" s="195"/>
      <c r="D277" s="195"/>
      <c r="E277" s="195"/>
      <c r="F277" s="195"/>
      <c r="G277" s="195"/>
      <c r="H277" s="195"/>
      <c r="I277" s="195"/>
      <c r="J277" s="195"/>
      <c r="K277" s="195"/>
      <c r="L277" s="195"/>
      <c r="M277" s="195"/>
      <c r="N277" s="195"/>
      <c r="O277" s="195"/>
      <c r="P277" s="195"/>
      <c r="Q277" s="195"/>
      <c r="R277" s="195"/>
      <c r="S277" s="195"/>
      <c r="T277" s="195"/>
      <c r="U277" s="195"/>
      <c r="V277" s="195"/>
      <c r="W277" s="195"/>
      <c r="X277" s="195"/>
      <c r="Y277" s="195"/>
    </row>
    <row r="278" spans="1:25">
      <c r="A278" s="195"/>
      <c r="B278" s="195"/>
      <c r="C278" s="195"/>
      <c r="D278" s="195"/>
      <c r="E278" s="195"/>
      <c r="F278" s="195"/>
      <c r="G278" s="195"/>
      <c r="H278" s="195"/>
      <c r="I278" s="195"/>
      <c r="J278" s="195"/>
      <c r="K278" s="195"/>
      <c r="L278" s="195"/>
      <c r="M278" s="195"/>
      <c r="N278" s="195"/>
      <c r="O278" s="195"/>
      <c r="P278" s="195"/>
      <c r="Q278" s="195"/>
      <c r="R278" s="195"/>
      <c r="S278" s="195"/>
      <c r="T278" s="195"/>
      <c r="U278" s="195"/>
      <c r="V278" s="195"/>
      <c r="W278" s="195"/>
      <c r="X278" s="195"/>
      <c r="Y278" s="195"/>
    </row>
    <row r="279" spans="1:2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c r="Y279" s="195"/>
    </row>
    <row r="280" spans="1:2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c r="Y280" s="195"/>
    </row>
    <row r="281" spans="1:2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c r="Y281" s="195"/>
    </row>
    <row r="282" spans="1:25">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c r="Y282" s="195"/>
    </row>
    <row r="283" spans="1:25">
      <c r="A283" s="195"/>
      <c r="B283" s="195"/>
      <c r="C283" s="195"/>
      <c r="D283" s="195"/>
      <c r="E283" s="195"/>
      <c r="F283" s="195"/>
      <c r="G283" s="195"/>
      <c r="H283" s="195"/>
      <c r="I283" s="195"/>
      <c r="J283" s="195"/>
      <c r="K283" s="195"/>
      <c r="L283" s="195"/>
      <c r="M283" s="195"/>
      <c r="N283" s="195"/>
      <c r="O283" s="195"/>
      <c r="P283" s="195"/>
      <c r="Q283" s="195"/>
      <c r="R283" s="195"/>
      <c r="S283" s="195"/>
      <c r="T283" s="195"/>
      <c r="U283" s="195"/>
      <c r="V283" s="195"/>
      <c r="W283" s="195"/>
      <c r="X283" s="195"/>
      <c r="Y283" s="195"/>
    </row>
    <row r="284" spans="1:25">
      <c r="A284" s="195"/>
      <c r="B284" s="195"/>
      <c r="C284" s="195"/>
      <c r="D284" s="195"/>
      <c r="E284" s="195"/>
      <c r="F284" s="195"/>
      <c r="G284" s="195"/>
      <c r="H284" s="195"/>
      <c r="I284" s="195"/>
      <c r="J284" s="195"/>
      <c r="K284" s="195"/>
      <c r="L284" s="195"/>
      <c r="M284" s="195"/>
      <c r="N284" s="195"/>
      <c r="O284" s="195"/>
      <c r="P284" s="195"/>
      <c r="Q284" s="195"/>
      <c r="R284" s="195"/>
      <c r="S284" s="195"/>
      <c r="T284" s="195"/>
      <c r="U284" s="195"/>
      <c r="V284" s="195"/>
      <c r="W284" s="195"/>
      <c r="X284" s="195"/>
      <c r="Y284" s="195"/>
    </row>
    <row r="285" spans="1:25">
      <c r="A285" s="195"/>
      <c r="B285" s="195"/>
      <c r="C285" s="195"/>
      <c r="D285" s="195"/>
      <c r="E285" s="195"/>
      <c r="F285" s="195"/>
      <c r="G285" s="195"/>
      <c r="H285" s="195"/>
      <c r="I285" s="195"/>
      <c r="J285" s="195"/>
      <c r="K285" s="195"/>
      <c r="L285" s="195"/>
      <c r="M285" s="195"/>
      <c r="N285" s="195"/>
      <c r="O285" s="195"/>
      <c r="P285" s="195"/>
      <c r="Q285" s="195"/>
      <c r="R285" s="195"/>
      <c r="S285" s="195"/>
      <c r="T285" s="195"/>
      <c r="U285" s="195"/>
      <c r="V285" s="195"/>
      <c r="W285" s="195"/>
      <c r="X285" s="195"/>
      <c r="Y285" s="195"/>
    </row>
    <row r="286" spans="1:25">
      <c r="A286" s="195"/>
      <c r="B286" s="195"/>
      <c r="C286" s="195"/>
      <c r="D286" s="195"/>
      <c r="E286" s="195"/>
      <c r="F286" s="195"/>
      <c r="G286" s="195"/>
      <c r="H286" s="195"/>
      <c r="I286" s="195"/>
      <c r="J286" s="195"/>
      <c r="K286" s="195"/>
      <c r="L286" s="195"/>
      <c r="M286" s="195"/>
      <c r="N286" s="195"/>
      <c r="O286" s="195"/>
      <c r="P286" s="195"/>
      <c r="Q286" s="195"/>
      <c r="R286" s="195"/>
      <c r="S286" s="195"/>
      <c r="T286" s="195"/>
      <c r="U286" s="195"/>
      <c r="V286" s="195"/>
      <c r="W286" s="195"/>
      <c r="X286" s="195"/>
      <c r="Y286" s="195"/>
    </row>
    <row r="287" spans="1:25">
      <c r="A287" s="195"/>
      <c r="B287" s="195"/>
      <c r="C287" s="195"/>
      <c r="D287" s="195"/>
      <c r="E287" s="195"/>
      <c r="F287" s="195"/>
      <c r="G287" s="195"/>
      <c r="H287" s="195"/>
      <c r="I287" s="195"/>
      <c r="J287" s="195"/>
      <c r="K287" s="195"/>
      <c r="L287" s="195"/>
      <c r="M287" s="195"/>
      <c r="N287" s="195"/>
      <c r="O287" s="195"/>
      <c r="P287" s="195"/>
      <c r="Q287" s="195"/>
      <c r="R287" s="195"/>
      <c r="S287" s="195"/>
      <c r="T287" s="195"/>
      <c r="U287" s="195"/>
      <c r="V287" s="195"/>
      <c r="W287" s="195"/>
      <c r="X287" s="195"/>
      <c r="Y287" s="195"/>
    </row>
    <row r="288" spans="1:25">
      <c r="A288" s="195"/>
      <c r="B288" s="195"/>
      <c r="C288" s="195"/>
      <c r="D288" s="195"/>
      <c r="E288" s="195"/>
      <c r="F288" s="195"/>
      <c r="G288" s="195"/>
      <c r="H288" s="195"/>
      <c r="I288" s="195"/>
      <c r="J288" s="195"/>
      <c r="K288" s="195"/>
      <c r="L288" s="195"/>
      <c r="M288" s="195"/>
      <c r="N288" s="195"/>
      <c r="O288" s="195"/>
      <c r="P288" s="195"/>
      <c r="Q288" s="195"/>
      <c r="R288" s="195"/>
      <c r="S288" s="195"/>
      <c r="T288" s="195"/>
      <c r="U288" s="195"/>
      <c r="V288" s="195"/>
      <c r="W288" s="195"/>
      <c r="X288" s="195"/>
      <c r="Y288" s="195"/>
    </row>
    <row r="289" spans="1:25">
      <c r="A289" s="195"/>
      <c r="B289" s="195"/>
      <c r="C289" s="195"/>
      <c r="D289" s="195"/>
      <c r="E289" s="195"/>
      <c r="F289" s="195"/>
      <c r="G289" s="195"/>
      <c r="H289" s="195"/>
      <c r="I289" s="195"/>
      <c r="J289" s="195"/>
      <c r="K289" s="195"/>
      <c r="L289" s="195"/>
      <c r="M289" s="195"/>
      <c r="N289" s="195"/>
      <c r="O289" s="195"/>
      <c r="P289" s="195"/>
      <c r="Q289" s="195"/>
      <c r="R289" s="195"/>
      <c r="S289" s="195"/>
      <c r="T289" s="195"/>
      <c r="U289" s="195"/>
      <c r="V289" s="195"/>
      <c r="W289" s="195"/>
      <c r="X289" s="195"/>
      <c r="Y289" s="195"/>
    </row>
    <row r="290" spans="1:25">
      <c r="A290" s="195"/>
      <c r="B290" s="195"/>
      <c r="C290" s="195"/>
      <c r="D290" s="195"/>
      <c r="E290" s="195"/>
      <c r="F290" s="195"/>
      <c r="G290" s="195"/>
      <c r="H290" s="195"/>
      <c r="I290" s="195"/>
      <c r="J290" s="195"/>
      <c r="K290" s="195"/>
      <c r="L290" s="195"/>
      <c r="M290" s="195"/>
      <c r="N290" s="195"/>
      <c r="O290" s="195"/>
      <c r="P290" s="195"/>
      <c r="Q290" s="195"/>
      <c r="R290" s="195"/>
      <c r="S290" s="195"/>
      <c r="T290" s="195"/>
      <c r="U290" s="195"/>
      <c r="V290" s="195"/>
      <c r="W290" s="195"/>
      <c r="X290" s="195"/>
      <c r="Y290" s="195"/>
    </row>
    <row r="291" spans="1:25">
      <c r="A291" s="195"/>
      <c r="B291" s="195"/>
      <c r="C291" s="195"/>
      <c r="D291" s="195"/>
      <c r="E291" s="195"/>
      <c r="F291" s="195"/>
      <c r="G291" s="195"/>
      <c r="H291" s="195"/>
      <c r="I291" s="195"/>
      <c r="J291" s="195"/>
      <c r="K291" s="195"/>
      <c r="L291" s="195"/>
      <c r="M291" s="195"/>
      <c r="N291" s="195"/>
      <c r="O291" s="195"/>
      <c r="P291" s="195"/>
      <c r="Q291" s="195"/>
      <c r="R291" s="195"/>
      <c r="S291" s="195"/>
      <c r="T291" s="195"/>
      <c r="U291" s="195"/>
      <c r="V291" s="195"/>
      <c r="W291" s="195"/>
      <c r="X291" s="195"/>
      <c r="Y291" s="195"/>
    </row>
    <row r="292" spans="1:25">
      <c r="A292" s="195"/>
      <c r="B292" s="195"/>
      <c r="C292" s="195"/>
      <c r="D292" s="195"/>
      <c r="E292" s="195"/>
      <c r="F292" s="195"/>
      <c r="G292" s="195"/>
      <c r="H292" s="195"/>
      <c r="I292" s="195"/>
      <c r="J292" s="195"/>
      <c r="K292" s="195"/>
      <c r="L292" s="195"/>
      <c r="M292" s="195"/>
      <c r="N292" s="195"/>
      <c r="O292" s="195"/>
      <c r="P292" s="195"/>
      <c r="Q292" s="195"/>
      <c r="R292" s="195"/>
      <c r="S292" s="195"/>
      <c r="T292" s="195"/>
      <c r="U292" s="195"/>
      <c r="V292" s="195"/>
      <c r="W292" s="195"/>
      <c r="X292" s="195"/>
      <c r="Y292" s="195"/>
    </row>
    <row r="293" spans="1:25">
      <c r="A293" s="195"/>
      <c r="B293" s="195"/>
      <c r="C293" s="195"/>
      <c r="D293" s="195"/>
      <c r="E293" s="195"/>
      <c r="F293" s="195"/>
      <c r="G293" s="195"/>
      <c r="H293" s="195"/>
      <c r="I293" s="195"/>
      <c r="J293" s="195"/>
      <c r="K293" s="195"/>
      <c r="L293" s="195"/>
      <c r="M293" s="195"/>
      <c r="N293" s="195"/>
      <c r="O293" s="195"/>
      <c r="P293" s="195"/>
      <c r="Q293" s="195"/>
      <c r="R293" s="195"/>
      <c r="S293" s="195"/>
      <c r="T293" s="195"/>
      <c r="U293" s="195"/>
      <c r="V293" s="195"/>
      <c r="W293" s="195"/>
      <c r="X293" s="195"/>
      <c r="Y293" s="195"/>
    </row>
    <row r="294" spans="1:25">
      <c r="A294" s="195"/>
      <c r="B294" s="195"/>
      <c r="C294" s="195"/>
      <c r="D294" s="195"/>
      <c r="E294" s="195"/>
      <c r="F294" s="195"/>
      <c r="G294" s="195"/>
      <c r="H294" s="195"/>
      <c r="I294" s="195"/>
      <c r="J294" s="195"/>
      <c r="K294" s="195"/>
      <c r="L294" s="195"/>
      <c r="M294" s="195"/>
      <c r="N294" s="195"/>
      <c r="O294" s="195"/>
      <c r="P294" s="195"/>
      <c r="Q294" s="195"/>
      <c r="R294" s="195"/>
      <c r="S294" s="195"/>
      <c r="T294" s="195"/>
      <c r="U294" s="195"/>
      <c r="V294" s="195"/>
      <c r="W294" s="195"/>
      <c r="X294" s="195"/>
      <c r="Y294" s="195"/>
    </row>
    <row r="295" spans="1:25">
      <c r="A295" s="195"/>
      <c r="B295" s="195"/>
      <c r="C295" s="195"/>
      <c r="D295" s="195"/>
      <c r="E295" s="195"/>
      <c r="F295" s="195"/>
      <c r="G295" s="195"/>
      <c r="H295" s="195"/>
      <c r="I295" s="195"/>
      <c r="J295" s="195"/>
      <c r="K295" s="195"/>
      <c r="L295" s="195"/>
      <c r="M295" s="195"/>
      <c r="N295" s="195"/>
      <c r="O295" s="195"/>
      <c r="P295" s="195"/>
      <c r="Q295" s="195"/>
      <c r="R295" s="195"/>
      <c r="S295" s="195"/>
      <c r="T295" s="195"/>
      <c r="U295" s="195"/>
      <c r="V295" s="195"/>
      <c r="W295" s="195"/>
      <c r="X295" s="195"/>
      <c r="Y295" s="195"/>
    </row>
    <row r="296" spans="1:25">
      <c r="A296" s="195"/>
      <c r="B296" s="195"/>
      <c r="C296" s="195"/>
      <c r="D296" s="195"/>
      <c r="E296" s="195"/>
      <c r="F296" s="195"/>
      <c r="G296" s="195"/>
      <c r="H296" s="195"/>
      <c r="I296" s="195"/>
      <c r="J296" s="195"/>
      <c r="K296" s="195"/>
      <c r="L296" s="195"/>
      <c r="M296" s="195"/>
      <c r="N296" s="195"/>
      <c r="O296" s="195"/>
      <c r="P296" s="195"/>
      <c r="Q296" s="195"/>
      <c r="R296" s="195"/>
      <c r="S296" s="195"/>
      <c r="T296" s="195"/>
      <c r="U296" s="195"/>
      <c r="V296" s="195"/>
      <c r="W296" s="195"/>
      <c r="X296" s="195"/>
      <c r="Y296" s="195"/>
    </row>
    <row r="297" spans="1:25">
      <c r="A297" s="195"/>
      <c r="B297" s="195"/>
      <c r="C297" s="195"/>
      <c r="D297" s="195"/>
      <c r="E297" s="195"/>
      <c r="F297" s="195"/>
      <c r="G297" s="195"/>
      <c r="H297" s="195"/>
      <c r="I297" s="195"/>
      <c r="J297" s="195"/>
      <c r="K297" s="195"/>
      <c r="L297" s="195"/>
      <c r="M297" s="195"/>
      <c r="N297" s="195"/>
      <c r="O297" s="195"/>
      <c r="P297" s="195"/>
      <c r="Q297" s="195"/>
      <c r="R297" s="195"/>
      <c r="S297" s="195"/>
      <c r="T297" s="195"/>
      <c r="U297" s="195"/>
      <c r="V297" s="195"/>
      <c r="W297" s="195"/>
      <c r="X297" s="195"/>
      <c r="Y297" s="195"/>
    </row>
    <row r="298" spans="1:25">
      <c r="A298" s="195"/>
      <c r="B298" s="195"/>
      <c r="C298" s="195"/>
      <c r="D298" s="195"/>
      <c r="E298" s="195"/>
      <c r="F298" s="195"/>
      <c r="G298" s="195"/>
      <c r="H298" s="195"/>
      <c r="I298" s="195"/>
      <c r="J298" s="195"/>
      <c r="K298" s="195"/>
      <c r="L298" s="195"/>
      <c r="M298" s="195"/>
      <c r="N298" s="195"/>
      <c r="O298" s="195"/>
      <c r="P298" s="195"/>
      <c r="Q298" s="195"/>
      <c r="R298" s="195"/>
      <c r="S298" s="195"/>
      <c r="T298" s="195"/>
      <c r="U298" s="195"/>
      <c r="V298" s="195"/>
      <c r="W298" s="195"/>
      <c r="X298" s="195"/>
      <c r="Y298" s="195"/>
    </row>
    <row r="299" spans="1:25">
      <c r="A299" s="195"/>
      <c r="B299" s="195"/>
      <c r="C299" s="195"/>
      <c r="D299" s="195"/>
      <c r="E299" s="195"/>
      <c r="F299" s="195"/>
      <c r="G299" s="195"/>
      <c r="H299" s="195"/>
      <c r="I299" s="195"/>
      <c r="J299" s="195"/>
      <c r="K299" s="195"/>
      <c r="L299" s="195"/>
      <c r="M299" s="195"/>
      <c r="N299" s="195"/>
      <c r="O299" s="195"/>
      <c r="P299" s="195"/>
      <c r="Q299" s="195"/>
      <c r="R299" s="195"/>
      <c r="S299" s="195"/>
      <c r="T299" s="195"/>
      <c r="U299" s="195"/>
      <c r="V299" s="195"/>
      <c r="W299" s="195"/>
      <c r="X299" s="195"/>
      <c r="Y299" s="195"/>
    </row>
    <row r="300" spans="1:25">
      <c r="A300" s="195"/>
      <c r="B300" s="195"/>
      <c r="C300" s="195"/>
      <c r="D300" s="195"/>
      <c r="E300" s="195"/>
      <c r="F300" s="195"/>
      <c r="G300" s="195"/>
      <c r="H300" s="195"/>
      <c r="I300" s="195"/>
      <c r="J300" s="195"/>
      <c r="K300" s="195"/>
      <c r="L300" s="195"/>
      <c r="M300" s="195"/>
      <c r="N300" s="195"/>
      <c r="O300" s="195"/>
      <c r="P300" s="195"/>
      <c r="Q300" s="195"/>
      <c r="R300" s="195"/>
      <c r="S300" s="195"/>
      <c r="T300" s="195"/>
      <c r="U300" s="195"/>
      <c r="V300" s="195"/>
      <c r="W300" s="195"/>
      <c r="X300" s="195"/>
      <c r="Y300" s="195"/>
    </row>
    <row r="301" spans="1:25">
      <c r="A301" s="195"/>
      <c r="B301" s="195"/>
      <c r="C301" s="195"/>
      <c r="D301" s="195"/>
      <c r="E301" s="195"/>
      <c r="F301" s="195"/>
      <c r="G301" s="195"/>
      <c r="H301" s="195"/>
      <c r="I301" s="195"/>
      <c r="J301" s="195"/>
      <c r="K301" s="195"/>
      <c r="L301" s="195"/>
      <c r="M301" s="195"/>
      <c r="N301" s="195"/>
      <c r="O301" s="195"/>
      <c r="P301" s="195"/>
      <c r="Q301" s="195"/>
      <c r="R301" s="195"/>
      <c r="S301" s="195"/>
      <c r="T301" s="195"/>
      <c r="U301" s="195"/>
      <c r="V301" s="195"/>
      <c r="W301" s="195"/>
      <c r="X301" s="195"/>
      <c r="Y301" s="195"/>
    </row>
    <row r="302" spans="1:25">
      <c r="A302" s="195"/>
      <c r="B302" s="195"/>
      <c r="C302" s="195"/>
      <c r="D302" s="195"/>
      <c r="E302" s="195"/>
      <c r="F302" s="195"/>
      <c r="G302" s="195"/>
      <c r="H302" s="195"/>
      <c r="I302" s="195"/>
      <c r="J302" s="195"/>
      <c r="K302" s="195"/>
      <c r="L302" s="195"/>
      <c r="M302" s="195"/>
      <c r="N302" s="195"/>
      <c r="O302" s="195"/>
      <c r="P302" s="195"/>
      <c r="Q302" s="195"/>
      <c r="R302" s="195"/>
      <c r="S302" s="195"/>
      <c r="T302" s="195"/>
      <c r="U302" s="195"/>
      <c r="V302" s="195"/>
      <c r="W302" s="195"/>
      <c r="X302" s="195"/>
      <c r="Y302" s="195"/>
    </row>
    <row r="303" spans="1:25">
      <c r="A303" s="195"/>
      <c r="B303" s="195"/>
      <c r="C303" s="195"/>
      <c r="D303" s="195"/>
      <c r="E303" s="195"/>
      <c r="F303" s="195"/>
      <c r="G303" s="195"/>
      <c r="H303" s="195"/>
      <c r="I303" s="195"/>
      <c r="J303" s="195"/>
      <c r="K303" s="195"/>
      <c r="L303" s="195"/>
      <c r="M303" s="195"/>
      <c r="N303" s="195"/>
      <c r="O303" s="195"/>
      <c r="P303" s="195"/>
      <c r="Q303" s="195"/>
      <c r="R303" s="195"/>
      <c r="S303" s="195"/>
      <c r="T303" s="195"/>
      <c r="U303" s="195"/>
      <c r="V303" s="195"/>
      <c r="W303" s="195"/>
      <c r="X303" s="195"/>
      <c r="Y303" s="195"/>
    </row>
    <row r="304" spans="1:25">
      <c r="A304" s="195"/>
      <c r="B304" s="195"/>
      <c r="C304" s="195"/>
      <c r="D304" s="195"/>
      <c r="E304" s="195"/>
      <c r="F304" s="195"/>
      <c r="G304" s="195"/>
      <c r="H304" s="195"/>
      <c r="I304" s="195"/>
      <c r="J304" s="195"/>
      <c r="K304" s="195"/>
      <c r="L304" s="195"/>
      <c r="M304" s="195"/>
      <c r="N304" s="195"/>
      <c r="O304" s="195"/>
      <c r="P304" s="195"/>
      <c r="Q304" s="195"/>
      <c r="R304" s="195"/>
      <c r="S304" s="195"/>
      <c r="T304" s="195"/>
      <c r="U304" s="195"/>
      <c r="V304" s="195"/>
      <c r="W304" s="195"/>
      <c r="X304" s="195"/>
      <c r="Y304" s="195"/>
    </row>
    <row r="305" spans="1:25">
      <c r="A305" s="195"/>
      <c r="B305" s="195"/>
      <c r="C305" s="195"/>
      <c r="D305" s="195"/>
      <c r="E305" s="195"/>
      <c r="F305" s="195"/>
      <c r="G305" s="195"/>
      <c r="H305" s="195"/>
      <c r="I305" s="195"/>
      <c r="J305" s="195"/>
      <c r="K305" s="195"/>
      <c r="L305" s="195"/>
      <c r="M305" s="195"/>
      <c r="N305" s="195"/>
      <c r="O305" s="195"/>
      <c r="P305" s="195"/>
      <c r="Q305" s="195"/>
      <c r="R305" s="195"/>
      <c r="S305" s="195"/>
      <c r="T305" s="195"/>
      <c r="U305" s="195"/>
      <c r="V305" s="195"/>
      <c r="W305" s="195"/>
      <c r="X305" s="195"/>
      <c r="Y305" s="195"/>
    </row>
    <row r="306" spans="1:25">
      <c r="A306" s="195"/>
      <c r="B306" s="195"/>
      <c r="C306" s="195"/>
      <c r="D306" s="195"/>
      <c r="E306" s="195"/>
      <c r="F306" s="195"/>
      <c r="G306" s="195"/>
      <c r="H306" s="195"/>
      <c r="I306" s="195"/>
      <c r="J306" s="195"/>
      <c r="K306" s="195"/>
      <c r="L306" s="195"/>
      <c r="M306" s="195"/>
      <c r="N306" s="195"/>
      <c r="O306" s="195"/>
      <c r="P306" s="195"/>
      <c r="Q306" s="195"/>
      <c r="R306" s="195"/>
      <c r="S306" s="195"/>
      <c r="T306" s="195"/>
      <c r="U306" s="195"/>
      <c r="V306" s="195"/>
      <c r="W306" s="195"/>
      <c r="X306" s="195"/>
      <c r="Y306" s="195"/>
    </row>
    <row r="307" spans="1:25">
      <c r="A307" s="195"/>
      <c r="B307" s="195"/>
      <c r="C307" s="195"/>
      <c r="D307" s="195"/>
      <c r="E307" s="195"/>
      <c r="F307" s="195"/>
      <c r="G307" s="195"/>
      <c r="H307" s="195"/>
      <c r="I307" s="195"/>
      <c r="J307" s="195"/>
      <c r="K307" s="195"/>
      <c r="L307" s="195"/>
      <c r="M307" s="195"/>
      <c r="N307" s="195"/>
      <c r="O307" s="195"/>
      <c r="P307" s="195"/>
      <c r="Q307" s="195"/>
      <c r="R307" s="195"/>
      <c r="S307" s="195"/>
      <c r="T307" s="195"/>
      <c r="U307" s="195"/>
      <c r="V307" s="195"/>
      <c r="W307" s="195"/>
      <c r="X307" s="195"/>
      <c r="Y307" s="195"/>
    </row>
    <row r="308" spans="1:25">
      <c r="A308" s="195"/>
      <c r="B308" s="195"/>
      <c r="C308" s="195"/>
      <c r="D308" s="195"/>
      <c r="E308" s="195"/>
      <c r="F308" s="195"/>
      <c r="G308" s="195"/>
      <c r="H308" s="195"/>
      <c r="I308" s="195"/>
      <c r="J308" s="195"/>
      <c r="K308" s="195"/>
      <c r="L308" s="195"/>
      <c r="M308" s="195"/>
      <c r="N308" s="195"/>
      <c r="O308" s="195"/>
      <c r="P308" s="195"/>
      <c r="Q308" s="195"/>
      <c r="R308" s="195"/>
      <c r="S308" s="195"/>
      <c r="T308" s="195"/>
      <c r="U308" s="195"/>
      <c r="V308" s="195"/>
      <c r="W308" s="195"/>
      <c r="X308" s="195"/>
      <c r="Y308" s="195"/>
    </row>
    <row r="309" spans="1:25">
      <c r="A309" s="195"/>
      <c r="B309" s="195"/>
      <c r="C309" s="195"/>
      <c r="D309" s="195"/>
      <c r="E309" s="195"/>
      <c r="F309" s="195"/>
      <c r="G309" s="195"/>
      <c r="H309" s="195"/>
      <c r="I309" s="195"/>
      <c r="J309" s="195"/>
      <c r="K309" s="195"/>
      <c r="L309" s="195"/>
      <c r="M309" s="195"/>
      <c r="N309" s="195"/>
      <c r="O309" s="195"/>
      <c r="P309" s="195"/>
      <c r="Q309" s="195"/>
      <c r="R309" s="195"/>
      <c r="S309" s="195"/>
      <c r="T309" s="195"/>
      <c r="U309" s="195"/>
      <c r="V309" s="195"/>
      <c r="W309" s="195"/>
      <c r="X309" s="195"/>
      <c r="Y309" s="195"/>
    </row>
    <row r="310" spans="1:25">
      <c r="A310" s="195"/>
      <c r="B310" s="195"/>
      <c r="C310" s="195"/>
      <c r="D310" s="195"/>
      <c r="E310" s="195"/>
      <c r="F310" s="195"/>
      <c r="G310" s="195"/>
      <c r="H310" s="195"/>
      <c r="I310" s="195"/>
      <c r="J310" s="195"/>
      <c r="K310" s="195"/>
      <c r="L310" s="195"/>
      <c r="M310" s="195"/>
      <c r="N310" s="195"/>
      <c r="O310" s="195"/>
      <c r="P310" s="195"/>
      <c r="Q310" s="195"/>
      <c r="R310" s="195"/>
      <c r="S310" s="195"/>
      <c r="T310" s="195"/>
      <c r="U310" s="195"/>
      <c r="V310" s="195"/>
      <c r="W310" s="195"/>
      <c r="X310" s="195"/>
      <c r="Y310" s="195"/>
    </row>
    <row r="311" spans="1:25">
      <c r="A311" s="195"/>
      <c r="B311" s="195"/>
      <c r="C311" s="195"/>
      <c r="D311" s="195"/>
      <c r="E311" s="195"/>
      <c r="F311" s="195"/>
      <c r="G311" s="195"/>
      <c r="H311" s="195"/>
      <c r="I311" s="195"/>
      <c r="J311" s="195"/>
      <c r="K311" s="195"/>
      <c r="L311" s="195"/>
      <c r="M311" s="195"/>
      <c r="N311" s="195"/>
      <c r="O311" s="195"/>
      <c r="P311" s="195"/>
      <c r="Q311" s="195"/>
      <c r="R311" s="195"/>
      <c r="S311" s="195"/>
      <c r="T311" s="195"/>
      <c r="U311" s="195"/>
      <c r="V311" s="195"/>
      <c r="W311" s="195"/>
      <c r="X311" s="195"/>
      <c r="Y311" s="195"/>
    </row>
    <row r="312" spans="1:25">
      <c r="A312" s="195"/>
      <c r="B312" s="195"/>
      <c r="C312" s="195"/>
      <c r="D312" s="195"/>
      <c r="E312" s="195"/>
      <c r="F312" s="195"/>
      <c r="G312" s="195"/>
      <c r="H312" s="195"/>
      <c r="I312" s="195"/>
      <c r="J312" s="195"/>
      <c r="K312" s="195"/>
      <c r="L312" s="195"/>
      <c r="M312" s="195"/>
      <c r="N312" s="195"/>
      <c r="O312" s="195"/>
      <c r="P312" s="195"/>
      <c r="Q312" s="195"/>
      <c r="R312" s="195"/>
      <c r="S312" s="195"/>
      <c r="T312" s="195"/>
      <c r="U312" s="195"/>
      <c r="V312" s="195"/>
      <c r="W312" s="195"/>
      <c r="X312" s="195"/>
      <c r="Y312" s="195"/>
    </row>
    <row r="313" spans="1:25">
      <c r="A313" s="195"/>
      <c r="B313" s="195"/>
      <c r="C313" s="195"/>
      <c r="D313" s="195"/>
      <c r="E313" s="195"/>
      <c r="F313" s="195"/>
      <c r="G313" s="195"/>
      <c r="H313" s="195"/>
      <c r="I313" s="195"/>
      <c r="J313" s="195"/>
      <c r="K313" s="195"/>
      <c r="L313" s="195"/>
      <c r="M313" s="195"/>
      <c r="N313" s="195"/>
      <c r="O313" s="195"/>
      <c r="P313" s="195"/>
      <c r="Q313" s="195"/>
      <c r="R313" s="195"/>
      <c r="S313" s="195"/>
      <c r="T313" s="195"/>
      <c r="U313" s="195"/>
      <c r="V313" s="195"/>
      <c r="W313" s="195"/>
      <c r="X313" s="195"/>
      <c r="Y313" s="195"/>
    </row>
    <row r="314" spans="1:25">
      <c r="A314" s="195"/>
      <c r="B314" s="195"/>
      <c r="C314" s="195"/>
      <c r="D314" s="195"/>
      <c r="E314" s="195"/>
      <c r="F314" s="195"/>
      <c r="G314" s="195"/>
      <c r="H314" s="195"/>
      <c r="I314" s="195"/>
      <c r="J314" s="195"/>
      <c r="K314" s="195"/>
      <c r="L314" s="195"/>
      <c r="M314" s="195"/>
      <c r="N314" s="195"/>
      <c r="O314" s="195"/>
      <c r="P314" s="195"/>
      <c r="Q314" s="195"/>
      <c r="R314" s="195"/>
      <c r="S314" s="195"/>
      <c r="T314" s="195"/>
      <c r="U314" s="195"/>
      <c r="V314" s="195"/>
      <c r="W314" s="195"/>
      <c r="X314" s="195"/>
      <c r="Y314" s="195"/>
    </row>
    <row r="315" spans="1:25">
      <c r="A315" s="195"/>
      <c r="B315" s="195"/>
      <c r="C315" s="195"/>
      <c r="D315" s="195"/>
      <c r="E315" s="195"/>
      <c r="F315" s="195"/>
      <c r="G315" s="195"/>
      <c r="H315" s="195"/>
      <c r="I315" s="195"/>
      <c r="J315" s="195"/>
      <c r="K315" s="195"/>
      <c r="L315" s="195"/>
      <c r="M315" s="195"/>
      <c r="N315" s="195"/>
      <c r="O315" s="195"/>
      <c r="P315" s="195"/>
      <c r="Q315" s="195"/>
      <c r="R315" s="195"/>
      <c r="S315" s="195"/>
      <c r="T315" s="195"/>
      <c r="U315" s="195"/>
      <c r="V315" s="195"/>
      <c r="W315" s="195"/>
      <c r="X315" s="195"/>
      <c r="Y315" s="195"/>
    </row>
    <row r="316" spans="1:25">
      <c r="A316" s="195"/>
      <c r="B316" s="195"/>
      <c r="C316" s="195"/>
      <c r="D316" s="195"/>
      <c r="E316" s="195"/>
      <c r="F316" s="195"/>
      <c r="G316" s="195"/>
      <c r="H316" s="195"/>
      <c r="I316" s="195"/>
      <c r="J316" s="195"/>
      <c r="K316" s="195"/>
      <c r="L316" s="195"/>
      <c r="M316" s="195"/>
      <c r="N316" s="195"/>
      <c r="O316" s="195"/>
      <c r="P316" s="195"/>
      <c r="Q316" s="195"/>
      <c r="R316" s="195"/>
      <c r="S316" s="195"/>
      <c r="T316" s="195"/>
      <c r="U316" s="195"/>
      <c r="V316" s="195"/>
      <c r="W316" s="195"/>
      <c r="X316" s="195"/>
      <c r="Y316" s="195"/>
    </row>
    <row r="317" spans="1:25">
      <c r="A317" s="195"/>
      <c r="B317" s="195"/>
      <c r="C317" s="195"/>
      <c r="D317" s="195"/>
      <c r="E317" s="195"/>
      <c r="F317" s="195"/>
      <c r="G317" s="195"/>
      <c r="H317" s="195"/>
      <c r="I317" s="195"/>
      <c r="J317" s="195"/>
      <c r="K317" s="195"/>
      <c r="L317" s="195"/>
      <c r="M317" s="195"/>
      <c r="N317" s="195"/>
      <c r="O317" s="195"/>
      <c r="P317" s="195"/>
      <c r="Q317" s="195"/>
      <c r="R317" s="195"/>
      <c r="S317" s="195"/>
      <c r="T317" s="195"/>
      <c r="U317" s="195"/>
      <c r="V317" s="195"/>
      <c r="W317" s="195"/>
      <c r="X317" s="195"/>
      <c r="Y317" s="195"/>
    </row>
    <row r="318" spans="1:25">
      <c r="A318" s="195"/>
      <c r="B318" s="195"/>
      <c r="C318" s="195"/>
      <c r="D318" s="195"/>
      <c r="E318" s="195"/>
      <c r="F318" s="195"/>
      <c r="G318" s="195"/>
      <c r="H318" s="195"/>
      <c r="I318" s="195"/>
      <c r="J318" s="195"/>
      <c r="K318" s="195"/>
      <c r="L318" s="195"/>
      <c r="M318" s="195"/>
      <c r="N318" s="195"/>
      <c r="O318" s="195"/>
      <c r="P318" s="195"/>
      <c r="Q318" s="195"/>
      <c r="R318" s="195"/>
      <c r="S318" s="195"/>
      <c r="T318" s="195"/>
      <c r="U318" s="195"/>
      <c r="V318" s="195"/>
      <c r="W318" s="195"/>
      <c r="X318" s="195"/>
      <c r="Y318" s="195"/>
    </row>
    <row r="319" spans="1:25">
      <c r="A319" s="195"/>
      <c r="B319" s="195"/>
      <c r="C319" s="195"/>
      <c r="D319" s="195"/>
      <c r="E319" s="195"/>
      <c r="F319" s="195"/>
      <c r="G319" s="195"/>
      <c r="H319" s="195"/>
      <c r="I319" s="195"/>
      <c r="J319" s="195"/>
      <c r="K319" s="195"/>
      <c r="L319" s="195"/>
      <c r="M319" s="195"/>
      <c r="N319" s="195"/>
      <c r="O319" s="195"/>
      <c r="P319" s="195"/>
      <c r="Q319" s="195"/>
      <c r="R319" s="195"/>
      <c r="S319" s="195"/>
      <c r="T319" s="195"/>
      <c r="U319" s="195"/>
      <c r="V319" s="195"/>
      <c r="W319" s="195"/>
      <c r="X319" s="195"/>
      <c r="Y319" s="195"/>
    </row>
    <row r="320" spans="1:25">
      <c r="A320" s="195"/>
      <c r="B320" s="195"/>
      <c r="C320" s="195"/>
      <c r="D320" s="195"/>
      <c r="E320" s="195"/>
      <c r="F320" s="195"/>
      <c r="G320" s="195"/>
      <c r="H320" s="195"/>
      <c r="I320" s="195"/>
      <c r="J320" s="195"/>
      <c r="K320" s="195"/>
      <c r="L320" s="195"/>
      <c r="M320" s="195"/>
      <c r="N320" s="195"/>
      <c r="O320" s="195"/>
      <c r="P320" s="195"/>
      <c r="Q320" s="195"/>
      <c r="R320" s="195"/>
      <c r="S320" s="195"/>
      <c r="T320" s="195"/>
      <c r="U320" s="195"/>
      <c r="V320" s="195"/>
      <c r="W320" s="195"/>
      <c r="X320" s="195"/>
      <c r="Y320" s="195"/>
    </row>
    <row r="321" spans="1:25">
      <c r="A321" s="195"/>
      <c r="B321" s="195"/>
      <c r="C321" s="195"/>
      <c r="D321" s="195"/>
      <c r="E321" s="195"/>
      <c r="F321" s="195"/>
      <c r="G321" s="195"/>
      <c r="H321" s="195"/>
      <c r="I321" s="195"/>
      <c r="J321" s="195"/>
      <c r="K321" s="195"/>
      <c r="L321" s="195"/>
      <c r="M321" s="195"/>
      <c r="N321" s="195"/>
      <c r="O321" s="195"/>
      <c r="P321" s="195"/>
      <c r="Q321" s="195"/>
      <c r="R321" s="195"/>
      <c r="S321" s="195"/>
      <c r="T321" s="195"/>
      <c r="U321" s="195"/>
      <c r="V321" s="195"/>
      <c r="W321" s="195"/>
      <c r="X321" s="195"/>
      <c r="Y321" s="195"/>
    </row>
    <row r="322" spans="1:25">
      <c r="A322" s="195"/>
      <c r="B322" s="195"/>
      <c r="C322" s="195"/>
      <c r="D322" s="195"/>
      <c r="E322" s="195"/>
      <c r="F322" s="195"/>
      <c r="G322" s="195"/>
      <c r="H322" s="195"/>
      <c r="I322" s="195"/>
      <c r="J322" s="195"/>
      <c r="K322" s="195"/>
      <c r="L322" s="195"/>
      <c r="M322" s="195"/>
      <c r="N322" s="195"/>
      <c r="O322" s="195"/>
      <c r="P322" s="195"/>
      <c r="Q322" s="195"/>
      <c r="R322" s="195"/>
      <c r="S322" s="195"/>
      <c r="T322" s="195"/>
      <c r="U322" s="195"/>
      <c r="V322" s="195"/>
      <c r="W322" s="195"/>
      <c r="X322" s="195"/>
      <c r="Y322" s="195"/>
    </row>
    <row r="323" spans="1:25">
      <c r="A323" s="195"/>
      <c r="B323" s="195"/>
      <c r="C323" s="195"/>
      <c r="D323" s="195"/>
      <c r="E323" s="195"/>
      <c r="F323" s="195"/>
      <c r="G323" s="195"/>
      <c r="H323" s="195"/>
      <c r="I323" s="195"/>
      <c r="J323" s="195"/>
      <c r="K323" s="195"/>
      <c r="L323" s="195"/>
      <c r="M323" s="195"/>
      <c r="N323" s="195"/>
      <c r="O323" s="195"/>
      <c r="P323" s="195"/>
      <c r="Q323" s="195"/>
      <c r="R323" s="195"/>
      <c r="S323" s="195"/>
      <c r="T323" s="195"/>
      <c r="U323" s="195"/>
      <c r="V323" s="195"/>
      <c r="W323" s="195"/>
      <c r="X323" s="195"/>
      <c r="Y323" s="195"/>
    </row>
    <row r="324" spans="1:25">
      <c r="A324" s="195"/>
      <c r="B324" s="195"/>
      <c r="C324" s="195"/>
      <c r="D324" s="195"/>
      <c r="E324" s="195"/>
      <c r="F324" s="195"/>
      <c r="G324" s="195"/>
      <c r="H324" s="195"/>
      <c r="I324" s="195"/>
      <c r="J324" s="195"/>
      <c r="K324" s="195"/>
      <c r="L324" s="195"/>
      <c r="M324" s="195"/>
      <c r="N324" s="195"/>
      <c r="O324" s="195"/>
      <c r="P324" s="195"/>
      <c r="Q324" s="195"/>
      <c r="R324" s="195"/>
      <c r="S324" s="195"/>
      <c r="T324" s="195"/>
      <c r="U324" s="195"/>
      <c r="V324" s="195"/>
      <c r="W324" s="195"/>
      <c r="X324" s="195"/>
      <c r="Y324" s="195"/>
    </row>
    <row r="325" spans="1:25">
      <c r="A325" s="195"/>
      <c r="B325" s="195"/>
      <c r="C325" s="195"/>
      <c r="D325" s="195"/>
      <c r="E325" s="195"/>
      <c r="F325" s="195"/>
      <c r="G325" s="195"/>
      <c r="H325" s="195"/>
      <c r="I325" s="195"/>
      <c r="J325" s="195"/>
      <c r="K325" s="195"/>
      <c r="L325" s="195"/>
      <c r="M325" s="195"/>
      <c r="N325" s="195"/>
      <c r="O325" s="195"/>
      <c r="P325" s="195"/>
      <c r="Q325" s="195"/>
      <c r="R325" s="195"/>
      <c r="S325" s="195"/>
      <c r="T325" s="195"/>
      <c r="U325" s="195"/>
      <c r="V325" s="195"/>
      <c r="W325" s="195"/>
      <c r="X325" s="195"/>
      <c r="Y325" s="195"/>
    </row>
    <row r="326" spans="1:25">
      <c r="A326" s="195"/>
      <c r="B326" s="195"/>
      <c r="C326" s="195"/>
      <c r="D326" s="195"/>
      <c r="E326" s="195"/>
      <c r="F326" s="195"/>
      <c r="G326" s="195"/>
      <c r="H326" s="195"/>
      <c r="I326" s="195"/>
      <c r="J326" s="195"/>
      <c r="K326" s="195"/>
      <c r="L326" s="195"/>
      <c r="M326" s="195"/>
      <c r="N326" s="195"/>
      <c r="O326" s="195"/>
      <c r="P326" s="195"/>
      <c r="Q326" s="195"/>
      <c r="R326" s="195"/>
      <c r="S326" s="195"/>
      <c r="T326" s="195"/>
      <c r="U326" s="195"/>
      <c r="V326" s="195"/>
      <c r="W326" s="195"/>
      <c r="X326" s="195"/>
      <c r="Y326" s="195"/>
    </row>
    <row r="327" spans="1:25">
      <c r="A327" s="195"/>
      <c r="B327" s="195"/>
      <c r="C327" s="195"/>
      <c r="D327" s="195"/>
      <c r="E327" s="195"/>
      <c r="F327" s="195"/>
      <c r="G327" s="195"/>
      <c r="H327" s="195"/>
      <c r="I327" s="195"/>
      <c r="J327" s="195"/>
      <c r="K327" s="195"/>
      <c r="L327" s="195"/>
      <c r="M327" s="195"/>
      <c r="N327" s="195"/>
      <c r="O327" s="195"/>
      <c r="P327" s="195"/>
      <c r="Q327" s="195"/>
      <c r="R327" s="195"/>
      <c r="S327" s="195"/>
      <c r="T327" s="195"/>
      <c r="U327" s="195"/>
      <c r="V327" s="195"/>
      <c r="W327" s="195"/>
      <c r="X327" s="195"/>
      <c r="Y327" s="195"/>
    </row>
    <row r="328" spans="1:25">
      <c r="A328" s="195"/>
      <c r="B328" s="195"/>
      <c r="C328" s="195"/>
      <c r="D328" s="195"/>
      <c r="E328" s="195"/>
      <c r="F328" s="195"/>
      <c r="G328" s="195"/>
      <c r="H328" s="195"/>
      <c r="I328" s="195"/>
      <c r="J328" s="195"/>
      <c r="K328" s="195"/>
      <c r="L328" s="195"/>
      <c r="M328" s="195"/>
      <c r="N328" s="195"/>
      <c r="O328" s="195"/>
      <c r="P328" s="195"/>
      <c r="Q328" s="195"/>
      <c r="R328" s="195"/>
      <c r="S328" s="195"/>
      <c r="T328" s="195"/>
      <c r="U328" s="195"/>
      <c r="V328" s="195"/>
      <c r="W328" s="195"/>
      <c r="X328" s="195"/>
      <c r="Y328" s="195"/>
    </row>
    <row r="329" spans="1:25">
      <c r="A329" s="195"/>
      <c r="B329" s="195"/>
      <c r="C329" s="195"/>
      <c r="D329" s="195"/>
      <c r="E329" s="195"/>
      <c r="F329" s="195"/>
      <c r="G329" s="195"/>
      <c r="H329" s="195"/>
      <c r="I329" s="195"/>
      <c r="J329" s="195"/>
      <c r="K329" s="195"/>
      <c r="L329" s="195"/>
      <c r="M329" s="195"/>
      <c r="N329" s="195"/>
      <c r="O329" s="195"/>
      <c r="P329" s="195"/>
      <c r="Q329" s="195"/>
      <c r="R329" s="195"/>
      <c r="S329" s="195"/>
      <c r="T329" s="195"/>
      <c r="U329" s="195"/>
      <c r="V329" s="195"/>
      <c r="W329" s="195"/>
      <c r="X329" s="195"/>
      <c r="Y329" s="195"/>
    </row>
    <row r="330" spans="1:25">
      <c r="A330" s="195"/>
      <c r="B330" s="195"/>
      <c r="C330" s="195"/>
      <c r="D330" s="195"/>
      <c r="E330" s="195"/>
      <c r="F330" s="195"/>
      <c r="G330" s="195"/>
      <c r="H330" s="195"/>
      <c r="I330" s="195"/>
      <c r="J330" s="195"/>
      <c r="K330" s="195"/>
      <c r="L330" s="195"/>
      <c r="M330" s="195"/>
      <c r="N330" s="195"/>
      <c r="O330" s="195"/>
      <c r="P330" s="195"/>
      <c r="Q330" s="195"/>
      <c r="R330" s="195"/>
      <c r="S330" s="195"/>
      <c r="T330" s="195"/>
      <c r="U330" s="195"/>
      <c r="V330" s="195"/>
      <c r="W330" s="195"/>
      <c r="X330" s="195"/>
      <c r="Y330" s="195"/>
    </row>
    <row r="331" spans="1:25">
      <c r="A331" s="195"/>
      <c r="B331" s="195"/>
      <c r="C331" s="195"/>
      <c r="D331" s="195"/>
      <c r="E331" s="195"/>
      <c r="F331" s="195"/>
      <c r="G331" s="195"/>
      <c r="H331" s="195"/>
      <c r="I331" s="195"/>
      <c r="J331" s="195"/>
      <c r="K331" s="195"/>
      <c r="L331" s="195"/>
      <c r="M331" s="195"/>
      <c r="N331" s="195"/>
      <c r="O331" s="195"/>
      <c r="P331" s="195"/>
      <c r="Q331" s="195"/>
      <c r="R331" s="195"/>
      <c r="S331" s="195"/>
      <c r="T331" s="195"/>
      <c r="U331" s="195"/>
      <c r="V331" s="195"/>
      <c r="W331" s="195"/>
      <c r="X331" s="195"/>
      <c r="Y331" s="195"/>
    </row>
    <row r="332" spans="1:25">
      <c r="A332" s="195"/>
      <c r="B332" s="195"/>
      <c r="C332" s="195"/>
      <c r="D332" s="195"/>
      <c r="E332" s="195"/>
      <c r="F332" s="195"/>
      <c r="G332" s="195"/>
      <c r="H332" s="195"/>
      <c r="I332" s="195"/>
      <c r="J332" s="195"/>
      <c r="K332" s="195"/>
      <c r="L332" s="195"/>
      <c r="M332" s="195"/>
      <c r="N332" s="195"/>
      <c r="O332" s="195"/>
      <c r="P332" s="195"/>
      <c r="Q332" s="195"/>
      <c r="R332" s="195"/>
      <c r="S332" s="195"/>
      <c r="T332" s="195"/>
      <c r="U332" s="195"/>
      <c r="V332" s="195"/>
      <c r="W332" s="195"/>
      <c r="X332" s="195"/>
      <c r="Y332" s="195"/>
    </row>
    <row r="333" spans="1:25">
      <c r="A333" s="195"/>
      <c r="B333" s="195"/>
      <c r="C333" s="195"/>
      <c r="D333" s="195"/>
      <c r="E333" s="195"/>
      <c r="F333" s="195"/>
      <c r="G333" s="195"/>
      <c r="H333" s="195"/>
      <c r="I333" s="195"/>
      <c r="J333" s="195"/>
      <c r="K333" s="195"/>
      <c r="L333" s="195"/>
      <c r="M333" s="195"/>
      <c r="N333" s="195"/>
      <c r="O333" s="195"/>
      <c r="P333" s="195"/>
      <c r="Q333" s="195"/>
      <c r="R333" s="195"/>
      <c r="S333" s="195"/>
      <c r="T333" s="195"/>
      <c r="U333" s="195"/>
      <c r="V333" s="195"/>
      <c r="W333" s="195"/>
      <c r="X333" s="195"/>
      <c r="Y333" s="195"/>
    </row>
    <row r="334" spans="1:25">
      <c r="A334" s="195"/>
      <c r="B334" s="195"/>
      <c r="C334" s="195"/>
      <c r="D334" s="195"/>
      <c r="E334" s="195"/>
      <c r="F334" s="195"/>
      <c r="G334" s="195"/>
      <c r="H334" s="195"/>
      <c r="I334" s="195"/>
      <c r="J334" s="195"/>
      <c r="K334" s="195"/>
      <c r="L334" s="195"/>
      <c r="M334" s="195"/>
      <c r="N334" s="195"/>
      <c r="O334" s="195"/>
      <c r="P334" s="195"/>
      <c r="Q334" s="195"/>
      <c r="R334" s="195"/>
      <c r="S334" s="195"/>
      <c r="T334" s="195"/>
      <c r="U334" s="195"/>
      <c r="V334" s="195"/>
      <c r="W334" s="195"/>
      <c r="X334" s="195"/>
      <c r="Y334" s="195"/>
    </row>
    <row r="335" spans="1:25">
      <c r="A335" s="195"/>
      <c r="B335" s="195"/>
      <c r="C335" s="195"/>
      <c r="D335" s="195"/>
      <c r="E335" s="195"/>
      <c r="F335" s="195"/>
      <c r="G335" s="195"/>
      <c r="H335" s="195"/>
      <c r="I335" s="195"/>
      <c r="J335" s="195"/>
      <c r="K335" s="195"/>
      <c r="L335" s="195"/>
      <c r="M335" s="195"/>
      <c r="N335" s="195"/>
      <c r="O335" s="195"/>
      <c r="P335" s="195"/>
      <c r="Q335" s="195"/>
      <c r="R335" s="195"/>
      <c r="S335" s="195"/>
      <c r="T335" s="195"/>
      <c r="U335" s="195"/>
      <c r="V335" s="195"/>
      <c r="W335" s="195"/>
      <c r="X335" s="195"/>
      <c r="Y335" s="195"/>
    </row>
    <row r="336" spans="1:25">
      <c r="A336" s="195"/>
      <c r="B336" s="195"/>
      <c r="C336" s="195"/>
      <c r="D336" s="195"/>
      <c r="E336" s="195"/>
      <c r="F336" s="195"/>
      <c r="G336" s="195"/>
      <c r="H336" s="195"/>
      <c r="I336" s="195"/>
      <c r="J336" s="195"/>
      <c r="K336" s="195"/>
      <c r="L336" s="195"/>
      <c r="M336" s="195"/>
      <c r="N336" s="195"/>
      <c r="O336" s="195"/>
      <c r="P336" s="195"/>
      <c r="Q336" s="195"/>
      <c r="R336" s="195"/>
      <c r="S336" s="195"/>
      <c r="T336" s="195"/>
      <c r="U336" s="195"/>
      <c r="V336" s="195"/>
      <c r="W336" s="195"/>
      <c r="X336" s="195"/>
      <c r="Y336" s="195"/>
    </row>
    <row r="337" spans="1:25">
      <c r="A337" s="195"/>
      <c r="B337" s="195"/>
      <c r="C337" s="195"/>
      <c r="D337" s="195"/>
      <c r="E337" s="195"/>
      <c r="F337" s="195"/>
      <c r="G337" s="195"/>
      <c r="H337" s="195"/>
      <c r="I337" s="195"/>
      <c r="J337" s="195"/>
      <c r="K337" s="195"/>
      <c r="L337" s="195"/>
      <c r="M337" s="195"/>
      <c r="N337" s="195"/>
      <c r="O337" s="195"/>
      <c r="P337" s="195"/>
      <c r="Q337" s="195"/>
      <c r="R337" s="195"/>
      <c r="S337" s="195"/>
      <c r="T337" s="195"/>
      <c r="U337" s="195"/>
      <c r="V337" s="195"/>
      <c r="W337" s="195"/>
      <c r="X337" s="195"/>
      <c r="Y337" s="195"/>
    </row>
    <row r="338" spans="1:25">
      <c r="A338" s="195"/>
      <c r="B338" s="195"/>
      <c r="C338" s="195"/>
      <c r="D338" s="195"/>
      <c r="E338" s="195"/>
      <c r="F338" s="195"/>
      <c r="G338" s="195"/>
      <c r="H338" s="195"/>
      <c r="I338" s="195"/>
      <c r="J338" s="195"/>
      <c r="K338" s="195"/>
      <c r="L338" s="195"/>
      <c r="M338" s="195"/>
      <c r="N338" s="195"/>
      <c r="O338" s="195"/>
      <c r="P338" s="195"/>
      <c r="Q338" s="195"/>
      <c r="R338" s="195"/>
      <c r="S338" s="195"/>
      <c r="T338" s="195"/>
      <c r="U338" s="195"/>
      <c r="V338" s="195"/>
      <c r="W338" s="195"/>
      <c r="X338" s="195"/>
      <c r="Y338" s="195"/>
    </row>
    <row r="339" spans="1:25">
      <c r="A339" s="195"/>
      <c r="B339" s="195"/>
      <c r="C339" s="195"/>
      <c r="D339" s="195"/>
      <c r="E339" s="195"/>
      <c r="F339" s="195"/>
      <c r="G339" s="195"/>
      <c r="H339" s="195"/>
      <c r="I339" s="195"/>
      <c r="J339" s="195"/>
      <c r="K339" s="195"/>
      <c r="L339" s="195"/>
      <c r="M339" s="195"/>
      <c r="N339" s="195"/>
      <c r="O339" s="195"/>
      <c r="P339" s="195"/>
      <c r="Q339" s="195"/>
      <c r="R339" s="195"/>
      <c r="S339" s="195"/>
      <c r="T339" s="195"/>
      <c r="U339" s="195"/>
      <c r="V339" s="195"/>
      <c r="W339" s="195"/>
      <c r="X339" s="195"/>
      <c r="Y339" s="195"/>
    </row>
    <row r="340" spans="1:25">
      <c r="A340" s="195"/>
      <c r="B340" s="195"/>
      <c r="C340" s="195"/>
      <c r="D340" s="195"/>
      <c r="E340" s="195"/>
      <c r="F340" s="195"/>
      <c r="G340" s="195"/>
      <c r="H340" s="195"/>
      <c r="I340" s="195"/>
      <c r="J340" s="195"/>
      <c r="K340" s="195"/>
      <c r="L340" s="195"/>
      <c r="M340" s="195"/>
      <c r="N340" s="195"/>
      <c r="O340" s="195"/>
      <c r="P340" s="195"/>
      <c r="Q340" s="195"/>
      <c r="R340" s="195"/>
      <c r="S340" s="195"/>
      <c r="T340" s="195"/>
      <c r="U340" s="195"/>
      <c r="V340" s="195"/>
      <c r="W340" s="195"/>
      <c r="X340" s="195"/>
      <c r="Y340" s="195"/>
    </row>
    <row r="341" spans="1:25">
      <c r="A341" s="195"/>
      <c r="B341" s="195"/>
      <c r="C341" s="195"/>
      <c r="D341" s="195"/>
      <c r="E341" s="195"/>
      <c r="F341" s="195"/>
      <c r="G341" s="195"/>
      <c r="H341" s="195"/>
      <c r="I341" s="195"/>
      <c r="J341" s="195"/>
      <c r="K341" s="195"/>
      <c r="L341" s="195"/>
      <c r="M341" s="195"/>
      <c r="N341" s="195"/>
      <c r="O341" s="195"/>
      <c r="P341" s="195"/>
      <c r="Q341" s="195"/>
      <c r="R341" s="195"/>
      <c r="S341" s="195"/>
      <c r="T341" s="195"/>
      <c r="U341" s="195"/>
      <c r="V341" s="195"/>
      <c r="W341" s="195"/>
      <c r="X341" s="195"/>
      <c r="Y341" s="195"/>
    </row>
    <row r="342" spans="1:25">
      <c r="A342" s="195"/>
      <c r="B342" s="195"/>
      <c r="C342" s="195"/>
      <c r="D342" s="195"/>
      <c r="E342" s="195"/>
      <c r="F342" s="195"/>
      <c r="G342" s="195"/>
      <c r="H342" s="195"/>
      <c r="I342" s="195"/>
      <c r="J342" s="195"/>
      <c r="K342" s="195"/>
      <c r="L342" s="195"/>
      <c r="M342" s="195"/>
      <c r="N342" s="195"/>
      <c r="O342" s="195"/>
      <c r="P342" s="195"/>
      <c r="Q342" s="195"/>
      <c r="R342" s="195"/>
      <c r="S342" s="195"/>
      <c r="T342" s="195"/>
      <c r="U342" s="195"/>
      <c r="V342" s="195"/>
      <c r="W342" s="195"/>
      <c r="X342" s="195"/>
      <c r="Y342" s="195"/>
    </row>
    <row r="343" spans="1:25">
      <c r="A343" s="195"/>
      <c r="B343" s="195"/>
      <c r="C343" s="195"/>
      <c r="D343" s="195"/>
      <c r="E343" s="195"/>
      <c r="F343" s="195"/>
      <c r="G343" s="195"/>
      <c r="H343" s="195"/>
      <c r="I343" s="195"/>
      <c r="J343" s="195"/>
      <c r="K343" s="195"/>
      <c r="L343" s="195"/>
      <c r="M343" s="195"/>
      <c r="N343" s="195"/>
      <c r="O343" s="195"/>
      <c r="P343" s="195"/>
      <c r="Q343" s="195"/>
      <c r="R343" s="195"/>
      <c r="S343" s="195"/>
      <c r="T343" s="195"/>
      <c r="U343" s="195"/>
      <c r="V343" s="195"/>
      <c r="W343" s="195"/>
      <c r="X343" s="195"/>
      <c r="Y343" s="195"/>
    </row>
    <row r="344" spans="1:25">
      <c r="A344" s="195"/>
      <c r="B344" s="195"/>
      <c r="C344" s="195"/>
      <c r="D344" s="195"/>
      <c r="E344" s="195"/>
      <c r="F344" s="195"/>
      <c r="G344" s="195"/>
      <c r="H344" s="195"/>
      <c r="I344" s="195"/>
      <c r="J344" s="195"/>
      <c r="K344" s="195"/>
      <c r="L344" s="195"/>
      <c r="M344" s="195"/>
      <c r="N344" s="195"/>
      <c r="O344" s="195"/>
      <c r="P344" s="195"/>
      <c r="Q344" s="195"/>
      <c r="R344" s="195"/>
      <c r="S344" s="195"/>
      <c r="T344" s="195"/>
      <c r="U344" s="195"/>
      <c r="V344" s="195"/>
      <c r="W344" s="195"/>
      <c r="X344" s="195"/>
      <c r="Y344" s="195"/>
    </row>
    <row r="345" spans="1:25">
      <c r="A345" s="195"/>
      <c r="B345" s="195"/>
      <c r="C345" s="195"/>
      <c r="D345" s="195"/>
      <c r="E345" s="195"/>
      <c r="F345" s="195"/>
      <c r="G345" s="195"/>
      <c r="H345" s="195"/>
      <c r="I345" s="195"/>
      <c r="J345" s="195"/>
      <c r="K345" s="195"/>
      <c r="L345" s="195"/>
      <c r="M345" s="195"/>
      <c r="N345" s="195"/>
      <c r="O345" s="195"/>
      <c r="P345" s="195"/>
      <c r="Q345" s="195"/>
      <c r="R345" s="195"/>
      <c r="S345" s="195"/>
      <c r="T345" s="195"/>
      <c r="U345" s="195"/>
      <c r="V345" s="195"/>
      <c r="W345" s="195"/>
      <c r="X345" s="195"/>
      <c r="Y345" s="195"/>
    </row>
    <row r="346" spans="1:25">
      <c r="A346" s="195"/>
      <c r="B346" s="195"/>
      <c r="C346" s="195"/>
      <c r="D346" s="195"/>
      <c r="E346" s="195"/>
      <c r="F346" s="195"/>
      <c r="G346" s="195"/>
      <c r="H346" s="195"/>
      <c r="I346" s="195"/>
      <c r="J346" s="195"/>
      <c r="K346" s="195"/>
      <c r="L346" s="195"/>
      <c r="M346" s="195"/>
      <c r="N346" s="195"/>
      <c r="O346" s="195"/>
      <c r="P346" s="195"/>
      <c r="Q346" s="195"/>
      <c r="R346" s="195"/>
      <c r="S346" s="195"/>
      <c r="T346" s="195"/>
      <c r="U346" s="195"/>
      <c r="V346" s="195"/>
      <c r="W346" s="195"/>
      <c r="X346" s="195"/>
      <c r="Y346" s="195"/>
    </row>
    <row r="347" spans="1:25">
      <c r="A347" s="195"/>
      <c r="B347" s="195"/>
      <c r="C347" s="195"/>
      <c r="D347" s="195"/>
      <c r="E347" s="195"/>
      <c r="F347" s="195"/>
      <c r="G347" s="195"/>
      <c r="H347" s="195"/>
      <c r="I347" s="195"/>
      <c r="J347" s="195"/>
      <c r="K347" s="195"/>
      <c r="L347" s="195"/>
      <c r="M347" s="195"/>
      <c r="N347" s="195"/>
      <c r="O347" s="195"/>
      <c r="P347" s="195"/>
      <c r="Q347" s="195"/>
      <c r="R347" s="195"/>
      <c r="S347" s="195"/>
      <c r="T347" s="195"/>
      <c r="U347" s="195"/>
      <c r="V347" s="195"/>
      <c r="W347" s="195"/>
      <c r="X347" s="195"/>
      <c r="Y347" s="195"/>
    </row>
    <row r="348" spans="1:25">
      <c r="A348" s="195"/>
      <c r="B348" s="195"/>
      <c r="C348" s="195"/>
      <c r="D348" s="195"/>
      <c r="E348" s="195"/>
      <c r="F348" s="195"/>
      <c r="G348" s="195"/>
      <c r="H348" s="195"/>
      <c r="I348" s="195"/>
      <c r="J348" s="195"/>
      <c r="K348" s="195"/>
      <c r="L348" s="195"/>
      <c r="M348" s="195"/>
      <c r="N348" s="195"/>
      <c r="O348" s="195"/>
      <c r="P348" s="195"/>
      <c r="Q348" s="195"/>
      <c r="R348" s="195"/>
      <c r="S348" s="195"/>
      <c r="T348" s="195"/>
      <c r="U348" s="195"/>
      <c r="V348" s="195"/>
      <c r="W348" s="195"/>
      <c r="X348" s="195"/>
      <c r="Y348" s="195"/>
    </row>
    <row r="349" spans="1:25">
      <c r="A349" s="195"/>
      <c r="B349" s="195"/>
      <c r="C349" s="195"/>
      <c r="D349" s="195"/>
      <c r="E349" s="195"/>
      <c r="F349" s="195"/>
      <c r="G349" s="195"/>
      <c r="H349" s="195"/>
      <c r="I349" s="195"/>
      <c r="J349" s="195"/>
      <c r="K349" s="195"/>
      <c r="L349" s="195"/>
      <c r="M349" s="195"/>
      <c r="N349" s="195"/>
      <c r="O349" s="195"/>
      <c r="P349" s="195"/>
      <c r="Q349" s="195"/>
      <c r="R349" s="195"/>
      <c r="S349" s="195"/>
      <c r="T349" s="195"/>
      <c r="U349" s="195"/>
      <c r="V349" s="195"/>
      <c r="W349" s="195"/>
      <c r="X349" s="195"/>
      <c r="Y349" s="195"/>
    </row>
    <row r="350" spans="1:25">
      <c r="A350" s="195"/>
      <c r="B350" s="195"/>
      <c r="C350" s="195"/>
      <c r="D350" s="195"/>
      <c r="E350" s="195"/>
      <c r="F350" s="195"/>
      <c r="G350" s="195"/>
      <c r="H350" s="195"/>
      <c r="I350" s="195"/>
      <c r="J350" s="195"/>
      <c r="K350" s="195"/>
      <c r="L350" s="195"/>
      <c r="M350" s="195"/>
      <c r="N350" s="195"/>
      <c r="O350" s="195"/>
      <c r="P350" s="195"/>
      <c r="Q350" s="195"/>
      <c r="R350" s="195"/>
      <c r="S350" s="195"/>
      <c r="T350" s="195"/>
      <c r="U350" s="195"/>
      <c r="V350" s="195"/>
      <c r="W350" s="195"/>
      <c r="X350" s="195"/>
      <c r="Y350" s="195"/>
    </row>
    <row r="351" spans="1:25">
      <c r="A351" s="195"/>
      <c r="B351" s="195"/>
      <c r="C351" s="195"/>
      <c r="D351" s="195"/>
      <c r="E351" s="195"/>
      <c r="F351" s="195"/>
      <c r="G351" s="195"/>
      <c r="H351" s="195"/>
      <c r="I351" s="195"/>
      <c r="J351" s="195"/>
      <c r="K351" s="195"/>
      <c r="L351" s="195"/>
      <c r="M351" s="195"/>
      <c r="N351" s="195"/>
      <c r="O351" s="195"/>
      <c r="P351" s="195"/>
      <c r="Q351" s="195"/>
      <c r="R351" s="195"/>
      <c r="S351" s="195"/>
      <c r="T351" s="195"/>
      <c r="U351" s="195"/>
      <c r="V351" s="195"/>
      <c r="W351" s="195"/>
      <c r="X351" s="195"/>
      <c r="Y351" s="195"/>
    </row>
    <row r="352" spans="1:25">
      <c r="A352" s="195"/>
      <c r="B352" s="195"/>
      <c r="C352" s="195"/>
      <c r="D352" s="195"/>
      <c r="E352" s="195"/>
      <c r="F352" s="195"/>
      <c r="G352" s="195"/>
      <c r="H352" s="195"/>
      <c r="I352" s="195"/>
      <c r="J352" s="195"/>
      <c r="K352" s="195"/>
      <c r="L352" s="195"/>
      <c r="M352" s="195"/>
      <c r="N352" s="195"/>
      <c r="O352" s="195"/>
      <c r="P352" s="195"/>
      <c r="Q352" s="195"/>
      <c r="R352" s="195"/>
      <c r="S352" s="195"/>
      <c r="T352" s="195"/>
      <c r="U352" s="195"/>
      <c r="V352" s="195"/>
      <c r="W352" s="195"/>
      <c r="X352" s="195"/>
      <c r="Y352" s="195"/>
    </row>
    <row r="353" spans="1:25">
      <c r="A353" s="195"/>
      <c r="B353" s="195"/>
      <c r="C353" s="195"/>
      <c r="D353" s="195"/>
      <c r="E353" s="195"/>
      <c r="F353" s="195"/>
      <c r="G353" s="195"/>
      <c r="H353" s="195"/>
      <c r="I353" s="195"/>
      <c r="J353" s="195"/>
      <c r="K353" s="195"/>
      <c r="L353" s="195"/>
      <c r="M353" s="195"/>
      <c r="N353" s="195"/>
      <c r="O353" s="195"/>
      <c r="P353" s="195"/>
      <c r="Q353" s="195"/>
      <c r="R353" s="195"/>
      <c r="S353" s="195"/>
      <c r="T353" s="195"/>
      <c r="U353" s="195"/>
      <c r="V353" s="195"/>
      <c r="W353" s="195"/>
      <c r="X353" s="195"/>
      <c r="Y353" s="195"/>
    </row>
    <row r="354" spans="1:25">
      <c r="A354" s="195"/>
      <c r="B354" s="195"/>
      <c r="C354" s="195"/>
      <c r="D354" s="195"/>
      <c r="E354" s="195"/>
      <c r="F354" s="195"/>
      <c r="G354" s="195"/>
      <c r="H354" s="195"/>
      <c r="I354" s="195"/>
      <c r="J354" s="195"/>
      <c r="K354" s="195"/>
      <c r="L354" s="195"/>
      <c r="M354" s="195"/>
      <c r="N354" s="195"/>
      <c r="O354" s="195"/>
      <c r="P354" s="195"/>
      <c r="Q354" s="195"/>
      <c r="R354" s="195"/>
      <c r="S354" s="195"/>
      <c r="T354" s="195"/>
      <c r="U354" s="195"/>
      <c r="V354" s="195"/>
      <c r="W354" s="195"/>
      <c r="X354" s="195"/>
      <c r="Y354" s="195"/>
    </row>
    <row r="355" spans="1:25">
      <c r="A355" s="195"/>
      <c r="B355" s="195"/>
      <c r="C355" s="195"/>
      <c r="D355" s="195"/>
      <c r="E355" s="195"/>
      <c r="F355" s="195"/>
      <c r="G355" s="195"/>
      <c r="H355" s="195"/>
      <c r="I355" s="195"/>
      <c r="J355" s="195"/>
      <c r="K355" s="195"/>
      <c r="L355" s="195"/>
      <c r="M355" s="195"/>
      <c r="N355" s="195"/>
      <c r="O355" s="195"/>
      <c r="P355" s="195"/>
      <c r="Q355" s="195"/>
      <c r="R355" s="195"/>
      <c r="S355" s="195"/>
      <c r="T355" s="195"/>
      <c r="U355" s="195"/>
      <c r="V355" s="195"/>
      <c r="W355" s="195"/>
      <c r="X355" s="195"/>
      <c r="Y355" s="195"/>
    </row>
    <row r="356" spans="1:25">
      <c r="A356" s="195"/>
      <c r="B356" s="195"/>
      <c r="C356" s="195"/>
      <c r="D356" s="195"/>
      <c r="E356" s="195"/>
      <c r="F356" s="195"/>
      <c r="G356" s="195"/>
      <c r="H356" s="195"/>
      <c r="I356" s="195"/>
      <c r="J356" s="195"/>
      <c r="K356" s="195"/>
      <c r="L356" s="195"/>
      <c r="M356" s="195"/>
      <c r="N356" s="195"/>
      <c r="O356" s="195"/>
      <c r="P356" s="195"/>
      <c r="Q356" s="195"/>
      <c r="R356" s="195"/>
      <c r="S356" s="195"/>
      <c r="T356" s="195"/>
      <c r="U356" s="195"/>
      <c r="V356" s="195"/>
      <c r="W356" s="195"/>
      <c r="X356" s="195"/>
      <c r="Y356" s="195"/>
    </row>
    <row r="357" spans="1:25">
      <c r="A357" s="195"/>
      <c r="B357" s="195"/>
      <c r="C357" s="195"/>
      <c r="D357" s="195"/>
      <c r="E357" s="195"/>
      <c r="F357" s="195"/>
      <c r="G357" s="195"/>
      <c r="H357" s="195"/>
      <c r="I357" s="195"/>
      <c r="J357" s="195"/>
      <c r="K357" s="195"/>
      <c r="L357" s="195"/>
      <c r="M357" s="195"/>
      <c r="N357" s="195"/>
      <c r="O357" s="195"/>
      <c r="P357" s="195"/>
      <c r="Q357" s="195"/>
      <c r="R357" s="195"/>
      <c r="S357" s="195"/>
      <c r="T357" s="195"/>
      <c r="U357" s="195"/>
      <c r="V357" s="195"/>
      <c r="W357" s="195"/>
      <c r="X357" s="195"/>
      <c r="Y357" s="195"/>
    </row>
    <row r="358" spans="1:25">
      <c r="A358" s="195"/>
      <c r="B358" s="195"/>
      <c r="C358" s="195"/>
      <c r="D358" s="195"/>
      <c r="E358" s="195"/>
      <c r="F358" s="195"/>
      <c r="G358" s="195"/>
      <c r="H358" s="195"/>
      <c r="I358" s="195"/>
      <c r="J358" s="195"/>
      <c r="K358" s="195"/>
      <c r="L358" s="195"/>
      <c r="M358" s="195"/>
      <c r="N358" s="195"/>
      <c r="O358" s="195"/>
      <c r="P358" s="195"/>
      <c r="Q358" s="195"/>
      <c r="R358" s="195"/>
      <c r="S358" s="195"/>
      <c r="T358" s="195"/>
      <c r="U358" s="195"/>
      <c r="V358" s="195"/>
      <c r="W358" s="195"/>
      <c r="X358" s="195"/>
      <c r="Y358" s="195"/>
    </row>
    <row r="359" spans="1:25">
      <c r="A359" s="195"/>
      <c r="B359" s="195"/>
      <c r="C359" s="195"/>
      <c r="D359" s="195"/>
      <c r="E359" s="195"/>
      <c r="F359" s="195"/>
      <c r="G359" s="195"/>
      <c r="H359" s="195"/>
      <c r="I359" s="195"/>
      <c r="J359" s="195"/>
      <c r="K359" s="195"/>
      <c r="L359" s="195"/>
      <c r="M359" s="195"/>
      <c r="N359" s="195"/>
      <c r="O359" s="195"/>
      <c r="P359" s="195"/>
      <c r="Q359" s="195"/>
      <c r="R359" s="195"/>
      <c r="S359" s="195"/>
      <c r="T359" s="195"/>
      <c r="U359" s="195"/>
      <c r="V359" s="195"/>
      <c r="W359" s="195"/>
      <c r="X359" s="195"/>
      <c r="Y359" s="195"/>
    </row>
    <row r="360" spans="1:25">
      <c r="A360" s="195"/>
      <c r="B360" s="195"/>
      <c r="C360" s="195"/>
      <c r="D360" s="195"/>
      <c r="E360" s="195"/>
      <c r="F360" s="195"/>
      <c r="G360" s="195"/>
      <c r="H360" s="195"/>
      <c r="I360" s="195"/>
      <c r="J360" s="195"/>
      <c r="K360" s="195"/>
      <c r="L360" s="195"/>
      <c r="M360" s="195"/>
      <c r="N360" s="195"/>
      <c r="O360" s="195"/>
      <c r="P360" s="195"/>
      <c r="Q360" s="195"/>
      <c r="R360" s="195"/>
      <c r="S360" s="195"/>
      <c r="T360" s="195"/>
      <c r="U360" s="195"/>
      <c r="V360" s="195"/>
      <c r="W360" s="195"/>
      <c r="X360" s="195"/>
      <c r="Y360" s="195"/>
    </row>
    <row r="361" spans="1:25">
      <c r="A361" s="195"/>
      <c r="B361" s="195"/>
      <c r="C361" s="195"/>
      <c r="D361" s="195"/>
      <c r="E361" s="195"/>
      <c r="F361" s="195"/>
      <c r="G361" s="195"/>
      <c r="H361" s="195"/>
      <c r="I361" s="195"/>
      <c r="J361" s="195"/>
      <c r="K361" s="195"/>
      <c r="L361" s="195"/>
      <c r="M361" s="195"/>
      <c r="N361" s="195"/>
      <c r="O361" s="195"/>
      <c r="P361" s="195"/>
      <c r="Q361" s="195"/>
      <c r="R361" s="195"/>
      <c r="S361" s="195"/>
      <c r="T361" s="195"/>
      <c r="U361" s="195"/>
      <c r="V361" s="195"/>
      <c r="W361" s="195"/>
      <c r="X361" s="195"/>
      <c r="Y361" s="195"/>
    </row>
    <row r="362" spans="1:25">
      <c r="A362" s="195"/>
      <c r="B362" s="195"/>
      <c r="C362" s="195"/>
      <c r="D362" s="195"/>
      <c r="E362" s="195"/>
      <c r="F362" s="195"/>
      <c r="G362" s="195"/>
      <c r="H362" s="195"/>
      <c r="I362" s="195"/>
      <c r="J362" s="195"/>
      <c r="K362" s="195"/>
      <c r="L362" s="195"/>
      <c r="M362" s="195"/>
      <c r="N362" s="195"/>
      <c r="O362" s="195"/>
      <c r="P362" s="195"/>
      <c r="Q362" s="195"/>
      <c r="R362" s="195"/>
      <c r="S362" s="195"/>
      <c r="T362" s="195"/>
      <c r="U362" s="195"/>
      <c r="V362" s="195"/>
      <c r="W362" s="195"/>
      <c r="X362" s="195"/>
      <c r="Y362" s="195"/>
    </row>
    <row r="363" spans="1:25">
      <c r="A363" s="195"/>
      <c r="B363" s="195"/>
      <c r="C363" s="195"/>
      <c r="D363" s="195"/>
      <c r="E363" s="195"/>
      <c r="F363" s="195"/>
      <c r="G363" s="195"/>
      <c r="H363" s="195"/>
      <c r="I363" s="195"/>
      <c r="J363" s="195"/>
      <c r="K363" s="195"/>
      <c r="L363" s="195"/>
      <c r="M363" s="195"/>
      <c r="N363" s="195"/>
      <c r="O363" s="195"/>
      <c r="P363" s="195"/>
      <c r="Q363" s="195"/>
      <c r="R363" s="195"/>
      <c r="S363" s="195"/>
      <c r="T363" s="195"/>
      <c r="U363" s="195"/>
      <c r="V363" s="195"/>
      <c r="W363" s="195"/>
      <c r="X363" s="195"/>
      <c r="Y363" s="195"/>
    </row>
    <row r="364" spans="1:25">
      <c r="A364" s="195"/>
      <c r="B364" s="195"/>
      <c r="C364" s="195"/>
      <c r="D364" s="195"/>
      <c r="E364" s="195"/>
      <c r="F364" s="195"/>
      <c r="G364" s="195"/>
      <c r="H364" s="195"/>
      <c r="I364" s="195"/>
      <c r="J364" s="195"/>
      <c r="K364" s="195"/>
      <c r="L364" s="195"/>
      <c r="M364" s="195"/>
      <c r="N364" s="195"/>
      <c r="O364" s="195"/>
      <c r="P364" s="195"/>
      <c r="Q364" s="195"/>
      <c r="R364" s="195"/>
      <c r="S364" s="195"/>
      <c r="T364" s="195"/>
      <c r="U364" s="195"/>
      <c r="V364" s="195"/>
      <c r="W364" s="195"/>
      <c r="X364" s="195"/>
      <c r="Y364" s="195"/>
    </row>
    <row r="365" spans="1:25">
      <c r="A365" s="195"/>
      <c r="B365" s="195"/>
      <c r="C365" s="195"/>
      <c r="D365" s="195"/>
      <c r="E365" s="195"/>
      <c r="F365" s="195"/>
      <c r="G365" s="195"/>
      <c r="H365" s="195"/>
      <c r="I365" s="195"/>
      <c r="J365" s="195"/>
      <c r="K365" s="195"/>
      <c r="L365" s="195"/>
      <c r="M365" s="195"/>
      <c r="N365" s="195"/>
      <c r="O365" s="195"/>
      <c r="P365" s="195"/>
      <c r="Q365" s="195"/>
      <c r="R365" s="195"/>
      <c r="S365" s="195"/>
      <c r="T365" s="195"/>
      <c r="U365" s="195"/>
      <c r="V365" s="195"/>
      <c r="W365" s="195"/>
      <c r="X365" s="195"/>
      <c r="Y365" s="195"/>
    </row>
    <row r="366" spans="1:25">
      <c r="A366" s="195"/>
      <c r="B366" s="195"/>
      <c r="C366" s="195"/>
      <c r="D366" s="195"/>
      <c r="E366" s="195"/>
      <c r="F366" s="195"/>
      <c r="G366" s="195"/>
      <c r="H366" s="195"/>
      <c r="I366" s="195"/>
      <c r="J366" s="195"/>
      <c r="K366" s="195"/>
      <c r="L366" s="195"/>
      <c r="M366" s="195"/>
      <c r="N366" s="195"/>
      <c r="O366" s="195"/>
      <c r="P366" s="195"/>
      <c r="Q366" s="195"/>
      <c r="R366" s="195"/>
      <c r="S366" s="195"/>
      <c r="T366" s="195"/>
      <c r="U366" s="195"/>
      <c r="V366" s="195"/>
      <c r="W366" s="195"/>
      <c r="X366" s="195"/>
      <c r="Y366" s="195"/>
    </row>
    <row r="367" spans="1:25">
      <c r="A367" s="195"/>
      <c r="B367" s="195"/>
      <c r="C367" s="195"/>
      <c r="D367" s="195"/>
      <c r="E367" s="195"/>
      <c r="F367" s="195"/>
      <c r="G367" s="195"/>
      <c r="H367" s="195"/>
      <c r="I367" s="195"/>
      <c r="J367" s="195"/>
      <c r="K367" s="195"/>
      <c r="L367" s="195"/>
      <c r="M367" s="195"/>
      <c r="N367" s="195"/>
      <c r="O367" s="195"/>
      <c r="P367" s="195"/>
      <c r="Q367" s="195"/>
      <c r="R367" s="195"/>
      <c r="S367" s="195"/>
      <c r="T367" s="195"/>
      <c r="U367" s="195"/>
      <c r="V367" s="195"/>
      <c r="W367" s="195"/>
      <c r="X367" s="195"/>
      <c r="Y367" s="195"/>
    </row>
    <row r="368" spans="1:25">
      <c r="A368" s="195"/>
      <c r="B368" s="195"/>
      <c r="C368" s="195"/>
      <c r="D368" s="195"/>
      <c r="E368" s="195"/>
      <c r="F368" s="195"/>
      <c r="G368" s="195"/>
      <c r="H368" s="195"/>
      <c r="I368" s="195"/>
      <c r="J368" s="195"/>
      <c r="K368" s="195"/>
      <c r="L368" s="195"/>
      <c r="M368" s="195"/>
      <c r="N368" s="195"/>
      <c r="O368" s="195"/>
      <c r="P368" s="195"/>
      <c r="Q368" s="195"/>
      <c r="R368" s="195"/>
      <c r="S368" s="195"/>
      <c r="T368" s="195"/>
      <c r="U368" s="195"/>
      <c r="V368" s="195"/>
      <c r="W368" s="195"/>
      <c r="X368" s="195"/>
      <c r="Y368" s="195"/>
    </row>
    <row r="369" spans="1:25">
      <c r="A369" s="195"/>
      <c r="B369" s="195"/>
      <c r="C369" s="195"/>
      <c r="D369" s="195"/>
      <c r="E369" s="195"/>
      <c r="F369" s="195"/>
      <c r="G369" s="195"/>
      <c r="H369" s="195"/>
      <c r="I369" s="195"/>
      <c r="J369" s="195"/>
      <c r="K369" s="195"/>
      <c r="L369" s="195"/>
      <c r="M369" s="195"/>
      <c r="N369" s="195"/>
      <c r="O369" s="195"/>
      <c r="P369" s="195"/>
      <c r="Q369" s="195"/>
      <c r="R369" s="195"/>
      <c r="S369" s="195"/>
      <c r="T369" s="195"/>
      <c r="U369" s="195"/>
      <c r="V369" s="195"/>
      <c r="W369" s="195"/>
      <c r="X369" s="195"/>
      <c r="Y369" s="195"/>
    </row>
    <row r="370" spans="1:25">
      <c r="A370" s="195"/>
      <c r="B370" s="195"/>
      <c r="C370" s="195"/>
      <c r="D370" s="195"/>
      <c r="E370" s="195"/>
      <c r="F370" s="195"/>
      <c r="G370" s="195"/>
      <c r="H370" s="195"/>
      <c r="I370" s="195"/>
      <c r="J370" s="195"/>
      <c r="K370" s="195"/>
      <c r="L370" s="195"/>
      <c r="M370" s="195"/>
      <c r="N370" s="195"/>
      <c r="O370" s="195"/>
      <c r="P370" s="195"/>
      <c r="Q370" s="195"/>
      <c r="R370" s="195"/>
      <c r="S370" s="195"/>
      <c r="T370" s="195"/>
      <c r="U370" s="195"/>
      <c r="V370" s="195"/>
      <c r="W370" s="195"/>
      <c r="X370" s="195"/>
      <c r="Y370" s="195"/>
    </row>
    <row r="371" spans="1:25">
      <c r="A371" s="195"/>
      <c r="B371" s="195"/>
      <c r="C371" s="195"/>
      <c r="D371" s="195"/>
      <c r="E371" s="195"/>
      <c r="F371" s="195"/>
      <c r="G371" s="195"/>
      <c r="H371" s="195"/>
      <c r="I371" s="195"/>
      <c r="J371" s="195"/>
      <c r="K371" s="195"/>
      <c r="L371" s="195"/>
      <c r="M371" s="195"/>
      <c r="N371" s="195"/>
      <c r="O371" s="195"/>
      <c r="P371" s="195"/>
      <c r="Q371" s="195"/>
      <c r="R371" s="195"/>
      <c r="S371" s="195"/>
      <c r="T371" s="195"/>
      <c r="U371" s="195"/>
      <c r="V371" s="195"/>
      <c r="W371" s="195"/>
      <c r="X371" s="195"/>
      <c r="Y371" s="195"/>
    </row>
    <row r="372" spans="1:25">
      <c r="A372" s="195"/>
      <c r="B372" s="195"/>
      <c r="C372" s="195"/>
      <c r="D372" s="195"/>
      <c r="E372" s="195"/>
      <c r="F372" s="195"/>
      <c r="G372" s="195"/>
      <c r="H372" s="195"/>
      <c r="I372" s="195"/>
      <c r="J372" s="195"/>
      <c r="K372" s="195"/>
      <c r="L372" s="195"/>
      <c r="M372" s="195"/>
      <c r="N372" s="195"/>
      <c r="O372" s="195"/>
      <c r="P372" s="195"/>
      <c r="Q372" s="195"/>
      <c r="R372" s="195"/>
      <c r="S372" s="195"/>
      <c r="T372" s="195"/>
      <c r="U372" s="195"/>
      <c r="V372" s="195"/>
      <c r="W372" s="195"/>
      <c r="X372" s="195"/>
      <c r="Y372" s="195"/>
    </row>
    <row r="373" spans="1:25">
      <c r="A373" s="195"/>
      <c r="B373" s="195"/>
      <c r="C373" s="195"/>
      <c r="D373" s="195"/>
      <c r="E373" s="195"/>
      <c r="F373" s="195"/>
      <c r="G373" s="195"/>
      <c r="H373" s="195"/>
      <c r="I373" s="195"/>
      <c r="J373" s="195"/>
      <c r="K373" s="195"/>
      <c r="L373" s="195"/>
      <c r="M373" s="195"/>
      <c r="N373" s="195"/>
      <c r="O373" s="195"/>
      <c r="P373" s="195"/>
      <c r="Q373" s="195"/>
      <c r="R373" s="195"/>
      <c r="S373" s="195"/>
      <c r="T373" s="195"/>
      <c r="U373" s="195"/>
      <c r="V373" s="195"/>
      <c r="W373" s="195"/>
      <c r="X373" s="195"/>
      <c r="Y373" s="195"/>
    </row>
    <row r="374" spans="1:25">
      <c r="A374" s="195"/>
      <c r="B374" s="195"/>
      <c r="C374" s="195"/>
      <c r="D374" s="195"/>
      <c r="E374" s="195"/>
      <c r="F374" s="195"/>
      <c r="G374" s="195"/>
      <c r="H374" s="195"/>
      <c r="I374" s="195"/>
      <c r="J374" s="195"/>
      <c r="K374" s="195"/>
      <c r="L374" s="195"/>
      <c r="M374" s="195"/>
      <c r="N374" s="195"/>
      <c r="O374" s="195"/>
      <c r="P374" s="195"/>
      <c r="Q374" s="195"/>
      <c r="R374" s="195"/>
      <c r="S374" s="195"/>
      <c r="T374" s="195"/>
      <c r="U374" s="195"/>
      <c r="V374" s="195"/>
      <c r="W374" s="195"/>
      <c r="X374" s="195"/>
      <c r="Y374" s="195"/>
    </row>
    <row r="375" spans="1:25">
      <c r="A375" s="195"/>
      <c r="B375" s="195"/>
      <c r="C375" s="195"/>
      <c r="D375" s="195"/>
      <c r="E375" s="195"/>
      <c r="F375" s="195"/>
      <c r="G375" s="195"/>
      <c r="H375" s="195"/>
      <c r="I375" s="195"/>
      <c r="J375" s="195"/>
      <c r="K375" s="195"/>
      <c r="L375" s="195"/>
      <c r="M375" s="195"/>
      <c r="N375" s="195"/>
      <c r="O375" s="195"/>
      <c r="P375" s="195"/>
      <c r="Q375" s="195"/>
      <c r="R375" s="195"/>
      <c r="S375" s="195"/>
      <c r="T375" s="195"/>
      <c r="U375" s="195"/>
      <c r="V375" s="195"/>
      <c r="W375" s="195"/>
      <c r="X375" s="195"/>
      <c r="Y375" s="195"/>
    </row>
    <row r="376" spans="1:25">
      <c r="A376" s="195"/>
      <c r="B376" s="195"/>
      <c r="C376" s="195"/>
      <c r="D376" s="195"/>
      <c r="E376" s="195"/>
      <c r="F376" s="195"/>
      <c r="G376" s="195"/>
      <c r="H376" s="195"/>
      <c r="I376" s="195"/>
      <c r="J376" s="195"/>
      <c r="K376" s="195"/>
      <c r="L376" s="195"/>
      <c r="M376" s="195"/>
      <c r="N376" s="195"/>
      <c r="O376" s="195"/>
      <c r="P376" s="195"/>
      <c r="Q376" s="195"/>
      <c r="R376" s="195"/>
      <c r="S376" s="195"/>
      <c r="T376" s="195"/>
      <c r="U376" s="195"/>
      <c r="V376" s="195"/>
      <c r="W376" s="195"/>
      <c r="X376" s="195"/>
      <c r="Y376" s="195"/>
    </row>
    <row r="377" spans="1:25">
      <c r="A377" s="195"/>
      <c r="B377" s="195"/>
      <c r="C377" s="195"/>
      <c r="D377" s="195"/>
      <c r="E377" s="195"/>
      <c r="F377" s="195"/>
      <c r="G377" s="195"/>
      <c r="H377" s="195"/>
      <c r="I377" s="195"/>
      <c r="J377" s="195"/>
      <c r="K377" s="195"/>
      <c r="L377" s="195"/>
      <c r="M377" s="195"/>
      <c r="N377" s="195"/>
      <c r="O377" s="195"/>
      <c r="P377" s="195"/>
      <c r="Q377" s="195"/>
      <c r="R377" s="195"/>
      <c r="S377" s="195"/>
      <c r="T377" s="195"/>
      <c r="U377" s="195"/>
      <c r="V377" s="195"/>
      <c r="W377" s="195"/>
      <c r="X377" s="195"/>
      <c r="Y377" s="195"/>
    </row>
    <row r="378" spans="1:25">
      <c r="A378" s="195"/>
      <c r="B378" s="195"/>
      <c r="C378" s="195"/>
      <c r="D378" s="195"/>
      <c r="E378" s="195"/>
      <c r="F378" s="195"/>
      <c r="G378" s="195"/>
      <c r="H378" s="195"/>
      <c r="I378" s="195"/>
      <c r="J378" s="195"/>
      <c r="K378" s="195"/>
      <c r="L378" s="195"/>
      <c r="M378" s="195"/>
      <c r="N378" s="195"/>
      <c r="O378" s="195"/>
      <c r="P378" s="195"/>
      <c r="Q378" s="195"/>
      <c r="R378" s="195"/>
      <c r="S378" s="195"/>
      <c r="T378" s="195"/>
      <c r="U378" s="195"/>
      <c r="V378" s="195"/>
      <c r="W378" s="195"/>
      <c r="X378" s="195"/>
      <c r="Y378" s="195"/>
    </row>
    <row r="379" spans="1:25">
      <c r="A379" s="195"/>
      <c r="B379" s="195"/>
      <c r="C379" s="195"/>
      <c r="D379" s="195"/>
      <c r="E379" s="195"/>
      <c r="F379" s="195"/>
      <c r="G379" s="195"/>
      <c r="H379" s="195"/>
      <c r="I379" s="195"/>
      <c r="J379" s="195"/>
      <c r="K379" s="195"/>
      <c r="L379" s="195"/>
      <c r="M379" s="195"/>
      <c r="N379" s="195"/>
      <c r="O379" s="195"/>
      <c r="P379" s="195"/>
      <c r="Q379" s="195"/>
      <c r="R379" s="195"/>
      <c r="S379" s="195"/>
      <c r="T379" s="195"/>
      <c r="U379" s="195"/>
      <c r="V379" s="195"/>
      <c r="W379" s="195"/>
      <c r="X379" s="195"/>
      <c r="Y379" s="195"/>
    </row>
    <row r="380" spans="1:25">
      <c r="A380" s="195"/>
      <c r="B380" s="195"/>
      <c r="C380" s="195"/>
      <c r="D380" s="195"/>
      <c r="E380" s="195"/>
      <c r="F380" s="195"/>
      <c r="G380" s="195"/>
      <c r="H380" s="195"/>
      <c r="I380" s="195"/>
      <c r="J380" s="195"/>
      <c r="K380" s="195"/>
      <c r="L380" s="195"/>
      <c r="M380" s="195"/>
      <c r="N380" s="195"/>
      <c r="O380" s="195"/>
      <c r="P380" s="195"/>
      <c r="Q380" s="195"/>
      <c r="R380" s="195"/>
      <c r="S380" s="195"/>
      <c r="T380" s="195"/>
      <c r="U380" s="195"/>
      <c r="V380" s="195"/>
      <c r="W380" s="195"/>
      <c r="X380" s="195"/>
      <c r="Y380" s="195"/>
    </row>
    <row r="381" spans="1:25">
      <c r="A381" s="195"/>
      <c r="B381" s="195"/>
      <c r="C381" s="195"/>
      <c r="D381" s="195"/>
      <c r="E381" s="195"/>
      <c r="F381" s="195"/>
      <c r="G381" s="195"/>
      <c r="H381" s="195"/>
      <c r="I381" s="195"/>
      <c r="J381" s="195"/>
      <c r="K381" s="195"/>
      <c r="L381" s="195"/>
      <c r="M381" s="195"/>
      <c r="N381" s="195"/>
      <c r="O381" s="195"/>
      <c r="P381" s="195"/>
      <c r="Q381" s="195"/>
      <c r="R381" s="195"/>
      <c r="S381" s="195"/>
      <c r="T381" s="195"/>
      <c r="U381" s="195"/>
      <c r="V381" s="195"/>
      <c r="W381" s="195"/>
      <c r="X381" s="195"/>
      <c r="Y381" s="195"/>
    </row>
    <row r="382" spans="1:25">
      <c r="A382" s="195"/>
      <c r="B382" s="195"/>
      <c r="C382" s="195"/>
      <c r="D382" s="195"/>
      <c r="E382" s="195"/>
      <c r="F382" s="195"/>
      <c r="G382" s="195"/>
      <c r="H382" s="195"/>
      <c r="I382" s="195"/>
      <c r="J382" s="195"/>
      <c r="K382" s="195"/>
      <c r="L382" s="195"/>
      <c r="M382" s="195"/>
      <c r="N382" s="195"/>
      <c r="O382" s="195"/>
      <c r="P382" s="195"/>
      <c r="Q382" s="195"/>
      <c r="R382" s="195"/>
      <c r="S382" s="195"/>
      <c r="T382" s="195"/>
      <c r="U382" s="195"/>
      <c r="V382" s="195"/>
      <c r="W382" s="195"/>
      <c r="X382" s="195"/>
      <c r="Y382" s="195"/>
    </row>
    <row r="383" spans="1:25">
      <c r="A383" s="195"/>
      <c r="B383" s="195"/>
      <c r="C383" s="195"/>
      <c r="D383" s="195"/>
      <c r="E383" s="195"/>
      <c r="F383" s="195"/>
      <c r="G383" s="195"/>
      <c r="H383" s="195"/>
      <c r="I383" s="195"/>
      <c r="J383" s="195"/>
      <c r="K383" s="195"/>
      <c r="L383" s="195"/>
      <c r="M383" s="195"/>
      <c r="N383" s="195"/>
      <c r="O383" s="195"/>
      <c r="P383" s="195"/>
      <c r="Q383" s="195"/>
      <c r="R383" s="195"/>
      <c r="S383" s="195"/>
      <c r="T383" s="195"/>
      <c r="U383" s="195"/>
      <c r="V383" s="195"/>
      <c r="W383" s="195"/>
      <c r="X383" s="195"/>
      <c r="Y383" s="195"/>
    </row>
    <row r="384" spans="1:25">
      <c r="A384" s="195"/>
      <c r="B384" s="195"/>
      <c r="C384" s="195"/>
      <c r="D384" s="195"/>
      <c r="E384" s="195"/>
      <c r="F384" s="195"/>
      <c r="G384" s="195"/>
      <c r="H384" s="195"/>
      <c r="I384" s="195"/>
      <c r="J384" s="195"/>
      <c r="K384" s="195"/>
      <c r="L384" s="195"/>
      <c r="M384" s="195"/>
      <c r="N384" s="195"/>
      <c r="O384" s="195"/>
      <c r="P384" s="195"/>
      <c r="Q384" s="195"/>
      <c r="R384" s="195"/>
      <c r="S384" s="195"/>
      <c r="T384" s="195"/>
      <c r="U384" s="195"/>
      <c r="V384" s="195"/>
      <c r="W384" s="195"/>
      <c r="X384" s="195"/>
      <c r="Y384" s="195"/>
    </row>
    <row r="385" spans="1:25">
      <c r="A385" s="195"/>
      <c r="B385" s="195"/>
      <c r="C385" s="195"/>
      <c r="D385" s="195"/>
      <c r="E385" s="195"/>
      <c r="F385" s="195"/>
      <c r="G385" s="195"/>
      <c r="H385" s="195"/>
      <c r="I385" s="195"/>
      <c r="J385" s="195"/>
      <c r="K385" s="195"/>
      <c r="L385" s="195"/>
      <c r="M385" s="195"/>
      <c r="N385" s="195"/>
      <c r="O385" s="195"/>
      <c r="P385" s="195"/>
      <c r="Q385" s="195"/>
      <c r="R385" s="195"/>
      <c r="S385" s="195"/>
      <c r="T385" s="195"/>
      <c r="U385" s="195"/>
      <c r="V385" s="195"/>
      <c r="W385" s="195"/>
      <c r="X385" s="195"/>
      <c r="Y385" s="195"/>
    </row>
    <row r="386" spans="1:25">
      <c r="A386" s="195"/>
      <c r="B386" s="195"/>
      <c r="C386" s="195"/>
      <c r="D386" s="195"/>
      <c r="E386" s="195"/>
      <c r="F386" s="195"/>
      <c r="G386" s="195"/>
      <c r="H386" s="195"/>
      <c r="I386" s="195"/>
      <c r="J386" s="195"/>
      <c r="K386" s="195"/>
      <c r="L386" s="195"/>
      <c r="M386" s="195"/>
      <c r="N386" s="195"/>
      <c r="O386" s="195"/>
      <c r="P386" s="195"/>
      <c r="Q386" s="195"/>
      <c r="R386" s="195"/>
      <c r="S386" s="195"/>
      <c r="T386" s="195"/>
      <c r="U386" s="195"/>
      <c r="V386" s="195"/>
      <c r="W386" s="195"/>
      <c r="X386" s="195"/>
      <c r="Y386" s="195"/>
    </row>
    <row r="387" spans="1:25">
      <c r="A387" s="195"/>
      <c r="B387" s="195"/>
      <c r="C387" s="195"/>
      <c r="D387" s="195"/>
      <c r="E387" s="195"/>
      <c r="F387" s="195"/>
      <c r="G387" s="195"/>
      <c r="H387" s="195"/>
      <c r="I387" s="195"/>
      <c r="J387" s="195"/>
      <c r="K387" s="195"/>
      <c r="L387" s="195"/>
      <c r="M387" s="195"/>
      <c r="N387" s="195"/>
      <c r="O387" s="195"/>
      <c r="P387" s="195"/>
      <c r="Q387" s="195"/>
      <c r="R387" s="195"/>
      <c r="S387" s="195"/>
      <c r="T387" s="195"/>
      <c r="U387" s="195"/>
      <c r="V387" s="195"/>
      <c r="W387" s="195"/>
      <c r="X387" s="195"/>
      <c r="Y387" s="195"/>
    </row>
    <row r="388" spans="1:25">
      <c r="A388" s="195"/>
      <c r="B388" s="195"/>
      <c r="C388" s="195"/>
      <c r="D388" s="195"/>
      <c r="E388" s="195"/>
      <c r="F388" s="195"/>
      <c r="G388" s="195"/>
      <c r="H388" s="195"/>
      <c r="I388" s="195"/>
      <c r="J388" s="195"/>
      <c r="K388" s="195"/>
      <c r="L388" s="195"/>
      <c r="M388" s="195"/>
      <c r="N388" s="195"/>
      <c r="O388" s="195"/>
      <c r="P388" s="195"/>
      <c r="Q388" s="195"/>
      <c r="R388" s="195"/>
      <c r="S388" s="195"/>
      <c r="T388" s="195"/>
      <c r="U388" s="195"/>
      <c r="V388" s="195"/>
      <c r="W388" s="195"/>
      <c r="X388" s="195"/>
      <c r="Y388" s="195"/>
    </row>
    <row r="389" spans="1:25">
      <c r="A389" s="195"/>
      <c r="B389" s="195"/>
      <c r="C389" s="195"/>
      <c r="D389" s="195"/>
      <c r="E389" s="195"/>
      <c r="F389" s="195"/>
      <c r="G389" s="195"/>
      <c r="H389" s="195"/>
      <c r="I389" s="195"/>
      <c r="J389" s="195"/>
      <c r="K389" s="195"/>
      <c r="L389" s="195"/>
      <c r="M389" s="195"/>
      <c r="N389" s="195"/>
      <c r="O389" s="195"/>
      <c r="P389" s="195"/>
      <c r="Q389" s="195"/>
      <c r="R389" s="195"/>
      <c r="S389" s="195"/>
      <c r="T389" s="195"/>
      <c r="U389" s="195"/>
      <c r="V389" s="195"/>
      <c r="W389" s="195"/>
      <c r="X389" s="195"/>
      <c r="Y389" s="195"/>
    </row>
    <row r="390" spans="1:25">
      <c r="A390" s="195"/>
      <c r="B390" s="195"/>
      <c r="C390" s="195"/>
      <c r="D390" s="195"/>
      <c r="E390" s="195"/>
      <c r="F390" s="195"/>
      <c r="G390" s="195"/>
      <c r="H390" s="195"/>
      <c r="I390" s="195"/>
      <c r="J390" s="195"/>
      <c r="K390" s="195"/>
      <c r="L390" s="195"/>
      <c r="M390" s="195"/>
      <c r="N390" s="195"/>
      <c r="O390" s="195"/>
      <c r="P390" s="195"/>
      <c r="Q390" s="195"/>
      <c r="R390" s="195"/>
      <c r="S390" s="195"/>
      <c r="T390" s="195"/>
      <c r="U390" s="195"/>
      <c r="V390" s="195"/>
      <c r="W390" s="195"/>
      <c r="X390" s="195"/>
      <c r="Y390" s="195"/>
    </row>
    <row r="391" spans="1:25">
      <c r="A391" s="195"/>
      <c r="B391" s="195"/>
      <c r="C391" s="195"/>
      <c r="D391" s="195"/>
      <c r="E391" s="195"/>
      <c r="F391" s="195"/>
      <c r="G391" s="195"/>
      <c r="H391" s="195"/>
      <c r="I391" s="195"/>
      <c r="J391" s="195"/>
      <c r="K391" s="195"/>
      <c r="L391" s="195"/>
      <c r="M391" s="195"/>
      <c r="N391" s="195"/>
      <c r="O391" s="195"/>
      <c r="P391" s="195"/>
      <c r="Q391" s="195"/>
      <c r="R391" s="195"/>
      <c r="S391" s="195"/>
      <c r="T391" s="195"/>
      <c r="U391" s="195"/>
      <c r="V391" s="195"/>
      <c r="W391" s="195"/>
      <c r="X391" s="195"/>
      <c r="Y391" s="195"/>
    </row>
    <row r="392" spans="1:25">
      <c r="A392" s="195"/>
      <c r="B392" s="195"/>
      <c r="C392" s="195"/>
      <c r="D392" s="195"/>
      <c r="E392" s="195"/>
      <c r="F392" s="195"/>
      <c r="G392" s="195"/>
      <c r="H392" s="195"/>
      <c r="I392" s="195"/>
      <c r="J392" s="195"/>
      <c r="K392" s="195"/>
      <c r="L392" s="195"/>
      <c r="M392" s="195"/>
      <c r="N392" s="195"/>
      <c r="O392" s="195"/>
      <c r="P392" s="195"/>
      <c r="Q392" s="195"/>
      <c r="R392" s="195"/>
      <c r="S392" s="195"/>
      <c r="T392" s="195"/>
      <c r="U392" s="195"/>
      <c r="V392" s="195"/>
      <c r="W392" s="195"/>
      <c r="X392" s="195"/>
      <c r="Y392" s="195"/>
    </row>
    <row r="393" spans="1:25">
      <c r="A393" s="195"/>
      <c r="B393" s="195"/>
      <c r="C393" s="195"/>
      <c r="D393" s="195"/>
      <c r="E393" s="195"/>
      <c r="F393" s="195"/>
      <c r="G393" s="195"/>
      <c r="H393" s="195"/>
      <c r="I393" s="195"/>
      <c r="J393" s="195"/>
      <c r="K393" s="195"/>
      <c r="L393" s="195"/>
      <c r="M393" s="195"/>
      <c r="N393" s="195"/>
      <c r="O393" s="195"/>
      <c r="P393" s="195"/>
      <c r="Q393" s="195"/>
      <c r="R393" s="195"/>
      <c r="S393" s="195"/>
      <c r="T393" s="195"/>
      <c r="U393" s="195"/>
      <c r="V393" s="195"/>
      <c r="W393" s="195"/>
      <c r="X393" s="195"/>
      <c r="Y393" s="195"/>
    </row>
    <row r="394" spans="1:25">
      <c r="A394" s="195"/>
      <c r="B394" s="195"/>
      <c r="C394" s="195"/>
      <c r="D394" s="195"/>
      <c r="E394" s="195"/>
      <c r="F394" s="195"/>
      <c r="G394" s="195"/>
      <c r="H394" s="195"/>
      <c r="I394" s="195"/>
      <c r="J394" s="195"/>
      <c r="K394" s="195"/>
      <c r="L394" s="195"/>
      <c r="M394" s="195"/>
      <c r="N394" s="195"/>
      <c r="O394" s="195"/>
      <c r="P394" s="195"/>
      <c r="Q394" s="195"/>
      <c r="R394" s="195"/>
      <c r="S394" s="195"/>
      <c r="T394" s="195"/>
      <c r="U394" s="195"/>
      <c r="V394" s="195"/>
      <c r="W394" s="195"/>
      <c r="X394" s="195"/>
      <c r="Y394" s="195"/>
    </row>
    <row r="395" spans="1:25">
      <c r="A395" s="195"/>
      <c r="B395" s="195"/>
      <c r="C395" s="195"/>
      <c r="D395" s="195"/>
      <c r="E395" s="195"/>
      <c r="F395" s="195"/>
      <c r="G395" s="195"/>
      <c r="H395" s="195"/>
      <c r="I395" s="195"/>
      <c r="J395" s="195"/>
      <c r="K395" s="195"/>
      <c r="L395" s="195"/>
      <c r="M395" s="195"/>
      <c r="N395" s="195"/>
      <c r="O395" s="195"/>
      <c r="P395" s="195"/>
      <c r="Q395" s="195"/>
      <c r="R395" s="195"/>
      <c r="S395" s="195"/>
      <c r="T395" s="195"/>
      <c r="U395" s="195"/>
      <c r="V395" s="195"/>
      <c r="W395" s="195"/>
      <c r="X395" s="195"/>
      <c r="Y395" s="195"/>
    </row>
    <row r="396" spans="1:25">
      <c r="A396" s="195"/>
      <c r="B396" s="195"/>
      <c r="C396" s="195"/>
      <c r="D396" s="195"/>
      <c r="E396" s="195"/>
      <c r="F396" s="195"/>
      <c r="G396" s="195"/>
      <c r="H396" s="195"/>
      <c r="I396" s="195"/>
      <c r="J396" s="195"/>
      <c r="K396" s="195"/>
      <c r="L396" s="195"/>
      <c r="M396" s="195"/>
      <c r="N396" s="195"/>
      <c r="O396" s="195"/>
      <c r="P396" s="195"/>
      <c r="Q396" s="195"/>
      <c r="R396" s="195"/>
      <c r="S396" s="195"/>
      <c r="T396" s="195"/>
      <c r="U396" s="195"/>
      <c r="V396" s="195"/>
      <c r="W396" s="195"/>
      <c r="X396" s="195"/>
      <c r="Y396" s="195"/>
    </row>
    <row r="397" spans="1:25">
      <c r="A397" s="195"/>
      <c r="B397" s="195"/>
      <c r="C397" s="195"/>
      <c r="D397" s="195"/>
      <c r="E397" s="195"/>
      <c r="F397" s="195"/>
      <c r="G397" s="195"/>
      <c r="H397" s="195"/>
      <c r="I397" s="195"/>
      <c r="J397" s="195"/>
      <c r="K397" s="195"/>
      <c r="L397" s="195"/>
      <c r="M397" s="195"/>
      <c r="N397" s="195"/>
      <c r="O397" s="195"/>
      <c r="P397" s="195"/>
      <c r="Q397" s="195"/>
      <c r="R397" s="195"/>
      <c r="S397" s="195"/>
      <c r="T397" s="195"/>
      <c r="U397" s="195"/>
      <c r="V397" s="195"/>
      <c r="W397" s="195"/>
      <c r="X397" s="195"/>
      <c r="Y397" s="195"/>
    </row>
    <row r="398" spans="1:25">
      <c r="A398" s="195"/>
      <c r="B398" s="195"/>
      <c r="C398" s="195"/>
      <c r="D398" s="195"/>
      <c r="E398" s="195"/>
      <c r="F398" s="195"/>
      <c r="G398" s="195"/>
      <c r="H398" s="195"/>
      <c r="I398" s="195"/>
      <c r="J398" s="195"/>
      <c r="K398" s="195"/>
      <c r="L398" s="195"/>
      <c r="M398" s="195"/>
      <c r="N398" s="195"/>
      <c r="O398" s="195"/>
      <c r="P398" s="195"/>
      <c r="Q398" s="195"/>
      <c r="R398" s="195"/>
      <c r="S398" s="195"/>
      <c r="T398" s="195"/>
      <c r="U398" s="195"/>
      <c r="V398" s="195"/>
      <c r="W398" s="195"/>
      <c r="X398" s="195"/>
      <c r="Y398" s="195"/>
    </row>
    <row r="399" spans="1:25">
      <c r="A399" s="195"/>
      <c r="B399" s="195"/>
      <c r="C399" s="195"/>
      <c r="D399" s="195"/>
      <c r="E399" s="195"/>
      <c r="F399" s="195"/>
      <c r="G399" s="195"/>
      <c r="H399" s="195"/>
      <c r="I399" s="195"/>
      <c r="J399" s="195"/>
      <c r="K399" s="195"/>
      <c r="L399" s="195"/>
      <c r="M399" s="195"/>
      <c r="N399" s="195"/>
      <c r="O399" s="195"/>
      <c r="P399" s="195"/>
      <c r="Q399" s="195"/>
      <c r="R399" s="195"/>
      <c r="S399" s="195"/>
      <c r="T399" s="195"/>
      <c r="U399" s="195"/>
      <c r="V399" s="195"/>
      <c r="W399" s="195"/>
      <c r="X399" s="195"/>
      <c r="Y399" s="195"/>
    </row>
    <row r="400" spans="1:25">
      <c r="A400" s="195"/>
      <c r="B400" s="195"/>
      <c r="C400" s="195"/>
      <c r="D400" s="195"/>
      <c r="E400" s="195"/>
      <c r="F400" s="195"/>
      <c r="G400" s="195"/>
      <c r="H400" s="195"/>
      <c r="I400" s="195"/>
      <c r="J400" s="195"/>
      <c r="K400" s="195"/>
      <c r="L400" s="195"/>
      <c r="M400" s="195"/>
      <c r="N400" s="195"/>
      <c r="O400" s="195"/>
      <c r="P400" s="195"/>
      <c r="Q400" s="195"/>
      <c r="R400" s="195"/>
      <c r="S400" s="195"/>
      <c r="T400" s="195"/>
      <c r="U400" s="195"/>
      <c r="V400" s="195"/>
      <c r="W400" s="195"/>
      <c r="X400" s="195"/>
      <c r="Y400" s="195"/>
    </row>
    <row r="401" spans="1:25">
      <c r="A401" s="195"/>
      <c r="B401" s="195"/>
      <c r="C401" s="195"/>
      <c r="D401" s="195"/>
      <c r="E401" s="195"/>
      <c r="F401" s="195"/>
      <c r="G401" s="195"/>
      <c r="H401" s="195"/>
      <c r="I401" s="195"/>
      <c r="J401" s="195"/>
      <c r="K401" s="195"/>
      <c r="L401" s="195"/>
      <c r="M401" s="195"/>
      <c r="N401" s="195"/>
      <c r="O401" s="195"/>
      <c r="P401" s="195"/>
      <c r="Q401" s="195"/>
      <c r="R401" s="195"/>
      <c r="S401" s="195"/>
      <c r="T401" s="195"/>
      <c r="U401" s="195"/>
      <c r="V401" s="195"/>
      <c r="W401" s="195"/>
      <c r="X401" s="195"/>
      <c r="Y401" s="195"/>
    </row>
    <row r="402" spans="1:25">
      <c r="A402" s="195"/>
      <c r="B402" s="195"/>
      <c r="C402" s="195"/>
      <c r="D402" s="195"/>
      <c r="E402" s="195"/>
      <c r="F402" s="195"/>
      <c r="G402" s="195"/>
      <c r="H402" s="195"/>
      <c r="I402" s="195"/>
      <c r="J402" s="195"/>
      <c r="K402" s="195"/>
      <c r="L402" s="195"/>
      <c r="M402" s="195"/>
      <c r="N402" s="195"/>
      <c r="O402" s="195"/>
      <c r="P402" s="195"/>
      <c r="Q402" s="195"/>
      <c r="R402" s="195"/>
      <c r="S402" s="195"/>
      <c r="T402" s="195"/>
      <c r="U402" s="195"/>
      <c r="V402" s="195"/>
      <c r="W402" s="195"/>
      <c r="X402" s="195"/>
      <c r="Y402" s="195"/>
    </row>
    <row r="403" spans="1:25">
      <c r="A403" s="195"/>
      <c r="B403" s="195"/>
      <c r="C403" s="195"/>
      <c r="D403" s="195"/>
      <c r="E403" s="195"/>
      <c r="F403" s="195"/>
      <c r="G403" s="195"/>
      <c r="H403" s="195"/>
      <c r="I403" s="195"/>
      <c r="J403" s="195"/>
      <c r="K403" s="195"/>
      <c r="L403" s="195"/>
      <c r="M403" s="195"/>
      <c r="N403" s="195"/>
      <c r="O403" s="195"/>
      <c r="P403" s="195"/>
      <c r="Q403" s="195"/>
      <c r="R403" s="195"/>
      <c r="S403" s="195"/>
      <c r="T403" s="195"/>
      <c r="U403" s="195"/>
      <c r="V403" s="195"/>
      <c r="W403" s="195"/>
      <c r="X403" s="195"/>
      <c r="Y403" s="195"/>
    </row>
    <row r="404" spans="1:25">
      <c r="A404" s="195"/>
      <c r="B404" s="195"/>
      <c r="C404" s="195"/>
      <c r="D404" s="195"/>
      <c r="E404" s="195"/>
      <c r="F404" s="195"/>
      <c r="G404" s="195"/>
      <c r="H404" s="195"/>
      <c r="I404" s="195"/>
      <c r="J404" s="195"/>
      <c r="K404" s="195"/>
      <c r="L404" s="195"/>
      <c r="M404" s="195"/>
      <c r="N404" s="195"/>
      <c r="O404" s="195"/>
      <c r="P404" s="195"/>
      <c r="Q404" s="195"/>
      <c r="R404" s="195"/>
      <c r="S404" s="195"/>
      <c r="T404" s="195"/>
      <c r="U404" s="195"/>
      <c r="V404" s="195"/>
      <c r="W404" s="195"/>
      <c r="X404" s="195"/>
      <c r="Y404" s="195"/>
    </row>
    <row r="405" spans="1:25">
      <c r="A405" s="195"/>
      <c r="B405" s="195"/>
      <c r="C405" s="195"/>
      <c r="D405" s="195"/>
      <c r="E405" s="195"/>
      <c r="F405" s="195"/>
      <c r="G405" s="195"/>
      <c r="H405" s="195"/>
      <c r="I405" s="195"/>
      <c r="J405" s="195"/>
      <c r="K405" s="195"/>
      <c r="L405" s="195"/>
      <c r="M405" s="195"/>
      <c r="N405" s="195"/>
      <c r="O405" s="195"/>
      <c r="P405" s="195"/>
      <c r="Q405" s="195"/>
      <c r="R405" s="195"/>
      <c r="S405" s="195"/>
      <c r="T405" s="195"/>
      <c r="U405" s="195"/>
      <c r="V405" s="195"/>
      <c r="W405" s="195"/>
      <c r="X405" s="195"/>
      <c r="Y405" s="195"/>
    </row>
    <row r="406" spans="1:25">
      <c r="A406" s="195"/>
      <c r="B406" s="195"/>
      <c r="C406" s="195"/>
      <c r="D406" s="195"/>
      <c r="E406" s="195"/>
      <c r="F406" s="195"/>
      <c r="G406" s="195"/>
      <c r="H406" s="195"/>
      <c r="I406" s="195"/>
      <c r="J406" s="195"/>
      <c r="K406" s="195"/>
      <c r="L406" s="195"/>
      <c r="M406" s="195"/>
      <c r="N406" s="195"/>
      <c r="O406" s="195"/>
      <c r="P406" s="195"/>
      <c r="Q406" s="195"/>
      <c r="R406" s="195"/>
      <c r="S406" s="195"/>
      <c r="T406" s="195"/>
      <c r="U406" s="195"/>
      <c r="V406" s="195"/>
      <c r="W406" s="195"/>
      <c r="X406" s="195"/>
      <c r="Y406" s="195"/>
    </row>
    <row r="407" spans="1:25">
      <c r="A407" s="195"/>
      <c r="B407" s="195"/>
      <c r="C407" s="195"/>
      <c r="D407" s="195"/>
      <c r="E407" s="195"/>
      <c r="F407" s="195"/>
      <c r="G407" s="195"/>
      <c r="H407" s="195"/>
      <c r="I407" s="195"/>
      <c r="J407" s="195"/>
      <c r="K407" s="195"/>
      <c r="L407" s="195"/>
      <c r="M407" s="195"/>
      <c r="N407" s="195"/>
      <c r="O407" s="195"/>
      <c r="P407" s="195"/>
      <c r="Q407" s="195"/>
      <c r="R407" s="195"/>
      <c r="S407" s="195"/>
      <c r="T407" s="195"/>
      <c r="U407" s="195"/>
      <c r="V407" s="195"/>
      <c r="W407" s="195"/>
      <c r="X407" s="195"/>
      <c r="Y407" s="195"/>
    </row>
    <row r="408" spans="1:25">
      <c r="A408" s="195"/>
      <c r="B408" s="195"/>
      <c r="C408" s="195"/>
      <c r="D408" s="195"/>
      <c r="E408" s="195"/>
      <c r="F408" s="195"/>
      <c r="G408" s="195"/>
      <c r="H408" s="195"/>
      <c r="I408" s="195"/>
      <c r="J408" s="195"/>
      <c r="K408" s="195"/>
      <c r="L408" s="195"/>
      <c r="M408" s="195"/>
      <c r="N408" s="195"/>
      <c r="O408" s="195"/>
      <c r="P408" s="195"/>
      <c r="Q408" s="195"/>
      <c r="R408" s="195"/>
      <c r="S408" s="195"/>
      <c r="T408" s="195"/>
      <c r="U408" s="195"/>
      <c r="V408" s="195"/>
      <c r="W408" s="195"/>
      <c r="X408" s="195"/>
      <c r="Y408" s="195"/>
    </row>
    <row r="409" spans="1:25">
      <c r="A409" s="195"/>
      <c r="B409" s="195"/>
      <c r="C409" s="195"/>
      <c r="D409" s="195"/>
      <c r="E409" s="195"/>
      <c r="F409" s="195"/>
      <c r="G409" s="195"/>
      <c r="H409" s="195"/>
      <c r="I409" s="195"/>
      <c r="J409" s="195"/>
      <c r="K409" s="195"/>
      <c r="L409" s="195"/>
      <c r="M409" s="195"/>
      <c r="N409" s="195"/>
      <c r="O409" s="195"/>
      <c r="P409" s="195"/>
      <c r="Q409" s="195"/>
      <c r="R409" s="195"/>
      <c r="S409" s="195"/>
      <c r="T409" s="195"/>
      <c r="U409" s="195"/>
      <c r="V409" s="195"/>
      <c r="W409" s="195"/>
      <c r="X409" s="195"/>
      <c r="Y409" s="195"/>
    </row>
    <row r="410" spans="1:25">
      <c r="A410" s="195"/>
      <c r="B410" s="195"/>
      <c r="C410" s="195"/>
      <c r="D410" s="195"/>
      <c r="E410" s="195"/>
      <c r="F410" s="195"/>
      <c r="G410" s="195"/>
      <c r="H410" s="195"/>
      <c r="I410" s="195"/>
      <c r="J410" s="195"/>
      <c r="K410" s="195"/>
      <c r="L410" s="195"/>
      <c r="M410" s="195"/>
      <c r="N410" s="195"/>
      <c r="O410" s="195"/>
      <c r="P410" s="195"/>
      <c r="Q410" s="195"/>
      <c r="R410" s="195"/>
      <c r="S410" s="195"/>
      <c r="T410" s="195"/>
      <c r="U410" s="195"/>
      <c r="V410" s="195"/>
      <c r="W410" s="195"/>
      <c r="X410" s="195"/>
      <c r="Y410" s="195"/>
    </row>
    <row r="411" spans="1:25">
      <c r="A411" s="195"/>
      <c r="B411" s="195"/>
      <c r="C411" s="195"/>
      <c r="D411" s="195"/>
      <c r="E411" s="195"/>
      <c r="F411" s="195"/>
      <c r="G411" s="195"/>
      <c r="H411" s="195"/>
      <c r="I411" s="195"/>
      <c r="J411" s="195"/>
      <c r="K411" s="195"/>
      <c r="L411" s="195"/>
      <c r="M411" s="195"/>
      <c r="N411" s="195"/>
      <c r="O411" s="195"/>
      <c r="P411" s="195"/>
      <c r="Q411" s="195"/>
      <c r="R411" s="195"/>
      <c r="S411" s="195"/>
      <c r="T411" s="195"/>
      <c r="U411" s="195"/>
      <c r="V411" s="195"/>
      <c r="W411" s="195"/>
      <c r="X411" s="195"/>
      <c r="Y411" s="195"/>
    </row>
    <row r="412" spans="1:25">
      <c r="A412" s="195"/>
      <c r="B412" s="195"/>
      <c r="C412" s="195"/>
      <c r="D412" s="195"/>
      <c r="E412" s="195"/>
      <c r="F412" s="195"/>
      <c r="G412" s="195"/>
      <c r="H412" s="195"/>
      <c r="I412" s="195"/>
      <c r="J412" s="195"/>
      <c r="K412" s="195"/>
      <c r="L412" s="195"/>
      <c r="M412" s="195"/>
      <c r="N412" s="195"/>
      <c r="O412" s="195"/>
      <c r="P412" s="195"/>
      <c r="Q412" s="195"/>
      <c r="R412" s="195"/>
      <c r="S412" s="195"/>
      <c r="T412" s="195"/>
      <c r="U412" s="195"/>
      <c r="V412" s="195"/>
      <c r="W412" s="195"/>
      <c r="X412" s="195"/>
      <c r="Y412" s="195"/>
    </row>
    <row r="413" spans="1:25">
      <c r="A413" s="195"/>
      <c r="B413" s="195"/>
      <c r="C413" s="195"/>
      <c r="D413" s="195"/>
      <c r="E413" s="195"/>
      <c r="F413" s="195"/>
      <c r="G413" s="195"/>
      <c r="H413" s="195"/>
      <c r="I413" s="195"/>
      <c r="J413" s="195"/>
      <c r="K413" s="195"/>
      <c r="L413" s="195"/>
      <c r="M413" s="195"/>
      <c r="N413" s="195"/>
      <c r="O413" s="195"/>
      <c r="P413" s="195"/>
      <c r="Q413" s="195"/>
      <c r="R413" s="195"/>
      <c r="S413" s="195"/>
      <c r="T413" s="195"/>
      <c r="U413" s="195"/>
      <c r="V413" s="195"/>
      <c r="W413" s="195"/>
      <c r="X413" s="195"/>
      <c r="Y413" s="195"/>
    </row>
    <row r="414" spans="1:25">
      <c r="A414" s="195"/>
      <c r="B414" s="195"/>
      <c r="C414" s="195"/>
      <c r="D414" s="195"/>
      <c r="E414" s="195"/>
      <c r="F414" s="195"/>
      <c r="G414" s="195"/>
      <c r="H414" s="195"/>
      <c r="I414" s="195"/>
      <c r="J414" s="195"/>
      <c r="K414" s="195"/>
      <c r="L414" s="195"/>
      <c r="M414" s="195"/>
      <c r="N414" s="195"/>
      <c r="O414" s="195"/>
      <c r="P414" s="195"/>
      <c r="Q414" s="195"/>
      <c r="R414" s="195"/>
      <c r="S414" s="195"/>
      <c r="T414" s="195"/>
      <c r="U414" s="195"/>
      <c r="V414" s="195"/>
      <c r="W414" s="195"/>
      <c r="X414" s="195"/>
      <c r="Y414" s="195"/>
    </row>
    <row r="415" spans="1:25">
      <c r="A415" s="195"/>
      <c r="B415" s="195"/>
      <c r="C415" s="195"/>
      <c r="D415" s="195"/>
      <c r="E415" s="195"/>
      <c r="F415" s="195"/>
      <c r="G415" s="195"/>
      <c r="H415" s="195"/>
      <c r="I415" s="195"/>
      <c r="J415" s="195"/>
      <c r="K415" s="195"/>
      <c r="L415" s="195"/>
      <c r="M415" s="195"/>
      <c r="N415" s="195"/>
      <c r="O415" s="195"/>
      <c r="P415" s="195"/>
      <c r="Q415" s="195"/>
      <c r="R415" s="195"/>
      <c r="S415" s="195"/>
      <c r="T415" s="195"/>
      <c r="U415" s="195"/>
      <c r="V415" s="195"/>
      <c r="W415" s="195"/>
      <c r="X415" s="195"/>
      <c r="Y415" s="195"/>
    </row>
    <row r="416" spans="1:25">
      <c r="A416" s="195"/>
      <c r="B416" s="195"/>
      <c r="C416" s="195"/>
      <c r="D416" s="195"/>
      <c r="E416" s="195"/>
      <c r="F416" s="195"/>
      <c r="G416" s="195"/>
      <c r="H416" s="195"/>
      <c r="I416" s="195"/>
      <c r="J416" s="195"/>
      <c r="K416" s="195"/>
      <c r="L416" s="195"/>
      <c r="M416" s="195"/>
      <c r="N416" s="195"/>
      <c r="O416" s="195"/>
      <c r="P416" s="195"/>
      <c r="Q416" s="195"/>
      <c r="R416" s="195"/>
      <c r="S416" s="195"/>
      <c r="T416" s="195"/>
      <c r="U416" s="195"/>
      <c r="V416" s="195"/>
      <c r="W416" s="195"/>
      <c r="X416" s="195"/>
      <c r="Y416" s="195"/>
    </row>
    <row r="417" spans="1:25">
      <c r="A417" s="195"/>
      <c r="B417" s="195"/>
      <c r="C417" s="195"/>
      <c r="D417" s="195"/>
      <c r="E417" s="195"/>
      <c r="F417" s="195"/>
      <c r="G417" s="195"/>
      <c r="H417" s="195"/>
      <c r="I417" s="195"/>
      <c r="J417" s="195"/>
      <c r="K417" s="195"/>
      <c r="L417" s="195"/>
      <c r="M417" s="195"/>
      <c r="N417" s="195"/>
      <c r="O417" s="195"/>
      <c r="P417" s="195"/>
      <c r="Q417" s="195"/>
      <c r="R417" s="195"/>
      <c r="S417" s="195"/>
      <c r="T417" s="195"/>
      <c r="U417" s="195"/>
      <c r="V417" s="195"/>
      <c r="W417" s="195"/>
      <c r="X417" s="195"/>
      <c r="Y417" s="195"/>
    </row>
    <row r="418" spans="1:25">
      <c r="A418" s="195"/>
      <c r="B418" s="195"/>
      <c r="C418" s="195"/>
      <c r="D418" s="195"/>
      <c r="E418" s="195"/>
      <c r="F418" s="195"/>
      <c r="G418" s="195"/>
      <c r="H418" s="195"/>
      <c r="I418" s="195"/>
      <c r="J418" s="195"/>
      <c r="K418" s="195"/>
      <c r="L418" s="195"/>
      <c r="M418" s="195"/>
      <c r="N418" s="195"/>
      <c r="O418" s="195"/>
      <c r="P418" s="195"/>
      <c r="Q418" s="195"/>
      <c r="R418" s="195"/>
      <c r="S418" s="195"/>
      <c r="T418" s="195"/>
      <c r="U418" s="195"/>
      <c r="V418" s="195"/>
      <c r="W418" s="195"/>
      <c r="X418" s="195"/>
      <c r="Y418" s="195"/>
    </row>
    <row r="419" spans="1:25">
      <c r="A419" s="195"/>
      <c r="B419" s="195"/>
      <c r="C419" s="195"/>
      <c r="D419" s="195"/>
      <c r="E419" s="195"/>
      <c r="F419" s="195"/>
      <c r="G419" s="195"/>
      <c r="H419" s="195"/>
      <c r="I419" s="195"/>
      <c r="J419" s="195"/>
      <c r="K419" s="195"/>
      <c r="L419" s="195"/>
      <c r="M419" s="195"/>
      <c r="N419" s="195"/>
      <c r="O419" s="195"/>
      <c r="P419" s="195"/>
      <c r="Q419" s="195"/>
      <c r="R419" s="195"/>
      <c r="S419" s="195"/>
      <c r="T419" s="195"/>
      <c r="U419" s="195"/>
      <c r="V419" s="195"/>
      <c r="W419" s="195"/>
      <c r="X419" s="195"/>
      <c r="Y419" s="195"/>
    </row>
    <row r="420" spans="1:25">
      <c r="A420" s="195"/>
      <c r="B420" s="195"/>
      <c r="C420" s="195"/>
      <c r="D420" s="195"/>
      <c r="E420" s="195"/>
      <c r="F420" s="195"/>
      <c r="G420" s="195"/>
      <c r="H420" s="195"/>
      <c r="I420" s="195"/>
      <c r="J420" s="195"/>
      <c r="K420" s="195"/>
      <c r="L420" s="195"/>
      <c r="M420" s="195"/>
      <c r="N420" s="195"/>
      <c r="O420" s="195"/>
      <c r="P420" s="195"/>
      <c r="Q420" s="195"/>
      <c r="R420" s="195"/>
      <c r="S420" s="195"/>
      <c r="T420" s="195"/>
      <c r="U420" s="195"/>
      <c r="V420" s="195"/>
      <c r="W420" s="195"/>
      <c r="X420" s="195"/>
      <c r="Y420" s="195"/>
    </row>
    <row r="421" spans="1:25">
      <c r="A421" s="195"/>
      <c r="B421" s="195"/>
      <c r="C421" s="195"/>
      <c r="D421" s="195"/>
      <c r="E421" s="195"/>
      <c r="F421" s="195"/>
      <c r="G421" s="195"/>
      <c r="H421" s="195"/>
      <c r="I421" s="195"/>
      <c r="J421" s="195"/>
      <c r="K421" s="195"/>
      <c r="L421" s="195"/>
      <c r="M421" s="195"/>
      <c r="N421" s="195"/>
      <c r="O421" s="195"/>
      <c r="P421" s="195"/>
      <c r="Q421" s="195"/>
      <c r="R421" s="195"/>
      <c r="S421" s="195"/>
      <c r="T421" s="195"/>
      <c r="U421" s="195"/>
      <c r="V421" s="195"/>
      <c r="W421" s="195"/>
      <c r="X421" s="195"/>
      <c r="Y421" s="195"/>
    </row>
    <row r="422" spans="1:25">
      <c r="A422" s="195"/>
      <c r="B422" s="195"/>
      <c r="C422" s="195"/>
      <c r="D422" s="195"/>
      <c r="E422" s="195"/>
      <c r="F422" s="195"/>
      <c r="G422" s="195"/>
      <c r="H422" s="195"/>
      <c r="I422" s="195"/>
      <c r="J422" s="195"/>
      <c r="K422" s="195"/>
      <c r="L422" s="195"/>
      <c r="M422" s="195"/>
      <c r="N422" s="195"/>
      <c r="O422" s="195"/>
      <c r="P422" s="195"/>
      <c r="Q422" s="195"/>
      <c r="R422" s="195"/>
      <c r="S422" s="195"/>
      <c r="T422" s="195"/>
      <c r="U422" s="195"/>
      <c r="V422" s="195"/>
      <c r="W422" s="195"/>
      <c r="X422" s="195"/>
      <c r="Y422" s="195"/>
    </row>
    <row r="423" spans="1:25">
      <c r="A423" s="195"/>
      <c r="B423" s="195"/>
      <c r="C423" s="195"/>
      <c r="D423" s="195"/>
      <c r="E423" s="195"/>
      <c r="F423" s="195"/>
      <c r="G423" s="195"/>
      <c r="H423" s="195"/>
      <c r="I423" s="195"/>
      <c r="J423" s="195"/>
      <c r="K423" s="195"/>
      <c r="L423" s="195"/>
      <c r="M423" s="195"/>
      <c r="N423" s="195"/>
      <c r="O423" s="195"/>
      <c r="P423" s="195"/>
      <c r="Q423" s="195"/>
      <c r="R423" s="195"/>
      <c r="S423" s="195"/>
      <c r="T423" s="195"/>
      <c r="U423" s="195"/>
      <c r="V423" s="195"/>
      <c r="W423" s="195"/>
      <c r="X423" s="195"/>
      <c r="Y423" s="195"/>
    </row>
    <row r="424" spans="1:25">
      <c r="A424" s="195"/>
      <c r="B424" s="195"/>
      <c r="C424" s="195"/>
      <c r="D424" s="195"/>
      <c r="E424" s="195"/>
      <c r="F424" s="195"/>
      <c r="G424" s="195"/>
      <c r="H424" s="195"/>
      <c r="I424" s="195"/>
      <c r="J424" s="195"/>
      <c r="K424" s="195"/>
      <c r="L424" s="195"/>
      <c r="M424" s="195"/>
      <c r="N424" s="195"/>
      <c r="O424" s="195"/>
      <c r="P424" s="195"/>
      <c r="Q424" s="195"/>
      <c r="R424" s="195"/>
      <c r="S424" s="195"/>
      <c r="T424" s="195"/>
      <c r="U424" s="195"/>
      <c r="V424" s="195"/>
      <c r="W424" s="195"/>
      <c r="X424" s="195"/>
      <c r="Y424" s="195"/>
    </row>
    <row r="425" spans="1:25">
      <c r="A425" s="195"/>
      <c r="B425" s="195"/>
      <c r="C425" s="195"/>
      <c r="D425" s="195"/>
      <c r="E425" s="195"/>
      <c r="F425" s="195"/>
      <c r="G425" s="195"/>
      <c r="H425" s="195"/>
      <c r="I425" s="195"/>
      <c r="J425" s="195"/>
      <c r="K425" s="195"/>
      <c r="L425" s="195"/>
      <c r="M425" s="195"/>
      <c r="N425" s="195"/>
      <c r="O425" s="195"/>
      <c r="P425" s="195"/>
      <c r="Q425" s="195"/>
      <c r="R425" s="195"/>
      <c r="S425" s="195"/>
      <c r="T425" s="195"/>
      <c r="U425" s="195"/>
      <c r="V425" s="195"/>
      <c r="W425" s="195"/>
      <c r="X425" s="195"/>
      <c r="Y425" s="195"/>
    </row>
    <row r="426" spans="1:25">
      <c r="A426" s="195"/>
      <c r="B426" s="195"/>
      <c r="C426" s="195"/>
      <c r="D426" s="195"/>
      <c r="E426" s="195"/>
      <c r="F426" s="195"/>
      <c r="G426" s="195"/>
      <c r="H426" s="195"/>
      <c r="I426" s="195"/>
      <c r="J426" s="195"/>
      <c r="K426" s="195"/>
      <c r="L426" s="195"/>
      <c r="M426" s="195"/>
      <c r="N426" s="195"/>
      <c r="O426" s="195"/>
      <c r="P426" s="195"/>
      <c r="Q426" s="195"/>
      <c r="R426" s="195"/>
      <c r="S426" s="195"/>
      <c r="T426" s="195"/>
      <c r="U426" s="195"/>
      <c r="V426" s="195"/>
      <c r="W426" s="195"/>
      <c r="X426" s="195"/>
      <c r="Y426" s="195"/>
    </row>
    <row r="427" spans="1:25">
      <c r="A427" s="195"/>
      <c r="B427" s="195"/>
      <c r="C427" s="195"/>
      <c r="D427" s="195"/>
      <c r="E427" s="195"/>
      <c r="F427" s="195"/>
      <c r="G427" s="195"/>
      <c r="H427" s="195"/>
      <c r="I427" s="195"/>
      <c r="J427" s="195"/>
      <c r="K427" s="195"/>
      <c r="L427" s="195"/>
      <c r="M427" s="195"/>
      <c r="N427" s="195"/>
      <c r="O427" s="195"/>
      <c r="P427" s="195"/>
      <c r="Q427" s="195"/>
      <c r="R427" s="195"/>
      <c r="S427" s="195"/>
      <c r="T427" s="195"/>
      <c r="U427" s="195"/>
      <c r="V427" s="195"/>
      <c r="W427" s="195"/>
      <c r="X427" s="195"/>
      <c r="Y427" s="195"/>
    </row>
    <row r="428" spans="1:25">
      <c r="A428" s="195"/>
      <c r="B428" s="195"/>
      <c r="C428" s="195"/>
      <c r="D428" s="195"/>
      <c r="E428" s="195"/>
      <c r="F428" s="195"/>
      <c r="G428" s="195"/>
      <c r="H428" s="195"/>
      <c r="I428" s="195"/>
      <c r="J428" s="195"/>
      <c r="K428" s="195"/>
      <c r="L428" s="195"/>
      <c r="M428" s="195"/>
      <c r="N428" s="195"/>
      <c r="O428" s="195"/>
      <c r="P428" s="195"/>
      <c r="Q428" s="195"/>
      <c r="R428" s="195"/>
      <c r="S428" s="195"/>
      <c r="T428" s="195"/>
      <c r="U428" s="195"/>
      <c r="V428" s="195"/>
      <c r="W428" s="195"/>
      <c r="X428" s="195"/>
      <c r="Y428" s="195"/>
    </row>
    <row r="429" spans="1:25">
      <c r="A429" s="195"/>
      <c r="B429" s="195"/>
      <c r="C429" s="195"/>
      <c r="D429" s="195"/>
      <c r="E429" s="195"/>
      <c r="F429" s="195"/>
      <c r="G429" s="195"/>
      <c r="H429" s="195"/>
      <c r="I429" s="195"/>
      <c r="J429" s="195"/>
      <c r="K429" s="195"/>
      <c r="L429" s="195"/>
      <c r="M429" s="195"/>
      <c r="N429" s="195"/>
      <c r="O429" s="195"/>
      <c r="P429" s="195"/>
      <c r="Q429" s="195"/>
      <c r="R429" s="195"/>
      <c r="S429" s="195"/>
      <c r="T429" s="195"/>
      <c r="U429" s="195"/>
      <c r="V429" s="195"/>
      <c r="W429" s="195"/>
      <c r="X429" s="195"/>
      <c r="Y429" s="195"/>
    </row>
    <row r="430" spans="1:25">
      <c r="A430" s="195"/>
      <c r="B430" s="195"/>
      <c r="C430" s="195"/>
      <c r="D430" s="195"/>
      <c r="E430" s="195"/>
      <c r="F430" s="195"/>
      <c r="G430" s="195"/>
      <c r="H430" s="195"/>
      <c r="I430" s="195"/>
      <c r="J430" s="195"/>
      <c r="K430" s="195"/>
      <c r="L430" s="195"/>
      <c r="M430" s="195"/>
      <c r="N430" s="195"/>
      <c r="O430" s="195"/>
      <c r="P430" s="195"/>
      <c r="Q430" s="195"/>
      <c r="R430" s="195"/>
      <c r="S430" s="195"/>
      <c r="T430" s="195"/>
      <c r="U430" s="195"/>
      <c r="V430" s="195"/>
      <c r="W430" s="195"/>
      <c r="X430" s="195"/>
      <c r="Y430" s="195"/>
    </row>
    <row r="431" spans="1:25">
      <c r="A431" s="195"/>
      <c r="B431" s="195"/>
      <c r="C431" s="195"/>
      <c r="D431" s="195"/>
      <c r="E431" s="195"/>
      <c r="F431" s="195"/>
      <c r="G431" s="195"/>
      <c r="H431" s="195"/>
      <c r="I431" s="195"/>
      <c r="J431" s="195"/>
      <c r="K431" s="195"/>
      <c r="L431" s="195"/>
      <c r="M431" s="195"/>
      <c r="N431" s="195"/>
      <c r="O431" s="195"/>
      <c r="P431" s="195"/>
      <c r="Q431" s="195"/>
      <c r="R431" s="195"/>
      <c r="S431" s="195"/>
      <c r="T431" s="195"/>
      <c r="U431" s="195"/>
      <c r="V431" s="195"/>
      <c r="W431" s="195"/>
      <c r="X431" s="195"/>
      <c r="Y431" s="195"/>
    </row>
    <row r="432" spans="1:25">
      <c r="A432" s="195"/>
      <c r="B432" s="195"/>
      <c r="C432" s="195"/>
      <c r="D432" s="195"/>
      <c r="E432" s="195"/>
      <c r="F432" s="195"/>
      <c r="G432" s="195"/>
      <c r="H432" s="195"/>
      <c r="I432" s="195"/>
      <c r="J432" s="195"/>
      <c r="K432" s="195"/>
      <c r="L432" s="195"/>
      <c r="M432" s="195"/>
      <c r="N432" s="195"/>
      <c r="O432" s="195"/>
      <c r="P432" s="195"/>
      <c r="Q432" s="195"/>
      <c r="R432" s="195"/>
      <c r="S432" s="195"/>
      <c r="T432" s="195"/>
      <c r="U432" s="195"/>
      <c r="V432" s="195"/>
      <c r="W432" s="195"/>
      <c r="X432" s="195"/>
      <c r="Y432" s="195"/>
    </row>
    <row r="433" spans="1:25">
      <c r="A433" s="195"/>
      <c r="B433" s="195"/>
      <c r="C433" s="195"/>
      <c r="D433" s="195"/>
      <c r="E433" s="195"/>
      <c r="F433" s="195"/>
      <c r="G433" s="195"/>
      <c r="H433" s="195"/>
      <c r="I433" s="195"/>
      <c r="J433" s="195"/>
      <c r="K433" s="195"/>
      <c r="L433" s="195"/>
      <c r="M433" s="195"/>
      <c r="N433" s="195"/>
      <c r="O433" s="195"/>
      <c r="P433" s="195"/>
      <c r="Q433" s="195"/>
      <c r="R433" s="195"/>
      <c r="S433" s="195"/>
      <c r="T433" s="195"/>
      <c r="U433" s="195"/>
      <c r="V433" s="195"/>
      <c r="W433" s="195"/>
      <c r="X433" s="195"/>
      <c r="Y433" s="195"/>
    </row>
    <row r="434" spans="1:25">
      <c r="A434" s="195"/>
      <c r="B434" s="195"/>
      <c r="C434" s="195"/>
      <c r="D434" s="195"/>
      <c r="E434" s="195"/>
      <c r="F434" s="195"/>
      <c r="G434" s="195"/>
      <c r="H434" s="195"/>
      <c r="I434" s="195"/>
      <c r="J434" s="195"/>
      <c r="K434" s="195"/>
      <c r="L434" s="195"/>
      <c r="M434" s="195"/>
      <c r="N434" s="195"/>
      <c r="O434" s="195"/>
      <c r="P434" s="195"/>
      <c r="Q434" s="195"/>
      <c r="R434" s="195"/>
      <c r="S434" s="195"/>
      <c r="T434" s="195"/>
      <c r="U434" s="195"/>
      <c r="V434" s="195"/>
      <c r="W434" s="195"/>
      <c r="X434" s="195"/>
      <c r="Y434" s="195"/>
    </row>
    <row r="435" spans="1:25">
      <c r="A435" s="195"/>
      <c r="B435" s="195"/>
      <c r="C435" s="195"/>
      <c r="D435" s="195"/>
      <c r="E435" s="195"/>
      <c r="F435" s="195"/>
      <c r="G435" s="195"/>
      <c r="H435" s="195"/>
      <c r="I435" s="195"/>
      <c r="J435" s="195"/>
      <c r="K435" s="195"/>
      <c r="L435" s="195"/>
      <c r="M435" s="195"/>
      <c r="N435" s="195"/>
      <c r="O435" s="195"/>
      <c r="P435" s="195"/>
      <c r="Q435" s="195"/>
      <c r="R435" s="195"/>
      <c r="S435" s="195"/>
      <c r="T435" s="195"/>
      <c r="U435" s="195"/>
      <c r="V435" s="195"/>
      <c r="W435" s="195"/>
      <c r="X435" s="195"/>
      <c r="Y435" s="195"/>
    </row>
    <row r="436" spans="1:25">
      <c r="A436" s="195"/>
      <c r="B436" s="195"/>
      <c r="C436" s="195"/>
      <c r="D436" s="195"/>
      <c r="E436" s="195"/>
      <c r="F436" s="195"/>
      <c r="G436" s="195"/>
      <c r="H436" s="195"/>
      <c r="I436" s="195"/>
      <c r="J436" s="195"/>
      <c r="K436" s="195"/>
      <c r="L436" s="195"/>
      <c r="M436" s="195"/>
      <c r="N436" s="195"/>
      <c r="O436" s="195"/>
      <c r="P436" s="195"/>
      <c r="Q436" s="195"/>
      <c r="R436" s="195"/>
      <c r="S436" s="195"/>
      <c r="T436" s="195"/>
      <c r="U436" s="195"/>
      <c r="V436" s="195"/>
      <c r="W436" s="195"/>
      <c r="X436" s="195"/>
      <c r="Y436" s="195"/>
    </row>
    <row r="437" spans="1:25">
      <c r="A437" s="195"/>
      <c r="B437" s="195"/>
      <c r="C437" s="195"/>
      <c r="D437" s="195"/>
      <c r="E437" s="195"/>
      <c r="F437" s="195"/>
      <c r="G437" s="195"/>
      <c r="H437" s="195"/>
      <c r="I437" s="195"/>
      <c r="J437" s="195"/>
      <c r="K437" s="195"/>
      <c r="L437" s="195"/>
      <c r="M437" s="195"/>
      <c r="N437" s="195"/>
      <c r="O437" s="195"/>
      <c r="P437" s="195"/>
      <c r="Q437" s="195"/>
      <c r="R437" s="195"/>
      <c r="S437" s="195"/>
      <c r="T437" s="195"/>
      <c r="U437" s="195"/>
      <c r="V437" s="195"/>
      <c r="W437" s="195"/>
      <c r="X437" s="195"/>
      <c r="Y437" s="195"/>
    </row>
    <row r="438" spans="1:25">
      <c r="A438" s="195"/>
      <c r="B438" s="195"/>
      <c r="C438" s="195"/>
      <c r="D438" s="195"/>
      <c r="E438" s="195"/>
      <c r="F438" s="195"/>
      <c r="G438" s="195"/>
      <c r="H438" s="195"/>
      <c r="I438" s="195"/>
      <c r="J438" s="195"/>
      <c r="K438" s="195"/>
      <c r="L438" s="195"/>
      <c r="M438" s="195"/>
      <c r="N438" s="195"/>
      <c r="O438" s="195"/>
      <c r="P438" s="195"/>
      <c r="Q438" s="195"/>
      <c r="R438" s="195"/>
      <c r="S438" s="195"/>
      <c r="T438" s="195"/>
      <c r="U438" s="195"/>
      <c r="V438" s="195"/>
      <c r="W438" s="195"/>
      <c r="X438" s="195"/>
      <c r="Y438" s="195"/>
    </row>
    <row r="439" spans="1:25">
      <c r="A439" s="195"/>
      <c r="B439" s="195"/>
      <c r="C439" s="195"/>
      <c r="D439" s="195"/>
      <c r="E439" s="195"/>
      <c r="F439" s="195"/>
      <c r="G439" s="195"/>
      <c r="H439" s="195"/>
      <c r="I439" s="195"/>
      <c r="J439" s="195"/>
      <c r="K439" s="195"/>
      <c r="L439" s="195"/>
      <c r="M439" s="195"/>
      <c r="N439" s="195"/>
      <c r="O439" s="195"/>
      <c r="P439" s="195"/>
      <c r="Q439" s="195"/>
      <c r="R439" s="195"/>
      <c r="S439" s="195"/>
      <c r="T439" s="195"/>
      <c r="U439" s="195"/>
      <c r="V439" s="195"/>
      <c r="W439" s="195"/>
      <c r="X439" s="195"/>
      <c r="Y439" s="195"/>
    </row>
    <row r="440" spans="1:25">
      <c r="A440" s="195"/>
      <c r="B440" s="195"/>
      <c r="C440" s="195"/>
      <c r="D440" s="195"/>
      <c r="E440" s="195"/>
      <c r="F440" s="195"/>
      <c r="G440" s="195"/>
      <c r="H440" s="195"/>
      <c r="I440" s="195"/>
      <c r="J440" s="195"/>
      <c r="K440" s="195"/>
      <c r="L440" s="195"/>
      <c r="M440" s="195"/>
      <c r="N440" s="195"/>
      <c r="O440" s="195"/>
      <c r="P440" s="195"/>
      <c r="Q440" s="195"/>
      <c r="R440" s="195"/>
      <c r="S440" s="195"/>
      <c r="T440" s="195"/>
      <c r="U440" s="195"/>
      <c r="V440" s="195"/>
      <c r="W440" s="195"/>
      <c r="X440" s="195"/>
      <c r="Y440" s="195"/>
    </row>
    <row r="441" spans="1:25">
      <c r="A441" s="195"/>
      <c r="B441" s="195"/>
      <c r="C441" s="195"/>
      <c r="D441" s="195"/>
      <c r="E441" s="195"/>
      <c r="F441" s="195"/>
      <c r="G441" s="195"/>
      <c r="H441" s="195"/>
      <c r="I441" s="195"/>
      <c r="J441" s="195"/>
      <c r="K441" s="195"/>
      <c r="L441" s="195"/>
      <c r="M441" s="195"/>
      <c r="N441" s="195"/>
      <c r="O441" s="195"/>
      <c r="P441" s="195"/>
      <c r="Q441" s="195"/>
      <c r="R441" s="195"/>
      <c r="S441" s="195"/>
      <c r="T441" s="195"/>
      <c r="U441" s="195"/>
      <c r="V441" s="195"/>
      <c r="W441" s="195"/>
      <c r="X441" s="195"/>
      <c r="Y441" s="195"/>
    </row>
    <row r="442" spans="1:25">
      <c r="A442" s="195"/>
      <c r="B442" s="195"/>
      <c r="C442" s="195"/>
      <c r="D442" s="195"/>
      <c r="E442" s="195"/>
      <c r="F442" s="195"/>
      <c r="G442" s="195"/>
      <c r="H442" s="195"/>
      <c r="I442" s="195"/>
      <c r="J442" s="195"/>
      <c r="K442" s="195"/>
      <c r="L442" s="195"/>
      <c r="M442" s="195"/>
      <c r="N442" s="195"/>
      <c r="O442" s="195"/>
      <c r="P442" s="195"/>
      <c r="Q442" s="195"/>
      <c r="R442" s="195"/>
      <c r="S442" s="195"/>
      <c r="T442" s="195"/>
      <c r="U442" s="195"/>
      <c r="V442" s="195"/>
      <c r="W442" s="195"/>
      <c r="X442" s="195"/>
      <c r="Y442" s="195"/>
    </row>
    <row r="443" spans="1:25">
      <c r="A443" s="195"/>
      <c r="B443" s="195"/>
      <c r="C443" s="195"/>
      <c r="D443" s="195"/>
      <c r="E443" s="195"/>
      <c r="F443" s="195"/>
      <c r="G443" s="195"/>
      <c r="H443" s="195"/>
      <c r="I443" s="195"/>
      <c r="J443" s="195"/>
      <c r="K443" s="195"/>
      <c r="L443" s="195"/>
      <c r="M443" s="195"/>
      <c r="N443" s="195"/>
      <c r="O443" s="195"/>
      <c r="P443" s="195"/>
      <c r="Q443" s="195"/>
      <c r="R443" s="195"/>
      <c r="S443" s="195"/>
      <c r="T443" s="195"/>
      <c r="U443" s="195"/>
      <c r="V443" s="195"/>
      <c r="W443" s="195"/>
      <c r="X443" s="195"/>
      <c r="Y443" s="195"/>
    </row>
    <row r="444" spans="1:25">
      <c r="A444" s="195"/>
      <c r="B444" s="195"/>
      <c r="C444" s="195"/>
      <c r="D444" s="195"/>
      <c r="E444" s="195"/>
      <c r="F444" s="195"/>
      <c r="G444" s="195"/>
      <c r="H444" s="195"/>
      <c r="I444" s="195"/>
      <c r="J444" s="195"/>
      <c r="K444" s="195"/>
      <c r="L444" s="195"/>
      <c r="M444" s="195"/>
      <c r="N444" s="195"/>
      <c r="O444" s="195"/>
      <c r="P444" s="195"/>
      <c r="Q444" s="195"/>
      <c r="R444" s="195"/>
      <c r="S444" s="195"/>
      <c r="T444" s="195"/>
      <c r="U444" s="195"/>
      <c r="V444" s="195"/>
      <c r="W444" s="195"/>
      <c r="X444" s="195"/>
      <c r="Y444" s="195"/>
    </row>
    <row r="445" spans="1:25">
      <c r="A445" s="195"/>
      <c r="B445" s="195"/>
      <c r="C445" s="195"/>
      <c r="D445" s="195"/>
      <c r="E445" s="195"/>
      <c r="F445" s="195"/>
      <c r="G445" s="195"/>
      <c r="H445" s="195"/>
      <c r="I445" s="195"/>
      <c r="J445" s="195"/>
      <c r="K445" s="195"/>
      <c r="L445" s="195"/>
      <c r="M445" s="195"/>
      <c r="N445" s="195"/>
      <c r="O445" s="195"/>
      <c r="P445" s="195"/>
      <c r="Q445" s="195"/>
      <c r="R445" s="195"/>
      <c r="S445" s="195"/>
      <c r="T445" s="195"/>
      <c r="U445" s="195"/>
      <c r="V445" s="195"/>
      <c r="W445" s="195"/>
      <c r="X445" s="195"/>
      <c r="Y445" s="195"/>
    </row>
    <row r="446" spans="1:25">
      <c r="A446" s="195"/>
      <c r="B446" s="195"/>
      <c r="C446" s="195"/>
      <c r="D446" s="195"/>
      <c r="E446" s="195"/>
      <c r="F446" s="195"/>
      <c r="G446" s="195"/>
      <c r="H446" s="195"/>
      <c r="I446" s="195"/>
      <c r="J446" s="195"/>
      <c r="K446" s="195"/>
      <c r="L446" s="195"/>
      <c r="M446" s="195"/>
      <c r="N446" s="195"/>
      <c r="O446" s="195"/>
      <c r="P446" s="195"/>
      <c r="Q446" s="195"/>
      <c r="R446" s="195"/>
      <c r="S446" s="195"/>
      <c r="T446" s="195"/>
      <c r="U446" s="195"/>
      <c r="V446" s="195"/>
      <c r="W446" s="195"/>
      <c r="X446" s="195"/>
      <c r="Y446" s="195"/>
    </row>
    <row r="447" spans="1:25">
      <c r="A447" s="195"/>
      <c r="B447" s="195"/>
      <c r="C447" s="195"/>
      <c r="D447" s="195"/>
      <c r="E447" s="195"/>
      <c r="F447" s="195"/>
      <c r="G447" s="195"/>
      <c r="H447" s="195"/>
      <c r="I447" s="195"/>
      <c r="J447" s="195"/>
      <c r="K447" s="195"/>
      <c r="L447" s="195"/>
      <c r="M447" s="195"/>
      <c r="N447" s="195"/>
      <c r="O447" s="195"/>
      <c r="P447" s="195"/>
      <c r="Q447" s="195"/>
      <c r="R447" s="195"/>
      <c r="S447" s="195"/>
      <c r="T447" s="195"/>
      <c r="U447" s="195"/>
      <c r="V447" s="195"/>
      <c r="W447" s="195"/>
      <c r="X447" s="195"/>
      <c r="Y447" s="195"/>
    </row>
    <row r="448" spans="1:25">
      <c r="A448" s="195"/>
      <c r="B448" s="195"/>
      <c r="C448" s="195"/>
      <c r="D448" s="195"/>
      <c r="E448" s="195"/>
      <c r="F448" s="195"/>
      <c r="G448" s="195"/>
      <c r="H448" s="195"/>
      <c r="I448" s="195"/>
      <c r="J448" s="195"/>
      <c r="K448" s="195"/>
      <c r="L448" s="195"/>
      <c r="M448" s="195"/>
      <c r="N448" s="195"/>
      <c r="O448" s="195"/>
      <c r="P448" s="195"/>
      <c r="Q448" s="195"/>
      <c r="R448" s="195"/>
      <c r="S448" s="195"/>
      <c r="T448" s="195"/>
      <c r="U448" s="195"/>
      <c r="V448" s="195"/>
      <c r="W448" s="195"/>
      <c r="X448" s="195"/>
      <c r="Y448" s="195"/>
    </row>
    <row r="449" spans="1:25">
      <c r="A449" s="195"/>
      <c r="B449" s="195"/>
      <c r="C449" s="195"/>
      <c r="D449" s="195"/>
      <c r="E449" s="195"/>
      <c r="F449" s="195"/>
      <c r="G449" s="195"/>
      <c r="H449" s="195"/>
      <c r="I449" s="195"/>
      <c r="J449" s="195"/>
      <c r="K449" s="195"/>
      <c r="L449" s="195"/>
      <c r="M449" s="195"/>
      <c r="N449" s="195"/>
      <c r="O449" s="195"/>
      <c r="P449" s="195"/>
      <c r="Q449" s="195"/>
      <c r="R449" s="195"/>
      <c r="S449" s="195"/>
      <c r="T449" s="195"/>
      <c r="U449" s="195"/>
      <c r="V449" s="195"/>
      <c r="W449" s="195"/>
      <c r="X449" s="195"/>
      <c r="Y449" s="195"/>
    </row>
    <row r="450" spans="1:25">
      <c r="A450" s="195"/>
      <c r="B450" s="195"/>
      <c r="C450" s="195"/>
      <c r="D450" s="195"/>
      <c r="E450" s="195"/>
      <c r="F450" s="195"/>
      <c r="G450" s="195"/>
      <c r="H450" s="195"/>
      <c r="I450" s="195"/>
      <c r="J450" s="195"/>
      <c r="K450" s="195"/>
      <c r="L450" s="195"/>
      <c r="M450" s="195"/>
      <c r="N450" s="195"/>
      <c r="O450" s="195"/>
      <c r="P450" s="195"/>
      <c r="Q450" s="195"/>
      <c r="R450" s="195"/>
      <c r="S450" s="195"/>
      <c r="T450" s="195"/>
      <c r="U450" s="195"/>
      <c r="V450" s="195"/>
      <c r="W450" s="195"/>
      <c r="X450" s="195"/>
      <c r="Y450" s="195"/>
    </row>
    <row r="451" spans="1:25">
      <c r="A451" s="195"/>
      <c r="B451" s="195"/>
      <c r="C451" s="195"/>
      <c r="D451" s="195"/>
      <c r="E451" s="195"/>
      <c r="F451" s="195"/>
      <c r="G451" s="195"/>
      <c r="H451" s="195"/>
      <c r="I451" s="195"/>
      <c r="J451" s="195"/>
      <c r="K451" s="195"/>
      <c r="L451" s="195"/>
      <c r="M451" s="195"/>
      <c r="N451" s="195"/>
      <c r="O451" s="195"/>
      <c r="P451" s="195"/>
      <c r="Q451" s="195"/>
      <c r="R451" s="195"/>
      <c r="S451" s="195"/>
      <c r="T451" s="195"/>
      <c r="U451" s="195"/>
      <c r="V451" s="195"/>
      <c r="W451" s="195"/>
      <c r="X451" s="195"/>
      <c r="Y451" s="195"/>
    </row>
    <row r="452" spans="1:25">
      <c r="A452" s="195"/>
      <c r="B452" s="195"/>
      <c r="C452" s="195"/>
      <c r="D452" s="195"/>
      <c r="E452" s="195"/>
      <c r="F452" s="195"/>
      <c r="G452" s="195"/>
      <c r="H452" s="195"/>
      <c r="I452" s="195"/>
      <c r="J452" s="195"/>
      <c r="K452" s="195"/>
      <c r="L452" s="195"/>
      <c r="M452" s="195"/>
      <c r="N452" s="195"/>
      <c r="O452" s="195"/>
      <c r="P452" s="195"/>
      <c r="Q452" s="195"/>
      <c r="R452" s="195"/>
      <c r="S452" s="195"/>
      <c r="T452" s="195"/>
      <c r="U452" s="195"/>
      <c r="V452" s="195"/>
      <c r="W452" s="195"/>
      <c r="X452" s="195"/>
      <c r="Y452" s="195"/>
    </row>
    <row r="453" spans="1:25">
      <c r="A453" s="195"/>
      <c r="B453" s="195"/>
      <c r="C453" s="195"/>
      <c r="D453" s="195"/>
      <c r="E453" s="195"/>
      <c r="F453" s="195"/>
      <c r="G453" s="195"/>
      <c r="H453" s="195"/>
      <c r="I453" s="195"/>
      <c r="J453" s="195"/>
      <c r="K453" s="195"/>
      <c r="L453" s="195"/>
      <c r="M453" s="195"/>
      <c r="N453" s="195"/>
      <c r="O453" s="195"/>
      <c r="P453" s="195"/>
      <c r="Q453" s="195"/>
      <c r="R453" s="195"/>
      <c r="S453" s="195"/>
      <c r="T453" s="195"/>
      <c r="U453" s="195"/>
      <c r="V453" s="195"/>
      <c r="W453" s="195"/>
      <c r="X453" s="195"/>
      <c r="Y453" s="195"/>
    </row>
    <row r="454" spans="1:25">
      <c r="A454" s="195"/>
      <c r="B454" s="195"/>
      <c r="C454" s="195"/>
      <c r="D454" s="195"/>
      <c r="E454" s="195"/>
      <c r="F454" s="195"/>
      <c r="G454" s="195"/>
      <c r="H454" s="195"/>
      <c r="I454" s="195"/>
      <c r="J454" s="195"/>
      <c r="K454" s="195"/>
      <c r="L454" s="195"/>
      <c r="M454" s="195"/>
      <c r="N454" s="195"/>
      <c r="O454" s="195"/>
      <c r="P454" s="195"/>
      <c r="Q454" s="195"/>
      <c r="R454" s="195"/>
      <c r="S454" s="195"/>
      <c r="T454" s="195"/>
      <c r="U454" s="195"/>
      <c r="V454" s="195"/>
      <c r="W454" s="195"/>
      <c r="X454" s="195"/>
      <c r="Y454" s="195"/>
    </row>
    <row r="455" spans="1:25">
      <c r="A455" s="195"/>
      <c r="B455" s="195"/>
      <c r="C455" s="195"/>
      <c r="D455" s="195"/>
      <c r="E455" s="195"/>
      <c r="F455" s="195"/>
      <c r="G455" s="195"/>
      <c r="H455" s="195"/>
      <c r="I455" s="195"/>
      <c r="J455" s="195"/>
      <c r="K455" s="195"/>
      <c r="L455" s="195"/>
      <c r="M455" s="195"/>
      <c r="N455" s="195"/>
      <c r="O455" s="195"/>
      <c r="P455" s="195"/>
      <c r="Q455" s="195"/>
      <c r="R455" s="195"/>
      <c r="S455" s="195"/>
      <c r="T455" s="195"/>
      <c r="U455" s="195"/>
      <c r="V455" s="195"/>
      <c r="W455" s="195"/>
      <c r="X455" s="195"/>
      <c r="Y455" s="195"/>
    </row>
    <row r="456" spans="1:25">
      <c r="A456" s="195"/>
      <c r="B456" s="195"/>
      <c r="C456" s="195"/>
      <c r="D456" s="195"/>
      <c r="E456" s="195"/>
      <c r="F456" s="195"/>
      <c r="G456" s="195"/>
      <c r="H456" s="195"/>
      <c r="I456" s="195"/>
      <c r="J456" s="195"/>
      <c r="K456" s="195"/>
      <c r="L456" s="195"/>
      <c r="M456" s="195"/>
      <c r="N456" s="195"/>
      <c r="O456" s="195"/>
      <c r="P456" s="195"/>
      <c r="Q456" s="195"/>
      <c r="R456" s="195"/>
      <c r="S456" s="195"/>
      <c r="T456" s="195"/>
      <c r="U456" s="195"/>
      <c r="V456" s="195"/>
      <c r="W456" s="195"/>
      <c r="X456" s="195"/>
      <c r="Y456" s="195"/>
    </row>
    <row r="457" spans="1:25">
      <c r="A457" s="195"/>
      <c r="B457" s="195"/>
      <c r="C457" s="195"/>
      <c r="D457" s="195"/>
      <c r="E457" s="195"/>
      <c r="F457" s="195"/>
      <c r="G457" s="195"/>
      <c r="H457" s="195"/>
      <c r="I457" s="195"/>
      <c r="J457" s="195"/>
      <c r="K457" s="195"/>
      <c r="L457" s="195"/>
      <c r="M457" s="195"/>
      <c r="N457" s="195"/>
      <c r="O457" s="195"/>
      <c r="P457" s="195"/>
      <c r="Q457" s="195"/>
      <c r="R457" s="195"/>
      <c r="S457" s="195"/>
      <c r="T457" s="195"/>
      <c r="U457" s="195"/>
      <c r="V457" s="195"/>
      <c r="W457" s="195"/>
      <c r="X457" s="195"/>
      <c r="Y457" s="195"/>
    </row>
    <row r="458" spans="1:25">
      <c r="A458" s="195"/>
      <c r="B458" s="195"/>
      <c r="C458" s="195"/>
      <c r="D458" s="195"/>
      <c r="E458" s="195"/>
      <c r="F458" s="195"/>
      <c r="G458" s="195"/>
      <c r="H458" s="195"/>
      <c r="I458" s="195"/>
      <c r="J458" s="195"/>
      <c r="K458" s="195"/>
      <c r="L458" s="195"/>
      <c r="M458" s="195"/>
      <c r="N458" s="195"/>
      <c r="O458" s="195"/>
      <c r="P458" s="195"/>
      <c r="Q458" s="195"/>
      <c r="R458" s="195"/>
      <c r="S458" s="195"/>
      <c r="T458" s="195"/>
      <c r="U458" s="195"/>
      <c r="V458" s="195"/>
      <c r="W458" s="195"/>
      <c r="X458" s="195"/>
      <c r="Y458" s="195"/>
    </row>
    <row r="459" spans="1:25">
      <c r="A459" s="195"/>
      <c r="B459" s="195"/>
      <c r="C459" s="195"/>
      <c r="D459" s="195"/>
      <c r="E459" s="195"/>
      <c r="F459" s="195"/>
      <c r="G459" s="195"/>
      <c r="H459" s="195"/>
      <c r="I459" s="195"/>
      <c r="J459" s="195"/>
      <c r="K459" s="195"/>
      <c r="L459" s="195"/>
      <c r="M459" s="195"/>
      <c r="N459" s="195"/>
      <c r="O459" s="195"/>
      <c r="P459" s="195"/>
      <c r="Q459" s="195"/>
      <c r="R459" s="195"/>
      <c r="S459" s="195"/>
      <c r="T459" s="195"/>
      <c r="U459" s="195"/>
      <c r="V459" s="195"/>
      <c r="W459" s="195"/>
      <c r="X459" s="195"/>
      <c r="Y459" s="195"/>
    </row>
    <row r="460" spans="1:25">
      <c r="A460" s="195"/>
      <c r="B460" s="195"/>
      <c r="C460" s="195"/>
      <c r="D460" s="195"/>
      <c r="E460" s="195"/>
      <c r="F460" s="195"/>
      <c r="G460" s="195"/>
      <c r="H460" s="195"/>
      <c r="I460" s="195"/>
      <c r="J460" s="195"/>
      <c r="K460" s="195"/>
      <c r="L460" s="195"/>
      <c r="M460" s="195"/>
      <c r="N460" s="195"/>
      <c r="O460" s="195"/>
      <c r="P460" s="195"/>
      <c r="Q460" s="195"/>
      <c r="R460" s="195"/>
      <c r="S460" s="195"/>
      <c r="T460" s="195"/>
      <c r="U460" s="195"/>
      <c r="V460" s="195"/>
      <c r="W460" s="195"/>
      <c r="X460" s="195"/>
      <c r="Y460" s="195"/>
    </row>
    <row r="461" spans="1:25">
      <c r="A461" s="195"/>
      <c r="B461" s="195"/>
      <c r="C461" s="195"/>
      <c r="D461" s="195"/>
      <c r="E461" s="195"/>
      <c r="F461" s="195"/>
      <c r="G461" s="195"/>
      <c r="H461" s="195"/>
      <c r="I461" s="195"/>
      <c r="J461" s="195"/>
      <c r="K461" s="195"/>
      <c r="L461" s="195"/>
      <c r="M461" s="195"/>
      <c r="N461" s="195"/>
      <c r="O461" s="195"/>
      <c r="P461" s="195"/>
      <c r="Q461" s="195"/>
      <c r="R461" s="195"/>
      <c r="S461" s="195"/>
      <c r="T461" s="195"/>
      <c r="U461" s="195"/>
      <c r="V461" s="195"/>
      <c r="W461" s="195"/>
      <c r="X461" s="195"/>
      <c r="Y461" s="195"/>
    </row>
    <row r="462" spans="1:25">
      <c r="A462" s="195"/>
      <c r="B462" s="195"/>
      <c r="C462" s="195"/>
      <c r="D462" s="195"/>
      <c r="E462" s="195"/>
      <c r="F462" s="195"/>
      <c r="G462" s="195"/>
      <c r="H462" s="195"/>
      <c r="I462" s="195"/>
      <c r="J462" s="195"/>
      <c r="K462" s="195"/>
      <c r="L462" s="195"/>
      <c r="M462" s="195"/>
      <c r="N462" s="195"/>
      <c r="O462" s="195"/>
      <c r="P462" s="195"/>
      <c r="Q462" s="195"/>
      <c r="R462" s="195"/>
      <c r="S462" s="195"/>
      <c r="T462" s="195"/>
      <c r="U462" s="195"/>
      <c r="V462" s="195"/>
      <c r="W462" s="195"/>
      <c r="X462" s="195"/>
      <c r="Y462" s="195"/>
    </row>
    <row r="463" spans="1:25">
      <c r="A463" s="195"/>
      <c r="B463" s="195"/>
      <c r="C463" s="195"/>
      <c r="D463" s="195"/>
      <c r="E463" s="195"/>
      <c r="F463" s="195"/>
      <c r="G463" s="195"/>
      <c r="H463" s="195"/>
      <c r="I463" s="195"/>
      <c r="J463" s="195"/>
      <c r="K463" s="195"/>
      <c r="L463" s="195"/>
      <c r="M463" s="195"/>
      <c r="N463" s="195"/>
      <c r="O463" s="195"/>
      <c r="P463" s="195"/>
      <c r="Q463" s="195"/>
      <c r="R463" s="195"/>
      <c r="S463" s="195"/>
      <c r="T463" s="195"/>
      <c r="U463" s="195"/>
      <c r="V463" s="195"/>
      <c r="W463" s="195"/>
      <c r="X463" s="195"/>
      <c r="Y463" s="195"/>
    </row>
    <row r="464" spans="1:25">
      <c r="A464" s="195"/>
      <c r="B464" s="195"/>
      <c r="C464" s="195"/>
      <c r="D464" s="195"/>
      <c r="E464" s="195"/>
      <c r="F464" s="195"/>
      <c r="G464" s="195"/>
      <c r="H464" s="195"/>
      <c r="I464" s="195"/>
      <c r="J464" s="195"/>
      <c r="K464" s="195"/>
      <c r="L464" s="195"/>
      <c r="M464" s="195"/>
      <c r="N464" s="195"/>
      <c r="O464" s="195"/>
      <c r="P464" s="195"/>
      <c r="Q464" s="195"/>
      <c r="R464" s="195"/>
      <c r="S464" s="195"/>
      <c r="T464" s="195"/>
      <c r="U464" s="195"/>
      <c r="V464" s="195"/>
      <c r="W464" s="195"/>
      <c r="X464" s="195"/>
      <c r="Y464" s="195"/>
    </row>
    <row r="465" spans="1:25">
      <c r="A465" s="195"/>
      <c r="B465" s="195"/>
      <c r="C465" s="195"/>
      <c r="D465" s="195"/>
      <c r="E465" s="195"/>
      <c r="F465" s="195"/>
      <c r="G465" s="195"/>
      <c r="H465" s="195"/>
      <c r="I465" s="195"/>
      <c r="J465" s="195"/>
      <c r="K465" s="195"/>
      <c r="L465" s="195"/>
      <c r="M465" s="195"/>
      <c r="N465" s="195"/>
      <c r="O465" s="195"/>
      <c r="P465" s="195"/>
      <c r="Q465" s="195"/>
      <c r="R465" s="195"/>
      <c r="S465" s="195"/>
      <c r="T465" s="195"/>
      <c r="U465" s="195"/>
      <c r="V465" s="195"/>
      <c r="W465" s="195"/>
      <c r="X465" s="195"/>
      <c r="Y465" s="195"/>
    </row>
    <row r="466" spans="1:25">
      <c r="A466" s="195"/>
      <c r="B466" s="195"/>
      <c r="C466" s="195"/>
      <c r="D466" s="195"/>
      <c r="E466" s="195"/>
      <c r="F466" s="195"/>
      <c r="G466" s="195"/>
      <c r="H466" s="195"/>
      <c r="I466" s="195"/>
      <c r="J466" s="195"/>
      <c r="K466" s="195"/>
      <c r="L466" s="195"/>
      <c r="M466" s="195"/>
      <c r="N466" s="195"/>
      <c r="O466" s="195"/>
      <c r="P466" s="195"/>
      <c r="Q466" s="195"/>
      <c r="R466" s="195"/>
      <c r="S466" s="195"/>
      <c r="T466" s="195"/>
      <c r="U466" s="195"/>
      <c r="V466" s="195"/>
      <c r="W466" s="195"/>
      <c r="X466" s="195"/>
      <c r="Y466" s="195"/>
    </row>
    <row r="467" spans="1:25">
      <c r="A467" s="195"/>
      <c r="B467" s="195"/>
      <c r="C467" s="195"/>
      <c r="D467" s="195"/>
      <c r="E467" s="195"/>
      <c r="F467" s="195"/>
      <c r="G467" s="195"/>
      <c r="H467" s="195"/>
      <c r="I467" s="195"/>
      <c r="J467" s="195"/>
      <c r="K467" s="195"/>
      <c r="L467" s="195"/>
      <c r="M467" s="195"/>
      <c r="N467" s="195"/>
      <c r="O467" s="195"/>
      <c r="P467" s="195"/>
      <c r="Q467" s="195"/>
      <c r="R467" s="195"/>
      <c r="S467" s="195"/>
      <c r="T467" s="195"/>
      <c r="U467" s="195"/>
      <c r="V467" s="195"/>
      <c r="W467" s="195"/>
      <c r="X467" s="195"/>
      <c r="Y467" s="195"/>
    </row>
    <row r="468" spans="1:25">
      <c r="A468" s="195"/>
      <c r="B468" s="195"/>
      <c r="C468" s="195"/>
      <c r="D468" s="195"/>
      <c r="E468" s="195"/>
      <c r="F468" s="195"/>
      <c r="G468" s="195"/>
      <c r="H468" s="195"/>
      <c r="I468" s="195"/>
      <c r="J468" s="195"/>
      <c r="K468" s="195"/>
      <c r="L468" s="195"/>
      <c r="M468" s="195"/>
      <c r="N468" s="195"/>
      <c r="O468" s="195"/>
      <c r="P468" s="195"/>
      <c r="Q468" s="195"/>
      <c r="R468" s="195"/>
      <c r="S468" s="195"/>
      <c r="T468" s="195"/>
      <c r="U468" s="195"/>
      <c r="V468" s="195"/>
      <c r="W468" s="195"/>
      <c r="X468" s="195"/>
      <c r="Y468" s="195"/>
    </row>
    <row r="469" spans="1:25">
      <c r="A469" s="195"/>
      <c r="B469" s="195"/>
      <c r="C469" s="195"/>
      <c r="D469" s="195"/>
      <c r="E469" s="195"/>
      <c r="F469" s="195"/>
      <c r="G469" s="195"/>
      <c r="H469" s="195"/>
      <c r="I469" s="195"/>
      <c r="J469" s="195"/>
      <c r="K469" s="195"/>
      <c r="L469" s="195"/>
      <c r="M469" s="195"/>
      <c r="N469" s="195"/>
      <c r="O469" s="195"/>
      <c r="P469" s="195"/>
      <c r="Q469" s="195"/>
      <c r="R469" s="195"/>
      <c r="S469" s="195"/>
      <c r="T469" s="195"/>
      <c r="U469" s="195"/>
      <c r="V469" s="195"/>
      <c r="W469" s="195"/>
      <c r="X469" s="195"/>
      <c r="Y469" s="195"/>
    </row>
    <row r="470" spans="1:25">
      <c r="A470" s="195"/>
      <c r="B470" s="195"/>
      <c r="C470" s="195"/>
      <c r="D470" s="195"/>
      <c r="E470" s="195"/>
      <c r="F470" s="195"/>
      <c r="G470" s="195"/>
      <c r="H470" s="195"/>
      <c r="I470" s="195"/>
      <c r="J470" s="195"/>
      <c r="K470" s="195"/>
      <c r="L470" s="195"/>
      <c r="M470" s="195"/>
      <c r="N470" s="195"/>
      <c r="O470" s="195"/>
      <c r="P470" s="195"/>
      <c r="Q470" s="195"/>
      <c r="R470" s="195"/>
      <c r="S470" s="195"/>
      <c r="T470" s="195"/>
      <c r="U470" s="195"/>
      <c r="V470" s="195"/>
      <c r="W470" s="195"/>
      <c r="X470" s="195"/>
      <c r="Y470" s="195"/>
    </row>
    <row r="471" spans="1:25">
      <c r="A471" s="195"/>
      <c r="B471" s="195"/>
      <c r="C471" s="195"/>
      <c r="D471" s="195"/>
      <c r="E471" s="195"/>
      <c r="F471" s="195"/>
      <c r="G471" s="195"/>
      <c r="H471" s="195"/>
      <c r="I471" s="195"/>
      <c r="J471" s="195"/>
      <c r="K471" s="195"/>
      <c r="L471" s="195"/>
      <c r="M471" s="195"/>
      <c r="N471" s="195"/>
      <c r="O471" s="195"/>
      <c r="P471" s="195"/>
      <c r="Q471" s="195"/>
      <c r="R471" s="195"/>
      <c r="S471" s="195"/>
      <c r="T471" s="195"/>
      <c r="U471" s="195"/>
      <c r="V471" s="195"/>
      <c r="W471" s="195"/>
      <c r="X471" s="195"/>
      <c r="Y471" s="195"/>
    </row>
    <row r="472" spans="1:25">
      <c r="A472" s="195"/>
      <c r="B472" s="195"/>
      <c r="C472" s="195"/>
      <c r="D472" s="195"/>
      <c r="E472" s="195"/>
      <c r="F472" s="195"/>
      <c r="G472" s="195"/>
      <c r="H472" s="195"/>
      <c r="I472" s="195"/>
      <c r="J472" s="195"/>
      <c r="K472" s="195"/>
      <c r="L472" s="195"/>
      <c r="M472" s="195"/>
      <c r="N472" s="195"/>
      <c r="O472" s="195"/>
      <c r="P472" s="195"/>
      <c r="Q472" s="195"/>
      <c r="R472" s="195"/>
      <c r="S472" s="195"/>
      <c r="T472" s="195"/>
      <c r="U472" s="195"/>
      <c r="V472" s="195"/>
      <c r="W472" s="195"/>
      <c r="X472" s="195"/>
      <c r="Y472" s="195"/>
    </row>
    <row r="473" spans="1:25">
      <c r="A473" s="195"/>
      <c r="B473" s="195"/>
      <c r="C473" s="195"/>
      <c r="D473" s="195"/>
      <c r="E473" s="195"/>
      <c r="F473" s="195"/>
      <c r="G473" s="195"/>
      <c r="H473" s="195"/>
      <c r="I473" s="195"/>
      <c r="J473" s="195"/>
      <c r="K473" s="195"/>
      <c r="L473" s="195"/>
      <c r="M473" s="195"/>
      <c r="N473" s="195"/>
      <c r="O473" s="195"/>
      <c r="P473" s="195"/>
      <c r="Q473" s="195"/>
      <c r="R473" s="195"/>
      <c r="S473" s="195"/>
      <c r="T473" s="195"/>
      <c r="U473" s="195"/>
      <c r="V473" s="195"/>
      <c r="W473" s="195"/>
      <c r="X473" s="195"/>
      <c r="Y473" s="195"/>
    </row>
    <row r="474" spans="1:25">
      <c r="A474" s="195"/>
      <c r="B474" s="195"/>
      <c r="C474" s="195"/>
      <c r="D474" s="195"/>
      <c r="E474" s="195"/>
      <c r="F474" s="195"/>
      <c r="G474" s="195"/>
      <c r="H474" s="195"/>
      <c r="I474" s="195"/>
      <c r="J474" s="195"/>
      <c r="K474" s="195"/>
      <c r="L474" s="195"/>
      <c r="M474" s="195"/>
      <c r="N474" s="195"/>
      <c r="O474" s="195"/>
      <c r="P474" s="195"/>
      <c r="Q474" s="195"/>
      <c r="R474" s="195"/>
      <c r="S474" s="195"/>
      <c r="T474" s="195"/>
      <c r="U474" s="195"/>
      <c r="V474" s="195"/>
      <c r="W474" s="195"/>
      <c r="X474" s="195"/>
      <c r="Y474" s="195"/>
    </row>
    <row r="475" spans="1:25">
      <c r="A475" s="195"/>
      <c r="B475" s="195"/>
      <c r="C475" s="195"/>
      <c r="D475" s="195"/>
      <c r="E475" s="195"/>
      <c r="F475" s="195"/>
      <c r="G475" s="195"/>
      <c r="H475" s="195"/>
      <c r="I475" s="195"/>
      <c r="J475" s="195"/>
      <c r="K475" s="195"/>
      <c r="L475" s="195"/>
      <c r="M475" s="195"/>
      <c r="N475" s="195"/>
      <c r="O475" s="195"/>
      <c r="P475" s="195"/>
      <c r="Q475" s="195"/>
      <c r="R475" s="195"/>
      <c r="S475" s="195"/>
      <c r="T475" s="195"/>
      <c r="U475" s="195"/>
      <c r="V475" s="195"/>
      <c r="W475" s="195"/>
      <c r="X475" s="195"/>
      <c r="Y475" s="195"/>
    </row>
    <row r="476" spans="1:25">
      <c r="A476" s="195"/>
      <c r="B476" s="195"/>
      <c r="C476" s="195"/>
      <c r="D476" s="195"/>
      <c r="E476" s="195"/>
      <c r="F476" s="195"/>
      <c r="G476" s="195"/>
      <c r="H476" s="195"/>
      <c r="I476" s="195"/>
      <c r="J476" s="195"/>
      <c r="K476" s="195"/>
      <c r="L476" s="195"/>
      <c r="M476" s="195"/>
      <c r="N476" s="195"/>
      <c r="O476" s="195"/>
      <c r="P476" s="195"/>
      <c r="Q476" s="195"/>
      <c r="R476" s="195"/>
      <c r="S476" s="195"/>
      <c r="T476" s="195"/>
      <c r="U476" s="195"/>
      <c r="V476" s="195"/>
      <c r="W476" s="195"/>
      <c r="X476" s="195"/>
      <c r="Y476" s="195"/>
    </row>
    <row r="477" spans="1:25">
      <c r="A477" s="195"/>
      <c r="B477" s="195"/>
      <c r="C477" s="195"/>
      <c r="D477" s="195"/>
      <c r="E477" s="195"/>
      <c r="F477" s="195"/>
      <c r="G477" s="195"/>
      <c r="H477" s="195"/>
      <c r="I477" s="195"/>
      <c r="J477" s="195"/>
      <c r="K477" s="195"/>
      <c r="L477" s="195"/>
      <c r="M477" s="195"/>
      <c r="N477" s="195"/>
      <c r="O477" s="195"/>
      <c r="P477" s="195"/>
      <c r="Q477" s="195"/>
      <c r="R477" s="195"/>
      <c r="S477" s="195"/>
      <c r="T477" s="195"/>
      <c r="U477" s="195"/>
      <c r="V477" s="195"/>
      <c r="W477" s="195"/>
      <c r="X477" s="195"/>
      <c r="Y477" s="195"/>
    </row>
    <row r="478" spans="1:25">
      <c r="A478" s="195"/>
      <c r="B478" s="195"/>
      <c r="C478" s="195"/>
      <c r="D478" s="195"/>
      <c r="E478" s="195"/>
      <c r="F478" s="195"/>
      <c r="G478" s="195"/>
      <c r="H478" s="195"/>
      <c r="I478" s="195"/>
      <c r="J478" s="195"/>
      <c r="K478" s="195"/>
      <c r="L478" s="195"/>
      <c r="M478" s="195"/>
      <c r="N478" s="195"/>
      <c r="O478" s="195"/>
      <c r="P478" s="195"/>
      <c r="Q478" s="195"/>
      <c r="R478" s="195"/>
      <c r="S478" s="195"/>
      <c r="T478" s="195"/>
      <c r="U478" s="195"/>
      <c r="V478" s="195"/>
      <c r="W478" s="195"/>
      <c r="X478" s="195"/>
      <c r="Y478" s="195"/>
    </row>
    <row r="479" spans="1:25">
      <c r="A479" s="195"/>
      <c r="B479" s="195"/>
      <c r="C479" s="195"/>
      <c r="D479" s="195"/>
      <c r="E479" s="195"/>
      <c r="F479" s="195"/>
      <c r="G479" s="195"/>
      <c r="H479" s="195"/>
      <c r="I479" s="195"/>
      <c r="J479" s="195"/>
      <c r="K479" s="195"/>
      <c r="L479" s="195"/>
      <c r="M479" s="195"/>
      <c r="N479" s="195"/>
      <c r="O479" s="195"/>
      <c r="P479" s="195"/>
      <c r="Q479" s="195"/>
      <c r="R479" s="195"/>
      <c r="S479" s="195"/>
      <c r="T479" s="195"/>
      <c r="U479" s="195"/>
      <c r="V479" s="195"/>
      <c r="W479" s="195"/>
      <c r="X479" s="195"/>
      <c r="Y479" s="195"/>
    </row>
    <row r="480" spans="1:25">
      <c r="A480" s="195"/>
      <c r="B480" s="195"/>
      <c r="C480" s="195"/>
      <c r="D480" s="195"/>
      <c r="E480" s="195"/>
      <c r="F480" s="195"/>
      <c r="G480" s="195"/>
      <c r="H480" s="195"/>
      <c r="I480" s="195"/>
      <c r="J480" s="195"/>
      <c r="K480" s="195"/>
      <c r="L480" s="195"/>
      <c r="M480" s="195"/>
      <c r="N480" s="195"/>
      <c r="O480" s="195"/>
      <c r="P480" s="195"/>
      <c r="Q480" s="195"/>
      <c r="R480" s="195"/>
      <c r="S480" s="195"/>
      <c r="T480" s="195"/>
      <c r="U480" s="195"/>
      <c r="V480" s="195"/>
      <c r="W480" s="195"/>
      <c r="X480" s="195"/>
      <c r="Y480" s="195"/>
    </row>
    <row r="481" spans="1:25">
      <c r="A481" s="195"/>
      <c r="B481" s="195"/>
      <c r="C481" s="195"/>
      <c r="D481" s="195"/>
      <c r="E481" s="195"/>
      <c r="F481" s="195"/>
      <c r="G481" s="195"/>
      <c r="H481" s="195"/>
      <c r="I481" s="195"/>
      <c r="J481" s="195"/>
      <c r="K481" s="195"/>
      <c r="L481" s="195"/>
      <c r="M481" s="195"/>
      <c r="N481" s="195"/>
      <c r="O481" s="195"/>
      <c r="P481" s="195"/>
      <c r="Q481" s="195"/>
      <c r="R481" s="195"/>
      <c r="S481" s="195"/>
      <c r="T481" s="195"/>
      <c r="U481" s="195"/>
      <c r="V481" s="195"/>
      <c r="W481" s="195"/>
      <c r="X481" s="195"/>
      <c r="Y481" s="195"/>
    </row>
    <row r="482" spans="1:25">
      <c r="A482" s="195"/>
      <c r="B482" s="195"/>
      <c r="C482" s="195"/>
      <c r="D482" s="195"/>
      <c r="E482" s="195"/>
      <c r="F482" s="195"/>
      <c r="G482" s="195"/>
      <c r="H482" s="195"/>
      <c r="I482" s="195"/>
      <c r="J482" s="195"/>
      <c r="K482" s="195"/>
      <c r="L482" s="195"/>
      <c r="M482" s="195"/>
      <c r="N482" s="195"/>
      <c r="O482" s="195"/>
      <c r="P482" s="195"/>
      <c r="Q482" s="195"/>
      <c r="R482" s="195"/>
      <c r="S482" s="195"/>
      <c r="T482" s="195"/>
      <c r="U482" s="195"/>
      <c r="V482" s="195"/>
      <c r="W482" s="195"/>
      <c r="X482" s="195"/>
      <c r="Y482" s="195"/>
    </row>
    <row r="483" spans="1:25">
      <c r="A483" s="195"/>
      <c r="B483" s="195"/>
      <c r="C483" s="195"/>
      <c r="D483" s="195"/>
      <c r="E483" s="195"/>
      <c r="F483" s="195"/>
      <c r="G483" s="195"/>
      <c r="H483" s="195"/>
      <c r="I483" s="195"/>
      <c r="J483" s="195"/>
      <c r="K483" s="195"/>
      <c r="L483" s="195"/>
      <c r="M483" s="195"/>
      <c r="N483" s="195"/>
      <c r="O483" s="195"/>
      <c r="P483" s="195"/>
      <c r="Q483" s="195"/>
      <c r="R483" s="195"/>
      <c r="S483" s="195"/>
      <c r="T483" s="195"/>
      <c r="U483" s="195"/>
      <c r="V483" s="195"/>
      <c r="W483" s="195"/>
      <c r="X483" s="195"/>
      <c r="Y483" s="195"/>
    </row>
    <row r="484" spans="1:25">
      <c r="A484" s="195"/>
      <c r="B484" s="195"/>
      <c r="C484" s="195"/>
      <c r="D484" s="195"/>
      <c r="E484" s="195"/>
      <c r="F484" s="195"/>
      <c r="G484" s="195"/>
      <c r="H484" s="195"/>
      <c r="I484" s="195"/>
      <c r="J484" s="195"/>
      <c r="K484" s="195"/>
      <c r="L484" s="195"/>
      <c r="M484" s="195"/>
      <c r="N484" s="195"/>
      <c r="O484" s="195"/>
      <c r="P484" s="195"/>
      <c r="Q484" s="195"/>
      <c r="R484" s="195"/>
      <c r="S484" s="195"/>
      <c r="T484" s="195"/>
      <c r="U484" s="195"/>
      <c r="V484" s="195"/>
      <c r="W484" s="195"/>
      <c r="X484" s="195"/>
      <c r="Y484" s="195"/>
    </row>
    <row r="485" spans="1:25">
      <c r="A485" s="195"/>
      <c r="B485" s="195"/>
      <c r="C485" s="195"/>
      <c r="D485" s="195"/>
      <c r="E485" s="195"/>
      <c r="F485" s="195"/>
      <c r="G485" s="195"/>
      <c r="H485" s="195"/>
      <c r="I485" s="195"/>
      <c r="J485" s="195"/>
      <c r="K485" s="195"/>
      <c r="L485" s="195"/>
      <c r="M485" s="195"/>
      <c r="N485" s="195"/>
      <c r="O485" s="195"/>
      <c r="P485" s="195"/>
      <c r="Q485" s="195"/>
      <c r="R485" s="195"/>
      <c r="S485" s="195"/>
      <c r="T485" s="195"/>
      <c r="U485" s="195"/>
      <c r="V485" s="195"/>
      <c r="W485" s="195"/>
      <c r="X485" s="195"/>
      <c r="Y485" s="195"/>
    </row>
    <row r="486" spans="1:25">
      <c r="A486" s="195"/>
      <c r="B486" s="195"/>
      <c r="C486" s="195"/>
      <c r="D486" s="195"/>
      <c r="E486" s="195"/>
      <c r="F486" s="195"/>
      <c r="G486" s="195"/>
      <c r="H486" s="195"/>
      <c r="I486" s="195"/>
      <c r="J486" s="195"/>
      <c r="K486" s="195"/>
      <c r="L486" s="195"/>
      <c r="M486" s="195"/>
      <c r="N486" s="195"/>
      <c r="O486" s="195"/>
      <c r="P486" s="195"/>
      <c r="Q486" s="195"/>
      <c r="R486" s="195"/>
      <c r="S486" s="195"/>
      <c r="T486" s="195"/>
      <c r="U486" s="195"/>
      <c r="V486" s="195"/>
      <c r="W486" s="195"/>
      <c r="X486" s="195"/>
      <c r="Y486" s="195"/>
    </row>
    <row r="487" spans="1:25">
      <c r="A487" s="195"/>
      <c r="B487" s="195"/>
      <c r="C487" s="195"/>
      <c r="D487" s="195"/>
      <c r="E487" s="195"/>
      <c r="F487" s="195"/>
      <c r="G487" s="195"/>
      <c r="H487" s="195"/>
      <c r="I487" s="195"/>
      <c r="J487" s="195"/>
      <c r="K487" s="195"/>
      <c r="L487" s="195"/>
      <c r="M487" s="195"/>
      <c r="N487" s="195"/>
      <c r="O487" s="195"/>
      <c r="P487" s="195"/>
      <c r="Q487" s="195"/>
      <c r="R487" s="195"/>
      <c r="S487" s="195"/>
      <c r="T487" s="195"/>
      <c r="U487" s="195"/>
      <c r="V487" s="195"/>
      <c r="W487" s="195"/>
      <c r="X487" s="195"/>
      <c r="Y487" s="195"/>
    </row>
    <row r="488" spans="1:25">
      <c r="A488" s="195"/>
      <c r="B488" s="195"/>
      <c r="C488" s="195"/>
      <c r="D488" s="195"/>
      <c r="E488" s="195"/>
      <c r="F488" s="195"/>
      <c r="G488" s="195"/>
      <c r="H488" s="195"/>
      <c r="I488" s="195"/>
      <c r="J488" s="195"/>
      <c r="K488" s="195"/>
      <c r="L488" s="195"/>
      <c r="M488" s="195"/>
      <c r="N488" s="195"/>
      <c r="O488" s="195"/>
      <c r="P488" s="195"/>
      <c r="Q488" s="195"/>
      <c r="R488" s="195"/>
      <c r="S488" s="195"/>
      <c r="T488" s="195"/>
      <c r="U488" s="195"/>
      <c r="V488" s="195"/>
      <c r="W488" s="195"/>
      <c r="X488" s="195"/>
      <c r="Y488" s="195"/>
    </row>
    <row r="489" spans="1:25">
      <c r="A489" s="195"/>
      <c r="B489" s="195"/>
      <c r="C489" s="195"/>
      <c r="D489" s="195"/>
      <c r="E489" s="195"/>
      <c r="F489" s="195"/>
      <c r="G489" s="195"/>
      <c r="H489" s="195"/>
      <c r="I489" s="195"/>
      <c r="J489" s="195"/>
      <c r="K489" s="195"/>
      <c r="L489" s="195"/>
      <c r="M489" s="195"/>
      <c r="N489" s="195"/>
      <c r="O489" s="195"/>
      <c r="P489" s="195"/>
      <c r="Q489" s="195"/>
      <c r="R489" s="195"/>
      <c r="S489" s="195"/>
      <c r="T489" s="195"/>
      <c r="U489" s="195"/>
      <c r="V489" s="195"/>
      <c r="W489" s="195"/>
      <c r="X489" s="195"/>
      <c r="Y489" s="195"/>
    </row>
    <row r="490" spans="1:25">
      <c r="A490" s="195"/>
      <c r="B490" s="195"/>
      <c r="C490" s="195"/>
      <c r="D490" s="195"/>
      <c r="E490" s="195"/>
      <c r="F490" s="195"/>
      <c r="G490" s="195"/>
      <c r="H490" s="195"/>
      <c r="I490" s="195"/>
      <c r="J490" s="195"/>
      <c r="K490" s="195"/>
      <c r="L490" s="195"/>
      <c r="M490" s="195"/>
      <c r="N490" s="195"/>
      <c r="O490" s="195"/>
      <c r="P490" s="195"/>
      <c r="Q490" s="195"/>
      <c r="R490" s="195"/>
      <c r="S490" s="195"/>
      <c r="T490" s="195"/>
      <c r="U490" s="195"/>
      <c r="V490" s="195"/>
      <c r="W490" s="195"/>
      <c r="X490" s="195"/>
      <c r="Y490" s="195"/>
    </row>
    <row r="491" spans="1:25">
      <c r="A491" s="195"/>
      <c r="B491" s="195"/>
      <c r="C491" s="195"/>
      <c r="D491" s="195"/>
      <c r="E491" s="195"/>
      <c r="F491" s="195"/>
      <c r="G491" s="195"/>
      <c r="H491" s="195"/>
      <c r="I491" s="195"/>
      <c r="J491" s="195"/>
      <c r="K491" s="195"/>
      <c r="L491" s="195"/>
      <c r="M491" s="195"/>
      <c r="N491" s="195"/>
      <c r="O491" s="195"/>
      <c r="P491" s="195"/>
      <c r="Q491" s="195"/>
      <c r="R491" s="195"/>
      <c r="S491" s="195"/>
      <c r="T491" s="195"/>
      <c r="U491" s="195"/>
      <c r="V491" s="195"/>
      <c r="W491" s="195"/>
      <c r="X491" s="195"/>
      <c r="Y491" s="195"/>
    </row>
    <row r="492" spans="1:25">
      <c r="A492" s="195"/>
      <c r="B492" s="195"/>
      <c r="C492" s="195"/>
      <c r="D492" s="195"/>
      <c r="E492" s="195"/>
      <c r="F492" s="195"/>
      <c r="G492" s="195"/>
      <c r="H492" s="195"/>
      <c r="I492" s="195"/>
      <c r="J492" s="195"/>
      <c r="K492" s="195"/>
      <c r="L492" s="195"/>
      <c r="M492" s="195"/>
      <c r="N492" s="195"/>
      <c r="O492" s="195"/>
      <c r="P492" s="195"/>
      <c r="Q492" s="195"/>
      <c r="R492" s="195"/>
      <c r="S492" s="195"/>
      <c r="T492" s="195"/>
      <c r="U492" s="195"/>
      <c r="V492" s="195"/>
      <c r="W492" s="195"/>
      <c r="X492" s="195"/>
      <c r="Y492" s="195"/>
    </row>
    <row r="493" spans="1:25">
      <c r="A493" s="195"/>
      <c r="B493" s="195"/>
      <c r="C493" s="195"/>
      <c r="D493" s="195"/>
      <c r="E493" s="195"/>
      <c r="F493" s="195"/>
      <c r="G493" s="195"/>
      <c r="H493" s="195"/>
      <c r="I493" s="195"/>
      <c r="J493" s="195"/>
      <c r="K493" s="195"/>
      <c r="L493" s="195"/>
      <c r="M493" s="195"/>
      <c r="N493" s="195"/>
      <c r="O493" s="195"/>
      <c r="P493" s="195"/>
      <c r="Q493" s="195"/>
      <c r="R493" s="195"/>
      <c r="S493" s="195"/>
      <c r="T493" s="195"/>
      <c r="U493" s="195"/>
      <c r="V493" s="195"/>
      <c r="W493" s="195"/>
      <c r="X493" s="195"/>
      <c r="Y493" s="195"/>
    </row>
    <row r="494" spans="1:25">
      <c r="A494" s="195"/>
      <c r="B494" s="195"/>
      <c r="C494" s="195"/>
      <c r="D494" s="195"/>
      <c r="E494" s="195"/>
      <c r="F494" s="195"/>
      <c r="G494" s="195"/>
      <c r="H494" s="195"/>
      <c r="I494" s="195"/>
      <c r="J494" s="195"/>
      <c r="K494" s="195"/>
      <c r="L494" s="195"/>
      <c r="M494" s="195"/>
      <c r="N494" s="195"/>
      <c r="O494" s="195"/>
      <c r="P494" s="195"/>
      <c r="Q494" s="195"/>
      <c r="R494" s="195"/>
      <c r="S494" s="195"/>
      <c r="T494" s="195"/>
      <c r="U494" s="195"/>
      <c r="V494" s="195"/>
      <c r="W494" s="195"/>
      <c r="X494" s="195"/>
      <c r="Y494" s="195"/>
    </row>
    <row r="495" spans="1:25">
      <c r="A495" s="195"/>
      <c r="B495" s="195"/>
      <c r="C495" s="195"/>
      <c r="D495" s="195"/>
      <c r="E495" s="195"/>
      <c r="F495" s="195"/>
      <c r="G495" s="195"/>
      <c r="H495" s="195"/>
      <c r="I495" s="195"/>
      <c r="J495" s="195"/>
      <c r="K495" s="195"/>
      <c r="L495" s="195"/>
      <c r="M495" s="195"/>
      <c r="N495" s="195"/>
      <c r="O495" s="195"/>
      <c r="P495" s="195"/>
      <c r="Q495" s="195"/>
      <c r="R495" s="195"/>
      <c r="S495" s="195"/>
      <c r="T495" s="195"/>
      <c r="U495" s="195"/>
      <c r="V495" s="195"/>
      <c r="W495" s="195"/>
      <c r="X495" s="195"/>
      <c r="Y495" s="195"/>
    </row>
    <row r="496" spans="1:25">
      <c r="A496" s="195"/>
      <c r="B496" s="195"/>
      <c r="C496" s="195"/>
      <c r="D496" s="195"/>
      <c r="E496" s="195"/>
      <c r="F496" s="195"/>
      <c r="G496" s="195"/>
      <c r="H496" s="195"/>
      <c r="I496" s="195"/>
      <c r="J496" s="195"/>
      <c r="K496" s="195"/>
      <c r="L496" s="195"/>
      <c r="M496" s="195"/>
      <c r="N496" s="195"/>
      <c r="O496" s="195"/>
      <c r="P496" s="195"/>
      <c r="Q496" s="195"/>
      <c r="R496" s="195"/>
      <c r="S496" s="195"/>
      <c r="T496" s="195"/>
      <c r="U496" s="195"/>
      <c r="V496" s="195"/>
      <c r="W496" s="195"/>
      <c r="X496" s="195"/>
      <c r="Y496" s="195"/>
    </row>
    <row r="497" spans="1:25">
      <c r="A497" s="195"/>
      <c r="B497" s="195"/>
      <c r="C497" s="195"/>
      <c r="D497" s="195"/>
      <c r="E497" s="195"/>
      <c r="F497" s="195"/>
      <c r="G497" s="195"/>
      <c r="H497" s="195"/>
      <c r="I497" s="195"/>
      <c r="J497" s="195"/>
      <c r="K497" s="195"/>
      <c r="L497" s="195"/>
      <c r="M497" s="195"/>
      <c r="N497" s="195"/>
      <c r="O497" s="195"/>
      <c r="P497" s="195"/>
      <c r="Q497" s="195"/>
      <c r="R497" s="195"/>
      <c r="S497" s="195"/>
      <c r="T497" s="195"/>
      <c r="U497" s="195"/>
      <c r="V497" s="195"/>
      <c r="W497" s="195"/>
      <c r="X497" s="195"/>
      <c r="Y497" s="195"/>
    </row>
    <row r="498" spans="1:25">
      <c r="A498" s="195"/>
      <c r="B498" s="195"/>
      <c r="C498" s="195"/>
      <c r="D498" s="195"/>
      <c r="E498" s="195"/>
      <c r="F498" s="195"/>
      <c r="G498" s="195"/>
      <c r="H498" s="195"/>
      <c r="I498" s="195"/>
      <c r="J498" s="195"/>
      <c r="K498" s="195"/>
      <c r="L498" s="195"/>
      <c r="M498" s="195"/>
      <c r="N498" s="195"/>
      <c r="O498" s="195"/>
      <c r="P498" s="195"/>
      <c r="Q498" s="195"/>
      <c r="R498" s="195"/>
      <c r="S498" s="195"/>
      <c r="T498" s="195"/>
      <c r="U498" s="195"/>
      <c r="V498" s="195"/>
      <c r="W498" s="195"/>
      <c r="X498" s="195"/>
      <c r="Y498" s="195"/>
    </row>
    <row r="499" spans="1:25">
      <c r="A499" s="195"/>
      <c r="B499" s="195"/>
      <c r="C499" s="195"/>
      <c r="D499" s="195"/>
      <c r="E499" s="195"/>
      <c r="F499" s="195"/>
      <c r="G499" s="195"/>
      <c r="H499" s="195"/>
      <c r="I499" s="195"/>
      <c r="J499" s="195"/>
      <c r="K499" s="195"/>
      <c r="L499" s="195"/>
      <c r="M499" s="195"/>
      <c r="N499" s="195"/>
      <c r="O499" s="195"/>
      <c r="P499" s="195"/>
      <c r="Q499" s="195"/>
      <c r="R499" s="195"/>
      <c r="S499" s="195"/>
      <c r="T499" s="195"/>
      <c r="U499" s="195"/>
      <c r="V499" s="195"/>
      <c r="W499" s="195"/>
      <c r="X499" s="195"/>
      <c r="Y499" s="195"/>
    </row>
    <row r="500" spans="1:25">
      <c r="A500" s="195"/>
      <c r="B500" s="195"/>
      <c r="C500" s="195"/>
      <c r="D500" s="195"/>
      <c r="E500" s="195"/>
      <c r="F500" s="195"/>
      <c r="G500" s="195"/>
      <c r="H500" s="195"/>
      <c r="I500" s="195"/>
      <c r="J500" s="195"/>
      <c r="K500" s="195"/>
      <c r="L500" s="195"/>
      <c r="M500" s="195"/>
      <c r="N500" s="195"/>
      <c r="O500" s="195"/>
      <c r="P500" s="195"/>
      <c r="Q500" s="195"/>
      <c r="R500" s="195"/>
      <c r="S500" s="195"/>
      <c r="T500" s="195"/>
      <c r="U500" s="195"/>
      <c r="V500" s="195"/>
      <c r="W500" s="195"/>
      <c r="X500" s="195"/>
      <c r="Y500" s="195"/>
    </row>
    <row r="501" spans="1:25">
      <c r="A501" s="195"/>
      <c r="B501" s="195"/>
      <c r="C501" s="195"/>
      <c r="D501" s="195"/>
      <c r="E501" s="195"/>
      <c r="F501" s="195"/>
      <c r="G501" s="195"/>
      <c r="H501" s="195"/>
      <c r="I501" s="195"/>
      <c r="J501" s="195"/>
      <c r="K501" s="195"/>
      <c r="L501" s="195"/>
      <c r="M501" s="195"/>
      <c r="N501" s="195"/>
      <c r="O501" s="195"/>
      <c r="P501" s="195"/>
      <c r="Q501" s="195"/>
      <c r="R501" s="195"/>
      <c r="S501" s="195"/>
      <c r="T501" s="195"/>
      <c r="U501" s="195"/>
      <c r="V501" s="195"/>
      <c r="W501" s="195"/>
      <c r="X501" s="195"/>
      <c r="Y501" s="195"/>
    </row>
    <row r="502" spans="1:25">
      <c r="A502" s="195"/>
      <c r="B502" s="195"/>
      <c r="C502" s="195"/>
      <c r="D502" s="195"/>
      <c r="E502" s="195"/>
      <c r="F502" s="195"/>
      <c r="G502" s="195"/>
      <c r="H502" s="195"/>
      <c r="I502" s="195"/>
      <c r="J502" s="195"/>
      <c r="K502" s="195"/>
      <c r="L502" s="195"/>
      <c r="M502" s="195"/>
      <c r="N502" s="195"/>
      <c r="O502" s="195"/>
      <c r="P502" s="195"/>
      <c r="Q502" s="195"/>
      <c r="R502" s="195"/>
      <c r="S502" s="195"/>
      <c r="T502" s="195"/>
      <c r="U502" s="195"/>
      <c r="V502" s="195"/>
      <c r="W502" s="195"/>
      <c r="X502" s="195"/>
      <c r="Y502" s="195"/>
    </row>
    <row r="503" spans="1:25">
      <c r="A503" s="195"/>
      <c r="B503" s="195"/>
      <c r="C503" s="195"/>
      <c r="D503" s="195"/>
      <c r="E503" s="195"/>
      <c r="F503" s="195"/>
      <c r="G503" s="195"/>
      <c r="H503" s="195"/>
      <c r="I503" s="195"/>
      <c r="J503" s="195"/>
      <c r="K503" s="195"/>
      <c r="L503" s="195"/>
      <c r="M503" s="195"/>
      <c r="N503" s="195"/>
      <c r="O503" s="195"/>
      <c r="P503" s="195"/>
      <c r="Q503" s="195"/>
      <c r="R503" s="195"/>
      <c r="S503" s="195"/>
      <c r="T503" s="195"/>
      <c r="U503" s="195"/>
      <c r="V503" s="195"/>
      <c r="W503" s="195"/>
      <c r="X503" s="195"/>
      <c r="Y503" s="195"/>
    </row>
    <row r="504" spans="1:25">
      <c r="A504" s="195"/>
      <c r="B504" s="195"/>
      <c r="C504" s="195"/>
      <c r="D504" s="195"/>
      <c r="E504" s="195"/>
      <c r="F504" s="195"/>
      <c r="G504" s="195"/>
      <c r="H504" s="195"/>
      <c r="I504" s="195"/>
      <c r="J504" s="195"/>
      <c r="K504" s="195"/>
      <c r="L504" s="195"/>
      <c r="M504" s="195"/>
      <c r="N504" s="195"/>
      <c r="O504" s="195"/>
      <c r="P504" s="195"/>
      <c r="Q504" s="195"/>
      <c r="R504" s="195"/>
      <c r="S504" s="195"/>
      <c r="T504" s="195"/>
      <c r="U504" s="195"/>
      <c r="V504" s="195"/>
      <c r="W504" s="195"/>
      <c r="X504" s="195"/>
      <c r="Y504" s="195"/>
    </row>
    <row r="505" spans="1:25">
      <c r="A505" s="195"/>
      <c r="B505" s="195"/>
      <c r="C505" s="195"/>
      <c r="D505" s="195"/>
      <c r="E505" s="195"/>
      <c r="F505" s="195"/>
      <c r="G505" s="195"/>
      <c r="H505" s="195"/>
      <c r="I505" s="195"/>
      <c r="J505" s="195"/>
      <c r="K505" s="195"/>
      <c r="L505" s="195"/>
      <c r="M505" s="195"/>
      <c r="N505" s="195"/>
      <c r="O505" s="195"/>
      <c r="P505" s="195"/>
      <c r="Q505" s="195"/>
      <c r="R505" s="195"/>
      <c r="S505" s="195"/>
      <c r="T505" s="195"/>
      <c r="U505" s="195"/>
      <c r="V505" s="195"/>
      <c r="W505" s="195"/>
      <c r="X505" s="195"/>
      <c r="Y505" s="195"/>
    </row>
    <row r="506" spans="1:25">
      <c r="A506" s="195"/>
      <c r="B506" s="195"/>
      <c r="C506" s="195"/>
      <c r="D506" s="195"/>
      <c r="E506" s="195"/>
      <c r="F506" s="195"/>
      <c r="G506" s="195"/>
      <c r="H506" s="195"/>
      <c r="I506" s="195"/>
      <c r="J506" s="195"/>
      <c r="K506" s="195"/>
      <c r="L506" s="195"/>
      <c r="M506" s="195"/>
      <c r="N506" s="195"/>
      <c r="O506" s="195"/>
      <c r="P506" s="195"/>
      <c r="Q506" s="195"/>
      <c r="R506" s="195"/>
      <c r="S506" s="195"/>
      <c r="T506" s="195"/>
      <c r="U506" s="195"/>
      <c r="V506" s="195"/>
      <c r="W506" s="195"/>
      <c r="X506" s="195"/>
      <c r="Y506" s="195"/>
    </row>
    <row r="507" spans="1:25">
      <c r="A507" s="195"/>
      <c r="B507" s="195"/>
      <c r="C507" s="195"/>
      <c r="D507" s="195"/>
      <c r="E507" s="195"/>
      <c r="F507" s="195"/>
      <c r="G507" s="195"/>
      <c r="H507" s="195"/>
      <c r="I507" s="195"/>
      <c r="J507" s="195"/>
      <c r="K507" s="195"/>
      <c r="L507" s="195"/>
      <c r="M507" s="195"/>
      <c r="N507" s="195"/>
      <c r="O507" s="195"/>
      <c r="P507" s="195"/>
      <c r="Q507" s="195"/>
      <c r="R507" s="195"/>
      <c r="S507" s="195"/>
      <c r="T507" s="195"/>
      <c r="U507" s="195"/>
      <c r="V507" s="195"/>
      <c r="W507" s="195"/>
      <c r="X507" s="195"/>
      <c r="Y507" s="195"/>
    </row>
    <row r="508" spans="1:25">
      <c r="A508" s="195"/>
      <c r="B508" s="195"/>
      <c r="C508" s="195"/>
      <c r="D508" s="195"/>
      <c r="E508" s="195"/>
      <c r="F508" s="195"/>
      <c r="G508" s="195"/>
      <c r="H508" s="195"/>
      <c r="I508" s="195"/>
      <c r="J508" s="195"/>
      <c r="K508" s="195"/>
      <c r="L508" s="195"/>
      <c r="M508" s="195"/>
      <c r="N508" s="195"/>
      <c r="O508" s="195"/>
      <c r="P508" s="195"/>
      <c r="Q508" s="195"/>
      <c r="R508" s="195"/>
      <c r="S508" s="195"/>
      <c r="T508" s="195"/>
      <c r="U508" s="195"/>
      <c r="V508" s="195"/>
      <c r="W508" s="195"/>
      <c r="X508" s="195"/>
      <c r="Y508" s="195"/>
    </row>
    <row r="509" spans="1:25">
      <c r="A509" s="195"/>
      <c r="B509" s="195"/>
      <c r="C509" s="195"/>
      <c r="D509" s="195"/>
      <c r="E509" s="195"/>
      <c r="F509" s="195"/>
      <c r="G509" s="195"/>
      <c r="H509" s="195"/>
      <c r="I509" s="195"/>
      <c r="J509" s="195"/>
      <c r="K509" s="195"/>
      <c r="L509" s="195"/>
      <c r="M509" s="195"/>
      <c r="N509" s="195"/>
      <c r="O509" s="195"/>
      <c r="P509" s="195"/>
      <c r="Q509" s="195"/>
      <c r="R509" s="195"/>
      <c r="S509" s="195"/>
      <c r="T509" s="195"/>
      <c r="U509" s="195"/>
      <c r="V509" s="195"/>
      <c r="W509" s="195"/>
      <c r="X509" s="195"/>
      <c r="Y509" s="195"/>
    </row>
    <row r="510" spans="1:25">
      <c r="A510" s="195"/>
      <c r="B510" s="195"/>
      <c r="C510" s="195"/>
      <c r="D510" s="195"/>
      <c r="E510" s="195"/>
      <c r="F510" s="195"/>
      <c r="G510" s="195"/>
      <c r="H510" s="195"/>
      <c r="I510" s="195"/>
      <c r="J510" s="195"/>
      <c r="K510" s="195"/>
      <c r="L510" s="195"/>
      <c r="M510" s="195"/>
      <c r="N510" s="195"/>
      <c r="O510" s="195"/>
      <c r="P510" s="195"/>
      <c r="Q510" s="195"/>
      <c r="R510" s="195"/>
      <c r="S510" s="195"/>
      <c r="T510" s="195"/>
      <c r="U510" s="195"/>
      <c r="V510" s="195"/>
      <c r="W510" s="195"/>
      <c r="X510" s="195"/>
      <c r="Y510" s="195"/>
    </row>
    <row r="511" spans="1:25">
      <c r="A511" s="195"/>
      <c r="B511" s="195"/>
      <c r="C511" s="195"/>
      <c r="D511" s="195"/>
      <c r="E511" s="195"/>
      <c r="F511" s="195"/>
      <c r="G511" s="195"/>
      <c r="H511" s="195"/>
      <c r="I511" s="195"/>
      <c r="J511" s="195"/>
      <c r="K511" s="195"/>
      <c r="L511" s="195"/>
      <c r="M511" s="195"/>
      <c r="N511" s="195"/>
      <c r="O511" s="195"/>
      <c r="P511" s="195"/>
      <c r="Q511" s="195"/>
      <c r="R511" s="195"/>
      <c r="S511" s="195"/>
      <c r="T511" s="195"/>
      <c r="U511" s="195"/>
      <c r="V511" s="195"/>
      <c r="W511" s="195"/>
      <c r="X511" s="195"/>
      <c r="Y511" s="195"/>
    </row>
    <row r="512" spans="1:25">
      <c r="A512" s="195"/>
      <c r="B512" s="195"/>
      <c r="C512" s="195"/>
      <c r="D512" s="195"/>
      <c r="E512" s="195"/>
      <c r="F512" s="195"/>
      <c r="G512" s="195"/>
      <c r="H512" s="195"/>
      <c r="I512" s="195"/>
      <c r="J512" s="195"/>
      <c r="K512" s="195"/>
      <c r="L512" s="195"/>
      <c r="M512" s="195"/>
      <c r="N512" s="195"/>
      <c r="O512" s="195"/>
      <c r="P512" s="195"/>
      <c r="Q512" s="195"/>
      <c r="R512" s="195"/>
      <c r="S512" s="195"/>
      <c r="T512" s="195"/>
      <c r="U512" s="195"/>
      <c r="V512" s="195"/>
      <c r="W512" s="195"/>
      <c r="X512" s="195"/>
      <c r="Y512" s="195"/>
    </row>
    <row r="513" spans="1:25">
      <c r="A513" s="195"/>
      <c r="B513" s="195"/>
      <c r="C513" s="195"/>
      <c r="D513" s="195"/>
      <c r="E513" s="195"/>
      <c r="F513" s="195"/>
      <c r="G513" s="195"/>
      <c r="H513" s="195"/>
      <c r="I513" s="195"/>
      <c r="J513" s="195"/>
      <c r="K513" s="195"/>
      <c r="L513" s="195"/>
      <c r="M513" s="195"/>
      <c r="N513" s="195"/>
      <c r="O513" s="195"/>
      <c r="P513" s="195"/>
      <c r="Q513" s="195"/>
      <c r="R513" s="195"/>
      <c r="S513" s="195"/>
      <c r="T513" s="195"/>
      <c r="U513" s="195"/>
      <c r="V513" s="195"/>
      <c r="W513" s="195"/>
      <c r="X513" s="195"/>
      <c r="Y513" s="195"/>
    </row>
    <row r="514" spans="1:25">
      <c r="A514" s="195"/>
      <c r="B514" s="195"/>
      <c r="C514" s="195"/>
      <c r="D514" s="195"/>
      <c r="E514" s="195"/>
      <c r="F514" s="195"/>
      <c r="G514" s="195"/>
      <c r="H514" s="195"/>
      <c r="I514" s="195"/>
      <c r="J514" s="195"/>
      <c r="K514" s="195"/>
      <c r="L514" s="195"/>
      <c r="M514" s="195"/>
      <c r="N514" s="195"/>
      <c r="O514" s="195"/>
      <c r="P514" s="195"/>
      <c r="Q514" s="195"/>
      <c r="R514" s="195"/>
      <c r="S514" s="195"/>
      <c r="T514" s="195"/>
      <c r="U514" s="195"/>
      <c r="V514" s="195"/>
      <c r="W514" s="195"/>
      <c r="X514" s="195"/>
      <c r="Y514" s="195"/>
    </row>
    <row r="515" spans="1:25">
      <c r="A515" s="195"/>
      <c r="B515" s="195"/>
      <c r="C515" s="195"/>
      <c r="D515" s="195"/>
      <c r="E515" s="195"/>
      <c r="F515" s="195"/>
      <c r="G515" s="195"/>
      <c r="H515" s="195"/>
      <c r="I515" s="195"/>
      <c r="J515" s="195"/>
      <c r="K515" s="195"/>
      <c r="L515" s="195"/>
      <c r="M515" s="195"/>
      <c r="N515" s="195"/>
      <c r="O515" s="195"/>
      <c r="P515" s="195"/>
      <c r="Q515" s="195"/>
      <c r="R515" s="195"/>
      <c r="S515" s="195"/>
      <c r="T515" s="195"/>
      <c r="U515" s="195"/>
      <c r="V515" s="195"/>
      <c r="W515" s="195"/>
      <c r="X515" s="195"/>
      <c r="Y515" s="195"/>
    </row>
    <row r="516" spans="1:25">
      <c r="A516" s="195"/>
      <c r="B516" s="195"/>
      <c r="C516" s="195"/>
      <c r="D516" s="195"/>
      <c r="E516" s="195"/>
      <c r="F516" s="195"/>
      <c r="G516" s="195"/>
      <c r="H516" s="195"/>
      <c r="I516" s="195"/>
      <c r="J516" s="195"/>
      <c r="K516" s="195"/>
      <c r="L516" s="195"/>
      <c r="M516" s="195"/>
      <c r="N516" s="195"/>
      <c r="O516" s="195"/>
      <c r="P516" s="195"/>
      <c r="Q516" s="195"/>
      <c r="R516" s="195"/>
      <c r="S516" s="195"/>
      <c r="T516" s="195"/>
      <c r="U516" s="195"/>
      <c r="V516" s="195"/>
      <c r="W516" s="195"/>
      <c r="X516" s="195"/>
      <c r="Y516" s="195"/>
    </row>
    <row r="517" spans="1:25">
      <c r="A517" s="195"/>
      <c r="B517" s="195"/>
      <c r="C517" s="195"/>
      <c r="D517" s="195"/>
      <c r="E517" s="195"/>
      <c r="F517" s="195"/>
      <c r="G517" s="195"/>
      <c r="H517" s="195"/>
      <c r="I517" s="195"/>
      <c r="J517" s="195"/>
      <c r="K517" s="195"/>
      <c r="L517" s="195"/>
      <c r="M517" s="195"/>
      <c r="N517" s="195"/>
      <c r="O517" s="195"/>
      <c r="P517" s="195"/>
      <c r="Q517" s="195"/>
      <c r="R517" s="195"/>
      <c r="S517" s="195"/>
      <c r="T517" s="195"/>
      <c r="U517" s="195"/>
      <c r="V517" s="195"/>
      <c r="W517" s="195"/>
      <c r="X517" s="195"/>
      <c r="Y517" s="195"/>
    </row>
    <row r="518" spans="1:25">
      <c r="A518" s="195"/>
      <c r="B518" s="195"/>
      <c r="C518" s="195"/>
      <c r="D518" s="195"/>
      <c r="E518" s="195"/>
      <c r="F518" s="195"/>
      <c r="G518" s="195"/>
      <c r="H518" s="195"/>
      <c r="I518" s="195"/>
      <c r="J518" s="195"/>
      <c r="K518" s="195"/>
      <c r="L518" s="195"/>
      <c r="M518" s="195"/>
      <c r="N518" s="195"/>
      <c r="O518" s="195"/>
      <c r="P518" s="195"/>
      <c r="Q518" s="195"/>
      <c r="R518" s="195"/>
      <c r="S518" s="195"/>
      <c r="T518" s="195"/>
      <c r="U518" s="195"/>
      <c r="V518" s="195"/>
      <c r="W518" s="195"/>
      <c r="X518" s="195"/>
      <c r="Y518" s="195"/>
    </row>
    <row r="519" spans="1:25">
      <c r="A519" s="195"/>
      <c r="B519" s="195"/>
      <c r="C519" s="195"/>
      <c r="D519" s="195"/>
      <c r="E519" s="195"/>
      <c r="F519" s="195"/>
      <c r="G519" s="195"/>
      <c r="H519" s="195"/>
      <c r="I519" s="195"/>
      <c r="J519" s="195"/>
      <c r="K519" s="195"/>
      <c r="L519" s="195"/>
      <c r="M519" s="195"/>
      <c r="N519" s="195"/>
      <c r="O519" s="195"/>
      <c r="P519" s="195"/>
      <c r="Q519" s="195"/>
      <c r="R519" s="195"/>
      <c r="S519" s="195"/>
      <c r="T519" s="195"/>
      <c r="U519" s="195"/>
      <c r="V519" s="195"/>
      <c r="W519" s="195"/>
      <c r="X519" s="195"/>
      <c r="Y519" s="195"/>
    </row>
    <row r="520" spans="1:25">
      <c r="A520" s="195"/>
      <c r="B520" s="195"/>
      <c r="C520" s="195"/>
      <c r="D520" s="195"/>
      <c r="E520" s="195"/>
      <c r="F520" s="195"/>
      <c r="G520" s="195"/>
      <c r="H520" s="195"/>
      <c r="I520" s="195"/>
      <c r="J520" s="195"/>
      <c r="K520" s="195"/>
      <c r="L520" s="195"/>
      <c r="M520" s="195"/>
      <c r="N520" s="195"/>
      <c r="O520" s="195"/>
      <c r="P520" s="195"/>
      <c r="Q520" s="195"/>
      <c r="R520" s="195"/>
      <c r="S520" s="195"/>
      <c r="T520" s="195"/>
      <c r="U520" s="195"/>
      <c r="V520" s="195"/>
      <c r="W520" s="195"/>
      <c r="X520" s="195"/>
      <c r="Y520" s="195"/>
    </row>
    <row r="521" spans="1:25">
      <c r="A521" s="195"/>
      <c r="B521" s="195"/>
      <c r="C521" s="195"/>
      <c r="D521" s="195"/>
      <c r="E521" s="195"/>
      <c r="F521" s="195"/>
      <c r="G521" s="195"/>
      <c r="H521" s="195"/>
      <c r="I521" s="195"/>
      <c r="J521" s="195"/>
      <c r="K521" s="195"/>
      <c r="L521" s="195"/>
      <c r="M521" s="195"/>
      <c r="N521" s="195"/>
      <c r="O521" s="195"/>
      <c r="P521" s="195"/>
      <c r="Q521" s="195"/>
      <c r="R521" s="195"/>
      <c r="S521" s="195"/>
      <c r="T521" s="195"/>
      <c r="U521" s="195"/>
      <c r="V521" s="195"/>
      <c r="W521" s="195"/>
      <c r="X521" s="195"/>
      <c r="Y521" s="195"/>
    </row>
    <row r="522" spans="1:25">
      <c r="A522" s="195"/>
      <c r="B522" s="195"/>
      <c r="C522" s="195"/>
      <c r="D522" s="195"/>
      <c r="E522" s="195"/>
      <c r="F522" s="195"/>
      <c r="G522" s="195"/>
      <c r="H522" s="195"/>
      <c r="I522" s="195"/>
      <c r="J522" s="195"/>
      <c r="K522" s="195"/>
      <c r="L522" s="195"/>
      <c r="M522" s="195"/>
      <c r="N522" s="195"/>
      <c r="O522" s="195"/>
      <c r="P522" s="195"/>
      <c r="Q522" s="195"/>
      <c r="R522" s="195"/>
      <c r="S522" s="195"/>
      <c r="T522" s="195"/>
      <c r="U522" s="195"/>
      <c r="V522" s="195"/>
      <c r="W522" s="195"/>
      <c r="X522" s="195"/>
      <c r="Y522" s="195"/>
    </row>
    <row r="523" spans="1:25">
      <c r="A523" s="195"/>
      <c r="B523" s="195"/>
      <c r="C523" s="195"/>
      <c r="D523" s="195"/>
      <c r="E523" s="195"/>
      <c r="F523" s="195"/>
      <c r="G523" s="195"/>
      <c r="H523" s="195"/>
      <c r="I523" s="195"/>
      <c r="J523" s="195"/>
      <c r="K523" s="195"/>
      <c r="L523" s="195"/>
      <c r="M523" s="195"/>
      <c r="N523" s="195"/>
      <c r="O523" s="195"/>
      <c r="P523" s="195"/>
      <c r="Q523" s="195"/>
      <c r="R523" s="195"/>
      <c r="S523" s="195"/>
      <c r="T523" s="195"/>
      <c r="U523" s="195"/>
      <c r="V523" s="195"/>
      <c r="W523" s="195"/>
      <c r="X523" s="195"/>
      <c r="Y523" s="195"/>
    </row>
    <row r="524" spans="1:25">
      <c r="A524" s="195"/>
      <c r="B524" s="195"/>
      <c r="C524" s="195"/>
      <c r="D524" s="195"/>
      <c r="E524" s="195"/>
      <c r="F524" s="195"/>
      <c r="G524" s="195"/>
      <c r="H524" s="195"/>
      <c r="I524" s="195"/>
      <c r="J524" s="195"/>
      <c r="K524" s="195"/>
      <c r="L524" s="195"/>
      <c r="M524" s="195"/>
      <c r="N524" s="195"/>
      <c r="O524" s="195"/>
      <c r="P524" s="195"/>
      <c r="Q524" s="195"/>
      <c r="R524" s="195"/>
      <c r="S524" s="195"/>
      <c r="T524" s="195"/>
      <c r="U524" s="195"/>
      <c r="V524" s="195"/>
      <c r="W524" s="195"/>
      <c r="X524" s="195"/>
      <c r="Y524" s="195"/>
    </row>
    <row r="525" spans="1:25">
      <c r="A525" s="195"/>
      <c r="B525" s="195"/>
      <c r="C525" s="195"/>
      <c r="D525" s="195"/>
      <c r="E525" s="195"/>
      <c r="F525" s="195"/>
      <c r="G525" s="195"/>
      <c r="H525" s="195"/>
      <c r="I525" s="195"/>
      <c r="J525" s="195"/>
      <c r="K525" s="195"/>
      <c r="L525" s="195"/>
      <c r="M525" s="195"/>
      <c r="N525" s="195"/>
      <c r="O525" s="195"/>
      <c r="P525" s="195"/>
      <c r="Q525" s="195"/>
      <c r="R525" s="195"/>
      <c r="S525" s="195"/>
      <c r="T525" s="195"/>
      <c r="U525" s="195"/>
      <c r="V525" s="195"/>
      <c r="W525" s="195"/>
      <c r="X525" s="195"/>
      <c r="Y525" s="195"/>
    </row>
    <row r="526" spans="1:25">
      <c r="A526" s="195"/>
      <c r="B526" s="195"/>
      <c r="C526" s="195"/>
      <c r="D526" s="195"/>
      <c r="E526" s="195"/>
      <c r="F526" s="195"/>
      <c r="G526" s="195"/>
      <c r="H526" s="195"/>
      <c r="I526" s="195"/>
      <c r="J526" s="195"/>
      <c r="K526" s="195"/>
      <c r="L526" s="195"/>
      <c r="M526" s="195"/>
      <c r="N526" s="195"/>
      <c r="O526" s="195"/>
      <c r="P526" s="195"/>
      <c r="Q526" s="195"/>
      <c r="R526" s="195"/>
      <c r="S526" s="195"/>
      <c r="T526" s="195"/>
      <c r="U526" s="195"/>
      <c r="V526" s="195"/>
      <c r="W526" s="195"/>
      <c r="X526" s="195"/>
      <c r="Y526" s="195"/>
    </row>
    <row r="527" spans="1:25">
      <c r="A527" s="195"/>
      <c r="B527" s="195"/>
      <c r="C527" s="195"/>
      <c r="D527" s="195"/>
      <c r="E527" s="195"/>
      <c r="F527" s="195"/>
      <c r="G527" s="195"/>
      <c r="H527" s="195"/>
      <c r="I527" s="195"/>
      <c r="J527" s="195"/>
      <c r="K527" s="195"/>
      <c r="L527" s="195"/>
      <c r="M527" s="195"/>
      <c r="N527" s="195"/>
      <c r="O527" s="195"/>
      <c r="P527" s="195"/>
      <c r="Q527" s="195"/>
      <c r="R527" s="195"/>
      <c r="S527" s="195"/>
      <c r="T527" s="195"/>
      <c r="U527" s="195"/>
      <c r="V527" s="195"/>
      <c r="W527" s="195"/>
      <c r="X527" s="195"/>
      <c r="Y527" s="195"/>
    </row>
    <row r="528" spans="1:25">
      <c r="A528" s="195"/>
      <c r="B528" s="195"/>
      <c r="C528" s="195"/>
      <c r="D528" s="195"/>
      <c r="E528" s="195"/>
      <c r="F528" s="195"/>
      <c r="G528" s="195"/>
      <c r="H528" s="195"/>
      <c r="I528" s="195"/>
      <c r="J528" s="195"/>
      <c r="K528" s="195"/>
      <c r="L528" s="195"/>
      <c r="M528" s="195"/>
      <c r="N528" s="195"/>
      <c r="O528" s="195"/>
      <c r="P528" s="195"/>
      <c r="Q528" s="195"/>
      <c r="R528" s="195"/>
      <c r="S528" s="195"/>
      <c r="T528" s="195"/>
      <c r="U528" s="195"/>
      <c r="V528" s="195"/>
      <c r="W528" s="195"/>
      <c r="X528" s="195"/>
      <c r="Y528" s="195"/>
    </row>
    <row r="529" spans="1:25">
      <c r="A529" s="195"/>
      <c r="B529" s="195"/>
      <c r="C529" s="195"/>
      <c r="D529" s="195"/>
      <c r="E529" s="195"/>
      <c r="F529" s="195"/>
      <c r="G529" s="195"/>
      <c r="H529" s="195"/>
      <c r="I529" s="195"/>
      <c r="J529" s="195"/>
      <c r="K529" s="195"/>
      <c r="L529" s="195"/>
      <c r="M529" s="195"/>
      <c r="N529" s="195"/>
      <c r="O529" s="195"/>
      <c r="P529" s="195"/>
      <c r="Q529" s="195"/>
      <c r="R529" s="195"/>
      <c r="S529" s="195"/>
      <c r="T529" s="195"/>
      <c r="U529" s="195"/>
      <c r="V529" s="195"/>
      <c r="W529" s="195"/>
      <c r="X529" s="195"/>
      <c r="Y529" s="195"/>
    </row>
    <row r="530" spans="1:25">
      <c r="A530" s="195"/>
      <c r="B530" s="195"/>
      <c r="C530" s="195"/>
      <c r="D530" s="195"/>
      <c r="E530" s="195"/>
      <c r="F530" s="195"/>
      <c r="G530" s="195"/>
      <c r="H530" s="195"/>
      <c r="I530" s="195"/>
      <c r="J530" s="195"/>
      <c r="K530" s="195"/>
      <c r="L530" s="195"/>
      <c r="M530" s="195"/>
      <c r="N530" s="195"/>
      <c r="O530" s="195"/>
      <c r="P530" s="195"/>
      <c r="Q530" s="195"/>
      <c r="R530" s="195"/>
      <c r="S530" s="195"/>
      <c r="T530" s="195"/>
      <c r="U530" s="195"/>
      <c r="V530" s="195"/>
      <c r="W530" s="195"/>
      <c r="X530" s="195"/>
      <c r="Y530" s="195"/>
    </row>
    <row r="531" spans="1:25">
      <c r="A531" s="195"/>
      <c r="B531" s="195"/>
      <c r="C531" s="195"/>
      <c r="D531" s="195"/>
      <c r="E531" s="195"/>
      <c r="F531" s="195"/>
      <c r="G531" s="195"/>
      <c r="H531" s="195"/>
      <c r="I531" s="195"/>
      <c r="J531" s="195"/>
      <c r="K531" s="195"/>
      <c r="L531" s="195"/>
      <c r="M531" s="195"/>
      <c r="N531" s="195"/>
      <c r="O531" s="195"/>
      <c r="P531" s="195"/>
      <c r="Q531" s="195"/>
      <c r="R531" s="195"/>
      <c r="S531" s="195"/>
      <c r="T531" s="195"/>
      <c r="U531" s="195"/>
      <c r="V531" s="195"/>
      <c r="W531" s="195"/>
      <c r="X531" s="195"/>
      <c r="Y531" s="195"/>
    </row>
    <row r="532" spans="1:25">
      <c r="A532" s="195"/>
      <c r="B532" s="195"/>
      <c r="C532" s="195"/>
      <c r="D532" s="195"/>
      <c r="E532" s="195"/>
      <c r="F532" s="195"/>
      <c r="G532" s="195"/>
      <c r="H532" s="195"/>
      <c r="I532" s="195"/>
      <c r="J532" s="195"/>
      <c r="K532" s="195"/>
      <c r="L532" s="195"/>
      <c r="M532" s="195"/>
      <c r="N532" s="195"/>
      <c r="O532" s="195"/>
      <c r="P532" s="195"/>
      <c r="Q532" s="195"/>
      <c r="R532" s="195"/>
      <c r="S532" s="195"/>
      <c r="T532" s="195"/>
      <c r="U532" s="195"/>
      <c r="V532" s="195"/>
      <c r="W532" s="195"/>
      <c r="X532" s="195"/>
      <c r="Y532" s="195"/>
    </row>
    <row r="533" spans="1:25">
      <c r="A533" s="195"/>
      <c r="B533" s="195"/>
      <c r="C533" s="195"/>
      <c r="D533" s="195"/>
      <c r="E533" s="195"/>
      <c r="F533" s="195"/>
      <c r="G533" s="195"/>
      <c r="H533" s="195"/>
      <c r="I533" s="195"/>
      <c r="J533" s="195"/>
      <c r="K533" s="195"/>
      <c r="L533" s="195"/>
      <c r="M533" s="195"/>
      <c r="N533" s="195"/>
      <c r="O533" s="195"/>
      <c r="P533" s="195"/>
      <c r="Q533" s="195"/>
      <c r="R533" s="195"/>
      <c r="S533" s="195"/>
      <c r="T533" s="195"/>
      <c r="U533" s="195"/>
      <c r="V533" s="195"/>
      <c r="W533" s="195"/>
      <c r="X533" s="195"/>
      <c r="Y533" s="195"/>
    </row>
    <row r="534" spans="1:25">
      <c r="A534" s="195"/>
      <c r="B534" s="195"/>
      <c r="C534" s="195"/>
      <c r="D534" s="195"/>
      <c r="E534" s="195"/>
      <c r="F534" s="195"/>
      <c r="G534" s="195"/>
      <c r="H534" s="195"/>
      <c r="I534" s="195"/>
      <c r="J534" s="195"/>
      <c r="K534" s="195"/>
      <c r="L534" s="195"/>
      <c r="M534" s="195"/>
      <c r="N534" s="195"/>
      <c r="O534" s="195"/>
      <c r="P534" s="195"/>
      <c r="Q534" s="195"/>
      <c r="R534" s="195"/>
      <c r="S534" s="195"/>
      <c r="T534" s="195"/>
      <c r="U534" s="195"/>
      <c r="V534" s="195"/>
      <c r="W534" s="195"/>
      <c r="X534" s="195"/>
      <c r="Y534" s="195"/>
    </row>
    <row r="535" spans="1:25">
      <c r="A535" s="195"/>
      <c r="B535" s="195"/>
      <c r="C535" s="195"/>
      <c r="D535" s="195"/>
      <c r="E535" s="195"/>
      <c r="F535" s="195"/>
      <c r="G535" s="195"/>
      <c r="H535" s="195"/>
      <c r="I535" s="195"/>
      <c r="J535" s="195"/>
      <c r="K535" s="195"/>
      <c r="L535" s="195"/>
      <c r="M535" s="195"/>
      <c r="N535" s="195"/>
      <c r="O535" s="195"/>
      <c r="P535" s="195"/>
      <c r="Q535" s="195"/>
      <c r="R535" s="195"/>
      <c r="S535" s="195"/>
      <c r="T535" s="195"/>
      <c r="U535" s="195"/>
      <c r="V535" s="195"/>
      <c r="W535" s="195"/>
      <c r="X535" s="195"/>
      <c r="Y535" s="195"/>
    </row>
    <row r="536" spans="1:25">
      <c r="A536" s="195"/>
      <c r="B536" s="195"/>
      <c r="C536" s="195"/>
      <c r="D536" s="195"/>
      <c r="E536" s="195"/>
      <c r="F536" s="195"/>
      <c r="G536" s="195"/>
      <c r="H536" s="195"/>
      <c r="I536" s="195"/>
      <c r="J536" s="195"/>
      <c r="K536" s="195"/>
      <c r="L536" s="195"/>
      <c r="M536" s="195"/>
      <c r="N536" s="195"/>
      <c r="O536" s="195"/>
      <c r="P536" s="195"/>
      <c r="Q536" s="195"/>
      <c r="R536" s="195"/>
      <c r="S536" s="195"/>
      <c r="T536" s="195"/>
      <c r="U536" s="195"/>
      <c r="V536" s="195"/>
      <c r="W536" s="195"/>
      <c r="X536" s="195"/>
      <c r="Y536" s="195"/>
    </row>
    <row r="537" spans="1:25">
      <c r="A537" s="195"/>
      <c r="B537" s="195"/>
      <c r="C537" s="195"/>
      <c r="D537" s="195"/>
      <c r="E537" s="195"/>
      <c r="F537" s="195"/>
      <c r="G537" s="195"/>
      <c r="H537" s="195"/>
      <c r="I537" s="195"/>
      <c r="J537" s="195"/>
      <c r="K537" s="195"/>
      <c r="L537" s="195"/>
      <c r="M537" s="195"/>
      <c r="N537" s="195"/>
      <c r="O537" s="195"/>
      <c r="P537" s="195"/>
      <c r="Q537" s="195"/>
      <c r="R537" s="195"/>
      <c r="S537" s="195"/>
      <c r="T537" s="195"/>
      <c r="U537" s="195"/>
      <c r="V537" s="195"/>
      <c r="W537" s="195"/>
      <c r="X537" s="195"/>
      <c r="Y537" s="195"/>
    </row>
    <row r="538" spans="1:25">
      <c r="A538" s="195"/>
      <c r="B538" s="195"/>
      <c r="C538" s="195"/>
      <c r="D538" s="195"/>
      <c r="E538" s="195"/>
      <c r="F538" s="195"/>
      <c r="G538" s="195"/>
      <c r="H538" s="195"/>
      <c r="I538" s="195"/>
      <c r="J538" s="195"/>
      <c r="K538" s="195"/>
      <c r="L538" s="195"/>
      <c r="M538" s="195"/>
      <c r="N538" s="195"/>
      <c r="O538" s="195"/>
      <c r="P538" s="195"/>
      <c r="Q538" s="195"/>
      <c r="R538" s="195"/>
      <c r="S538" s="195"/>
      <c r="T538" s="195"/>
      <c r="U538" s="195"/>
      <c r="V538" s="195"/>
      <c r="W538" s="195"/>
      <c r="X538" s="195"/>
      <c r="Y538" s="195"/>
    </row>
    <row r="539" spans="1:25">
      <c r="A539" s="195"/>
      <c r="B539" s="195"/>
      <c r="C539" s="195"/>
      <c r="D539" s="195"/>
      <c r="E539" s="195"/>
      <c r="F539" s="195"/>
      <c r="G539" s="195"/>
      <c r="H539" s="195"/>
      <c r="I539" s="195"/>
      <c r="J539" s="195"/>
      <c r="K539" s="195"/>
      <c r="L539" s="195"/>
      <c r="M539" s="195"/>
      <c r="N539" s="195"/>
      <c r="O539" s="195"/>
      <c r="P539" s="195"/>
      <c r="Q539" s="195"/>
      <c r="R539" s="195"/>
      <c r="S539" s="195"/>
      <c r="T539" s="195"/>
      <c r="U539" s="195"/>
      <c r="V539" s="195"/>
      <c r="W539" s="195"/>
      <c r="X539" s="195"/>
      <c r="Y539" s="195"/>
    </row>
    <row r="540" spans="1:25">
      <c r="A540" s="195"/>
      <c r="B540" s="195"/>
      <c r="C540" s="195"/>
      <c r="D540" s="195"/>
      <c r="E540" s="195"/>
      <c r="F540" s="195"/>
      <c r="G540" s="195"/>
      <c r="H540" s="195"/>
      <c r="I540" s="195"/>
      <c r="J540" s="195"/>
      <c r="K540" s="195"/>
      <c r="L540" s="195"/>
      <c r="M540" s="195"/>
      <c r="N540" s="195"/>
      <c r="O540" s="195"/>
      <c r="P540" s="195"/>
      <c r="Q540" s="195"/>
      <c r="R540" s="195"/>
      <c r="S540" s="195"/>
      <c r="T540" s="195"/>
      <c r="U540" s="195"/>
      <c r="V540" s="195"/>
      <c r="W540" s="195"/>
      <c r="X540" s="195"/>
      <c r="Y540" s="195"/>
    </row>
    <row r="541" spans="1:25">
      <c r="A541" s="195"/>
      <c r="B541" s="195"/>
      <c r="C541" s="195"/>
      <c r="D541" s="195"/>
      <c r="E541" s="195"/>
      <c r="F541" s="195"/>
      <c r="G541" s="195"/>
      <c r="H541" s="195"/>
      <c r="I541" s="195"/>
      <c r="J541" s="195"/>
      <c r="K541" s="195"/>
      <c r="L541" s="195"/>
      <c r="M541" s="195"/>
      <c r="N541" s="195"/>
      <c r="O541" s="195"/>
      <c r="P541" s="195"/>
      <c r="Q541" s="195"/>
      <c r="R541" s="195"/>
      <c r="S541" s="195"/>
      <c r="T541" s="195"/>
      <c r="U541" s="195"/>
      <c r="V541" s="195"/>
      <c r="W541" s="195"/>
      <c r="X541" s="195"/>
      <c r="Y541" s="195"/>
    </row>
    <row r="542" spans="1:25">
      <c r="A542" s="195"/>
      <c r="B542" s="195"/>
      <c r="C542" s="195"/>
      <c r="D542" s="195"/>
      <c r="E542" s="195"/>
      <c r="F542" s="195"/>
      <c r="G542" s="195"/>
      <c r="H542" s="195"/>
      <c r="I542" s="195"/>
      <c r="J542" s="195"/>
      <c r="K542" s="195"/>
      <c r="L542" s="195"/>
      <c r="M542" s="195"/>
      <c r="N542" s="195"/>
      <c r="O542" s="195"/>
      <c r="P542" s="195"/>
      <c r="Q542" s="195"/>
      <c r="R542" s="195"/>
      <c r="S542" s="195"/>
      <c r="T542" s="195"/>
      <c r="U542" s="195"/>
      <c r="V542" s="195"/>
      <c r="W542" s="195"/>
      <c r="X542" s="195"/>
      <c r="Y542" s="195"/>
    </row>
    <row r="543" spans="1:25">
      <c r="A543" s="195"/>
      <c r="B543" s="195"/>
      <c r="C543" s="195"/>
      <c r="D543" s="195"/>
      <c r="E543" s="195"/>
      <c r="F543" s="195"/>
      <c r="G543" s="195"/>
      <c r="H543" s="195"/>
      <c r="I543" s="195"/>
      <c r="J543" s="195"/>
      <c r="K543" s="195"/>
      <c r="L543" s="195"/>
      <c r="M543" s="195"/>
      <c r="N543" s="195"/>
      <c r="O543" s="195"/>
      <c r="P543" s="195"/>
      <c r="Q543" s="195"/>
      <c r="R543" s="195"/>
      <c r="S543" s="195"/>
      <c r="T543" s="195"/>
      <c r="U543" s="195"/>
      <c r="V543" s="195"/>
      <c r="W543" s="195"/>
      <c r="X543" s="195"/>
      <c r="Y543" s="195"/>
    </row>
    <row r="544" spans="1:25">
      <c r="A544" s="195"/>
      <c r="B544" s="195"/>
      <c r="C544" s="195"/>
      <c r="D544" s="195"/>
      <c r="E544" s="195"/>
      <c r="F544" s="195"/>
      <c r="G544" s="195"/>
      <c r="H544" s="195"/>
      <c r="I544" s="195"/>
      <c r="J544" s="195"/>
      <c r="K544" s="195"/>
      <c r="L544" s="195"/>
      <c r="M544" s="195"/>
      <c r="N544" s="195"/>
      <c r="O544" s="195"/>
      <c r="P544" s="195"/>
      <c r="Q544" s="195"/>
      <c r="R544" s="195"/>
      <c r="S544" s="195"/>
      <c r="T544" s="195"/>
      <c r="U544" s="195"/>
      <c r="V544" s="195"/>
      <c r="W544" s="195"/>
      <c r="X544" s="195"/>
      <c r="Y544" s="195"/>
    </row>
    <row r="545" spans="1:25">
      <c r="A545" s="195"/>
      <c r="B545" s="195"/>
      <c r="C545" s="195"/>
      <c r="D545" s="195"/>
      <c r="E545" s="195"/>
      <c r="F545" s="195"/>
      <c r="G545" s="195"/>
      <c r="H545" s="195"/>
      <c r="I545" s="195"/>
      <c r="J545" s="195"/>
      <c r="K545" s="195"/>
      <c r="L545" s="195"/>
      <c r="M545" s="195"/>
      <c r="N545" s="195"/>
      <c r="O545" s="195"/>
      <c r="P545" s="195"/>
      <c r="Q545" s="195"/>
      <c r="R545" s="195"/>
      <c r="S545" s="195"/>
      <c r="T545" s="195"/>
      <c r="U545" s="195"/>
      <c r="V545" s="195"/>
      <c r="W545" s="195"/>
      <c r="X545" s="195"/>
      <c r="Y545" s="195"/>
    </row>
    <row r="546" spans="1:25">
      <c r="A546" s="195"/>
      <c r="B546" s="195"/>
      <c r="C546" s="195"/>
      <c r="D546" s="195"/>
      <c r="E546" s="195"/>
      <c r="F546" s="195"/>
      <c r="G546" s="195"/>
      <c r="H546" s="195"/>
      <c r="I546" s="195"/>
      <c r="J546" s="195"/>
      <c r="K546" s="195"/>
      <c r="L546" s="195"/>
      <c r="M546" s="195"/>
      <c r="N546" s="195"/>
      <c r="O546" s="195"/>
      <c r="P546" s="195"/>
      <c r="Q546" s="195"/>
      <c r="R546" s="195"/>
      <c r="S546" s="195"/>
      <c r="T546" s="195"/>
      <c r="U546" s="195"/>
      <c r="V546" s="195"/>
      <c r="W546" s="195"/>
      <c r="X546" s="195"/>
      <c r="Y546" s="195"/>
    </row>
    <row r="547" spans="1:25">
      <c r="A547" s="195"/>
      <c r="B547" s="195"/>
      <c r="C547" s="195"/>
      <c r="D547" s="195"/>
      <c r="E547" s="195"/>
      <c r="F547" s="195"/>
      <c r="G547" s="195"/>
      <c r="H547" s="195"/>
      <c r="I547" s="195"/>
      <c r="J547" s="195"/>
      <c r="K547" s="195"/>
      <c r="L547" s="195"/>
      <c r="M547" s="195"/>
      <c r="N547" s="195"/>
      <c r="O547" s="195"/>
      <c r="P547" s="195"/>
      <c r="Q547" s="195"/>
      <c r="R547" s="195"/>
      <c r="S547" s="195"/>
      <c r="T547" s="195"/>
      <c r="U547" s="195"/>
      <c r="V547" s="195"/>
      <c r="W547" s="195"/>
      <c r="X547" s="195"/>
      <c r="Y547" s="195"/>
    </row>
    <row r="548" spans="1:25">
      <c r="A548" s="195"/>
      <c r="B548" s="195"/>
      <c r="C548" s="195"/>
      <c r="D548" s="195"/>
      <c r="E548" s="195"/>
      <c r="F548" s="195"/>
      <c r="G548" s="195"/>
      <c r="H548" s="195"/>
      <c r="I548" s="195"/>
      <c r="J548" s="195"/>
      <c r="K548" s="195"/>
      <c r="L548" s="195"/>
      <c r="M548" s="195"/>
      <c r="N548" s="195"/>
      <c r="O548" s="195"/>
      <c r="P548" s="195"/>
      <c r="Q548" s="195"/>
      <c r="R548" s="195"/>
      <c r="S548" s="195"/>
      <c r="T548" s="195"/>
      <c r="U548" s="195"/>
      <c r="V548" s="195"/>
      <c r="W548" s="195"/>
      <c r="X548" s="195"/>
      <c r="Y548" s="195"/>
    </row>
    <row r="549" spans="1:25">
      <c r="A549" s="195"/>
      <c r="B549" s="195"/>
      <c r="C549" s="195"/>
      <c r="D549" s="195"/>
      <c r="E549" s="195"/>
      <c r="F549" s="195"/>
      <c r="G549" s="195"/>
      <c r="H549" s="195"/>
      <c r="I549" s="195"/>
      <c r="J549" s="195"/>
      <c r="K549" s="195"/>
      <c r="L549" s="195"/>
      <c r="M549" s="195"/>
      <c r="N549" s="195"/>
      <c r="O549" s="195"/>
      <c r="P549" s="195"/>
      <c r="Q549" s="195"/>
      <c r="R549" s="195"/>
      <c r="S549" s="195"/>
      <c r="T549" s="195"/>
      <c r="U549" s="195"/>
      <c r="V549" s="195"/>
      <c r="W549" s="195"/>
      <c r="X549" s="195"/>
      <c r="Y549" s="195"/>
    </row>
    <row r="550" spans="1:25">
      <c r="A550" s="195"/>
      <c r="B550" s="195"/>
      <c r="C550" s="195"/>
      <c r="D550" s="195"/>
      <c r="E550" s="195"/>
      <c r="F550" s="195"/>
      <c r="G550" s="195"/>
      <c r="H550" s="195"/>
      <c r="I550" s="195"/>
      <c r="J550" s="195"/>
      <c r="K550" s="195"/>
      <c r="L550" s="195"/>
      <c r="M550" s="195"/>
      <c r="N550" s="195"/>
      <c r="O550" s="195"/>
      <c r="P550" s="195"/>
      <c r="Q550" s="195"/>
      <c r="R550" s="195"/>
      <c r="S550" s="195"/>
      <c r="T550" s="195"/>
      <c r="U550" s="195"/>
      <c r="V550" s="195"/>
      <c r="W550" s="195"/>
      <c r="X550" s="195"/>
      <c r="Y550" s="195"/>
    </row>
    <row r="551" spans="1:25">
      <c r="A551" s="195"/>
      <c r="B551" s="195"/>
      <c r="C551" s="195"/>
      <c r="D551" s="195"/>
      <c r="E551" s="195"/>
      <c r="F551" s="195"/>
      <c r="G551" s="195"/>
      <c r="H551" s="195"/>
      <c r="I551" s="195"/>
      <c r="J551" s="195"/>
      <c r="K551" s="195"/>
      <c r="L551" s="195"/>
      <c r="M551" s="195"/>
      <c r="N551" s="195"/>
      <c r="O551" s="195"/>
      <c r="P551" s="195"/>
      <c r="Q551" s="195"/>
      <c r="R551" s="195"/>
      <c r="S551" s="195"/>
      <c r="T551" s="195"/>
      <c r="U551" s="195"/>
      <c r="V551" s="195"/>
      <c r="W551" s="195"/>
      <c r="X551" s="195"/>
      <c r="Y551" s="195"/>
    </row>
    <row r="552" spans="1:25">
      <c r="A552" s="195"/>
      <c r="B552" s="195"/>
      <c r="C552" s="195"/>
      <c r="D552" s="195"/>
      <c r="E552" s="195"/>
      <c r="F552" s="195"/>
      <c r="G552" s="195"/>
      <c r="H552" s="195"/>
      <c r="I552" s="195"/>
      <c r="J552" s="195"/>
      <c r="K552" s="195"/>
      <c r="L552" s="195"/>
      <c r="M552" s="195"/>
      <c r="N552" s="195"/>
      <c r="O552" s="195"/>
      <c r="P552" s="195"/>
      <c r="Q552" s="195"/>
      <c r="R552" s="195"/>
      <c r="S552" s="195"/>
      <c r="T552" s="195"/>
      <c r="U552" s="195"/>
      <c r="V552" s="195"/>
      <c r="W552" s="195"/>
      <c r="X552" s="195"/>
      <c r="Y552" s="195"/>
    </row>
    <row r="553" spans="1:25">
      <c r="A553" s="195"/>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row>
    <row r="554" spans="1:25">
      <c r="A554" s="195"/>
      <c r="B554" s="195"/>
      <c r="C554" s="195"/>
      <c r="D554" s="195"/>
      <c r="E554" s="195"/>
      <c r="F554" s="195"/>
      <c r="G554" s="195"/>
      <c r="H554" s="195"/>
      <c r="I554" s="195"/>
      <c r="J554" s="195"/>
      <c r="K554" s="195"/>
      <c r="L554" s="195"/>
      <c r="M554" s="195"/>
      <c r="N554" s="195"/>
      <c r="O554" s="195"/>
      <c r="P554" s="195"/>
      <c r="Q554" s="195"/>
      <c r="R554" s="195"/>
      <c r="S554" s="195"/>
      <c r="T554" s="195"/>
      <c r="U554" s="195"/>
      <c r="V554" s="195"/>
      <c r="W554" s="195"/>
      <c r="X554" s="195"/>
      <c r="Y554" s="195"/>
    </row>
    <row r="555" spans="1:25">
      <c r="A555" s="195"/>
      <c r="B555" s="195"/>
      <c r="C555" s="195"/>
      <c r="D555" s="195"/>
      <c r="E555" s="195"/>
      <c r="F555" s="195"/>
      <c r="G555" s="195"/>
      <c r="H555" s="195"/>
      <c r="I555" s="195"/>
      <c r="J555" s="195"/>
      <c r="K555" s="195"/>
      <c r="L555" s="195"/>
      <c r="M555" s="195"/>
      <c r="N555" s="195"/>
      <c r="O555" s="195"/>
      <c r="P555" s="195"/>
      <c r="Q555" s="195"/>
      <c r="R555" s="195"/>
      <c r="S555" s="195"/>
      <c r="T555" s="195"/>
      <c r="U555" s="195"/>
      <c r="V555" s="195"/>
      <c r="W555" s="195"/>
      <c r="X555" s="195"/>
      <c r="Y555" s="195"/>
    </row>
    <row r="556" spans="1:25">
      <c r="A556" s="195"/>
      <c r="B556" s="195"/>
      <c r="C556" s="195"/>
      <c r="D556" s="195"/>
      <c r="E556" s="195"/>
      <c r="F556" s="195"/>
      <c r="G556" s="195"/>
      <c r="H556" s="195"/>
      <c r="I556" s="195"/>
      <c r="J556" s="195"/>
      <c r="K556" s="195"/>
      <c r="L556" s="195"/>
      <c r="M556" s="195"/>
      <c r="N556" s="195"/>
      <c r="O556" s="195"/>
      <c r="P556" s="195"/>
      <c r="Q556" s="195"/>
      <c r="R556" s="195"/>
      <c r="S556" s="195"/>
      <c r="T556" s="195"/>
      <c r="U556" s="195"/>
      <c r="V556" s="195"/>
      <c r="W556" s="195"/>
      <c r="X556" s="195"/>
      <c r="Y556" s="195"/>
    </row>
    <row r="557" spans="1:25">
      <c r="A557" s="195"/>
      <c r="B557" s="195"/>
      <c r="C557" s="195"/>
      <c r="D557" s="195"/>
      <c r="E557" s="195"/>
      <c r="F557" s="195"/>
      <c r="G557" s="195"/>
      <c r="H557" s="195"/>
      <c r="I557" s="195"/>
      <c r="J557" s="195"/>
      <c r="K557" s="195"/>
      <c r="L557" s="195"/>
      <c r="M557" s="195"/>
      <c r="N557" s="195"/>
      <c r="O557" s="195"/>
      <c r="P557" s="195"/>
      <c r="Q557" s="195"/>
      <c r="R557" s="195"/>
      <c r="S557" s="195"/>
      <c r="T557" s="195"/>
      <c r="U557" s="195"/>
      <c r="V557" s="195"/>
      <c r="W557" s="195"/>
      <c r="X557" s="195"/>
      <c r="Y557" s="195"/>
    </row>
    <row r="558" spans="1:25">
      <c r="A558" s="195"/>
      <c r="B558" s="195"/>
      <c r="C558" s="195"/>
      <c r="D558" s="195"/>
      <c r="E558" s="195"/>
      <c r="F558" s="195"/>
      <c r="G558" s="195"/>
      <c r="H558" s="195"/>
      <c r="I558" s="195"/>
      <c r="J558" s="195"/>
      <c r="K558" s="195"/>
      <c r="L558" s="195"/>
      <c r="M558" s="195"/>
      <c r="N558" s="195"/>
      <c r="O558" s="195"/>
      <c r="P558" s="195"/>
      <c r="Q558" s="195"/>
      <c r="R558" s="195"/>
      <c r="S558" s="195"/>
      <c r="T558" s="195"/>
      <c r="U558" s="195"/>
      <c r="V558" s="195"/>
      <c r="W558" s="195"/>
      <c r="X558" s="195"/>
      <c r="Y558" s="195"/>
    </row>
    <row r="559" spans="1:25">
      <c r="A559" s="195"/>
      <c r="B559" s="195"/>
      <c r="C559" s="195"/>
      <c r="D559" s="195"/>
      <c r="E559" s="195"/>
      <c r="F559" s="195"/>
      <c r="G559" s="195"/>
      <c r="H559" s="195"/>
      <c r="I559" s="195"/>
      <c r="J559" s="195"/>
      <c r="K559" s="195"/>
      <c r="L559" s="195"/>
      <c r="M559" s="195"/>
      <c r="N559" s="195"/>
      <c r="O559" s="195"/>
      <c r="P559" s="195"/>
      <c r="Q559" s="195"/>
      <c r="R559" s="195"/>
      <c r="S559" s="195"/>
      <c r="T559" s="195"/>
      <c r="U559" s="195"/>
      <c r="V559" s="195"/>
      <c r="W559" s="195"/>
      <c r="X559" s="195"/>
      <c r="Y559" s="195"/>
    </row>
    <row r="560" spans="1:25">
      <c r="A560" s="195"/>
      <c r="B560" s="195"/>
      <c r="C560" s="195"/>
      <c r="D560" s="195"/>
      <c r="E560" s="195"/>
      <c r="F560" s="195"/>
      <c r="G560" s="195"/>
      <c r="H560" s="195"/>
      <c r="I560" s="195"/>
      <c r="J560" s="195"/>
      <c r="K560" s="195"/>
      <c r="L560" s="195"/>
      <c r="M560" s="195"/>
      <c r="N560" s="195"/>
      <c r="O560" s="195"/>
      <c r="P560" s="195"/>
      <c r="Q560" s="195"/>
      <c r="R560" s="195"/>
      <c r="S560" s="195"/>
      <c r="T560" s="195"/>
      <c r="U560" s="195"/>
      <c r="V560" s="195"/>
      <c r="W560" s="195"/>
      <c r="X560" s="195"/>
      <c r="Y560" s="195"/>
    </row>
    <row r="561" spans="1:25">
      <c r="A561" s="195"/>
      <c r="B561" s="195"/>
      <c r="C561" s="195"/>
      <c r="D561" s="195"/>
      <c r="E561" s="195"/>
      <c r="F561" s="195"/>
      <c r="G561" s="195"/>
      <c r="H561" s="195"/>
      <c r="I561" s="195"/>
      <c r="J561" s="195"/>
      <c r="K561" s="195"/>
      <c r="L561" s="195"/>
      <c r="M561" s="195"/>
      <c r="N561" s="195"/>
      <c r="O561" s="195"/>
      <c r="P561" s="195"/>
      <c r="Q561" s="195"/>
      <c r="R561" s="195"/>
      <c r="S561" s="195"/>
      <c r="T561" s="195"/>
      <c r="U561" s="195"/>
      <c r="V561" s="195"/>
      <c r="W561" s="195"/>
      <c r="X561" s="195"/>
      <c r="Y561" s="195"/>
    </row>
    <row r="562" spans="1:25">
      <c r="A562" s="195"/>
      <c r="B562" s="195"/>
      <c r="C562" s="195"/>
      <c r="D562" s="195"/>
      <c r="E562" s="195"/>
      <c r="F562" s="195"/>
      <c r="G562" s="195"/>
      <c r="H562" s="195"/>
      <c r="I562" s="195"/>
      <c r="J562" s="195"/>
      <c r="K562" s="195"/>
      <c r="L562" s="195"/>
      <c r="M562" s="195"/>
      <c r="N562" s="195"/>
      <c r="O562" s="195"/>
      <c r="P562" s="195"/>
      <c r="Q562" s="195"/>
      <c r="R562" s="195"/>
      <c r="S562" s="195"/>
      <c r="T562" s="195"/>
      <c r="U562" s="195"/>
      <c r="V562" s="195"/>
      <c r="W562" s="195"/>
      <c r="X562" s="195"/>
      <c r="Y562" s="195"/>
    </row>
    <row r="563" spans="1:25">
      <c r="A563" s="195"/>
      <c r="B563" s="195"/>
      <c r="C563" s="195"/>
      <c r="D563" s="195"/>
      <c r="E563" s="195"/>
      <c r="F563" s="195"/>
      <c r="G563" s="195"/>
      <c r="H563" s="195"/>
      <c r="I563" s="195"/>
      <c r="J563" s="195"/>
      <c r="K563" s="195"/>
      <c r="L563" s="195"/>
      <c r="M563" s="195"/>
      <c r="N563" s="195"/>
      <c r="O563" s="195"/>
      <c r="P563" s="195"/>
      <c r="Q563" s="195"/>
      <c r="R563" s="195"/>
      <c r="S563" s="195"/>
      <c r="T563" s="195"/>
      <c r="U563" s="195"/>
      <c r="V563" s="195"/>
      <c r="W563" s="195"/>
      <c r="X563" s="195"/>
      <c r="Y563" s="195"/>
    </row>
    <row r="564" spans="1:25">
      <c r="A564" s="195"/>
      <c r="B564" s="195"/>
      <c r="C564" s="195"/>
      <c r="D564" s="195"/>
      <c r="E564" s="195"/>
      <c r="F564" s="195"/>
      <c r="G564" s="195"/>
      <c r="H564" s="195"/>
      <c r="I564" s="195"/>
      <c r="J564" s="195"/>
      <c r="K564" s="195"/>
      <c r="L564" s="195"/>
      <c r="M564" s="195"/>
      <c r="N564" s="195"/>
      <c r="O564" s="195"/>
      <c r="P564" s="195"/>
      <c r="Q564" s="195"/>
      <c r="R564" s="195"/>
      <c r="S564" s="195"/>
      <c r="T564" s="195"/>
      <c r="U564" s="195"/>
      <c r="V564" s="195"/>
      <c r="W564" s="195"/>
      <c r="X564" s="195"/>
      <c r="Y564" s="195"/>
    </row>
    <row r="565" spans="1:25">
      <c r="A565" s="195"/>
      <c r="B565" s="195"/>
      <c r="C565" s="195"/>
      <c r="D565" s="195"/>
      <c r="E565" s="195"/>
      <c r="F565" s="195"/>
      <c r="G565" s="195"/>
      <c r="H565" s="195"/>
      <c r="I565" s="195"/>
      <c r="J565" s="195"/>
      <c r="K565" s="195"/>
      <c r="L565" s="195"/>
      <c r="M565" s="195"/>
      <c r="N565" s="195"/>
      <c r="O565" s="195"/>
      <c r="P565" s="195"/>
      <c r="Q565" s="195"/>
      <c r="R565" s="195"/>
      <c r="S565" s="195"/>
      <c r="T565" s="195"/>
      <c r="U565" s="195"/>
      <c r="V565" s="195"/>
      <c r="W565" s="195"/>
      <c r="X565" s="195"/>
      <c r="Y565" s="195"/>
    </row>
    <row r="566" spans="1:25">
      <c r="A566" s="195"/>
      <c r="B566" s="195"/>
      <c r="C566" s="195"/>
      <c r="D566" s="195"/>
      <c r="E566" s="195"/>
      <c r="F566" s="195"/>
      <c r="G566" s="195"/>
      <c r="H566" s="195"/>
      <c r="I566" s="195"/>
      <c r="J566" s="195"/>
      <c r="K566" s="195"/>
      <c r="L566" s="195"/>
      <c r="M566" s="195"/>
      <c r="N566" s="195"/>
      <c r="O566" s="195"/>
      <c r="P566" s="195"/>
      <c r="Q566" s="195"/>
      <c r="R566" s="195"/>
      <c r="S566" s="195"/>
      <c r="T566" s="195"/>
      <c r="U566" s="195"/>
      <c r="V566" s="195"/>
      <c r="W566" s="195"/>
      <c r="X566" s="195"/>
      <c r="Y566" s="195"/>
    </row>
    <row r="567" spans="1:25">
      <c r="A567" s="195"/>
      <c r="B567" s="195"/>
      <c r="C567" s="195"/>
      <c r="D567" s="195"/>
      <c r="E567" s="195"/>
      <c r="F567" s="195"/>
      <c r="G567" s="195"/>
      <c r="H567" s="195"/>
      <c r="I567" s="195"/>
      <c r="J567" s="195"/>
      <c r="K567" s="195"/>
      <c r="L567" s="195"/>
      <c r="M567" s="195"/>
      <c r="N567" s="195"/>
      <c r="O567" s="195"/>
      <c r="P567" s="195"/>
      <c r="Q567" s="195"/>
      <c r="R567" s="195"/>
      <c r="S567" s="195"/>
      <c r="T567" s="195"/>
      <c r="U567" s="195"/>
      <c r="V567" s="195"/>
      <c r="W567" s="195"/>
      <c r="X567" s="195"/>
      <c r="Y567" s="195"/>
    </row>
    <row r="568" spans="1:25">
      <c r="A568" s="195"/>
      <c r="B568" s="195"/>
      <c r="C568" s="195"/>
      <c r="D568" s="195"/>
      <c r="E568" s="195"/>
      <c r="F568" s="195"/>
      <c r="G568" s="195"/>
      <c r="H568" s="195"/>
      <c r="I568" s="195"/>
      <c r="J568" s="195"/>
      <c r="K568" s="195"/>
      <c r="L568" s="195"/>
      <c r="M568" s="195"/>
      <c r="N568" s="195"/>
      <c r="O568" s="195"/>
      <c r="P568" s="195"/>
      <c r="Q568" s="195"/>
      <c r="R568" s="195"/>
      <c r="S568" s="195"/>
      <c r="T568" s="195"/>
      <c r="U568" s="195"/>
      <c r="V568" s="195"/>
      <c r="W568" s="195"/>
      <c r="X568" s="195"/>
      <c r="Y568" s="195"/>
    </row>
    <row r="569" spans="1:25">
      <c r="A569" s="195"/>
      <c r="B569" s="195"/>
      <c r="C569" s="195"/>
      <c r="D569" s="195"/>
      <c r="E569" s="195"/>
      <c r="F569" s="195"/>
      <c r="G569" s="195"/>
      <c r="H569" s="195"/>
      <c r="I569" s="195"/>
      <c r="J569" s="195"/>
      <c r="K569" s="195"/>
      <c r="L569" s="195"/>
      <c r="M569" s="195"/>
      <c r="N569" s="195"/>
      <c r="O569" s="195"/>
      <c r="P569" s="195"/>
      <c r="Q569" s="195"/>
      <c r="R569" s="195"/>
      <c r="S569" s="195"/>
      <c r="T569" s="195"/>
      <c r="U569" s="195"/>
      <c r="V569" s="195"/>
      <c r="W569" s="195"/>
      <c r="X569" s="195"/>
      <c r="Y569" s="195"/>
    </row>
    <row r="570" spans="1:25">
      <c r="A570" s="195"/>
      <c r="B570" s="195"/>
      <c r="C570" s="195"/>
      <c r="D570" s="195"/>
      <c r="E570" s="195"/>
      <c r="F570" s="195"/>
      <c r="G570" s="195"/>
      <c r="H570" s="195"/>
      <c r="I570" s="195"/>
      <c r="J570" s="195"/>
      <c r="K570" s="195"/>
      <c r="L570" s="195"/>
      <c r="M570" s="195"/>
      <c r="N570" s="195"/>
      <c r="O570" s="195"/>
      <c r="P570" s="195"/>
      <c r="Q570" s="195"/>
      <c r="R570" s="195"/>
      <c r="S570" s="195"/>
      <c r="T570" s="195"/>
      <c r="U570" s="195"/>
      <c r="V570" s="195"/>
      <c r="W570" s="195"/>
      <c r="X570" s="195"/>
      <c r="Y570" s="195"/>
    </row>
    <row r="571" spans="1:25">
      <c r="A571" s="195"/>
      <c r="B571" s="195"/>
      <c r="C571" s="195"/>
      <c r="D571" s="195"/>
      <c r="E571" s="195"/>
      <c r="F571" s="195"/>
      <c r="G571" s="195"/>
      <c r="H571" s="195"/>
      <c r="I571" s="195"/>
      <c r="J571" s="195"/>
      <c r="K571" s="195"/>
      <c r="L571" s="195"/>
      <c r="M571" s="195"/>
      <c r="N571" s="195"/>
      <c r="O571" s="195"/>
      <c r="P571" s="195"/>
      <c r="Q571" s="195"/>
      <c r="R571" s="195"/>
      <c r="S571" s="195"/>
      <c r="T571" s="195"/>
      <c r="U571" s="195"/>
      <c r="V571" s="195"/>
      <c r="W571" s="195"/>
      <c r="X571" s="195"/>
      <c r="Y571" s="195"/>
    </row>
    <row r="572" spans="1:25">
      <c r="A572" s="195"/>
      <c r="B572" s="195"/>
      <c r="C572" s="195"/>
      <c r="D572" s="195"/>
      <c r="E572" s="195"/>
      <c r="F572" s="195"/>
      <c r="G572" s="195"/>
      <c r="H572" s="195"/>
      <c r="I572" s="195"/>
      <c r="J572" s="195"/>
      <c r="K572" s="195"/>
      <c r="L572" s="195"/>
      <c r="M572" s="195"/>
      <c r="N572" s="195"/>
      <c r="O572" s="195"/>
      <c r="P572" s="195"/>
      <c r="Q572" s="195"/>
      <c r="R572" s="195"/>
      <c r="S572" s="195"/>
      <c r="T572" s="195"/>
      <c r="U572" s="195"/>
      <c r="V572" s="195"/>
      <c r="W572" s="195"/>
      <c r="X572" s="195"/>
      <c r="Y572" s="195"/>
    </row>
    <row r="573" spans="1:25">
      <c r="A573" s="195"/>
      <c r="B573" s="195"/>
      <c r="C573" s="195"/>
      <c r="D573" s="195"/>
      <c r="E573" s="195"/>
      <c r="F573" s="195"/>
      <c r="G573" s="195"/>
      <c r="H573" s="195"/>
      <c r="I573" s="195"/>
      <c r="J573" s="195"/>
      <c r="K573" s="195"/>
      <c r="L573" s="195"/>
      <c r="M573" s="195"/>
      <c r="N573" s="195"/>
      <c r="O573" s="195"/>
      <c r="P573" s="195"/>
      <c r="Q573" s="195"/>
      <c r="R573" s="195"/>
      <c r="S573" s="195"/>
      <c r="T573" s="195"/>
      <c r="U573" s="195"/>
      <c r="V573" s="195"/>
      <c r="W573" s="195"/>
      <c r="X573" s="195"/>
      <c r="Y573" s="195"/>
    </row>
    <row r="574" spans="1:25">
      <c r="A574" s="195"/>
      <c r="B574" s="195"/>
      <c r="C574" s="195"/>
      <c r="D574" s="195"/>
      <c r="E574" s="195"/>
      <c r="F574" s="195"/>
      <c r="G574" s="195"/>
      <c r="H574" s="195"/>
      <c r="I574" s="195"/>
      <c r="J574" s="195"/>
      <c r="K574" s="195"/>
      <c r="L574" s="195"/>
      <c r="M574" s="195"/>
      <c r="N574" s="195"/>
      <c r="O574" s="195"/>
      <c r="P574" s="195"/>
      <c r="Q574" s="195"/>
      <c r="R574" s="195"/>
      <c r="S574" s="195"/>
      <c r="T574" s="195"/>
      <c r="U574" s="195"/>
      <c r="V574" s="195"/>
      <c r="W574" s="195"/>
      <c r="X574" s="195"/>
      <c r="Y574" s="195"/>
    </row>
    <row r="575" spans="1:25">
      <c r="A575" s="195"/>
      <c r="B575" s="195"/>
      <c r="C575" s="195"/>
      <c r="D575" s="195"/>
      <c r="E575" s="195"/>
      <c r="F575" s="195"/>
      <c r="G575" s="195"/>
      <c r="H575" s="195"/>
      <c r="I575" s="195"/>
      <c r="J575" s="195"/>
      <c r="K575" s="195"/>
      <c r="L575" s="195"/>
      <c r="M575" s="195"/>
      <c r="N575" s="195"/>
      <c r="O575" s="195"/>
      <c r="P575" s="195"/>
      <c r="Q575" s="195"/>
      <c r="R575" s="195"/>
      <c r="S575" s="195"/>
      <c r="T575" s="195"/>
      <c r="U575" s="195"/>
      <c r="V575" s="195"/>
      <c r="W575" s="195"/>
      <c r="X575" s="195"/>
      <c r="Y575" s="195"/>
    </row>
    <row r="576" spans="1:25">
      <c r="A576" s="195"/>
      <c r="B576" s="195"/>
      <c r="C576" s="195"/>
      <c r="D576" s="195"/>
      <c r="E576" s="195"/>
      <c r="F576" s="195"/>
      <c r="G576" s="195"/>
      <c r="H576" s="195"/>
      <c r="I576" s="195"/>
      <c r="J576" s="195"/>
      <c r="K576" s="195"/>
      <c r="L576" s="195"/>
      <c r="M576" s="195"/>
      <c r="N576" s="195"/>
      <c r="O576" s="195"/>
      <c r="P576" s="195"/>
      <c r="Q576" s="195"/>
      <c r="R576" s="195"/>
      <c r="S576" s="195"/>
      <c r="T576" s="195"/>
      <c r="U576" s="195"/>
      <c r="V576" s="195"/>
      <c r="W576" s="195"/>
      <c r="X576" s="195"/>
      <c r="Y576" s="195"/>
    </row>
    <row r="577" spans="1:25">
      <c r="A577" s="195"/>
      <c r="B577" s="195"/>
      <c r="C577" s="195"/>
      <c r="D577" s="195"/>
      <c r="E577" s="195"/>
      <c r="F577" s="195"/>
      <c r="G577" s="195"/>
      <c r="H577" s="195"/>
      <c r="I577" s="195"/>
      <c r="J577" s="195"/>
      <c r="K577" s="195"/>
      <c r="L577" s="195"/>
      <c r="M577" s="195"/>
      <c r="N577" s="195"/>
      <c r="O577" s="195"/>
      <c r="P577" s="195"/>
      <c r="Q577" s="195"/>
      <c r="R577" s="195"/>
      <c r="S577" s="195"/>
      <c r="T577" s="195"/>
      <c r="U577" s="195"/>
      <c r="V577" s="195"/>
      <c r="W577" s="195"/>
      <c r="X577" s="195"/>
      <c r="Y577" s="195"/>
    </row>
    <row r="578" spans="1:25">
      <c r="A578" s="195"/>
      <c r="B578" s="195"/>
      <c r="C578" s="195"/>
      <c r="D578" s="195"/>
      <c r="E578" s="195"/>
      <c r="F578" s="195"/>
      <c r="G578" s="195"/>
      <c r="H578" s="195"/>
      <c r="I578" s="195"/>
      <c r="J578" s="195"/>
      <c r="K578" s="195"/>
      <c r="L578" s="195"/>
      <c r="M578" s="195"/>
      <c r="N578" s="195"/>
      <c r="O578" s="195"/>
      <c r="P578" s="195"/>
      <c r="Q578" s="195"/>
      <c r="R578" s="195"/>
      <c r="S578" s="195"/>
      <c r="T578" s="195"/>
      <c r="U578" s="195"/>
      <c r="V578" s="195"/>
      <c r="W578" s="195"/>
      <c r="X578" s="195"/>
      <c r="Y578" s="195"/>
    </row>
    <row r="579" spans="1:25">
      <c r="A579" s="195"/>
      <c r="B579" s="195"/>
      <c r="C579" s="195"/>
      <c r="D579" s="195"/>
      <c r="E579" s="195"/>
      <c r="F579" s="195"/>
      <c r="G579" s="195"/>
      <c r="H579" s="195"/>
      <c r="I579" s="195"/>
      <c r="J579" s="195"/>
      <c r="K579" s="195"/>
      <c r="L579" s="195"/>
      <c r="M579" s="195"/>
      <c r="N579" s="195"/>
      <c r="O579" s="195"/>
      <c r="P579" s="195"/>
      <c r="Q579" s="195"/>
      <c r="R579" s="195"/>
      <c r="S579" s="195"/>
      <c r="T579" s="195"/>
      <c r="U579" s="195"/>
      <c r="V579" s="195"/>
      <c r="W579" s="195"/>
      <c r="X579" s="195"/>
      <c r="Y579" s="195"/>
    </row>
    <row r="580" spans="1:25">
      <c r="A580" s="195"/>
      <c r="B580" s="195"/>
      <c r="C580" s="195"/>
      <c r="D580" s="195"/>
      <c r="E580" s="195"/>
      <c r="F580" s="195"/>
      <c r="G580" s="195"/>
      <c r="H580" s="195"/>
      <c r="I580" s="195"/>
      <c r="J580" s="195"/>
      <c r="K580" s="195"/>
      <c r="L580" s="195"/>
      <c r="M580" s="195"/>
      <c r="N580" s="195"/>
      <c r="O580" s="195"/>
      <c r="P580" s="195"/>
      <c r="Q580" s="195"/>
      <c r="R580" s="195"/>
      <c r="S580" s="195"/>
      <c r="T580" s="195"/>
      <c r="U580" s="195"/>
      <c r="V580" s="195"/>
      <c r="W580" s="195"/>
      <c r="X580" s="195"/>
      <c r="Y580" s="195"/>
    </row>
    <row r="581" spans="1:25">
      <c r="A581" s="195"/>
      <c r="B581" s="195"/>
      <c r="C581" s="195"/>
      <c r="D581" s="195"/>
      <c r="E581" s="195"/>
      <c r="F581" s="195"/>
      <c r="G581" s="195"/>
      <c r="H581" s="195"/>
      <c r="I581" s="195"/>
      <c r="J581" s="195"/>
      <c r="K581" s="195"/>
      <c r="L581" s="195"/>
      <c r="M581" s="195"/>
      <c r="N581" s="195"/>
      <c r="O581" s="195"/>
      <c r="P581" s="195"/>
      <c r="Q581" s="195"/>
      <c r="R581" s="195"/>
      <c r="S581" s="195"/>
      <c r="T581" s="195"/>
      <c r="U581" s="195"/>
      <c r="V581" s="195"/>
      <c r="W581" s="195"/>
      <c r="X581" s="195"/>
      <c r="Y581" s="195"/>
    </row>
    <row r="582" spans="1:25">
      <c r="A582" s="195"/>
      <c r="B582" s="195"/>
      <c r="C582" s="195"/>
      <c r="D582" s="195"/>
      <c r="E582" s="195"/>
      <c r="F582" s="195"/>
      <c r="G582" s="195"/>
      <c r="H582" s="195"/>
      <c r="I582" s="195"/>
      <c r="J582" s="195"/>
      <c r="K582" s="195"/>
      <c r="L582" s="195"/>
      <c r="M582" s="195"/>
      <c r="N582" s="195"/>
      <c r="O582" s="195"/>
      <c r="P582" s="195"/>
      <c r="Q582" s="195"/>
      <c r="R582" s="195"/>
      <c r="S582" s="195"/>
      <c r="T582" s="195"/>
      <c r="U582" s="195"/>
      <c r="V582" s="195"/>
      <c r="W582" s="195"/>
      <c r="X582" s="195"/>
      <c r="Y582" s="195"/>
    </row>
    <row r="583" spans="1:25">
      <c r="A583" s="195"/>
      <c r="B583" s="195"/>
      <c r="C583" s="195"/>
      <c r="D583" s="195"/>
      <c r="E583" s="195"/>
      <c r="F583" s="195"/>
      <c r="G583" s="195"/>
      <c r="H583" s="195"/>
      <c r="I583" s="195"/>
      <c r="J583" s="195"/>
      <c r="K583" s="195"/>
      <c r="L583" s="195"/>
      <c r="M583" s="195"/>
      <c r="N583" s="195"/>
      <c r="O583" s="195"/>
      <c r="P583" s="195"/>
      <c r="Q583" s="195"/>
      <c r="R583" s="195"/>
      <c r="S583" s="195"/>
      <c r="T583" s="195"/>
      <c r="U583" s="195"/>
      <c r="V583" s="195"/>
      <c r="W583" s="195"/>
      <c r="X583" s="195"/>
      <c r="Y583" s="195"/>
    </row>
    <row r="584" spans="1:25">
      <c r="A584" s="195"/>
      <c r="B584" s="195"/>
      <c r="C584" s="195"/>
      <c r="D584" s="195"/>
      <c r="E584" s="195"/>
      <c r="F584" s="195"/>
      <c r="G584" s="195"/>
      <c r="H584" s="195"/>
      <c r="I584" s="195"/>
      <c r="J584" s="195"/>
      <c r="K584" s="195"/>
      <c r="L584" s="195"/>
      <c r="M584" s="195"/>
      <c r="N584" s="195"/>
      <c r="O584" s="195"/>
      <c r="P584" s="195"/>
      <c r="Q584" s="195"/>
      <c r="R584" s="195"/>
      <c r="S584" s="195"/>
      <c r="T584" s="195"/>
      <c r="U584" s="195"/>
      <c r="V584" s="195"/>
      <c r="W584" s="195"/>
      <c r="X584" s="195"/>
      <c r="Y584" s="195"/>
    </row>
    <row r="585" spans="1:25">
      <c r="A585" s="195"/>
      <c r="B585" s="195"/>
      <c r="C585" s="195"/>
      <c r="D585" s="195"/>
      <c r="E585" s="195"/>
      <c r="F585" s="195"/>
      <c r="G585" s="195"/>
      <c r="H585" s="195"/>
      <c r="I585" s="195"/>
      <c r="J585" s="195"/>
      <c r="K585" s="195"/>
      <c r="L585" s="195"/>
      <c r="M585" s="195"/>
      <c r="N585" s="195"/>
      <c r="O585" s="195"/>
      <c r="P585" s="195"/>
      <c r="Q585" s="195"/>
      <c r="R585" s="195"/>
      <c r="S585" s="195"/>
      <c r="T585" s="195"/>
      <c r="U585" s="195"/>
      <c r="V585" s="195"/>
      <c r="W585" s="195"/>
      <c r="X585" s="195"/>
      <c r="Y585" s="195"/>
    </row>
    <row r="586" spans="1:25">
      <c r="A586" s="195"/>
      <c r="B586" s="195"/>
      <c r="C586" s="195"/>
      <c r="D586" s="195"/>
      <c r="E586" s="195"/>
      <c r="F586" s="195"/>
      <c r="G586" s="195"/>
      <c r="H586" s="195"/>
      <c r="I586" s="195"/>
      <c r="J586" s="195"/>
      <c r="K586" s="195"/>
      <c r="L586" s="195"/>
      <c r="M586" s="195"/>
      <c r="N586" s="195"/>
      <c r="O586" s="195"/>
      <c r="P586" s="195"/>
      <c r="Q586" s="195"/>
      <c r="R586" s="195"/>
      <c r="S586" s="195"/>
      <c r="T586" s="195"/>
      <c r="U586" s="195"/>
      <c r="V586" s="195"/>
      <c r="W586" s="195"/>
      <c r="X586" s="195"/>
      <c r="Y586" s="195"/>
    </row>
    <row r="587" spans="1:25">
      <c r="A587" s="195"/>
      <c r="B587" s="195"/>
      <c r="C587" s="195"/>
      <c r="D587" s="195"/>
      <c r="E587" s="195"/>
      <c r="F587" s="195"/>
      <c r="G587" s="195"/>
      <c r="H587" s="195"/>
      <c r="I587" s="195"/>
      <c r="J587" s="195"/>
      <c r="K587" s="195"/>
      <c r="L587" s="195"/>
      <c r="M587" s="195"/>
      <c r="N587" s="195"/>
      <c r="O587" s="195"/>
      <c r="P587" s="195"/>
      <c r="Q587" s="195"/>
      <c r="R587" s="195"/>
      <c r="S587" s="195"/>
      <c r="T587" s="195"/>
      <c r="U587" s="195"/>
      <c r="V587" s="195"/>
      <c r="W587" s="195"/>
      <c r="X587" s="195"/>
      <c r="Y587" s="195"/>
    </row>
    <row r="588" spans="1:25">
      <c r="A588" s="195"/>
      <c r="B588" s="195"/>
      <c r="C588" s="195"/>
      <c r="D588" s="195"/>
      <c r="E588" s="195"/>
      <c r="F588" s="195"/>
      <c r="G588" s="195"/>
      <c r="H588" s="195"/>
      <c r="I588" s="195"/>
      <c r="J588" s="195"/>
      <c r="K588" s="195"/>
      <c r="L588" s="195"/>
      <c r="M588" s="195"/>
      <c r="N588" s="195"/>
      <c r="O588" s="195"/>
      <c r="P588" s="195"/>
      <c r="Q588" s="195"/>
      <c r="R588" s="195"/>
      <c r="S588" s="195"/>
      <c r="T588" s="195"/>
      <c r="U588" s="195"/>
      <c r="V588" s="195"/>
      <c r="W588" s="195"/>
      <c r="X588" s="195"/>
      <c r="Y588" s="195"/>
    </row>
    <row r="589" spans="1:25">
      <c r="A589" s="195"/>
      <c r="B589" s="195"/>
      <c r="C589" s="195"/>
      <c r="D589" s="195"/>
      <c r="E589" s="195"/>
      <c r="F589" s="195"/>
      <c r="G589" s="195"/>
      <c r="H589" s="195"/>
      <c r="I589" s="195"/>
      <c r="J589" s="195"/>
      <c r="K589" s="195"/>
      <c r="L589" s="195"/>
      <c r="M589" s="195"/>
      <c r="N589" s="195"/>
      <c r="O589" s="195"/>
      <c r="P589" s="195"/>
      <c r="Q589" s="195"/>
      <c r="R589" s="195"/>
      <c r="S589" s="195"/>
      <c r="T589" s="195"/>
      <c r="U589" s="195"/>
      <c r="V589" s="195"/>
      <c r="W589" s="195"/>
      <c r="X589" s="195"/>
      <c r="Y589" s="195"/>
    </row>
    <row r="590" spans="1:25">
      <c r="A590" s="195"/>
      <c r="B590" s="195"/>
      <c r="C590" s="195"/>
      <c r="D590" s="195"/>
      <c r="E590" s="195"/>
      <c r="F590" s="195"/>
      <c r="G590" s="195"/>
      <c r="H590" s="195"/>
      <c r="I590" s="195"/>
      <c r="J590" s="195"/>
      <c r="K590" s="195"/>
      <c r="L590" s="195"/>
      <c r="M590" s="195"/>
      <c r="N590" s="195"/>
      <c r="O590" s="195"/>
      <c r="P590" s="195"/>
      <c r="Q590" s="195"/>
      <c r="R590" s="195"/>
      <c r="S590" s="195"/>
      <c r="T590" s="195"/>
      <c r="U590" s="195"/>
      <c r="V590" s="195"/>
      <c r="W590" s="195"/>
      <c r="X590" s="195"/>
      <c r="Y590" s="195"/>
    </row>
    <row r="591" spans="1:25">
      <c r="A591" s="195"/>
      <c r="B591" s="195"/>
      <c r="C591" s="195"/>
      <c r="D591" s="195"/>
      <c r="E591" s="195"/>
      <c r="F591" s="195"/>
      <c r="G591" s="195"/>
      <c r="H591" s="195"/>
      <c r="I591" s="195"/>
      <c r="J591" s="195"/>
      <c r="K591" s="195"/>
      <c r="L591" s="195"/>
      <c r="M591" s="195"/>
      <c r="N591" s="195"/>
      <c r="O591" s="195"/>
      <c r="P591" s="195"/>
      <c r="Q591" s="195"/>
      <c r="R591" s="195"/>
      <c r="S591" s="195"/>
      <c r="T591" s="195"/>
      <c r="U591" s="195"/>
      <c r="V591" s="195"/>
      <c r="W591" s="195"/>
      <c r="X591" s="195"/>
      <c r="Y591" s="195"/>
    </row>
    <row r="592" spans="1:25">
      <c r="A592" s="195"/>
      <c r="B592" s="195"/>
      <c r="C592" s="195"/>
      <c r="D592" s="195"/>
      <c r="E592" s="195"/>
      <c r="F592" s="195"/>
      <c r="G592" s="195"/>
      <c r="H592" s="195"/>
      <c r="I592" s="195"/>
      <c r="J592" s="195"/>
      <c r="K592" s="195"/>
      <c r="L592" s="195"/>
      <c r="M592" s="195"/>
      <c r="N592" s="195"/>
      <c r="O592" s="195"/>
      <c r="P592" s="195"/>
      <c r="Q592" s="195"/>
      <c r="R592" s="195"/>
      <c r="S592" s="195"/>
      <c r="T592" s="195"/>
      <c r="U592" s="195"/>
      <c r="V592" s="195"/>
      <c r="W592" s="195"/>
      <c r="X592" s="195"/>
      <c r="Y592" s="195"/>
    </row>
    <row r="593" spans="1:25">
      <c r="A593" s="195"/>
      <c r="B593" s="195"/>
      <c r="C593" s="195"/>
      <c r="D593" s="195"/>
      <c r="E593" s="195"/>
      <c r="F593" s="195"/>
      <c r="G593" s="195"/>
      <c r="H593" s="195"/>
      <c r="I593" s="195"/>
      <c r="J593" s="195"/>
      <c r="K593" s="195"/>
      <c r="L593" s="195"/>
      <c r="M593" s="195"/>
      <c r="N593" s="195"/>
      <c r="O593" s="195"/>
      <c r="P593" s="195"/>
      <c r="Q593" s="195"/>
      <c r="R593" s="195"/>
      <c r="S593" s="195"/>
      <c r="T593" s="195"/>
      <c r="U593" s="195"/>
      <c r="V593" s="195"/>
      <c r="W593" s="195"/>
      <c r="X593" s="195"/>
      <c r="Y593" s="195"/>
    </row>
    <row r="594" spans="1:25">
      <c r="A594" s="195"/>
      <c r="B594" s="195"/>
      <c r="C594" s="195"/>
      <c r="D594" s="195"/>
      <c r="E594" s="195"/>
      <c r="F594" s="195"/>
      <c r="G594" s="195"/>
      <c r="H594" s="195"/>
      <c r="I594" s="195"/>
      <c r="J594" s="195"/>
      <c r="K594" s="195"/>
      <c r="L594" s="195"/>
      <c r="M594" s="195"/>
      <c r="N594" s="195"/>
      <c r="O594" s="195"/>
      <c r="P594" s="195"/>
      <c r="Q594" s="195"/>
      <c r="R594" s="195"/>
      <c r="S594" s="195"/>
      <c r="T594" s="195"/>
      <c r="U594" s="195"/>
      <c r="V594" s="195"/>
      <c r="W594" s="195"/>
      <c r="X594" s="195"/>
      <c r="Y594" s="195"/>
    </row>
    <row r="595" spans="1:25">
      <c r="A595" s="195"/>
      <c r="B595" s="195"/>
      <c r="C595" s="195"/>
      <c r="D595" s="195"/>
      <c r="E595" s="195"/>
      <c r="F595" s="195"/>
      <c r="G595" s="195"/>
      <c r="H595" s="195"/>
      <c r="I595" s="195"/>
      <c r="J595" s="195"/>
      <c r="K595" s="195"/>
      <c r="L595" s="195"/>
      <c r="M595" s="195"/>
      <c r="N595" s="195"/>
      <c r="O595" s="195"/>
      <c r="P595" s="195"/>
      <c r="Q595" s="195"/>
      <c r="R595" s="195"/>
      <c r="S595" s="195"/>
      <c r="T595" s="195"/>
      <c r="U595" s="195"/>
      <c r="V595" s="195"/>
      <c r="W595" s="195"/>
      <c r="X595" s="195"/>
      <c r="Y595" s="195"/>
    </row>
    <row r="596" spans="1:25">
      <c r="A596" s="195"/>
      <c r="B596" s="195"/>
      <c r="C596" s="195"/>
      <c r="D596" s="195"/>
      <c r="E596" s="195"/>
      <c r="F596" s="195"/>
      <c r="G596" s="195"/>
      <c r="H596" s="195"/>
      <c r="I596" s="195"/>
      <c r="J596" s="195"/>
      <c r="K596" s="195"/>
      <c r="L596" s="195"/>
      <c r="M596" s="195"/>
      <c r="N596" s="195"/>
      <c r="O596" s="195"/>
      <c r="P596" s="195"/>
      <c r="Q596" s="195"/>
      <c r="R596" s="195"/>
      <c r="S596" s="195"/>
      <c r="T596" s="195"/>
      <c r="U596" s="195"/>
      <c r="V596" s="195"/>
      <c r="W596" s="195"/>
      <c r="X596" s="195"/>
      <c r="Y596" s="195"/>
    </row>
    <row r="597" spans="1:25">
      <c r="A597" s="195"/>
      <c r="B597" s="195"/>
      <c r="C597" s="195"/>
      <c r="D597" s="195"/>
      <c r="E597" s="195"/>
      <c r="F597" s="195"/>
      <c r="G597" s="195"/>
      <c r="H597" s="195"/>
      <c r="I597" s="195"/>
      <c r="J597" s="195"/>
      <c r="K597" s="195"/>
      <c r="L597" s="195"/>
      <c r="M597" s="195"/>
      <c r="N597" s="195"/>
      <c r="O597" s="195"/>
      <c r="P597" s="195"/>
      <c r="Q597" s="195"/>
      <c r="R597" s="195"/>
      <c r="S597" s="195"/>
      <c r="T597" s="195"/>
      <c r="U597" s="195"/>
      <c r="V597" s="195"/>
      <c r="W597" s="195"/>
      <c r="X597" s="195"/>
      <c r="Y597" s="195"/>
    </row>
    <row r="598" spans="1:25">
      <c r="A598" s="195"/>
      <c r="B598" s="195"/>
      <c r="C598" s="195"/>
      <c r="D598" s="195"/>
      <c r="E598" s="195"/>
      <c r="F598" s="195"/>
      <c r="G598" s="195"/>
      <c r="H598" s="195"/>
      <c r="I598" s="195"/>
      <c r="J598" s="195"/>
      <c r="K598" s="195"/>
      <c r="L598" s="195"/>
      <c r="M598" s="195"/>
      <c r="N598" s="195"/>
      <c r="O598" s="195"/>
      <c r="P598" s="195"/>
      <c r="Q598" s="195"/>
      <c r="R598" s="195"/>
      <c r="S598" s="195"/>
      <c r="T598" s="195"/>
      <c r="U598" s="195"/>
      <c r="V598" s="195"/>
      <c r="W598" s="195"/>
      <c r="X598" s="195"/>
      <c r="Y598" s="195"/>
    </row>
    <row r="599" spans="1:25">
      <c r="A599" s="195"/>
      <c r="B599" s="195"/>
      <c r="C599" s="195"/>
      <c r="D599" s="195"/>
      <c r="E599" s="195"/>
      <c r="F599" s="195"/>
      <c r="G599" s="195"/>
      <c r="H599" s="195"/>
      <c r="I599" s="195"/>
      <c r="J599" s="195"/>
      <c r="K599" s="195"/>
      <c r="L599" s="195"/>
      <c r="M599" s="195"/>
      <c r="N599" s="195"/>
      <c r="O599" s="195"/>
      <c r="P599" s="195"/>
      <c r="Q599" s="195"/>
      <c r="R599" s="195"/>
      <c r="S599" s="195"/>
      <c r="T599" s="195"/>
      <c r="U599" s="195"/>
      <c r="V599" s="195"/>
      <c r="W599" s="195"/>
      <c r="X599" s="195"/>
      <c r="Y599" s="195"/>
    </row>
    <row r="600" spans="1:25">
      <c r="A600" s="195"/>
      <c r="B600" s="195"/>
      <c r="C600" s="195"/>
      <c r="D600" s="195"/>
      <c r="E600" s="195"/>
      <c r="F600" s="195"/>
      <c r="G600" s="195"/>
      <c r="H600" s="195"/>
      <c r="I600" s="195"/>
      <c r="J600" s="195"/>
      <c r="K600" s="195"/>
      <c r="L600" s="195"/>
      <c r="M600" s="195"/>
      <c r="N600" s="195"/>
      <c r="O600" s="195"/>
      <c r="P600" s="195"/>
      <c r="Q600" s="195"/>
      <c r="R600" s="195"/>
      <c r="S600" s="195"/>
      <c r="T600" s="195"/>
      <c r="U600" s="195"/>
      <c r="V600" s="195"/>
      <c r="W600" s="195"/>
      <c r="X600" s="195"/>
      <c r="Y600" s="195"/>
    </row>
    <row r="601" spans="1:25">
      <c r="A601" s="195"/>
      <c r="B601" s="195"/>
      <c r="C601" s="195"/>
      <c r="D601" s="195"/>
      <c r="E601" s="195"/>
      <c r="F601" s="195"/>
      <c r="G601" s="195"/>
      <c r="H601" s="195"/>
      <c r="I601" s="195"/>
      <c r="J601" s="195"/>
      <c r="K601" s="195"/>
      <c r="L601" s="195"/>
      <c r="M601" s="195"/>
      <c r="N601" s="195"/>
      <c r="O601" s="195"/>
      <c r="P601" s="195"/>
      <c r="Q601" s="195"/>
      <c r="R601" s="195"/>
      <c r="S601" s="195"/>
      <c r="T601" s="195"/>
      <c r="U601" s="195"/>
      <c r="V601" s="195"/>
      <c r="W601" s="195"/>
      <c r="X601" s="195"/>
      <c r="Y601" s="195"/>
    </row>
    <row r="602" spans="1:25">
      <c r="A602" s="195"/>
      <c r="B602" s="195"/>
      <c r="C602" s="195"/>
      <c r="D602" s="195"/>
      <c r="E602" s="195"/>
      <c r="F602" s="195"/>
      <c r="G602" s="195"/>
      <c r="H602" s="195"/>
      <c r="I602" s="195"/>
      <c r="J602" s="195"/>
      <c r="K602" s="195"/>
      <c r="L602" s="195"/>
      <c r="M602" s="195"/>
      <c r="N602" s="195"/>
      <c r="O602" s="195"/>
      <c r="P602" s="195"/>
      <c r="Q602" s="195"/>
      <c r="R602" s="195"/>
      <c r="S602" s="195"/>
      <c r="T602" s="195"/>
      <c r="U602" s="195"/>
      <c r="V602" s="195"/>
      <c r="W602" s="195"/>
      <c r="X602" s="195"/>
      <c r="Y602" s="195"/>
    </row>
    <row r="603" spans="1:25">
      <c r="A603" s="195"/>
      <c r="B603" s="195"/>
      <c r="C603" s="195"/>
      <c r="D603" s="195"/>
      <c r="E603" s="195"/>
      <c r="F603" s="195"/>
      <c r="G603" s="195"/>
      <c r="H603" s="195"/>
      <c r="I603" s="195"/>
      <c r="J603" s="195"/>
      <c r="K603" s="195"/>
      <c r="L603" s="195"/>
      <c r="M603" s="195"/>
      <c r="N603" s="195"/>
      <c r="O603" s="195"/>
      <c r="P603" s="195"/>
      <c r="Q603" s="195"/>
      <c r="R603" s="195"/>
      <c r="S603" s="195"/>
      <c r="T603" s="195"/>
      <c r="U603" s="195"/>
      <c r="V603" s="195"/>
      <c r="W603" s="195"/>
      <c r="X603" s="195"/>
      <c r="Y603" s="195"/>
    </row>
    <row r="604" spans="1:25">
      <c r="A604" s="195"/>
      <c r="B604" s="195"/>
      <c r="C604" s="195"/>
      <c r="D604" s="195"/>
      <c r="E604" s="195"/>
      <c r="F604" s="195"/>
      <c r="G604" s="195"/>
      <c r="H604" s="195"/>
      <c r="I604" s="195"/>
      <c r="J604" s="195"/>
      <c r="K604" s="195"/>
      <c r="L604" s="195"/>
      <c r="M604" s="195"/>
      <c r="N604" s="195"/>
      <c r="O604" s="195"/>
      <c r="P604" s="195"/>
      <c r="Q604" s="195"/>
      <c r="R604" s="195"/>
      <c r="S604" s="195"/>
      <c r="T604" s="195"/>
      <c r="U604" s="195"/>
      <c r="V604" s="195"/>
      <c r="W604" s="195"/>
      <c r="X604" s="195"/>
      <c r="Y604" s="195"/>
    </row>
    <row r="605" spans="1:25">
      <c r="A605" s="195"/>
      <c r="B605" s="195"/>
      <c r="C605" s="195"/>
      <c r="D605" s="195"/>
      <c r="E605" s="195"/>
      <c r="F605" s="195"/>
      <c r="G605" s="195"/>
      <c r="H605" s="195"/>
      <c r="I605" s="195"/>
      <c r="J605" s="195"/>
      <c r="K605" s="195"/>
      <c r="L605" s="195"/>
      <c r="M605" s="195"/>
      <c r="N605" s="195"/>
      <c r="O605" s="195"/>
      <c r="P605" s="195"/>
      <c r="Q605" s="195"/>
      <c r="R605" s="195"/>
      <c r="S605" s="195"/>
      <c r="T605" s="195"/>
      <c r="U605" s="195"/>
      <c r="V605" s="195"/>
      <c r="W605" s="195"/>
      <c r="X605" s="195"/>
      <c r="Y605" s="195"/>
    </row>
    <row r="606" spans="1:25">
      <c r="A606" s="195"/>
      <c r="B606" s="195"/>
      <c r="C606" s="195"/>
      <c r="D606" s="195"/>
      <c r="E606" s="195"/>
      <c r="F606" s="195"/>
      <c r="G606" s="195"/>
      <c r="H606" s="195"/>
      <c r="I606" s="195"/>
      <c r="J606" s="195"/>
      <c r="K606" s="195"/>
      <c r="L606" s="195"/>
      <c r="M606" s="195"/>
      <c r="N606" s="195"/>
      <c r="O606" s="195"/>
      <c r="P606" s="195"/>
      <c r="Q606" s="195"/>
      <c r="R606" s="195"/>
      <c r="S606" s="195"/>
      <c r="T606" s="195"/>
      <c r="U606" s="195"/>
      <c r="V606" s="195"/>
      <c r="W606" s="195"/>
      <c r="X606" s="195"/>
      <c r="Y606" s="195"/>
    </row>
    <row r="607" spans="1:25">
      <c r="A607" s="195"/>
      <c r="B607" s="195"/>
      <c r="C607" s="195"/>
      <c r="D607" s="195"/>
      <c r="E607" s="195"/>
      <c r="F607" s="195"/>
      <c r="G607" s="195"/>
      <c r="H607" s="195"/>
      <c r="I607" s="195"/>
      <c r="J607" s="195"/>
      <c r="K607" s="195"/>
      <c r="L607" s="195"/>
      <c r="M607" s="195"/>
      <c r="N607" s="195"/>
      <c r="O607" s="195"/>
      <c r="P607" s="195"/>
      <c r="Q607" s="195"/>
      <c r="R607" s="195"/>
      <c r="S607" s="195"/>
      <c r="T607" s="195"/>
      <c r="U607" s="195"/>
      <c r="V607" s="195"/>
      <c r="W607" s="195"/>
      <c r="X607" s="195"/>
      <c r="Y607" s="195"/>
    </row>
    <row r="608" spans="1:25">
      <c r="A608" s="195"/>
      <c r="B608" s="195"/>
      <c r="C608" s="195"/>
      <c r="D608" s="195"/>
      <c r="E608" s="195"/>
      <c r="F608" s="195"/>
      <c r="G608" s="195"/>
      <c r="H608" s="195"/>
      <c r="I608" s="195"/>
      <c r="J608" s="195"/>
      <c r="K608" s="195"/>
      <c r="L608" s="195"/>
      <c r="M608" s="195"/>
      <c r="N608" s="195"/>
      <c r="O608" s="195"/>
      <c r="P608" s="195"/>
      <c r="Q608" s="195"/>
      <c r="R608" s="195"/>
      <c r="S608" s="195"/>
      <c r="T608" s="195"/>
      <c r="U608" s="195"/>
      <c r="V608" s="195"/>
      <c r="W608" s="195"/>
      <c r="X608" s="195"/>
      <c r="Y608" s="195"/>
    </row>
    <row r="609" spans="1:25">
      <c r="A609" s="195"/>
      <c r="B609" s="195"/>
      <c r="C609" s="195"/>
      <c r="D609" s="195"/>
      <c r="E609" s="195"/>
      <c r="F609" s="195"/>
      <c r="G609" s="195"/>
      <c r="H609" s="195"/>
      <c r="I609" s="195"/>
      <c r="J609" s="195"/>
      <c r="K609" s="195"/>
      <c r="L609" s="195"/>
      <c r="M609" s="195"/>
      <c r="N609" s="195"/>
      <c r="O609" s="195"/>
      <c r="P609" s="195"/>
      <c r="Q609" s="195"/>
      <c r="R609" s="195"/>
      <c r="S609" s="195"/>
      <c r="T609" s="195"/>
      <c r="U609" s="195"/>
      <c r="V609" s="195"/>
      <c r="W609" s="195"/>
      <c r="X609" s="195"/>
      <c r="Y609" s="195"/>
    </row>
    <row r="610" spans="1:25">
      <c r="A610" s="195"/>
      <c r="B610" s="195"/>
      <c r="C610" s="195"/>
      <c r="D610" s="195"/>
      <c r="E610" s="195"/>
      <c r="F610" s="195"/>
      <c r="G610" s="195"/>
      <c r="H610" s="195"/>
      <c r="I610" s="195"/>
      <c r="J610" s="195"/>
      <c r="K610" s="195"/>
      <c r="L610" s="195"/>
      <c r="M610" s="195"/>
      <c r="N610" s="195"/>
      <c r="O610" s="195"/>
      <c r="P610" s="195"/>
      <c r="Q610" s="195"/>
      <c r="R610" s="195"/>
      <c r="S610" s="195"/>
      <c r="T610" s="195"/>
      <c r="U610" s="195"/>
      <c r="V610" s="195"/>
      <c r="W610" s="195"/>
      <c r="X610" s="195"/>
      <c r="Y610" s="195"/>
    </row>
    <row r="611" spans="1:25">
      <c r="A611" s="195"/>
      <c r="B611" s="195"/>
      <c r="C611" s="195"/>
      <c r="D611" s="195"/>
      <c r="E611" s="195"/>
      <c r="F611" s="195"/>
      <c r="G611" s="195"/>
      <c r="H611" s="195"/>
      <c r="I611" s="195"/>
      <c r="J611" s="195"/>
      <c r="K611" s="195"/>
      <c r="L611" s="195"/>
      <c r="M611" s="195"/>
      <c r="N611" s="195"/>
      <c r="O611" s="195"/>
      <c r="P611" s="195"/>
      <c r="Q611" s="195"/>
      <c r="R611" s="195"/>
      <c r="S611" s="195"/>
      <c r="T611" s="195"/>
      <c r="U611" s="195"/>
      <c r="V611" s="195"/>
      <c r="W611" s="195"/>
      <c r="X611" s="195"/>
      <c r="Y611" s="195"/>
    </row>
    <row r="612" spans="1:25">
      <c r="A612" s="195"/>
      <c r="B612" s="195"/>
      <c r="C612" s="195"/>
      <c r="D612" s="195"/>
      <c r="E612" s="195"/>
      <c r="F612" s="195"/>
      <c r="G612" s="195"/>
      <c r="H612" s="195"/>
      <c r="I612" s="195"/>
      <c r="J612" s="195"/>
      <c r="K612" s="195"/>
      <c r="L612" s="195"/>
      <c r="M612" s="195"/>
      <c r="N612" s="195"/>
      <c r="O612" s="195"/>
      <c r="P612" s="195"/>
      <c r="Q612" s="195"/>
      <c r="R612" s="195"/>
      <c r="S612" s="195"/>
      <c r="T612" s="195"/>
      <c r="U612" s="195"/>
      <c r="V612" s="195"/>
      <c r="W612" s="195"/>
      <c r="X612" s="195"/>
      <c r="Y612" s="195"/>
    </row>
    <row r="613" spans="1:25">
      <c r="A613" s="195"/>
      <c r="B613" s="195"/>
      <c r="C613" s="195"/>
      <c r="D613" s="195"/>
      <c r="E613" s="195"/>
      <c r="F613" s="195"/>
      <c r="G613" s="195"/>
      <c r="H613" s="195"/>
      <c r="I613" s="195"/>
      <c r="J613" s="195"/>
      <c r="K613" s="195"/>
      <c r="L613" s="195"/>
      <c r="M613" s="195"/>
      <c r="N613" s="195"/>
      <c r="O613" s="195"/>
      <c r="P613" s="195"/>
      <c r="Q613" s="195"/>
      <c r="R613" s="195"/>
      <c r="S613" s="195"/>
      <c r="T613" s="195"/>
      <c r="U613" s="195"/>
      <c r="V613" s="195"/>
      <c r="W613" s="195"/>
      <c r="X613" s="195"/>
      <c r="Y613" s="195"/>
    </row>
    <row r="614" spans="1:25">
      <c r="A614" s="195"/>
      <c r="B614" s="195"/>
      <c r="C614" s="195"/>
      <c r="D614" s="195"/>
      <c r="E614" s="195"/>
      <c r="F614" s="195"/>
      <c r="G614" s="195"/>
      <c r="H614" s="195"/>
      <c r="I614" s="195"/>
      <c r="J614" s="195"/>
      <c r="K614" s="195"/>
      <c r="L614" s="195"/>
      <c r="M614" s="195"/>
      <c r="N614" s="195"/>
      <c r="O614" s="195"/>
      <c r="P614" s="195"/>
      <c r="Q614" s="195"/>
      <c r="R614" s="195"/>
      <c r="S614" s="195"/>
      <c r="T614" s="195"/>
      <c r="U614" s="195"/>
      <c r="V614" s="195"/>
      <c r="W614" s="195"/>
      <c r="X614" s="195"/>
      <c r="Y614" s="195"/>
    </row>
    <row r="615" spans="1:25">
      <c r="A615" s="195"/>
      <c r="B615" s="195"/>
      <c r="C615" s="195"/>
      <c r="D615" s="195"/>
      <c r="E615" s="195"/>
      <c r="F615" s="195"/>
      <c r="G615" s="195"/>
      <c r="H615" s="195"/>
      <c r="I615" s="195"/>
      <c r="J615" s="195"/>
      <c r="K615" s="195"/>
      <c r="L615" s="195"/>
      <c r="M615" s="195"/>
      <c r="N615" s="195"/>
      <c r="O615" s="195"/>
      <c r="P615" s="195"/>
      <c r="Q615" s="195"/>
      <c r="R615" s="195"/>
      <c r="S615" s="195"/>
      <c r="T615" s="195"/>
      <c r="U615" s="195"/>
      <c r="V615" s="195"/>
      <c r="W615" s="195"/>
      <c r="X615" s="195"/>
      <c r="Y615" s="195"/>
    </row>
    <row r="616" spans="1:25">
      <c r="A616" s="195"/>
      <c r="B616" s="195"/>
      <c r="C616" s="195"/>
      <c r="D616" s="195"/>
      <c r="E616" s="195"/>
      <c r="F616" s="195"/>
      <c r="G616" s="195"/>
      <c r="H616" s="195"/>
      <c r="I616" s="195"/>
      <c r="J616" s="195"/>
      <c r="K616" s="195"/>
      <c r="L616" s="195"/>
      <c r="M616" s="195"/>
      <c r="N616" s="195"/>
      <c r="O616" s="195"/>
      <c r="P616" s="195"/>
      <c r="Q616" s="195"/>
      <c r="R616" s="195"/>
      <c r="S616" s="195"/>
      <c r="T616" s="195"/>
      <c r="U616" s="195"/>
      <c r="V616" s="195"/>
      <c r="W616" s="195"/>
      <c r="X616" s="195"/>
      <c r="Y616" s="195"/>
    </row>
    <row r="617" spans="1:25">
      <c r="A617" s="195"/>
      <c r="B617" s="195"/>
      <c r="C617" s="195"/>
      <c r="D617" s="195"/>
      <c r="E617" s="195"/>
      <c r="F617" s="195"/>
      <c r="G617" s="195"/>
      <c r="H617" s="195"/>
      <c r="I617" s="195"/>
      <c r="J617" s="195"/>
      <c r="K617" s="195"/>
      <c r="L617" s="195"/>
      <c r="M617" s="195"/>
      <c r="N617" s="195"/>
      <c r="O617" s="195"/>
      <c r="P617" s="195"/>
      <c r="Q617" s="195"/>
      <c r="R617" s="195"/>
      <c r="S617" s="195"/>
      <c r="T617" s="195"/>
      <c r="U617" s="195"/>
      <c r="V617" s="195"/>
      <c r="W617" s="195"/>
      <c r="X617" s="195"/>
      <c r="Y617" s="195"/>
    </row>
    <row r="618" spans="1:25">
      <c r="A618" s="195"/>
      <c r="B618" s="195"/>
      <c r="C618" s="195"/>
      <c r="D618" s="195"/>
      <c r="E618" s="195"/>
      <c r="F618" s="195"/>
      <c r="G618" s="195"/>
      <c r="H618" s="195"/>
      <c r="I618" s="195"/>
      <c r="J618" s="195"/>
      <c r="K618" s="195"/>
      <c r="L618" s="195"/>
      <c r="M618" s="195"/>
      <c r="N618" s="195"/>
      <c r="O618" s="195"/>
      <c r="P618" s="195"/>
      <c r="Q618" s="195"/>
      <c r="R618" s="195"/>
      <c r="S618" s="195"/>
      <c r="T618" s="195"/>
      <c r="U618" s="195"/>
      <c r="V618" s="195"/>
      <c r="W618" s="195"/>
      <c r="X618" s="195"/>
      <c r="Y618" s="195"/>
    </row>
    <row r="619" spans="1:25">
      <c r="A619" s="195"/>
      <c r="B619" s="195"/>
      <c r="C619" s="195"/>
      <c r="D619" s="195"/>
      <c r="E619" s="195"/>
      <c r="F619" s="195"/>
      <c r="G619" s="195"/>
      <c r="H619" s="195"/>
      <c r="I619" s="195"/>
      <c r="J619" s="195"/>
      <c r="K619" s="195"/>
      <c r="L619" s="195"/>
      <c r="M619" s="195"/>
      <c r="N619" s="195"/>
      <c r="O619" s="195"/>
      <c r="P619" s="195"/>
      <c r="Q619" s="195"/>
      <c r="R619" s="195"/>
      <c r="S619" s="195"/>
      <c r="T619" s="195"/>
      <c r="U619" s="195"/>
      <c r="V619" s="195"/>
      <c r="W619" s="195"/>
      <c r="X619" s="195"/>
      <c r="Y619" s="195"/>
    </row>
    <row r="620" spans="1:25">
      <c r="A620" s="195"/>
      <c r="B620" s="195"/>
      <c r="C620" s="195"/>
      <c r="D620" s="195"/>
      <c r="E620" s="195"/>
      <c r="F620" s="195"/>
      <c r="G620" s="195"/>
      <c r="H620" s="195"/>
      <c r="I620" s="195"/>
      <c r="J620" s="195"/>
      <c r="K620" s="195"/>
      <c r="L620" s="195"/>
      <c r="M620" s="195"/>
      <c r="N620" s="195"/>
      <c r="O620" s="195"/>
      <c r="P620" s="195"/>
      <c r="Q620" s="195"/>
      <c r="R620" s="195"/>
      <c r="S620" s="195"/>
      <c r="T620" s="195"/>
      <c r="U620" s="195"/>
      <c r="V620" s="195"/>
      <c r="W620" s="195"/>
      <c r="X620" s="195"/>
      <c r="Y620" s="195"/>
    </row>
    <row r="621" spans="1:25">
      <c r="A621" s="195"/>
      <c r="B621" s="195"/>
      <c r="C621" s="195"/>
      <c r="D621" s="195"/>
      <c r="E621" s="195"/>
      <c r="F621" s="195"/>
      <c r="G621" s="195"/>
      <c r="H621" s="195"/>
      <c r="I621" s="195"/>
      <c r="J621" s="195"/>
      <c r="K621" s="195"/>
      <c r="L621" s="195"/>
      <c r="M621" s="195"/>
      <c r="N621" s="195"/>
      <c r="O621" s="195"/>
      <c r="P621" s="195"/>
      <c r="Q621" s="195"/>
      <c r="R621" s="195"/>
      <c r="S621" s="195"/>
      <c r="T621" s="195"/>
      <c r="U621" s="195"/>
      <c r="V621" s="195"/>
      <c r="W621" s="195"/>
      <c r="X621" s="195"/>
      <c r="Y621" s="195"/>
    </row>
    <row r="622" spans="1:25">
      <c r="A622" s="195"/>
      <c r="B622" s="195"/>
      <c r="C622" s="195"/>
      <c r="D622" s="195"/>
      <c r="E622" s="195"/>
      <c r="F622" s="195"/>
      <c r="G622" s="195"/>
      <c r="H622" s="195"/>
      <c r="I622" s="195"/>
      <c r="J622" s="195"/>
      <c r="K622" s="195"/>
      <c r="L622" s="195"/>
      <c r="M622" s="195"/>
      <c r="N622" s="195"/>
      <c r="O622" s="195"/>
      <c r="P622" s="195"/>
      <c r="Q622" s="195"/>
      <c r="R622" s="195"/>
      <c r="S622" s="195"/>
      <c r="T622" s="195"/>
      <c r="U622" s="195"/>
      <c r="V622" s="195"/>
      <c r="W622" s="195"/>
      <c r="X622" s="195"/>
      <c r="Y622" s="195"/>
    </row>
    <row r="623" spans="1:25">
      <c r="A623" s="195"/>
      <c r="B623" s="195"/>
      <c r="C623" s="195"/>
      <c r="D623" s="195"/>
      <c r="E623" s="195"/>
      <c r="F623" s="195"/>
      <c r="G623" s="195"/>
      <c r="H623" s="195"/>
      <c r="I623" s="195"/>
      <c r="J623" s="195"/>
      <c r="K623" s="195"/>
      <c r="L623" s="195"/>
      <c r="M623" s="195"/>
      <c r="N623" s="195"/>
      <c r="O623" s="195"/>
      <c r="P623" s="195"/>
      <c r="Q623" s="195"/>
      <c r="R623" s="195"/>
      <c r="S623" s="195"/>
      <c r="T623" s="195"/>
      <c r="U623" s="195"/>
      <c r="V623" s="195"/>
      <c r="W623" s="195"/>
      <c r="X623" s="195"/>
      <c r="Y623" s="195"/>
    </row>
    <row r="624" spans="1:25">
      <c r="A624" s="195"/>
      <c r="B624" s="195"/>
      <c r="C624" s="195"/>
      <c r="D624" s="195"/>
      <c r="E624" s="195"/>
      <c r="F624" s="195"/>
      <c r="G624" s="195"/>
      <c r="H624" s="195"/>
      <c r="I624" s="195"/>
      <c r="J624" s="195"/>
      <c r="K624" s="195"/>
      <c r="L624" s="195"/>
      <c r="M624" s="195"/>
      <c r="N624" s="195"/>
      <c r="O624" s="195"/>
      <c r="P624" s="195"/>
      <c r="Q624" s="195"/>
      <c r="R624" s="195"/>
      <c r="S624" s="195"/>
      <c r="T624" s="195"/>
      <c r="U624" s="195"/>
      <c r="V624" s="195"/>
      <c r="W624" s="195"/>
      <c r="X624" s="195"/>
      <c r="Y624" s="195"/>
    </row>
    <row r="625" spans="1:25">
      <c r="A625" s="195"/>
      <c r="B625" s="195"/>
      <c r="C625" s="195"/>
      <c r="D625" s="195"/>
      <c r="E625" s="195"/>
      <c r="F625" s="195"/>
      <c r="G625" s="195"/>
      <c r="H625" s="195"/>
      <c r="I625" s="195"/>
      <c r="J625" s="195"/>
      <c r="K625" s="195"/>
      <c r="L625" s="195"/>
      <c r="M625" s="195"/>
      <c r="N625" s="195"/>
      <c r="O625" s="195"/>
      <c r="P625" s="195"/>
      <c r="Q625" s="195"/>
      <c r="R625" s="195"/>
      <c r="S625" s="195"/>
      <c r="T625" s="195"/>
      <c r="U625" s="195"/>
      <c r="V625" s="195"/>
      <c r="W625" s="195"/>
      <c r="X625" s="195"/>
      <c r="Y625" s="195"/>
    </row>
    <row r="626" spans="1:25">
      <c r="A626" s="195"/>
      <c r="B626" s="195"/>
      <c r="C626" s="195"/>
      <c r="D626" s="195"/>
      <c r="E626" s="195"/>
      <c r="F626" s="195"/>
      <c r="G626" s="195"/>
      <c r="H626" s="195"/>
      <c r="I626" s="195"/>
      <c r="J626" s="195"/>
      <c r="K626" s="195"/>
      <c r="L626" s="195"/>
      <c r="M626" s="195"/>
      <c r="N626" s="195"/>
      <c r="O626" s="195"/>
      <c r="P626" s="195"/>
      <c r="Q626" s="195"/>
      <c r="R626" s="195"/>
      <c r="S626" s="195"/>
      <c r="T626" s="195"/>
      <c r="U626" s="195"/>
      <c r="V626" s="195"/>
      <c r="W626" s="195"/>
      <c r="X626" s="195"/>
      <c r="Y626" s="195"/>
    </row>
    <row r="627" spans="1:25">
      <c r="A627" s="195"/>
      <c r="B627" s="195"/>
      <c r="C627" s="195"/>
      <c r="D627" s="195"/>
      <c r="E627" s="195"/>
      <c r="F627" s="195"/>
      <c r="G627" s="195"/>
      <c r="H627" s="195"/>
      <c r="I627" s="195"/>
      <c r="J627" s="195"/>
      <c r="K627" s="195"/>
      <c r="L627" s="195"/>
      <c r="M627" s="195"/>
      <c r="N627" s="195"/>
      <c r="O627" s="195"/>
      <c r="P627" s="195"/>
      <c r="Q627" s="195"/>
      <c r="R627" s="195"/>
      <c r="S627" s="195"/>
      <c r="T627" s="195"/>
      <c r="U627" s="195"/>
      <c r="V627" s="195"/>
      <c r="W627" s="195"/>
      <c r="X627" s="195"/>
      <c r="Y627" s="195"/>
    </row>
    <row r="628" spans="1:25">
      <c r="A628" s="195"/>
      <c r="B628" s="195"/>
      <c r="C628" s="195"/>
      <c r="D628" s="195"/>
      <c r="E628" s="195"/>
      <c r="F628" s="195"/>
      <c r="G628" s="195"/>
      <c r="H628" s="195"/>
      <c r="I628" s="195"/>
      <c r="J628" s="195"/>
      <c r="K628" s="195"/>
      <c r="L628" s="195"/>
      <c r="M628" s="195"/>
      <c r="N628" s="195"/>
      <c r="O628" s="195"/>
      <c r="P628" s="195"/>
      <c r="Q628" s="195"/>
      <c r="R628" s="195"/>
      <c r="S628" s="195"/>
      <c r="T628" s="195"/>
      <c r="U628" s="195"/>
      <c r="V628" s="195"/>
      <c r="W628" s="195"/>
      <c r="X628" s="195"/>
      <c r="Y628" s="195"/>
    </row>
    <row r="629" spans="1:25">
      <c r="A629" s="195"/>
      <c r="B629" s="195"/>
      <c r="C629" s="195"/>
      <c r="D629" s="195"/>
      <c r="E629" s="195"/>
      <c r="F629" s="195"/>
      <c r="G629" s="195"/>
      <c r="H629" s="195"/>
      <c r="I629" s="195"/>
      <c r="J629" s="195"/>
      <c r="K629" s="195"/>
      <c r="L629" s="195"/>
      <c r="M629" s="195"/>
      <c r="N629" s="195"/>
      <c r="O629" s="195"/>
      <c r="P629" s="195"/>
      <c r="Q629" s="195"/>
      <c r="R629" s="195"/>
      <c r="S629" s="195"/>
      <c r="T629" s="195"/>
      <c r="U629" s="195"/>
      <c r="V629" s="195"/>
      <c r="W629" s="195"/>
      <c r="X629" s="195"/>
      <c r="Y629" s="195"/>
    </row>
    <row r="630" spans="1:25">
      <c r="A630" s="195"/>
      <c r="B630" s="195"/>
      <c r="C630" s="195"/>
      <c r="D630" s="195"/>
      <c r="E630" s="195"/>
      <c r="F630" s="195"/>
      <c r="G630" s="195"/>
      <c r="H630" s="195"/>
      <c r="I630" s="195"/>
      <c r="J630" s="195"/>
      <c r="K630" s="195"/>
      <c r="L630" s="195"/>
      <c r="M630" s="195"/>
      <c r="N630" s="195"/>
      <c r="O630" s="195"/>
      <c r="P630" s="195"/>
      <c r="Q630" s="195"/>
      <c r="R630" s="195"/>
      <c r="S630" s="195"/>
      <c r="T630" s="195"/>
      <c r="U630" s="195"/>
      <c r="V630" s="195"/>
      <c r="W630" s="195"/>
      <c r="X630" s="195"/>
      <c r="Y630" s="195"/>
    </row>
    <row r="631" spans="1:25">
      <c r="A631" s="195"/>
      <c r="B631" s="195"/>
      <c r="C631" s="195"/>
      <c r="D631" s="195"/>
      <c r="E631" s="195"/>
      <c r="F631" s="195"/>
      <c r="G631" s="195"/>
      <c r="H631" s="195"/>
      <c r="I631" s="195"/>
      <c r="J631" s="195"/>
      <c r="K631" s="195"/>
      <c r="L631" s="195"/>
      <c r="M631" s="195"/>
      <c r="N631" s="195"/>
      <c r="O631" s="195"/>
      <c r="P631" s="195"/>
      <c r="Q631" s="195"/>
      <c r="R631" s="195"/>
      <c r="S631" s="195"/>
      <c r="T631" s="195"/>
      <c r="U631" s="195"/>
      <c r="V631" s="195"/>
      <c r="W631" s="195"/>
      <c r="X631" s="195"/>
      <c r="Y631" s="195"/>
    </row>
    <row r="632" spans="1:25">
      <c r="A632" s="195"/>
      <c r="B632" s="195"/>
      <c r="C632" s="195"/>
      <c r="D632" s="195"/>
      <c r="E632" s="195"/>
      <c r="F632" s="195"/>
      <c r="G632" s="195"/>
      <c r="H632" s="195"/>
      <c r="I632" s="195"/>
      <c r="J632" s="195"/>
      <c r="K632" s="195"/>
      <c r="L632" s="195"/>
      <c r="M632" s="195"/>
      <c r="N632" s="195"/>
      <c r="O632" s="195"/>
      <c r="P632" s="195"/>
      <c r="Q632" s="195"/>
      <c r="R632" s="195"/>
      <c r="S632" s="195"/>
      <c r="T632" s="195"/>
      <c r="U632" s="195"/>
      <c r="V632" s="195"/>
      <c r="W632" s="195"/>
      <c r="X632" s="195"/>
      <c r="Y632" s="195"/>
    </row>
    <row r="633" spans="1:25">
      <c r="A633" s="195"/>
      <c r="B633" s="195"/>
      <c r="C633" s="195"/>
      <c r="D633" s="195"/>
      <c r="E633" s="195"/>
      <c r="F633" s="195"/>
      <c r="G633" s="195"/>
      <c r="H633" s="195"/>
      <c r="I633" s="195"/>
      <c r="J633" s="195"/>
      <c r="K633" s="195"/>
      <c r="L633" s="195"/>
      <c r="M633" s="195"/>
      <c r="N633" s="195"/>
      <c r="O633" s="195"/>
      <c r="P633" s="195"/>
      <c r="Q633" s="195"/>
      <c r="R633" s="195"/>
      <c r="S633" s="195"/>
      <c r="T633" s="195"/>
      <c r="U633" s="195"/>
      <c r="V633" s="195"/>
      <c r="W633" s="195"/>
      <c r="X633" s="195"/>
      <c r="Y633" s="195"/>
    </row>
    <row r="634" spans="1:25">
      <c r="A634" s="195"/>
      <c r="B634" s="195"/>
      <c r="C634" s="195"/>
      <c r="D634" s="195"/>
      <c r="E634" s="195"/>
      <c r="F634" s="195"/>
      <c r="G634" s="195"/>
      <c r="H634" s="195"/>
      <c r="I634" s="195"/>
      <c r="J634" s="195"/>
      <c r="K634" s="195"/>
      <c r="L634" s="195"/>
      <c r="M634" s="195"/>
      <c r="N634" s="195"/>
      <c r="O634" s="195"/>
      <c r="P634" s="195"/>
      <c r="Q634" s="195"/>
      <c r="R634" s="195"/>
      <c r="S634" s="195"/>
      <c r="T634" s="195"/>
      <c r="U634" s="195"/>
      <c r="V634" s="195"/>
      <c r="W634" s="195"/>
      <c r="X634" s="195"/>
      <c r="Y634" s="195"/>
    </row>
    <row r="635" spans="1:25">
      <c r="A635" s="195"/>
      <c r="B635" s="195"/>
      <c r="C635" s="195"/>
      <c r="D635" s="195"/>
      <c r="E635" s="195"/>
      <c r="F635" s="195"/>
      <c r="G635" s="195"/>
      <c r="H635" s="195"/>
      <c r="I635" s="195"/>
      <c r="J635" s="195"/>
      <c r="K635" s="195"/>
      <c r="L635" s="195"/>
      <c r="M635" s="195"/>
      <c r="N635" s="195"/>
      <c r="O635" s="195"/>
      <c r="P635" s="195"/>
      <c r="Q635" s="195"/>
      <c r="R635" s="195"/>
      <c r="S635" s="195"/>
      <c r="T635" s="195"/>
      <c r="U635" s="195"/>
      <c r="V635" s="195"/>
      <c r="W635" s="195"/>
      <c r="X635" s="195"/>
      <c r="Y635" s="195"/>
    </row>
    <row r="636" spans="1:25">
      <c r="A636" s="195"/>
      <c r="B636" s="195"/>
      <c r="C636" s="195"/>
      <c r="D636" s="195"/>
      <c r="E636" s="195"/>
      <c r="F636" s="195"/>
      <c r="G636" s="195"/>
      <c r="H636" s="195"/>
      <c r="I636" s="195"/>
      <c r="J636" s="195"/>
      <c r="K636" s="195"/>
      <c r="L636" s="195"/>
      <c r="M636" s="195"/>
      <c r="N636" s="195"/>
      <c r="O636" s="195"/>
      <c r="P636" s="195"/>
      <c r="Q636" s="195"/>
      <c r="R636" s="195"/>
      <c r="S636" s="195"/>
      <c r="T636" s="195"/>
      <c r="U636" s="195"/>
      <c r="V636" s="195"/>
      <c r="W636" s="195"/>
      <c r="X636" s="195"/>
      <c r="Y636" s="195"/>
    </row>
    <row r="637" spans="1:25">
      <c r="A637" s="195"/>
      <c r="B637" s="195"/>
      <c r="C637" s="195"/>
      <c r="D637" s="195"/>
      <c r="E637" s="195"/>
      <c r="F637" s="195"/>
      <c r="G637" s="195"/>
      <c r="H637" s="195"/>
      <c r="I637" s="195"/>
      <c r="J637" s="195"/>
      <c r="K637" s="195"/>
      <c r="L637" s="195"/>
      <c r="M637" s="195"/>
      <c r="N637" s="195"/>
      <c r="O637" s="195"/>
      <c r="P637" s="195"/>
      <c r="Q637" s="195"/>
      <c r="R637" s="195"/>
      <c r="S637" s="195"/>
      <c r="T637" s="195"/>
      <c r="U637" s="195"/>
      <c r="V637" s="195"/>
      <c r="W637" s="195"/>
      <c r="X637" s="195"/>
      <c r="Y637" s="195"/>
    </row>
    <row r="638" spans="1:25">
      <c r="A638" s="195"/>
      <c r="B638" s="195"/>
      <c r="C638" s="195"/>
      <c r="D638" s="195"/>
      <c r="E638" s="195"/>
      <c r="F638" s="195"/>
      <c r="G638" s="195"/>
      <c r="H638" s="195"/>
      <c r="I638" s="195"/>
      <c r="J638" s="195"/>
      <c r="K638" s="195"/>
      <c r="L638" s="195"/>
      <c r="M638" s="195"/>
      <c r="N638" s="195"/>
      <c r="O638" s="195"/>
      <c r="P638" s="195"/>
      <c r="Q638" s="195"/>
      <c r="R638" s="195"/>
      <c r="S638" s="195"/>
      <c r="T638" s="195"/>
      <c r="U638" s="195"/>
      <c r="V638" s="195"/>
      <c r="W638" s="195"/>
      <c r="X638" s="195"/>
      <c r="Y638" s="195"/>
    </row>
    <row r="639" spans="1:25">
      <c r="A639" s="195"/>
      <c r="B639" s="195"/>
      <c r="C639" s="195"/>
      <c r="D639" s="195"/>
      <c r="E639" s="195"/>
      <c r="F639" s="195"/>
      <c r="G639" s="195"/>
      <c r="H639" s="195"/>
      <c r="I639" s="195"/>
      <c r="J639" s="195"/>
      <c r="K639" s="195"/>
      <c r="L639" s="195"/>
      <c r="M639" s="195"/>
      <c r="N639" s="195"/>
      <c r="O639" s="195"/>
      <c r="P639" s="195"/>
      <c r="Q639" s="195"/>
      <c r="R639" s="195"/>
      <c r="S639" s="195"/>
      <c r="T639" s="195"/>
      <c r="U639" s="195"/>
      <c r="V639" s="195"/>
      <c r="W639" s="195"/>
      <c r="X639" s="195"/>
      <c r="Y639" s="195"/>
    </row>
    <row r="640" spans="1:25">
      <c r="A640" s="195"/>
      <c r="B640" s="195"/>
      <c r="C640" s="195"/>
      <c r="D640" s="195"/>
      <c r="E640" s="195"/>
      <c r="F640" s="195"/>
      <c r="G640" s="195"/>
      <c r="H640" s="195"/>
      <c r="I640" s="195"/>
      <c r="J640" s="195"/>
      <c r="K640" s="195"/>
      <c r="L640" s="195"/>
      <c r="M640" s="195"/>
      <c r="N640" s="195"/>
      <c r="O640" s="195"/>
      <c r="P640" s="195"/>
      <c r="Q640" s="195"/>
      <c r="R640" s="195"/>
      <c r="S640" s="195"/>
      <c r="T640" s="195"/>
      <c r="U640" s="195"/>
      <c r="V640" s="195"/>
      <c r="W640" s="195"/>
      <c r="X640" s="195"/>
      <c r="Y640" s="195"/>
    </row>
    <row r="641" spans="1:25">
      <c r="A641" s="195"/>
      <c r="B641" s="195"/>
      <c r="C641" s="195"/>
      <c r="D641" s="195"/>
      <c r="E641" s="195"/>
      <c r="F641" s="195"/>
      <c r="G641" s="195"/>
      <c r="H641" s="195"/>
      <c r="I641" s="195"/>
      <c r="J641" s="195"/>
      <c r="K641" s="195"/>
      <c r="L641" s="195"/>
      <c r="M641" s="195"/>
      <c r="N641" s="195"/>
      <c r="O641" s="195"/>
      <c r="P641" s="195"/>
      <c r="Q641" s="195"/>
      <c r="R641" s="195"/>
      <c r="S641" s="195"/>
      <c r="T641" s="195"/>
      <c r="U641" s="195"/>
      <c r="V641" s="195"/>
      <c r="W641" s="195"/>
      <c r="X641" s="195"/>
      <c r="Y641" s="195"/>
    </row>
    <row r="642" spans="1:25">
      <c r="A642" s="195"/>
      <c r="B642" s="195"/>
      <c r="C642" s="195"/>
      <c r="D642" s="195"/>
      <c r="E642" s="195"/>
      <c r="F642" s="195"/>
      <c r="G642" s="195"/>
      <c r="H642" s="195"/>
      <c r="I642" s="195"/>
      <c r="J642" s="195"/>
      <c r="K642" s="195"/>
      <c r="L642" s="195"/>
      <c r="M642" s="195"/>
      <c r="N642" s="195"/>
      <c r="O642" s="195"/>
      <c r="P642" s="195"/>
      <c r="Q642" s="195"/>
      <c r="R642" s="195"/>
      <c r="S642" s="195"/>
      <c r="T642" s="195"/>
      <c r="U642" s="195"/>
      <c r="V642" s="195"/>
      <c r="W642" s="195"/>
      <c r="X642" s="195"/>
      <c r="Y642" s="195"/>
    </row>
    <row r="643" spans="1:25">
      <c r="A643" s="195"/>
      <c r="B643" s="195"/>
      <c r="C643" s="195"/>
      <c r="D643" s="195"/>
      <c r="E643" s="195"/>
      <c r="F643" s="195"/>
      <c r="G643" s="195"/>
      <c r="H643" s="195"/>
      <c r="I643" s="195"/>
      <c r="J643" s="195"/>
      <c r="K643" s="195"/>
      <c r="L643" s="195"/>
      <c r="M643" s="195"/>
      <c r="N643" s="195"/>
      <c r="O643" s="195"/>
      <c r="P643" s="195"/>
      <c r="Q643" s="195"/>
      <c r="R643" s="195"/>
      <c r="S643" s="195"/>
      <c r="T643" s="195"/>
      <c r="U643" s="195"/>
      <c r="V643" s="195"/>
      <c r="W643" s="195"/>
      <c r="X643" s="195"/>
      <c r="Y643" s="195"/>
    </row>
    <row r="644" spans="1:25">
      <c r="A644" s="195"/>
      <c r="B644" s="195"/>
      <c r="C644" s="195"/>
      <c r="D644" s="195"/>
      <c r="E644" s="195"/>
      <c r="F644" s="195"/>
      <c r="G644" s="195"/>
      <c r="H644" s="195"/>
      <c r="I644" s="195"/>
      <c r="J644" s="195"/>
      <c r="K644" s="195"/>
      <c r="L644" s="195"/>
      <c r="M644" s="195"/>
      <c r="N644" s="195"/>
      <c r="O644" s="195"/>
      <c r="P644" s="195"/>
      <c r="Q644" s="195"/>
      <c r="R644" s="195"/>
      <c r="S644" s="195"/>
      <c r="T644" s="195"/>
      <c r="U644" s="195"/>
      <c r="V644" s="195"/>
      <c r="W644" s="195"/>
      <c r="X644" s="195"/>
      <c r="Y644" s="195"/>
    </row>
    <row r="645" spans="1:25">
      <c r="A645" s="195"/>
      <c r="B645" s="195"/>
      <c r="C645" s="195"/>
      <c r="D645" s="195"/>
      <c r="E645" s="195"/>
      <c r="F645" s="195"/>
      <c r="G645" s="195"/>
      <c r="H645" s="195"/>
      <c r="I645" s="195"/>
      <c r="J645" s="195"/>
      <c r="K645" s="195"/>
      <c r="L645" s="195"/>
      <c r="M645" s="195"/>
      <c r="N645" s="195"/>
      <c r="O645" s="195"/>
      <c r="P645" s="195"/>
      <c r="Q645" s="195"/>
      <c r="R645" s="195"/>
      <c r="S645" s="195"/>
      <c r="T645" s="195"/>
      <c r="U645" s="195"/>
      <c r="V645" s="195"/>
      <c r="W645" s="195"/>
      <c r="X645" s="195"/>
      <c r="Y645" s="195"/>
    </row>
    <row r="646" spans="1:25">
      <c r="A646" s="195"/>
      <c r="B646" s="195"/>
      <c r="C646" s="195"/>
      <c r="D646" s="195"/>
      <c r="E646" s="195"/>
      <c r="F646" s="195"/>
      <c r="G646" s="195"/>
      <c r="H646" s="195"/>
      <c r="I646" s="195"/>
      <c r="J646" s="195"/>
      <c r="K646" s="195"/>
      <c r="L646" s="195"/>
      <c r="M646" s="195"/>
      <c r="N646" s="195"/>
      <c r="O646" s="195"/>
      <c r="P646" s="195"/>
      <c r="Q646" s="195"/>
      <c r="R646" s="195"/>
      <c r="S646" s="195"/>
      <c r="T646" s="195"/>
      <c r="U646" s="195"/>
      <c r="V646" s="195"/>
      <c r="W646" s="195"/>
      <c r="X646" s="195"/>
      <c r="Y646" s="195"/>
    </row>
    <row r="647" spans="1:25">
      <c r="A647" s="195"/>
      <c r="B647" s="195"/>
      <c r="C647" s="195"/>
      <c r="D647" s="195"/>
      <c r="E647" s="195"/>
      <c r="F647" s="195"/>
      <c r="G647" s="195"/>
      <c r="H647" s="195"/>
      <c r="I647" s="195"/>
      <c r="J647" s="195"/>
      <c r="K647" s="195"/>
      <c r="L647" s="195"/>
      <c r="M647" s="195"/>
      <c r="N647" s="195"/>
      <c r="O647" s="195"/>
      <c r="P647" s="195"/>
      <c r="Q647" s="195"/>
      <c r="R647" s="195"/>
      <c r="S647" s="195"/>
      <c r="T647" s="195"/>
      <c r="U647" s="195"/>
      <c r="V647" s="195"/>
      <c r="W647" s="195"/>
      <c r="X647" s="195"/>
      <c r="Y647" s="195"/>
    </row>
    <row r="648" spans="1:25">
      <c r="A648" s="195"/>
      <c r="B648" s="195"/>
      <c r="C648" s="195"/>
      <c r="D648" s="195"/>
      <c r="E648" s="195"/>
      <c r="F648" s="195"/>
      <c r="G648" s="195"/>
      <c r="H648" s="195"/>
      <c r="I648" s="195"/>
      <c r="J648" s="195"/>
      <c r="K648" s="195"/>
      <c r="L648" s="195"/>
      <c r="M648" s="195"/>
      <c r="N648" s="195"/>
      <c r="O648" s="195"/>
      <c r="P648" s="195"/>
      <c r="Q648" s="195"/>
      <c r="R648" s="195"/>
      <c r="S648" s="195"/>
      <c r="T648" s="195"/>
      <c r="U648" s="195"/>
      <c r="V648" s="195"/>
      <c r="W648" s="195"/>
      <c r="X648" s="195"/>
      <c r="Y648" s="195"/>
    </row>
    <row r="649" spans="1:25">
      <c r="A649" s="195"/>
      <c r="B649" s="195"/>
      <c r="C649" s="195"/>
      <c r="D649" s="195"/>
      <c r="E649" s="195"/>
      <c r="F649" s="195"/>
      <c r="G649" s="195"/>
      <c r="H649" s="195"/>
      <c r="I649" s="195"/>
      <c r="J649" s="195"/>
      <c r="K649" s="195"/>
      <c r="L649" s="195"/>
      <c r="M649" s="195"/>
      <c r="N649" s="195"/>
      <c r="O649" s="195"/>
      <c r="P649" s="195"/>
      <c r="Q649" s="195"/>
      <c r="R649" s="195"/>
      <c r="S649" s="195"/>
      <c r="T649" s="195"/>
      <c r="U649" s="195"/>
      <c r="V649" s="195"/>
      <c r="W649" s="195"/>
      <c r="X649" s="195"/>
      <c r="Y649" s="195"/>
    </row>
    <row r="650" spans="1:25">
      <c r="A650" s="195"/>
      <c r="B650" s="195"/>
      <c r="C650" s="195"/>
      <c r="D650" s="195"/>
      <c r="E650" s="195"/>
      <c r="F650" s="195"/>
      <c r="G650" s="195"/>
      <c r="H650" s="195"/>
      <c r="I650" s="195"/>
      <c r="J650" s="195"/>
      <c r="K650" s="195"/>
      <c r="L650" s="195"/>
      <c r="M650" s="195"/>
      <c r="N650" s="195"/>
      <c r="O650" s="195"/>
      <c r="P650" s="195"/>
      <c r="Q650" s="195"/>
      <c r="R650" s="195"/>
      <c r="S650" s="195"/>
      <c r="T650" s="195"/>
      <c r="U650" s="195"/>
      <c r="V650" s="195"/>
      <c r="W650" s="195"/>
      <c r="X650" s="195"/>
      <c r="Y650" s="195"/>
    </row>
    <row r="651" spans="1:25">
      <c r="A651" s="195"/>
      <c r="B651" s="195"/>
      <c r="C651" s="195"/>
      <c r="D651" s="195"/>
      <c r="E651" s="195"/>
      <c r="F651" s="195"/>
      <c r="G651" s="195"/>
      <c r="H651" s="195"/>
      <c r="I651" s="195"/>
      <c r="J651" s="195"/>
      <c r="K651" s="195"/>
      <c r="L651" s="195"/>
      <c r="M651" s="195"/>
      <c r="N651" s="195"/>
      <c r="O651" s="195"/>
      <c r="P651" s="195"/>
      <c r="Q651" s="195"/>
      <c r="R651" s="195"/>
      <c r="S651" s="195"/>
      <c r="T651" s="195"/>
      <c r="U651" s="195"/>
      <c r="V651" s="195"/>
      <c r="W651" s="195"/>
      <c r="X651" s="195"/>
      <c r="Y651" s="195"/>
    </row>
    <row r="652" spans="1:25">
      <c r="A652" s="195"/>
      <c r="B652" s="195"/>
      <c r="C652" s="195"/>
      <c r="D652" s="195"/>
      <c r="E652" s="195"/>
      <c r="F652" s="195"/>
      <c r="G652" s="195"/>
      <c r="H652" s="195"/>
      <c r="I652" s="195"/>
      <c r="J652" s="195"/>
      <c r="K652" s="195"/>
      <c r="L652" s="195"/>
      <c r="M652" s="195"/>
      <c r="N652" s="195"/>
      <c r="O652" s="195"/>
      <c r="P652" s="195"/>
      <c r="Q652" s="195"/>
      <c r="R652" s="195"/>
      <c r="S652" s="195"/>
      <c r="T652" s="195"/>
      <c r="U652" s="195"/>
      <c r="V652" s="195"/>
      <c r="W652" s="195"/>
      <c r="X652" s="195"/>
      <c r="Y652" s="195"/>
    </row>
    <row r="653" spans="1:25">
      <c r="A653" s="195"/>
      <c r="B653" s="195"/>
      <c r="C653" s="195"/>
      <c r="D653" s="195"/>
      <c r="E653" s="195"/>
      <c r="F653" s="195"/>
      <c r="G653" s="195"/>
      <c r="H653" s="195"/>
      <c r="I653" s="195"/>
      <c r="J653" s="195"/>
      <c r="K653" s="195"/>
      <c r="L653" s="195"/>
      <c r="M653" s="195"/>
      <c r="N653" s="195"/>
      <c r="O653" s="195"/>
      <c r="P653" s="195"/>
      <c r="Q653" s="195"/>
      <c r="R653" s="195"/>
      <c r="S653" s="195"/>
      <c r="T653" s="195"/>
      <c r="U653" s="195"/>
      <c r="V653" s="195"/>
      <c r="W653" s="195"/>
      <c r="X653" s="195"/>
      <c r="Y653" s="195"/>
    </row>
    <row r="654" spans="1:25">
      <c r="A654" s="195"/>
      <c r="B654" s="195"/>
      <c r="C654" s="195"/>
      <c r="D654" s="195"/>
      <c r="E654" s="195"/>
      <c r="F654" s="195"/>
      <c r="G654" s="195"/>
      <c r="H654" s="195"/>
      <c r="I654" s="195"/>
      <c r="J654" s="195"/>
      <c r="K654" s="195"/>
      <c r="L654" s="195"/>
      <c r="M654" s="195"/>
      <c r="N654" s="195"/>
      <c r="O654" s="195"/>
      <c r="P654" s="195"/>
      <c r="Q654" s="195"/>
      <c r="R654" s="195"/>
      <c r="S654" s="195"/>
      <c r="T654" s="195"/>
      <c r="U654" s="195"/>
      <c r="V654" s="195"/>
      <c r="W654" s="195"/>
      <c r="X654" s="195"/>
      <c r="Y654" s="195"/>
    </row>
    <row r="655" spans="1:25">
      <c r="A655" s="195"/>
      <c r="B655" s="195"/>
      <c r="C655" s="195"/>
      <c r="D655" s="195"/>
      <c r="E655" s="195"/>
      <c r="F655" s="195"/>
      <c r="G655" s="195"/>
      <c r="H655" s="195"/>
      <c r="I655" s="195"/>
      <c r="J655" s="195"/>
      <c r="K655" s="195"/>
      <c r="L655" s="195"/>
      <c r="M655" s="195"/>
      <c r="N655" s="195"/>
      <c r="O655" s="195"/>
      <c r="P655" s="195"/>
      <c r="Q655" s="195"/>
      <c r="R655" s="195"/>
      <c r="S655" s="195"/>
      <c r="T655" s="195"/>
      <c r="U655" s="195"/>
      <c r="V655" s="195"/>
      <c r="W655" s="195"/>
      <c r="X655" s="195"/>
      <c r="Y655" s="195"/>
    </row>
    <row r="656" spans="1:25">
      <c r="A656" s="195"/>
      <c r="B656" s="195"/>
      <c r="C656" s="195"/>
      <c r="D656" s="195"/>
      <c r="E656" s="195"/>
      <c r="F656" s="195"/>
      <c r="G656" s="195"/>
      <c r="H656" s="195"/>
      <c r="I656" s="195"/>
      <c r="J656" s="195"/>
      <c r="K656" s="195"/>
      <c r="L656" s="195"/>
      <c r="M656" s="195"/>
      <c r="N656" s="195"/>
      <c r="O656" s="195"/>
      <c r="P656" s="195"/>
      <c r="Q656" s="195"/>
      <c r="R656" s="195"/>
      <c r="S656" s="195"/>
      <c r="T656" s="195"/>
      <c r="U656" s="195"/>
      <c r="V656" s="195"/>
      <c r="W656" s="195"/>
      <c r="X656" s="195"/>
      <c r="Y656" s="195"/>
    </row>
    <row r="657" spans="1:25">
      <c r="A657" s="195"/>
      <c r="B657" s="195"/>
      <c r="C657" s="195"/>
      <c r="D657" s="195"/>
      <c r="E657" s="195"/>
      <c r="F657" s="195"/>
      <c r="G657" s="195"/>
      <c r="H657" s="195"/>
      <c r="I657" s="195"/>
      <c r="J657" s="195"/>
      <c r="K657" s="195"/>
      <c r="L657" s="195"/>
      <c r="M657" s="195"/>
      <c r="N657" s="195"/>
      <c r="O657" s="195"/>
      <c r="P657" s="195"/>
      <c r="Q657" s="195"/>
      <c r="R657" s="195"/>
      <c r="S657" s="195"/>
      <c r="T657" s="195"/>
      <c r="U657" s="195"/>
      <c r="V657" s="195"/>
      <c r="W657" s="195"/>
      <c r="X657" s="195"/>
      <c r="Y657" s="195"/>
    </row>
    <row r="658" spans="1:25">
      <c r="A658" s="195"/>
      <c r="B658" s="195"/>
      <c r="C658" s="195"/>
      <c r="D658" s="195"/>
      <c r="E658" s="195"/>
      <c r="F658" s="195"/>
      <c r="G658" s="195"/>
      <c r="H658" s="195"/>
      <c r="I658" s="195"/>
      <c r="J658" s="195"/>
      <c r="K658" s="195"/>
      <c r="L658" s="195"/>
      <c r="M658" s="195"/>
      <c r="N658" s="195"/>
      <c r="O658" s="195"/>
      <c r="P658" s="195"/>
      <c r="Q658" s="195"/>
      <c r="R658" s="195"/>
      <c r="S658" s="195"/>
      <c r="T658" s="195"/>
      <c r="U658" s="195"/>
      <c r="V658" s="195"/>
      <c r="W658" s="195"/>
      <c r="X658" s="195"/>
      <c r="Y658" s="195"/>
    </row>
    <row r="659" spans="1:25">
      <c r="A659" s="195"/>
      <c r="B659" s="195"/>
      <c r="C659" s="195"/>
      <c r="D659" s="195"/>
      <c r="E659" s="195"/>
      <c r="F659" s="195"/>
      <c r="G659" s="195"/>
      <c r="H659" s="195"/>
      <c r="I659" s="195"/>
      <c r="J659" s="195"/>
      <c r="K659" s="195"/>
      <c r="L659" s="195"/>
      <c r="M659" s="195"/>
      <c r="N659" s="195"/>
      <c r="O659" s="195"/>
      <c r="P659" s="195"/>
      <c r="Q659" s="195"/>
      <c r="R659" s="195"/>
      <c r="S659" s="195"/>
      <c r="T659" s="195"/>
      <c r="U659" s="195"/>
      <c r="V659" s="195"/>
      <c r="W659" s="195"/>
      <c r="X659" s="195"/>
      <c r="Y659" s="195"/>
    </row>
    <row r="660" spans="1:25">
      <c r="A660" s="195"/>
      <c r="B660" s="195"/>
      <c r="C660" s="195"/>
      <c r="D660" s="195"/>
      <c r="E660" s="195"/>
      <c r="F660" s="195"/>
      <c r="G660" s="195"/>
      <c r="H660" s="195"/>
      <c r="I660" s="195"/>
      <c r="J660" s="195"/>
      <c r="K660" s="195"/>
      <c r="L660" s="195"/>
      <c r="M660" s="195"/>
      <c r="N660" s="195"/>
      <c r="O660" s="195"/>
      <c r="P660" s="195"/>
      <c r="Q660" s="195"/>
      <c r="R660" s="195"/>
      <c r="S660" s="195"/>
      <c r="T660" s="195"/>
      <c r="U660" s="195"/>
      <c r="V660" s="195"/>
      <c r="W660" s="195"/>
      <c r="X660" s="195"/>
      <c r="Y660" s="195"/>
    </row>
    <row r="661" spans="1:25">
      <c r="A661" s="195"/>
      <c r="B661" s="195"/>
      <c r="C661" s="195"/>
      <c r="D661" s="195"/>
      <c r="E661" s="195"/>
      <c r="F661" s="195"/>
      <c r="G661" s="195"/>
      <c r="H661" s="195"/>
      <c r="I661" s="195"/>
      <c r="J661" s="195"/>
      <c r="K661" s="195"/>
      <c r="L661" s="195"/>
      <c r="M661" s="195"/>
      <c r="N661" s="195"/>
      <c r="O661" s="195"/>
      <c r="P661" s="195"/>
      <c r="Q661" s="195"/>
      <c r="R661" s="195"/>
      <c r="S661" s="195"/>
      <c r="T661" s="195"/>
      <c r="U661" s="195"/>
      <c r="V661" s="195"/>
      <c r="W661" s="195"/>
      <c r="X661" s="195"/>
      <c r="Y661" s="195"/>
    </row>
    <row r="662" spans="1:25">
      <c r="A662" s="195"/>
      <c r="B662" s="195"/>
      <c r="C662" s="195"/>
      <c r="D662" s="195"/>
      <c r="E662" s="195"/>
      <c r="F662" s="195"/>
      <c r="G662" s="195"/>
      <c r="H662" s="195"/>
      <c r="I662" s="195"/>
      <c r="J662" s="195"/>
      <c r="K662" s="195"/>
      <c r="L662" s="195"/>
      <c r="M662" s="195"/>
      <c r="N662" s="195"/>
      <c r="O662" s="195"/>
      <c r="P662" s="195"/>
      <c r="Q662" s="195"/>
      <c r="R662" s="195"/>
      <c r="S662" s="195"/>
      <c r="T662" s="195"/>
      <c r="U662" s="195"/>
      <c r="V662" s="195"/>
      <c r="W662" s="195"/>
      <c r="X662" s="195"/>
      <c r="Y662" s="195"/>
    </row>
    <row r="663" spans="1:25">
      <c r="A663" s="195"/>
      <c r="B663" s="195"/>
      <c r="C663" s="195"/>
      <c r="D663" s="195"/>
      <c r="E663" s="195"/>
      <c r="F663" s="195"/>
      <c r="G663" s="195"/>
      <c r="H663" s="195"/>
      <c r="I663" s="195"/>
      <c r="J663" s="195"/>
      <c r="K663" s="195"/>
      <c r="L663" s="195"/>
      <c r="M663" s="195"/>
      <c r="N663" s="195"/>
      <c r="O663" s="195"/>
      <c r="P663" s="195"/>
      <c r="Q663" s="195"/>
      <c r="R663" s="195"/>
      <c r="S663" s="195"/>
      <c r="T663" s="195"/>
      <c r="U663" s="195"/>
      <c r="V663" s="195"/>
      <c r="W663" s="195"/>
      <c r="X663" s="195"/>
      <c r="Y663" s="195"/>
    </row>
    <row r="664" spans="1:25">
      <c r="A664" s="195"/>
      <c r="B664" s="195"/>
      <c r="C664" s="195"/>
      <c r="D664" s="195"/>
      <c r="E664" s="195"/>
      <c r="F664" s="195"/>
      <c r="G664" s="195"/>
      <c r="H664" s="195"/>
      <c r="I664" s="195"/>
      <c r="J664" s="195"/>
      <c r="K664" s="195"/>
      <c r="L664" s="195"/>
      <c r="M664" s="195"/>
      <c r="N664" s="195"/>
      <c r="O664" s="195"/>
      <c r="P664" s="195"/>
      <c r="Q664" s="195"/>
      <c r="R664" s="195"/>
      <c r="S664" s="195"/>
      <c r="T664" s="195"/>
      <c r="U664" s="195"/>
      <c r="V664" s="195"/>
      <c r="W664" s="195"/>
      <c r="X664" s="195"/>
      <c r="Y664" s="195"/>
    </row>
    <row r="665" spans="1:25">
      <c r="A665" s="195"/>
      <c r="B665" s="195"/>
      <c r="C665" s="195"/>
      <c r="D665" s="195"/>
      <c r="E665" s="195"/>
      <c r="F665" s="195"/>
      <c r="G665" s="195"/>
      <c r="H665" s="195"/>
      <c r="I665" s="195"/>
      <c r="J665" s="195"/>
      <c r="K665" s="195"/>
      <c r="L665" s="195"/>
      <c r="M665" s="195"/>
      <c r="N665" s="195"/>
      <c r="O665" s="195"/>
      <c r="P665" s="195"/>
      <c r="Q665" s="195"/>
      <c r="R665" s="195"/>
      <c r="S665" s="195"/>
      <c r="T665" s="195"/>
      <c r="U665" s="195"/>
      <c r="V665" s="195"/>
      <c r="W665" s="195"/>
      <c r="X665" s="195"/>
      <c r="Y665" s="195"/>
    </row>
    <row r="666" spans="1:25">
      <c r="A666" s="195"/>
      <c r="B666" s="195"/>
      <c r="C666" s="195"/>
      <c r="D666" s="195"/>
      <c r="E666" s="195"/>
      <c r="F666" s="195"/>
      <c r="G666" s="195"/>
      <c r="H666" s="195"/>
      <c r="I666" s="195"/>
      <c r="J666" s="195"/>
      <c r="K666" s="195"/>
      <c r="L666" s="195"/>
      <c r="M666" s="195"/>
      <c r="N666" s="195"/>
      <c r="O666" s="195"/>
      <c r="P666" s="195"/>
      <c r="Q666" s="195"/>
      <c r="R666" s="195"/>
      <c r="S666" s="195"/>
      <c r="T666" s="195"/>
      <c r="U666" s="195"/>
      <c r="V666" s="195"/>
      <c r="W666" s="195"/>
      <c r="X666" s="195"/>
      <c r="Y666" s="195"/>
    </row>
    <row r="667" spans="1:25">
      <c r="A667" s="195"/>
      <c r="B667" s="195"/>
      <c r="C667" s="195"/>
      <c r="D667" s="195"/>
      <c r="E667" s="195"/>
      <c r="F667" s="195"/>
      <c r="G667" s="195"/>
      <c r="H667" s="195"/>
      <c r="I667" s="195"/>
      <c r="J667" s="195"/>
      <c r="K667" s="195"/>
      <c r="L667" s="195"/>
      <c r="M667" s="195"/>
      <c r="N667" s="195"/>
      <c r="O667" s="195"/>
      <c r="P667" s="195"/>
      <c r="Q667" s="195"/>
      <c r="R667" s="195"/>
      <c r="S667" s="195"/>
      <c r="T667" s="195"/>
      <c r="U667" s="195"/>
      <c r="V667" s="195"/>
      <c r="W667" s="195"/>
      <c r="X667" s="195"/>
      <c r="Y667" s="195"/>
    </row>
    <row r="668" spans="1:25">
      <c r="A668" s="195"/>
      <c r="B668" s="195"/>
      <c r="C668" s="195"/>
      <c r="D668" s="195"/>
      <c r="E668" s="195"/>
      <c r="F668" s="195"/>
      <c r="G668" s="195"/>
      <c r="H668" s="195"/>
      <c r="I668" s="195"/>
      <c r="J668" s="195"/>
      <c r="K668" s="195"/>
      <c r="L668" s="195"/>
      <c r="M668" s="195"/>
      <c r="N668" s="195"/>
      <c r="O668" s="195"/>
      <c r="P668" s="195"/>
      <c r="Q668" s="195"/>
      <c r="R668" s="195"/>
      <c r="S668" s="195"/>
      <c r="T668" s="195"/>
      <c r="U668" s="195"/>
      <c r="V668" s="195"/>
      <c r="W668" s="195"/>
      <c r="X668" s="195"/>
      <c r="Y668" s="195"/>
    </row>
    <row r="669" spans="1:25">
      <c r="A669" s="195"/>
      <c r="B669" s="195"/>
      <c r="C669" s="195"/>
      <c r="D669" s="195"/>
      <c r="E669" s="195"/>
      <c r="F669" s="195"/>
      <c r="G669" s="195"/>
      <c r="H669" s="195"/>
      <c r="I669" s="195"/>
      <c r="J669" s="195"/>
      <c r="K669" s="195"/>
      <c r="L669" s="195"/>
      <c r="M669" s="195"/>
      <c r="N669" s="195"/>
      <c r="O669" s="195"/>
      <c r="P669" s="195"/>
      <c r="Q669" s="195"/>
      <c r="R669" s="195"/>
      <c r="S669" s="195"/>
      <c r="T669" s="195"/>
      <c r="U669" s="195"/>
      <c r="V669" s="195"/>
      <c r="W669" s="195"/>
      <c r="X669" s="195"/>
      <c r="Y669" s="195"/>
    </row>
    <row r="670" spans="1:25">
      <c r="A670" s="195"/>
      <c r="B670" s="195"/>
      <c r="C670" s="195"/>
      <c r="D670" s="195"/>
      <c r="E670" s="195"/>
      <c r="F670" s="195"/>
      <c r="G670" s="195"/>
      <c r="H670" s="195"/>
      <c r="I670" s="195"/>
      <c r="J670" s="195"/>
      <c r="K670" s="195"/>
      <c r="L670" s="195"/>
      <c r="M670" s="195"/>
      <c r="N670" s="195"/>
      <c r="O670" s="195"/>
      <c r="P670" s="195"/>
      <c r="Q670" s="195"/>
      <c r="R670" s="195"/>
      <c r="S670" s="195"/>
      <c r="T670" s="195"/>
      <c r="U670" s="195"/>
      <c r="V670" s="195"/>
      <c r="W670" s="195"/>
      <c r="X670" s="195"/>
      <c r="Y670" s="195"/>
    </row>
    <row r="671" spans="1:25">
      <c r="A671" s="195"/>
      <c r="B671" s="195"/>
      <c r="C671" s="195"/>
      <c r="D671" s="195"/>
      <c r="E671" s="195"/>
      <c r="F671" s="195"/>
      <c r="G671" s="195"/>
      <c r="H671" s="195"/>
      <c r="I671" s="195"/>
      <c r="J671" s="195"/>
      <c r="K671" s="195"/>
      <c r="L671" s="195"/>
      <c r="M671" s="195"/>
      <c r="N671" s="195"/>
      <c r="O671" s="195"/>
      <c r="P671" s="195"/>
      <c r="Q671" s="195"/>
      <c r="R671" s="195"/>
      <c r="S671" s="195"/>
      <c r="T671" s="195"/>
      <c r="U671" s="195"/>
      <c r="V671" s="195"/>
      <c r="W671" s="195"/>
      <c r="X671" s="195"/>
      <c r="Y671" s="195"/>
    </row>
    <row r="672" spans="1:25">
      <c r="A672" s="195"/>
      <c r="B672" s="195"/>
      <c r="C672" s="195"/>
      <c r="D672" s="195"/>
      <c r="E672" s="195"/>
      <c r="F672" s="195"/>
      <c r="G672" s="195"/>
      <c r="H672" s="195"/>
      <c r="I672" s="195"/>
      <c r="J672" s="195"/>
      <c r="K672" s="195"/>
      <c r="L672" s="195"/>
      <c r="M672" s="195"/>
      <c r="N672" s="195"/>
      <c r="O672" s="195"/>
      <c r="P672" s="195"/>
      <c r="Q672" s="195"/>
      <c r="R672" s="195"/>
      <c r="S672" s="195"/>
      <c r="T672" s="195"/>
      <c r="U672" s="195"/>
      <c r="V672" s="195"/>
      <c r="W672" s="195"/>
      <c r="X672" s="195"/>
      <c r="Y672" s="195"/>
    </row>
    <row r="673" spans="1:25">
      <c r="A673" s="195"/>
      <c r="B673" s="195"/>
      <c r="C673" s="195"/>
      <c r="D673" s="195"/>
      <c r="E673" s="195"/>
      <c r="F673" s="195"/>
      <c r="G673" s="195"/>
      <c r="H673" s="195"/>
      <c r="I673" s="195"/>
      <c r="J673" s="195"/>
      <c r="K673" s="195"/>
      <c r="L673" s="195"/>
      <c r="M673" s="195"/>
      <c r="N673" s="195"/>
      <c r="O673" s="195"/>
      <c r="P673" s="195"/>
      <c r="Q673" s="195"/>
      <c r="R673" s="195"/>
      <c r="S673" s="195"/>
      <c r="T673" s="195"/>
      <c r="U673" s="195"/>
      <c r="V673" s="195"/>
      <c r="W673" s="195"/>
      <c r="X673" s="195"/>
      <c r="Y673" s="195"/>
    </row>
    <row r="674" spans="1:25">
      <c r="A674" s="195"/>
      <c r="B674" s="195"/>
      <c r="C674" s="195"/>
      <c r="D674" s="195"/>
      <c r="E674" s="195"/>
      <c r="F674" s="195"/>
      <c r="G674" s="195"/>
      <c r="H674" s="195"/>
      <c r="I674" s="195"/>
      <c r="J674" s="195"/>
      <c r="K674" s="195"/>
      <c r="L674" s="195"/>
      <c r="M674" s="195"/>
      <c r="N674" s="195"/>
      <c r="O674" s="195"/>
      <c r="P674" s="195"/>
      <c r="Q674" s="195"/>
      <c r="R674" s="195"/>
      <c r="S674" s="195"/>
      <c r="T674" s="195"/>
      <c r="U674" s="195"/>
      <c r="V674" s="195"/>
      <c r="W674" s="195"/>
      <c r="X674" s="195"/>
      <c r="Y674" s="195"/>
    </row>
    <row r="675" spans="1:25">
      <c r="A675" s="195"/>
      <c r="B675" s="195"/>
      <c r="C675" s="195"/>
      <c r="D675" s="195"/>
      <c r="E675" s="195"/>
      <c r="F675" s="195"/>
      <c r="G675" s="195"/>
      <c r="H675" s="195"/>
      <c r="I675" s="195"/>
      <c r="J675" s="195"/>
      <c r="K675" s="195"/>
      <c r="L675" s="195"/>
      <c r="M675" s="195"/>
      <c r="N675" s="195"/>
      <c r="O675" s="195"/>
      <c r="P675" s="195"/>
      <c r="Q675" s="195"/>
      <c r="R675" s="195"/>
      <c r="S675" s="195"/>
      <c r="T675" s="195"/>
      <c r="U675" s="195"/>
      <c r="V675" s="195"/>
      <c r="W675" s="195"/>
      <c r="X675" s="195"/>
      <c r="Y675" s="195"/>
    </row>
    <row r="676" spans="1:25">
      <c r="A676" s="195"/>
      <c r="B676" s="195"/>
      <c r="C676" s="195"/>
      <c r="D676" s="195"/>
      <c r="E676" s="195"/>
      <c r="F676" s="195"/>
      <c r="G676" s="195"/>
      <c r="H676" s="195"/>
      <c r="I676" s="195"/>
      <c r="J676" s="195"/>
      <c r="K676" s="195"/>
      <c r="L676" s="195"/>
      <c r="M676" s="195"/>
      <c r="N676" s="195"/>
      <c r="O676" s="195"/>
      <c r="P676" s="195"/>
      <c r="Q676" s="195"/>
      <c r="R676" s="195"/>
      <c r="S676" s="195"/>
      <c r="T676" s="195"/>
      <c r="U676" s="195"/>
      <c r="V676" s="195"/>
      <c r="W676" s="195"/>
      <c r="X676" s="195"/>
      <c r="Y676" s="195"/>
    </row>
    <row r="677" spans="1:25">
      <c r="A677" s="195"/>
      <c r="B677" s="195"/>
      <c r="C677" s="195"/>
      <c r="D677" s="195"/>
      <c r="E677" s="195"/>
      <c r="F677" s="195"/>
      <c r="G677" s="195"/>
      <c r="H677" s="195"/>
      <c r="I677" s="195"/>
      <c r="J677" s="195"/>
      <c r="K677" s="195"/>
      <c r="L677" s="195"/>
      <c r="M677" s="195"/>
      <c r="N677" s="195"/>
      <c r="O677" s="195"/>
      <c r="P677" s="195"/>
      <c r="Q677" s="195"/>
      <c r="R677" s="195"/>
      <c r="S677" s="195"/>
      <c r="T677" s="195"/>
      <c r="U677" s="195"/>
      <c r="V677" s="195"/>
      <c r="W677" s="195"/>
      <c r="X677" s="195"/>
      <c r="Y677" s="195"/>
    </row>
    <row r="678" spans="1:25">
      <c r="A678" s="195"/>
      <c r="B678" s="195"/>
      <c r="C678" s="195"/>
      <c r="D678" s="195"/>
      <c r="E678" s="195"/>
      <c r="F678" s="195"/>
      <c r="G678" s="195"/>
      <c r="H678" s="195"/>
      <c r="I678" s="195"/>
      <c r="J678" s="195"/>
      <c r="K678" s="195"/>
      <c r="L678" s="195"/>
      <c r="M678" s="195"/>
      <c r="N678" s="195"/>
      <c r="O678" s="195"/>
      <c r="P678" s="195"/>
      <c r="Q678" s="195"/>
      <c r="R678" s="195"/>
      <c r="S678" s="195"/>
      <c r="T678" s="195"/>
      <c r="U678" s="195"/>
      <c r="V678" s="195"/>
      <c r="W678" s="195"/>
      <c r="X678" s="195"/>
      <c r="Y678" s="195"/>
    </row>
    <row r="679" spans="1:25">
      <c r="A679" s="195"/>
      <c r="B679" s="195"/>
      <c r="C679" s="195"/>
      <c r="D679" s="195"/>
      <c r="E679" s="195"/>
      <c r="F679" s="195"/>
      <c r="G679" s="195"/>
      <c r="H679" s="195"/>
      <c r="I679" s="195"/>
      <c r="J679" s="195"/>
      <c r="K679" s="195"/>
      <c r="L679" s="195"/>
      <c r="M679" s="195"/>
      <c r="N679" s="195"/>
      <c r="O679" s="195"/>
      <c r="P679" s="195"/>
      <c r="Q679" s="195"/>
      <c r="R679" s="195"/>
      <c r="S679" s="195"/>
      <c r="T679" s="195"/>
      <c r="U679" s="195"/>
      <c r="V679" s="195"/>
      <c r="W679" s="195"/>
      <c r="X679" s="195"/>
      <c r="Y679" s="195"/>
    </row>
    <row r="680" spans="1:25">
      <c r="A680" s="195"/>
      <c r="B680" s="195"/>
      <c r="C680" s="195"/>
      <c r="D680" s="195"/>
      <c r="E680" s="195"/>
      <c r="F680" s="195"/>
      <c r="G680" s="195"/>
      <c r="H680" s="195"/>
      <c r="I680" s="195"/>
      <c r="J680" s="195"/>
      <c r="K680" s="195"/>
      <c r="L680" s="195"/>
      <c r="M680" s="195"/>
      <c r="N680" s="195"/>
      <c r="O680" s="195"/>
      <c r="P680" s="195"/>
      <c r="Q680" s="195"/>
      <c r="R680" s="195"/>
      <c r="S680" s="195"/>
      <c r="T680" s="195"/>
      <c r="U680" s="195"/>
      <c r="V680" s="195"/>
      <c r="W680" s="195"/>
      <c r="X680" s="195"/>
      <c r="Y680" s="195"/>
    </row>
    <row r="681" spans="1:25">
      <c r="A681" s="195"/>
      <c r="B681" s="195"/>
      <c r="C681" s="195"/>
      <c r="D681" s="195"/>
      <c r="E681" s="195"/>
      <c r="F681" s="195"/>
      <c r="G681" s="195"/>
      <c r="H681" s="195"/>
      <c r="I681" s="195"/>
      <c r="J681" s="195"/>
      <c r="K681" s="195"/>
      <c r="L681" s="195"/>
      <c r="M681" s="195"/>
      <c r="N681" s="195"/>
      <c r="O681" s="195"/>
      <c r="P681" s="195"/>
      <c r="Q681" s="195"/>
      <c r="R681" s="195"/>
      <c r="S681" s="195"/>
      <c r="T681" s="195"/>
      <c r="U681" s="195"/>
      <c r="V681" s="195"/>
      <c r="W681" s="195"/>
      <c r="X681" s="195"/>
      <c r="Y681" s="195"/>
    </row>
    <row r="682" spans="1:25">
      <c r="A682" s="195"/>
      <c r="B682" s="195"/>
      <c r="C682" s="195"/>
      <c r="D682" s="195"/>
      <c r="E682" s="195"/>
      <c r="F682" s="195"/>
      <c r="G682" s="195"/>
      <c r="H682" s="195"/>
      <c r="I682" s="195"/>
      <c r="J682" s="195"/>
      <c r="K682" s="195"/>
      <c r="L682" s="195"/>
      <c r="M682" s="195"/>
      <c r="N682" s="195"/>
      <c r="O682" s="195"/>
      <c r="P682" s="195"/>
      <c r="Q682" s="195"/>
      <c r="R682" s="195"/>
      <c r="S682" s="195"/>
      <c r="T682" s="195"/>
      <c r="U682" s="195"/>
      <c r="V682" s="195"/>
      <c r="W682" s="195"/>
      <c r="X682" s="195"/>
      <c r="Y682" s="195"/>
    </row>
    <row r="683" spans="1:25">
      <c r="A683" s="195"/>
      <c r="B683" s="195"/>
      <c r="C683" s="195"/>
      <c r="D683" s="195"/>
      <c r="E683" s="195"/>
      <c r="F683" s="195"/>
      <c r="G683" s="195"/>
      <c r="H683" s="195"/>
      <c r="I683" s="195"/>
      <c r="J683" s="195"/>
      <c r="K683" s="195"/>
      <c r="L683" s="195"/>
      <c r="M683" s="195"/>
      <c r="N683" s="195"/>
      <c r="O683" s="195"/>
      <c r="P683" s="195"/>
      <c r="Q683" s="195"/>
      <c r="R683" s="195"/>
      <c r="S683" s="195"/>
      <c r="T683" s="195"/>
      <c r="U683" s="195"/>
      <c r="V683" s="195"/>
      <c r="W683" s="195"/>
      <c r="X683" s="195"/>
      <c r="Y683" s="195"/>
    </row>
    <row r="684" spans="1:25">
      <c r="A684" s="195"/>
      <c r="B684" s="195"/>
      <c r="C684" s="195"/>
      <c r="D684" s="195"/>
      <c r="E684" s="195"/>
      <c r="F684" s="195"/>
      <c r="G684" s="195"/>
      <c r="H684" s="195"/>
      <c r="I684" s="195"/>
      <c r="J684" s="195"/>
      <c r="K684" s="195"/>
      <c r="L684" s="195"/>
      <c r="M684" s="195"/>
      <c r="N684" s="195"/>
      <c r="O684" s="195"/>
      <c r="P684" s="195"/>
      <c r="Q684" s="195"/>
      <c r="R684" s="195"/>
      <c r="S684" s="195"/>
      <c r="T684" s="195"/>
      <c r="U684" s="195"/>
      <c r="V684" s="195"/>
      <c r="W684" s="195"/>
      <c r="X684" s="195"/>
      <c r="Y684" s="195"/>
    </row>
    <row r="685" spans="1:25">
      <c r="A685" s="195"/>
      <c r="B685" s="195"/>
      <c r="C685" s="195"/>
      <c r="D685" s="195"/>
      <c r="E685" s="195"/>
      <c r="F685" s="195"/>
      <c r="G685" s="195"/>
      <c r="H685" s="195"/>
      <c r="I685" s="195"/>
      <c r="J685" s="195"/>
      <c r="K685" s="195"/>
      <c r="L685" s="195"/>
      <c r="M685" s="195"/>
      <c r="N685" s="195"/>
      <c r="O685" s="195"/>
      <c r="P685" s="195"/>
      <c r="Q685" s="195"/>
      <c r="R685" s="195"/>
      <c r="S685" s="195"/>
      <c r="T685" s="195"/>
      <c r="U685" s="195"/>
      <c r="V685" s="195"/>
      <c r="W685" s="195"/>
      <c r="X685" s="195"/>
      <c r="Y685" s="195"/>
    </row>
    <row r="686" spans="1:25">
      <c r="A686" s="195"/>
      <c r="B686" s="195"/>
      <c r="C686" s="195"/>
      <c r="D686" s="195"/>
      <c r="E686" s="195"/>
      <c r="F686" s="195"/>
      <c r="G686" s="195"/>
      <c r="H686" s="195"/>
      <c r="I686" s="195"/>
      <c r="J686" s="195"/>
      <c r="K686" s="195"/>
      <c r="L686" s="195"/>
      <c r="M686" s="195"/>
      <c r="N686" s="195"/>
      <c r="O686" s="195"/>
      <c r="P686" s="195"/>
      <c r="Q686" s="195"/>
      <c r="R686" s="195"/>
      <c r="S686" s="195"/>
      <c r="T686" s="195"/>
      <c r="U686" s="195"/>
      <c r="V686" s="195"/>
      <c r="W686" s="195"/>
      <c r="X686" s="195"/>
      <c r="Y686" s="195"/>
    </row>
    <row r="687" spans="1:25">
      <c r="A687" s="195"/>
      <c r="B687" s="195"/>
      <c r="C687" s="195"/>
      <c r="D687" s="195"/>
      <c r="E687" s="195"/>
      <c r="F687" s="195"/>
      <c r="G687" s="195"/>
      <c r="H687" s="195"/>
      <c r="I687" s="195"/>
      <c r="J687" s="195"/>
      <c r="K687" s="195"/>
      <c r="L687" s="195"/>
      <c r="M687" s="195"/>
      <c r="N687" s="195"/>
      <c r="O687" s="195"/>
      <c r="P687" s="195"/>
      <c r="Q687" s="195"/>
      <c r="R687" s="195"/>
      <c r="S687" s="195"/>
      <c r="T687" s="195"/>
      <c r="U687" s="195"/>
      <c r="V687" s="195"/>
      <c r="W687" s="195"/>
      <c r="X687" s="195"/>
      <c r="Y687" s="195"/>
    </row>
    <row r="688" spans="1:25">
      <c r="A688" s="195"/>
      <c r="B688" s="195"/>
      <c r="C688" s="195"/>
      <c r="D688" s="195"/>
      <c r="E688" s="195"/>
      <c r="F688" s="195"/>
      <c r="G688" s="195"/>
      <c r="H688" s="195"/>
      <c r="I688" s="195"/>
      <c r="J688" s="195"/>
      <c r="K688" s="195"/>
      <c r="L688" s="195"/>
      <c r="M688" s="195"/>
      <c r="N688" s="195"/>
      <c r="O688" s="195"/>
      <c r="P688" s="195"/>
      <c r="Q688" s="195"/>
      <c r="R688" s="195"/>
      <c r="S688" s="195"/>
      <c r="T688" s="195"/>
      <c r="U688" s="195"/>
      <c r="V688" s="195"/>
      <c r="W688" s="195"/>
      <c r="X688" s="195"/>
      <c r="Y688" s="195"/>
    </row>
    <row r="689" spans="1:25">
      <c r="A689" s="195"/>
      <c r="B689" s="195"/>
      <c r="C689" s="195"/>
      <c r="D689" s="195"/>
      <c r="E689" s="195"/>
      <c r="F689" s="195"/>
      <c r="G689" s="195"/>
      <c r="H689" s="195"/>
      <c r="I689" s="195"/>
      <c r="J689" s="195"/>
      <c r="K689" s="195"/>
      <c r="L689" s="195"/>
      <c r="M689" s="195"/>
      <c r="N689" s="195"/>
      <c r="O689" s="195"/>
      <c r="P689" s="195"/>
      <c r="Q689" s="195"/>
      <c r="R689" s="195"/>
      <c r="S689" s="195"/>
      <c r="T689" s="195"/>
      <c r="U689" s="195"/>
      <c r="V689" s="195"/>
      <c r="W689" s="195"/>
      <c r="X689" s="195"/>
      <c r="Y689" s="195"/>
    </row>
    <row r="690" spans="1:25">
      <c r="A690" s="195"/>
      <c r="B690" s="195"/>
      <c r="C690" s="195"/>
      <c r="D690" s="195"/>
      <c r="E690" s="195"/>
      <c r="F690" s="195"/>
      <c r="G690" s="195"/>
      <c r="H690" s="195"/>
      <c r="I690" s="195"/>
      <c r="J690" s="195"/>
      <c r="K690" s="195"/>
      <c r="L690" s="195"/>
      <c r="M690" s="195"/>
      <c r="N690" s="195"/>
      <c r="O690" s="195"/>
      <c r="P690" s="195"/>
      <c r="Q690" s="195"/>
      <c r="R690" s="195"/>
      <c r="S690" s="195"/>
      <c r="T690" s="195"/>
      <c r="U690" s="195"/>
      <c r="V690" s="195"/>
      <c r="W690" s="195"/>
      <c r="X690" s="195"/>
      <c r="Y690" s="195"/>
    </row>
    <row r="691" spans="1:25">
      <c r="A691" s="195"/>
      <c r="B691" s="195"/>
      <c r="C691" s="195"/>
      <c r="D691" s="195"/>
      <c r="E691" s="195"/>
      <c r="F691" s="195"/>
      <c r="G691" s="195"/>
      <c r="H691" s="195"/>
      <c r="I691" s="195"/>
      <c r="J691" s="195"/>
      <c r="K691" s="195"/>
      <c r="L691" s="195"/>
      <c r="M691" s="195"/>
      <c r="N691" s="195"/>
      <c r="O691" s="195"/>
      <c r="P691" s="195"/>
      <c r="Q691" s="195"/>
      <c r="R691" s="195"/>
      <c r="S691" s="195"/>
      <c r="T691" s="195"/>
      <c r="U691" s="195"/>
      <c r="V691" s="195"/>
      <c r="W691" s="195"/>
      <c r="X691" s="195"/>
      <c r="Y691" s="195"/>
    </row>
    <row r="692" spans="1:25">
      <c r="A692" s="195"/>
      <c r="B692" s="195"/>
      <c r="C692" s="195"/>
      <c r="D692" s="195"/>
      <c r="E692" s="195"/>
      <c r="F692" s="195"/>
      <c r="G692" s="195"/>
      <c r="H692" s="195"/>
      <c r="I692" s="195"/>
      <c r="J692" s="195"/>
      <c r="K692" s="195"/>
      <c r="L692" s="195"/>
      <c r="M692" s="195"/>
      <c r="N692" s="195"/>
      <c r="O692" s="195"/>
      <c r="P692" s="195"/>
      <c r="Q692" s="195"/>
      <c r="R692" s="195"/>
      <c r="S692" s="195"/>
      <c r="T692" s="195"/>
      <c r="U692" s="195"/>
      <c r="V692" s="195"/>
      <c r="W692" s="195"/>
      <c r="X692" s="195"/>
      <c r="Y692" s="195"/>
    </row>
    <row r="693" spans="1:25">
      <c r="A693" s="195"/>
      <c r="B693" s="195"/>
      <c r="C693" s="195"/>
      <c r="D693" s="195"/>
      <c r="E693" s="195"/>
      <c r="F693" s="195"/>
      <c r="G693" s="195"/>
      <c r="H693" s="195"/>
      <c r="I693" s="195"/>
      <c r="J693" s="195"/>
      <c r="K693" s="195"/>
      <c r="L693" s="195"/>
      <c r="M693" s="195"/>
      <c r="N693" s="195"/>
      <c r="O693" s="195"/>
      <c r="P693" s="195"/>
      <c r="Q693" s="195"/>
      <c r="R693" s="195"/>
      <c r="S693" s="195"/>
      <c r="T693" s="195"/>
      <c r="U693" s="195"/>
      <c r="V693" s="195"/>
      <c r="W693" s="195"/>
      <c r="X693" s="195"/>
      <c r="Y693" s="195"/>
    </row>
    <row r="694" spans="1:25">
      <c r="A694" s="195"/>
      <c r="B694" s="195"/>
      <c r="C694" s="195"/>
      <c r="D694" s="195"/>
      <c r="E694" s="195"/>
      <c r="F694" s="195"/>
      <c r="G694" s="195"/>
      <c r="H694" s="195"/>
      <c r="I694" s="195"/>
      <c r="J694" s="195"/>
      <c r="K694" s="195"/>
      <c r="L694" s="195"/>
      <c r="M694" s="195"/>
      <c r="N694" s="195"/>
      <c r="O694" s="195"/>
      <c r="P694" s="195"/>
      <c r="Q694" s="195"/>
      <c r="R694" s="195"/>
      <c r="S694" s="195"/>
      <c r="T694" s="195"/>
      <c r="U694" s="195"/>
      <c r="V694" s="195"/>
      <c r="W694" s="195"/>
      <c r="X694" s="195"/>
      <c r="Y694" s="195"/>
    </row>
    <row r="695" spans="1:25">
      <c r="A695" s="195"/>
      <c r="B695" s="195"/>
      <c r="C695" s="195"/>
      <c r="D695" s="195"/>
      <c r="E695" s="195"/>
      <c r="F695" s="195"/>
      <c r="G695" s="195"/>
      <c r="H695" s="195"/>
      <c r="I695" s="195"/>
      <c r="J695" s="195"/>
      <c r="K695" s="195"/>
      <c r="L695" s="195"/>
      <c r="M695" s="195"/>
      <c r="N695" s="195"/>
      <c r="O695" s="195"/>
      <c r="P695" s="195"/>
      <c r="Q695" s="195"/>
      <c r="R695" s="195"/>
      <c r="S695" s="195"/>
      <c r="T695" s="195"/>
      <c r="U695" s="195"/>
      <c r="V695" s="195"/>
      <c r="W695" s="195"/>
      <c r="X695" s="195"/>
      <c r="Y695" s="195"/>
    </row>
    <row r="696" spans="1:25">
      <c r="A696" s="195"/>
      <c r="B696" s="195"/>
      <c r="C696" s="195"/>
      <c r="D696" s="195"/>
      <c r="E696" s="195"/>
      <c r="F696" s="195"/>
      <c r="G696" s="195"/>
      <c r="H696" s="195"/>
      <c r="I696" s="195"/>
      <c r="J696" s="195"/>
      <c r="K696" s="195"/>
      <c r="L696" s="195"/>
      <c r="M696" s="195"/>
      <c r="N696" s="195"/>
      <c r="O696" s="195"/>
      <c r="P696" s="195"/>
      <c r="Q696" s="195"/>
      <c r="R696" s="195"/>
      <c r="S696" s="195"/>
      <c r="T696" s="195"/>
      <c r="U696" s="195"/>
      <c r="V696" s="195"/>
      <c r="W696" s="195"/>
      <c r="X696" s="195"/>
      <c r="Y696" s="195"/>
    </row>
    <row r="697" spans="1:25">
      <c r="A697" s="195"/>
      <c r="B697" s="195"/>
      <c r="C697" s="195"/>
      <c r="D697" s="195"/>
      <c r="E697" s="195"/>
      <c r="F697" s="195"/>
      <c r="G697" s="195"/>
      <c r="H697" s="195"/>
      <c r="I697" s="195"/>
      <c r="J697" s="195"/>
      <c r="K697" s="195"/>
      <c r="L697" s="195"/>
      <c r="M697" s="195"/>
      <c r="N697" s="195"/>
      <c r="O697" s="195"/>
      <c r="P697" s="195"/>
      <c r="Q697" s="195"/>
      <c r="R697" s="195"/>
      <c r="S697" s="195"/>
      <c r="T697" s="195"/>
      <c r="U697" s="195"/>
      <c r="V697" s="195"/>
      <c r="W697" s="195"/>
      <c r="X697" s="195"/>
      <c r="Y697" s="195"/>
    </row>
    <row r="698" spans="1:25">
      <c r="A698" s="195"/>
      <c r="B698" s="195"/>
      <c r="C698" s="195"/>
      <c r="D698" s="195"/>
      <c r="E698" s="195"/>
      <c r="F698" s="195"/>
      <c r="G698" s="195"/>
      <c r="H698" s="195"/>
      <c r="I698" s="195"/>
      <c r="J698" s="195"/>
      <c r="K698" s="195"/>
      <c r="L698" s="195"/>
      <c r="M698" s="195"/>
      <c r="N698" s="195"/>
      <c r="O698" s="195"/>
      <c r="P698" s="195"/>
      <c r="Q698" s="195"/>
      <c r="R698" s="195"/>
      <c r="S698" s="195"/>
      <c r="T698" s="195"/>
      <c r="U698" s="195"/>
      <c r="V698" s="195"/>
      <c r="W698" s="195"/>
      <c r="X698" s="195"/>
      <c r="Y698" s="195"/>
    </row>
    <row r="699" spans="1:25">
      <c r="A699" s="195"/>
      <c r="B699" s="195"/>
      <c r="C699" s="195"/>
      <c r="D699" s="195"/>
      <c r="E699" s="195"/>
      <c r="F699" s="195"/>
      <c r="G699" s="195"/>
      <c r="H699" s="195"/>
      <c r="I699" s="195"/>
      <c r="J699" s="195"/>
      <c r="K699" s="195"/>
      <c r="L699" s="195"/>
      <c r="M699" s="195"/>
      <c r="N699" s="195"/>
      <c r="O699" s="195"/>
      <c r="P699" s="195"/>
      <c r="Q699" s="195"/>
      <c r="R699" s="195"/>
      <c r="S699" s="195"/>
      <c r="T699" s="195"/>
      <c r="U699" s="195"/>
      <c r="V699" s="195"/>
      <c r="W699" s="195"/>
      <c r="X699" s="195"/>
      <c r="Y699" s="195"/>
    </row>
    <row r="700" spans="1:25">
      <c r="A700" s="195"/>
      <c r="B700" s="195"/>
      <c r="C700" s="195"/>
      <c r="D700" s="195"/>
      <c r="E700" s="195"/>
      <c r="F700" s="195"/>
      <c r="G700" s="195"/>
      <c r="H700" s="195"/>
      <c r="I700" s="195"/>
      <c r="J700" s="195"/>
      <c r="K700" s="195"/>
      <c r="L700" s="195"/>
      <c r="M700" s="195"/>
      <c r="N700" s="195"/>
      <c r="O700" s="195"/>
      <c r="P700" s="195"/>
      <c r="Q700" s="195"/>
      <c r="R700" s="195"/>
      <c r="S700" s="195"/>
      <c r="T700" s="195"/>
      <c r="U700" s="195"/>
      <c r="V700" s="195"/>
      <c r="W700" s="195"/>
      <c r="X700" s="195"/>
      <c r="Y700" s="195"/>
    </row>
    <row r="701" spans="1:25">
      <c r="A701" s="195"/>
      <c r="B701" s="195"/>
      <c r="C701" s="195"/>
      <c r="D701" s="195"/>
      <c r="E701" s="195"/>
      <c r="F701" s="195"/>
      <c r="G701" s="195"/>
      <c r="H701" s="195"/>
      <c r="I701" s="195"/>
      <c r="J701" s="195"/>
      <c r="K701" s="195"/>
      <c r="L701" s="195"/>
      <c r="M701" s="195"/>
      <c r="N701" s="195"/>
      <c r="O701" s="195"/>
      <c r="P701" s="195"/>
      <c r="Q701" s="195"/>
      <c r="R701" s="195"/>
      <c r="S701" s="195"/>
      <c r="T701" s="195"/>
      <c r="U701" s="195"/>
      <c r="V701" s="195"/>
      <c r="W701" s="195"/>
      <c r="X701" s="195"/>
      <c r="Y701" s="195"/>
    </row>
    <row r="702" spans="1:25">
      <c r="A702" s="195"/>
      <c r="B702" s="195"/>
      <c r="C702" s="195"/>
      <c r="D702" s="195"/>
      <c r="E702" s="195"/>
      <c r="F702" s="195"/>
      <c r="G702" s="195"/>
      <c r="H702" s="195"/>
      <c r="I702" s="195"/>
      <c r="J702" s="195"/>
      <c r="K702" s="195"/>
      <c r="L702" s="195"/>
      <c r="M702" s="195"/>
      <c r="N702" s="195"/>
      <c r="O702" s="195"/>
      <c r="P702" s="195"/>
      <c r="Q702" s="195"/>
      <c r="R702" s="195"/>
      <c r="S702" s="195"/>
      <c r="T702" s="195"/>
      <c r="U702" s="195"/>
      <c r="V702" s="195"/>
      <c r="W702" s="195"/>
      <c r="X702" s="195"/>
      <c r="Y702" s="195"/>
    </row>
    <row r="703" spans="1:25">
      <c r="A703" s="195"/>
      <c r="B703" s="195"/>
      <c r="C703" s="195"/>
      <c r="D703" s="195"/>
      <c r="E703" s="195"/>
      <c r="F703" s="195"/>
      <c r="G703" s="195"/>
      <c r="H703" s="195"/>
      <c r="I703" s="195"/>
      <c r="J703" s="195"/>
      <c r="K703" s="195"/>
      <c r="L703" s="195"/>
      <c r="M703" s="195"/>
      <c r="N703" s="195"/>
      <c r="O703" s="195"/>
      <c r="P703" s="195"/>
      <c r="Q703" s="195"/>
      <c r="R703" s="195"/>
      <c r="S703" s="195"/>
      <c r="T703" s="195"/>
      <c r="U703" s="195"/>
      <c r="V703" s="195"/>
      <c r="W703" s="195"/>
      <c r="X703" s="195"/>
      <c r="Y703" s="195"/>
    </row>
    <row r="704" spans="1:25">
      <c r="A704" s="195"/>
      <c r="B704" s="195"/>
      <c r="C704" s="195"/>
      <c r="D704" s="195"/>
      <c r="E704" s="195"/>
      <c r="F704" s="195"/>
      <c r="G704" s="195"/>
      <c r="H704" s="195"/>
      <c r="I704" s="195"/>
      <c r="J704" s="195"/>
      <c r="K704" s="195"/>
      <c r="L704" s="195"/>
      <c r="M704" s="195"/>
      <c r="N704" s="195"/>
      <c r="O704" s="195"/>
      <c r="P704" s="195"/>
      <c r="Q704" s="195"/>
      <c r="R704" s="195"/>
      <c r="S704" s="195"/>
      <c r="T704" s="195"/>
      <c r="U704" s="195"/>
      <c r="V704" s="195"/>
      <c r="W704" s="195"/>
      <c r="X704" s="195"/>
      <c r="Y704" s="195"/>
    </row>
    <row r="705" spans="1:25">
      <c r="A705" s="195"/>
      <c r="B705" s="195"/>
      <c r="C705" s="195"/>
      <c r="D705" s="195"/>
      <c r="E705" s="195"/>
      <c r="F705" s="195"/>
      <c r="G705" s="195"/>
      <c r="H705" s="195"/>
      <c r="I705" s="195"/>
      <c r="J705" s="195"/>
      <c r="K705" s="195"/>
      <c r="L705" s="195"/>
      <c r="M705" s="195"/>
      <c r="N705" s="195"/>
      <c r="O705" s="195"/>
      <c r="P705" s="195"/>
      <c r="Q705" s="195"/>
      <c r="R705" s="195"/>
      <c r="S705" s="195"/>
      <c r="T705" s="195"/>
      <c r="U705" s="195"/>
      <c r="V705" s="195"/>
      <c r="W705" s="195"/>
      <c r="X705" s="195"/>
      <c r="Y705" s="195"/>
    </row>
    <row r="706" spans="1:25">
      <c r="A706" s="195"/>
      <c r="B706" s="195"/>
      <c r="C706" s="195"/>
      <c r="D706" s="195"/>
      <c r="E706" s="195"/>
      <c r="F706" s="195"/>
      <c r="G706" s="195"/>
      <c r="H706" s="195"/>
      <c r="I706" s="195"/>
      <c r="J706" s="195"/>
      <c r="K706" s="195"/>
      <c r="L706" s="195"/>
      <c r="M706" s="195"/>
      <c r="N706" s="195"/>
      <c r="O706" s="195"/>
      <c r="P706" s="195"/>
      <c r="Q706" s="195"/>
      <c r="R706" s="195"/>
      <c r="S706" s="195"/>
      <c r="T706" s="195"/>
      <c r="U706" s="195"/>
      <c r="V706" s="195"/>
      <c r="W706" s="195"/>
      <c r="X706" s="195"/>
      <c r="Y706" s="195"/>
    </row>
    <row r="707" spans="1:25">
      <c r="A707" s="195"/>
      <c r="B707" s="195"/>
      <c r="C707" s="195"/>
      <c r="D707" s="195"/>
      <c r="E707" s="195"/>
      <c r="F707" s="195"/>
      <c r="G707" s="195"/>
      <c r="H707" s="195"/>
      <c r="I707" s="195"/>
      <c r="J707" s="195"/>
      <c r="K707" s="195"/>
      <c r="L707" s="195"/>
      <c r="M707" s="195"/>
      <c r="N707" s="195"/>
      <c r="O707" s="195"/>
      <c r="P707" s="195"/>
      <c r="Q707" s="195"/>
      <c r="R707" s="195"/>
      <c r="S707" s="195"/>
      <c r="T707" s="195"/>
      <c r="U707" s="195"/>
      <c r="V707" s="195"/>
      <c r="W707" s="195"/>
      <c r="X707" s="195"/>
      <c r="Y707" s="195"/>
    </row>
    <row r="708" spans="1:25">
      <c r="A708" s="195"/>
      <c r="B708" s="195"/>
      <c r="C708" s="195"/>
      <c r="D708" s="195"/>
      <c r="E708" s="195"/>
      <c r="F708" s="195"/>
      <c r="G708" s="195"/>
      <c r="H708" s="195"/>
      <c r="I708" s="195"/>
      <c r="J708" s="195"/>
      <c r="K708" s="195"/>
      <c r="L708" s="195"/>
      <c r="M708" s="195"/>
      <c r="N708" s="195"/>
      <c r="O708" s="195"/>
      <c r="P708" s="195"/>
      <c r="Q708" s="195"/>
      <c r="R708" s="195"/>
      <c r="S708" s="195"/>
      <c r="T708" s="195"/>
      <c r="U708" s="195"/>
      <c r="V708" s="195"/>
      <c r="W708" s="195"/>
      <c r="X708" s="195"/>
      <c r="Y708" s="195"/>
    </row>
    <row r="709" spans="1:25">
      <c r="A709" s="195"/>
      <c r="B709" s="195"/>
      <c r="C709" s="195"/>
      <c r="D709" s="195"/>
      <c r="E709" s="195"/>
      <c r="F709" s="195"/>
      <c r="G709" s="195"/>
      <c r="H709" s="195"/>
      <c r="I709" s="195"/>
      <c r="J709" s="195"/>
      <c r="K709" s="195"/>
      <c r="L709" s="195"/>
      <c r="M709" s="195"/>
      <c r="N709" s="195"/>
      <c r="O709" s="195"/>
      <c r="P709" s="195"/>
      <c r="Q709" s="195"/>
      <c r="R709" s="195"/>
      <c r="S709" s="195"/>
      <c r="T709" s="195"/>
      <c r="U709" s="195"/>
      <c r="V709" s="195"/>
      <c r="W709" s="195"/>
      <c r="X709" s="195"/>
      <c r="Y709" s="195"/>
    </row>
    <row r="710" spans="1:25">
      <c r="A710" s="195"/>
      <c r="B710" s="195"/>
      <c r="C710" s="195"/>
      <c r="D710" s="195"/>
      <c r="E710" s="195"/>
      <c r="F710" s="195"/>
      <c r="G710" s="195"/>
      <c r="H710" s="195"/>
      <c r="I710" s="195"/>
      <c r="J710" s="195"/>
      <c r="K710" s="195"/>
      <c r="L710" s="195"/>
      <c r="M710" s="195"/>
      <c r="N710" s="195"/>
      <c r="O710" s="195"/>
      <c r="P710" s="195"/>
      <c r="Q710" s="195"/>
      <c r="R710" s="195"/>
      <c r="S710" s="195"/>
      <c r="T710" s="195"/>
      <c r="U710" s="195"/>
      <c r="V710" s="195"/>
      <c r="W710" s="195"/>
      <c r="X710" s="195"/>
      <c r="Y710" s="195"/>
    </row>
    <row r="711" spans="1:25">
      <c r="A711" s="195"/>
      <c r="B711" s="195"/>
      <c r="C711" s="195"/>
      <c r="D711" s="195"/>
      <c r="E711" s="195"/>
      <c r="F711" s="195"/>
      <c r="G711" s="195"/>
      <c r="H711" s="195"/>
      <c r="I711" s="195"/>
      <c r="J711" s="195"/>
      <c r="K711" s="195"/>
      <c r="L711" s="195"/>
      <c r="M711" s="195"/>
      <c r="N711" s="195"/>
      <c r="O711" s="195"/>
      <c r="P711" s="195"/>
      <c r="Q711" s="195"/>
      <c r="R711" s="195"/>
      <c r="S711" s="195"/>
      <c r="T711" s="195"/>
      <c r="U711" s="195"/>
      <c r="V711" s="195"/>
      <c r="W711" s="195"/>
      <c r="X711" s="195"/>
      <c r="Y711" s="195"/>
    </row>
    <row r="712" spans="1:25">
      <c r="A712" s="195"/>
      <c r="B712" s="195"/>
      <c r="C712" s="195"/>
      <c r="D712" s="195"/>
      <c r="E712" s="195"/>
      <c r="F712" s="195"/>
      <c r="G712" s="195"/>
      <c r="H712" s="195"/>
      <c r="I712" s="195"/>
      <c r="J712" s="195"/>
      <c r="K712" s="195"/>
      <c r="L712" s="195"/>
      <c r="M712" s="195"/>
      <c r="N712" s="195"/>
      <c r="O712" s="195"/>
      <c r="P712" s="195"/>
      <c r="Q712" s="195"/>
      <c r="R712" s="195"/>
      <c r="S712" s="195"/>
      <c r="T712" s="195"/>
      <c r="U712" s="195"/>
      <c r="V712" s="195"/>
      <c r="W712" s="195"/>
      <c r="X712" s="195"/>
      <c r="Y712" s="195"/>
    </row>
    <row r="713" spans="1:25">
      <c r="A713" s="195"/>
      <c r="B713" s="195"/>
      <c r="C713" s="195"/>
      <c r="D713" s="195"/>
      <c r="E713" s="195"/>
      <c r="F713" s="195"/>
      <c r="G713" s="195"/>
      <c r="H713" s="195"/>
      <c r="I713" s="195"/>
      <c r="J713" s="195"/>
      <c r="K713" s="195"/>
      <c r="L713" s="195"/>
      <c r="M713" s="195"/>
      <c r="N713" s="195"/>
      <c r="O713" s="195"/>
      <c r="P713" s="195"/>
      <c r="Q713" s="195"/>
      <c r="R713" s="195"/>
      <c r="S713" s="195"/>
      <c r="T713" s="195"/>
      <c r="U713" s="195"/>
      <c r="V713" s="195"/>
      <c r="W713" s="195"/>
      <c r="X713" s="195"/>
      <c r="Y713" s="195"/>
    </row>
    <row r="714" spans="1:25">
      <c r="A714" s="195"/>
      <c r="B714" s="195"/>
      <c r="C714" s="195"/>
      <c r="D714" s="195"/>
      <c r="E714" s="195"/>
      <c r="F714" s="195"/>
      <c r="G714" s="195"/>
      <c r="H714" s="195"/>
      <c r="I714" s="195"/>
      <c r="J714" s="195"/>
      <c r="K714" s="195"/>
      <c r="L714" s="195"/>
      <c r="M714" s="195"/>
      <c r="N714" s="195"/>
      <c r="O714" s="195"/>
      <c r="P714" s="195"/>
      <c r="Q714" s="195"/>
      <c r="R714" s="195"/>
      <c r="S714" s="195"/>
      <c r="T714" s="195"/>
      <c r="U714" s="195"/>
      <c r="V714" s="195"/>
      <c r="W714" s="195"/>
      <c r="X714" s="195"/>
      <c r="Y714" s="195"/>
    </row>
    <row r="715" spans="1:25">
      <c r="A715" s="195"/>
      <c r="B715" s="195"/>
      <c r="C715" s="195"/>
      <c r="D715" s="195"/>
      <c r="E715" s="195"/>
      <c r="F715" s="195"/>
      <c r="G715" s="195"/>
      <c r="H715" s="195"/>
      <c r="I715" s="195"/>
      <c r="J715" s="195"/>
      <c r="K715" s="195"/>
      <c r="L715" s="195"/>
      <c r="M715" s="195"/>
      <c r="N715" s="195"/>
      <c r="O715" s="195"/>
      <c r="P715" s="195"/>
      <c r="Q715" s="195"/>
      <c r="R715" s="195"/>
      <c r="S715" s="195"/>
      <c r="T715" s="195"/>
      <c r="U715" s="195"/>
      <c r="V715" s="195"/>
      <c r="W715" s="195"/>
      <c r="X715" s="195"/>
      <c r="Y715" s="195"/>
    </row>
    <row r="716" spans="1:25">
      <c r="A716" s="195"/>
      <c r="B716" s="195"/>
      <c r="C716" s="195"/>
      <c r="D716" s="195"/>
      <c r="E716" s="195"/>
      <c r="F716" s="195"/>
      <c r="G716" s="195"/>
      <c r="H716" s="195"/>
      <c r="I716" s="195"/>
      <c r="J716" s="195"/>
      <c r="K716" s="195"/>
      <c r="L716" s="195"/>
      <c r="M716" s="195"/>
      <c r="N716" s="195"/>
      <c r="O716" s="195"/>
      <c r="P716" s="195"/>
      <c r="Q716" s="195"/>
      <c r="R716" s="195"/>
      <c r="S716" s="195"/>
      <c r="T716" s="195"/>
      <c r="U716" s="195"/>
      <c r="V716" s="195"/>
      <c r="W716" s="195"/>
      <c r="X716" s="195"/>
      <c r="Y716" s="195"/>
    </row>
    <row r="717" spans="1:25">
      <c r="A717" s="195"/>
      <c r="B717" s="195"/>
      <c r="C717" s="195"/>
      <c r="D717" s="195"/>
      <c r="E717" s="195"/>
      <c r="F717" s="195"/>
      <c r="G717" s="195"/>
      <c r="H717" s="195"/>
      <c r="I717" s="195"/>
      <c r="J717" s="195"/>
      <c r="K717" s="195"/>
      <c r="L717" s="195"/>
      <c r="M717" s="195"/>
      <c r="N717" s="195"/>
      <c r="O717" s="195"/>
      <c r="P717" s="195"/>
      <c r="Q717" s="195"/>
      <c r="R717" s="195"/>
      <c r="S717" s="195"/>
      <c r="T717" s="195"/>
      <c r="U717" s="195"/>
      <c r="V717" s="195"/>
      <c r="W717" s="195"/>
      <c r="X717" s="195"/>
      <c r="Y717" s="195"/>
    </row>
    <row r="718" spans="1:25">
      <c r="A718" s="195"/>
      <c r="B718" s="195"/>
      <c r="C718" s="195"/>
      <c r="D718" s="195"/>
      <c r="E718" s="195"/>
      <c r="F718" s="195"/>
      <c r="G718" s="195"/>
      <c r="H718" s="195"/>
      <c r="I718" s="195"/>
      <c r="J718" s="195"/>
      <c r="K718" s="195"/>
      <c r="L718" s="195"/>
      <c r="M718" s="195"/>
      <c r="N718" s="195"/>
      <c r="O718" s="195"/>
      <c r="P718" s="195"/>
      <c r="Q718" s="195"/>
      <c r="R718" s="195"/>
      <c r="S718" s="195"/>
      <c r="T718" s="195"/>
      <c r="U718" s="195"/>
      <c r="V718" s="195"/>
      <c r="W718" s="195"/>
      <c r="X718" s="195"/>
      <c r="Y718" s="195"/>
    </row>
    <row r="719" spans="1:25">
      <c r="A719" s="195"/>
      <c r="B719" s="195"/>
      <c r="C719" s="195"/>
      <c r="D719" s="195"/>
      <c r="E719" s="195"/>
      <c r="F719" s="195"/>
      <c r="G719" s="195"/>
      <c r="H719" s="195"/>
      <c r="I719" s="195"/>
      <c r="J719" s="195"/>
      <c r="K719" s="195"/>
      <c r="L719" s="195"/>
      <c r="M719" s="195"/>
      <c r="N719" s="195"/>
      <c r="O719" s="195"/>
      <c r="P719" s="195"/>
      <c r="Q719" s="195"/>
      <c r="R719" s="195"/>
      <c r="S719" s="195"/>
      <c r="T719" s="195"/>
      <c r="U719" s="195"/>
      <c r="V719" s="195"/>
      <c r="W719" s="195"/>
      <c r="X719" s="195"/>
      <c r="Y719" s="195"/>
    </row>
    <row r="720" spans="1:25">
      <c r="A720" s="195"/>
      <c r="B720" s="195"/>
      <c r="C720" s="195"/>
      <c r="D720" s="195"/>
      <c r="E720" s="195"/>
      <c r="F720" s="195"/>
      <c r="G720" s="195"/>
      <c r="H720" s="195"/>
      <c r="I720" s="195"/>
      <c r="J720" s="195"/>
      <c r="K720" s="195"/>
      <c r="L720" s="195"/>
      <c r="M720" s="195"/>
      <c r="N720" s="195"/>
      <c r="O720" s="195"/>
      <c r="P720" s="195"/>
      <c r="Q720" s="195"/>
      <c r="R720" s="195"/>
      <c r="S720" s="195"/>
      <c r="T720" s="195"/>
      <c r="U720" s="195"/>
      <c r="V720" s="195"/>
      <c r="W720" s="195"/>
      <c r="X720" s="195"/>
      <c r="Y720" s="195"/>
    </row>
    <row r="721" spans="1:25">
      <c r="A721" s="195"/>
      <c r="B721" s="195"/>
      <c r="C721" s="195"/>
      <c r="D721" s="195"/>
      <c r="E721" s="195"/>
      <c r="F721" s="195"/>
      <c r="G721" s="195"/>
      <c r="H721" s="195"/>
      <c r="I721" s="195"/>
      <c r="J721" s="195"/>
      <c r="K721" s="195"/>
      <c r="L721" s="195"/>
      <c r="M721" s="195"/>
      <c r="N721" s="195"/>
      <c r="O721" s="195"/>
      <c r="P721" s="195"/>
      <c r="Q721" s="195"/>
      <c r="R721" s="195"/>
      <c r="S721" s="195"/>
      <c r="T721" s="195"/>
      <c r="U721" s="195"/>
      <c r="V721" s="195"/>
      <c r="W721" s="195"/>
      <c r="X721" s="195"/>
      <c r="Y721" s="195"/>
    </row>
    <row r="722" spans="1:25">
      <c r="A722" s="195"/>
      <c r="B722" s="195"/>
      <c r="C722" s="195"/>
      <c r="D722" s="195"/>
      <c r="E722" s="195"/>
      <c r="F722" s="195"/>
      <c r="G722" s="195"/>
      <c r="H722" s="195"/>
      <c r="I722" s="195"/>
      <c r="J722" s="195"/>
      <c r="K722" s="195"/>
      <c r="L722" s="195"/>
      <c r="M722" s="195"/>
      <c r="N722" s="195"/>
      <c r="O722" s="195"/>
      <c r="P722" s="195"/>
      <c r="Q722" s="195"/>
      <c r="R722" s="195"/>
      <c r="S722" s="195"/>
      <c r="T722" s="195"/>
      <c r="U722" s="195"/>
      <c r="V722" s="195"/>
      <c r="W722" s="195"/>
      <c r="X722" s="195"/>
      <c r="Y722" s="195"/>
    </row>
    <row r="723" spans="1:25">
      <c r="A723" s="195"/>
      <c r="B723" s="195"/>
      <c r="C723" s="195"/>
      <c r="D723" s="195"/>
      <c r="E723" s="195"/>
      <c r="F723" s="195"/>
      <c r="G723" s="195"/>
      <c r="H723" s="195"/>
      <c r="I723" s="195"/>
      <c r="J723" s="195"/>
      <c r="K723" s="195"/>
      <c r="L723" s="195"/>
      <c r="M723" s="195"/>
      <c r="N723" s="195"/>
      <c r="O723" s="195"/>
      <c r="P723" s="195"/>
      <c r="Q723" s="195"/>
      <c r="R723" s="195"/>
      <c r="S723" s="195"/>
      <c r="T723" s="195"/>
      <c r="U723" s="195"/>
      <c r="V723" s="195"/>
      <c r="W723" s="195"/>
      <c r="X723" s="195"/>
      <c r="Y723" s="195"/>
    </row>
    <row r="724" spans="1:25">
      <c r="A724" s="195"/>
      <c r="B724" s="195"/>
      <c r="C724" s="195"/>
      <c r="D724" s="195"/>
      <c r="E724" s="195"/>
      <c r="F724" s="195"/>
      <c r="G724" s="195"/>
      <c r="H724" s="195"/>
      <c r="I724" s="195"/>
      <c r="J724" s="195"/>
      <c r="K724" s="195"/>
      <c r="L724" s="195"/>
      <c r="M724" s="195"/>
      <c r="N724" s="195"/>
      <c r="O724" s="195"/>
      <c r="P724" s="195"/>
      <c r="Q724" s="195"/>
      <c r="R724" s="195"/>
      <c r="S724" s="195"/>
      <c r="T724" s="195"/>
      <c r="U724" s="195"/>
      <c r="V724" s="195"/>
      <c r="W724" s="195"/>
      <c r="X724" s="195"/>
      <c r="Y724" s="195"/>
    </row>
    <row r="725" spans="1:25">
      <c r="A725" s="195"/>
      <c r="B725" s="195"/>
      <c r="C725" s="195"/>
      <c r="D725" s="195"/>
      <c r="E725" s="195"/>
      <c r="F725" s="195"/>
      <c r="G725" s="195"/>
      <c r="H725" s="195"/>
      <c r="I725" s="195"/>
      <c r="J725" s="195"/>
      <c r="K725" s="195"/>
      <c r="L725" s="195"/>
      <c r="M725" s="195"/>
      <c r="N725" s="195"/>
      <c r="O725" s="195"/>
      <c r="P725" s="195"/>
      <c r="Q725" s="195"/>
      <c r="R725" s="195"/>
      <c r="S725" s="195"/>
      <c r="T725" s="195"/>
      <c r="U725" s="195"/>
      <c r="V725" s="195"/>
      <c r="W725" s="195"/>
      <c r="X725" s="195"/>
      <c r="Y725" s="195"/>
    </row>
    <row r="726" spans="1:25">
      <c r="A726" s="195"/>
      <c r="B726" s="195"/>
      <c r="C726" s="195"/>
      <c r="D726" s="195"/>
      <c r="E726" s="195"/>
      <c r="F726" s="195"/>
      <c r="G726" s="195"/>
      <c r="H726" s="195"/>
      <c r="I726" s="195"/>
      <c r="J726" s="195"/>
      <c r="K726" s="195"/>
      <c r="L726" s="195"/>
      <c r="M726" s="195"/>
      <c r="N726" s="195"/>
      <c r="O726" s="195"/>
      <c r="P726" s="195"/>
      <c r="Q726" s="195"/>
      <c r="R726" s="195"/>
      <c r="S726" s="195"/>
      <c r="T726" s="195"/>
      <c r="U726" s="195"/>
      <c r="V726" s="195"/>
      <c r="W726" s="195"/>
      <c r="X726" s="195"/>
      <c r="Y726" s="195"/>
    </row>
    <row r="727" spans="1:25">
      <c r="A727" s="195"/>
      <c r="B727" s="195"/>
      <c r="C727" s="195"/>
      <c r="D727" s="195"/>
      <c r="E727" s="195"/>
      <c r="F727" s="195"/>
      <c r="G727" s="195"/>
      <c r="H727" s="195"/>
      <c r="I727" s="195"/>
      <c r="J727" s="195"/>
      <c r="K727" s="195"/>
      <c r="L727" s="195"/>
      <c r="M727" s="195"/>
      <c r="N727" s="195"/>
      <c r="O727" s="195"/>
      <c r="P727" s="195"/>
      <c r="Q727" s="195"/>
      <c r="R727" s="195"/>
      <c r="S727" s="195"/>
      <c r="T727" s="195"/>
      <c r="U727" s="195"/>
      <c r="V727" s="195"/>
      <c r="W727" s="195"/>
      <c r="X727" s="195"/>
      <c r="Y727" s="195"/>
    </row>
    <row r="728" spans="1:25">
      <c r="A728" s="195"/>
      <c r="B728" s="195"/>
      <c r="C728" s="195"/>
      <c r="D728" s="195"/>
      <c r="E728" s="195"/>
      <c r="F728" s="195"/>
      <c r="G728" s="195"/>
      <c r="H728" s="195"/>
      <c r="I728" s="195"/>
      <c r="J728" s="195"/>
      <c r="K728" s="195"/>
      <c r="L728" s="195"/>
      <c r="M728" s="195"/>
      <c r="N728" s="195"/>
      <c r="O728" s="195"/>
      <c r="P728" s="195"/>
      <c r="Q728" s="195"/>
      <c r="R728" s="195"/>
      <c r="S728" s="195"/>
      <c r="T728" s="195"/>
      <c r="U728" s="195"/>
      <c r="V728" s="195"/>
      <c r="W728" s="195"/>
      <c r="X728" s="195"/>
      <c r="Y728" s="195"/>
    </row>
    <row r="729" spans="1:25">
      <c r="A729" s="195"/>
      <c r="B729" s="195"/>
      <c r="C729" s="195"/>
      <c r="D729" s="195"/>
      <c r="E729" s="195"/>
      <c r="F729" s="195"/>
      <c r="G729" s="195"/>
      <c r="H729" s="195"/>
      <c r="I729" s="195"/>
      <c r="J729" s="195"/>
      <c r="K729" s="195"/>
      <c r="L729" s="195"/>
      <c r="M729" s="195"/>
      <c r="N729" s="195"/>
      <c r="O729" s="195"/>
      <c r="P729" s="195"/>
      <c r="Q729" s="195"/>
      <c r="R729" s="195"/>
      <c r="S729" s="195"/>
      <c r="T729" s="195"/>
      <c r="U729" s="195"/>
      <c r="V729" s="195"/>
      <c r="W729" s="195"/>
      <c r="X729" s="195"/>
      <c r="Y729" s="195"/>
    </row>
    <row r="730" spans="1:25">
      <c r="A730" s="195"/>
      <c r="B730" s="195"/>
      <c r="C730" s="195"/>
      <c r="D730" s="195"/>
      <c r="E730" s="195"/>
      <c r="F730" s="195"/>
      <c r="G730" s="195"/>
      <c r="H730" s="195"/>
      <c r="I730" s="195"/>
      <c r="J730" s="195"/>
      <c r="K730" s="195"/>
      <c r="L730" s="195"/>
      <c r="M730" s="195"/>
      <c r="N730" s="195"/>
      <c r="O730" s="195"/>
      <c r="P730" s="195"/>
      <c r="Q730" s="195"/>
      <c r="R730" s="195"/>
      <c r="S730" s="195"/>
      <c r="T730" s="195"/>
      <c r="U730" s="195"/>
      <c r="V730" s="195"/>
      <c r="W730" s="195"/>
      <c r="X730" s="195"/>
      <c r="Y730" s="195"/>
    </row>
    <row r="731" spans="1:25">
      <c r="A731" s="195"/>
      <c r="B731" s="195"/>
      <c r="C731" s="195"/>
      <c r="D731" s="195"/>
      <c r="E731" s="195"/>
      <c r="F731" s="195"/>
      <c r="G731" s="195"/>
      <c r="H731" s="195"/>
      <c r="I731" s="195"/>
      <c r="J731" s="195"/>
      <c r="K731" s="195"/>
      <c r="L731" s="195"/>
      <c r="M731" s="195"/>
      <c r="N731" s="195"/>
      <c r="O731" s="195"/>
      <c r="P731" s="195"/>
      <c r="Q731" s="195"/>
      <c r="R731" s="195"/>
      <c r="S731" s="195"/>
      <c r="T731" s="195"/>
      <c r="U731" s="195"/>
      <c r="V731" s="195"/>
      <c r="W731" s="195"/>
      <c r="X731" s="195"/>
      <c r="Y731" s="195"/>
    </row>
    <row r="732" spans="1:25">
      <c r="A732" s="195"/>
      <c r="B732" s="195"/>
      <c r="C732" s="195"/>
      <c r="D732" s="195"/>
      <c r="E732" s="195"/>
      <c r="F732" s="195"/>
      <c r="G732" s="195"/>
      <c r="H732" s="195"/>
      <c r="I732" s="195"/>
      <c r="J732" s="195"/>
      <c r="K732" s="195"/>
      <c r="L732" s="195"/>
      <c r="M732" s="195"/>
      <c r="N732" s="195"/>
      <c r="O732" s="195"/>
      <c r="P732" s="195"/>
      <c r="Q732" s="195"/>
      <c r="R732" s="195"/>
      <c r="S732" s="195"/>
      <c r="T732" s="195"/>
      <c r="U732" s="195"/>
      <c r="V732" s="195"/>
      <c r="W732" s="195"/>
      <c r="X732" s="195"/>
      <c r="Y732" s="195"/>
    </row>
    <row r="733" spans="1:25">
      <c r="A733" s="195"/>
      <c r="B733" s="195"/>
      <c r="C733" s="195"/>
      <c r="D733" s="195"/>
      <c r="E733" s="195"/>
      <c r="F733" s="195"/>
      <c r="G733" s="195"/>
      <c r="H733" s="195"/>
      <c r="I733" s="195"/>
      <c r="J733" s="195"/>
      <c r="K733" s="195"/>
      <c r="L733" s="195"/>
      <c r="M733" s="195"/>
      <c r="N733" s="195"/>
      <c r="O733" s="195"/>
      <c r="P733" s="195"/>
      <c r="Q733" s="195"/>
      <c r="R733" s="195"/>
      <c r="S733" s="195"/>
      <c r="T733" s="195"/>
      <c r="U733" s="195"/>
      <c r="V733" s="195"/>
      <c r="W733" s="195"/>
      <c r="X733" s="195"/>
      <c r="Y733" s="195"/>
    </row>
    <row r="734" spans="1:25">
      <c r="A734" s="195"/>
      <c r="B734" s="195"/>
      <c r="C734" s="195"/>
      <c r="D734" s="195"/>
      <c r="E734" s="195"/>
      <c r="F734" s="195"/>
      <c r="G734" s="195"/>
      <c r="H734" s="195"/>
      <c r="I734" s="195"/>
      <c r="J734" s="195"/>
      <c r="K734" s="195"/>
      <c r="L734" s="195"/>
      <c r="M734" s="195"/>
      <c r="N734" s="195"/>
      <c r="O734" s="195"/>
      <c r="P734" s="195"/>
      <c r="Q734" s="195"/>
      <c r="R734" s="195"/>
      <c r="S734" s="195"/>
      <c r="T734" s="195"/>
      <c r="U734" s="195"/>
      <c r="V734" s="195"/>
      <c r="W734" s="195"/>
      <c r="X734" s="195"/>
      <c r="Y734" s="195"/>
    </row>
    <row r="735" spans="1:25">
      <c r="A735" s="195"/>
      <c r="B735" s="195"/>
      <c r="C735" s="195"/>
      <c r="D735" s="195"/>
      <c r="E735" s="195"/>
      <c r="F735" s="195"/>
      <c r="G735" s="195"/>
      <c r="H735" s="195"/>
      <c r="I735" s="195"/>
      <c r="J735" s="195"/>
      <c r="K735" s="195"/>
      <c r="L735" s="195"/>
      <c r="M735" s="195"/>
      <c r="N735" s="195"/>
      <c r="O735" s="195"/>
      <c r="P735" s="195"/>
      <c r="Q735" s="195"/>
      <c r="R735" s="195"/>
      <c r="S735" s="195"/>
      <c r="T735" s="195"/>
      <c r="U735" s="195"/>
      <c r="V735" s="195"/>
      <c r="W735" s="195"/>
      <c r="X735" s="195"/>
      <c r="Y735" s="195"/>
    </row>
    <row r="736" spans="1:25">
      <c r="A736" s="195"/>
      <c r="B736" s="195"/>
      <c r="C736" s="195"/>
      <c r="D736" s="195"/>
      <c r="E736" s="195"/>
      <c r="F736" s="195"/>
      <c r="G736" s="195"/>
      <c r="H736" s="195"/>
      <c r="I736" s="195"/>
      <c r="J736" s="195"/>
      <c r="K736" s="195"/>
      <c r="L736" s="195"/>
      <c r="M736" s="195"/>
      <c r="N736" s="195"/>
      <c r="O736" s="195"/>
      <c r="P736" s="195"/>
      <c r="Q736" s="195"/>
      <c r="R736" s="195"/>
      <c r="S736" s="195"/>
      <c r="T736" s="195"/>
      <c r="U736" s="195"/>
      <c r="V736" s="195"/>
      <c r="W736" s="195"/>
      <c r="X736" s="195"/>
      <c r="Y736" s="195"/>
    </row>
    <row r="737" spans="1:25">
      <c r="A737" s="195"/>
      <c r="B737" s="195"/>
      <c r="C737" s="195"/>
      <c r="D737" s="195"/>
      <c r="E737" s="195"/>
      <c r="F737" s="195"/>
      <c r="G737" s="195"/>
      <c r="H737" s="195"/>
      <c r="I737" s="195"/>
      <c r="J737" s="195"/>
      <c r="K737" s="195"/>
      <c r="L737" s="195"/>
      <c r="M737" s="195"/>
      <c r="N737" s="195"/>
      <c r="O737" s="195"/>
      <c r="P737" s="195"/>
      <c r="Q737" s="195"/>
      <c r="R737" s="195"/>
      <c r="S737" s="195"/>
      <c r="T737" s="195"/>
      <c r="U737" s="195"/>
      <c r="V737" s="195"/>
      <c r="W737" s="195"/>
      <c r="X737" s="195"/>
      <c r="Y737" s="195"/>
    </row>
    <row r="738" spans="1:25">
      <c r="A738" s="195"/>
      <c r="B738" s="195"/>
      <c r="C738" s="195"/>
      <c r="D738" s="195"/>
      <c r="E738" s="195"/>
      <c r="F738" s="195"/>
      <c r="G738" s="195"/>
      <c r="H738" s="195"/>
      <c r="I738" s="195"/>
      <c r="J738" s="195"/>
      <c r="K738" s="195"/>
      <c r="L738" s="195"/>
      <c r="M738" s="195"/>
      <c r="N738" s="195"/>
      <c r="O738" s="195"/>
      <c r="P738" s="195"/>
      <c r="Q738" s="195"/>
      <c r="R738" s="195"/>
      <c r="S738" s="195"/>
      <c r="T738" s="195"/>
      <c r="U738" s="195"/>
      <c r="V738" s="195"/>
      <c r="W738" s="195"/>
      <c r="X738" s="195"/>
      <c r="Y738" s="195"/>
    </row>
    <row r="739" spans="1:25">
      <c r="A739" s="195"/>
      <c r="B739" s="195"/>
      <c r="C739" s="195"/>
      <c r="D739" s="195"/>
      <c r="E739" s="195"/>
      <c r="F739" s="195"/>
      <c r="G739" s="195"/>
      <c r="H739" s="195"/>
      <c r="I739" s="195"/>
      <c r="J739" s="195"/>
      <c r="K739" s="195"/>
      <c r="L739" s="195"/>
      <c r="M739" s="195"/>
      <c r="N739" s="195"/>
      <c r="O739" s="195"/>
      <c r="P739" s="195"/>
      <c r="Q739" s="195"/>
      <c r="R739" s="195"/>
      <c r="S739" s="195"/>
      <c r="T739" s="195"/>
      <c r="U739" s="195"/>
      <c r="V739" s="195"/>
      <c r="W739" s="195"/>
      <c r="X739" s="195"/>
      <c r="Y739" s="195"/>
    </row>
    <row r="740" spans="1:25">
      <c r="A740" s="195"/>
      <c r="B740" s="195"/>
      <c r="C740" s="195"/>
      <c r="D740" s="195"/>
      <c r="E740" s="195"/>
      <c r="F740" s="195"/>
      <c r="G740" s="195"/>
      <c r="H740" s="195"/>
      <c r="I740" s="195"/>
      <c r="J740" s="195"/>
      <c r="K740" s="195"/>
      <c r="L740" s="195"/>
      <c r="M740" s="195"/>
      <c r="N740" s="195"/>
      <c r="O740" s="195"/>
      <c r="P740" s="195"/>
      <c r="Q740" s="195"/>
      <c r="R740" s="195"/>
      <c r="S740" s="195"/>
      <c r="T740" s="195"/>
      <c r="U740" s="195"/>
      <c r="V740" s="195"/>
      <c r="W740" s="195"/>
      <c r="X740" s="195"/>
      <c r="Y740" s="195"/>
    </row>
    <row r="741" spans="1:25">
      <c r="A741" s="195"/>
      <c r="B741" s="195"/>
      <c r="C741" s="195"/>
      <c r="D741" s="195"/>
      <c r="E741" s="195"/>
      <c r="F741" s="195"/>
      <c r="G741" s="195"/>
      <c r="H741" s="195"/>
      <c r="I741" s="195"/>
      <c r="J741" s="195"/>
      <c r="K741" s="195"/>
      <c r="L741" s="195"/>
      <c r="M741" s="195"/>
      <c r="N741" s="195"/>
      <c r="O741" s="195"/>
      <c r="P741" s="195"/>
      <c r="Q741" s="195"/>
      <c r="R741" s="195"/>
      <c r="S741" s="195"/>
      <c r="T741" s="195"/>
      <c r="U741" s="195"/>
      <c r="V741" s="195"/>
      <c r="W741" s="195"/>
      <c r="X741" s="195"/>
      <c r="Y741" s="195"/>
    </row>
    <row r="742" spans="1:25">
      <c r="A742" s="195"/>
      <c r="B742" s="195"/>
      <c r="C742" s="195"/>
      <c r="D742" s="195"/>
      <c r="E742" s="195"/>
      <c r="F742" s="195"/>
      <c r="G742" s="195"/>
      <c r="H742" s="195"/>
      <c r="I742" s="195"/>
      <c r="J742" s="195"/>
      <c r="K742" s="195"/>
      <c r="L742" s="195"/>
      <c r="M742" s="195"/>
      <c r="N742" s="195"/>
      <c r="O742" s="195"/>
      <c r="P742" s="195"/>
      <c r="Q742" s="195"/>
      <c r="R742" s="195"/>
      <c r="S742" s="195"/>
      <c r="T742" s="195"/>
      <c r="U742" s="195"/>
      <c r="V742" s="195"/>
      <c r="W742" s="195"/>
      <c r="X742" s="195"/>
      <c r="Y742" s="195"/>
    </row>
    <row r="743" spans="1:25">
      <c r="A743" s="195"/>
      <c r="B743" s="195"/>
      <c r="C743" s="195"/>
      <c r="D743" s="195"/>
      <c r="E743" s="195"/>
      <c r="F743" s="195"/>
      <c r="G743" s="195"/>
      <c r="H743" s="195"/>
      <c r="I743" s="195"/>
      <c r="J743" s="195"/>
      <c r="K743" s="195"/>
      <c r="L743" s="195"/>
      <c r="M743" s="195"/>
      <c r="N743" s="195"/>
      <c r="O743" s="195"/>
      <c r="P743" s="195"/>
      <c r="Q743" s="195"/>
      <c r="R743" s="195"/>
      <c r="S743" s="195"/>
      <c r="T743" s="195"/>
      <c r="U743" s="195"/>
      <c r="V743" s="195"/>
      <c r="W743" s="195"/>
      <c r="X743" s="195"/>
      <c r="Y743" s="195"/>
    </row>
    <row r="744" spans="1:25">
      <c r="A744" s="195"/>
      <c r="B744" s="195"/>
      <c r="C744" s="195"/>
      <c r="D744" s="195"/>
      <c r="E744" s="195"/>
      <c r="F744" s="195"/>
      <c r="G744" s="195"/>
      <c r="H744" s="195"/>
      <c r="I744" s="195"/>
      <c r="J744" s="195"/>
      <c r="K744" s="195"/>
      <c r="L744" s="195"/>
      <c r="M744" s="195"/>
      <c r="N744" s="195"/>
      <c r="O744" s="195"/>
      <c r="P744" s="195"/>
      <c r="Q744" s="195"/>
      <c r="R744" s="195"/>
      <c r="S744" s="195"/>
      <c r="T744" s="195"/>
      <c r="U744" s="195"/>
      <c r="V744" s="195"/>
      <c r="W744" s="195"/>
      <c r="X744" s="195"/>
      <c r="Y744" s="195"/>
    </row>
    <row r="745" spans="1:25">
      <c r="A745" s="195"/>
      <c r="B745" s="195"/>
      <c r="C745" s="195"/>
      <c r="D745" s="195"/>
      <c r="E745" s="195"/>
      <c r="F745" s="195"/>
      <c r="G745" s="195"/>
      <c r="H745" s="195"/>
      <c r="I745" s="195"/>
      <c r="J745" s="195"/>
      <c r="K745" s="195"/>
      <c r="L745" s="195"/>
      <c r="M745" s="195"/>
      <c r="N745" s="195"/>
      <c r="O745" s="195"/>
      <c r="P745" s="195"/>
      <c r="Q745" s="195"/>
      <c r="R745" s="195"/>
      <c r="S745" s="195"/>
      <c r="T745" s="195"/>
      <c r="U745" s="195"/>
      <c r="V745" s="195"/>
      <c r="W745" s="195"/>
      <c r="X745" s="195"/>
      <c r="Y745" s="195"/>
    </row>
    <row r="746" spans="1:25">
      <c r="A746" s="195"/>
      <c r="B746" s="195"/>
      <c r="C746" s="195"/>
      <c r="D746" s="195"/>
      <c r="E746" s="195"/>
      <c r="F746" s="195"/>
      <c r="G746" s="195"/>
      <c r="H746" s="195"/>
      <c r="I746" s="195"/>
      <c r="J746" s="195"/>
      <c r="K746" s="195"/>
      <c r="L746" s="195"/>
      <c r="M746" s="195"/>
      <c r="N746" s="195"/>
      <c r="O746" s="195"/>
      <c r="P746" s="195"/>
      <c r="Q746" s="195"/>
      <c r="R746" s="195"/>
      <c r="S746" s="195"/>
      <c r="T746" s="195"/>
      <c r="U746" s="195"/>
      <c r="V746" s="195"/>
      <c r="W746" s="195"/>
      <c r="X746" s="195"/>
      <c r="Y746" s="195"/>
    </row>
    <row r="747" spans="1:25">
      <c r="A747" s="195"/>
      <c r="B747" s="195"/>
      <c r="C747" s="195"/>
      <c r="D747" s="195"/>
      <c r="E747" s="195"/>
      <c r="F747" s="195"/>
      <c r="G747" s="195"/>
      <c r="H747" s="195"/>
      <c r="I747" s="195"/>
      <c r="J747" s="195"/>
      <c r="K747" s="195"/>
      <c r="L747" s="195"/>
      <c r="M747" s="195"/>
      <c r="N747" s="195"/>
      <c r="O747" s="195"/>
      <c r="P747" s="195"/>
      <c r="Q747" s="195"/>
      <c r="R747" s="195"/>
      <c r="S747" s="195"/>
      <c r="T747" s="195"/>
      <c r="U747" s="195"/>
      <c r="V747" s="195"/>
      <c r="W747" s="195"/>
      <c r="X747" s="195"/>
      <c r="Y747" s="195"/>
    </row>
    <row r="748" spans="1:25">
      <c r="A748" s="195"/>
      <c r="B748" s="195"/>
      <c r="C748" s="195"/>
      <c r="D748" s="195"/>
      <c r="E748" s="195"/>
      <c r="F748" s="195"/>
      <c r="G748" s="195"/>
      <c r="H748" s="195"/>
      <c r="I748" s="195"/>
      <c r="J748" s="195"/>
      <c r="K748" s="195"/>
      <c r="L748" s="195"/>
      <c r="M748" s="195"/>
      <c r="N748" s="195"/>
      <c r="O748" s="195"/>
      <c r="P748" s="195"/>
      <c r="Q748" s="195"/>
      <c r="R748" s="195"/>
      <c r="S748" s="195"/>
      <c r="T748" s="195"/>
      <c r="U748" s="195"/>
      <c r="V748" s="195"/>
      <c r="W748" s="195"/>
      <c r="X748" s="195"/>
      <c r="Y748" s="195"/>
    </row>
    <row r="749" spans="1:25">
      <c r="A749" s="195"/>
      <c r="B749" s="195"/>
      <c r="C749" s="195"/>
      <c r="D749" s="195"/>
      <c r="E749" s="195"/>
      <c r="F749" s="195"/>
      <c r="G749" s="195"/>
      <c r="H749" s="195"/>
      <c r="I749" s="195"/>
      <c r="J749" s="195"/>
      <c r="K749" s="195"/>
      <c r="L749" s="195"/>
      <c r="M749" s="195"/>
      <c r="N749" s="195"/>
      <c r="O749" s="195"/>
      <c r="P749" s="195"/>
      <c r="Q749" s="195"/>
      <c r="R749" s="195"/>
      <c r="S749" s="195"/>
      <c r="T749" s="195"/>
      <c r="U749" s="195"/>
      <c r="V749" s="195"/>
      <c r="W749" s="195"/>
      <c r="X749" s="195"/>
      <c r="Y749" s="195"/>
    </row>
    <row r="750" spans="1:25">
      <c r="A750" s="195"/>
      <c r="B750" s="195"/>
      <c r="C750" s="195"/>
      <c r="D750" s="195"/>
      <c r="E750" s="195"/>
      <c r="F750" s="195"/>
      <c r="G750" s="195"/>
      <c r="H750" s="195"/>
      <c r="I750" s="195"/>
      <c r="J750" s="195"/>
      <c r="K750" s="195"/>
      <c r="L750" s="195"/>
      <c r="M750" s="195"/>
      <c r="N750" s="195"/>
      <c r="O750" s="195"/>
      <c r="P750" s="195"/>
      <c r="Q750" s="195"/>
      <c r="R750" s="195"/>
      <c r="S750" s="195"/>
      <c r="T750" s="195"/>
      <c r="U750" s="195"/>
      <c r="V750" s="195"/>
      <c r="W750" s="195"/>
      <c r="X750" s="195"/>
      <c r="Y750" s="195"/>
    </row>
    <row r="751" spans="1:25">
      <c r="A751" s="195"/>
      <c r="B751" s="195"/>
      <c r="C751" s="195"/>
      <c r="D751" s="195"/>
      <c r="E751" s="195"/>
      <c r="F751" s="195"/>
      <c r="G751" s="195"/>
      <c r="H751" s="195"/>
      <c r="I751" s="195"/>
      <c r="J751" s="195"/>
      <c r="K751" s="195"/>
      <c r="L751" s="195"/>
      <c r="M751" s="195"/>
      <c r="N751" s="195"/>
      <c r="O751" s="195"/>
      <c r="P751" s="195"/>
      <c r="Q751" s="195"/>
      <c r="R751" s="195"/>
      <c r="S751" s="195"/>
      <c r="T751" s="195"/>
      <c r="U751" s="195"/>
      <c r="V751" s="195"/>
      <c r="W751" s="195"/>
      <c r="X751" s="195"/>
      <c r="Y751" s="195"/>
    </row>
    <row r="752" spans="1:25">
      <c r="A752" s="195"/>
      <c r="B752" s="195"/>
      <c r="C752" s="195"/>
      <c r="D752" s="195"/>
      <c r="E752" s="195"/>
      <c r="F752" s="195"/>
      <c r="G752" s="195"/>
      <c r="H752" s="195"/>
      <c r="I752" s="195"/>
      <c r="J752" s="195"/>
      <c r="K752" s="195"/>
      <c r="L752" s="195"/>
      <c r="M752" s="195"/>
      <c r="N752" s="195"/>
      <c r="O752" s="195"/>
      <c r="P752" s="195"/>
      <c r="Q752" s="195"/>
      <c r="R752" s="195"/>
      <c r="S752" s="195"/>
      <c r="T752" s="195"/>
      <c r="U752" s="195"/>
      <c r="V752" s="195"/>
      <c r="W752" s="195"/>
      <c r="X752" s="195"/>
      <c r="Y752" s="195"/>
    </row>
    <row r="753" spans="1:25">
      <c r="A753" s="195"/>
      <c r="B753" s="195"/>
      <c r="C753" s="195"/>
      <c r="D753" s="195"/>
      <c r="E753" s="195"/>
      <c r="F753" s="195"/>
      <c r="G753" s="195"/>
      <c r="H753" s="195"/>
      <c r="I753" s="195"/>
      <c r="J753" s="195"/>
      <c r="K753" s="195"/>
      <c r="L753" s="195"/>
      <c r="M753" s="195"/>
      <c r="N753" s="195"/>
      <c r="O753" s="195"/>
      <c r="P753" s="195"/>
      <c r="Q753" s="195"/>
      <c r="R753" s="195"/>
      <c r="S753" s="195"/>
      <c r="T753" s="195"/>
      <c r="U753" s="195"/>
      <c r="V753" s="195"/>
      <c r="W753" s="195"/>
      <c r="X753" s="195"/>
      <c r="Y753" s="195"/>
    </row>
    <row r="754" spans="1:25">
      <c r="A754" s="195"/>
      <c r="B754" s="195"/>
      <c r="C754" s="195"/>
      <c r="D754" s="195"/>
      <c r="E754" s="195"/>
      <c r="F754" s="195"/>
      <c r="G754" s="195"/>
      <c r="H754" s="195"/>
      <c r="I754" s="195"/>
      <c r="J754" s="195"/>
      <c r="K754" s="195"/>
      <c r="L754" s="195"/>
      <c r="M754" s="195"/>
      <c r="N754" s="195"/>
      <c r="O754" s="195"/>
      <c r="P754" s="195"/>
      <c r="Q754" s="195"/>
      <c r="R754" s="195"/>
      <c r="S754" s="195"/>
      <c r="T754" s="195"/>
      <c r="U754" s="195"/>
      <c r="V754" s="195"/>
      <c r="W754" s="195"/>
      <c r="X754" s="195"/>
      <c r="Y754" s="195"/>
    </row>
    <row r="755" spans="1:25">
      <c r="A755" s="195"/>
      <c r="B755" s="195"/>
      <c r="C755" s="195"/>
      <c r="D755" s="195"/>
      <c r="E755" s="195"/>
      <c r="F755" s="195"/>
      <c r="G755" s="195"/>
      <c r="H755" s="195"/>
      <c r="I755" s="195"/>
      <c r="J755" s="195"/>
      <c r="K755" s="195"/>
      <c r="L755" s="195"/>
      <c r="M755" s="195"/>
      <c r="N755" s="195"/>
      <c r="O755" s="195"/>
      <c r="P755" s="195"/>
      <c r="Q755" s="195"/>
      <c r="R755" s="195"/>
      <c r="S755" s="195"/>
      <c r="T755" s="195"/>
      <c r="U755" s="195"/>
      <c r="V755" s="195"/>
      <c r="W755" s="195"/>
      <c r="X755" s="195"/>
      <c r="Y755" s="195"/>
    </row>
    <row r="756" spans="1:25">
      <c r="A756" s="195"/>
      <c r="B756" s="195"/>
      <c r="C756" s="195"/>
      <c r="D756" s="195"/>
      <c r="E756" s="195"/>
      <c r="F756" s="195"/>
      <c r="G756" s="195"/>
      <c r="H756" s="195"/>
      <c r="I756" s="195"/>
      <c r="J756" s="195"/>
      <c r="K756" s="195"/>
      <c r="L756" s="195"/>
      <c r="M756" s="195"/>
      <c r="N756" s="195"/>
      <c r="O756" s="195"/>
      <c r="P756" s="195"/>
      <c r="Q756" s="195"/>
      <c r="R756" s="195"/>
      <c r="S756" s="195"/>
      <c r="T756" s="195"/>
      <c r="U756" s="195"/>
      <c r="V756" s="195"/>
      <c r="W756" s="195"/>
      <c r="X756" s="195"/>
      <c r="Y756" s="195"/>
    </row>
    <row r="757" spans="1:25">
      <c r="A757" s="195"/>
      <c r="B757" s="195"/>
      <c r="C757" s="195"/>
      <c r="D757" s="195"/>
      <c r="E757" s="195"/>
      <c r="F757" s="195"/>
      <c r="G757" s="195"/>
      <c r="H757" s="195"/>
      <c r="I757" s="195"/>
      <c r="J757" s="195"/>
      <c r="K757" s="195"/>
      <c r="L757" s="195"/>
      <c r="M757" s="195"/>
      <c r="N757" s="195"/>
      <c r="O757" s="195"/>
      <c r="P757" s="195"/>
      <c r="Q757" s="195"/>
      <c r="R757" s="195"/>
      <c r="S757" s="195"/>
      <c r="T757" s="195"/>
      <c r="U757" s="195"/>
      <c r="V757" s="195"/>
      <c r="W757" s="195"/>
      <c r="X757" s="195"/>
      <c r="Y757" s="195"/>
    </row>
    <row r="758" spans="1:25">
      <c r="A758" s="195"/>
      <c r="B758" s="195"/>
      <c r="C758" s="195"/>
      <c r="D758" s="195"/>
      <c r="E758" s="195"/>
      <c r="F758" s="195"/>
      <c r="G758" s="195"/>
      <c r="H758" s="195"/>
      <c r="I758" s="195"/>
      <c r="J758" s="195"/>
      <c r="K758" s="195"/>
      <c r="L758" s="195"/>
      <c r="M758" s="195"/>
      <c r="N758" s="195"/>
      <c r="O758" s="195"/>
      <c r="P758" s="195"/>
      <c r="Q758" s="195"/>
      <c r="R758" s="195"/>
      <c r="S758" s="195"/>
      <c r="T758" s="195"/>
      <c r="U758" s="195"/>
      <c r="V758" s="195"/>
      <c r="W758" s="195"/>
      <c r="X758" s="195"/>
      <c r="Y758" s="195"/>
    </row>
    <row r="759" spans="1:25">
      <c r="A759" s="195"/>
      <c r="B759" s="195"/>
      <c r="C759" s="195"/>
      <c r="D759" s="195"/>
      <c r="E759" s="195"/>
      <c r="F759" s="195"/>
      <c r="G759" s="195"/>
      <c r="H759" s="195"/>
      <c r="I759" s="195"/>
      <c r="J759" s="195"/>
      <c r="K759" s="195"/>
      <c r="L759" s="195"/>
      <c r="M759" s="195"/>
      <c r="N759" s="195"/>
      <c r="O759" s="195"/>
      <c r="P759" s="195"/>
      <c r="Q759" s="195"/>
      <c r="R759" s="195"/>
      <c r="S759" s="195"/>
      <c r="T759" s="195"/>
      <c r="U759" s="195"/>
      <c r="V759" s="195"/>
      <c r="W759" s="195"/>
      <c r="X759" s="195"/>
      <c r="Y759" s="195"/>
    </row>
    <row r="760" spans="1:25">
      <c r="A760" s="195"/>
      <c r="B760" s="195"/>
      <c r="C760" s="195"/>
      <c r="D760" s="195"/>
      <c r="E760" s="195"/>
      <c r="F760" s="195"/>
      <c r="G760" s="195"/>
      <c r="H760" s="195"/>
      <c r="I760" s="195"/>
      <c r="J760" s="195"/>
      <c r="K760" s="195"/>
      <c r="L760" s="195"/>
      <c r="M760" s="195"/>
      <c r="N760" s="195"/>
      <c r="O760" s="195"/>
      <c r="P760" s="195"/>
      <c r="Q760" s="195"/>
      <c r="R760" s="195"/>
      <c r="S760" s="195"/>
      <c r="T760" s="195"/>
      <c r="U760" s="195"/>
      <c r="V760" s="195"/>
      <c r="W760" s="195"/>
      <c r="X760" s="195"/>
      <c r="Y760" s="195"/>
    </row>
    <row r="761" spans="1:25">
      <c r="A761" s="195"/>
      <c r="B761" s="195"/>
      <c r="C761" s="195"/>
      <c r="D761" s="195"/>
      <c r="E761" s="195"/>
      <c r="F761" s="195"/>
      <c r="G761" s="195"/>
      <c r="H761" s="195"/>
      <c r="I761" s="195"/>
      <c r="J761" s="195"/>
      <c r="K761" s="195"/>
      <c r="L761" s="195"/>
      <c r="M761" s="195"/>
      <c r="N761" s="195"/>
      <c r="O761" s="195"/>
      <c r="P761" s="195"/>
      <c r="Q761" s="195"/>
      <c r="R761" s="195"/>
      <c r="S761" s="195"/>
      <c r="T761" s="195"/>
      <c r="U761" s="195"/>
      <c r="V761" s="195"/>
      <c r="W761" s="195"/>
      <c r="X761" s="195"/>
      <c r="Y761" s="195"/>
    </row>
    <row r="762" spans="1:25">
      <c r="A762" s="195"/>
      <c r="B762" s="195"/>
      <c r="C762" s="195"/>
      <c r="D762" s="195"/>
      <c r="E762" s="195"/>
      <c r="F762" s="195"/>
      <c r="G762" s="195"/>
      <c r="H762" s="195"/>
      <c r="I762" s="195"/>
      <c r="J762" s="195"/>
      <c r="K762" s="195"/>
      <c r="L762" s="195"/>
      <c r="M762" s="195"/>
      <c r="N762" s="195"/>
      <c r="O762" s="195"/>
      <c r="P762" s="195"/>
      <c r="Q762" s="195"/>
      <c r="R762" s="195"/>
      <c r="S762" s="195"/>
      <c r="T762" s="195"/>
      <c r="U762" s="195"/>
      <c r="V762" s="195"/>
      <c r="W762" s="195"/>
      <c r="X762" s="195"/>
      <c r="Y762" s="195"/>
    </row>
    <row r="763" spans="1:25">
      <c r="A763" s="195"/>
      <c r="B763" s="195"/>
      <c r="C763" s="195"/>
      <c r="D763" s="195"/>
      <c r="E763" s="195"/>
      <c r="F763" s="195"/>
      <c r="G763" s="195"/>
      <c r="H763" s="195"/>
      <c r="I763" s="195"/>
      <c r="J763" s="195"/>
      <c r="K763" s="195"/>
      <c r="L763" s="195"/>
      <c r="M763" s="195"/>
      <c r="N763" s="195"/>
      <c r="O763" s="195"/>
      <c r="P763" s="195"/>
      <c r="Q763" s="195"/>
      <c r="R763" s="195"/>
      <c r="S763" s="195"/>
      <c r="T763" s="195"/>
      <c r="U763" s="195"/>
      <c r="V763" s="195"/>
      <c r="W763" s="195"/>
      <c r="X763" s="195"/>
      <c r="Y763" s="195"/>
    </row>
    <row r="764" spans="1:25">
      <c r="A764" s="195"/>
      <c r="B764" s="195"/>
      <c r="C764" s="195"/>
      <c r="D764" s="195"/>
      <c r="E764" s="195"/>
      <c r="F764" s="195"/>
      <c r="G764" s="195"/>
      <c r="H764" s="195"/>
      <c r="I764" s="195"/>
      <c r="J764" s="195"/>
      <c r="K764" s="195"/>
      <c r="L764" s="195"/>
      <c r="M764" s="195"/>
      <c r="N764" s="195"/>
      <c r="O764" s="195"/>
      <c r="P764" s="195"/>
      <c r="Q764" s="195"/>
      <c r="R764" s="195"/>
      <c r="S764" s="195"/>
      <c r="T764" s="195"/>
      <c r="U764" s="195"/>
      <c r="V764" s="195"/>
      <c r="W764" s="195"/>
      <c r="X764" s="195"/>
      <c r="Y764" s="195"/>
    </row>
    <row r="765" spans="1:25">
      <c r="A765" s="195"/>
      <c r="B765" s="195"/>
      <c r="C765" s="195"/>
      <c r="D765" s="195"/>
      <c r="E765" s="195"/>
      <c r="F765" s="195"/>
      <c r="G765" s="195"/>
      <c r="H765" s="195"/>
      <c r="I765" s="195"/>
      <c r="J765" s="195"/>
      <c r="K765" s="195"/>
      <c r="L765" s="195"/>
      <c r="M765" s="195"/>
      <c r="N765" s="195"/>
      <c r="O765" s="195"/>
      <c r="P765" s="195"/>
      <c r="Q765" s="195"/>
      <c r="R765" s="195"/>
      <c r="S765" s="195"/>
      <c r="T765" s="195"/>
      <c r="U765" s="195"/>
      <c r="V765" s="195"/>
      <c r="W765" s="195"/>
      <c r="X765" s="195"/>
      <c r="Y765" s="195"/>
    </row>
    <row r="766" spans="1:25">
      <c r="A766" s="195"/>
      <c r="B766" s="195"/>
      <c r="C766" s="195"/>
      <c r="D766" s="195"/>
      <c r="E766" s="195"/>
      <c r="F766" s="195"/>
      <c r="G766" s="195"/>
      <c r="H766" s="195"/>
      <c r="I766" s="195"/>
      <c r="J766" s="195"/>
      <c r="K766" s="195"/>
      <c r="L766" s="195"/>
      <c r="M766" s="195"/>
      <c r="N766" s="195"/>
      <c r="O766" s="195"/>
      <c r="P766" s="195"/>
      <c r="Q766" s="195"/>
      <c r="R766" s="195"/>
      <c r="S766" s="195"/>
      <c r="T766" s="195"/>
      <c r="U766" s="195"/>
      <c r="V766" s="195"/>
      <c r="W766" s="195"/>
      <c r="X766" s="195"/>
      <c r="Y766" s="195"/>
    </row>
    <row r="767" spans="1:25">
      <c r="A767" s="195"/>
      <c r="B767" s="195"/>
      <c r="C767" s="195"/>
      <c r="D767" s="195"/>
      <c r="E767" s="195"/>
      <c r="F767" s="195"/>
      <c r="G767" s="195"/>
      <c r="H767" s="195"/>
      <c r="I767" s="195"/>
      <c r="J767" s="195"/>
      <c r="K767" s="195"/>
      <c r="L767" s="195"/>
      <c r="M767" s="195"/>
      <c r="N767" s="195"/>
      <c r="O767" s="195"/>
      <c r="P767" s="195"/>
      <c r="Q767" s="195"/>
      <c r="R767" s="195"/>
      <c r="S767" s="195"/>
      <c r="T767" s="195"/>
      <c r="U767" s="195"/>
      <c r="V767" s="195"/>
      <c r="W767" s="195"/>
      <c r="X767" s="195"/>
      <c r="Y767" s="195"/>
    </row>
    <row r="768" spans="1:25">
      <c r="A768" s="195"/>
      <c r="B768" s="195"/>
      <c r="C768" s="195"/>
      <c r="D768" s="195"/>
      <c r="E768" s="195"/>
      <c r="F768" s="195"/>
      <c r="G768" s="195"/>
      <c r="H768" s="195"/>
      <c r="I768" s="195"/>
      <c r="J768" s="195"/>
      <c r="K768" s="195"/>
      <c r="L768" s="195"/>
      <c r="M768" s="195"/>
      <c r="N768" s="195"/>
      <c r="O768" s="195"/>
      <c r="P768" s="195"/>
      <c r="Q768" s="195"/>
      <c r="R768" s="195"/>
      <c r="S768" s="195"/>
      <c r="T768" s="195"/>
      <c r="U768" s="195"/>
      <c r="V768" s="195"/>
      <c r="W768" s="195"/>
      <c r="X768" s="195"/>
      <c r="Y768" s="195"/>
    </row>
    <row r="769" spans="1:25">
      <c r="A769" s="195"/>
      <c r="B769" s="195"/>
      <c r="C769" s="195"/>
      <c r="D769" s="195"/>
      <c r="E769" s="195"/>
      <c r="F769" s="195"/>
      <c r="G769" s="195"/>
      <c r="H769" s="195"/>
      <c r="I769" s="195"/>
      <c r="J769" s="195"/>
      <c r="K769" s="195"/>
      <c r="L769" s="195"/>
      <c r="M769" s="195"/>
      <c r="N769" s="195"/>
      <c r="O769" s="195"/>
      <c r="P769" s="195"/>
      <c r="Q769" s="195"/>
      <c r="R769" s="195"/>
      <c r="S769" s="195"/>
      <c r="T769" s="195"/>
      <c r="U769" s="195"/>
      <c r="V769" s="195"/>
      <c r="W769" s="195"/>
      <c r="X769" s="195"/>
      <c r="Y769" s="195"/>
    </row>
    <row r="770" spans="1:25">
      <c r="A770" s="195"/>
      <c r="B770" s="195"/>
      <c r="C770" s="195"/>
      <c r="D770" s="195"/>
      <c r="E770" s="195"/>
      <c r="F770" s="195"/>
      <c r="G770" s="195"/>
      <c r="H770" s="195"/>
      <c r="I770" s="195"/>
      <c r="J770" s="195"/>
      <c r="K770" s="195"/>
      <c r="L770" s="195"/>
      <c r="M770" s="195"/>
      <c r="N770" s="195"/>
      <c r="O770" s="195"/>
      <c r="P770" s="195"/>
      <c r="Q770" s="195"/>
      <c r="R770" s="195"/>
      <c r="S770" s="195"/>
      <c r="T770" s="195"/>
      <c r="U770" s="195"/>
      <c r="V770" s="195"/>
      <c r="W770" s="195"/>
      <c r="X770" s="195"/>
      <c r="Y770" s="195"/>
    </row>
    <row r="771" spans="1:25">
      <c r="A771" s="195"/>
      <c r="B771" s="195"/>
      <c r="C771" s="195"/>
      <c r="D771" s="195"/>
      <c r="E771" s="195"/>
      <c r="F771" s="195"/>
      <c r="G771" s="195"/>
      <c r="H771" s="195"/>
      <c r="I771" s="195"/>
      <c r="J771" s="195"/>
      <c r="K771" s="195"/>
      <c r="L771" s="195"/>
      <c r="M771" s="195"/>
      <c r="N771" s="195"/>
      <c r="O771" s="195"/>
      <c r="P771" s="195"/>
      <c r="Q771" s="195"/>
      <c r="R771" s="195"/>
      <c r="S771" s="195"/>
      <c r="T771" s="195"/>
      <c r="U771" s="195"/>
      <c r="V771" s="195"/>
      <c r="W771" s="195"/>
      <c r="X771" s="195"/>
      <c r="Y771" s="195"/>
    </row>
    <row r="772" spans="1:25">
      <c r="A772" s="195"/>
      <c r="B772" s="195"/>
      <c r="C772" s="195"/>
      <c r="D772" s="195"/>
      <c r="E772" s="195"/>
      <c r="F772" s="195"/>
      <c r="G772" s="195"/>
      <c r="H772" s="195"/>
      <c r="I772" s="195"/>
      <c r="J772" s="195"/>
      <c r="K772" s="195"/>
      <c r="L772" s="195"/>
      <c r="M772" s="195"/>
      <c r="N772" s="195"/>
      <c r="O772" s="195"/>
      <c r="P772" s="195"/>
      <c r="Q772" s="195"/>
      <c r="R772" s="195"/>
      <c r="S772" s="195"/>
      <c r="T772" s="195"/>
      <c r="U772" s="195"/>
      <c r="V772" s="195"/>
      <c r="W772" s="195"/>
      <c r="X772" s="195"/>
      <c r="Y772" s="195"/>
    </row>
    <row r="773" spans="1:25">
      <c r="A773" s="195"/>
      <c r="B773" s="195"/>
      <c r="C773" s="195"/>
      <c r="D773" s="195"/>
      <c r="E773" s="195"/>
      <c r="F773" s="195"/>
      <c r="G773" s="195"/>
      <c r="H773" s="195"/>
      <c r="I773" s="195"/>
      <c r="J773" s="195"/>
      <c r="K773" s="195"/>
      <c r="L773" s="195"/>
      <c r="M773" s="195"/>
      <c r="N773" s="195"/>
      <c r="O773" s="195"/>
      <c r="P773" s="195"/>
      <c r="Q773" s="195"/>
      <c r="R773" s="195"/>
      <c r="S773" s="195"/>
      <c r="T773" s="195"/>
      <c r="U773" s="195"/>
      <c r="V773" s="195"/>
      <c r="W773" s="195"/>
      <c r="X773" s="195"/>
      <c r="Y773" s="195"/>
    </row>
    <row r="774" spans="1:25">
      <c r="A774" s="195"/>
      <c r="B774" s="195"/>
      <c r="C774" s="195"/>
      <c r="D774" s="195"/>
      <c r="E774" s="195"/>
      <c r="F774" s="195"/>
      <c r="G774" s="195"/>
      <c r="H774" s="195"/>
      <c r="I774" s="195"/>
      <c r="J774" s="195"/>
      <c r="K774" s="195"/>
      <c r="L774" s="195"/>
      <c r="M774" s="195"/>
      <c r="N774" s="195"/>
      <c r="O774" s="195"/>
      <c r="P774" s="195"/>
      <c r="Q774" s="195"/>
      <c r="R774" s="195"/>
      <c r="S774" s="195"/>
      <c r="T774" s="195"/>
      <c r="U774" s="195"/>
      <c r="V774" s="195"/>
      <c r="W774" s="195"/>
      <c r="X774" s="195"/>
      <c r="Y774" s="195"/>
    </row>
    <row r="775" spans="1:25">
      <c r="A775" s="195"/>
      <c r="B775" s="195"/>
      <c r="C775" s="195"/>
      <c r="D775" s="195"/>
      <c r="E775" s="195"/>
      <c r="F775" s="195"/>
      <c r="G775" s="195"/>
      <c r="H775" s="195"/>
      <c r="I775" s="195"/>
      <c r="J775" s="195"/>
      <c r="K775" s="195"/>
      <c r="L775" s="195"/>
      <c r="M775" s="195"/>
      <c r="N775" s="195"/>
      <c r="O775" s="195"/>
      <c r="P775" s="195"/>
      <c r="Q775" s="195"/>
      <c r="R775" s="195"/>
      <c r="S775" s="195"/>
      <c r="T775" s="195"/>
      <c r="U775" s="195"/>
      <c r="V775" s="195"/>
      <c r="W775" s="195"/>
      <c r="X775" s="195"/>
      <c r="Y775" s="195"/>
    </row>
    <row r="776" spans="1:25">
      <c r="A776" s="195"/>
      <c r="B776" s="195"/>
      <c r="C776" s="195"/>
      <c r="D776" s="195"/>
      <c r="E776" s="195"/>
      <c r="F776" s="195"/>
      <c r="G776" s="195"/>
      <c r="H776" s="195"/>
      <c r="I776" s="195"/>
      <c r="J776" s="195"/>
      <c r="K776" s="195"/>
      <c r="L776" s="195"/>
      <c r="M776" s="195"/>
      <c r="N776" s="195"/>
      <c r="O776" s="195"/>
      <c r="P776" s="195"/>
      <c r="Q776" s="195"/>
      <c r="R776" s="195"/>
      <c r="S776" s="195"/>
      <c r="T776" s="195"/>
      <c r="U776" s="195"/>
      <c r="V776" s="195"/>
      <c r="W776" s="195"/>
      <c r="X776" s="195"/>
      <c r="Y776" s="195"/>
    </row>
    <row r="777" spans="1:25">
      <c r="A777" s="195"/>
      <c r="B777" s="195"/>
      <c r="C777" s="195"/>
      <c r="D777" s="195"/>
      <c r="E777" s="195"/>
      <c r="F777" s="195"/>
      <c r="G777" s="195"/>
      <c r="H777" s="195"/>
      <c r="I777" s="195"/>
      <c r="J777" s="195"/>
      <c r="K777" s="195"/>
      <c r="L777" s="195"/>
      <c r="M777" s="195"/>
      <c r="N777" s="195"/>
      <c r="O777" s="195"/>
      <c r="P777" s="195"/>
      <c r="Q777" s="195"/>
      <c r="R777" s="195"/>
      <c r="S777" s="195"/>
      <c r="T777" s="195"/>
      <c r="U777" s="195"/>
      <c r="V777" s="195"/>
      <c r="W777" s="195"/>
      <c r="X777" s="195"/>
      <c r="Y777" s="195"/>
    </row>
    <row r="778" spans="1:25">
      <c r="A778" s="195"/>
      <c r="B778" s="195"/>
      <c r="C778" s="195"/>
      <c r="D778" s="195"/>
      <c r="E778" s="195"/>
      <c r="F778" s="195"/>
      <c r="G778" s="195"/>
      <c r="H778" s="195"/>
      <c r="I778" s="195"/>
      <c r="J778" s="195"/>
      <c r="K778" s="195"/>
      <c r="L778" s="195"/>
      <c r="M778" s="195"/>
      <c r="N778" s="195"/>
      <c r="O778" s="195"/>
      <c r="P778" s="195"/>
      <c r="Q778" s="195"/>
      <c r="R778" s="195"/>
      <c r="S778" s="195"/>
      <c r="T778" s="195"/>
      <c r="U778" s="195"/>
      <c r="V778" s="195"/>
      <c r="W778" s="195"/>
      <c r="X778" s="195"/>
      <c r="Y778" s="195"/>
    </row>
    <row r="779" spans="1:25">
      <c r="A779" s="195"/>
      <c r="B779" s="195"/>
      <c r="C779" s="195"/>
      <c r="D779" s="195"/>
      <c r="E779" s="195"/>
      <c r="F779" s="195"/>
      <c r="G779" s="195"/>
      <c r="H779" s="195"/>
      <c r="I779" s="195"/>
      <c r="J779" s="195"/>
      <c r="K779" s="195"/>
      <c r="L779" s="195"/>
      <c r="M779" s="195"/>
      <c r="N779" s="195"/>
      <c r="O779" s="195"/>
      <c r="P779" s="195"/>
      <c r="Q779" s="195"/>
      <c r="R779" s="195"/>
      <c r="S779" s="195"/>
      <c r="T779" s="195"/>
      <c r="U779" s="195"/>
      <c r="V779" s="195"/>
      <c r="W779" s="195"/>
      <c r="X779" s="195"/>
      <c r="Y779" s="195"/>
    </row>
    <row r="780" spans="1:25">
      <c r="A780" s="195"/>
      <c r="B780" s="195"/>
      <c r="C780" s="195"/>
      <c r="D780" s="195"/>
      <c r="E780" s="195"/>
      <c r="F780" s="195"/>
      <c r="G780" s="195"/>
      <c r="H780" s="195"/>
      <c r="I780" s="195"/>
      <c r="J780" s="195"/>
      <c r="K780" s="195"/>
      <c r="L780" s="195"/>
      <c r="M780" s="195"/>
      <c r="N780" s="195"/>
      <c r="O780" s="195"/>
      <c r="P780" s="195"/>
      <c r="Q780" s="195"/>
      <c r="R780" s="195"/>
      <c r="S780" s="195"/>
      <c r="T780" s="195"/>
      <c r="U780" s="195"/>
      <c r="V780" s="195"/>
      <c r="W780" s="195"/>
      <c r="X780" s="195"/>
      <c r="Y780" s="195"/>
    </row>
    <row r="781" spans="1:25">
      <c r="A781" s="195"/>
      <c r="B781" s="195"/>
      <c r="C781" s="195"/>
      <c r="D781" s="195"/>
      <c r="E781" s="195"/>
      <c r="F781" s="195"/>
      <c r="G781" s="195"/>
      <c r="H781" s="195"/>
      <c r="I781" s="195"/>
      <c r="J781" s="195"/>
      <c r="K781" s="195"/>
      <c r="L781" s="195"/>
      <c r="M781" s="195"/>
      <c r="N781" s="195"/>
      <c r="O781" s="195"/>
      <c r="P781" s="195"/>
      <c r="Q781" s="195"/>
      <c r="R781" s="195"/>
      <c r="S781" s="195"/>
      <c r="T781" s="195"/>
      <c r="U781" s="195"/>
      <c r="V781" s="195"/>
      <c r="W781" s="195"/>
      <c r="X781" s="195"/>
      <c r="Y781" s="195"/>
    </row>
    <row r="782" spans="1:25">
      <c r="A782" s="195"/>
      <c r="B782" s="195"/>
      <c r="C782" s="195"/>
      <c r="D782" s="195"/>
      <c r="E782" s="195"/>
      <c r="F782" s="195"/>
      <c r="G782" s="195"/>
      <c r="H782" s="195"/>
      <c r="I782" s="195"/>
      <c r="J782" s="195"/>
      <c r="K782" s="195"/>
      <c r="L782" s="195"/>
      <c r="M782" s="195"/>
      <c r="N782" s="195"/>
      <c r="O782" s="195"/>
      <c r="P782" s="195"/>
      <c r="Q782" s="195"/>
      <c r="R782" s="195"/>
      <c r="S782" s="195"/>
      <c r="T782" s="195"/>
      <c r="U782" s="195"/>
      <c r="V782" s="195"/>
      <c r="W782" s="195"/>
      <c r="X782" s="195"/>
      <c r="Y782" s="195"/>
    </row>
    <row r="783" spans="1:25">
      <c r="A783" s="195"/>
      <c r="B783" s="195"/>
      <c r="C783" s="195"/>
      <c r="D783" s="195"/>
      <c r="E783" s="195"/>
      <c r="F783" s="195"/>
      <c r="G783" s="195"/>
      <c r="H783" s="195"/>
      <c r="I783" s="195"/>
      <c r="J783" s="195"/>
      <c r="K783" s="195"/>
      <c r="L783" s="195"/>
      <c r="M783" s="195"/>
      <c r="N783" s="195"/>
      <c r="O783" s="195"/>
      <c r="P783" s="195"/>
      <c r="Q783" s="195"/>
      <c r="R783" s="195"/>
      <c r="S783" s="195"/>
      <c r="T783" s="195"/>
      <c r="U783" s="195"/>
      <c r="V783" s="195"/>
      <c r="W783" s="195"/>
      <c r="X783" s="195"/>
      <c r="Y783" s="195"/>
    </row>
    <row r="784" spans="1:25">
      <c r="A784" s="195"/>
      <c r="B784" s="195"/>
      <c r="C784" s="195"/>
      <c r="D784" s="195"/>
      <c r="E784" s="195"/>
      <c r="F784" s="195"/>
      <c r="G784" s="195"/>
      <c r="H784" s="195"/>
      <c r="I784" s="195"/>
      <c r="J784" s="195"/>
      <c r="K784" s="195"/>
      <c r="L784" s="195"/>
      <c r="M784" s="195"/>
      <c r="N784" s="195"/>
      <c r="O784" s="195"/>
      <c r="P784" s="195"/>
      <c r="Q784" s="195"/>
      <c r="R784" s="195"/>
      <c r="S784" s="195"/>
      <c r="T784" s="195"/>
      <c r="U784" s="195"/>
      <c r="V784" s="195"/>
      <c r="W784" s="195"/>
      <c r="X784" s="195"/>
      <c r="Y784" s="195"/>
    </row>
    <row r="785" spans="1:25">
      <c r="A785" s="195"/>
      <c r="B785" s="195"/>
      <c r="C785" s="195"/>
      <c r="D785" s="195"/>
      <c r="E785" s="195"/>
      <c r="F785" s="195"/>
      <c r="G785" s="195"/>
      <c r="H785" s="195"/>
      <c r="I785" s="195"/>
      <c r="J785" s="195"/>
      <c r="K785" s="195"/>
      <c r="L785" s="195"/>
      <c r="M785" s="195"/>
      <c r="N785" s="195"/>
      <c r="O785" s="195"/>
      <c r="P785" s="195"/>
      <c r="Q785" s="195"/>
      <c r="R785" s="195"/>
      <c r="S785" s="195"/>
      <c r="T785" s="195"/>
      <c r="U785" s="195"/>
      <c r="V785" s="195"/>
      <c r="W785" s="195"/>
      <c r="X785" s="195"/>
      <c r="Y785" s="195"/>
    </row>
    <row r="786" spans="1:25">
      <c r="A786" s="195"/>
      <c r="B786" s="195"/>
      <c r="C786" s="195"/>
      <c r="D786" s="195"/>
      <c r="E786" s="195"/>
      <c r="F786" s="195"/>
      <c r="G786" s="195"/>
      <c r="H786" s="195"/>
      <c r="I786" s="195"/>
      <c r="J786" s="195"/>
      <c r="K786" s="195"/>
      <c r="L786" s="195"/>
      <c r="M786" s="195"/>
      <c r="N786" s="195"/>
      <c r="O786" s="195"/>
      <c r="P786" s="195"/>
      <c r="Q786" s="195"/>
      <c r="R786" s="195"/>
      <c r="S786" s="195"/>
      <c r="T786" s="195"/>
      <c r="U786" s="195"/>
      <c r="V786" s="195"/>
      <c r="W786" s="195"/>
      <c r="X786" s="195"/>
      <c r="Y786" s="195"/>
    </row>
    <row r="787" spans="1:25">
      <c r="A787" s="195"/>
      <c r="B787" s="195"/>
      <c r="C787" s="195"/>
      <c r="D787" s="195"/>
      <c r="E787" s="195"/>
      <c r="F787" s="195"/>
      <c r="G787" s="195"/>
      <c r="H787" s="195"/>
      <c r="I787" s="195"/>
      <c r="J787" s="195"/>
      <c r="K787" s="195"/>
      <c r="L787" s="195"/>
      <c r="M787" s="195"/>
      <c r="N787" s="195"/>
      <c r="O787" s="195"/>
      <c r="P787" s="195"/>
      <c r="Q787" s="195"/>
      <c r="R787" s="195"/>
      <c r="S787" s="195"/>
      <c r="T787" s="195"/>
      <c r="U787" s="195"/>
      <c r="V787" s="195"/>
      <c r="W787" s="195"/>
      <c r="X787" s="195"/>
      <c r="Y787" s="195"/>
    </row>
    <row r="788" spans="1:25">
      <c r="A788" s="195"/>
      <c r="B788" s="195"/>
      <c r="C788" s="195"/>
      <c r="D788" s="195"/>
      <c r="E788" s="195"/>
      <c r="F788" s="195"/>
      <c r="G788" s="195"/>
      <c r="H788" s="195"/>
      <c r="I788" s="195"/>
      <c r="J788" s="195"/>
      <c r="K788" s="195"/>
      <c r="L788" s="195"/>
      <c r="M788" s="195"/>
      <c r="N788" s="195"/>
      <c r="O788" s="195"/>
      <c r="P788" s="195"/>
      <c r="Q788" s="195"/>
      <c r="R788" s="195"/>
      <c r="S788" s="195"/>
      <c r="T788" s="195"/>
      <c r="U788" s="195"/>
      <c r="V788" s="195"/>
      <c r="W788" s="195"/>
      <c r="X788" s="195"/>
      <c r="Y788" s="195"/>
    </row>
    <row r="789" spans="1:25">
      <c r="A789" s="195"/>
      <c r="B789" s="195"/>
      <c r="C789" s="195"/>
      <c r="D789" s="195"/>
      <c r="E789" s="195"/>
      <c r="F789" s="195"/>
      <c r="G789" s="195"/>
      <c r="H789" s="195"/>
      <c r="I789" s="195"/>
      <c r="J789" s="195"/>
      <c r="K789" s="195"/>
      <c r="L789" s="195"/>
      <c r="M789" s="195"/>
      <c r="N789" s="195"/>
      <c r="O789" s="195"/>
      <c r="P789" s="195"/>
      <c r="Q789" s="195"/>
      <c r="R789" s="195"/>
      <c r="S789" s="195"/>
      <c r="T789" s="195"/>
      <c r="U789" s="195"/>
      <c r="V789" s="195"/>
      <c r="W789" s="195"/>
      <c r="X789" s="195"/>
      <c r="Y789" s="195"/>
    </row>
    <row r="790" spans="1:25">
      <c r="A790" s="195"/>
      <c r="B790" s="195"/>
      <c r="C790" s="195"/>
      <c r="D790" s="195"/>
      <c r="E790" s="195"/>
      <c r="F790" s="195"/>
      <c r="G790" s="195"/>
      <c r="H790" s="195"/>
      <c r="I790" s="195"/>
      <c r="J790" s="195"/>
      <c r="K790" s="195"/>
      <c r="L790" s="195"/>
      <c r="M790" s="195"/>
      <c r="N790" s="195"/>
      <c r="O790" s="195"/>
      <c r="P790" s="195"/>
      <c r="Q790" s="195"/>
      <c r="R790" s="195"/>
      <c r="S790" s="195"/>
      <c r="T790" s="195"/>
      <c r="U790" s="195"/>
      <c r="V790" s="195"/>
      <c r="W790" s="195"/>
      <c r="X790" s="195"/>
      <c r="Y790" s="195"/>
    </row>
    <row r="791" spans="1:25">
      <c r="A791" s="195"/>
      <c r="B791" s="195"/>
      <c r="C791" s="195"/>
      <c r="D791" s="195"/>
      <c r="E791" s="195"/>
      <c r="F791" s="195"/>
      <c r="G791" s="195"/>
      <c r="H791" s="195"/>
      <c r="I791" s="195"/>
      <c r="J791" s="195"/>
      <c r="K791" s="195"/>
      <c r="L791" s="195"/>
      <c r="M791" s="195"/>
      <c r="N791" s="195"/>
      <c r="O791" s="195"/>
      <c r="P791" s="195"/>
      <c r="Q791" s="195"/>
      <c r="R791" s="195"/>
      <c r="S791" s="195"/>
      <c r="T791" s="195"/>
      <c r="U791" s="195"/>
      <c r="V791" s="195"/>
      <c r="W791" s="195"/>
      <c r="X791" s="195"/>
      <c r="Y791" s="195"/>
    </row>
    <row r="792" spans="1:25">
      <c r="A792" s="195"/>
      <c r="B792" s="195"/>
      <c r="C792" s="195"/>
      <c r="D792" s="195"/>
      <c r="E792" s="195"/>
      <c r="F792" s="195"/>
      <c r="G792" s="195"/>
      <c r="H792" s="195"/>
      <c r="I792" s="195"/>
      <c r="J792" s="195"/>
      <c r="K792" s="195"/>
      <c r="L792" s="195"/>
      <c r="M792" s="195"/>
      <c r="N792" s="195"/>
      <c r="O792" s="195"/>
      <c r="P792" s="195"/>
      <c r="Q792" s="195"/>
      <c r="R792" s="195"/>
      <c r="S792" s="195"/>
      <c r="T792" s="195"/>
      <c r="U792" s="195"/>
      <c r="V792" s="195"/>
      <c r="W792" s="195"/>
      <c r="X792" s="195"/>
      <c r="Y792" s="195"/>
    </row>
    <row r="793" spans="1:25">
      <c r="A793" s="195"/>
      <c r="B793" s="195"/>
      <c r="C793" s="195"/>
      <c r="D793" s="195"/>
      <c r="E793" s="195"/>
      <c r="F793" s="195"/>
      <c r="G793" s="195"/>
      <c r="H793" s="195"/>
      <c r="I793" s="195"/>
      <c r="J793" s="195"/>
      <c r="K793" s="195"/>
      <c r="L793" s="195"/>
      <c r="M793" s="195"/>
      <c r="N793" s="195"/>
      <c r="O793" s="195"/>
      <c r="P793" s="195"/>
      <c r="Q793" s="195"/>
      <c r="R793" s="195"/>
      <c r="S793" s="195"/>
      <c r="T793" s="195"/>
      <c r="U793" s="195"/>
      <c r="V793" s="195"/>
      <c r="W793" s="195"/>
      <c r="X793" s="195"/>
      <c r="Y793" s="195"/>
    </row>
    <row r="794" spans="1:25">
      <c r="A794" s="195"/>
      <c r="B794" s="195"/>
      <c r="C794" s="195"/>
      <c r="D794" s="195"/>
      <c r="E794" s="195"/>
      <c r="F794" s="195"/>
      <c r="G794" s="195"/>
      <c r="H794" s="195"/>
      <c r="I794" s="195"/>
      <c r="J794" s="195"/>
      <c r="K794" s="195"/>
      <c r="L794" s="195"/>
      <c r="M794" s="195"/>
      <c r="N794" s="195"/>
      <c r="O794" s="195"/>
      <c r="P794" s="195"/>
      <c r="Q794" s="195"/>
      <c r="R794" s="195"/>
      <c r="S794" s="195"/>
      <c r="T794" s="195"/>
      <c r="U794" s="195"/>
      <c r="V794" s="195"/>
      <c r="W794" s="195"/>
      <c r="X794" s="195"/>
      <c r="Y794" s="195"/>
    </row>
    <row r="795" spans="1:25">
      <c r="A795" s="195"/>
      <c r="B795" s="195"/>
      <c r="C795" s="195"/>
      <c r="D795" s="195"/>
      <c r="E795" s="195"/>
      <c r="F795" s="195"/>
      <c r="G795" s="195"/>
      <c r="H795" s="195"/>
      <c r="I795" s="195"/>
      <c r="J795" s="195"/>
      <c r="K795" s="195"/>
      <c r="L795" s="195"/>
      <c r="M795" s="195"/>
      <c r="N795" s="195"/>
      <c r="O795" s="195"/>
      <c r="P795" s="195"/>
      <c r="Q795" s="195"/>
      <c r="R795" s="195"/>
      <c r="S795" s="195"/>
      <c r="T795" s="195"/>
      <c r="U795" s="195"/>
      <c r="V795" s="195"/>
      <c r="W795" s="195"/>
      <c r="X795" s="195"/>
      <c r="Y795" s="195"/>
    </row>
    <row r="796" spans="1:25">
      <c r="A796" s="195"/>
      <c r="B796" s="195"/>
      <c r="C796" s="195"/>
      <c r="D796" s="195"/>
      <c r="E796" s="195"/>
      <c r="F796" s="195"/>
      <c r="G796" s="195"/>
      <c r="H796" s="195"/>
      <c r="I796" s="195"/>
      <c r="J796" s="195"/>
      <c r="K796" s="195"/>
      <c r="L796" s="195"/>
      <c r="M796" s="195"/>
      <c r="N796" s="195"/>
      <c r="O796" s="195"/>
      <c r="P796" s="195"/>
      <c r="Q796" s="195"/>
      <c r="R796" s="195"/>
      <c r="S796" s="195"/>
      <c r="T796" s="195"/>
      <c r="U796" s="195"/>
      <c r="V796" s="195"/>
      <c r="W796" s="195"/>
      <c r="X796" s="195"/>
      <c r="Y796" s="195"/>
    </row>
    <row r="797" spans="1:25">
      <c r="A797" s="195"/>
      <c r="B797" s="195"/>
      <c r="C797" s="195"/>
      <c r="D797" s="195"/>
      <c r="E797" s="195"/>
      <c r="F797" s="195"/>
      <c r="G797" s="195"/>
      <c r="H797" s="195"/>
      <c r="I797" s="195"/>
      <c r="J797" s="195"/>
      <c r="K797" s="195"/>
      <c r="L797" s="195"/>
      <c r="M797" s="195"/>
      <c r="N797" s="195"/>
      <c r="O797" s="195"/>
      <c r="P797" s="195"/>
      <c r="Q797" s="195"/>
      <c r="R797" s="195"/>
      <c r="S797" s="195"/>
      <c r="T797" s="195"/>
      <c r="U797" s="195"/>
      <c r="V797" s="195"/>
      <c r="W797" s="195"/>
      <c r="X797" s="195"/>
      <c r="Y797" s="195"/>
    </row>
    <row r="798" spans="1:25">
      <c r="A798" s="195"/>
      <c r="B798" s="195"/>
      <c r="C798" s="195"/>
      <c r="D798" s="195"/>
      <c r="E798" s="195"/>
      <c r="F798" s="195"/>
      <c r="G798" s="195"/>
      <c r="H798" s="195"/>
      <c r="I798" s="195"/>
      <c r="J798" s="195"/>
      <c r="K798" s="195"/>
      <c r="L798" s="195"/>
      <c r="M798" s="195"/>
      <c r="N798" s="195"/>
      <c r="O798" s="195"/>
      <c r="P798" s="195"/>
      <c r="Q798" s="195"/>
      <c r="R798" s="195"/>
      <c r="S798" s="195"/>
      <c r="T798" s="195"/>
      <c r="U798" s="195"/>
      <c r="V798" s="195"/>
      <c r="W798" s="195"/>
      <c r="X798" s="195"/>
      <c r="Y798" s="195"/>
    </row>
    <row r="799" spans="1:25">
      <c r="A799" s="195"/>
      <c r="B799" s="195"/>
      <c r="C799" s="195"/>
      <c r="D799" s="195"/>
      <c r="E799" s="195"/>
      <c r="F799" s="195"/>
      <c r="G799" s="195"/>
      <c r="H799" s="195"/>
      <c r="I799" s="195"/>
      <c r="J799" s="195"/>
      <c r="K799" s="195"/>
      <c r="L799" s="195"/>
      <c r="M799" s="195"/>
      <c r="N799" s="195"/>
      <c r="O799" s="195"/>
      <c r="P799" s="195"/>
      <c r="Q799" s="195"/>
      <c r="R799" s="195"/>
      <c r="S799" s="195"/>
      <c r="T799" s="195"/>
      <c r="U799" s="195"/>
      <c r="V799" s="195"/>
      <c r="W799" s="195"/>
      <c r="X799" s="195"/>
      <c r="Y799" s="195"/>
    </row>
    <row r="800" spans="1:25">
      <c r="A800" s="195"/>
      <c r="B800" s="195"/>
      <c r="C800" s="195"/>
      <c r="D800" s="195"/>
      <c r="E800" s="195"/>
      <c r="F800" s="195"/>
      <c r="G800" s="195"/>
      <c r="H800" s="195"/>
      <c r="I800" s="195"/>
      <c r="J800" s="195"/>
      <c r="K800" s="195"/>
      <c r="L800" s="195"/>
      <c r="M800" s="195"/>
      <c r="N800" s="195"/>
      <c r="O800" s="195"/>
      <c r="P800" s="195"/>
      <c r="Q800" s="195"/>
      <c r="R800" s="195"/>
      <c r="S800" s="195"/>
      <c r="T800" s="195"/>
      <c r="U800" s="195"/>
      <c r="V800" s="195"/>
      <c r="W800" s="195"/>
      <c r="X800" s="195"/>
      <c r="Y800" s="195"/>
    </row>
    <row r="801" spans="1:25">
      <c r="A801" s="195"/>
      <c r="B801" s="195"/>
      <c r="C801" s="195"/>
      <c r="D801" s="195"/>
      <c r="E801" s="195"/>
      <c r="F801" s="195"/>
      <c r="G801" s="195"/>
      <c r="H801" s="195"/>
      <c r="I801" s="195"/>
      <c r="J801" s="195"/>
      <c r="K801" s="195"/>
      <c r="L801" s="195"/>
      <c r="M801" s="195"/>
      <c r="N801" s="195"/>
      <c r="O801" s="195"/>
      <c r="P801" s="195"/>
      <c r="Q801" s="195"/>
      <c r="R801" s="195"/>
      <c r="S801" s="195"/>
      <c r="T801" s="195"/>
      <c r="U801" s="195"/>
      <c r="V801" s="195"/>
      <c r="W801" s="195"/>
      <c r="X801" s="195"/>
      <c r="Y801" s="195"/>
    </row>
    <row r="802" spans="1:25">
      <c r="A802" s="195"/>
      <c r="B802" s="195"/>
      <c r="C802" s="195"/>
      <c r="D802" s="195"/>
      <c r="E802" s="195"/>
      <c r="F802" s="195"/>
      <c r="G802" s="195"/>
      <c r="H802" s="195"/>
      <c r="I802" s="195"/>
      <c r="J802" s="195"/>
      <c r="K802" s="195"/>
      <c r="L802" s="195"/>
      <c r="M802" s="195"/>
      <c r="N802" s="195"/>
      <c r="O802" s="195"/>
      <c r="P802" s="195"/>
      <c r="Q802" s="195"/>
      <c r="R802" s="195"/>
      <c r="S802" s="195"/>
      <c r="T802" s="195"/>
      <c r="U802" s="195"/>
      <c r="V802" s="195"/>
      <c r="W802" s="195"/>
      <c r="X802" s="195"/>
      <c r="Y802" s="195"/>
    </row>
    <row r="803" spans="1:25">
      <c r="A803" s="195"/>
      <c r="B803" s="195"/>
      <c r="C803" s="195"/>
      <c r="D803" s="195"/>
      <c r="E803" s="195"/>
      <c r="F803" s="195"/>
      <c r="G803" s="195"/>
      <c r="H803" s="195"/>
      <c r="I803" s="195"/>
      <c r="J803" s="195"/>
      <c r="K803" s="195"/>
      <c r="L803" s="195"/>
      <c r="M803" s="195"/>
      <c r="N803" s="195"/>
      <c r="O803" s="195"/>
      <c r="P803" s="195"/>
      <c r="Q803" s="195"/>
      <c r="R803" s="195"/>
      <c r="S803" s="195"/>
      <c r="T803" s="195"/>
      <c r="U803" s="195"/>
      <c r="V803" s="195"/>
      <c r="W803" s="195"/>
      <c r="X803" s="195"/>
      <c r="Y803" s="195"/>
    </row>
    <row r="804" spans="1:25">
      <c r="A804" s="195"/>
      <c r="B804" s="195"/>
      <c r="C804" s="195"/>
      <c r="D804" s="195"/>
      <c r="E804" s="195"/>
      <c r="F804" s="195"/>
      <c r="G804" s="195"/>
      <c r="H804" s="195"/>
      <c r="I804" s="195"/>
      <c r="J804" s="195"/>
      <c r="K804" s="195"/>
      <c r="L804" s="195"/>
      <c r="M804" s="195"/>
      <c r="N804" s="195"/>
      <c r="O804" s="195"/>
      <c r="P804" s="195"/>
      <c r="Q804" s="195"/>
      <c r="R804" s="195"/>
      <c r="S804" s="195"/>
      <c r="T804" s="195"/>
      <c r="U804" s="195"/>
      <c r="V804" s="195"/>
      <c r="W804" s="195"/>
      <c r="X804" s="195"/>
      <c r="Y804" s="195"/>
    </row>
    <row r="805" spans="1:25">
      <c r="A805" s="195"/>
      <c r="B805" s="195"/>
      <c r="C805" s="195"/>
      <c r="D805" s="195"/>
      <c r="E805" s="195"/>
      <c r="F805" s="195"/>
      <c r="G805" s="195"/>
      <c r="H805" s="195"/>
      <c r="I805" s="195"/>
      <c r="J805" s="195"/>
      <c r="K805" s="195"/>
      <c r="L805" s="195"/>
      <c r="M805" s="195"/>
      <c r="N805" s="195"/>
      <c r="O805" s="195"/>
      <c r="P805" s="195"/>
      <c r="Q805" s="195"/>
      <c r="R805" s="195"/>
      <c r="S805" s="195"/>
      <c r="T805" s="195"/>
      <c r="U805" s="195"/>
      <c r="V805" s="195"/>
      <c r="W805" s="195"/>
      <c r="X805" s="195"/>
      <c r="Y805" s="195"/>
    </row>
    <row r="806" spans="1:25">
      <c r="A806" s="195"/>
      <c r="B806" s="195"/>
      <c r="C806" s="195"/>
      <c r="D806" s="195"/>
      <c r="E806" s="195"/>
      <c r="F806" s="195"/>
      <c r="G806" s="195"/>
      <c r="H806" s="195"/>
      <c r="I806" s="195"/>
      <c r="J806" s="195"/>
      <c r="K806" s="195"/>
      <c r="L806" s="195"/>
      <c r="M806" s="195"/>
      <c r="N806" s="195"/>
      <c r="O806" s="195"/>
      <c r="P806" s="195"/>
      <c r="Q806" s="195"/>
      <c r="R806" s="195"/>
      <c r="S806" s="195"/>
      <c r="T806" s="195"/>
      <c r="U806" s="195"/>
      <c r="V806" s="195"/>
      <c r="W806" s="195"/>
      <c r="X806" s="195"/>
      <c r="Y806" s="195"/>
    </row>
    <row r="807" spans="1:25">
      <c r="A807" s="195"/>
      <c r="B807" s="195"/>
      <c r="C807" s="195"/>
      <c r="D807" s="195"/>
      <c r="E807" s="195"/>
      <c r="F807" s="195"/>
      <c r="G807" s="195"/>
      <c r="H807" s="195"/>
      <c r="I807" s="195"/>
      <c r="J807" s="195"/>
      <c r="K807" s="195"/>
      <c r="L807" s="195"/>
      <c r="M807" s="195"/>
      <c r="N807" s="195"/>
      <c r="O807" s="195"/>
      <c r="P807" s="195"/>
      <c r="Q807" s="195"/>
      <c r="R807" s="195"/>
      <c r="S807" s="195"/>
      <c r="T807" s="195"/>
      <c r="U807" s="195"/>
      <c r="V807" s="195"/>
      <c r="W807" s="195"/>
      <c r="X807" s="195"/>
      <c r="Y807" s="195"/>
    </row>
    <row r="808" spans="1:25">
      <c r="A808" s="195"/>
      <c r="B808" s="195"/>
      <c r="C808" s="195"/>
      <c r="D808" s="195"/>
      <c r="E808" s="195"/>
      <c r="F808" s="195"/>
      <c r="G808" s="195"/>
      <c r="H808" s="195"/>
      <c r="I808" s="195"/>
      <c r="J808" s="195"/>
      <c r="K808" s="195"/>
      <c r="L808" s="195"/>
      <c r="M808" s="195"/>
      <c r="N808" s="195"/>
      <c r="O808" s="195"/>
      <c r="P808" s="195"/>
      <c r="Q808" s="195"/>
      <c r="R808" s="195"/>
      <c r="S808" s="195"/>
      <c r="T808" s="195"/>
      <c r="U808" s="195"/>
      <c r="V808" s="195"/>
      <c r="W808" s="195"/>
      <c r="X808" s="195"/>
      <c r="Y808" s="195"/>
    </row>
    <row r="809" spans="1:25">
      <c r="A809" s="195"/>
      <c r="B809" s="195"/>
      <c r="C809" s="195"/>
      <c r="D809" s="195"/>
      <c r="E809" s="195"/>
      <c r="F809" s="195"/>
      <c r="G809" s="195"/>
      <c r="H809" s="195"/>
      <c r="I809" s="195"/>
      <c r="J809" s="195"/>
      <c r="K809" s="195"/>
      <c r="L809" s="195"/>
      <c r="M809" s="195"/>
      <c r="N809" s="195"/>
      <c r="O809" s="195"/>
      <c r="P809" s="195"/>
      <c r="Q809" s="195"/>
      <c r="R809" s="195"/>
      <c r="S809" s="195"/>
      <c r="T809" s="195"/>
      <c r="U809" s="195"/>
      <c r="V809" s="195"/>
      <c r="W809" s="195"/>
      <c r="X809" s="195"/>
      <c r="Y809" s="195"/>
    </row>
    <row r="810" spans="1:25">
      <c r="A810" s="195"/>
      <c r="B810" s="195"/>
      <c r="C810" s="195"/>
      <c r="D810" s="195"/>
      <c r="E810" s="195"/>
      <c r="F810" s="195"/>
      <c r="G810" s="195"/>
      <c r="H810" s="195"/>
      <c r="I810" s="195"/>
      <c r="J810" s="195"/>
      <c r="K810" s="195"/>
      <c r="L810" s="195"/>
      <c r="M810" s="195"/>
      <c r="N810" s="195"/>
      <c r="O810" s="195"/>
      <c r="P810" s="195"/>
      <c r="Q810" s="195"/>
      <c r="R810" s="195"/>
      <c r="S810" s="195"/>
      <c r="T810" s="195"/>
      <c r="U810" s="195"/>
      <c r="V810" s="195"/>
      <c r="W810" s="195"/>
      <c r="X810" s="195"/>
      <c r="Y810" s="195"/>
    </row>
    <row r="811" spans="1:25">
      <c r="A811" s="195"/>
      <c r="B811" s="195"/>
      <c r="C811" s="195"/>
      <c r="D811" s="195"/>
      <c r="E811" s="195"/>
      <c r="F811" s="195"/>
      <c r="G811" s="195"/>
      <c r="H811" s="195"/>
      <c r="I811" s="195"/>
      <c r="J811" s="195"/>
      <c r="K811" s="195"/>
      <c r="L811" s="195"/>
      <c r="M811" s="195"/>
      <c r="N811" s="195"/>
      <c r="O811" s="195"/>
      <c r="P811" s="195"/>
      <c r="Q811" s="195"/>
      <c r="R811" s="195"/>
      <c r="S811" s="195"/>
      <c r="T811" s="195"/>
      <c r="U811" s="195"/>
      <c r="V811" s="195"/>
      <c r="W811" s="195"/>
      <c r="X811" s="195"/>
      <c r="Y811" s="195"/>
    </row>
    <row r="812" spans="1:25">
      <c r="A812" s="195"/>
      <c r="B812" s="195"/>
      <c r="C812" s="195"/>
      <c r="D812" s="195"/>
      <c r="E812" s="195"/>
      <c r="F812" s="195"/>
      <c r="G812" s="195"/>
      <c r="H812" s="195"/>
      <c r="I812" s="195"/>
      <c r="J812" s="195"/>
      <c r="K812" s="195"/>
      <c r="L812" s="195"/>
      <c r="M812" s="195"/>
      <c r="N812" s="195"/>
      <c r="O812" s="195"/>
      <c r="P812" s="195"/>
      <c r="Q812" s="195"/>
      <c r="R812" s="195"/>
      <c r="S812" s="195"/>
      <c r="T812" s="195"/>
      <c r="U812" s="195"/>
      <c r="V812" s="195"/>
      <c r="W812" s="195"/>
      <c r="X812" s="195"/>
      <c r="Y812" s="195"/>
    </row>
    <row r="813" spans="1:25">
      <c r="A813" s="195"/>
      <c r="B813" s="195"/>
      <c r="C813" s="195"/>
      <c r="D813" s="195"/>
      <c r="E813" s="195"/>
      <c r="F813" s="195"/>
      <c r="G813" s="195"/>
      <c r="H813" s="195"/>
      <c r="I813" s="195"/>
      <c r="J813" s="195"/>
      <c r="K813" s="195"/>
      <c r="L813" s="195"/>
      <c r="M813" s="195"/>
      <c r="N813" s="195"/>
      <c r="O813" s="195"/>
      <c r="P813" s="195"/>
      <c r="Q813" s="195"/>
      <c r="R813" s="195"/>
      <c r="S813" s="195"/>
      <c r="T813" s="195"/>
      <c r="U813" s="195"/>
      <c r="V813" s="195"/>
      <c r="W813" s="195"/>
      <c r="X813" s="195"/>
      <c r="Y813" s="195"/>
    </row>
    <row r="814" spans="1:25">
      <c r="A814" s="195"/>
      <c r="B814" s="195"/>
      <c r="C814" s="195"/>
      <c r="D814" s="195"/>
      <c r="E814" s="195"/>
      <c r="F814" s="195"/>
      <c r="G814" s="195"/>
      <c r="H814" s="195"/>
      <c r="I814" s="195"/>
      <c r="J814" s="195"/>
      <c r="K814" s="195"/>
      <c r="L814" s="195"/>
      <c r="M814" s="195"/>
      <c r="N814" s="195"/>
      <c r="O814" s="195"/>
      <c r="P814" s="195"/>
      <c r="Q814" s="195"/>
      <c r="R814" s="195"/>
      <c r="S814" s="195"/>
      <c r="T814" s="195"/>
      <c r="U814" s="195"/>
      <c r="V814" s="195"/>
      <c r="W814" s="195"/>
      <c r="X814" s="195"/>
      <c r="Y814" s="195"/>
    </row>
    <row r="815" spans="1:25">
      <c r="A815" s="195"/>
      <c r="B815" s="195"/>
      <c r="C815" s="195"/>
      <c r="D815" s="195"/>
      <c r="E815" s="195"/>
      <c r="F815" s="195"/>
      <c r="G815" s="195"/>
      <c r="H815" s="195"/>
      <c r="I815" s="195"/>
      <c r="J815" s="195"/>
      <c r="K815" s="195"/>
      <c r="L815" s="195"/>
      <c r="M815" s="195"/>
      <c r="N815" s="195"/>
      <c r="O815" s="195"/>
      <c r="P815" s="195"/>
      <c r="Q815" s="195"/>
      <c r="R815" s="195"/>
      <c r="S815" s="195"/>
      <c r="T815" s="195"/>
      <c r="U815" s="195"/>
      <c r="V815" s="195"/>
      <c r="W815" s="195"/>
      <c r="X815" s="195"/>
      <c r="Y815" s="195"/>
    </row>
    <row r="816" spans="1:25">
      <c r="A816" s="195"/>
      <c r="B816" s="195"/>
      <c r="C816" s="195"/>
      <c r="D816" s="195"/>
      <c r="E816" s="195"/>
      <c r="F816" s="195"/>
      <c r="G816" s="195"/>
      <c r="H816" s="195"/>
      <c r="I816" s="195"/>
      <c r="J816" s="195"/>
      <c r="K816" s="195"/>
      <c r="L816" s="195"/>
      <c r="M816" s="195"/>
      <c r="N816" s="195"/>
      <c r="O816" s="195"/>
      <c r="P816" s="195"/>
      <c r="Q816" s="195"/>
      <c r="R816" s="195"/>
      <c r="S816" s="195"/>
      <c r="T816" s="195"/>
      <c r="U816" s="195"/>
      <c r="V816" s="195"/>
      <c r="W816" s="195"/>
      <c r="X816" s="195"/>
      <c r="Y816" s="195"/>
    </row>
    <row r="817" spans="1:25">
      <c r="A817" s="195"/>
      <c r="B817" s="195"/>
      <c r="C817" s="195"/>
      <c r="D817" s="195"/>
      <c r="E817" s="195"/>
      <c r="F817" s="195"/>
      <c r="G817" s="195"/>
      <c r="H817" s="195"/>
      <c r="I817" s="195"/>
      <c r="J817" s="195"/>
      <c r="K817" s="195"/>
      <c r="L817" s="195"/>
      <c r="M817" s="195"/>
      <c r="N817" s="195"/>
      <c r="O817" s="195"/>
      <c r="P817" s="195"/>
      <c r="Q817" s="195"/>
      <c r="R817" s="195"/>
      <c r="S817" s="195"/>
      <c r="T817" s="195"/>
      <c r="U817" s="195"/>
      <c r="V817" s="195"/>
      <c r="W817" s="195"/>
      <c r="X817" s="195"/>
      <c r="Y817" s="195"/>
    </row>
    <row r="818" spans="1:25">
      <c r="A818" s="195"/>
      <c r="B818" s="195"/>
      <c r="C818" s="195"/>
      <c r="D818" s="195"/>
      <c r="E818" s="195"/>
      <c r="F818" s="195"/>
      <c r="G818" s="195"/>
      <c r="H818" s="195"/>
      <c r="I818" s="195"/>
      <c r="J818" s="195"/>
      <c r="K818" s="195"/>
      <c r="L818" s="195"/>
      <c r="M818" s="195"/>
      <c r="N818" s="195"/>
      <c r="O818" s="195"/>
      <c r="P818" s="195"/>
      <c r="Q818" s="195"/>
      <c r="R818" s="195"/>
      <c r="S818" s="195"/>
      <c r="T818" s="195"/>
      <c r="U818" s="195"/>
      <c r="V818" s="195"/>
      <c r="W818" s="195"/>
      <c r="X818" s="195"/>
      <c r="Y818" s="195"/>
    </row>
    <row r="819" spans="1:25">
      <c r="A819" s="195"/>
      <c r="B819" s="195"/>
      <c r="C819" s="195"/>
      <c r="D819" s="195"/>
      <c r="E819" s="195"/>
      <c r="F819" s="195"/>
      <c r="G819" s="195"/>
      <c r="H819" s="195"/>
      <c r="I819" s="195"/>
      <c r="J819" s="195"/>
      <c r="K819" s="195"/>
      <c r="L819" s="195"/>
      <c r="M819" s="195"/>
      <c r="N819" s="195"/>
      <c r="O819" s="195"/>
      <c r="P819" s="195"/>
      <c r="Q819" s="195"/>
      <c r="R819" s="195"/>
      <c r="S819" s="195"/>
      <c r="T819" s="195"/>
      <c r="U819" s="195"/>
      <c r="V819" s="195"/>
      <c r="W819" s="195"/>
      <c r="X819" s="195"/>
      <c r="Y819" s="195"/>
    </row>
    <row r="820" spans="1:25">
      <c r="A820" s="195"/>
      <c r="B820" s="195"/>
      <c r="C820" s="195"/>
      <c r="D820" s="195"/>
      <c r="E820" s="195"/>
      <c r="F820" s="195"/>
      <c r="G820" s="195"/>
      <c r="H820" s="195"/>
      <c r="I820" s="195"/>
      <c r="J820" s="195"/>
      <c r="K820" s="195"/>
      <c r="L820" s="195"/>
      <c r="M820" s="195"/>
      <c r="N820" s="195"/>
      <c r="O820" s="195"/>
      <c r="P820" s="195"/>
      <c r="Q820" s="195"/>
      <c r="R820" s="195"/>
      <c r="S820" s="195"/>
      <c r="T820" s="195"/>
      <c r="U820" s="195"/>
      <c r="V820" s="195"/>
      <c r="W820" s="195"/>
      <c r="X820" s="195"/>
      <c r="Y820" s="195"/>
    </row>
    <row r="821" spans="1:25">
      <c r="A821" s="195"/>
      <c r="B821" s="195"/>
      <c r="C821" s="195"/>
      <c r="D821" s="195"/>
      <c r="E821" s="195"/>
      <c r="F821" s="195"/>
      <c r="G821" s="195"/>
      <c r="H821" s="195"/>
      <c r="I821" s="195"/>
      <c r="J821" s="195"/>
      <c r="K821" s="195"/>
      <c r="L821" s="195"/>
      <c r="M821" s="195"/>
      <c r="N821" s="195"/>
      <c r="O821" s="195"/>
      <c r="P821" s="195"/>
      <c r="Q821" s="195"/>
      <c r="R821" s="195"/>
      <c r="S821" s="195"/>
      <c r="T821" s="195"/>
      <c r="U821" s="195"/>
      <c r="V821" s="195"/>
      <c r="W821" s="195"/>
      <c r="X821" s="195"/>
      <c r="Y821" s="195"/>
    </row>
    <row r="822" spans="1:25">
      <c r="A822" s="195"/>
      <c r="B822" s="195"/>
      <c r="C822" s="195"/>
      <c r="D822" s="195"/>
      <c r="E822" s="195"/>
      <c r="F822" s="195"/>
      <c r="G822" s="195"/>
      <c r="H822" s="195"/>
      <c r="I822" s="195"/>
      <c r="J822" s="195"/>
      <c r="K822" s="195"/>
      <c r="L822" s="195"/>
      <c r="M822" s="195"/>
      <c r="N822" s="195"/>
      <c r="O822" s="195"/>
      <c r="P822" s="195"/>
      <c r="Q822" s="195"/>
      <c r="R822" s="195"/>
      <c r="S822" s="195"/>
      <c r="T822" s="195"/>
      <c r="U822" s="195"/>
      <c r="V822" s="195"/>
      <c r="W822" s="195"/>
      <c r="X822" s="195"/>
      <c r="Y822" s="195"/>
    </row>
    <row r="823" spans="1:25">
      <c r="A823" s="195"/>
      <c r="B823" s="195"/>
      <c r="C823" s="195"/>
      <c r="D823" s="195"/>
      <c r="E823" s="195"/>
      <c r="F823" s="195"/>
      <c r="G823" s="195"/>
      <c r="H823" s="195"/>
      <c r="I823" s="195"/>
      <c r="J823" s="195"/>
      <c r="K823" s="195"/>
      <c r="L823" s="195"/>
      <c r="M823" s="195"/>
      <c r="N823" s="195"/>
      <c r="O823" s="195"/>
      <c r="P823" s="195"/>
      <c r="Q823" s="195"/>
      <c r="R823" s="195"/>
      <c r="S823" s="195"/>
      <c r="T823" s="195"/>
      <c r="U823" s="195"/>
      <c r="V823" s="195"/>
      <c r="W823" s="195"/>
      <c r="X823" s="195"/>
      <c r="Y823" s="195"/>
    </row>
    <row r="824" spans="1:25">
      <c r="A824" s="195"/>
      <c r="B824" s="195"/>
      <c r="C824" s="195"/>
      <c r="D824" s="195"/>
      <c r="E824" s="195"/>
      <c r="F824" s="195"/>
      <c r="G824" s="195"/>
      <c r="H824" s="195"/>
      <c r="I824" s="195"/>
      <c r="J824" s="195"/>
      <c r="K824" s="195"/>
      <c r="L824" s="195"/>
      <c r="M824" s="195"/>
      <c r="N824" s="195"/>
      <c r="O824" s="195"/>
      <c r="P824" s="195"/>
      <c r="Q824" s="195"/>
      <c r="R824" s="195"/>
      <c r="S824" s="195"/>
      <c r="T824" s="195"/>
      <c r="U824" s="195"/>
      <c r="V824" s="195"/>
      <c r="W824" s="195"/>
      <c r="X824" s="195"/>
      <c r="Y824" s="195"/>
    </row>
    <row r="825" spans="1:25">
      <c r="A825" s="195"/>
      <c r="B825" s="195"/>
      <c r="C825" s="195"/>
      <c r="D825" s="195"/>
      <c r="E825" s="195"/>
      <c r="F825" s="195"/>
      <c r="G825" s="195"/>
      <c r="H825" s="195"/>
      <c r="I825" s="195"/>
      <c r="J825" s="195"/>
      <c r="K825" s="195"/>
      <c r="L825" s="195"/>
      <c r="M825" s="195"/>
      <c r="N825" s="195"/>
      <c r="O825" s="195"/>
      <c r="P825" s="195"/>
      <c r="Q825" s="195"/>
      <c r="R825" s="195"/>
      <c r="S825" s="195"/>
      <c r="T825" s="195"/>
      <c r="U825" s="195"/>
      <c r="V825" s="195"/>
      <c r="W825" s="195"/>
      <c r="X825" s="195"/>
      <c r="Y825" s="195"/>
    </row>
    <row r="826" spans="1:25">
      <c r="A826" s="195"/>
      <c r="B826" s="195"/>
      <c r="C826" s="195"/>
      <c r="D826" s="195"/>
      <c r="E826" s="195"/>
      <c r="F826" s="195"/>
      <c r="G826" s="195"/>
      <c r="H826" s="195"/>
      <c r="I826" s="195"/>
      <c r="J826" s="195"/>
      <c r="K826" s="195"/>
      <c r="L826" s="195"/>
      <c r="M826" s="195"/>
      <c r="N826" s="195"/>
      <c r="O826" s="195"/>
      <c r="P826" s="195"/>
      <c r="Q826" s="195"/>
      <c r="R826" s="195"/>
      <c r="S826" s="195"/>
      <c r="T826" s="195"/>
      <c r="U826" s="195"/>
      <c r="V826" s="195"/>
      <c r="W826" s="195"/>
      <c r="X826" s="195"/>
      <c r="Y826" s="195"/>
    </row>
    <row r="827" spans="1:25">
      <c r="A827" s="195"/>
      <c r="B827" s="195"/>
      <c r="C827" s="195"/>
      <c r="D827" s="195"/>
      <c r="E827" s="195"/>
      <c r="F827" s="195"/>
      <c r="G827" s="195"/>
      <c r="H827" s="195"/>
      <c r="I827" s="195"/>
      <c r="J827" s="195"/>
      <c r="K827" s="195"/>
      <c r="L827" s="195"/>
      <c r="M827" s="195"/>
      <c r="N827" s="195"/>
      <c r="O827" s="195"/>
      <c r="P827" s="195"/>
      <c r="Q827" s="195"/>
      <c r="R827" s="195"/>
      <c r="S827" s="195"/>
      <c r="T827" s="195"/>
      <c r="U827" s="195"/>
      <c r="V827" s="195"/>
      <c r="W827" s="195"/>
      <c r="X827" s="195"/>
      <c r="Y827" s="195"/>
    </row>
    <row r="828" spans="1:25">
      <c r="A828" s="195"/>
      <c r="B828" s="195"/>
      <c r="C828" s="195"/>
      <c r="D828" s="195"/>
      <c r="E828" s="195"/>
      <c r="F828" s="195"/>
      <c r="G828" s="195"/>
      <c r="H828" s="195"/>
      <c r="I828" s="195"/>
      <c r="J828" s="195"/>
      <c r="K828" s="195"/>
      <c r="L828" s="195"/>
      <c r="M828" s="195"/>
      <c r="N828" s="195"/>
      <c r="O828" s="195"/>
      <c r="P828" s="195"/>
      <c r="Q828" s="195"/>
      <c r="R828" s="195"/>
      <c r="S828" s="195"/>
      <c r="T828" s="195"/>
      <c r="U828" s="195"/>
      <c r="V828" s="195"/>
      <c r="W828" s="195"/>
      <c r="X828" s="195"/>
      <c r="Y828" s="195"/>
    </row>
    <row r="829" spans="1:25">
      <c r="A829" s="195"/>
      <c r="B829" s="195"/>
      <c r="C829" s="195"/>
      <c r="D829" s="195"/>
      <c r="E829" s="195"/>
      <c r="F829" s="195"/>
      <c r="G829" s="195"/>
      <c r="H829" s="195"/>
      <c r="I829" s="195"/>
      <c r="J829" s="195"/>
      <c r="K829" s="195"/>
      <c r="L829" s="195"/>
      <c r="M829" s="195"/>
      <c r="N829" s="195"/>
      <c r="O829" s="195"/>
      <c r="P829" s="195"/>
      <c r="Q829" s="195"/>
      <c r="R829" s="195"/>
      <c r="S829" s="195"/>
      <c r="T829" s="195"/>
      <c r="U829" s="195"/>
      <c r="V829" s="195"/>
      <c r="W829" s="195"/>
      <c r="X829" s="195"/>
      <c r="Y829" s="195"/>
    </row>
    <row r="830" spans="1:25">
      <c r="A830" s="195"/>
      <c r="B830" s="195"/>
      <c r="C830" s="195"/>
      <c r="D830" s="195"/>
      <c r="E830" s="195"/>
      <c r="F830" s="195"/>
      <c r="G830" s="195"/>
      <c r="H830" s="195"/>
      <c r="I830" s="195"/>
      <c r="J830" s="195"/>
      <c r="K830" s="195"/>
      <c r="L830" s="195"/>
      <c r="M830" s="195"/>
      <c r="N830" s="195"/>
      <c r="O830" s="195"/>
      <c r="P830" s="195"/>
      <c r="Q830" s="195"/>
      <c r="R830" s="195"/>
      <c r="S830" s="195"/>
      <c r="T830" s="195"/>
      <c r="U830" s="195"/>
      <c r="V830" s="195"/>
      <c r="W830" s="195"/>
      <c r="X830" s="195"/>
      <c r="Y830" s="195"/>
    </row>
    <row r="831" spans="1:25">
      <c r="A831" s="195"/>
      <c r="B831" s="195"/>
      <c r="C831" s="195"/>
      <c r="D831" s="195"/>
      <c r="E831" s="195"/>
      <c r="F831" s="195"/>
      <c r="G831" s="195"/>
      <c r="H831" s="195"/>
      <c r="I831" s="195"/>
      <c r="J831" s="195"/>
      <c r="K831" s="195"/>
      <c r="L831" s="195"/>
      <c r="M831" s="195"/>
      <c r="N831" s="195"/>
      <c r="O831" s="195"/>
      <c r="P831" s="195"/>
      <c r="Q831" s="195"/>
      <c r="R831" s="195"/>
      <c r="S831" s="195"/>
      <c r="T831" s="195"/>
      <c r="U831" s="195"/>
      <c r="V831" s="195"/>
      <c r="W831" s="195"/>
      <c r="X831" s="195"/>
      <c r="Y831" s="195"/>
    </row>
    <row r="832" spans="1:25">
      <c r="A832" s="195"/>
      <c r="B832" s="195"/>
      <c r="C832" s="195"/>
      <c r="D832" s="195"/>
      <c r="E832" s="195"/>
      <c r="F832" s="195"/>
      <c r="G832" s="195"/>
      <c r="H832" s="195"/>
      <c r="I832" s="195"/>
      <c r="J832" s="195"/>
      <c r="K832" s="195"/>
      <c r="L832" s="195"/>
      <c r="M832" s="195"/>
      <c r="N832" s="195"/>
      <c r="O832" s="195"/>
      <c r="P832" s="195"/>
      <c r="Q832" s="195"/>
      <c r="R832" s="195"/>
      <c r="S832" s="195"/>
      <c r="T832" s="195"/>
      <c r="U832" s="195"/>
      <c r="V832" s="195"/>
      <c r="W832" s="195"/>
      <c r="X832" s="195"/>
      <c r="Y832" s="195"/>
    </row>
    <row r="833" spans="1:25">
      <c r="A833" s="195"/>
      <c r="B833" s="195"/>
      <c r="C833" s="195"/>
      <c r="D833" s="195"/>
      <c r="E833" s="195"/>
      <c r="F833" s="195"/>
      <c r="G833" s="195"/>
      <c r="H833" s="195"/>
      <c r="I833" s="195"/>
      <c r="J833" s="195"/>
      <c r="K833" s="195"/>
      <c r="L833" s="195"/>
      <c r="M833" s="195"/>
      <c r="N833" s="195"/>
      <c r="O833" s="195"/>
      <c r="P833" s="195"/>
      <c r="Q833" s="195"/>
      <c r="R833" s="195"/>
      <c r="S833" s="195"/>
      <c r="T833" s="195"/>
      <c r="U833" s="195"/>
      <c r="V833" s="195"/>
      <c r="W833" s="195"/>
      <c r="X833" s="195"/>
      <c r="Y833" s="195"/>
    </row>
    <row r="834" spans="1:25">
      <c r="A834" s="195"/>
      <c r="B834" s="195"/>
      <c r="C834" s="195"/>
      <c r="D834" s="195"/>
      <c r="E834" s="195"/>
      <c r="F834" s="195"/>
      <c r="G834" s="195"/>
      <c r="H834" s="195"/>
      <c r="I834" s="195"/>
      <c r="J834" s="195"/>
      <c r="K834" s="195"/>
      <c r="L834" s="195"/>
      <c r="M834" s="195"/>
      <c r="N834" s="195"/>
      <c r="O834" s="195"/>
      <c r="P834" s="195"/>
      <c r="Q834" s="195"/>
      <c r="R834" s="195"/>
      <c r="S834" s="195"/>
      <c r="T834" s="195"/>
      <c r="U834" s="195"/>
      <c r="V834" s="195"/>
      <c r="W834" s="195"/>
      <c r="X834" s="195"/>
      <c r="Y834" s="195"/>
    </row>
    <row r="835" spans="1:25">
      <c r="A835" s="195"/>
      <c r="B835" s="195"/>
      <c r="C835" s="195"/>
      <c r="D835" s="195"/>
      <c r="E835" s="195"/>
      <c r="F835" s="195"/>
      <c r="G835" s="195"/>
      <c r="H835" s="195"/>
      <c r="I835" s="195"/>
      <c r="J835" s="195"/>
      <c r="K835" s="195"/>
      <c r="L835" s="195"/>
      <c r="M835" s="195"/>
      <c r="N835" s="195"/>
      <c r="O835" s="195"/>
      <c r="P835" s="195"/>
      <c r="Q835" s="195"/>
      <c r="R835" s="195"/>
      <c r="S835" s="195"/>
      <c r="T835" s="195"/>
      <c r="U835" s="195"/>
      <c r="V835" s="195"/>
      <c r="W835" s="195"/>
      <c r="X835" s="195"/>
      <c r="Y835" s="195"/>
    </row>
    <row r="836" spans="1:25">
      <c r="A836" s="195"/>
      <c r="B836" s="195"/>
      <c r="C836" s="195"/>
      <c r="D836" s="195"/>
      <c r="E836" s="195"/>
      <c r="F836" s="195"/>
      <c r="G836" s="195"/>
      <c r="H836" s="195"/>
      <c r="I836" s="195"/>
      <c r="J836" s="195"/>
      <c r="K836" s="195"/>
      <c r="L836" s="195"/>
      <c r="M836" s="195"/>
      <c r="N836" s="195"/>
      <c r="O836" s="195"/>
      <c r="P836" s="195"/>
      <c r="Q836" s="195"/>
      <c r="R836" s="195"/>
      <c r="S836" s="195"/>
      <c r="T836" s="195"/>
      <c r="U836" s="195"/>
      <c r="V836" s="195"/>
      <c r="W836" s="195"/>
      <c r="X836" s="195"/>
      <c r="Y836" s="195"/>
    </row>
    <row r="837" spans="1:25">
      <c r="A837" s="195"/>
      <c r="B837" s="195"/>
      <c r="C837" s="195"/>
      <c r="D837" s="195"/>
      <c r="E837" s="195"/>
      <c r="F837" s="195"/>
      <c r="G837" s="195"/>
      <c r="H837" s="195"/>
      <c r="I837" s="195"/>
      <c r="J837" s="195"/>
      <c r="K837" s="195"/>
      <c r="L837" s="195"/>
      <c r="M837" s="195"/>
      <c r="N837" s="195"/>
      <c r="O837" s="195"/>
      <c r="P837" s="195"/>
      <c r="Q837" s="195"/>
      <c r="R837" s="195"/>
      <c r="S837" s="195"/>
      <c r="T837" s="195"/>
      <c r="U837" s="195"/>
      <c r="V837" s="195"/>
      <c r="W837" s="195"/>
      <c r="X837" s="195"/>
      <c r="Y837" s="195"/>
    </row>
    <row r="838" spans="1:25">
      <c r="A838" s="195"/>
      <c r="B838" s="195"/>
      <c r="C838" s="195"/>
      <c r="D838" s="195"/>
      <c r="E838" s="195"/>
      <c r="F838" s="195"/>
      <c r="G838" s="195"/>
      <c r="H838" s="195"/>
      <c r="I838" s="195"/>
      <c r="J838" s="195"/>
      <c r="K838" s="195"/>
      <c r="L838" s="195"/>
      <c r="M838" s="195"/>
      <c r="N838" s="195"/>
      <c r="O838" s="195"/>
      <c r="P838" s="195"/>
      <c r="Q838" s="195"/>
      <c r="R838" s="195"/>
      <c r="S838" s="195"/>
      <c r="T838" s="195"/>
      <c r="U838" s="195"/>
      <c r="V838" s="195"/>
      <c r="W838" s="195"/>
      <c r="X838" s="195"/>
      <c r="Y838" s="195"/>
    </row>
    <row r="839" spans="1:25">
      <c r="A839" s="195"/>
      <c r="B839" s="195"/>
      <c r="C839" s="195"/>
      <c r="D839" s="195"/>
      <c r="E839" s="195"/>
      <c r="F839" s="195"/>
      <c r="G839" s="195"/>
      <c r="H839" s="195"/>
      <c r="I839" s="195"/>
      <c r="J839" s="195"/>
      <c r="K839" s="195"/>
      <c r="L839" s="195"/>
      <c r="M839" s="195"/>
      <c r="N839" s="195"/>
      <c r="O839" s="195"/>
      <c r="P839" s="195"/>
      <c r="Q839" s="195"/>
      <c r="R839" s="195"/>
      <c r="S839" s="195"/>
      <c r="T839" s="195"/>
      <c r="U839" s="195"/>
      <c r="V839" s="195"/>
      <c r="W839" s="195"/>
      <c r="X839" s="195"/>
      <c r="Y839" s="195"/>
    </row>
    <row r="840" spans="1:25">
      <c r="A840" s="195"/>
      <c r="B840" s="195"/>
      <c r="C840" s="195"/>
      <c r="D840" s="195"/>
      <c r="E840" s="195"/>
      <c r="F840" s="195"/>
      <c r="G840" s="195"/>
      <c r="H840" s="195"/>
      <c r="I840" s="195"/>
      <c r="J840" s="195"/>
      <c r="K840" s="195"/>
      <c r="L840" s="195"/>
      <c r="M840" s="195"/>
      <c r="N840" s="195"/>
      <c r="O840" s="195"/>
      <c r="P840" s="195"/>
      <c r="Q840" s="195"/>
      <c r="R840" s="195"/>
      <c r="S840" s="195"/>
      <c r="T840" s="195"/>
      <c r="U840" s="195"/>
      <c r="V840" s="195"/>
      <c r="W840" s="195"/>
      <c r="X840" s="195"/>
      <c r="Y840" s="195"/>
    </row>
    <row r="841" spans="1:25">
      <c r="A841" s="195"/>
      <c r="B841" s="195"/>
      <c r="C841" s="195"/>
      <c r="D841" s="195"/>
      <c r="E841" s="195"/>
      <c r="F841" s="195"/>
      <c r="G841" s="195"/>
      <c r="H841" s="195"/>
      <c r="I841" s="195"/>
      <c r="J841" s="195"/>
      <c r="K841" s="195"/>
      <c r="L841" s="195"/>
      <c r="M841" s="195"/>
      <c r="N841" s="195"/>
      <c r="O841" s="195"/>
      <c r="P841" s="195"/>
      <c r="Q841" s="195"/>
      <c r="R841" s="195"/>
      <c r="S841" s="195"/>
      <c r="T841" s="195"/>
      <c r="U841" s="195"/>
      <c r="V841" s="195"/>
      <c r="W841" s="195"/>
      <c r="X841" s="195"/>
      <c r="Y841" s="195"/>
    </row>
    <row r="842" spans="1:25">
      <c r="A842" s="195"/>
      <c r="B842" s="195"/>
      <c r="C842" s="195"/>
      <c r="D842" s="195"/>
      <c r="E842" s="195"/>
      <c r="F842" s="195"/>
      <c r="G842" s="195"/>
      <c r="H842" s="195"/>
      <c r="I842" s="195"/>
      <c r="J842" s="195"/>
      <c r="K842" s="195"/>
      <c r="L842" s="195"/>
      <c r="M842" s="195"/>
      <c r="N842" s="195"/>
      <c r="O842" s="195"/>
      <c r="P842" s="195"/>
      <c r="Q842" s="195"/>
      <c r="R842" s="195"/>
      <c r="S842" s="195"/>
      <c r="T842" s="195"/>
      <c r="U842" s="195"/>
      <c r="V842" s="195"/>
      <c r="W842" s="195"/>
      <c r="X842" s="195"/>
      <c r="Y842" s="195"/>
    </row>
    <row r="843" spans="1:25">
      <c r="A843" s="195"/>
      <c r="B843" s="195"/>
      <c r="C843" s="195"/>
      <c r="D843" s="195"/>
      <c r="E843" s="195"/>
      <c r="F843" s="195"/>
      <c r="G843" s="195"/>
      <c r="H843" s="195"/>
      <c r="I843" s="195"/>
      <c r="J843" s="195"/>
      <c r="K843" s="195"/>
      <c r="L843" s="195"/>
      <c r="M843" s="195"/>
      <c r="N843" s="195"/>
      <c r="O843" s="195"/>
      <c r="P843" s="195"/>
      <c r="Q843" s="195"/>
      <c r="R843" s="195"/>
      <c r="S843" s="195"/>
      <c r="T843" s="195"/>
      <c r="U843" s="195"/>
      <c r="V843" s="195"/>
      <c r="W843" s="195"/>
      <c r="X843" s="195"/>
      <c r="Y843" s="195"/>
    </row>
    <row r="844" spans="1:25">
      <c r="A844" s="195"/>
      <c r="B844" s="195"/>
      <c r="C844" s="195"/>
      <c r="D844" s="195"/>
      <c r="E844" s="195"/>
      <c r="F844" s="195"/>
      <c r="G844" s="195"/>
      <c r="H844" s="195"/>
      <c r="I844" s="195"/>
      <c r="J844" s="195"/>
      <c r="K844" s="195"/>
      <c r="L844" s="195"/>
      <c r="M844" s="195"/>
      <c r="N844" s="195"/>
      <c r="O844" s="195"/>
      <c r="P844" s="195"/>
      <c r="Q844" s="195"/>
      <c r="R844" s="195"/>
      <c r="S844" s="195"/>
      <c r="T844" s="195"/>
      <c r="U844" s="195"/>
      <c r="V844" s="195"/>
      <c r="W844" s="195"/>
      <c r="X844" s="195"/>
      <c r="Y844" s="195"/>
    </row>
    <row r="845" spans="1:25">
      <c r="A845" s="195"/>
      <c r="B845" s="195"/>
      <c r="C845" s="195"/>
      <c r="D845" s="195"/>
      <c r="E845" s="195"/>
      <c r="F845" s="195"/>
      <c r="G845" s="195"/>
      <c r="H845" s="195"/>
      <c r="I845" s="195"/>
      <c r="J845" s="195"/>
      <c r="K845" s="195"/>
      <c r="L845" s="195"/>
      <c r="M845" s="195"/>
      <c r="N845" s="195"/>
      <c r="O845" s="195"/>
      <c r="P845" s="195"/>
      <c r="Q845" s="195"/>
      <c r="R845" s="195"/>
      <c r="S845" s="195"/>
      <c r="T845" s="195"/>
      <c r="U845" s="195"/>
      <c r="V845" s="195"/>
      <c r="W845" s="195"/>
      <c r="X845" s="195"/>
      <c r="Y845" s="195"/>
    </row>
    <row r="846" spans="1:25">
      <c r="A846" s="195"/>
      <c r="B846" s="195"/>
      <c r="C846" s="195"/>
      <c r="D846" s="195"/>
      <c r="E846" s="195"/>
      <c r="F846" s="195"/>
      <c r="G846" s="195"/>
      <c r="H846" s="195"/>
      <c r="I846" s="195"/>
      <c r="J846" s="195"/>
      <c r="K846" s="195"/>
      <c r="L846" s="195"/>
      <c r="M846" s="195"/>
      <c r="N846" s="195"/>
      <c r="O846" s="195"/>
      <c r="P846" s="195"/>
      <c r="Q846" s="195"/>
      <c r="R846" s="195"/>
      <c r="S846" s="195"/>
      <c r="T846" s="195"/>
      <c r="U846" s="195"/>
      <c r="V846" s="195"/>
      <c r="W846" s="195"/>
      <c r="X846" s="195"/>
      <c r="Y846" s="195"/>
    </row>
    <row r="847" spans="1:25">
      <c r="A847" s="195"/>
      <c r="B847" s="195"/>
      <c r="C847" s="195"/>
      <c r="D847" s="195"/>
      <c r="E847" s="195"/>
      <c r="F847" s="195"/>
      <c r="G847" s="195"/>
      <c r="H847" s="195"/>
      <c r="I847" s="195"/>
      <c r="J847" s="195"/>
      <c r="K847" s="195"/>
      <c r="L847" s="195"/>
      <c r="M847" s="195"/>
      <c r="N847" s="195"/>
      <c r="O847" s="195"/>
      <c r="P847" s="195"/>
      <c r="Q847" s="195"/>
      <c r="R847" s="195"/>
      <c r="S847" s="195"/>
      <c r="T847" s="195"/>
      <c r="U847" s="195"/>
      <c r="V847" s="195"/>
      <c r="W847" s="195"/>
      <c r="X847" s="195"/>
      <c r="Y847" s="195"/>
    </row>
    <row r="848" spans="1:25">
      <c r="A848" s="195"/>
      <c r="B848" s="195"/>
      <c r="C848" s="195"/>
      <c r="D848" s="195"/>
      <c r="E848" s="195"/>
      <c r="F848" s="195"/>
      <c r="G848" s="195"/>
      <c r="H848" s="195"/>
      <c r="I848" s="195"/>
      <c r="J848" s="195"/>
      <c r="K848" s="195"/>
      <c r="L848" s="195"/>
      <c r="M848" s="195"/>
      <c r="N848" s="195"/>
      <c r="O848" s="195"/>
      <c r="P848" s="195"/>
      <c r="Q848" s="195"/>
      <c r="R848" s="195"/>
      <c r="S848" s="195"/>
      <c r="T848" s="195"/>
      <c r="U848" s="195"/>
      <c r="V848" s="195"/>
      <c r="W848" s="195"/>
      <c r="X848" s="195"/>
      <c r="Y848" s="195"/>
    </row>
    <row r="849" spans="1:25">
      <c r="A849" s="195"/>
      <c r="B849" s="195"/>
      <c r="C849" s="195"/>
      <c r="D849" s="195"/>
      <c r="E849" s="195"/>
      <c r="F849" s="195"/>
      <c r="G849" s="195"/>
      <c r="H849" s="195"/>
      <c r="I849" s="195"/>
      <c r="J849" s="195"/>
      <c r="K849" s="195"/>
      <c r="L849" s="195"/>
      <c r="M849" s="195"/>
      <c r="N849" s="195"/>
      <c r="O849" s="195"/>
      <c r="P849" s="195"/>
      <c r="Q849" s="195"/>
      <c r="R849" s="195"/>
      <c r="S849" s="195"/>
      <c r="T849" s="195"/>
      <c r="U849" s="195"/>
      <c r="V849" s="195"/>
      <c r="W849" s="195"/>
      <c r="X849" s="195"/>
      <c r="Y849" s="195"/>
    </row>
    <row r="850" spans="1:25">
      <c r="A850" s="195"/>
      <c r="B850" s="195"/>
      <c r="C850" s="195"/>
      <c r="D850" s="195"/>
      <c r="E850" s="195"/>
      <c r="F850" s="195"/>
      <c r="G850" s="195"/>
      <c r="H850" s="195"/>
      <c r="I850" s="195"/>
      <c r="J850" s="195"/>
      <c r="K850" s="195"/>
      <c r="L850" s="195"/>
      <c r="M850" s="195"/>
      <c r="N850" s="195"/>
      <c r="O850" s="195"/>
      <c r="P850" s="195"/>
      <c r="Q850" s="195"/>
      <c r="R850" s="195"/>
      <c r="S850" s="195"/>
      <c r="T850" s="195"/>
      <c r="U850" s="195"/>
      <c r="V850" s="195"/>
      <c r="W850" s="195"/>
      <c r="X850" s="195"/>
      <c r="Y850" s="195"/>
    </row>
    <row r="851" spans="1:25">
      <c r="A851" s="195"/>
      <c r="B851" s="195"/>
      <c r="C851" s="195"/>
      <c r="D851" s="195"/>
      <c r="E851" s="195"/>
      <c r="F851" s="195"/>
      <c r="G851" s="195"/>
      <c r="H851" s="195"/>
      <c r="I851" s="195"/>
      <c r="J851" s="195"/>
      <c r="K851" s="195"/>
      <c r="L851" s="195"/>
      <c r="M851" s="195"/>
      <c r="N851" s="195"/>
      <c r="O851" s="195"/>
      <c r="P851" s="195"/>
      <c r="Q851" s="195"/>
      <c r="R851" s="195"/>
      <c r="S851" s="195"/>
      <c r="T851" s="195"/>
      <c r="U851" s="195"/>
      <c r="V851" s="195"/>
      <c r="W851" s="195"/>
      <c r="X851" s="195"/>
      <c r="Y851" s="195"/>
    </row>
    <row r="852" spans="1:25">
      <c r="A852" s="195"/>
      <c r="B852" s="195"/>
      <c r="C852" s="195"/>
      <c r="D852" s="195"/>
      <c r="E852" s="195"/>
      <c r="F852" s="195"/>
      <c r="G852" s="195"/>
      <c r="H852" s="195"/>
      <c r="I852" s="195"/>
      <c r="J852" s="195"/>
      <c r="K852" s="195"/>
      <c r="L852" s="195"/>
      <c r="M852" s="195"/>
      <c r="N852" s="195"/>
      <c r="O852" s="195"/>
      <c r="P852" s="195"/>
      <c r="Q852" s="195"/>
      <c r="R852" s="195"/>
      <c r="S852" s="195"/>
      <c r="T852" s="195"/>
      <c r="U852" s="195"/>
      <c r="V852" s="195"/>
      <c r="W852" s="195"/>
      <c r="X852" s="195"/>
      <c r="Y852" s="195"/>
    </row>
    <row r="853" spans="1:25">
      <c r="A853" s="195"/>
      <c r="B853" s="195"/>
      <c r="C853" s="195"/>
      <c r="D853" s="195"/>
      <c r="E853" s="195"/>
      <c r="F853" s="195"/>
      <c r="G853" s="195"/>
      <c r="H853" s="195"/>
      <c r="I853" s="195"/>
      <c r="J853" s="195"/>
      <c r="K853" s="195"/>
      <c r="L853" s="195"/>
      <c r="M853" s="195"/>
      <c r="N853" s="195"/>
      <c r="O853" s="195"/>
      <c r="P853" s="195"/>
      <c r="Q853" s="195"/>
      <c r="R853" s="195"/>
      <c r="S853" s="195"/>
      <c r="T853" s="195"/>
      <c r="U853" s="195"/>
      <c r="V853" s="195"/>
      <c r="W853" s="195"/>
      <c r="X853" s="195"/>
      <c r="Y853" s="195"/>
    </row>
    <row r="854" spans="1:25">
      <c r="A854" s="195"/>
      <c r="B854" s="195"/>
      <c r="C854" s="195"/>
      <c r="D854" s="195"/>
      <c r="E854" s="195"/>
      <c r="F854" s="195"/>
      <c r="G854" s="195"/>
      <c r="H854" s="195"/>
      <c r="I854" s="195"/>
      <c r="J854" s="195"/>
      <c r="K854" s="195"/>
      <c r="L854" s="195"/>
      <c r="M854" s="195"/>
      <c r="N854" s="195"/>
      <c r="O854" s="195"/>
      <c r="P854" s="195"/>
      <c r="Q854" s="195"/>
      <c r="R854" s="195"/>
      <c r="S854" s="195"/>
      <c r="T854" s="195"/>
      <c r="U854" s="195"/>
      <c r="V854" s="195"/>
      <c r="W854" s="195"/>
      <c r="X854" s="195"/>
      <c r="Y854" s="195"/>
    </row>
    <row r="855" spans="1:25">
      <c r="A855" s="195"/>
      <c r="B855" s="195"/>
      <c r="C855" s="195"/>
      <c r="D855" s="195"/>
      <c r="E855" s="195"/>
      <c r="F855" s="195"/>
      <c r="G855" s="195"/>
      <c r="H855" s="195"/>
      <c r="I855" s="195"/>
      <c r="J855" s="195"/>
      <c r="K855" s="195"/>
      <c r="L855" s="195"/>
      <c r="M855" s="195"/>
      <c r="N855" s="195"/>
      <c r="O855" s="195"/>
      <c r="P855" s="195"/>
      <c r="Q855" s="195"/>
      <c r="R855" s="195"/>
      <c r="S855" s="195"/>
      <c r="T855" s="195"/>
      <c r="U855" s="195"/>
      <c r="V855" s="195"/>
      <c r="W855" s="195"/>
      <c r="X855" s="195"/>
      <c r="Y855" s="195"/>
    </row>
    <row r="856" spans="1:25">
      <c r="A856" s="195"/>
      <c r="B856" s="195"/>
      <c r="C856" s="195"/>
      <c r="D856" s="195"/>
      <c r="E856" s="195"/>
      <c r="F856" s="195"/>
      <c r="G856" s="195"/>
      <c r="H856" s="195"/>
      <c r="I856" s="195"/>
      <c r="J856" s="195"/>
      <c r="K856" s="195"/>
      <c r="L856" s="195"/>
      <c r="M856" s="195"/>
      <c r="N856" s="195"/>
      <c r="O856" s="195"/>
      <c r="P856" s="195"/>
      <c r="Q856" s="195"/>
      <c r="R856" s="195"/>
      <c r="S856" s="195"/>
      <c r="T856" s="195"/>
      <c r="U856" s="195"/>
      <c r="V856" s="195"/>
      <c r="W856" s="195"/>
      <c r="X856" s="195"/>
      <c r="Y856" s="195"/>
    </row>
    <row r="857" spans="1:25">
      <c r="A857" s="195"/>
      <c r="B857" s="195"/>
      <c r="C857" s="195"/>
      <c r="D857" s="195"/>
      <c r="E857" s="195"/>
      <c r="F857" s="195"/>
      <c r="G857" s="195"/>
      <c r="H857" s="195"/>
      <c r="I857" s="195"/>
      <c r="J857" s="195"/>
      <c r="K857" s="195"/>
      <c r="L857" s="195"/>
      <c r="M857" s="195"/>
      <c r="N857" s="195"/>
      <c r="O857" s="195"/>
      <c r="P857" s="195"/>
      <c r="Q857" s="195"/>
      <c r="R857" s="195"/>
      <c r="S857" s="195"/>
      <c r="T857" s="195"/>
      <c r="U857" s="195"/>
      <c r="V857" s="195"/>
      <c r="W857" s="195"/>
      <c r="X857" s="195"/>
      <c r="Y857" s="195"/>
    </row>
    <row r="858" spans="1:25">
      <c r="A858" s="195"/>
      <c r="B858" s="195"/>
      <c r="C858" s="195"/>
      <c r="D858" s="195"/>
      <c r="E858" s="195"/>
      <c r="F858" s="195"/>
      <c r="G858" s="195"/>
      <c r="H858" s="195"/>
      <c r="I858" s="195"/>
      <c r="J858" s="195"/>
      <c r="K858" s="195"/>
      <c r="L858" s="195"/>
      <c r="M858" s="195"/>
      <c r="N858" s="195"/>
      <c r="O858" s="195"/>
      <c r="P858" s="195"/>
      <c r="Q858" s="195"/>
      <c r="R858" s="195"/>
      <c r="S858" s="195"/>
      <c r="T858" s="195"/>
      <c r="U858" s="195"/>
      <c r="V858" s="195"/>
      <c r="W858" s="195"/>
      <c r="X858" s="195"/>
      <c r="Y858" s="195"/>
    </row>
    <row r="859" spans="1:25">
      <c r="A859" s="195"/>
      <c r="B859" s="195"/>
      <c r="C859" s="195"/>
      <c r="D859" s="195"/>
      <c r="E859" s="195"/>
      <c r="F859" s="195"/>
      <c r="G859" s="195"/>
      <c r="H859" s="195"/>
      <c r="I859" s="195"/>
      <c r="J859" s="195"/>
      <c r="K859" s="195"/>
      <c r="L859" s="195"/>
      <c r="M859" s="195"/>
      <c r="N859" s="195"/>
      <c r="O859" s="195"/>
      <c r="P859" s="195"/>
      <c r="Q859" s="195"/>
      <c r="R859" s="195"/>
      <c r="S859" s="195"/>
      <c r="T859" s="195"/>
      <c r="U859" s="195"/>
      <c r="V859" s="195"/>
      <c r="W859" s="195"/>
      <c r="X859" s="195"/>
      <c r="Y859" s="195"/>
    </row>
    <row r="860" spans="1:25">
      <c r="A860" s="195"/>
      <c r="B860" s="195"/>
      <c r="C860" s="195"/>
      <c r="D860" s="195"/>
      <c r="E860" s="195"/>
      <c r="F860" s="195"/>
      <c r="G860" s="195"/>
      <c r="H860" s="195"/>
      <c r="I860" s="195"/>
      <c r="J860" s="195"/>
      <c r="K860" s="195"/>
      <c r="L860" s="195"/>
      <c r="M860" s="195"/>
      <c r="N860" s="195"/>
      <c r="O860" s="195"/>
      <c r="P860" s="195"/>
      <c r="Q860" s="195"/>
      <c r="R860" s="195"/>
      <c r="S860" s="195"/>
      <c r="T860" s="195"/>
      <c r="U860" s="195"/>
      <c r="V860" s="195"/>
      <c r="W860" s="195"/>
      <c r="X860" s="195"/>
      <c r="Y860" s="195"/>
    </row>
    <row r="861" spans="1:25">
      <c r="A861" s="195"/>
      <c r="B861" s="195"/>
      <c r="C861" s="195"/>
      <c r="D861" s="195"/>
      <c r="E861" s="195"/>
      <c r="F861" s="195"/>
      <c r="G861" s="195"/>
      <c r="H861" s="195"/>
      <c r="I861" s="195"/>
      <c r="J861" s="195"/>
      <c r="K861" s="195"/>
      <c r="L861" s="195"/>
      <c r="M861" s="195"/>
      <c r="N861" s="195"/>
      <c r="O861" s="195"/>
      <c r="P861" s="195"/>
      <c r="Q861" s="195"/>
      <c r="R861" s="195"/>
      <c r="S861" s="195"/>
      <c r="T861" s="195"/>
      <c r="U861" s="195"/>
      <c r="V861" s="195"/>
      <c r="W861" s="195"/>
      <c r="X861" s="195"/>
      <c r="Y861" s="195"/>
    </row>
    <row r="862" spans="1:25">
      <c r="A862" s="195"/>
      <c r="B862" s="195"/>
      <c r="C862" s="195"/>
      <c r="D862" s="195"/>
      <c r="E862" s="195"/>
      <c r="F862" s="195"/>
      <c r="G862" s="195"/>
      <c r="H862" s="195"/>
      <c r="I862" s="195"/>
      <c r="J862" s="195"/>
      <c r="K862" s="195"/>
      <c r="L862" s="195"/>
      <c r="M862" s="195"/>
      <c r="N862" s="195"/>
      <c r="O862" s="195"/>
      <c r="P862" s="195"/>
      <c r="Q862" s="195"/>
      <c r="R862" s="195"/>
      <c r="S862" s="195"/>
      <c r="T862" s="195"/>
      <c r="U862" s="195"/>
      <c r="V862" s="195"/>
      <c r="W862" s="195"/>
      <c r="X862" s="195"/>
      <c r="Y862" s="195"/>
    </row>
    <row r="863" spans="1:25">
      <c r="A863" s="195"/>
      <c r="B863" s="195"/>
      <c r="C863" s="195"/>
      <c r="D863" s="195"/>
      <c r="E863" s="195"/>
      <c r="F863" s="195"/>
      <c r="G863" s="195"/>
      <c r="H863" s="195"/>
      <c r="I863" s="195"/>
      <c r="J863" s="195"/>
      <c r="K863" s="195"/>
      <c r="L863" s="195"/>
      <c r="M863" s="195"/>
      <c r="N863" s="195"/>
      <c r="O863" s="195"/>
      <c r="P863" s="195"/>
      <c r="Q863" s="195"/>
      <c r="R863" s="195"/>
      <c r="S863" s="195"/>
      <c r="T863" s="195"/>
      <c r="U863" s="195"/>
      <c r="V863" s="195"/>
      <c r="W863" s="195"/>
      <c r="X863" s="195"/>
      <c r="Y863" s="195"/>
    </row>
    <row r="864" spans="1:25">
      <c r="A864" s="195"/>
      <c r="B864" s="195"/>
      <c r="C864" s="195"/>
      <c r="D864" s="195"/>
      <c r="E864" s="195"/>
      <c r="F864" s="195"/>
      <c r="G864" s="195"/>
      <c r="H864" s="195"/>
      <c r="I864" s="195"/>
      <c r="J864" s="195"/>
      <c r="K864" s="195"/>
      <c r="L864" s="195"/>
      <c r="M864" s="195"/>
      <c r="N864" s="195"/>
      <c r="O864" s="195"/>
      <c r="P864" s="195"/>
      <c r="Q864" s="195"/>
      <c r="R864" s="195"/>
      <c r="S864" s="195"/>
      <c r="T864" s="195"/>
      <c r="U864" s="195"/>
      <c r="V864" s="195"/>
      <c r="W864" s="195"/>
      <c r="X864" s="195"/>
      <c r="Y864" s="195"/>
    </row>
    <row r="865" spans="1:25">
      <c r="A865" s="195"/>
      <c r="B865" s="195"/>
      <c r="C865" s="195"/>
      <c r="D865" s="195"/>
      <c r="E865" s="195"/>
      <c r="F865" s="195"/>
      <c r="G865" s="195"/>
      <c r="H865" s="195"/>
      <c r="I865" s="195"/>
      <c r="J865" s="195"/>
      <c r="K865" s="195"/>
      <c r="L865" s="195"/>
      <c r="M865" s="195"/>
      <c r="N865" s="195"/>
      <c r="O865" s="195"/>
      <c r="P865" s="195"/>
      <c r="Q865" s="195"/>
      <c r="R865" s="195"/>
      <c r="S865" s="195"/>
      <c r="T865" s="195"/>
      <c r="U865" s="195"/>
      <c r="V865" s="195"/>
      <c r="W865" s="195"/>
      <c r="X865" s="195"/>
      <c r="Y865" s="195"/>
    </row>
    <row r="866" spans="1:25">
      <c r="A866" s="195"/>
      <c r="B866" s="195"/>
      <c r="C866" s="195"/>
      <c r="D866" s="195"/>
      <c r="E866" s="195"/>
      <c r="F866" s="195"/>
      <c r="G866" s="195"/>
      <c r="H866" s="195"/>
      <c r="I866" s="195"/>
      <c r="J866" s="195"/>
      <c r="K866" s="195"/>
      <c r="L866" s="195"/>
      <c r="M866" s="195"/>
      <c r="N866" s="195"/>
      <c r="O866" s="195"/>
      <c r="P866" s="195"/>
      <c r="Q866" s="195"/>
      <c r="R866" s="195"/>
      <c r="S866" s="195"/>
      <c r="T866" s="195"/>
      <c r="U866" s="195"/>
      <c r="V866" s="195"/>
      <c r="W866" s="195"/>
      <c r="X866" s="195"/>
      <c r="Y866" s="195"/>
    </row>
    <row r="867" spans="1:25">
      <c r="A867" s="195"/>
      <c r="B867" s="195"/>
      <c r="C867" s="195"/>
      <c r="D867" s="195"/>
      <c r="E867" s="195"/>
      <c r="F867" s="195"/>
      <c r="G867" s="195"/>
      <c r="H867" s="195"/>
      <c r="I867" s="195"/>
      <c r="J867" s="195"/>
      <c r="K867" s="195"/>
      <c r="L867" s="195"/>
      <c r="M867" s="195"/>
      <c r="N867" s="195"/>
      <c r="O867" s="195"/>
      <c r="P867" s="195"/>
      <c r="Q867" s="195"/>
      <c r="R867" s="195"/>
      <c r="S867" s="195"/>
      <c r="T867" s="195"/>
      <c r="U867" s="195"/>
      <c r="V867" s="195"/>
      <c r="W867" s="195"/>
      <c r="X867" s="195"/>
      <c r="Y867" s="195"/>
    </row>
    <row r="868" spans="1:25">
      <c r="A868" s="195"/>
      <c r="B868" s="195"/>
      <c r="C868" s="195"/>
      <c r="D868" s="195"/>
      <c r="E868" s="195"/>
      <c r="F868" s="195"/>
      <c r="G868" s="195"/>
      <c r="H868" s="195"/>
      <c r="I868" s="195"/>
      <c r="J868" s="195"/>
      <c r="K868" s="195"/>
      <c r="L868" s="195"/>
      <c r="M868" s="195"/>
      <c r="N868" s="195"/>
      <c r="O868" s="195"/>
      <c r="P868" s="195"/>
      <c r="Q868" s="195"/>
      <c r="R868" s="195"/>
      <c r="S868" s="195"/>
      <c r="T868" s="195"/>
      <c r="U868" s="195"/>
      <c r="V868" s="195"/>
      <c r="W868" s="195"/>
      <c r="X868" s="195"/>
      <c r="Y868" s="195"/>
    </row>
    <row r="869" spans="1:25">
      <c r="A869" s="195"/>
      <c r="B869" s="195"/>
      <c r="C869" s="195"/>
      <c r="D869" s="195"/>
      <c r="E869" s="195"/>
      <c r="F869" s="195"/>
      <c r="G869" s="195"/>
      <c r="H869" s="195"/>
      <c r="I869" s="195"/>
      <c r="J869" s="195"/>
      <c r="K869" s="195"/>
      <c r="L869" s="195"/>
      <c r="M869" s="195"/>
      <c r="N869" s="195"/>
      <c r="O869" s="195"/>
      <c r="P869" s="195"/>
      <c r="Q869" s="195"/>
      <c r="R869" s="195"/>
      <c r="S869" s="195"/>
      <c r="T869" s="195"/>
      <c r="U869" s="195"/>
      <c r="V869" s="195"/>
      <c r="W869" s="195"/>
      <c r="X869" s="195"/>
      <c r="Y869" s="195"/>
    </row>
    <row r="870" spans="1:25">
      <c r="A870" s="195"/>
      <c r="B870" s="195"/>
      <c r="C870" s="195"/>
      <c r="D870" s="195"/>
      <c r="E870" s="195"/>
      <c r="F870" s="195"/>
      <c r="G870" s="195"/>
      <c r="H870" s="195"/>
      <c r="I870" s="195"/>
      <c r="J870" s="195"/>
      <c r="K870" s="195"/>
      <c r="L870" s="195"/>
      <c r="M870" s="195"/>
      <c r="N870" s="195"/>
      <c r="O870" s="195"/>
      <c r="P870" s="195"/>
      <c r="Q870" s="195"/>
      <c r="R870" s="195"/>
      <c r="S870" s="195"/>
      <c r="T870" s="195"/>
      <c r="U870" s="195"/>
      <c r="V870" s="195"/>
      <c r="W870" s="195"/>
      <c r="X870" s="195"/>
      <c r="Y870" s="195"/>
    </row>
    <row r="871" spans="1:25">
      <c r="A871" s="195"/>
      <c r="B871" s="195"/>
      <c r="C871" s="195"/>
      <c r="D871" s="195"/>
      <c r="E871" s="195"/>
      <c r="F871" s="195"/>
      <c r="G871" s="195"/>
      <c r="H871" s="195"/>
      <c r="I871" s="195"/>
      <c r="J871" s="195"/>
      <c r="K871" s="195"/>
      <c r="L871" s="195"/>
      <c r="M871" s="195"/>
      <c r="N871" s="195"/>
      <c r="O871" s="195"/>
      <c r="P871" s="195"/>
      <c r="Q871" s="195"/>
      <c r="R871" s="195"/>
      <c r="S871" s="195"/>
      <c r="T871" s="195"/>
      <c r="U871" s="195"/>
      <c r="V871" s="195"/>
      <c r="W871" s="195"/>
      <c r="X871" s="195"/>
      <c r="Y871" s="195"/>
    </row>
    <row r="872" spans="1:25">
      <c r="A872" s="195"/>
      <c r="B872" s="195"/>
      <c r="C872" s="195"/>
      <c r="D872" s="195"/>
      <c r="E872" s="195"/>
      <c r="F872" s="195"/>
      <c r="G872" s="195"/>
      <c r="H872" s="195"/>
      <c r="I872" s="195"/>
      <c r="J872" s="195"/>
      <c r="K872" s="195"/>
      <c r="L872" s="195"/>
      <c r="M872" s="195"/>
      <c r="N872" s="195"/>
      <c r="O872" s="195"/>
      <c r="P872" s="195"/>
      <c r="Q872" s="195"/>
      <c r="R872" s="195"/>
      <c r="S872" s="195"/>
      <c r="T872" s="195"/>
      <c r="U872" s="195"/>
      <c r="V872" s="195"/>
      <c r="W872" s="195"/>
      <c r="X872" s="195"/>
      <c r="Y872" s="195"/>
    </row>
    <row r="873" spans="1:25">
      <c r="A873" s="195"/>
      <c r="B873" s="195"/>
      <c r="C873" s="195"/>
      <c r="D873" s="195"/>
      <c r="E873" s="195"/>
      <c r="F873" s="195"/>
      <c r="G873" s="195"/>
      <c r="H873" s="195"/>
      <c r="I873" s="195"/>
      <c r="J873" s="195"/>
      <c r="K873" s="195"/>
      <c r="L873" s="195"/>
      <c r="M873" s="195"/>
      <c r="N873" s="195"/>
      <c r="O873" s="195"/>
      <c r="P873" s="195"/>
      <c r="Q873" s="195"/>
      <c r="R873" s="195"/>
      <c r="S873" s="195"/>
      <c r="T873" s="195"/>
      <c r="U873" s="195"/>
      <c r="V873" s="195"/>
      <c r="W873" s="195"/>
      <c r="X873" s="195"/>
      <c r="Y873" s="195"/>
    </row>
    <row r="874" spans="1:25">
      <c r="A874" s="195"/>
      <c r="B874" s="195"/>
      <c r="C874" s="195"/>
      <c r="D874" s="195"/>
      <c r="E874" s="195"/>
      <c r="F874" s="195"/>
      <c r="G874" s="195"/>
      <c r="H874" s="195"/>
      <c r="I874" s="195"/>
      <c r="J874" s="195"/>
      <c r="K874" s="195"/>
      <c r="L874" s="195"/>
      <c r="M874" s="195"/>
      <c r="N874" s="195"/>
      <c r="O874" s="195"/>
      <c r="P874" s="195"/>
      <c r="Q874" s="195"/>
      <c r="R874" s="195"/>
      <c r="S874" s="195"/>
      <c r="T874" s="195"/>
      <c r="U874" s="195"/>
      <c r="V874" s="195"/>
      <c r="W874" s="195"/>
      <c r="X874" s="195"/>
      <c r="Y874" s="195"/>
    </row>
    <row r="875" spans="1:25">
      <c r="A875" s="195"/>
      <c r="B875" s="195"/>
      <c r="C875" s="195"/>
      <c r="D875" s="195"/>
      <c r="E875" s="195"/>
      <c r="F875" s="195"/>
      <c r="G875" s="195"/>
      <c r="H875" s="195"/>
      <c r="I875" s="195"/>
      <c r="J875" s="195"/>
      <c r="K875" s="195"/>
      <c r="L875" s="195"/>
      <c r="M875" s="195"/>
      <c r="N875" s="195"/>
      <c r="O875" s="195"/>
      <c r="P875" s="195"/>
      <c r="Q875" s="195"/>
      <c r="R875" s="195"/>
      <c r="S875" s="195"/>
      <c r="T875" s="195"/>
      <c r="U875" s="195"/>
      <c r="V875" s="195"/>
      <c r="W875" s="195"/>
      <c r="X875" s="195"/>
      <c r="Y875" s="195"/>
    </row>
    <row r="876" spans="1:25">
      <c r="A876" s="195"/>
      <c r="B876" s="195"/>
      <c r="C876" s="195"/>
      <c r="D876" s="195"/>
      <c r="E876" s="195"/>
      <c r="F876" s="195"/>
      <c r="G876" s="195"/>
      <c r="H876" s="195"/>
      <c r="I876" s="195"/>
      <c r="J876" s="195"/>
      <c r="K876" s="195"/>
      <c r="L876" s="195"/>
      <c r="M876" s="195"/>
      <c r="N876" s="195"/>
      <c r="O876" s="195"/>
      <c r="P876" s="195"/>
      <c r="Q876" s="195"/>
      <c r="R876" s="195"/>
      <c r="S876" s="195"/>
      <c r="T876" s="195"/>
      <c r="U876" s="195"/>
      <c r="V876" s="195"/>
      <c r="W876" s="195"/>
      <c r="X876" s="195"/>
      <c r="Y876" s="195"/>
    </row>
    <row r="877" spans="1:25">
      <c r="A877" s="195"/>
      <c r="B877" s="195"/>
      <c r="C877" s="195"/>
      <c r="D877" s="195"/>
      <c r="E877" s="195"/>
      <c r="F877" s="195"/>
      <c r="G877" s="195"/>
      <c r="H877" s="195"/>
      <c r="I877" s="195"/>
      <c r="J877" s="195"/>
      <c r="K877" s="195"/>
      <c r="L877" s="195"/>
      <c r="M877" s="195"/>
      <c r="N877" s="195"/>
      <c r="O877" s="195"/>
      <c r="P877" s="195"/>
      <c r="Q877" s="195"/>
      <c r="R877" s="195"/>
      <c r="S877" s="195"/>
      <c r="T877" s="195"/>
      <c r="U877" s="195"/>
      <c r="V877" s="195"/>
      <c r="W877" s="195"/>
      <c r="X877" s="195"/>
      <c r="Y877" s="195"/>
    </row>
    <row r="878" spans="1:25">
      <c r="A878" s="195"/>
      <c r="B878" s="195"/>
      <c r="C878" s="195"/>
      <c r="D878" s="195"/>
      <c r="E878" s="195"/>
      <c r="F878" s="195"/>
      <c r="G878" s="195"/>
      <c r="H878" s="195"/>
      <c r="I878" s="195"/>
      <c r="J878" s="195"/>
      <c r="K878" s="195"/>
      <c r="L878" s="195"/>
      <c r="M878" s="195"/>
      <c r="N878" s="195"/>
      <c r="O878" s="195"/>
      <c r="P878" s="195"/>
      <c r="Q878" s="195"/>
      <c r="R878" s="195"/>
      <c r="S878" s="195"/>
      <c r="T878" s="195"/>
      <c r="U878" s="195"/>
      <c r="V878" s="195"/>
      <c r="W878" s="195"/>
      <c r="X878" s="195"/>
      <c r="Y878" s="195"/>
    </row>
    <row r="879" spans="1:25">
      <c r="A879" s="195"/>
      <c r="B879" s="195"/>
      <c r="C879" s="195"/>
      <c r="D879" s="195"/>
      <c r="E879" s="195"/>
      <c r="F879" s="195"/>
      <c r="G879" s="195"/>
      <c r="H879" s="195"/>
      <c r="I879" s="195"/>
      <c r="J879" s="195"/>
      <c r="K879" s="195"/>
      <c r="L879" s="195"/>
      <c r="M879" s="195"/>
      <c r="N879" s="195"/>
      <c r="O879" s="195"/>
      <c r="P879" s="195"/>
      <c r="Q879" s="195"/>
      <c r="R879" s="195"/>
      <c r="S879" s="195"/>
      <c r="T879" s="195"/>
      <c r="U879" s="195"/>
      <c r="V879" s="195"/>
      <c r="W879" s="195"/>
      <c r="X879" s="195"/>
      <c r="Y879" s="195"/>
    </row>
    <row r="880" spans="1:25">
      <c r="A880" s="195"/>
      <c r="B880" s="195"/>
      <c r="C880" s="195"/>
      <c r="D880" s="195"/>
      <c r="E880" s="195"/>
      <c r="F880" s="195"/>
      <c r="G880" s="195"/>
      <c r="H880" s="195"/>
      <c r="I880" s="195"/>
      <c r="J880" s="195"/>
      <c r="K880" s="195"/>
      <c r="L880" s="195"/>
      <c r="M880" s="195"/>
      <c r="N880" s="195"/>
      <c r="O880" s="195"/>
      <c r="P880" s="195"/>
      <c r="Q880" s="195"/>
      <c r="R880" s="195"/>
      <c r="S880" s="195"/>
      <c r="T880" s="195"/>
      <c r="U880" s="195"/>
      <c r="V880" s="195"/>
      <c r="W880" s="195"/>
      <c r="X880" s="195"/>
      <c r="Y880" s="195"/>
    </row>
    <row r="881" spans="1:25">
      <c r="A881" s="195"/>
      <c r="B881" s="195"/>
      <c r="C881" s="195"/>
      <c r="D881" s="195"/>
      <c r="E881" s="195"/>
      <c r="F881" s="195"/>
      <c r="G881" s="195"/>
      <c r="H881" s="195"/>
      <c r="I881" s="195"/>
      <c r="J881" s="195"/>
      <c r="K881" s="195"/>
      <c r="L881" s="195"/>
      <c r="M881" s="195"/>
      <c r="N881" s="195"/>
      <c r="O881" s="195"/>
      <c r="P881" s="195"/>
      <c r="Q881" s="195"/>
      <c r="R881" s="195"/>
      <c r="S881" s="195"/>
      <c r="T881" s="195"/>
      <c r="U881" s="195"/>
      <c r="V881" s="195"/>
      <c r="W881" s="195"/>
      <c r="X881" s="195"/>
      <c r="Y881" s="195"/>
    </row>
    <row r="882" spans="1:25">
      <c r="A882" s="195"/>
      <c r="B882" s="195"/>
      <c r="C882" s="195"/>
      <c r="D882" s="195"/>
      <c r="E882" s="195"/>
      <c r="F882" s="195"/>
      <c r="G882" s="195"/>
      <c r="H882" s="195"/>
      <c r="I882" s="195"/>
      <c r="J882" s="195"/>
      <c r="K882" s="195"/>
      <c r="L882" s="195"/>
      <c r="M882" s="195"/>
      <c r="N882" s="195"/>
      <c r="O882" s="195"/>
      <c r="P882" s="195"/>
      <c r="Q882" s="195"/>
      <c r="R882" s="195"/>
      <c r="S882" s="195"/>
      <c r="T882" s="195"/>
      <c r="U882" s="195"/>
      <c r="V882" s="195"/>
      <c r="W882" s="195"/>
      <c r="X882" s="195"/>
      <c r="Y882" s="195"/>
    </row>
    <row r="883" spans="1:25">
      <c r="A883" s="195"/>
      <c r="B883" s="195"/>
      <c r="C883" s="195"/>
      <c r="D883" s="195"/>
      <c r="E883" s="195"/>
      <c r="F883" s="195"/>
      <c r="G883" s="195"/>
      <c r="H883" s="195"/>
      <c r="I883" s="195"/>
      <c r="J883" s="195"/>
      <c r="K883" s="195"/>
      <c r="L883" s="195"/>
      <c r="M883" s="195"/>
      <c r="N883" s="195"/>
      <c r="O883" s="195"/>
      <c r="P883" s="195"/>
      <c r="Q883" s="195"/>
      <c r="R883" s="195"/>
      <c r="S883" s="195"/>
      <c r="T883" s="195"/>
      <c r="U883" s="195"/>
      <c r="V883" s="195"/>
      <c r="W883" s="195"/>
      <c r="X883" s="195"/>
      <c r="Y883" s="195"/>
    </row>
    <row r="884" spans="1:25">
      <c r="A884" s="195"/>
      <c r="B884" s="195"/>
      <c r="C884" s="195"/>
      <c r="D884" s="195"/>
      <c r="E884" s="195"/>
      <c r="F884" s="195"/>
      <c r="G884" s="195"/>
      <c r="H884" s="195"/>
      <c r="I884" s="195"/>
      <c r="J884" s="195"/>
      <c r="K884" s="195"/>
      <c r="L884" s="195"/>
      <c r="M884" s="195"/>
      <c r="N884" s="195"/>
      <c r="O884" s="195"/>
      <c r="P884" s="195"/>
      <c r="Q884" s="195"/>
      <c r="R884" s="195"/>
      <c r="S884" s="195"/>
      <c r="T884" s="195"/>
      <c r="U884" s="195"/>
      <c r="V884" s="195"/>
      <c r="W884" s="195"/>
      <c r="X884" s="195"/>
      <c r="Y884" s="195"/>
    </row>
    <row r="885" spans="1:25">
      <c r="A885" s="195"/>
      <c r="B885" s="195"/>
      <c r="C885" s="195"/>
      <c r="D885" s="195"/>
      <c r="E885" s="195"/>
      <c r="F885" s="195"/>
      <c r="G885" s="195"/>
      <c r="H885" s="195"/>
      <c r="I885" s="195"/>
      <c r="J885" s="195"/>
      <c r="K885" s="195"/>
      <c r="L885" s="195"/>
      <c r="M885" s="195"/>
      <c r="N885" s="195"/>
      <c r="O885" s="195"/>
      <c r="P885" s="195"/>
      <c r="Q885" s="195"/>
      <c r="R885" s="195"/>
      <c r="S885" s="195"/>
      <c r="T885" s="195"/>
      <c r="U885" s="195"/>
      <c r="V885" s="195"/>
      <c r="W885" s="195"/>
      <c r="X885" s="195"/>
      <c r="Y885" s="195"/>
    </row>
    <row r="886" spans="1:25">
      <c r="A886" s="195"/>
      <c r="B886" s="195"/>
      <c r="C886" s="195"/>
      <c r="D886" s="195"/>
      <c r="E886" s="195"/>
      <c r="F886" s="195"/>
      <c r="G886" s="195"/>
      <c r="H886" s="195"/>
      <c r="I886" s="195"/>
      <c r="J886" s="195"/>
      <c r="K886" s="195"/>
      <c r="L886" s="195"/>
      <c r="M886" s="195"/>
      <c r="N886" s="195"/>
      <c r="O886" s="195"/>
      <c r="P886" s="195"/>
      <c r="Q886" s="195"/>
      <c r="R886" s="195"/>
      <c r="S886" s="195"/>
      <c r="T886" s="195"/>
      <c r="U886" s="195"/>
      <c r="V886" s="195"/>
      <c r="W886" s="195"/>
      <c r="X886" s="195"/>
      <c r="Y886" s="195"/>
    </row>
    <row r="887" spans="1:25">
      <c r="A887" s="195"/>
      <c r="B887" s="195"/>
      <c r="C887" s="195"/>
      <c r="D887" s="195"/>
      <c r="E887" s="195"/>
      <c r="F887" s="195"/>
      <c r="G887" s="195"/>
      <c r="H887" s="195"/>
      <c r="I887" s="195"/>
      <c r="J887" s="195"/>
      <c r="K887" s="195"/>
      <c r="L887" s="195"/>
      <c r="M887" s="195"/>
      <c r="N887" s="195"/>
      <c r="O887" s="195"/>
      <c r="P887" s="195"/>
      <c r="Q887" s="195"/>
      <c r="R887" s="195"/>
      <c r="S887" s="195"/>
      <c r="T887" s="195"/>
      <c r="U887" s="195"/>
      <c r="V887" s="195"/>
      <c r="W887" s="195"/>
      <c r="X887" s="195"/>
      <c r="Y887" s="195"/>
    </row>
    <row r="888" spans="1:25">
      <c r="A888" s="195"/>
      <c r="B888" s="195"/>
      <c r="C888" s="195"/>
      <c r="D888" s="195"/>
      <c r="E888" s="195"/>
      <c r="F888" s="195"/>
      <c r="G888" s="195"/>
      <c r="H888" s="195"/>
      <c r="I888" s="195"/>
      <c r="J888" s="195"/>
      <c r="K888" s="195"/>
      <c r="L888" s="195"/>
      <c r="M888" s="195"/>
      <c r="N888" s="195"/>
      <c r="O888" s="195"/>
      <c r="P888" s="195"/>
      <c r="Q888" s="195"/>
      <c r="R888" s="195"/>
      <c r="S888" s="195"/>
      <c r="T888" s="195"/>
      <c r="U888" s="195"/>
      <c r="V888" s="195"/>
      <c r="W888" s="195"/>
      <c r="X888" s="195"/>
      <c r="Y888" s="195"/>
    </row>
    <row r="889" spans="1:25">
      <c r="A889" s="195"/>
      <c r="B889" s="195"/>
      <c r="C889" s="195"/>
      <c r="D889" s="195"/>
      <c r="E889" s="195"/>
      <c r="F889" s="195"/>
      <c r="G889" s="195"/>
      <c r="H889" s="195"/>
      <c r="I889" s="195"/>
      <c r="J889" s="195"/>
      <c r="K889" s="195"/>
      <c r="L889" s="195"/>
      <c r="M889" s="195"/>
      <c r="N889" s="195"/>
      <c r="O889" s="195"/>
      <c r="P889" s="195"/>
      <c r="Q889" s="195"/>
      <c r="R889" s="195"/>
      <c r="S889" s="195"/>
      <c r="T889" s="195"/>
      <c r="U889" s="195"/>
      <c r="V889" s="195"/>
      <c r="W889" s="195"/>
      <c r="X889" s="195"/>
      <c r="Y889" s="195"/>
    </row>
    <row r="890" spans="1:25">
      <c r="A890" s="195"/>
      <c r="B890" s="195"/>
      <c r="C890" s="195"/>
      <c r="D890" s="195"/>
      <c r="E890" s="195"/>
      <c r="F890" s="195"/>
      <c r="G890" s="195"/>
      <c r="H890" s="195"/>
      <c r="I890" s="195"/>
      <c r="J890" s="195"/>
      <c r="K890" s="195"/>
      <c r="L890" s="195"/>
      <c r="M890" s="195"/>
      <c r="N890" s="195"/>
      <c r="O890" s="195"/>
      <c r="P890" s="195"/>
      <c r="Q890" s="195"/>
      <c r="R890" s="195"/>
      <c r="S890" s="195"/>
      <c r="T890" s="195"/>
      <c r="U890" s="195"/>
      <c r="V890" s="195"/>
      <c r="W890" s="195"/>
      <c r="X890" s="195"/>
      <c r="Y890" s="195"/>
    </row>
    <row r="891" spans="1:25">
      <c r="A891" s="195"/>
      <c r="B891" s="195"/>
      <c r="C891" s="195"/>
      <c r="D891" s="195"/>
      <c r="E891" s="195"/>
      <c r="F891" s="195"/>
      <c r="G891" s="195"/>
      <c r="H891" s="195"/>
      <c r="I891" s="195"/>
      <c r="J891" s="195"/>
      <c r="K891" s="195"/>
      <c r="L891" s="195"/>
      <c r="M891" s="195"/>
      <c r="N891" s="195"/>
      <c r="O891" s="195"/>
      <c r="P891" s="195"/>
      <c r="Q891" s="195"/>
      <c r="R891" s="195"/>
      <c r="S891" s="195"/>
      <c r="T891" s="195"/>
      <c r="U891" s="195"/>
      <c r="V891" s="195"/>
      <c r="W891" s="195"/>
      <c r="X891" s="195"/>
      <c r="Y891" s="195"/>
    </row>
    <row r="892" spans="1:25">
      <c r="A892" s="195"/>
      <c r="B892" s="195"/>
      <c r="C892" s="195"/>
      <c r="D892" s="195"/>
      <c r="E892" s="195"/>
      <c r="F892" s="195"/>
      <c r="G892" s="195"/>
      <c r="H892" s="195"/>
      <c r="I892" s="195"/>
      <c r="J892" s="195"/>
      <c r="K892" s="195"/>
      <c r="L892" s="195"/>
      <c r="M892" s="195"/>
      <c r="N892" s="195"/>
      <c r="O892" s="195"/>
      <c r="P892" s="195"/>
      <c r="Q892" s="195"/>
      <c r="R892" s="195"/>
      <c r="S892" s="195"/>
      <c r="T892" s="195"/>
      <c r="U892" s="195"/>
      <c r="V892" s="195"/>
      <c r="W892" s="195"/>
      <c r="X892" s="195"/>
      <c r="Y892" s="195"/>
    </row>
    <row r="893" spans="1:25">
      <c r="A893" s="195"/>
      <c r="B893" s="195"/>
      <c r="C893" s="195"/>
      <c r="D893" s="195"/>
      <c r="E893" s="195"/>
      <c r="F893" s="195"/>
      <c r="G893" s="195"/>
      <c r="H893" s="195"/>
      <c r="I893" s="195"/>
      <c r="J893" s="195"/>
      <c r="K893" s="195"/>
      <c r="L893" s="195"/>
      <c r="M893" s="195"/>
      <c r="N893" s="195"/>
      <c r="O893" s="195"/>
      <c r="P893" s="195"/>
      <c r="Q893" s="195"/>
      <c r="R893" s="195"/>
      <c r="S893" s="195"/>
      <c r="T893" s="195"/>
      <c r="U893" s="195"/>
      <c r="V893" s="195"/>
      <c r="W893" s="195"/>
      <c r="X893" s="195"/>
      <c r="Y893" s="195"/>
    </row>
    <row r="894" spans="1:25">
      <c r="A894" s="195"/>
      <c r="B894" s="195"/>
      <c r="C894" s="195"/>
      <c r="D894" s="195"/>
      <c r="E894" s="195"/>
      <c r="F894" s="195"/>
      <c r="G894" s="195"/>
      <c r="H894" s="195"/>
      <c r="I894" s="195"/>
      <c r="J894" s="195"/>
      <c r="K894" s="195"/>
      <c r="L894" s="195"/>
      <c r="M894" s="195"/>
      <c r="N894" s="195"/>
      <c r="O894" s="195"/>
      <c r="P894" s="195"/>
      <c r="Q894" s="195"/>
      <c r="R894" s="195"/>
      <c r="S894" s="195"/>
      <c r="T894" s="195"/>
      <c r="U894" s="195"/>
      <c r="V894" s="195"/>
      <c r="W894" s="195"/>
      <c r="X894" s="195"/>
      <c r="Y894" s="195"/>
    </row>
    <row r="895" spans="1:25">
      <c r="A895" s="195"/>
      <c r="B895" s="195"/>
      <c r="C895" s="195"/>
      <c r="D895" s="195"/>
      <c r="E895" s="195"/>
      <c r="F895" s="195"/>
      <c r="G895" s="195"/>
      <c r="H895" s="195"/>
      <c r="I895" s="195"/>
      <c r="J895" s="195"/>
      <c r="K895" s="195"/>
      <c r="L895" s="195"/>
      <c r="M895" s="195"/>
      <c r="N895" s="195"/>
      <c r="O895" s="195"/>
      <c r="P895" s="195"/>
      <c r="Q895" s="195"/>
      <c r="R895" s="195"/>
      <c r="S895" s="195"/>
      <c r="T895" s="195"/>
      <c r="U895" s="195"/>
      <c r="V895" s="195"/>
      <c r="W895" s="195"/>
      <c r="X895" s="195"/>
      <c r="Y895" s="195"/>
    </row>
    <row r="896" spans="1:25">
      <c r="A896" s="195"/>
      <c r="B896" s="195"/>
      <c r="C896" s="195"/>
      <c r="D896" s="195"/>
      <c r="E896" s="195"/>
      <c r="F896" s="195"/>
      <c r="G896" s="195"/>
      <c r="H896" s="195"/>
      <c r="I896" s="195"/>
      <c r="J896" s="195"/>
      <c r="K896" s="195"/>
      <c r="L896" s="195"/>
      <c r="M896" s="195"/>
      <c r="N896" s="195"/>
      <c r="O896" s="195"/>
      <c r="P896" s="195"/>
      <c r="Q896" s="195"/>
      <c r="R896" s="195"/>
      <c r="S896" s="195"/>
      <c r="T896" s="195"/>
      <c r="U896" s="195"/>
      <c r="V896" s="195"/>
      <c r="W896" s="195"/>
      <c r="X896" s="195"/>
      <c r="Y896" s="195"/>
    </row>
    <row r="897" spans="1:25">
      <c r="A897" s="195"/>
      <c r="B897" s="195"/>
      <c r="C897" s="195"/>
      <c r="D897" s="195"/>
      <c r="E897" s="195"/>
      <c r="F897" s="195"/>
      <c r="G897" s="195"/>
      <c r="H897" s="195"/>
      <c r="I897" s="195"/>
      <c r="J897" s="195"/>
      <c r="K897" s="195"/>
      <c r="L897" s="195"/>
      <c r="M897" s="195"/>
      <c r="N897" s="195"/>
      <c r="O897" s="195"/>
      <c r="P897" s="195"/>
      <c r="Q897" s="195"/>
      <c r="R897" s="195"/>
      <c r="S897" s="195"/>
      <c r="T897" s="195"/>
      <c r="U897" s="195"/>
      <c r="V897" s="195"/>
      <c r="W897" s="195"/>
      <c r="X897" s="195"/>
      <c r="Y897" s="195"/>
    </row>
    <row r="898" spans="1:25">
      <c r="A898" s="195"/>
      <c r="B898" s="195"/>
      <c r="C898" s="195"/>
      <c r="D898" s="195"/>
      <c r="E898" s="195"/>
      <c r="F898" s="195"/>
      <c r="G898" s="195"/>
      <c r="H898" s="195"/>
      <c r="I898" s="195"/>
      <c r="J898" s="195"/>
      <c r="K898" s="195"/>
      <c r="L898" s="195"/>
      <c r="M898" s="195"/>
      <c r="N898" s="195"/>
      <c r="O898" s="195"/>
      <c r="P898" s="195"/>
      <c r="Q898" s="195"/>
      <c r="R898" s="195"/>
      <c r="S898" s="195"/>
      <c r="T898" s="195"/>
      <c r="U898" s="195"/>
      <c r="V898" s="195"/>
      <c r="W898" s="195"/>
      <c r="X898" s="195"/>
      <c r="Y898" s="195"/>
    </row>
    <row r="899" spans="1:25">
      <c r="A899" s="195"/>
      <c r="B899" s="195"/>
      <c r="C899" s="195"/>
      <c r="D899" s="195"/>
      <c r="E899" s="195"/>
      <c r="F899" s="195"/>
      <c r="G899" s="195"/>
      <c r="H899" s="195"/>
      <c r="I899" s="195"/>
      <c r="J899" s="195"/>
      <c r="K899" s="195"/>
      <c r="L899" s="195"/>
      <c r="M899" s="195"/>
      <c r="N899" s="195"/>
      <c r="O899" s="195"/>
      <c r="P899" s="195"/>
      <c r="Q899" s="195"/>
      <c r="R899" s="195"/>
      <c r="S899" s="195"/>
      <c r="T899" s="195"/>
      <c r="U899" s="195"/>
      <c r="V899" s="195"/>
      <c r="W899" s="195"/>
      <c r="X899" s="195"/>
      <c r="Y899" s="195"/>
    </row>
    <row r="900" spans="1:25">
      <c r="A900" s="195"/>
      <c r="B900" s="195"/>
      <c r="C900" s="195"/>
      <c r="D900" s="195"/>
      <c r="E900" s="195"/>
      <c r="F900" s="195"/>
      <c r="G900" s="195"/>
      <c r="H900" s="195"/>
      <c r="I900" s="195"/>
      <c r="J900" s="195"/>
      <c r="K900" s="195"/>
      <c r="L900" s="195"/>
      <c r="M900" s="195"/>
      <c r="N900" s="195"/>
      <c r="O900" s="195"/>
      <c r="P900" s="195"/>
      <c r="Q900" s="195"/>
      <c r="R900" s="195"/>
      <c r="S900" s="195"/>
      <c r="T900" s="195"/>
      <c r="U900" s="195"/>
      <c r="V900" s="195"/>
      <c r="W900" s="195"/>
      <c r="X900" s="195"/>
      <c r="Y900" s="195"/>
    </row>
    <row r="901" spans="1:25">
      <c r="A901" s="195"/>
      <c r="B901" s="195"/>
      <c r="C901" s="195"/>
      <c r="D901" s="195"/>
      <c r="E901" s="195"/>
      <c r="F901" s="195"/>
      <c r="G901" s="195"/>
      <c r="H901" s="195"/>
      <c r="I901" s="195"/>
      <c r="J901" s="195"/>
      <c r="K901" s="195"/>
      <c r="L901" s="195"/>
      <c r="M901" s="195"/>
      <c r="N901" s="195"/>
      <c r="O901" s="195"/>
      <c r="P901" s="195"/>
      <c r="Q901" s="195"/>
      <c r="R901" s="195"/>
      <c r="S901" s="195"/>
      <c r="T901" s="195"/>
      <c r="U901" s="195"/>
      <c r="V901" s="195"/>
      <c r="W901" s="195"/>
      <c r="X901" s="195"/>
      <c r="Y901" s="195"/>
    </row>
    <row r="902" spans="1:25">
      <c r="A902" s="195"/>
      <c r="B902" s="195"/>
      <c r="C902" s="195"/>
      <c r="D902" s="195"/>
      <c r="E902" s="195"/>
      <c r="F902" s="195"/>
      <c r="G902" s="195"/>
      <c r="H902" s="195"/>
      <c r="I902" s="195"/>
      <c r="J902" s="195"/>
      <c r="K902" s="195"/>
      <c r="L902" s="195"/>
      <c r="M902" s="195"/>
      <c r="N902" s="195"/>
      <c r="O902" s="195"/>
      <c r="P902" s="195"/>
      <c r="Q902" s="195"/>
      <c r="R902" s="195"/>
      <c r="S902" s="195"/>
      <c r="T902" s="195"/>
      <c r="U902" s="195"/>
      <c r="V902" s="195"/>
      <c r="W902" s="195"/>
      <c r="X902" s="195"/>
      <c r="Y902" s="195"/>
    </row>
    <row r="903" spans="1:25">
      <c r="A903" s="195"/>
      <c r="B903" s="195"/>
      <c r="C903" s="195"/>
      <c r="D903" s="195"/>
      <c r="E903" s="195"/>
      <c r="F903" s="195"/>
      <c r="G903" s="195"/>
      <c r="H903" s="195"/>
      <c r="I903" s="195"/>
      <c r="J903" s="195"/>
      <c r="K903" s="195"/>
      <c r="L903" s="195"/>
      <c r="M903" s="195"/>
      <c r="N903" s="195"/>
      <c r="O903" s="195"/>
      <c r="P903" s="195"/>
      <c r="Q903" s="195"/>
      <c r="R903" s="195"/>
      <c r="S903" s="195"/>
      <c r="T903" s="195"/>
      <c r="U903" s="195"/>
      <c r="V903" s="195"/>
      <c r="W903" s="195"/>
      <c r="X903" s="195"/>
      <c r="Y903" s="195"/>
    </row>
    <row r="904" spans="1:25">
      <c r="A904" s="195"/>
      <c r="B904" s="195"/>
      <c r="C904" s="195"/>
      <c r="D904" s="195"/>
      <c r="E904" s="195"/>
      <c r="F904" s="195"/>
      <c r="G904" s="195"/>
      <c r="H904" s="195"/>
      <c r="I904" s="195"/>
      <c r="J904" s="195"/>
      <c r="K904" s="195"/>
      <c r="L904" s="195"/>
      <c r="M904" s="195"/>
      <c r="N904" s="195"/>
      <c r="O904" s="195"/>
      <c r="P904" s="195"/>
      <c r="Q904" s="195"/>
      <c r="R904" s="195"/>
      <c r="S904" s="195"/>
      <c r="T904" s="195"/>
      <c r="U904" s="195"/>
      <c r="V904" s="195"/>
      <c r="W904" s="195"/>
      <c r="X904" s="195"/>
      <c r="Y904" s="195"/>
    </row>
    <row r="905" spans="1:25">
      <c r="A905" s="195"/>
      <c r="B905" s="195"/>
      <c r="C905" s="195"/>
      <c r="D905" s="195"/>
      <c r="E905" s="195"/>
      <c r="F905" s="195"/>
      <c r="G905" s="195"/>
      <c r="H905" s="195"/>
      <c r="I905" s="195"/>
      <c r="J905" s="195"/>
      <c r="K905" s="195"/>
      <c r="L905" s="195"/>
      <c r="M905" s="195"/>
      <c r="N905" s="195"/>
      <c r="O905" s="195"/>
      <c r="P905" s="195"/>
      <c r="Q905" s="195"/>
      <c r="R905" s="195"/>
      <c r="S905" s="195"/>
      <c r="T905" s="195"/>
      <c r="U905" s="195"/>
      <c r="V905" s="195"/>
      <c r="W905" s="195"/>
      <c r="X905" s="195"/>
      <c r="Y905" s="195"/>
    </row>
    <row r="906" spans="1:25">
      <c r="A906" s="195"/>
      <c r="B906" s="195"/>
      <c r="C906" s="195"/>
      <c r="D906" s="195"/>
      <c r="E906" s="195"/>
      <c r="F906" s="195"/>
      <c r="G906" s="195"/>
      <c r="H906" s="195"/>
      <c r="I906" s="195"/>
      <c r="J906" s="195"/>
      <c r="K906" s="195"/>
      <c r="L906" s="195"/>
      <c r="M906" s="195"/>
      <c r="N906" s="195"/>
      <c r="O906" s="195"/>
      <c r="P906" s="195"/>
      <c r="Q906" s="195"/>
      <c r="R906" s="195"/>
      <c r="S906" s="195"/>
      <c r="T906" s="195"/>
      <c r="U906" s="195"/>
      <c r="V906" s="195"/>
      <c r="W906" s="195"/>
      <c r="X906" s="195"/>
      <c r="Y906" s="195"/>
    </row>
    <row r="907" spans="1:25">
      <c r="A907" s="195"/>
      <c r="B907" s="195"/>
      <c r="C907" s="195"/>
      <c r="D907" s="195"/>
      <c r="E907" s="195"/>
      <c r="F907" s="195"/>
      <c r="G907" s="195"/>
      <c r="H907" s="195"/>
      <c r="I907" s="195"/>
      <c r="J907" s="195"/>
      <c r="K907" s="195"/>
      <c r="L907" s="195"/>
      <c r="M907" s="195"/>
      <c r="N907" s="195"/>
      <c r="O907" s="195"/>
      <c r="P907" s="195"/>
      <c r="Q907" s="195"/>
      <c r="R907" s="195"/>
      <c r="S907" s="195"/>
      <c r="T907" s="195"/>
      <c r="U907" s="195"/>
      <c r="V907" s="195"/>
      <c r="W907" s="195"/>
      <c r="X907" s="195"/>
      <c r="Y907" s="195"/>
    </row>
    <row r="908" spans="1:25">
      <c r="A908" s="195"/>
      <c r="B908" s="195"/>
      <c r="C908" s="195"/>
      <c r="D908" s="195"/>
      <c r="E908" s="195"/>
      <c r="F908" s="195"/>
      <c r="G908" s="195"/>
      <c r="H908" s="195"/>
      <c r="I908" s="195"/>
      <c r="J908" s="195"/>
      <c r="K908" s="195"/>
      <c r="L908" s="195"/>
      <c r="M908" s="195"/>
      <c r="N908" s="195"/>
      <c r="O908" s="195"/>
      <c r="P908" s="195"/>
      <c r="Q908" s="195"/>
      <c r="R908" s="195"/>
      <c r="S908" s="195"/>
      <c r="T908" s="195"/>
      <c r="U908" s="195"/>
      <c r="V908" s="195"/>
      <c r="W908" s="195"/>
      <c r="X908" s="195"/>
      <c r="Y908" s="195"/>
    </row>
    <row r="909" spans="1:25">
      <c r="A909" s="195"/>
      <c r="B909" s="195"/>
      <c r="C909" s="195"/>
      <c r="D909" s="195"/>
      <c r="E909" s="195"/>
      <c r="F909" s="195"/>
      <c r="G909" s="195"/>
      <c r="H909" s="195"/>
      <c r="I909" s="195"/>
      <c r="J909" s="195"/>
      <c r="K909" s="195"/>
      <c r="L909" s="195"/>
      <c r="M909" s="195"/>
      <c r="N909" s="195"/>
      <c r="O909" s="195"/>
      <c r="P909" s="195"/>
      <c r="Q909" s="195"/>
      <c r="R909" s="195"/>
      <c r="S909" s="195"/>
      <c r="T909" s="195"/>
      <c r="U909" s="195"/>
      <c r="V909" s="195"/>
      <c r="W909" s="195"/>
      <c r="X909" s="195"/>
      <c r="Y909" s="195"/>
    </row>
    <row r="910" spans="1:25">
      <c r="A910" s="195"/>
      <c r="B910" s="195"/>
      <c r="C910" s="195"/>
      <c r="D910" s="195"/>
      <c r="E910" s="195"/>
      <c r="F910" s="195"/>
      <c r="G910" s="195"/>
      <c r="H910" s="195"/>
      <c r="I910" s="195"/>
      <c r="J910" s="195"/>
      <c r="K910" s="195"/>
      <c r="L910" s="195"/>
      <c r="M910" s="195"/>
      <c r="N910" s="195"/>
      <c r="O910" s="195"/>
      <c r="P910" s="195"/>
      <c r="Q910" s="195"/>
      <c r="R910" s="195"/>
      <c r="S910" s="195"/>
      <c r="T910" s="195"/>
      <c r="U910" s="195"/>
      <c r="V910" s="195"/>
      <c r="W910" s="195"/>
      <c r="X910" s="195"/>
      <c r="Y910" s="195"/>
    </row>
    <row r="911" spans="1:25">
      <c r="A911" s="195"/>
      <c r="B911" s="195"/>
      <c r="C911" s="195"/>
      <c r="D911" s="195"/>
      <c r="E911" s="195"/>
      <c r="F911" s="195"/>
      <c r="G911" s="195"/>
      <c r="H911" s="195"/>
      <c r="I911" s="195"/>
      <c r="J911" s="195"/>
      <c r="K911" s="195"/>
      <c r="L911" s="195"/>
      <c r="M911" s="195"/>
      <c r="N911" s="195"/>
      <c r="O911" s="195"/>
      <c r="P911" s="195"/>
      <c r="Q911" s="195"/>
      <c r="R911" s="195"/>
      <c r="S911" s="195"/>
      <c r="T911" s="195"/>
      <c r="U911" s="195"/>
      <c r="V911" s="195"/>
      <c r="W911" s="195"/>
      <c r="X911" s="195"/>
      <c r="Y911" s="195"/>
    </row>
    <row r="912" spans="1:25">
      <c r="A912" s="195"/>
      <c r="B912" s="195"/>
      <c r="C912" s="195"/>
      <c r="D912" s="195"/>
      <c r="E912" s="195"/>
      <c r="F912" s="195"/>
      <c r="G912" s="195"/>
      <c r="H912" s="195"/>
      <c r="I912" s="195"/>
      <c r="J912" s="195"/>
      <c r="K912" s="195"/>
      <c r="L912" s="195"/>
      <c r="M912" s="195"/>
      <c r="N912" s="195"/>
      <c r="O912" s="195"/>
      <c r="P912" s="195"/>
      <c r="Q912" s="195"/>
      <c r="R912" s="195"/>
      <c r="S912" s="195"/>
      <c r="T912" s="195"/>
      <c r="U912" s="195"/>
      <c r="V912" s="195"/>
      <c r="W912" s="195"/>
      <c r="X912" s="195"/>
      <c r="Y912" s="195"/>
    </row>
    <row r="913" spans="1:25">
      <c r="A913" s="195"/>
      <c r="B913" s="195"/>
      <c r="C913" s="195"/>
      <c r="D913" s="195"/>
      <c r="E913" s="195"/>
      <c r="F913" s="195"/>
      <c r="G913" s="195"/>
      <c r="H913" s="195"/>
      <c r="I913" s="195"/>
      <c r="J913" s="195"/>
      <c r="K913" s="195"/>
      <c r="L913" s="195"/>
      <c r="M913" s="195"/>
      <c r="N913" s="195"/>
      <c r="O913" s="195"/>
      <c r="P913" s="195"/>
      <c r="Q913" s="195"/>
      <c r="R913" s="195"/>
      <c r="S913" s="195"/>
      <c r="T913" s="195"/>
      <c r="U913" s="195"/>
      <c r="V913" s="195"/>
      <c r="W913" s="195"/>
      <c r="X913" s="195"/>
      <c r="Y913" s="195"/>
    </row>
    <row r="914" spans="1:25">
      <c r="A914" s="195"/>
      <c r="B914" s="195"/>
      <c r="C914" s="195"/>
      <c r="D914" s="195"/>
      <c r="E914" s="195"/>
      <c r="F914" s="195"/>
      <c r="G914" s="195"/>
      <c r="H914" s="195"/>
      <c r="I914" s="195"/>
      <c r="J914" s="195"/>
      <c r="K914" s="195"/>
      <c r="L914" s="195"/>
      <c r="M914" s="195"/>
      <c r="N914" s="195"/>
      <c r="O914" s="195"/>
      <c r="P914" s="195"/>
      <c r="Q914" s="195"/>
      <c r="R914" s="195"/>
      <c r="S914" s="195"/>
      <c r="T914" s="195"/>
      <c r="U914" s="195"/>
      <c r="V914" s="195"/>
      <c r="W914" s="195"/>
      <c r="X914" s="195"/>
      <c r="Y914" s="195"/>
    </row>
    <row r="915" spans="1:25">
      <c r="A915" s="195"/>
      <c r="B915" s="195"/>
      <c r="C915" s="195"/>
      <c r="D915" s="195"/>
      <c r="E915" s="195"/>
      <c r="F915" s="195"/>
      <c r="G915" s="195"/>
      <c r="H915" s="195"/>
      <c r="I915" s="195"/>
      <c r="J915" s="195"/>
      <c r="K915" s="195"/>
      <c r="L915" s="195"/>
      <c r="M915" s="195"/>
      <c r="N915" s="195"/>
      <c r="O915" s="195"/>
      <c r="P915" s="195"/>
      <c r="Q915" s="195"/>
      <c r="R915" s="195"/>
      <c r="S915" s="195"/>
      <c r="T915" s="195"/>
      <c r="U915" s="195"/>
      <c r="V915" s="195"/>
      <c r="W915" s="195"/>
      <c r="X915" s="195"/>
      <c r="Y915" s="195"/>
    </row>
    <row r="916" spans="1:25">
      <c r="A916" s="195"/>
      <c r="B916" s="195"/>
      <c r="C916" s="195"/>
      <c r="D916" s="195"/>
      <c r="E916" s="195"/>
      <c r="F916" s="195"/>
      <c r="G916" s="195"/>
      <c r="H916" s="195"/>
      <c r="I916" s="195"/>
      <c r="J916" s="195"/>
      <c r="K916" s="195"/>
      <c r="L916" s="195"/>
      <c r="M916" s="195"/>
      <c r="N916" s="195"/>
      <c r="O916" s="195"/>
      <c r="P916" s="195"/>
      <c r="Q916" s="195"/>
      <c r="R916" s="195"/>
      <c r="S916" s="195"/>
      <c r="T916" s="195"/>
      <c r="U916" s="195"/>
      <c r="V916" s="195"/>
      <c r="W916" s="195"/>
      <c r="X916" s="195"/>
      <c r="Y916" s="195"/>
    </row>
    <row r="917" spans="1:25">
      <c r="A917" s="195"/>
      <c r="B917" s="195"/>
      <c r="C917" s="195"/>
      <c r="D917" s="195"/>
      <c r="E917" s="195"/>
      <c r="F917" s="195"/>
      <c r="G917" s="195"/>
      <c r="H917" s="195"/>
      <c r="I917" s="195"/>
      <c r="J917" s="195"/>
      <c r="K917" s="195"/>
      <c r="L917" s="195"/>
      <c r="M917" s="195"/>
      <c r="N917" s="195"/>
      <c r="O917" s="195"/>
      <c r="P917" s="195"/>
      <c r="Q917" s="195"/>
      <c r="R917" s="195"/>
      <c r="S917" s="195"/>
      <c r="T917" s="195"/>
      <c r="U917" s="195"/>
      <c r="V917" s="195"/>
      <c r="W917" s="195"/>
      <c r="X917" s="195"/>
      <c r="Y917" s="195"/>
    </row>
    <row r="918" spans="1:25">
      <c r="A918" s="195"/>
      <c r="B918" s="195"/>
      <c r="C918" s="195"/>
      <c r="D918" s="195"/>
      <c r="E918" s="195"/>
      <c r="F918" s="195"/>
      <c r="G918" s="195"/>
      <c r="H918" s="195"/>
      <c r="I918" s="195"/>
      <c r="J918" s="195"/>
      <c r="K918" s="195"/>
      <c r="L918" s="195"/>
      <c r="M918" s="195"/>
      <c r="N918" s="195"/>
      <c r="O918" s="195"/>
      <c r="P918" s="195"/>
      <c r="Q918" s="195"/>
      <c r="R918" s="195"/>
      <c r="S918" s="195"/>
      <c r="T918" s="195"/>
      <c r="U918" s="195"/>
      <c r="V918" s="195"/>
      <c r="W918" s="195"/>
      <c r="X918" s="195"/>
      <c r="Y918" s="195"/>
    </row>
    <row r="919" spans="1:25">
      <c r="A919" s="195"/>
      <c r="B919" s="195"/>
      <c r="C919" s="195"/>
      <c r="D919" s="195"/>
      <c r="E919" s="195"/>
      <c r="F919" s="195"/>
      <c r="G919" s="195"/>
      <c r="H919" s="195"/>
      <c r="I919" s="195"/>
      <c r="J919" s="195"/>
      <c r="K919" s="195"/>
      <c r="L919" s="195"/>
      <c r="M919" s="195"/>
      <c r="N919" s="195"/>
      <c r="O919" s="195"/>
      <c r="P919" s="195"/>
      <c r="Q919" s="195"/>
      <c r="R919" s="195"/>
      <c r="S919" s="195"/>
      <c r="T919" s="195"/>
      <c r="U919" s="195"/>
      <c r="V919" s="195"/>
      <c r="W919" s="195"/>
      <c r="X919" s="195"/>
      <c r="Y919" s="195"/>
    </row>
    <row r="920" spans="1:25">
      <c r="A920" s="195"/>
      <c r="B920" s="195"/>
      <c r="C920" s="195"/>
      <c r="D920" s="195"/>
      <c r="E920" s="195"/>
      <c r="F920" s="195"/>
      <c r="G920" s="195"/>
      <c r="H920" s="195"/>
      <c r="I920" s="195"/>
      <c r="J920" s="195"/>
      <c r="K920" s="195"/>
      <c r="L920" s="195"/>
      <c r="M920" s="195"/>
      <c r="N920" s="195"/>
      <c r="O920" s="195"/>
      <c r="P920" s="195"/>
      <c r="Q920" s="195"/>
      <c r="R920" s="195"/>
      <c r="S920" s="195"/>
      <c r="T920" s="195"/>
      <c r="U920" s="195"/>
      <c r="V920" s="195"/>
      <c r="W920" s="195"/>
      <c r="X920" s="195"/>
      <c r="Y920" s="195"/>
    </row>
    <row r="921" spans="1:25">
      <c r="A921" s="195"/>
      <c r="B921" s="195"/>
      <c r="C921" s="195"/>
      <c r="D921" s="195"/>
      <c r="E921" s="195"/>
      <c r="F921" s="195"/>
      <c r="G921" s="195"/>
      <c r="H921" s="195"/>
      <c r="I921" s="195"/>
      <c r="J921" s="195"/>
      <c r="K921" s="195"/>
      <c r="L921" s="195"/>
      <c r="M921" s="195"/>
      <c r="N921" s="195"/>
      <c r="O921" s="195"/>
      <c r="P921" s="195"/>
      <c r="Q921" s="195"/>
      <c r="R921" s="195"/>
      <c r="S921" s="195"/>
      <c r="T921" s="195"/>
      <c r="U921" s="195"/>
      <c r="V921" s="195"/>
      <c r="W921" s="195"/>
      <c r="X921" s="195"/>
      <c r="Y921" s="195"/>
    </row>
    <row r="922" spans="1:25">
      <c r="A922" s="195"/>
      <c r="B922" s="195"/>
      <c r="C922" s="195"/>
      <c r="D922" s="195"/>
      <c r="E922" s="195"/>
      <c r="F922" s="195"/>
      <c r="G922" s="195"/>
      <c r="H922" s="195"/>
      <c r="I922" s="195"/>
      <c r="J922" s="195"/>
      <c r="K922" s="195"/>
      <c r="L922" s="195"/>
      <c r="M922" s="195"/>
      <c r="N922" s="195"/>
      <c r="O922" s="195"/>
      <c r="P922" s="195"/>
      <c r="Q922" s="195"/>
      <c r="R922" s="195"/>
      <c r="S922" s="195"/>
      <c r="T922" s="195"/>
      <c r="U922" s="195"/>
      <c r="V922" s="195"/>
      <c r="W922" s="195"/>
      <c r="X922" s="195"/>
      <c r="Y922" s="195"/>
    </row>
    <row r="923" spans="1:25">
      <c r="A923" s="195"/>
      <c r="B923" s="195"/>
      <c r="C923" s="195"/>
      <c r="D923" s="195"/>
      <c r="E923" s="195"/>
      <c r="F923" s="195"/>
      <c r="G923" s="195"/>
      <c r="H923" s="195"/>
      <c r="I923" s="195"/>
      <c r="J923" s="195"/>
      <c r="K923" s="195"/>
      <c r="L923" s="195"/>
      <c r="M923" s="195"/>
      <c r="N923" s="195"/>
      <c r="O923" s="195"/>
      <c r="P923" s="195"/>
      <c r="Q923" s="195"/>
      <c r="R923" s="195"/>
      <c r="S923" s="195"/>
      <c r="T923" s="195"/>
      <c r="U923" s="195"/>
      <c r="V923" s="195"/>
      <c r="W923" s="195"/>
      <c r="X923" s="195"/>
      <c r="Y923" s="195"/>
    </row>
    <row r="924" spans="1:25">
      <c r="A924" s="195"/>
      <c r="B924" s="195"/>
      <c r="C924" s="195"/>
      <c r="D924" s="195"/>
      <c r="E924" s="195"/>
      <c r="F924" s="195"/>
      <c r="G924" s="195"/>
      <c r="H924" s="195"/>
      <c r="I924" s="195"/>
      <c r="J924" s="195"/>
      <c r="K924" s="195"/>
      <c r="L924" s="195"/>
      <c r="M924" s="195"/>
      <c r="N924" s="195"/>
      <c r="O924" s="195"/>
      <c r="P924" s="195"/>
      <c r="Q924" s="195"/>
      <c r="R924" s="195"/>
      <c r="S924" s="195"/>
      <c r="T924" s="195"/>
      <c r="U924" s="195"/>
      <c r="V924" s="195"/>
      <c r="W924" s="195"/>
      <c r="X924" s="195"/>
      <c r="Y924" s="195"/>
    </row>
    <row r="925" spans="1:25">
      <c r="A925" s="195"/>
      <c r="B925" s="195"/>
      <c r="C925" s="195"/>
      <c r="D925" s="195"/>
      <c r="E925" s="195"/>
      <c r="F925" s="195"/>
      <c r="G925" s="195"/>
      <c r="H925" s="195"/>
      <c r="I925" s="195"/>
      <c r="J925" s="195"/>
      <c r="K925" s="195"/>
      <c r="L925" s="195"/>
      <c r="M925" s="195"/>
      <c r="N925" s="195"/>
      <c r="O925" s="195"/>
      <c r="P925" s="195"/>
      <c r="Q925" s="195"/>
      <c r="R925" s="195"/>
      <c r="S925" s="195"/>
      <c r="T925" s="195"/>
      <c r="U925" s="195"/>
      <c r="V925" s="195"/>
      <c r="W925" s="195"/>
      <c r="X925" s="195"/>
      <c r="Y925" s="195"/>
    </row>
    <row r="926" spans="1:25">
      <c r="A926" s="195"/>
      <c r="B926" s="195"/>
      <c r="C926" s="195"/>
      <c r="D926" s="195"/>
      <c r="E926" s="195"/>
      <c r="F926" s="195"/>
      <c r="G926" s="195"/>
      <c r="H926" s="195"/>
      <c r="I926" s="195"/>
      <c r="J926" s="195"/>
      <c r="K926" s="195"/>
      <c r="L926" s="195"/>
      <c r="M926" s="195"/>
      <c r="N926" s="195"/>
      <c r="O926" s="195"/>
      <c r="P926" s="195"/>
      <c r="Q926" s="195"/>
      <c r="R926" s="195"/>
      <c r="S926" s="195"/>
      <c r="T926" s="195"/>
      <c r="U926" s="195"/>
      <c r="V926" s="195"/>
      <c r="W926" s="195"/>
      <c r="X926" s="195"/>
      <c r="Y926" s="195"/>
    </row>
    <row r="927" spans="1:25">
      <c r="A927" s="195"/>
      <c r="B927" s="195"/>
      <c r="C927" s="195"/>
      <c r="D927" s="195"/>
      <c r="E927" s="195"/>
      <c r="F927" s="195"/>
      <c r="G927" s="195"/>
      <c r="H927" s="195"/>
      <c r="I927" s="195"/>
      <c r="J927" s="195"/>
      <c r="K927" s="195"/>
      <c r="L927" s="195"/>
      <c r="M927" s="195"/>
      <c r="N927" s="195"/>
      <c r="O927" s="195"/>
      <c r="P927" s="195"/>
      <c r="Q927" s="195"/>
      <c r="R927" s="195"/>
      <c r="S927" s="195"/>
      <c r="T927" s="195"/>
      <c r="U927" s="195"/>
      <c r="V927" s="195"/>
      <c r="W927" s="195"/>
      <c r="X927" s="195"/>
      <c r="Y927" s="195"/>
    </row>
    <row r="928" spans="1:25">
      <c r="A928" s="195"/>
      <c r="B928" s="195"/>
      <c r="C928" s="195"/>
      <c r="D928" s="195"/>
      <c r="E928" s="195"/>
      <c r="F928" s="195"/>
      <c r="G928" s="195"/>
      <c r="H928" s="195"/>
      <c r="I928" s="195"/>
      <c r="J928" s="195"/>
      <c r="K928" s="195"/>
      <c r="L928" s="195"/>
      <c r="M928" s="195"/>
      <c r="N928" s="195"/>
      <c r="O928" s="195"/>
      <c r="P928" s="195"/>
      <c r="Q928" s="195"/>
      <c r="R928" s="195"/>
      <c r="S928" s="195"/>
      <c r="T928" s="195"/>
      <c r="U928" s="195"/>
      <c r="V928" s="195"/>
      <c r="W928" s="195"/>
      <c r="X928" s="195"/>
      <c r="Y928" s="195"/>
    </row>
    <row r="929" spans="1:25">
      <c r="A929" s="195"/>
      <c r="B929" s="195"/>
      <c r="C929" s="195"/>
      <c r="D929" s="195"/>
      <c r="E929" s="195"/>
      <c r="F929" s="195"/>
      <c r="G929" s="195"/>
      <c r="H929" s="195"/>
      <c r="I929" s="195"/>
      <c r="J929" s="195"/>
      <c r="K929" s="195"/>
      <c r="L929" s="195"/>
      <c r="M929" s="195"/>
      <c r="N929" s="195"/>
      <c r="O929" s="195"/>
      <c r="P929" s="195"/>
      <c r="Q929" s="195"/>
      <c r="R929" s="195"/>
      <c r="S929" s="195"/>
      <c r="T929" s="195"/>
      <c r="U929" s="195"/>
      <c r="V929" s="195"/>
      <c r="W929" s="195"/>
      <c r="X929" s="195"/>
      <c r="Y929" s="195"/>
    </row>
    <row r="930" spans="1:25">
      <c r="A930" s="195"/>
      <c r="B930" s="195"/>
      <c r="C930" s="195"/>
      <c r="D930" s="195"/>
      <c r="E930" s="195"/>
      <c r="F930" s="195"/>
      <c r="G930" s="195"/>
      <c r="H930" s="195"/>
      <c r="I930" s="195"/>
      <c r="J930" s="195"/>
      <c r="K930" s="195"/>
      <c r="L930" s="195"/>
      <c r="M930" s="195"/>
      <c r="N930" s="195"/>
      <c r="O930" s="195"/>
      <c r="P930" s="195"/>
      <c r="Q930" s="195"/>
      <c r="R930" s="195"/>
      <c r="S930" s="195"/>
      <c r="T930" s="195"/>
      <c r="U930" s="195"/>
      <c r="V930" s="195"/>
      <c r="W930" s="195"/>
      <c r="X930" s="195"/>
      <c r="Y930" s="195"/>
    </row>
    <row r="931" spans="1:25">
      <c r="A931" s="195"/>
      <c r="B931" s="195"/>
      <c r="C931" s="195"/>
      <c r="D931" s="195"/>
      <c r="E931" s="195"/>
      <c r="F931" s="195"/>
      <c r="G931" s="195"/>
      <c r="H931" s="195"/>
      <c r="I931" s="195"/>
      <c r="J931" s="195"/>
      <c r="K931" s="195"/>
      <c r="L931" s="195"/>
      <c r="M931" s="195"/>
      <c r="N931" s="195"/>
      <c r="O931" s="195"/>
      <c r="P931" s="195"/>
      <c r="Q931" s="195"/>
      <c r="R931" s="195"/>
      <c r="S931" s="195"/>
      <c r="T931" s="195"/>
      <c r="U931" s="195"/>
      <c r="V931" s="195"/>
      <c r="W931" s="195"/>
      <c r="X931" s="195"/>
      <c r="Y931" s="195"/>
    </row>
    <row r="932" spans="1:25">
      <c r="A932" s="195"/>
      <c r="B932" s="195"/>
      <c r="C932" s="195"/>
      <c r="D932" s="195"/>
      <c r="E932" s="195"/>
      <c r="F932" s="195"/>
      <c r="G932" s="195"/>
      <c r="H932" s="195"/>
      <c r="I932" s="195"/>
      <c r="J932" s="195"/>
      <c r="K932" s="195"/>
      <c r="L932" s="195"/>
      <c r="M932" s="195"/>
      <c r="N932" s="195"/>
      <c r="O932" s="195"/>
      <c r="P932" s="195"/>
      <c r="Q932" s="195"/>
      <c r="R932" s="195"/>
      <c r="S932" s="195"/>
      <c r="T932" s="195"/>
      <c r="U932" s="195"/>
      <c r="V932" s="195"/>
      <c r="W932" s="195"/>
      <c r="X932" s="195"/>
      <c r="Y932" s="195"/>
    </row>
    <row r="933" spans="1:25">
      <c r="A933" s="195"/>
      <c r="B933" s="195"/>
      <c r="C933" s="195"/>
      <c r="D933" s="195"/>
      <c r="E933" s="195"/>
      <c r="F933" s="195"/>
      <c r="G933" s="195"/>
      <c r="H933" s="195"/>
      <c r="I933" s="195"/>
      <c r="J933" s="195"/>
      <c r="K933" s="195"/>
      <c r="L933" s="195"/>
      <c r="M933" s="195"/>
      <c r="N933" s="195"/>
      <c r="O933" s="195"/>
      <c r="P933" s="195"/>
      <c r="Q933" s="195"/>
      <c r="R933" s="195"/>
      <c r="S933" s="195"/>
      <c r="T933" s="195"/>
      <c r="U933" s="195"/>
      <c r="V933" s="195"/>
      <c r="W933" s="195"/>
      <c r="X933" s="195"/>
      <c r="Y933" s="195"/>
    </row>
    <row r="934" spans="1:25">
      <c r="A934" s="195"/>
      <c r="B934" s="195"/>
      <c r="C934" s="195"/>
      <c r="D934" s="195"/>
      <c r="E934" s="195"/>
      <c r="F934" s="195"/>
      <c r="G934" s="195"/>
      <c r="H934" s="195"/>
      <c r="I934" s="195"/>
      <c r="J934" s="195"/>
      <c r="K934" s="195"/>
      <c r="L934" s="195"/>
      <c r="M934" s="195"/>
      <c r="N934" s="195"/>
      <c r="O934" s="195"/>
      <c r="P934" s="195"/>
      <c r="Q934" s="195"/>
      <c r="R934" s="195"/>
      <c r="S934" s="195"/>
      <c r="T934" s="195"/>
      <c r="U934" s="195"/>
      <c r="V934" s="195"/>
      <c r="W934" s="195"/>
      <c r="X934" s="195"/>
      <c r="Y934" s="195"/>
    </row>
    <row r="935" spans="1:25">
      <c r="A935" s="195"/>
      <c r="B935" s="195"/>
      <c r="C935" s="195"/>
      <c r="D935" s="195"/>
      <c r="E935" s="195"/>
      <c r="F935" s="195"/>
      <c r="G935" s="195"/>
      <c r="H935" s="195"/>
      <c r="I935" s="195"/>
      <c r="J935" s="195"/>
      <c r="K935" s="195"/>
      <c r="L935" s="195"/>
      <c r="M935" s="195"/>
      <c r="N935" s="195"/>
      <c r="O935" s="195"/>
      <c r="P935" s="195"/>
      <c r="Q935" s="195"/>
      <c r="R935" s="195"/>
      <c r="S935" s="195"/>
      <c r="T935" s="195"/>
      <c r="U935" s="195"/>
      <c r="V935" s="195"/>
      <c r="W935" s="195"/>
      <c r="X935" s="195"/>
      <c r="Y935" s="195"/>
    </row>
    <row r="936" spans="1:25">
      <c r="A936" s="195"/>
      <c r="B936" s="195"/>
      <c r="C936" s="195"/>
      <c r="D936" s="195"/>
      <c r="E936" s="195"/>
      <c r="F936" s="195"/>
      <c r="G936" s="195"/>
      <c r="H936" s="195"/>
      <c r="I936" s="195"/>
      <c r="J936" s="195"/>
      <c r="K936" s="195"/>
      <c r="L936" s="195"/>
      <c r="M936" s="195"/>
      <c r="N936" s="195"/>
      <c r="O936" s="195"/>
      <c r="P936" s="195"/>
      <c r="Q936" s="195"/>
      <c r="R936" s="195"/>
      <c r="S936" s="195"/>
      <c r="T936" s="195"/>
      <c r="U936" s="195"/>
      <c r="V936" s="195"/>
      <c r="W936" s="195"/>
      <c r="X936" s="195"/>
      <c r="Y936" s="195"/>
    </row>
    <row r="937" spans="1:25">
      <c r="A937" s="195"/>
      <c r="B937" s="195"/>
      <c r="C937" s="195"/>
      <c r="D937" s="195"/>
      <c r="E937" s="195"/>
      <c r="F937" s="195"/>
      <c r="G937" s="195"/>
      <c r="H937" s="195"/>
      <c r="I937" s="195"/>
      <c r="J937" s="195"/>
      <c r="K937" s="195"/>
      <c r="L937" s="195"/>
      <c r="M937" s="195"/>
      <c r="N937" s="195"/>
      <c r="O937" s="195"/>
      <c r="P937" s="195"/>
      <c r="Q937" s="195"/>
      <c r="R937" s="195"/>
      <c r="S937" s="195"/>
      <c r="T937" s="195"/>
      <c r="U937" s="195"/>
      <c r="V937" s="195"/>
      <c r="W937" s="195"/>
      <c r="X937" s="195"/>
      <c r="Y937" s="195"/>
    </row>
    <row r="938" spans="1:25">
      <c r="A938" s="195"/>
      <c r="B938" s="195"/>
      <c r="C938" s="195"/>
      <c r="D938" s="195"/>
      <c r="E938" s="195"/>
      <c r="F938" s="195"/>
      <c r="G938" s="195"/>
      <c r="H938" s="195"/>
      <c r="I938" s="195"/>
      <c r="J938" s="195"/>
      <c r="K938" s="195"/>
      <c r="L938" s="195"/>
      <c r="M938" s="195"/>
      <c r="N938" s="195"/>
      <c r="O938" s="195"/>
      <c r="P938" s="195"/>
      <c r="Q938" s="195"/>
      <c r="R938" s="195"/>
      <c r="S938" s="195"/>
      <c r="T938" s="195"/>
      <c r="U938" s="195"/>
      <c r="V938" s="195"/>
      <c r="W938" s="195"/>
      <c r="X938" s="195"/>
      <c r="Y938" s="195"/>
    </row>
    <row r="939" spans="1:25">
      <c r="A939" s="195"/>
      <c r="B939" s="195"/>
      <c r="C939" s="195"/>
      <c r="D939" s="195"/>
      <c r="E939" s="195"/>
      <c r="F939" s="195"/>
      <c r="G939" s="195"/>
      <c r="H939" s="195"/>
      <c r="I939" s="195"/>
      <c r="J939" s="195"/>
      <c r="K939" s="195"/>
      <c r="L939" s="195"/>
      <c r="M939" s="195"/>
      <c r="N939" s="195"/>
      <c r="O939" s="195"/>
      <c r="P939" s="195"/>
      <c r="Q939" s="195"/>
      <c r="R939" s="195"/>
      <c r="S939" s="195"/>
      <c r="T939" s="195"/>
      <c r="U939" s="195"/>
      <c r="V939" s="195"/>
      <c r="W939" s="195"/>
      <c r="X939" s="195"/>
      <c r="Y939" s="195"/>
    </row>
    <row r="940" spans="1:25">
      <c r="A940" s="195"/>
      <c r="B940" s="195"/>
      <c r="C940" s="195"/>
      <c r="D940" s="195"/>
      <c r="E940" s="195"/>
      <c r="F940" s="195"/>
      <c r="G940" s="195"/>
      <c r="H940" s="195"/>
      <c r="I940" s="195"/>
      <c r="J940" s="195"/>
      <c r="K940" s="195"/>
      <c r="L940" s="195"/>
      <c r="M940" s="195"/>
      <c r="N940" s="195"/>
      <c r="O940" s="195"/>
      <c r="P940" s="195"/>
      <c r="Q940" s="195"/>
      <c r="R940" s="195"/>
      <c r="S940" s="195"/>
      <c r="T940" s="195"/>
      <c r="U940" s="195"/>
      <c r="V940" s="195"/>
      <c r="W940" s="195"/>
      <c r="X940" s="195"/>
      <c r="Y940" s="195"/>
    </row>
    <row r="941" spans="1:25">
      <c r="A941" s="195"/>
      <c r="B941" s="195"/>
      <c r="C941" s="195"/>
      <c r="D941" s="195"/>
      <c r="E941" s="195"/>
      <c r="F941" s="195"/>
      <c r="G941" s="195"/>
      <c r="H941" s="195"/>
      <c r="I941" s="195"/>
      <c r="J941" s="195"/>
      <c r="K941" s="195"/>
      <c r="L941" s="195"/>
      <c r="M941" s="195"/>
      <c r="N941" s="195"/>
      <c r="O941" s="195"/>
      <c r="P941" s="195"/>
      <c r="Q941" s="195"/>
      <c r="R941" s="195"/>
      <c r="S941" s="195"/>
      <c r="T941" s="195"/>
      <c r="U941" s="195"/>
      <c r="V941" s="195"/>
      <c r="W941" s="195"/>
      <c r="X941" s="195"/>
      <c r="Y941" s="195"/>
    </row>
    <row r="942" spans="1:25">
      <c r="A942" s="195"/>
      <c r="B942" s="195"/>
      <c r="C942" s="195"/>
      <c r="D942" s="195"/>
      <c r="E942" s="195"/>
      <c r="F942" s="195"/>
      <c r="G942" s="195"/>
      <c r="H942" s="195"/>
      <c r="I942" s="195"/>
      <c r="J942" s="195"/>
      <c r="K942" s="195"/>
      <c r="L942" s="195"/>
      <c r="M942" s="195"/>
      <c r="N942" s="195"/>
      <c r="O942" s="195"/>
      <c r="P942" s="195"/>
      <c r="Q942" s="195"/>
      <c r="R942" s="195"/>
      <c r="S942" s="195"/>
      <c r="T942" s="195"/>
      <c r="U942" s="195"/>
      <c r="V942" s="195"/>
      <c r="W942" s="195"/>
      <c r="X942" s="195"/>
      <c r="Y942" s="195"/>
    </row>
    <row r="943" spans="1:25">
      <c r="A943" s="195"/>
      <c r="B943" s="195"/>
      <c r="C943" s="195"/>
      <c r="D943" s="195"/>
      <c r="E943" s="195"/>
      <c r="F943" s="195"/>
      <c r="G943" s="195"/>
      <c r="H943" s="195"/>
      <c r="I943" s="195"/>
      <c r="J943" s="195"/>
      <c r="K943" s="195"/>
      <c r="L943" s="195"/>
      <c r="M943" s="195"/>
      <c r="N943" s="195"/>
      <c r="O943" s="195"/>
      <c r="P943" s="195"/>
      <c r="Q943" s="195"/>
      <c r="R943" s="195"/>
      <c r="S943" s="195"/>
      <c r="T943" s="195"/>
      <c r="U943" s="195"/>
      <c r="V943" s="195"/>
      <c r="W943" s="195"/>
      <c r="X943" s="195"/>
      <c r="Y943" s="195"/>
    </row>
    <row r="944" spans="1:25">
      <c r="A944" s="195"/>
      <c r="B944" s="195"/>
      <c r="C944" s="195"/>
      <c r="D944" s="195"/>
      <c r="E944" s="195"/>
      <c r="F944" s="195"/>
      <c r="G944" s="195"/>
      <c r="H944" s="195"/>
      <c r="I944" s="195"/>
      <c r="J944" s="195"/>
      <c r="K944" s="195"/>
      <c r="L944" s="195"/>
      <c r="M944" s="195"/>
      <c r="N944" s="195"/>
      <c r="O944" s="195"/>
      <c r="P944" s="195"/>
      <c r="Q944" s="195"/>
      <c r="R944" s="195"/>
      <c r="S944" s="195"/>
      <c r="T944" s="195"/>
      <c r="U944" s="195"/>
      <c r="V944" s="195"/>
      <c r="W944" s="195"/>
      <c r="X944" s="195"/>
      <c r="Y944" s="195"/>
    </row>
    <row r="945" spans="1:25">
      <c r="A945" s="195"/>
      <c r="B945" s="195"/>
      <c r="C945" s="195"/>
      <c r="D945" s="195"/>
      <c r="E945" s="195"/>
      <c r="F945" s="195"/>
      <c r="G945" s="195"/>
      <c r="H945" s="195"/>
      <c r="I945" s="195"/>
      <c r="J945" s="195"/>
      <c r="K945" s="195"/>
      <c r="L945" s="195"/>
      <c r="M945" s="195"/>
      <c r="N945" s="195"/>
      <c r="O945" s="195"/>
      <c r="P945" s="195"/>
      <c r="Q945" s="195"/>
      <c r="R945" s="195"/>
      <c r="S945" s="195"/>
      <c r="T945" s="195"/>
      <c r="U945" s="195"/>
      <c r="V945" s="195"/>
      <c r="W945" s="195"/>
      <c r="X945" s="195"/>
      <c r="Y945" s="195"/>
    </row>
    <row r="946" spans="1:25">
      <c r="A946" s="195"/>
      <c r="B946" s="195"/>
      <c r="C946" s="195"/>
      <c r="D946" s="195"/>
      <c r="E946" s="195"/>
      <c r="F946" s="195"/>
      <c r="G946" s="195"/>
      <c r="H946" s="195"/>
      <c r="I946" s="195"/>
      <c r="J946" s="195"/>
      <c r="K946" s="195"/>
      <c r="L946" s="195"/>
      <c r="M946" s="195"/>
      <c r="N946" s="195"/>
      <c r="O946" s="195"/>
      <c r="P946" s="195"/>
      <c r="Q946" s="195"/>
      <c r="R946" s="195"/>
      <c r="S946" s="195"/>
      <c r="T946" s="195"/>
      <c r="U946" s="195"/>
      <c r="V946" s="195"/>
      <c r="W946" s="195"/>
      <c r="X946" s="195"/>
      <c r="Y946" s="195"/>
    </row>
    <row r="947" spans="1:25">
      <c r="A947" s="195"/>
      <c r="B947" s="195"/>
      <c r="C947" s="195"/>
      <c r="D947" s="195"/>
      <c r="E947" s="195"/>
      <c r="F947" s="195"/>
      <c r="G947" s="195"/>
      <c r="H947" s="195"/>
      <c r="I947" s="195"/>
      <c r="J947" s="195"/>
      <c r="K947" s="195"/>
      <c r="L947" s="195"/>
      <c r="M947" s="195"/>
      <c r="N947" s="195"/>
      <c r="O947" s="195"/>
      <c r="P947" s="195"/>
      <c r="Q947" s="195"/>
      <c r="R947" s="195"/>
      <c r="S947" s="195"/>
      <c r="T947" s="195"/>
      <c r="U947" s="195"/>
      <c r="V947" s="195"/>
      <c r="W947" s="195"/>
      <c r="X947" s="195"/>
      <c r="Y947" s="195"/>
    </row>
    <row r="948" spans="1:25">
      <c r="A948" s="195"/>
      <c r="B948" s="195"/>
      <c r="C948" s="195"/>
      <c r="D948" s="195"/>
      <c r="E948" s="195"/>
      <c r="F948" s="195"/>
      <c r="G948" s="195"/>
      <c r="H948" s="195"/>
      <c r="I948" s="195"/>
      <c r="J948" s="195"/>
      <c r="K948" s="195"/>
      <c r="L948" s="195"/>
      <c r="M948" s="195"/>
      <c r="N948" s="195"/>
      <c r="O948" s="195"/>
      <c r="P948" s="195"/>
      <c r="Q948" s="195"/>
      <c r="R948" s="195"/>
      <c r="S948" s="195"/>
      <c r="T948" s="195"/>
      <c r="U948" s="195"/>
      <c r="V948" s="195"/>
      <c r="W948" s="195"/>
      <c r="X948" s="195"/>
      <c r="Y948" s="195"/>
    </row>
    <row r="949" spans="1:25">
      <c r="A949" s="195"/>
      <c r="B949" s="195"/>
      <c r="C949" s="195"/>
      <c r="D949" s="195"/>
      <c r="E949" s="195"/>
      <c r="F949" s="195"/>
      <c r="G949" s="195"/>
      <c r="H949" s="195"/>
      <c r="I949" s="195"/>
      <c r="J949" s="195"/>
      <c r="K949" s="195"/>
      <c r="L949" s="195"/>
      <c r="M949" s="195"/>
      <c r="N949" s="195"/>
      <c r="O949" s="195"/>
      <c r="P949" s="195"/>
      <c r="Q949" s="195"/>
      <c r="R949" s="195"/>
      <c r="S949" s="195"/>
      <c r="T949" s="195"/>
      <c r="U949" s="195"/>
      <c r="V949" s="195"/>
      <c r="W949" s="195"/>
      <c r="X949" s="195"/>
      <c r="Y949" s="195"/>
    </row>
    <row r="950" spans="1:25">
      <c r="A950" s="195"/>
      <c r="B950" s="195"/>
      <c r="C950" s="195"/>
      <c r="D950" s="195"/>
      <c r="E950" s="195"/>
      <c r="F950" s="195"/>
      <c r="G950" s="195"/>
      <c r="H950" s="195"/>
      <c r="I950" s="195"/>
      <c r="J950" s="195"/>
      <c r="K950" s="195"/>
      <c r="L950" s="195"/>
      <c r="M950" s="195"/>
      <c r="N950" s="195"/>
      <c r="O950" s="195"/>
      <c r="P950" s="195"/>
      <c r="Q950" s="195"/>
      <c r="R950" s="195"/>
      <c r="S950" s="195"/>
      <c r="T950" s="195"/>
      <c r="U950" s="195"/>
      <c r="V950" s="195"/>
      <c r="W950" s="195"/>
      <c r="X950" s="195"/>
      <c r="Y950" s="195"/>
    </row>
    <row r="951" spans="1:25">
      <c r="A951" s="195"/>
      <c r="B951" s="195"/>
      <c r="C951" s="195"/>
      <c r="D951" s="195"/>
      <c r="E951" s="195"/>
      <c r="F951" s="195"/>
      <c r="G951" s="195"/>
      <c r="H951" s="195"/>
      <c r="I951" s="195"/>
      <c r="J951" s="195"/>
      <c r="K951" s="195"/>
      <c r="L951" s="195"/>
      <c r="M951" s="195"/>
      <c r="N951" s="195"/>
      <c r="O951" s="195"/>
      <c r="P951" s="195"/>
      <c r="Q951" s="195"/>
      <c r="R951" s="195"/>
      <c r="S951" s="195"/>
      <c r="T951" s="195"/>
      <c r="U951" s="195"/>
      <c r="V951" s="195"/>
      <c r="W951" s="195"/>
      <c r="X951" s="195"/>
      <c r="Y951" s="195"/>
    </row>
    <row r="952" spans="1:25">
      <c r="A952" s="195"/>
      <c r="B952" s="195"/>
      <c r="C952" s="195"/>
      <c r="D952" s="195"/>
      <c r="E952" s="195"/>
      <c r="F952" s="195"/>
      <c r="G952" s="195"/>
      <c r="H952" s="195"/>
      <c r="I952" s="195"/>
      <c r="J952" s="195"/>
      <c r="K952" s="195"/>
      <c r="L952" s="195"/>
      <c r="M952" s="195"/>
      <c r="N952" s="195"/>
      <c r="O952" s="195"/>
      <c r="P952" s="195"/>
      <c r="Q952" s="195"/>
      <c r="R952" s="195"/>
      <c r="S952" s="195"/>
      <c r="T952" s="195"/>
      <c r="U952" s="195"/>
      <c r="V952" s="195"/>
      <c r="W952" s="195"/>
      <c r="X952" s="195"/>
      <c r="Y952" s="195"/>
    </row>
    <row r="953" spans="1:25">
      <c r="A953" s="195"/>
      <c r="B953" s="195"/>
      <c r="C953" s="195"/>
      <c r="D953" s="195"/>
      <c r="E953" s="195"/>
      <c r="F953" s="195"/>
      <c r="G953" s="195"/>
      <c r="H953" s="195"/>
      <c r="I953" s="195"/>
      <c r="J953" s="195"/>
      <c r="K953" s="195"/>
      <c r="L953" s="195"/>
      <c r="M953" s="195"/>
      <c r="N953" s="195"/>
      <c r="O953" s="195"/>
      <c r="P953" s="195"/>
      <c r="Q953" s="195"/>
      <c r="R953" s="195"/>
      <c r="S953" s="195"/>
      <c r="T953" s="195"/>
      <c r="U953" s="195"/>
      <c r="V953" s="195"/>
      <c r="W953" s="195"/>
      <c r="X953" s="195"/>
      <c r="Y953" s="195"/>
    </row>
    <row r="954" spans="1:25">
      <c r="A954" s="195"/>
      <c r="B954" s="195"/>
      <c r="C954" s="195"/>
      <c r="D954" s="195"/>
      <c r="E954" s="195"/>
      <c r="F954" s="195"/>
      <c r="G954" s="195"/>
      <c r="H954" s="195"/>
      <c r="I954" s="195"/>
      <c r="J954" s="195"/>
      <c r="K954" s="195"/>
      <c r="L954" s="195"/>
      <c r="M954" s="195"/>
      <c r="N954" s="195"/>
      <c r="O954" s="195"/>
      <c r="P954" s="195"/>
      <c r="Q954" s="195"/>
      <c r="R954" s="195"/>
      <c r="S954" s="195"/>
      <c r="T954" s="195"/>
      <c r="U954" s="195"/>
      <c r="V954" s="195"/>
      <c r="W954" s="195"/>
      <c r="X954" s="195"/>
      <c r="Y954" s="195"/>
    </row>
    <row r="955" spans="1:25">
      <c r="A955" s="195"/>
      <c r="B955" s="195"/>
      <c r="C955" s="195"/>
      <c r="D955" s="195"/>
      <c r="E955" s="195"/>
      <c r="F955" s="195"/>
      <c r="G955" s="195"/>
      <c r="H955" s="195"/>
      <c r="I955" s="195"/>
      <c r="J955" s="195"/>
      <c r="K955" s="195"/>
      <c r="L955" s="195"/>
      <c r="M955" s="195"/>
      <c r="N955" s="195"/>
      <c r="O955" s="195"/>
      <c r="P955" s="195"/>
      <c r="Q955" s="195"/>
      <c r="R955" s="195"/>
      <c r="S955" s="195"/>
      <c r="T955" s="195"/>
      <c r="U955" s="195"/>
      <c r="V955" s="195"/>
      <c r="W955" s="195"/>
      <c r="X955" s="195"/>
      <c r="Y955" s="195"/>
    </row>
    <row r="956" spans="1:25">
      <c r="A956" s="195"/>
      <c r="B956" s="195"/>
      <c r="C956" s="195"/>
      <c r="D956" s="195"/>
      <c r="E956" s="195"/>
      <c r="F956" s="195"/>
      <c r="G956" s="195"/>
      <c r="H956" s="195"/>
      <c r="I956" s="195"/>
      <c r="J956" s="195"/>
      <c r="K956" s="195"/>
      <c r="L956" s="195"/>
      <c r="M956" s="195"/>
      <c r="N956" s="195"/>
      <c r="O956" s="195"/>
      <c r="P956" s="195"/>
      <c r="Q956" s="195"/>
      <c r="R956" s="195"/>
      <c r="S956" s="195"/>
      <c r="T956" s="195"/>
      <c r="U956" s="195"/>
      <c r="V956" s="195"/>
      <c r="W956" s="195"/>
      <c r="X956" s="195"/>
      <c r="Y956" s="195"/>
    </row>
    <row r="957" spans="1:25">
      <c r="A957" s="195"/>
      <c r="B957" s="195"/>
      <c r="C957" s="195"/>
      <c r="D957" s="195"/>
      <c r="E957" s="195"/>
      <c r="F957" s="195"/>
      <c r="G957" s="195"/>
      <c r="H957" s="195"/>
      <c r="I957" s="195"/>
      <c r="J957" s="195"/>
      <c r="K957" s="195"/>
      <c r="L957" s="195"/>
      <c r="M957" s="195"/>
      <c r="N957" s="195"/>
      <c r="O957" s="195"/>
      <c r="P957" s="195"/>
      <c r="Q957" s="195"/>
      <c r="R957" s="195"/>
      <c r="S957" s="195"/>
      <c r="T957" s="195"/>
      <c r="U957" s="195"/>
      <c r="V957" s="195"/>
      <c r="W957" s="195"/>
      <c r="X957" s="195"/>
      <c r="Y957" s="195"/>
    </row>
    <row r="958" spans="1:25">
      <c r="A958" s="195"/>
      <c r="B958" s="195"/>
      <c r="C958" s="195"/>
      <c r="D958" s="195"/>
      <c r="E958" s="195"/>
      <c r="F958" s="195"/>
      <c r="G958" s="195"/>
      <c r="H958" s="195"/>
      <c r="I958" s="195"/>
      <c r="J958" s="195"/>
      <c r="K958" s="195"/>
      <c r="L958" s="195"/>
      <c r="M958" s="195"/>
      <c r="N958" s="195"/>
      <c r="O958" s="195"/>
      <c r="P958" s="195"/>
      <c r="Q958" s="195"/>
      <c r="R958" s="195"/>
      <c r="S958" s="195"/>
      <c r="T958" s="195"/>
      <c r="U958" s="195"/>
      <c r="V958" s="195"/>
      <c r="W958" s="195"/>
      <c r="X958" s="195"/>
      <c r="Y958" s="195"/>
    </row>
    <row r="959" spans="1:25">
      <c r="A959" s="195"/>
      <c r="B959" s="195"/>
      <c r="C959" s="195"/>
      <c r="D959" s="195"/>
      <c r="E959" s="195"/>
      <c r="F959" s="195"/>
      <c r="G959" s="195"/>
      <c r="H959" s="195"/>
      <c r="I959" s="195"/>
      <c r="J959" s="195"/>
      <c r="K959" s="195"/>
      <c r="L959" s="195"/>
      <c r="M959" s="195"/>
      <c r="N959" s="195"/>
      <c r="O959" s="195"/>
      <c r="P959" s="195"/>
      <c r="Q959" s="195"/>
      <c r="R959" s="195"/>
      <c r="S959" s="195"/>
      <c r="T959" s="195"/>
      <c r="U959" s="195"/>
      <c r="V959" s="195"/>
      <c r="W959" s="195"/>
      <c r="X959" s="195"/>
      <c r="Y959" s="195"/>
    </row>
    <row r="960" spans="1:25">
      <c r="A960" s="195"/>
      <c r="B960" s="195"/>
      <c r="C960" s="195"/>
      <c r="D960" s="195"/>
      <c r="E960" s="195"/>
      <c r="F960" s="195"/>
      <c r="G960" s="195"/>
      <c r="H960" s="195"/>
      <c r="I960" s="195"/>
      <c r="J960" s="195"/>
      <c r="K960" s="195"/>
      <c r="L960" s="195"/>
      <c r="M960" s="195"/>
      <c r="N960" s="195"/>
      <c r="O960" s="195"/>
      <c r="P960" s="195"/>
      <c r="Q960" s="195"/>
      <c r="R960" s="195"/>
      <c r="S960" s="195"/>
      <c r="T960" s="195"/>
      <c r="U960" s="195"/>
      <c r="V960" s="195"/>
      <c r="W960" s="195"/>
      <c r="X960" s="195"/>
      <c r="Y960" s="195"/>
    </row>
    <row r="961" spans="1:25">
      <c r="A961" s="195"/>
      <c r="B961" s="195"/>
      <c r="C961" s="195"/>
      <c r="D961" s="195"/>
      <c r="E961" s="195"/>
      <c r="F961" s="195"/>
      <c r="G961" s="195"/>
      <c r="H961" s="195"/>
      <c r="I961" s="195"/>
      <c r="J961" s="195"/>
      <c r="K961" s="195"/>
      <c r="L961" s="195"/>
      <c r="M961" s="195"/>
      <c r="N961" s="195"/>
      <c r="O961" s="195"/>
      <c r="P961" s="195"/>
      <c r="Q961" s="195"/>
      <c r="R961" s="195"/>
      <c r="S961" s="195"/>
      <c r="T961" s="195"/>
      <c r="U961" s="195"/>
      <c r="V961" s="195"/>
      <c r="W961" s="195"/>
      <c r="X961" s="195"/>
      <c r="Y961" s="195"/>
    </row>
    <row r="962" spans="1:25">
      <c r="A962" s="195"/>
      <c r="B962" s="195"/>
      <c r="C962" s="195"/>
      <c r="D962" s="195"/>
      <c r="E962" s="195"/>
      <c r="F962" s="195"/>
      <c r="G962" s="195"/>
      <c r="H962" s="195"/>
      <c r="I962" s="195"/>
      <c r="J962" s="195"/>
      <c r="K962" s="195"/>
      <c r="L962" s="195"/>
      <c r="M962" s="195"/>
      <c r="N962" s="195"/>
      <c r="O962" s="195"/>
      <c r="P962" s="195"/>
      <c r="Q962" s="195"/>
      <c r="R962" s="195"/>
      <c r="S962" s="195"/>
      <c r="T962" s="195"/>
      <c r="U962" s="195"/>
      <c r="V962" s="195"/>
      <c r="W962" s="195"/>
      <c r="X962" s="195"/>
      <c r="Y962" s="195"/>
    </row>
    <row r="963" spans="1:25">
      <c r="A963" s="195"/>
      <c r="B963" s="195"/>
      <c r="C963" s="195"/>
      <c r="D963" s="195"/>
      <c r="E963" s="195"/>
      <c r="F963" s="195"/>
      <c r="G963" s="195"/>
      <c r="H963" s="195"/>
      <c r="I963" s="195"/>
      <c r="J963" s="195"/>
      <c r="K963" s="195"/>
      <c r="L963" s="195"/>
      <c r="M963" s="195"/>
      <c r="N963" s="195"/>
      <c r="O963" s="195"/>
      <c r="P963" s="195"/>
      <c r="Q963" s="195"/>
      <c r="R963" s="195"/>
      <c r="S963" s="195"/>
      <c r="T963" s="195"/>
      <c r="U963" s="195"/>
      <c r="V963" s="195"/>
      <c r="W963" s="195"/>
      <c r="X963" s="195"/>
      <c r="Y963" s="195"/>
    </row>
    <row r="964" spans="1:25">
      <c r="A964" s="195"/>
      <c r="B964" s="195"/>
      <c r="C964" s="195"/>
      <c r="D964" s="195"/>
      <c r="E964" s="195"/>
      <c r="F964" s="195"/>
      <c r="G964" s="195"/>
      <c r="H964" s="195"/>
      <c r="I964" s="195"/>
      <c r="J964" s="195"/>
      <c r="K964" s="195"/>
      <c r="L964" s="195"/>
      <c r="M964" s="195"/>
      <c r="N964" s="195"/>
      <c r="O964" s="195"/>
      <c r="P964" s="195"/>
      <c r="Q964" s="195"/>
      <c r="R964" s="195"/>
      <c r="S964" s="195"/>
      <c r="T964" s="195"/>
      <c r="U964" s="195"/>
      <c r="V964" s="195"/>
      <c r="W964" s="195"/>
      <c r="X964" s="195"/>
      <c r="Y964" s="195"/>
    </row>
    <row r="965" spans="1:25">
      <c r="A965" s="195"/>
      <c r="B965" s="195"/>
      <c r="C965" s="195"/>
      <c r="D965" s="195"/>
      <c r="E965" s="195"/>
      <c r="F965" s="195"/>
      <c r="G965" s="195"/>
      <c r="H965" s="195"/>
      <c r="I965" s="195"/>
      <c r="J965" s="195"/>
      <c r="K965" s="195"/>
      <c r="L965" s="195"/>
      <c r="M965" s="195"/>
      <c r="N965" s="195"/>
      <c r="O965" s="195"/>
      <c r="P965" s="195"/>
      <c r="Q965" s="195"/>
      <c r="R965" s="195"/>
      <c r="S965" s="195"/>
      <c r="T965" s="195"/>
      <c r="U965" s="195"/>
      <c r="V965" s="195"/>
      <c r="W965" s="195"/>
      <c r="X965" s="195"/>
      <c r="Y965" s="195"/>
    </row>
    <row r="966" spans="1:25">
      <c r="A966" s="195"/>
      <c r="B966" s="195"/>
      <c r="C966" s="195"/>
      <c r="D966" s="195"/>
      <c r="E966" s="195"/>
      <c r="F966" s="195"/>
      <c r="G966" s="195"/>
      <c r="H966" s="195"/>
      <c r="I966" s="195"/>
      <c r="J966" s="195"/>
      <c r="K966" s="195"/>
      <c r="L966" s="195"/>
      <c r="M966" s="195"/>
      <c r="N966" s="195"/>
      <c r="O966" s="195"/>
      <c r="P966" s="195"/>
      <c r="Q966" s="195"/>
      <c r="R966" s="195"/>
      <c r="S966" s="195"/>
      <c r="T966" s="195"/>
      <c r="U966" s="195"/>
      <c r="V966" s="195"/>
      <c r="W966" s="195"/>
      <c r="X966" s="195"/>
      <c r="Y966" s="195"/>
    </row>
    <row r="967" spans="1:25">
      <c r="A967" s="195"/>
      <c r="B967" s="195"/>
      <c r="C967" s="195"/>
      <c r="D967" s="195"/>
      <c r="E967" s="195"/>
      <c r="F967" s="195"/>
      <c r="G967" s="195"/>
      <c r="H967" s="195"/>
      <c r="I967" s="195"/>
      <c r="J967" s="195"/>
      <c r="K967" s="195"/>
      <c r="L967" s="195"/>
      <c r="M967" s="195"/>
      <c r="N967" s="195"/>
      <c r="O967" s="195"/>
      <c r="P967" s="195"/>
      <c r="Q967" s="195"/>
      <c r="R967" s="195"/>
      <c r="S967" s="195"/>
      <c r="T967" s="195"/>
      <c r="U967" s="195"/>
      <c r="V967" s="195"/>
      <c r="W967" s="195"/>
      <c r="X967" s="195"/>
      <c r="Y967" s="195"/>
    </row>
    <row r="968" spans="1:25">
      <c r="A968" s="195"/>
      <c r="B968" s="195"/>
      <c r="C968" s="195"/>
      <c r="D968" s="195"/>
      <c r="E968" s="195"/>
      <c r="F968" s="195"/>
      <c r="G968" s="195"/>
      <c r="H968" s="195"/>
      <c r="I968" s="195"/>
      <c r="J968" s="195"/>
      <c r="K968" s="195"/>
      <c r="L968" s="195"/>
      <c r="M968" s="195"/>
      <c r="N968" s="195"/>
      <c r="O968" s="195"/>
      <c r="P968" s="195"/>
      <c r="Q968" s="195"/>
      <c r="R968" s="195"/>
      <c r="S968" s="195"/>
      <c r="T968" s="195"/>
      <c r="U968" s="195"/>
      <c r="V968" s="195"/>
      <c r="W968" s="195"/>
      <c r="X968" s="195"/>
      <c r="Y968" s="195"/>
    </row>
    <row r="969" spans="1:25">
      <c r="A969" s="195"/>
      <c r="B969" s="195"/>
      <c r="C969" s="195"/>
      <c r="D969" s="195"/>
      <c r="E969" s="195"/>
      <c r="F969" s="195"/>
      <c r="G969" s="195"/>
      <c r="H969" s="195"/>
      <c r="I969" s="195"/>
      <c r="J969" s="195"/>
      <c r="K969" s="195"/>
      <c r="L969" s="195"/>
      <c r="M969" s="195"/>
      <c r="N969" s="195"/>
      <c r="O969" s="195"/>
      <c r="P969" s="195"/>
      <c r="Q969" s="195"/>
      <c r="R969" s="195"/>
      <c r="S969" s="195"/>
      <c r="T969" s="195"/>
      <c r="U969" s="195"/>
      <c r="V969" s="195"/>
      <c r="W969" s="195"/>
      <c r="X969" s="195"/>
      <c r="Y969" s="195"/>
    </row>
    <row r="970" spans="1:25">
      <c r="A970" s="195"/>
      <c r="B970" s="195"/>
      <c r="C970" s="195"/>
      <c r="D970" s="195"/>
      <c r="E970" s="195"/>
      <c r="F970" s="195"/>
      <c r="G970" s="195"/>
      <c r="H970" s="195"/>
      <c r="I970" s="195"/>
      <c r="J970" s="195"/>
      <c r="K970" s="195"/>
      <c r="L970" s="195"/>
      <c r="M970" s="195"/>
      <c r="N970" s="195"/>
      <c r="O970" s="195"/>
      <c r="P970" s="195"/>
      <c r="Q970" s="195"/>
      <c r="R970" s="195"/>
      <c r="S970" s="195"/>
      <c r="T970" s="195"/>
      <c r="U970" s="195"/>
      <c r="V970" s="195"/>
      <c r="W970" s="195"/>
      <c r="X970" s="195"/>
      <c r="Y970" s="195"/>
    </row>
    <row r="971" spans="1:25">
      <c r="A971" s="195"/>
      <c r="B971" s="195"/>
      <c r="C971" s="195"/>
      <c r="D971" s="195"/>
      <c r="E971" s="195"/>
      <c r="F971" s="195"/>
      <c r="G971" s="195"/>
      <c r="H971" s="195"/>
      <c r="I971" s="195"/>
      <c r="J971" s="195"/>
      <c r="K971" s="195"/>
      <c r="L971" s="195"/>
      <c r="M971" s="195"/>
      <c r="N971" s="195"/>
      <c r="O971" s="195"/>
      <c r="P971" s="195"/>
      <c r="Q971" s="195"/>
      <c r="R971" s="195"/>
      <c r="S971" s="195"/>
      <c r="T971" s="195"/>
      <c r="U971" s="195"/>
      <c r="V971" s="195"/>
      <c r="W971" s="195"/>
      <c r="X971" s="195"/>
      <c r="Y971" s="195"/>
    </row>
    <row r="972" spans="1:25">
      <c r="A972" s="195"/>
      <c r="B972" s="195"/>
      <c r="C972" s="195"/>
      <c r="D972" s="195"/>
      <c r="E972" s="195"/>
      <c r="F972" s="195"/>
      <c r="G972" s="195"/>
      <c r="H972" s="195"/>
      <c r="I972" s="195"/>
      <c r="J972" s="195"/>
      <c r="K972" s="195"/>
      <c r="L972" s="195"/>
      <c r="M972" s="195"/>
      <c r="N972" s="195"/>
      <c r="O972" s="195"/>
      <c r="P972" s="195"/>
      <c r="Q972" s="195"/>
      <c r="R972" s="195"/>
      <c r="S972" s="195"/>
      <c r="T972" s="195"/>
      <c r="U972" s="195"/>
      <c r="V972" s="195"/>
      <c r="W972" s="195"/>
      <c r="X972" s="195"/>
      <c r="Y972" s="195"/>
    </row>
    <row r="973" spans="1:25">
      <c r="A973" s="195"/>
      <c r="B973" s="195"/>
      <c r="C973" s="195"/>
      <c r="D973" s="195"/>
      <c r="E973" s="195"/>
      <c r="F973" s="195"/>
      <c r="G973" s="195"/>
      <c r="H973" s="195"/>
      <c r="I973" s="195"/>
      <c r="J973" s="195"/>
      <c r="K973" s="195"/>
      <c r="L973" s="195"/>
      <c r="M973" s="195"/>
      <c r="N973" s="195"/>
      <c r="O973" s="195"/>
      <c r="P973" s="195"/>
      <c r="Q973" s="195"/>
      <c r="R973" s="195"/>
      <c r="S973" s="195"/>
      <c r="T973" s="195"/>
      <c r="U973" s="195"/>
      <c r="V973" s="195"/>
      <c r="W973" s="195"/>
      <c r="X973" s="195"/>
      <c r="Y973" s="195"/>
    </row>
    <row r="974" spans="1:25">
      <c r="A974" s="195"/>
      <c r="B974" s="195"/>
      <c r="C974" s="195"/>
      <c r="D974" s="195"/>
      <c r="E974" s="195"/>
      <c r="F974" s="195"/>
      <c r="G974" s="195"/>
      <c r="H974" s="195"/>
      <c r="I974" s="195"/>
      <c r="J974" s="195"/>
      <c r="K974" s="195"/>
      <c r="L974" s="195"/>
      <c r="M974" s="195"/>
      <c r="N974" s="195"/>
      <c r="O974" s="195"/>
      <c r="P974" s="195"/>
      <c r="Q974" s="195"/>
      <c r="R974" s="195"/>
      <c r="S974" s="195"/>
      <c r="T974" s="195"/>
      <c r="U974" s="195"/>
      <c r="V974" s="195"/>
      <c r="W974" s="195"/>
      <c r="X974" s="195"/>
      <c r="Y974" s="195"/>
    </row>
    <row r="975" spans="1:25">
      <c r="A975" s="195"/>
      <c r="B975" s="195"/>
      <c r="C975" s="195"/>
      <c r="D975" s="195"/>
      <c r="E975" s="195"/>
      <c r="F975" s="195"/>
      <c r="G975" s="195"/>
      <c r="H975" s="195"/>
      <c r="I975" s="195"/>
      <c r="J975" s="195"/>
      <c r="K975" s="195"/>
      <c r="L975" s="195"/>
      <c r="M975" s="195"/>
      <c r="N975" s="195"/>
      <c r="O975" s="195"/>
      <c r="P975" s="195"/>
      <c r="Q975" s="195"/>
      <c r="R975" s="195"/>
      <c r="S975" s="195"/>
      <c r="T975" s="195"/>
      <c r="U975" s="195"/>
      <c r="V975" s="195"/>
      <c r="W975" s="195"/>
      <c r="X975" s="195"/>
      <c r="Y975" s="195"/>
    </row>
    <row r="976" spans="1:25">
      <c r="A976" s="195"/>
      <c r="B976" s="195"/>
      <c r="C976" s="195"/>
      <c r="D976" s="195"/>
      <c r="E976" s="195"/>
      <c r="F976" s="195"/>
      <c r="G976" s="195"/>
      <c r="H976" s="195"/>
      <c r="I976" s="195"/>
      <c r="J976" s="195"/>
      <c r="K976" s="195"/>
      <c r="L976" s="195"/>
      <c r="M976" s="195"/>
      <c r="N976" s="195"/>
      <c r="O976" s="195"/>
      <c r="P976" s="195"/>
      <c r="Q976" s="195"/>
      <c r="R976" s="195"/>
      <c r="S976" s="195"/>
      <c r="T976" s="195"/>
      <c r="U976" s="195"/>
      <c r="V976" s="195"/>
      <c r="W976" s="195"/>
      <c r="X976" s="195"/>
      <c r="Y976" s="195"/>
    </row>
    <row r="977" spans="1:25">
      <c r="A977" s="195"/>
      <c r="B977" s="195"/>
      <c r="C977" s="195"/>
      <c r="D977" s="195"/>
      <c r="E977" s="195"/>
      <c r="F977" s="195"/>
      <c r="G977" s="195"/>
      <c r="H977" s="195"/>
      <c r="I977" s="195"/>
      <c r="J977" s="195"/>
      <c r="K977" s="195"/>
      <c r="L977" s="195"/>
      <c r="M977" s="195"/>
      <c r="N977" s="195"/>
      <c r="O977" s="195"/>
      <c r="P977" s="195"/>
      <c r="Q977" s="195"/>
      <c r="R977" s="195"/>
      <c r="S977" s="195"/>
      <c r="T977" s="195"/>
      <c r="U977" s="195"/>
      <c r="V977" s="195"/>
      <c r="W977" s="195"/>
      <c r="X977" s="195"/>
      <c r="Y977" s="195"/>
    </row>
    <row r="978" spans="1:25">
      <c r="A978" s="195"/>
      <c r="B978" s="195"/>
      <c r="C978" s="195"/>
      <c r="D978" s="195"/>
      <c r="E978" s="195"/>
      <c r="F978" s="195"/>
      <c r="G978" s="195"/>
      <c r="H978" s="195"/>
      <c r="I978" s="195"/>
      <c r="J978" s="195"/>
      <c r="K978" s="195"/>
      <c r="L978" s="195"/>
      <c r="M978" s="195"/>
      <c r="N978" s="195"/>
      <c r="O978" s="195"/>
      <c r="P978" s="195"/>
      <c r="Q978" s="195"/>
      <c r="R978" s="195"/>
      <c r="S978" s="195"/>
      <c r="T978" s="195"/>
      <c r="U978" s="195"/>
      <c r="V978" s="195"/>
      <c r="W978" s="195"/>
      <c r="X978" s="195"/>
      <c r="Y978" s="195"/>
    </row>
    <row r="979" spans="1:25">
      <c r="A979" s="195"/>
      <c r="B979" s="195"/>
      <c r="C979" s="195"/>
      <c r="D979" s="195"/>
      <c r="E979" s="195"/>
      <c r="F979" s="195"/>
      <c r="G979" s="195"/>
      <c r="H979" s="195"/>
      <c r="I979" s="195"/>
      <c r="J979" s="195"/>
      <c r="K979" s="195"/>
      <c r="L979" s="195"/>
      <c r="M979" s="195"/>
      <c r="N979" s="195"/>
      <c r="O979" s="195"/>
      <c r="P979" s="195"/>
      <c r="Q979" s="195"/>
      <c r="R979" s="195"/>
      <c r="S979" s="195"/>
      <c r="T979" s="195"/>
      <c r="U979" s="195"/>
      <c r="V979" s="195"/>
      <c r="W979" s="195"/>
      <c r="X979" s="195"/>
      <c r="Y979" s="195"/>
    </row>
    <row r="980" spans="1:25">
      <c r="A980" s="195"/>
      <c r="B980" s="195"/>
      <c r="C980" s="195"/>
      <c r="D980" s="195"/>
      <c r="E980" s="195"/>
      <c r="F980" s="195"/>
      <c r="G980" s="195"/>
      <c r="H980" s="195"/>
      <c r="I980" s="195"/>
      <c r="J980" s="195"/>
      <c r="K980" s="195"/>
      <c r="L980" s="195"/>
      <c r="M980" s="195"/>
      <c r="N980" s="195"/>
      <c r="O980" s="195"/>
      <c r="P980" s="195"/>
      <c r="Q980" s="195"/>
      <c r="R980" s="195"/>
      <c r="S980" s="195"/>
      <c r="T980" s="195"/>
      <c r="U980" s="195"/>
      <c r="V980" s="195"/>
      <c r="W980" s="195"/>
      <c r="X980" s="195"/>
      <c r="Y980" s="195"/>
    </row>
    <row r="981" spans="1:25">
      <c r="A981" s="195"/>
      <c r="B981" s="195"/>
      <c r="C981" s="195"/>
      <c r="D981" s="195"/>
      <c r="E981" s="195"/>
      <c r="F981" s="195"/>
      <c r="G981" s="195"/>
      <c r="H981" s="195"/>
      <c r="I981" s="195"/>
      <c r="J981" s="195"/>
      <c r="K981" s="195"/>
      <c r="L981" s="195"/>
      <c r="M981" s="195"/>
      <c r="N981" s="195"/>
      <c r="O981" s="195"/>
      <c r="P981" s="195"/>
      <c r="Q981" s="195"/>
      <c r="R981" s="195"/>
      <c r="S981" s="195"/>
      <c r="T981" s="195"/>
      <c r="U981" s="195"/>
      <c r="V981" s="195"/>
      <c r="W981" s="195"/>
      <c r="X981" s="195"/>
      <c r="Y981" s="195"/>
    </row>
    <row r="982" spans="1:25">
      <c r="A982" s="195"/>
      <c r="B982" s="195"/>
      <c r="C982" s="195"/>
      <c r="D982" s="195"/>
      <c r="E982" s="195"/>
      <c r="F982" s="195"/>
      <c r="G982" s="195"/>
      <c r="H982" s="195"/>
      <c r="I982" s="195"/>
      <c r="J982" s="195"/>
      <c r="K982" s="195"/>
      <c r="L982" s="195"/>
      <c r="M982" s="195"/>
      <c r="N982" s="195"/>
      <c r="O982" s="195"/>
      <c r="P982" s="195"/>
      <c r="Q982" s="195"/>
      <c r="R982" s="195"/>
      <c r="S982" s="195"/>
      <c r="T982" s="195"/>
      <c r="U982" s="195"/>
      <c r="V982" s="195"/>
      <c r="W982" s="195"/>
      <c r="X982" s="195"/>
      <c r="Y982" s="195"/>
    </row>
    <row r="983" spans="1:25">
      <c r="A983" s="195"/>
      <c r="B983" s="195"/>
      <c r="C983" s="195"/>
      <c r="D983" s="195"/>
      <c r="E983" s="195"/>
      <c r="F983" s="195"/>
      <c r="G983" s="195"/>
      <c r="H983" s="195"/>
      <c r="I983" s="195"/>
      <c r="J983" s="195"/>
      <c r="K983" s="195"/>
      <c r="L983" s="195"/>
      <c r="M983" s="195"/>
      <c r="N983" s="195"/>
      <c r="O983" s="195"/>
      <c r="P983" s="195"/>
      <c r="Q983" s="195"/>
      <c r="R983" s="195"/>
      <c r="S983" s="195"/>
      <c r="T983" s="195"/>
      <c r="U983" s="195"/>
      <c r="V983" s="195"/>
      <c r="W983" s="195"/>
      <c r="X983" s="195"/>
      <c r="Y983" s="195"/>
    </row>
    <row r="984" spans="1:25">
      <c r="A984" s="195"/>
      <c r="B984" s="195"/>
      <c r="C984" s="195"/>
      <c r="D984" s="195"/>
      <c r="E984" s="195"/>
      <c r="F984" s="195"/>
      <c r="G984" s="195"/>
      <c r="H984" s="195"/>
      <c r="I984" s="195"/>
      <c r="J984" s="195"/>
      <c r="K984" s="195"/>
      <c r="L984" s="195"/>
      <c r="M984" s="195"/>
      <c r="N984" s="195"/>
      <c r="O984" s="195"/>
      <c r="P984" s="195"/>
      <c r="Q984" s="195"/>
      <c r="R984" s="195"/>
      <c r="S984" s="195"/>
      <c r="T984" s="195"/>
      <c r="U984" s="195"/>
      <c r="V984" s="195"/>
      <c r="W984" s="195"/>
      <c r="X984" s="195"/>
      <c r="Y984" s="195"/>
    </row>
    <row r="985" spans="1:25">
      <c r="A985" s="195"/>
      <c r="B985" s="195"/>
      <c r="C985" s="195"/>
      <c r="D985" s="195"/>
      <c r="E985" s="195"/>
      <c r="F985" s="195"/>
      <c r="G985" s="195"/>
      <c r="H985" s="195"/>
      <c r="I985" s="195"/>
      <c r="J985" s="195"/>
      <c r="K985" s="195"/>
      <c r="L985" s="195"/>
      <c r="M985" s="195"/>
      <c r="N985" s="195"/>
      <c r="O985" s="195"/>
      <c r="P985" s="195"/>
      <c r="Q985" s="195"/>
      <c r="R985" s="195"/>
      <c r="S985" s="195"/>
      <c r="T985" s="195"/>
      <c r="U985" s="195"/>
      <c r="V985" s="195"/>
      <c r="W985" s="195"/>
      <c r="X985" s="195"/>
      <c r="Y985" s="195"/>
    </row>
    <row r="986" spans="1:25">
      <c r="A986" s="195"/>
      <c r="B986" s="195"/>
      <c r="C986" s="195"/>
      <c r="D986" s="195"/>
      <c r="E986" s="195"/>
      <c r="F986" s="195"/>
      <c r="G986" s="195"/>
      <c r="H986" s="195"/>
      <c r="I986" s="195"/>
      <c r="J986" s="195"/>
      <c r="K986" s="195"/>
      <c r="L986" s="195"/>
      <c r="M986" s="195"/>
      <c r="N986" s="195"/>
      <c r="O986" s="195"/>
      <c r="P986" s="195"/>
      <c r="Q986" s="195"/>
      <c r="R986" s="195"/>
      <c r="S986" s="195"/>
      <c r="T986" s="195"/>
      <c r="U986" s="195"/>
      <c r="V986" s="195"/>
      <c r="W986" s="195"/>
      <c r="X986" s="195"/>
      <c r="Y986" s="195"/>
    </row>
    <row r="987" spans="1:25">
      <c r="A987" s="195"/>
      <c r="B987" s="195"/>
      <c r="C987" s="195"/>
      <c r="D987" s="195"/>
      <c r="E987" s="195"/>
      <c r="F987" s="195"/>
      <c r="G987" s="195"/>
      <c r="H987" s="195"/>
      <c r="I987" s="195"/>
      <c r="J987" s="195"/>
      <c r="K987" s="195"/>
      <c r="L987" s="195"/>
      <c r="M987" s="195"/>
      <c r="N987" s="195"/>
      <c r="O987" s="195"/>
      <c r="P987" s="195"/>
      <c r="Q987" s="195"/>
      <c r="R987" s="195"/>
      <c r="S987" s="195"/>
      <c r="T987" s="195"/>
      <c r="U987" s="195"/>
      <c r="V987" s="195"/>
      <c r="W987" s="195"/>
      <c r="X987" s="195"/>
      <c r="Y987" s="195"/>
    </row>
    <row r="988" spans="1:25">
      <c r="A988" s="195"/>
      <c r="B988" s="195"/>
      <c r="C988" s="195"/>
      <c r="D988" s="195"/>
      <c r="E988" s="195"/>
      <c r="F988" s="195"/>
      <c r="G988" s="195"/>
      <c r="H988" s="195"/>
      <c r="I988" s="195"/>
      <c r="J988" s="195"/>
      <c r="K988" s="195"/>
      <c r="L988" s="195"/>
      <c r="M988" s="195"/>
      <c r="N988" s="195"/>
      <c r="O988" s="195"/>
      <c r="P988" s="195"/>
      <c r="Q988" s="195"/>
      <c r="R988" s="195"/>
      <c r="S988" s="195"/>
      <c r="T988" s="195"/>
      <c r="U988" s="195"/>
      <c r="V988" s="195"/>
      <c r="W988" s="195"/>
      <c r="X988" s="195"/>
      <c r="Y988" s="195"/>
    </row>
    <row r="989" spans="1:25">
      <c r="A989" s="195"/>
      <c r="B989" s="195"/>
      <c r="C989" s="195"/>
      <c r="D989" s="195"/>
      <c r="E989" s="195"/>
      <c r="F989" s="195"/>
      <c r="G989" s="195"/>
      <c r="H989" s="195"/>
      <c r="I989" s="195"/>
      <c r="J989" s="195"/>
      <c r="K989" s="195"/>
      <c r="L989" s="195"/>
      <c r="M989" s="195"/>
      <c r="N989" s="195"/>
      <c r="O989" s="195"/>
      <c r="P989" s="195"/>
      <c r="Q989" s="195"/>
      <c r="R989" s="195"/>
      <c r="S989" s="195"/>
      <c r="T989" s="195"/>
      <c r="U989" s="195"/>
      <c r="V989" s="195"/>
      <c r="W989" s="195"/>
      <c r="X989" s="195"/>
      <c r="Y989" s="195"/>
    </row>
    <row r="990" spans="1:25">
      <c r="A990" s="195"/>
      <c r="B990" s="195"/>
      <c r="C990" s="195"/>
      <c r="D990" s="195"/>
      <c r="E990" s="195"/>
      <c r="F990" s="195"/>
      <c r="G990" s="195"/>
      <c r="H990" s="195"/>
      <c r="I990" s="195"/>
      <c r="J990" s="195"/>
      <c r="K990" s="195"/>
      <c r="L990" s="195"/>
      <c r="M990" s="195"/>
      <c r="N990" s="195"/>
      <c r="O990" s="195"/>
      <c r="P990" s="195"/>
      <c r="Q990" s="195"/>
      <c r="R990" s="195"/>
      <c r="S990" s="195"/>
      <c r="T990" s="195"/>
      <c r="U990" s="195"/>
      <c r="V990" s="195"/>
      <c r="W990" s="195"/>
      <c r="X990" s="195"/>
      <c r="Y990" s="195"/>
    </row>
    <row r="991" spans="1:25">
      <c r="A991" s="195"/>
      <c r="B991" s="195"/>
      <c r="C991" s="195"/>
      <c r="D991" s="195"/>
      <c r="E991" s="195"/>
      <c r="F991" s="195"/>
      <c r="G991" s="195"/>
      <c r="H991" s="195"/>
      <c r="I991" s="195"/>
      <c r="J991" s="195"/>
      <c r="K991" s="195"/>
      <c r="L991" s="195"/>
      <c r="M991" s="195"/>
      <c r="N991" s="195"/>
      <c r="O991" s="195"/>
      <c r="P991" s="195"/>
      <c r="Q991" s="195"/>
      <c r="R991" s="195"/>
      <c r="S991" s="195"/>
      <c r="T991" s="195"/>
      <c r="U991" s="195"/>
      <c r="V991" s="195"/>
      <c r="W991" s="195"/>
      <c r="X991" s="195"/>
      <c r="Y991" s="195"/>
    </row>
    <row r="992" spans="1:25">
      <c r="A992" s="195"/>
      <c r="B992" s="195"/>
      <c r="C992" s="195"/>
      <c r="D992" s="195"/>
      <c r="E992" s="195"/>
      <c r="F992" s="195"/>
      <c r="G992" s="195"/>
      <c r="H992" s="195"/>
      <c r="I992" s="195"/>
      <c r="J992" s="195"/>
      <c r="K992" s="195"/>
      <c r="L992" s="195"/>
      <c r="M992" s="195"/>
      <c r="N992" s="195"/>
      <c r="O992" s="195"/>
      <c r="P992" s="195"/>
      <c r="Q992" s="195"/>
      <c r="R992" s="195"/>
      <c r="S992" s="195"/>
      <c r="T992" s="195"/>
      <c r="U992" s="195"/>
      <c r="V992" s="195"/>
      <c r="W992" s="195"/>
      <c r="X992" s="195"/>
      <c r="Y992" s="195"/>
    </row>
    <row r="993" spans="1:25">
      <c r="A993" s="195"/>
      <c r="B993" s="195"/>
      <c r="C993" s="195"/>
      <c r="D993" s="195"/>
      <c r="E993" s="195"/>
      <c r="F993" s="195"/>
      <c r="G993" s="195"/>
      <c r="H993" s="195"/>
      <c r="I993" s="195"/>
      <c r="J993" s="195"/>
      <c r="K993" s="195"/>
      <c r="L993" s="195"/>
      <c r="M993" s="195"/>
      <c r="N993" s="195"/>
      <c r="O993" s="195"/>
      <c r="P993" s="195"/>
      <c r="Q993" s="195"/>
      <c r="R993" s="195"/>
      <c r="S993" s="195"/>
      <c r="T993" s="195"/>
      <c r="U993" s="195"/>
      <c r="V993" s="195"/>
      <c r="W993" s="195"/>
      <c r="X993" s="195"/>
      <c r="Y993" s="195"/>
    </row>
    <row r="994" spans="1:25">
      <c r="A994" s="195"/>
      <c r="B994" s="195"/>
      <c r="C994" s="195"/>
      <c r="D994" s="195"/>
      <c r="E994" s="195"/>
      <c r="F994" s="195"/>
      <c r="G994" s="195"/>
      <c r="H994" s="195"/>
      <c r="I994" s="195"/>
      <c r="J994" s="195"/>
      <c r="K994" s="195"/>
      <c r="L994" s="195"/>
      <c r="M994" s="195"/>
      <c r="N994" s="195"/>
      <c r="O994" s="195"/>
      <c r="P994" s="195"/>
      <c r="Q994" s="195"/>
      <c r="R994" s="195"/>
      <c r="S994" s="195"/>
      <c r="T994" s="195"/>
      <c r="U994" s="195"/>
      <c r="V994" s="195"/>
      <c r="W994" s="195"/>
      <c r="X994" s="195"/>
      <c r="Y994" s="195"/>
    </row>
    <row r="995" spans="1:25">
      <c r="A995" s="195"/>
      <c r="B995" s="195"/>
      <c r="C995" s="195"/>
      <c r="D995" s="195"/>
      <c r="E995" s="195"/>
      <c r="F995" s="195"/>
      <c r="G995" s="195"/>
      <c r="H995" s="195"/>
      <c r="I995" s="195"/>
      <c r="J995" s="195"/>
      <c r="K995" s="195"/>
      <c r="L995" s="195"/>
      <c r="M995" s="195"/>
      <c r="N995" s="195"/>
      <c r="O995" s="195"/>
      <c r="P995" s="195"/>
      <c r="Q995" s="195"/>
      <c r="R995" s="195"/>
      <c r="S995" s="195"/>
      <c r="T995" s="195"/>
      <c r="U995" s="195"/>
      <c r="V995" s="195"/>
      <c r="W995" s="195"/>
      <c r="X995" s="195"/>
      <c r="Y995" s="195"/>
    </row>
    <row r="996" spans="1:25">
      <c r="A996" s="195"/>
      <c r="B996" s="195"/>
      <c r="C996" s="195"/>
      <c r="D996" s="195"/>
      <c r="E996" s="195"/>
      <c r="F996" s="195"/>
      <c r="G996" s="195"/>
      <c r="H996" s="195"/>
      <c r="I996" s="195"/>
      <c r="J996" s="195"/>
      <c r="K996" s="195"/>
      <c r="L996" s="195"/>
      <c r="M996" s="195"/>
      <c r="N996" s="195"/>
      <c r="O996" s="195"/>
      <c r="P996" s="195"/>
      <c r="Q996" s="195"/>
      <c r="R996" s="195"/>
      <c r="S996" s="195"/>
      <c r="T996" s="195"/>
      <c r="U996" s="195"/>
      <c r="V996" s="195"/>
      <c r="W996" s="195"/>
      <c r="X996" s="195"/>
      <c r="Y996" s="195"/>
    </row>
    <row r="997" spans="1:25">
      <c r="A997" s="195"/>
      <c r="B997" s="195"/>
      <c r="C997" s="195"/>
      <c r="D997" s="195"/>
      <c r="E997" s="195"/>
      <c r="F997" s="195"/>
      <c r="G997" s="195"/>
      <c r="H997" s="195"/>
      <c r="I997" s="195"/>
      <c r="J997" s="195"/>
      <c r="K997" s="195"/>
      <c r="L997" s="195"/>
      <c r="M997" s="195"/>
      <c r="N997" s="195"/>
      <c r="O997" s="195"/>
      <c r="P997" s="195"/>
      <c r="Q997" s="195"/>
      <c r="R997" s="195"/>
      <c r="S997" s="195"/>
      <c r="T997" s="195"/>
      <c r="U997" s="195"/>
      <c r="V997" s="195"/>
      <c r="W997" s="195"/>
      <c r="X997" s="195"/>
      <c r="Y997" s="195"/>
    </row>
    <row r="998" spans="1:25">
      <c r="A998" s="195"/>
      <c r="B998" s="195"/>
      <c r="C998" s="195"/>
      <c r="D998" s="195"/>
      <c r="E998" s="195"/>
      <c r="F998" s="195"/>
      <c r="G998" s="195"/>
      <c r="H998" s="195"/>
      <c r="I998" s="195"/>
      <c r="J998" s="195"/>
      <c r="K998" s="195"/>
      <c r="L998" s="195"/>
      <c r="M998" s="195"/>
      <c r="N998" s="195"/>
      <c r="O998" s="195"/>
      <c r="P998" s="195"/>
      <c r="Q998" s="195"/>
      <c r="R998" s="195"/>
      <c r="S998" s="195"/>
      <c r="T998" s="195"/>
      <c r="U998" s="195"/>
      <c r="V998" s="195"/>
      <c r="W998" s="195"/>
      <c r="X998" s="195"/>
      <c r="Y998" s="195"/>
    </row>
    <row r="999" spans="1:25">
      <c r="A999" s="195"/>
      <c r="B999" s="195"/>
      <c r="C999" s="195"/>
      <c r="D999" s="195"/>
      <c r="E999" s="195"/>
      <c r="F999" s="195"/>
      <c r="G999" s="195"/>
      <c r="H999" s="195"/>
      <c r="I999" s="195"/>
      <c r="J999" s="195"/>
      <c r="K999" s="195"/>
      <c r="L999" s="195"/>
      <c r="M999" s="195"/>
      <c r="N999" s="195"/>
      <c r="O999" s="195"/>
      <c r="P999" s="195"/>
      <c r="Q999" s="195"/>
      <c r="R999" s="195"/>
      <c r="S999" s="195"/>
      <c r="T999" s="195"/>
      <c r="U999" s="195"/>
      <c r="V999" s="195"/>
      <c r="W999" s="195"/>
      <c r="X999" s="195"/>
      <c r="Y999" s="195"/>
    </row>
    <row r="1000" spans="1:25">
      <c r="A1000" s="195"/>
      <c r="B1000" s="195"/>
      <c r="C1000" s="195"/>
      <c r="D1000" s="195"/>
      <c r="E1000" s="195"/>
      <c r="F1000" s="195"/>
      <c r="G1000" s="195"/>
      <c r="H1000" s="195"/>
      <c r="I1000" s="195"/>
      <c r="J1000" s="195"/>
      <c r="K1000" s="195"/>
      <c r="L1000" s="195"/>
      <c r="M1000" s="195"/>
      <c r="N1000" s="195"/>
      <c r="O1000" s="195"/>
      <c r="P1000" s="195"/>
      <c r="Q1000" s="195"/>
      <c r="R1000" s="195"/>
      <c r="S1000" s="195"/>
      <c r="T1000" s="195"/>
      <c r="U1000" s="195"/>
      <c r="V1000" s="195"/>
      <c r="W1000" s="195"/>
      <c r="X1000" s="195"/>
      <c r="Y1000" s="195"/>
    </row>
    <row r="1001" spans="1:25">
      <c r="A1001" s="195"/>
      <c r="B1001" s="195"/>
      <c r="C1001" s="195"/>
      <c r="D1001" s="195"/>
      <c r="E1001" s="195"/>
      <c r="F1001" s="195"/>
      <c r="G1001" s="195"/>
      <c r="H1001" s="195"/>
      <c r="I1001" s="195"/>
      <c r="J1001" s="195"/>
      <c r="K1001" s="195"/>
      <c r="L1001" s="195"/>
      <c r="M1001" s="195"/>
      <c r="N1001" s="195"/>
      <c r="O1001" s="195"/>
      <c r="P1001" s="195"/>
      <c r="Q1001" s="195"/>
      <c r="R1001" s="195"/>
      <c r="S1001" s="195"/>
      <c r="T1001" s="195"/>
      <c r="U1001" s="195"/>
      <c r="V1001" s="195"/>
      <c r="W1001" s="195"/>
      <c r="X1001" s="195"/>
      <c r="Y1001" s="195"/>
    </row>
    <row r="1002" spans="1:25">
      <c r="A1002" s="195"/>
      <c r="B1002" s="195"/>
      <c r="C1002" s="195"/>
      <c r="D1002" s="195"/>
      <c r="E1002" s="195"/>
      <c r="F1002" s="195"/>
      <c r="G1002" s="195"/>
      <c r="H1002" s="195"/>
      <c r="I1002" s="195"/>
      <c r="J1002" s="195"/>
      <c r="K1002" s="195"/>
      <c r="L1002" s="195"/>
      <c r="M1002" s="195"/>
      <c r="N1002" s="195"/>
      <c r="O1002" s="195"/>
      <c r="P1002" s="195"/>
      <c r="Q1002" s="195"/>
      <c r="R1002" s="195"/>
      <c r="S1002" s="195"/>
      <c r="T1002" s="195"/>
      <c r="U1002" s="195"/>
      <c r="V1002" s="195"/>
      <c r="W1002" s="195"/>
      <c r="X1002" s="195"/>
      <c r="Y1002" s="195"/>
    </row>
  </sheetData>
  <sheetProtection algorithmName="SHA-512" hashValue="pLBfnyIF0BYyXgqrwIXsYWsp0lEGmNfnEPFR7XFakaqDnTNSO4FCFHr7+gICy10sNQSl1QiwDdqYh13IUFbH7w==" saltValue="vTLw1rOiz+JGg3Q9Nr66cA==" spinCount="100000" sheet="1" objects="1" scenarios="1"/>
  <mergeCells count="14">
    <mergeCell ref="A15:A22"/>
    <mergeCell ref="A2:J2"/>
    <mergeCell ref="A4:J4"/>
    <mergeCell ref="B6:E6"/>
    <mergeCell ref="A11:A14"/>
    <mergeCell ref="B11:B14"/>
    <mergeCell ref="C11:C13"/>
    <mergeCell ref="D11:F11"/>
    <mergeCell ref="G11:J11"/>
    <mergeCell ref="D12:D13"/>
    <mergeCell ref="E12:E13"/>
    <mergeCell ref="F12:F13"/>
    <mergeCell ref="G12:H12"/>
    <mergeCell ref="I12:J12"/>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Z61"/>
  <sheetViews>
    <sheetView topLeftCell="A4" zoomScale="80" zoomScaleNormal="80" workbookViewId="0">
      <selection activeCell="C9" sqref="C9:L9 C10:L10 D16:AK25 AM16:AW25 AY16:AZ25 H29:S31"/>
    </sheetView>
  </sheetViews>
  <sheetFormatPr defaultColWidth="8.85546875" defaultRowHeight="15"/>
  <cols>
    <col min="1" max="1" width="4.7109375" style="216" customWidth="1"/>
    <col min="2" max="2" width="25.5703125" style="216" customWidth="1"/>
    <col min="3" max="6" width="4.28515625" style="216" customWidth="1"/>
    <col min="7" max="7" width="6.42578125" style="216" customWidth="1"/>
    <col min="8" max="9" width="4.5703125" style="216" customWidth="1"/>
    <col min="10" max="14" width="4.28515625" style="216" customWidth="1"/>
    <col min="15" max="15" width="7.7109375" style="216" bestFit="1" customWidth="1"/>
    <col min="16" max="16" width="4.28515625" style="216" customWidth="1"/>
    <col min="17" max="17" width="7.7109375" style="216" bestFit="1" customWidth="1"/>
    <col min="18" max="18" width="4.28515625" style="216" customWidth="1"/>
    <col min="19" max="19" width="7.7109375" style="216" bestFit="1" customWidth="1"/>
    <col min="20" max="34" width="4.28515625" style="216" customWidth="1"/>
    <col min="35" max="35" width="5.7109375" style="216" customWidth="1"/>
    <col min="36" max="40" width="4.28515625" style="216" customWidth="1"/>
    <col min="41" max="44" width="5.7109375" style="216" customWidth="1"/>
    <col min="45" max="47" width="4.28515625" style="216" customWidth="1"/>
    <col min="48" max="48" width="2.28515625" style="216" customWidth="1"/>
    <col min="49" max="49" width="4" style="216" customWidth="1"/>
    <col min="50" max="50" width="9.7109375" style="216" customWidth="1"/>
    <col min="51" max="52" width="4" style="216" customWidth="1"/>
    <col min="53" max="16384" width="8.85546875" style="216"/>
  </cols>
  <sheetData>
    <row r="1" spans="1:52">
      <c r="A1" s="212"/>
      <c r="B1" s="213"/>
      <c r="C1" s="213"/>
      <c r="D1" s="213"/>
      <c r="E1" s="213"/>
      <c r="F1" s="213"/>
      <c r="G1" s="213"/>
      <c r="H1" s="213"/>
      <c r="I1" s="214"/>
      <c r="J1" s="214"/>
      <c r="K1" s="214"/>
      <c r="L1" s="214"/>
      <c r="M1" s="214"/>
      <c r="N1" s="214"/>
      <c r="O1" s="214"/>
      <c r="P1" s="214"/>
      <c r="Q1" s="214"/>
      <c r="R1" s="214"/>
      <c r="S1" s="214"/>
      <c r="T1" s="214"/>
      <c r="U1" s="214"/>
      <c r="V1" s="214"/>
      <c r="W1" s="214"/>
      <c r="X1" s="214"/>
      <c r="Y1" s="214"/>
      <c r="Z1" s="214"/>
      <c r="AA1" s="214"/>
      <c r="AB1" s="214"/>
      <c r="AC1" s="214"/>
      <c r="AD1" s="214"/>
      <c r="AE1" s="214"/>
      <c r="AF1" s="214"/>
      <c r="AG1" s="214"/>
      <c r="AH1" s="214"/>
      <c r="AI1" s="214"/>
      <c r="AJ1" s="214"/>
      <c r="AK1" s="214"/>
      <c r="AL1" s="214"/>
      <c r="AM1" s="214"/>
      <c r="AN1" s="213"/>
      <c r="AO1" s="214"/>
      <c r="AP1" s="214"/>
      <c r="AQ1" s="215"/>
      <c r="AR1" s="212"/>
      <c r="AS1" s="212"/>
      <c r="AT1" s="212"/>
      <c r="AU1" s="212"/>
      <c r="AV1" s="212"/>
      <c r="AW1" s="212"/>
      <c r="AX1" s="1701" t="s">
        <v>543</v>
      </c>
      <c r="AY1" s="1702"/>
      <c r="AZ1" s="1702"/>
    </row>
    <row r="2" spans="1:52">
      <c r="A2" s="212"/>
      <c r="B2" s="213"/>
      <c r="C2" s="213"/>
      <c r="D2" s="213"/>
      <c r="E2" s="213"/>
      <c r="F2" s="213"/>
      <c r="G2" s="213"/>
      <c r="H2" s="213"/>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3"/>
      <c r="AO2" s="214"/>
      <c r="AP2" s="214"/>
      <c r="AQ2" s="215"/>
      <c r="AR2" s="212"/>
      <c r="AS2" s="212"/>
      <c r="AT2" s="212"/>
      <c r="AU2" s="212"/>
      <c r="AV2" s="212"/>
      <c r="AW2" s="212"/>
      <c r="AX2" s="212"/>
      <c r="AY2" s="217"/>
      <c r="AZ2" s="213"/>
    </row>
    <row r="3" spans="1:52">
      <c r="A3" s="1703" t="s">
        <v>544</v>
      </c>
      <c r="B3" s="1703"/>
      <c r="C3" s="1703"/>
      <c r="D3" s="1703"/>
      <c r="E3" s="1703"/>
      <c r="F3" s="1703"/>
      <c r="G3" s="1703"/>
      <c r="H3" s="1703"/>
      <c r="I3" s="1703"/>
      <c r="J3" s="1703"/>
      <c r="K3" s="1703"/>
      <c r="L3" s="1703"/>
      <c r="M3" s="1703"/>
      <c r="N3" s="1703"/>
      <c r="O3" s="1703"/>
      <c r="P3" s="1703"/>
      <c r="Q3" s="1703"/>
      <c r="R3" s="1703"/>
      <c r="S3" s="1703"/>
      <c r="T3" s="1703"/>
      <c r="U3" s="1703"/>
      <c r="V3" s="1703"/>
      <c r="W3" s="1703"/>
      <c r="X3" s="1703"/>
      <c r="Y3" s="1703"/>
      <c r="Z3" s="1703"/>
      <c r="AA3" s="1703"/>
      <c r="AB3" s="1703"/>
      <c r="AC3" s="1703"/>
      <c r="AD3" s="1703"/>
      <c r="AE3" s="1703"/>
      <c r="AF3" s="1703"/>
      <c r="AG3" s="1703"/>
      <c r="AH3" s="1703"/>
      <c r="AI3" s="1703"/>
      <c r="AJ3" s="1703"/>
      <c r="AK3" s="1703"/>
      <c r="AL3" s="1703"/>
      <c r="AM3" s="1703"/>
      <c r="AN3" s="1703"/>
      <c r="AO3" s="1703"/>
      <c r="AP3" s="1703"/>
      <c r="AQ3" s="1703"/>
      <c r="AR3" s="1703"/>
      <c r="AS3" s="1703"/>
      <c r="AT3" s="1703"/>
      <c r="AU3" s="1703"/>
      <c r="AV3" s="1703"/>
      <c r="AW3" s="1703"/>
      <c r="AX3" s="1703"/>
      <c r="AY3" s="1703"/>
      <c r="AZ3" s="1703"/>
    </row>
    <row r="4" spans="1:52">
      <c r="A4" s="1704" t="s">
        <v>545</v>
      </c>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4"/>
      <c r="AD4" s="1704"/>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row>
    <row r="5" spans="1:52">
      <c r="A5" s="212"/>
      <c r="B5" s="218"/>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9"/>
      <c r="AG5" s="219"/>
      <c r="AH5" s="219"/>
      <c r="AI5" s="218"/>
      <c r="AJ5" s="218"/>
      <c r="AK5" s="218"/>
      <c r="AL5" s="218"/>
      <c r="AM5" s="218"/>
      <c r="AN5" s="218"/>
      <c r="AO5" s="218"/>
      <c r="AP5" s="218"/>
      <c r="AQ5" s="218"/>
      <c r="AR5" s="218"/>
      <c r="AS5" s="218"/>
      <c r="AT5" s="218"/>
      <c r="AU5" s="218"/>
      <c r="AV5" s="218"/>
      <c r="AW5" s="218"/>
      <c r="AX5" s="218"/>
      <c r="AY5" s="218"/>
      <c r="AZ5" s="218"/>
    </row>
    <row r="6" spans="1:52">
      <c r="A6" s="212"/>
      <c r="B6" s="212"/>
      <c r="C6" s="212"/>
      <c r="D6" s="212"/>
      <c r="E6" s="212"/>
      <c r="F6" s="212"/>
      <c r="G6" s="212"/>
      <c r="H6" s="212"/>
      <c r="I6" s="215"/>
      <c r="J6" s="215"/>
      <c r="K6" s="215"/>
      <c r="L6" s="215"/>
      <c r="M6" s="215"/>
      <c r="N6" s="215"/>
      <c r="O6" s="215"/>
      <c r="P6" s="215"/>
      <c r="Q6" s="215"/>
      <c r="R6" s="215"/>
      <c r="S6" s="215"/>
      <c r="T6" s="215"/>
      <c r="U6" s="215"/>
      <c r="V6" s="215"/>
      <c r="W6" s="215"/>
      <c r="X6" s="215"/>
      <c r="Y6" s="215"/>
      <c r="Z6" s="215"/>
      <c r="AA6" s="215"/>
      <c r="AB6" s="215"/>
      <c r="AC6" s="215"/>
      <c r="AD6" s="215"/>
      <c r="AE6" s="215"/>
      <c r="AF6" s="219"/>
      <c r="AG6" s="219"/>
      <c r="AH6" s="219"/>
      <c r="AI6" s="215"/>
      <c r="AJ6" s="215"/>
      <c r="AK6" s="215"/>
      <c r="AL6" s="220"/>
      <c r="AM6" s="220"/>
      <c r="AN6" s="220"/>
      <c r="AO6" s="215"/>
      <c r="AP6" s="215"/>
      <c r="AQ6" s="215"/>
      <c r="AR6" s="212"/>
      <c r="AS6" s="212"/>
      <c r="AT6" s="212"/>
      <c r="AU6" s="212"/>
      <c r="AV6" s="212"/>
      <c r="AW6" s="212"/>
      <c r="AX6" s="212"/>
      <c r="AY6" s="212"/>
      <c r="AZ6" s="212"/>
    </row>
    <row r="7" spans="1:52">
      <c r="A7" s="221">
        <v>1</v>
      </c>
      <c r="B7" s="222" t="s">
        <v>138</v>
      </c>
      <c r="C7" s="1705"/>
      <c r="D7" s="1705"/>
      <c r="E7" s="1705"/>
      <c r="F7" s="1705"/>
      <c r="G7" s="1705"/>
      <c r="H7" s="1705"/>
      <c r="I7" s="1705"/>
      <c r="J7" s="1705"/>
      <c r="K7" s="1705"/>
      <c r="L7" s="1705"/>
      <c r="M7" s="215"/>
      <c r="N7" s="215"/>
      <c r="O7" s="215"/>
      <c r="P7" s="215"/>
      <c r="Q7" s="215"/>
      <c r="R7" s="215"/>
      <c r="S7" s="215"/>
      <c r="T7" s="215"/>
      <c r="U7" s="215"/>
      <c r="V7" s="215"/>
      <c r="W7" s="215"/>
      <c r="X7" s="215"/>
      <c r="Y7" s="215"/>
      <c r="Z7" s="215"/>
      <c r="AA7" s="215"/>
      <c r="AB7" s="215"/>
      <c r="AC7" s="215"/>
      <c r="AD7" s="215"/>
      <c r="AE7" s="215"/>
      <c r="AF7" s="219"/>
      <c r="AG7" s="219"/>
      <c r="AH7" s="219"/>
      <c r="AI7" s="215"/>
      <c r="AJ7" s="215"/>
      <c r="AK7" s="215"/>
      <c r="AL7" s="220"/>
      <c r="AM7" s="220"/>
      <c r="AN7" s="220"/>
      <c r="AO7" s="215"/>
      <c r="AP7" s="215"/>
      <c r="AQ7" s="215"/>
      <c r="AR7" s="212"/>
      <c r="AS7" s="212"/>
      <c r="AT7" s="212"/>
      <c r="AU7" s="212"/>
      <c r="AV7" s="212"/>
      <c r="AW7" s="212"/>
      <c r="AX7" s="212"/>
      <c r="AY7" s="212"/>
      <c r="AZ7" s="212"/>
    </row>
    <row r="8" spans="1:52">
      <c r="A8" s="221">
        <v>2</v>
      </c>
      <c r="B8" s="222" t="s">
        <v>139</v>
      </c>
      <c r="C8" s="1705"/>
      <c r="D8" s="1705"/>
      <c r="E8" s="1705"/>
      <c r="F8" s="1705"/>
      <c r="G8" s="1705"/>
      <c r="H8" s="1705"/>
      <c r="I8" s="1705"/>
      <c r="J8" s="1705"/>
      <c r="K8" s="1705"/>
      <c r="L8" s="1705"/>
      <c r="M8" s="215"/>
      <c r="N8" s="215"/>
      <c r="O8" s="215"/>
      <c r="P8" s="215"/>
      <c r="Q8" s="215"/>
      <c r="R8" s="215"/>
      <c r="S8" s="215"/>
      <c r="T8" s="215"/>
      <c r="U8" s="215"/>
      <c r="V8" s="215"/>
      <c r="W8" s="215"/>
      <c r="X8" s="215"/>
      <c r="Y8" s="215"/>
      <c r="Z8" s="215"/>
      <c r="AA8" s="215"/>
      <c r="AB8" s="215"/>
      <c r="AC8" s="215"/>
      <c r="AD8" s="215"/>
      <c r="AE8" s="215"/>
      <c r="AF8" s="223"/>
      <c r="AG8" s="223"/>
      <c r="AH8" s="223"/>
      <c r="AI8" s="212"/>
      <c r="AJ8" s="212"/>
      <c r="AK8" s="212"/>
      <c r="AL8" s="224"/>
      <c r="AM8" s="224"/>
      <c r="AN8" s="224"/>
      <c r="AO8" s="215"/>
      <c r="AP8" s="215"/>
      <c r="AQ8" s="215"/>
      <c r="AR8" s="212"/>
      <c r="AS8" s="212"/>
      <c r="AT8" s="212"/>
      <c r="AU8" s="212"/>
      <c r="AV8" s="212"/>
      <c r="AW8" s="212"/>
      <c r="AX8" s="212"/>
      <c r="AY8" s="212"/>
      <c r="AZ8" s="212"/>
    </row>
    <row r="9" spans="1:52">
      <c r="A9" s="221">
        <v>3</v>
      </c>
      <c r="B9" s="225" t="s">
        <v>140</v>
      </c>
      <c r="C9" s="1705"/>
      <c r="D9" s="1705"/>
      <c r="E9" s="1705"/>
      <c r="F9" s="1705"/>
      <c r="G9" s="1705"/>
      <c r="H9" s="1705"/>
      <c r="I9" s="1705"/>
      <c r="J9" s="1705"/>
      <c r="K9" s="1705"/>
      <c r="L9" s="1705"/>
      <c r="M9" s="215"/>
      <c r="N9" s="215"/>
      <c r="O9" s="215"/>
      <c r="P9" s="215"/>
      <c r="Q9" s="215"/>
      <c r="R9" s="215"/>
      <c r="S9" s="215"/>
      <c r="T9" s="215"/>
      <c r="U9" s="215"/>
      <c r="V9" s="215"/>
      <c r="W9" s="215"/>
      <c r="X9" s="215"/>
      <c r="Y9" s="215"/>
      <c r="Z9" s="215"/>
      <c r="AA9" s="215"/>
      <c r="AB9" s="215"/>
      <c r="AC9" s="215"/>
      <c r="AD9" s="215"/>
      <c r="AE9" s="215"/>
      <c r="AF9" s="223"/>
      <c r="AG9" s="223"/>
      <c r="AH9" s="223"/>
      <c r="AI9" s="215"/>
      <c r="AJ9" s="215"/>
      <c r="AK9" s="215"/>
      <c r="AL9" s="215"/>
      <c r="AM9" s="215"/>
      <c r="AN9" s="215"/>
      <c r="AO9" s="212"/>
      <c r="AP9" s="212"/>
      <c r="AQ9" s="212"/>
      <c r="AR9" s="212"/>
      <c r="AS9" s="212"/>
      <c r="AT9" s="212"/>
      <c r="AU9" s="212"/>
      <c r="AV9" s="212"/>
      <c r="AW9" s="212"/>
      <c r="AX9" s="212"/>
      <c r="AY9" s="212"/>
      <c r="AZ9" s="212"/>
    </row>
    <row r="10" spans="1:52">
      <c r="A10" s="221">
        <v>4</v>
      </c>
      <c r="B10" s="226" t="s">
        <v>375</v>
      </c>
      <c r="C10" s="1705"/>
      <c r="D10" s="1705"/>
      <c r="E10" s="1705"/>
      <c r="F10" s="1705"/>
      <c r="G10" s="1705"/>
      <c r="H10" s="1705"/>
      <c r="I10" s="1705"/>
      <c r="J10" s="1705"/>
      <c r="K10" s="1705"/>
      <c r="L10" s="170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2"/>
      <c r="AP10" s="212"/>
      <c r="AQ10" s="212"/>
      <c r="AR10" s="212"/>
      <c r="AS10" s="212"/>
      <c r="AT10" s="212"/>
      <c r="AU10" s="212"/>
      <c r="AV10" s="212"/>
      <c r="AW10" s="212"/>
      <c r="AX10" s="212"/>
      <c r="AY10" s="212"/>
      <c r="AZ10" s="212"/>
    </row>
    <row r="11" spans="1:52">
      <c r="A11" s="227"/>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12"/>
      <c r="AP11" s="212"/>
      <c r="AQ11" s="228"/>
      <c r="AR11" s="227"/>
      <c r="AS11" s="227"/>
      <c r="AT11" s="227"/>
      <c r="AU11" s="227"/>
      <c r="AV11" s="227"/>
      <c r="AW11" s="227"/>
      <c r="AX11" s="227"/>
      <c r="AY11" s="223"/>
      <c r="AZ11" s="223"/>
    </row>
    <row r="12" spans="1:52" ht="17.25" customHeight="1">
      <c r="A12" s="1708" t="s">
        <v>286</v>
      </c>
      <c r="B12" s="1710" t="s">
        <v>546</v>
      </c>
      <c r="C12" s="1706" t="s">
        <v>547</v>
      </c>
      <c r="D12" s="1713" t="s">
        <v>190</v>
      </c>
      <c r="E12" s="1714"/>
      <c r="F12" s="1714"/>
      <c r="G12" s="1715" t="s">
        <v>548</v>
      </c>
      <c r="H12" s="1716" t="s">
        <v>144</v>
      </c>
      <c r="I12" s="1717"/>
      <c r="J12" s="1718" t="s">
        <v>549</v>
      </c>
      <c r="K12" s="1716"/>
      <c r="L12" s="1716"/>
      <c r="M12" s="1716"/>
      <c r="N12" s="1716"/>
      <c r="O12" s="1716"/>
      <c r="P12" s="1716"/>
      <c r="Q12" s="1716"/>
      <c r="R12" s="1716"/>
      <c r="S12" s="1716"/>
      <c r="T12" s="1716"/>
      <c r="U12" s="1716"/>
      <c r="V12" s="1716"/>
      <c r="W12" s="1716"/>
      <c r="X12" s="1716"/>
      <c r="Y12" s="1716"/>
      <c r="Z12" s="1716"/>
      <c r="AA12" s="1716"/>
      <c r="AB12" s="1716"/>
      <c r="AC12" s="1716"/>
      <c r="AD12" s="1716"/>
      <c r="AE12" s="1716"/>
      <c r="AF12" s="1726" t="s">
        <v>550</v>
      </c>
      <c r="AG12" s="1726"/>
      <c r="AH12" s="1726"/>
      <c r="AI12" s="1727" t="s">
        <v>551</v>
      </c>
      <c r="AJ12" s="1714"/>
      <c r="AK12" s="1728"/>
      <c r="AL12" s="1706" t="s">
        <v>260</v>
      </c>
      <c r="AM12" s="1713" t="s">
        <v>552</v>
      </c>
      <c r="AN12" s="1728"/>
      <c r="AO12" s="1718" t="s">
        <v>553</v>
      </c>
      <c r="AP12" s="1717"/>
      <c r="AQ12" s="1717"/>
      <c r="AR12" s="1717"/>
      <c r="AS12" s="1717"/>
      <c r="AT12" s="1720"/>
      <c r="AU12" s="1733" t="s">
        <v>45</v>
      </c>
      <c r="AV12" s="229"/>
      <c r="AW12" s="1708" t="s">
        <v>26</v>
      </c>
      <c r="AX12" s="1723" t="s">
        <v>554</v>
      </c>
      <c r="AY12" s="1717"/>
      <c r="AZ12" s="1720"/>
    </row>
    <row r="13" spans="1:52" ht="17.25" customHeight="1">
      <c r="A13" s="1709"/>
      <c r="B13" s="1709"/>
      <c r="C13" s="1711"/>
      <c r="D13" s="1715" t="s">
        <v>158</v>
      </c>
      <c r="E13" s="1715" t="s">
        <v>159</v>
      </c>
      <c r="F13" s="1724" t="s">
        <v>160</v>
      </c>
      <c r="G13" s="1715"/>
      <c r="H13" s="1721" t="s">
        <v>85</v>
      </c>
      <c r="I13" s="1706" t="s">
        <v>86</v>
      </c>
      <c r="J13" s="1725" t="s">
        <v>151</v>
      </c>
      <c r="K13" s="1717"/>
      <c r="L13" s="1717"/>
      <c r="M13" s="1717"/>
      <c r="N13" s="1717"/>
      <c r="O13" s="1717"/>
      <c r="P13" s="1717"/>
      <c r="Q13" s="1720"/>
      <c r="R13" s="1725" t="s">
        <v>555</v>
      </c>
      <c r="S13" s="1720"/>
      <c r="T13" s="1725" t="s">
        <v>148</v>
      </c>
      <c r="U13" s="1717"/>
      <c r="V13" s="1720"/>
      <c r="W13" s="1719" t="s">
        <v>149</v>
      </c>
      <c r="X13" s="1717"/>
      <c r="Y13" s="1717"/>
      <c r="Z13" s="1717"/>
      <c r="AA13" s="1719" t="s">
        <v>150</v>
      </c>
      <c r="AB13" s="1717"/>
      <c r="AC13" s="1717"/>
      <c r="AD13" s="1717"/>
      <c r="AE13" s="1720"/>
      <c r="AF13" s="1726" t="s">
        <v>93</v>
      </c>
      <c r="AG13" s="1726"/>
      <c r="AH13" s="1726"/>
      <c r="AI13" s="1729"/>
      <c r="AJ13" s="1730"/>
      <c r="AK13" s="1731"/>
      <c r="AL13" s="1709"/>
      <c r="AM13" s="1732"/>
      <c r="AN13" s="1731"/>
      <c r="AO13" s="1706" t="s">
        <v>556</v>
      </c>
      <c r="AP13" s="1706" t="s">
        <v>557</v>
      </c>
      <c r="AQ13" s="1706" t="s">
        <v>558</v>
      </c>
      <c r="AR13" s="1706" t="s">
        <v>559</v>
      </c>
      <c r="AS13" s="1706" t="s">
        <v>560</v>
      </c>
      <c r="AT13" s="1706" t="s">
        <v>84</v>
      </c>
      <c r="AU13" s="1734"/>
      <c r="AV13" s="229"/>
      <c r="AW13" s="1709"/>
      <c r="AX13" s="1721" t="s">
        <v>561</v>
      </c>
      <c r="AY13" s="1706" t="s">
        <v>562</v>
      </c>
      <c r="AZ13" s="1706" t="s">
        <v>563</v>
      </c>
    </row>
    <row r="14" spans="1:52" ht="77.25" customHeight="1">
      <c r="A14" s="1707"/>
      <c r="B14" s="1707"/>
      <c r="C14" s="1712"/>
      <c r="D14" s="1715"/>
      <c r="E14" s="1715"/>
      <c r="F14" s="1724"/>
      <c r="G14" s="1715"/>
      <c r="H14" s="1722"/>
      <c r="I14" s="1707"/>
      <c r="J14" s="230" t="s">
        <v>123</v>
      </c>
      <c r="K14" s="230" t="s">
        <v>124</v>
      </c>
      <c r="L14" s="230" t="s">
        <v>125</v>
      </c>
      <c r="M14" s="230" t="s">
        <v>126</v>
      </c>
      <c r="N14" s="231" t="s">
        <v>69</v>
      </c>
      <c r="O14" s="231" t="s">
        <v>564</v>
      </c>
      <c r="P14" s="231" t="s">
        <v>565</v>
      </c>
      <c r="Q14" s="231" t="s">
        <v>566</v>
      </c>
      <c r="R14" s="231" t="s">
        <v>567</v>
      </c>
      <c r="S14" s="231" t="s">
        <v>568</v>
      </c>
      <c r="T14" s="230" t="s">
        <v>131</v>
      </c>
      <c r="U14" s="230" t="s">
        <v>161</v>
      </c>
      <c r="V14" s="230" t="s">
        <v>122</v>
      </c>
      <c r="W14" s="232" t="s">
        <v>569</v>
      </c>
      <c r="X14" s="230">
        <v>1</v>
      </c>
      <c r="Y14" s="230">
        <v>2</v>
      </c>
      <c r="Z14" s="230">
        <v>3</v>
      </c>
      <c r="AA14" s="230">
        <v>0</v>
      </c>
      <c r="AB14" s="230">
        <v>1</v>
      </c>
      <c r="AC14" s="230">
        <v>2</v>
      </c>
      <c r="AD14" s="230">
        <v>3</v>
      </c>
      <c r="AE14" s="233">
        <v>4</v>
      </c>
      <c r="AF14" s="234" t="s">
        <v>107</v>
      </c>
      <c r="AG14" s="234" t="s">
        <v>108</v>
      </c>
      <c r="AH14" s="234" t="s">
        <v>109</v>
      </c>
      <c r="AI14" s="235" t="s">
        <v>57</v>
      </c>
      <c r="AJ14" s="231" t="s">
        <v>58</v>
      </c>
      <c r="AK14" s="231" t="s">
        <v>59</v>
      </c>
      <c r="AL14" s="1707"/>
      <c r="AM14" s="236" t="s">
        <v>269</v>
      </c>
      <c r="AN14" s="236" t="s">
        <v>270</v>
      </c>
      <c r="AO14" s="1707"/>
      <c r="AP14" s="1707"/>
      <c r="AQ14" s="1707"/>
      <c r="AR14" s="1707"/>
      <c r="AS14" s="1707"/>
      <c r="AT14" s="1707"/>
      <c r="AU14" s="1735"/>
      <c r="AV14" s="229"/>
      <c r="AW14" s="1707"/>
      <c r="AX14" s="1722"/>
      <c r="AY14" s="1707"/>
      <c r="AZ14" s="1707"/>
    </row>
    <row r="15" spans="1:52">
      <c r="A15" s="237">
        <v>4</v>
      </c>
      <c r="B15" s="238">
        <v>5</v>
      </c>
      <c r="C15" s="237">
        <v>6</v>
      </c>
      <c r="D15" s="239">
        <v>7</v>
      </c>
      <c r="E15" s="240">
        <v>8</v>
      </c>
      <c r="F15" s="241">
        <v>9</v>
      </c>
      <c r="G15" s="239">
        <v>10</v>
      </c>
      <c r="H15" s="237">
        <v>11</v>
      </c>
      <c r="I15" s="237">
        <v>12</v>
      </c>
      <c r="J15" s="238">
        <v>13</v>
      </c>
      <c r="K15" s="237">
        <v>14</v>
      </c>
      <c r="L15" s="237">
        <v>15</v>
      </c>
      <c r="M15" s="237">
        <v>16</v>
      </c>
      <c r="N15" s="238">
        <v>17</v>
      </c>
      <c r="O15" s="237">
        <v>18</v>
      </c>
      <c r="P15" s="237">
        <v>19</v>
      </c>
      <c r="Q15" s="237">
        <v>20</v>
      </c>
      <c r="R15" s="238">
        <v>21</v>
      </c>
      <c r="S15" s="237">
        <v>22</v>
      </c>
      <c r="T15" s="237">
        <v>23</v>
      </c>
      <c r="U15" s="237">
        <v>24</v>
      </c>
      <c r="V15" s="238">
        <v>25</v>
      </c>
      <c r="W15" s="237">
        <v>26</v>
      </c>
      <c r="X15" s="237">
        <v>27</v>
      </c>
      <c r="Y15" s="237">
        <v>28</v>
      </c>
      <c r="Z15" s="237">
        <v>29</v>
      </c>
      <c r="AA15" s="242">
        <v>30</v>
      </c>
      <c r="AB15" s="242">
        <v>31</v>
      </c>
      <c r="AC15" s="242">
        <v>32</v>
      </c>
      <c r="AD15" s="242">
        <v>33</v>
      </c>
      <c r="AE15" s="243">
        <v>34</v>
      </c>
      <c r="AF15" s="1736" t="s">
        <v>570</v>
      </c>
      <c r="AG15" s="1737"/>
      <c r="AH15" s="1738"/>
      <c r="AI15" s="244">
        <v>35</v>
      </c>
      <c r="AJ15" s="237">
        <v>36</v>
      </c>
      <c r="AK15" s="237">
        <v>37</v>
      </c>
      <c r="AL15" s="237">
        <v>38</v>
      </c>
      <c r="AM15" s="237">
        <v>39</v>
      </c>
      <c r="AN15" s="237">
        <v>40</v>
      </c>
      <c r="AO15" s="237">
        <v>41</v>
      </c>
      <c r="AP15" s="237">
        <v>42</v>
      </c>
      <c r="AQ15" s="237">
        <v>43</v>
      </c>
      <c r="AR15" s="237">
        <v>44</v>
      </c>
      <c r="AS15" s="237">
        <v>45</v>
      </c>
      <c r="AT15" s="237">
        <v>46</v>
      </c>
      <c r="AU15" s="238">
        <v>47</v>
      </c>
      <c r="AV15" s="241"/>
      <c r="AW15" s="237">
        <v>48</v>
      </c>
      <c r="AX15" s="244">
        <v>49</v>
      </c>
      <c r="AY15" s="237">
        <v>50</v>
      </c>
      <c r="AZ15" s="237">
        <v>51</v>
      </c>
    </row>
    <row r="16" spans="1:52" ht="21.6" customHeight="1">
      <c r="A16" s="1739">
        <v>1</v>
      </c>
      <c r="B16" s="1710" t="s">
        <v>571</v>
      </c>
      <c r="C16" s="245" t="s">
        <v>116</v>
      </c>
      <c r="D16" s="246"/>
      <c r="E16" s="247"/>
      <c r="F16" s="248"/>
      <c r="G16" s="249"/>
      <c r="H16" s="1740"/>
      <c r="I16" s="1740"/>
      <c r="J16" s="1740"/>
      <c r="K16" s="1740"/>
      <c r="L16" s="1740"/>
      <c r="M16" s="1740"/>
      <c r="N16" s="1742"/>
      <c r="O16" s="1744"/>
      <c r="P16" s="1740"/>
      <c r="Q16" s="1746"/>
      <c r="R16" s="1740"/>
      <c r="S16" s="1746"/>
      <c r="T16" s="1740"/>
      <c r="U16" s="1740"/>
      <c r="V16" s="1740"/>
      <c r="W16" s="1740"/>
      <c r="X16" s="1740"/>
      <c r="Y16" s="1740"/>
      <c r="Z16" s="1740"/>
      <c r="AA16" s="1750"/>
      <c r="AB16" s="1752"/>
      <c r="AC16" s="1752"/>
      <c r="AD16" s="1752"/>
      <c r="AE16" s="1754"/>
      <c r="AF16" s="1748"/>
      <c r="AG16" s="1748"/>
      <c r="AH16" s="1748"/>
      <c r="AI16" s="1740"/>
      <c r="AJ16" s="1740"/>
      <c r="AK16" s="1740"/>
      <c r="AL16" s="250" t="s">
        <v>116</v>
      </c>
      <c r="AM16" s="251"/>
      <c r="AN16" s="251"/>
      <c r="AO16" s="251"/>
      <c r="AP16" s="251"/>
      <c r="AQ16" s="251"/>
      <c r="AR16" s="252"/>
      <c r="AS16" s="1740"/>
      <c r="AT16" s="1740"/>
      <c r="AU16" s="1760"/>
      <c r="AV16" s="253"/>
      <c r="AW16" s="1740"/>
      <c r="AX16" s="254" t="s">
        <v>572</v>
      </c>
      <c r="AY16" s="676"/>
      <c r="AZ16" s="255"/>
    </row>
    <row r="17" spans="1:52" ht="21.6" customHeight="1">
      <c r="A17" s="1707"/>
      <c r="B17" s="1707"/>
      <c r="C17" s="245" t="s">
        <v>573</v>
      </c>
      <c r="D17" s="246"/>
      <c r="E17" s="256"/>
      <c r="F17" s="257"/>
      <c r="G17" s="249"/>
      <c r="H17" s="1741"/>
      <c r="I17" s="1741"/>
      <c r="J17" s="1741"/>
      <c r="K17" s="1741"/>
      <c r="L17" s="1741"/>
      <c r="M17" s="1741"/>
      <c r="N17" s="1743"/>
      <c r="O17" s="1745"/>
      <c r="P17" s="1741"/>
      <c r="Q17" s="1747"/>
      <c r="R17" s="1741"/>
      <c r="S17" s="1747"/>
      <c r="T17" s="1741"/>
      <c r="U17" s="1741"/>
      <c r="V17" s="1741"/>
      <c r="W17" s="1741"/>
      <c r="X17" s="1741"/>
      <c r="Y17" s="1741"/>
      <c r="Z17" s="1741"/>
      <c r="AA17" s="1751"/>
      <c r="AB17" s="1753"/>
      <c r="AC17" s="1753"/>
      <c r="AD17" s="1753"/>
      <c r="AE17" s="1755"/>
      <c r="AF17" s="1749"/>
      <c r="AG17" s="1749"/>
      <c r="AH17" s="1749"/>
      <c r="AI17" s="1741"/>
      <c r="AJ17" s="1741"/>
      <c r="AK17" s="1741"/>
      <c r="AL17" s="250" t="s">
        <v>117</v>
      </c>
      <c r="AM17" s="251"/>
      <c r="AN17" s="251"/>
      <c r="AO17" s="251"/>
      <c r="AP17" s="251"/>
      <c r="AQ17" s="251"/>
      <c r="AR17" s="252"/>
      <c r="AS17" s="1741"/>
      <c r="AT17" s="1741"/>
      <c r="AU17" s="1761"/>
      <c r="AV17" s="253"/>
      <c r="AW17" s="1741"/>
      <c r="AX17" s="254" t="s">
        <v>574</v>
      </c>
      <c r="AY17" s="676"/>
      <c r="AZ17" s="255"/>
    </row>
    <row r="18" spans="1:52" ht="21.6" customHeight="1">
      <c r="A18" s="1739">
        <v>2</v>
      </c>
      <c r="B18" s="1710" t="s">
        <v>575</v>
      </c>
      <c r="C18" s="245" t="s">
        <v>116</v>
      </c>
      <c r="D18" s="246"/>
      <c r="E18" s="256"/>
      <c r="F18" s="257"/>
      <c r="G18" s="249"/>
      <c r="H18" s="1740"/>
      <c r="I18" s="1740"/>
      <c r="J18" s="1740"/>
      <c r="K18" s="1740"/>
      <c r="L18" s="1740"/>
      <c r="M18" s="1740"/>
      <c r="N18" s="1742"/>
      <c r="O18" s="1744"/>
      <c r="P18" s="1740"/>
      <c r="Q18" s="1746"/>
      <c r="R18" s="1740"/>
      <c r="S18" s="1746"/>
      <c r="T18" s="1740"/>
      <c r="U18" s="1740"/>
      <c r="V18" s="1740"/>
      <c r="W18" s="1740"/>
      <c r="X18" s="1740"/>
      <c r="Y18" s="1740"/>
      <c r="Z18" s="1740"/>
      <c r="AA18" s="1758"/>
      <c r="AB18" s="1759"/>
      <c r="AC18" s="1759"/>
      <c r="AD18" s="1759"/>
      <c r="AE18" s="1756"/>
      <c r="AF18" s="1757"/>
      <c r="AG18" s="1757"/>
      <c r="AH18" s="1757"/>
      <c r="AI18" s="1740"/>
      <c r="AJ18" s="1740"/>
      <c r="AK18" s="1740"/>
      <c r="AL18" s="250" t="s">
        <v>116</v>
      </c>
      <c r="AM18" s="251"/>
      <c r="AN18" s="251"/>
      <c r="AO18" s="251"/>
      <c r="AP18" s="251"/>
      <c r="AQ18" s="251"/>
      <c r="AR18" s="252"/>
      <c r="AS18" s="1740"/>
      <c r="AT18" s="1740"/>
      <c r="AU18" s="1760"/>
      <c r="AV18" s="253"/>
      <c r="AW18" s="1740"/>
      <c r="AX18" s="254" t="s">
        <v>572</v>
      </c>
      <c r="AY18" s="676"/>
      <c r="AZ18" s="255"/>
    </row>
    <row r="19" spans="1:52" ht="21.6" customHeight="1">
      <c r="A19" s="1707"/>
      <c r="B19" s="1707"/>
      <c r="C19" s="245" t="s">
        <v>573</v>
      </c>
      <c r="D19" s="246"/>
      <c r="E19" s="256"/>
      <c r="F19" s="257"/>
      <c r="G19" s="249"/>
      <c r="H19" s="1741"/>
      <c r="I19" s="1741"/>
      <c r="J19" s="1741"/>
      <c r="K19" s="1741"/>
      <c r="L19" s="1741"/>
      <c r="M19" s="1741"/>
      <c r="N19" s="1743"/>
      <c r="O19" s="1745"/>
      <c r="P19" s="1741"/>
      <c r="Q19" s="1747"/>
      <c r="R19" s="1741"/>
      <c r="S19" s="1747"/>
      <c r="T19" s="1741"/>
      <c r="U19" s="1741"/>
      <c r="V19" s="1741"/>
      <c r="W19" s="1741"/>
      <c r="X19" s="1741"/>
      <c r="Y19" s="1741"/>
      <c r="Z19" s="1741"/>
      <c r="AA19" s="1751"/>
      <c r="AB19" s="1753"/>
      <c r="AC19" s="1753"/>
      <c r="AD19" s="1753"/>
      <c r="AE19" s="1755"/>
      <c r="AF19" s="1749"/>
      <c r="AG19" s="1749"/>
      <c r="AH19" s="1749"/>
      <c r="AI19" s="1741"/>
      <c r="AJ19" s="1741"/>
      <c r="AK19" s="1741"/>
      <c r="AL19" s="250" t="s">
        <v>117</v>
      </c>
      <c r="AM19" s="251"/>
      <c r="AN19" s="251"/>
      <c r="AO19" s="251"/>
      <c r="AP19" s="251"/>
      <c r="AQ19" s="251"/>
      <c r="AR19" s="252"/>
      <c r="AS19" s="1741"/>
      <c r="AT19" s="1741"/>
      <c r="AU19" s="1761"/>
      <c r="AV19" s="253"/>
      <c r="AW19" s="1741"/>
      <c r="AX19" s="254" t="s">
        <v>574</v>
      </c>
      <c r="AY19" s="676"/>
      <c r="AZ19" s="255"/>
    </row>
    <row r="20" spans="1:52" ht="21.6" customHeight="1">
      <c r="A20" s="1739">
        <v>3</v>
      </c>
      <c r="B20" s="1710" t="s">
        <v>576</v>
      </c>
      <c r="C20" s="245" t="s">
        <v>116</v>
      </c>
      <c r="D20" s="246"/>
      <c r="E20" s="256"/>
      <c r="F20" s="257"/>
      <c r="G20" s="249"/>
      <c r="H20" s="1740"/>
      <c r="I20" s="1740"/>
      <c r="J20" s="1740"/>
      <c r="K20" s="1740"/>
      <c r="L20" s="1740"/>
      <c r="M20" s="1740"/>
      <c r="N20" s="1742"/>
      <c r="O20" s="1744"/>
      <c r="P20" s="1740"/>
      <c r="Q20" s="1746"/>
      <c r="R20" s="1740"/>
      <c r="S20" s="1746"/>
      <c r="T20" s="1740"/>
      <c r="U20" s="1740"/>
      <c r="V20" s="1740"/>
      <c r="W20" s="1740"/>
      <c r="X20" s="1740"/>
      <c r="Y20" s="1740"/>
      <c r="Z20" s="1740"/>
      <c r="AA20" s="1758"/>
      <c r="AB20" s="1759"/>
      <c r="AC20" s="1759"/>
      <c r="AD20" s="1759"/>
      <c r="AE20" s="1756"/>
      <c r="AF20" s="1757"/>
      <c r="AG20" s="1757"/>
      <c r="AH20" s="1757"/>
      <c r="AI20" s="1740"/>
      <c r="AJ20" s="1740"/>
      <c r="AK20" s="1740"/>
      <c r="AL20" s="250" t="s">
        <v>116</v>
      </c>
      <c r="AM20" s="251"/>
      <c r="AN20" s="251"/>
      <c r="AO20" s="251"/>
      <c r="AP20" s="251"/>
      <c r="AQ20" s="251"/>
      <c r="AR20" s="252"/>
      <c r="AS20" s="1740"/>
      <c r="AT20" s="1740"/>
      <c r="AU20" s="1760"/>
      <c r="AV20" s="253"/>
      <c r="AW20" s="1740"/>
      <c r="AX20" s="254" t="s">
        <v>572</v>
      </c>
      <c r="AY20" s="676"/>
      <c r="AZ20" s="255"/>
    </row>
    <row r="21" spans="1:52" ht="21.6" customHeight="1">
      <c r="A21" s="1707"/>
      <c r="B21" s="1707"/>
      <c r="C21" s="245" t="s">
        <v>573</v>
      </c>
      <c r="D21" s="246"/>
      <c r="E21" s="258"/>
      <c r="F21" s="259"/>
      <c r="G21" s="249"/>
      <c r="H21" s="1741"/>
      <c r="I21" s="1741"/>
      <c r="J21" s="1741"/>
      <c r="K21" s="1741"/>
      <c r="L21" s="1741"/>
      <c r="M21" s="1741"/>
      <c r="N21" s="1743"/>
      <c r="O21" s="1745"/>
      <c r="P21" s="1741"/>
      <c r="Q21" s="1747"/>
      <c r="R21" s="1741"/>
      <c r="S21" s="1747"/>
      <c r="T21" s="1741"/>
      <c r="U21" s="1741"/>
      <c r="V21" s="1741"/>
      <c r="W21" s="1764"/>
      <c r="X21" s="1764"/>
      <c r="Y21" s="1764"/>
      <c r="Z21" s="1764"/>
      <c r="AA21" s="1762"/>
      <c r="AB21" s="1763"/>
      <c r="AC21" s="1763"/>
      <c r="AD21" s="1763"/>
      <c r="AE21" s="1765"/>
      <c r="AF21" s="1749"/>
      <c r="AG21" s="1749"/>
      <c r="AH21" s="1749"/>
      <c r="AI21" s="1741"/>
      <c r="AJ21" s="1741"/>
      <c r="AK21" s="1741"/>
      <c r="AL21" s="250" t="s">
        <v>117</v>
      </c>
      <c r="AM21" s="251"/>
      <c r="AN21" s="251"/>
      <c r="AO21" s="251"/>
      <c r="AP21" s="251"/>
      <c r="AQ21" s="251"/>
      <c r="AR21" s="252"/>
      <c r="AS21" s="1741"/>
      <c r="AT21" s="1741"/>
      <c r="AU21" s="1761"/>
      <c r="AV21" s="253"/>
      <c r="AW21" s="1741"/>
      <c r="AX21" s="254" t="s">
        <v>574</v>
      </c>
      <c r="AY21" s="676"/>
      <c r="AZ21" s="255"/>
    </row>
    <row r="22" spans="1:52" ht="21.6" customHeight="1">
      <c r="A22" s="1739">
        <v>0</v>
      </c>
      <c r="B22" s="1710" t="s">
        <v>473</v>
      </c>
      <c r="C22" s="245" t="s">
        <v>116</v>
      </c>
      <c r="D22" s="251"/>
      <c r="E22" s="260"/>
      <c r="F22" s="261"/>
      <c r="G22" s="252"/>
      <c r="H22" s="1740"/>
      <c r="I22" s="1740"/>
      <c r="J22" s="1740"/>
      <c r="K22" s="1740"/>
      <c r="L22" s="1740"/>
      <c r="M22" s="1740"/>
      <c r="N22" s="1742"/>
      <c r="O22" s="1744"/>
      <c r="P22" s="1740"/>
      <c r="Q22" s="1746"/>
      <c r="R22" s="1740"/>
      <c r="S22" s="1746"/>
      <c r="T22" s="1740"/>
      <c r="U22" s="1740"/>
      <c r="V22" s="1740"/>
      <c r="W22" s="1750"/>
      <c r="X22" s="1752"/>
      <c r="Y22" s="1752"/>
      <c r="Z22" s="1754"/>
      <c r="AA22" s="1748"/>
      <c r="AB22" s="1748"/>
      <c r="AC22" s="1748"/>
      <c r="AD22" s="1748"/>
      <c r="AE22" s="1748"/>
      <c r="AF22" s="1740"/>
      <c r="AG22" s="1740"/>
      <c r="AH22" s="1740"/>
      <c r="AI22" s="1740"/>
      <c r="AJ22" s="1740"/>
      <c r="AK22" s="1740"/>
      <c r="AL22" s="250" t="s">
        <v>116</v>
      </c>
      <c r="AM22" s="251"/>
      <c r="AN22" s="251"/>
      <c r="AO22" s="251"/>
      <c r="AP22" s="251"/>
      <c r="AQ22" s="251"/>
      <c r="AR22" s="252"/>
      <c r="AS22" s="1740"/>
      <c r="AT22" s="1740"/>
      <c r="AU22" s="1760"/>
      <c r="AV22" s="253"/>
      <c r="AW22" s="1740"/>
      <c r="AX22" s="254" t="s">
        <v>572</v>
      </c>
      <c r="AY22" s="676"/>
      <c r="AZ22" s="255"/>
    </row>
    <row r="23" spans="1:52" ht="21.6" customHeight="1">
      <c r="A23" s="1707"/>
      <c r="B23" s="1707"/>
      <c r="C23" s="245" t="s">
        <v>573</v>
      </c>
      <c r="D23" s="251"/>
      <c r="E23" s="251"/>
      <c r="F23" s="262"/>
      <c r="G23" s="252"/>
      <c r="H23" s="1741"/>
      <c r="I23" s="1741"/>
      <c r="J23" s="1741"/>
      <c r="K23" s="1741"/>
      <c r="L23" s="1741"/>
      <c r="M23" s="1741"/>
      <c r="N23" s="1743"/>
      <c r="O23" s="1745"/>
      <c r="P23" s="1741"/>
      <c r="Q23" s="1747"/>
      <c r="R23" s="1741"/>
      <c r="S23" s="1747"/>
      <c r="T23" s="1741"/>
      <c r="U23" s="1741"/>
      <c r="V23" s="1741"/>
      <c r="W23" s="1762"/>
      <c r="X23" s="1763"/>
      <c r="Y23" s="1763"/>
      <c r="Z23" s="1765"/>
      <c r="AA23" s="1749"/>
      <c r="AB23" s="1749"/>
      <c r="AC23" s="1749"/>
      <c r="AD23" s="1749"/>
      <c r="AE23" s="1749"/>
      <c r="AF23" s="1741"/>
      <c r="AG23" s="1741"/>
      <c r="AH23" s="1741"/>
      <c r="AI23" s="1741"/>
      <c r="AJ23" s="1741"/>
      <c r="AK23" s="1741"/>
      <c r="AL23" s="250" t="s">
        <v>117</v>
      </c>
      <c r="AM23" s="251"/>
      <c r="AN23" s="251"/>
      <c r="AO23" s="251"/>
      <c r="AP23" s="251"/>
      <c r="AQ23" s="251"/>
      <c r="AR23" s="252"/>
      <c r="AS23" s="1741"/>
      <c r="AT23" s="1741"/>
      <c r="AU23" s="1761"/>
      <c r="AV23" s="253"/>
      <c r="AW23" s="1741"/>
      <c r="AX23" s="254" t="s">
        <v>574</v>
      </c>
      <c r="AY23" s="676"/>
      <c r="AZ23" s="255"/>
    </row>
    <row r="24" spans="1:52" ht="21.6" customHeight="1">
      <c r="A24" s="1766"/>
      <c r="B24" s="1767" t="s">
        <v>474</v>
      </c>
      <c r="C24" s="263" t="s">
        <v>116</v>
      </c>
      <c r="D24" s="264"/>
      <c r="E24" s="264"/>
      <c r="F24" s="878"/>
      <c r="G24" s="264"/>
      <c r="H24" s="1769"/>
      <c r="I24" s="1769"/>
      <c r="J24" s="1769"/>
      <c r="K24" s="1769"/>
      <c r="L24" s="1769"/>
      <c r="M24" s="1769"/>
      <c r="N24" s="1769"/>
      <c r="O24" s="1744"/>
      <c r="P24" s="1769"/>
      <c r="Q24" s="1746"/>
      <c r="R24" s="1769"/>
      <c r="S24" s="1746"/>
      <c r="T24" s="1769"/>
      <c r="U24" s="1769"/>
      <c r="V24" s="1769"/>
      <c r="W24" s="1771"/>
      <c r="X24" s="1771"/>
      <c r="Y24" s="1771"/>
      <c r="Z24" s="1771"/>
      <c r="AA24" s="1769"/>
      <c r="AB24" s="1769"/>
      <c r="AC24" s="1769"/>
      <c r="AD24" s="1769"/>
      <c r="AE24" s="1769"/>
      <c r="AF24" s="1769"/>
      <c r="AG24" s="1769"/>
      <c r="AH24" s="1769"/>
      <c r="AI24" s="1769"/>
      <c r="AJ24" s="1769"/>
      <c r="AK24" s="1769"/>
      <c r="AL24" s="265" t="s">
        <v>116</v>
      </c>
      <c r="AM24" s="264"/>
      <c r="AN24" s="264"/>
      <c r="AO24" s="264"/>
      <c r="AP24" s="264"/>
      <c r="AQ24" s="264"/>
      <c r="AR24" s="264"/>
      <c r="AS24" s="1769"/>
      <c r="AT24" s="1769"/>
      <c r="AU24" s="1769"/>
      <c r="AV24" s="266"/>
      <c r="AW24" s="1769"/>
      <c r="AX24" s="267" t="s">
        <v>572</v>
      </c>
      <c r="AY24" s="264"/>
      <c r="AZ24" s="264"/>
    </row>
    <row r="25" spans="1:52" ht="21.6" customHeight="1">
      <c r="A25" s="1707"/>
      <c r="B25" s="1768"/>
      <c r="C25" s="263" t="s">
        <v>573</v>
      </c>
      <c r="D25" s="264"/>
      <c r="E25" s="264"/>
      <c r="F25" s="878"/>
      <c r="G25" s="264"/>
      <c r="H25" s="1770"/>
      <c r="I25" s="1770"/>
      <c r="J25" s="1770"/>
      <c r="K25" s="1770"/>
      <c r="L25" s="1770"/>
      <c r="M25" s="1770"/>
      <c r="N25" s="1770"/>
      <c r="O25" s="1745"/>
      <c r="P25" s="1770"/>
      <c r="Q25" s="1747"/>
      <c r="R25" s="1770"/>
      <c r="S25" s="1747"/>
      <c r="T25" s="1770"/>
      <c r="U25" s="1770"/>
      <c r="V25" s="1770"/>
      <c r="W25" s="1770"/>
      <c r="X25" s="1770"/>
      <c r="Y25" s="1770"/>
      <c r="Z25" s="1770"/>
      <c r="AA25" s="1770"/>
      <c r="AB25" s="1770"/>
      <c r="AC25" s="1770"/>
      <c r="AD25" s="1770"/>
      <c r="AE25" s="1770"/>
      <c r="AF25" s="1770"/>
      <c r="AG25" s="1770"/>
      <c r="AH25" s="1770"/>
      <c r="AI25" s="1770"/>
      <c r="AJ25" s="1770"/>
      <c r="AK25" s="1770"/>
      <c r="AL25" s="265" t="s">
        <v>117</v>
      </c>
      <c r="AM25" s="264"/>
      <c r="AN25" s="264"/>
      <c r="AO25" s="264"/>
      <c r="AP25" s="264"/>
      <c r="AQ25" s="264"/>
      <c r="AR25" s="264"/>
      <c r="AS25" s="1743"/>
      <c r="AT25" s="1743"/>
      <c r="AU25" s="1743"/>
      <c r="AV25" s="266"/>
      <c r="AW25" s="1743"/>
      <c r="AX25" s="267" t="s">
        <v>574</v>
      </c>
      <c r="AY25" s="264"/>
      <c r="AZ25" s="264"/>
    </row>
    <row r="26" spans="1:52">
      <c r="A26" s="228"/>
      <c r="B26" s="228"/>
      <c r="C26" s="228"/>
      <c r="D26" s="228"/>
      <c r="E26" s="228"/>
      <c r="F26" s="228"/>
      <c r="G26" s="212"/>
      <c r="H26" s="212"/>
      <c r="I26" s="212"/>
      <c r="J26" s="212"/>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28"/>
      <c r="AR26" s="228"/>
      <c r="AS26" s="228"/>
      <c r="AT26" s="228"/>
      <c r="AU26" s="228"/>
      <c r="AV26" s="212"/>
      <c r="AW26" s="212"/>
    </row>
    <row r="27" spans="1:52">
      <c r="A27" s="218" t="s">
        <v>577</v>
      </c>
      <c r="B27" s="228"/>
      <c r="C27" s="228"/>
      <c r="D27" s="228"/>
      <c r="E27" s="228"/>
      <c r="F27" s="228"/>
      <c r="G27" s="228"/>
      <c r="H27" s="228"/>
      <c r="I27" s="228"/>
      <c r="J27" s="212"/>
      <c r="K27" s="212"/>
      <c r="L27" s="212"/>
      <c r="M27" s="212"/>
      <c r="N27" s="212"/>
      <c r="O27" s="212"/>
      <c r="P27" s="212"/>
      <c r="Q27" s="212"/>
      <c r="R27" s="212"/>
      <c r="S27" s="212"/>
      <c r="T27" s="212"/>
      <c r="U27" s="212"/>
      <c r="V27" s="212"/>
      <c r="W27" s="212"/>
      <c r="X27" s="212"/>
      <c r="Y27" s="212"/>
      <c r="Z27" s="228"/>
      <c r="AA27" s="228"/>
      <c r="AB27" s="228"/>
      <c r="AC27" s="228"/>
      <c r="AD27" s="228"/>
      <c r="AE27" s="228"/>
      <c r="AF27" s="228"/>
      <c r="AG27" s="228"/>
      <c r="AH27" s="228"/>
      <c r="AI27" s="228"/>
      <c r="AJ27" s="228"/>
      <c r="AK27" s="228"/>
      <c r="AL27" s="228"/>
      <c r="AM27" s="228"/>
      <c r="AN27" s="228"/>
      <c r="AO27" s="228"/>
      <c r="AP27" s="228"/>
      <c r="AQ27" s="228"/>
      <c r="AR27" s="228"/>
      <c r="AS27" s="228"/>
      <c r="AT27" s="228"/>
      <c r="AU27" s="228"/>
      <c r="AV27" s="228"/>
      <c r="AW27" s="228"/>
      <c r="AX27" s="228"/>
      <c r="AY27" s="228"/>
      <c r="AZ27" s="228"/>
    </row>
    <row r="28" spans="1:52" ht="60" customHeight="1">
      <c r="A28" s="268" t="s">
        <v>578</v>
      </c>
      <c r="B28" s="1725" t="s">
        <v>579</v>
      </c>
      <c r="C28" s="1717"/>
      <c r="D28" s="1717"/>
      <c r="E28" s="1720"/>
      <c r="F28" s="1725" t="s">
        <v>580</v>
      </c>
      <c r="G28" s="1772"/>
      <c r="H28" s="1725" t="s">
        <v>581</v>
      </c>
      <c r="I28" s="1720"/>
      <c r="J28" s="1773" t="s">
        <v>582</v>
      </c>
      <c r="K28" s="1774"/>
      <c r="L28" s="1773" t="s">
        <v>583</v>
      </c>
      <c r="M28" s="1774"/>
      <c r="N28" s="1725" t="s">
        <v>584</v>
      </c>
      <c r="O28" s="1717"/>
      <c r="P28" s="1717"/>
      <c r="Q28" s="1776" t="s">
        <v>585</v>
      </c>
      <c r="R28" s="1776"/>
      <c r="S28" s="1776"/>
      <c r="T28" s="227"/>
      <c r="U28" s="227"/>
      <c r="V28" s="269"/>
      <c r="W28" s="269"/>
      <c r="X28" s="227"/>
      <c r="Y28" s="227"/>
      <c r="Z28" s="227"/>
      <c r="AA28" s="227"/>
      <c r="AB28" s="227"/>
      <c r="AC28" s="227"/>
      <c r="AD28" s="227"/>
      <c r="AE28" s="227"/>
      <c r="AF28" s="227"/>
      <c r="AG28" s="227"/>
      <c r="AH28" s="228"/>
      <c r="AI28" s="228"/>
      <c r="AJ28" s="228"/>
      <c r="AK28" s="228"/>
      <c r="AL28" s="228"/>
      <c r="AM28" s="228"/>
      <c r="AN28" s="228"/>
      <c r="AO28" s="228"/>
      <c r="AP28" s="228"/>
      <c r="AQ28" s="228"/>
      <c r="AR28" s="228"/>
      <c r="AS28" s="228"/>
      <c r="AT28" s="228"/>
      <c r="AU28" s="228"/>
      <c r="AV28" s="228"/>
      <c r="AW28" s="228"/>
      <c r="AX28" s="228"/>
      <c r="AY28" s="228"/>
      <c r="AZ28" s="228"/>
    </row>
    <row r="29" spans="1:52">
      <c r="A29" s="237">
        <v>1</v>
      </c>
      <c r="B29" s="1775" t="s">
        <v>586</v>
      </c>
      <c r="C29" s="1717"/>
      <c r="D29" s="1717"/>
      <c r="E29" s="1720"/>
      <c r="F29" s="1725"/>
      <c r="G29" s="1720"/>
      <c r="H29" s="1725"/>
      <c r="I29" s="1720"/>
      <c r="J29" s="1725"/>
      <c r="K29" s="1720"/>
      <c r="L29" s="1725"/>
      <c r="M29" s="1720"/>
      <c r="N29" s="1718"/>
      <c r="O29" s="1717"/>
      <c r="P29" s="1717"/>
      <c r="Q29" s="1777"/>
      <c r="R29" s="1777"/>
      <c r="S29" s="1777"/>
      <c r="T29" s="228"/>
      <c r="U29" s="228"/>
      <c r="V29" s="269"/>
      <c r="W29" s="269"/>
      <c r="X29" s="227"/>
      <c r="Y29" s="227"/>
      <c r="Z29" s="227"/>
      <c r="AA29" s="227"/>
      <c r="AB29" s="227"/>
      <c r="AC29" s="227"/>
      <c r="AD29" s="227"/>
      <c r="AE29" s="227"/>
      <c r="AF29" s="227"/>
      <c r="AG29" s="227"/>
      <c r="AH29" s="228"/>
      <c r="AI29" s="228"/>
      <c r="AJ29" s="228"/>
      <c r="AK29" s="228"/>
      <c r="AL29" s="228"/>
      <c r="AM29" s="228"/>
      <c r="AN29" s="228"/>
      <c r="AO29" s="228"/>
      <c r="AP29" s="228"/>
      <c r="AQ29" s="228"/>
      <c r="AR29" s="228"/>
      <c r="AS29" s="228"/>
      <c r="AT29" s="228"/>
      <c r="AU29" s="228"/>
      <c r="AV29" s="228"/>
      <c r="AW29" s="228"/>
      <c r="AX29" s="228"/>
      <c r="AY29" s="228"/>
      <c r="AZ29" s="228"/>
    </row>
    <row r="30" spans="1:52">
      <c r="A30" s="237">
        <v>2</v>
      </c>
      <c r="B30" s="1775"/>
      <c r="C30" s="1717"/>
      <c r="D30" s="1717"/>
      <c r="E30" s="1720"/>
      <c r="F30" s="1718"/>
      <c r="G30" s="1720"/>
      <c r="H30" s="1718"/>
      <c r="I30" s="1720"/>
      <c r="J30" s="1718"/>
      <c r="K30" s="1720"/>
      <c r="L30" s="1718"/>
      <c r="M30" s="1720"/>
      <c r="N30" s="1718"/>
      <c r="O30" s="1717"/>
      <c r="P30" s="1717"/>
      <c r="Q30" s="1777"/>
      <c r="R30" s="1777"/>
      <c r="S30" s="1777"/>
      <c r="T30" s="228"/>
      <c r="U30" s="228"/>
      <c r="V30" s="269"/>
      <c r="W30" s="269"/>
      <c r="X30" s="227"/>
      <c r="Y30" s="227"/>
      <c r="Z30" s="227"/>
      <c r="AA30" s="227"/>
      <c r="AB30" s="227"/>
      <c r="AC30" s="227"/>
      <c r="AD30" s="227"/>
      <c r="AE30" s="227"/>
      <c r="AF30" s="227"/>
      <c r="AG30" s="227"/>
      <c r="AH30" s="228"/>
      <c r="AI30" s="228"/>
      <c r="AJ30" s="228"/>
      <c r="AK30" s="228"/>
      <c r="AL30" s="228"/>
      <c r="AM30" s="228"/>
      <c r="AN30" s="228"/>
      <c r="AO30" s="228"/>
      <c r="AP30" s="228"/>
      <c r="AQ30" s="228"/>
      <c r="AR30" s="228"/>
      <c r="AS30" s="228"/>
      <c r="AT30" s="228"/>
      <c r="AU30" s="228"/>
      <c r="AV30" s="228"/>
      <c r="AW30" s="228"/>
      <c r="AX30" s="228"/>
      <c r="AY30" s="228"/>
      <c r="AZ30" s="228"/>
    </row>
    <row r="31" spans="1:52">
      <c r="A31" s="237">
        <v>3</v>
      </c>
      <c r="B31" s="1775"/>
      <c r="C31" s="1717"/>
      <c r="D31" s="1717"/>
      <c r="E31" s="1720"/>
      <c r="F31" s="1718"/>
      <c r="G31" s="1720"/>
      <c r="H31" s="1718"/>
      <c r="I31" s="1720"/>
      <c r="J31" s="1718"/>
      <c r="K31" s="1720"/>
      <c r="L31" s="1718"/>
      <c r="M31" s="1720"/>
      <c r="N31" s="1718"/>
      <c r="O31" s="1717"/>
      <c r="P31" s="1717"/>
      <c r="Q31" s="1777"/>
      <c r="R31" s="1777"/>
      <c r="S31" s="1777"/>
      <c r="T31" s="228"/>
      <c r="U31" s="228"/>
      <c r="V31" s="269"/>
      <c r="W31" s="269"/>
      <c r="X31" s="227"/>
      <c r="Y31" s="227"/>
      <c r="Z31" s="227"/>
      <c r="AA31" s="227"/>
      <c r="AB31" s="227"/>
      <c r="AC31" s="227"/>
      <c r="AD31" s="227"/>
      <c r="AE31" s="227"/>
      <c r="AF31" s="227"/>
      <c r="AG31" s="227"/>
      <c r="AH31" s="228"/>
      <c r="AI31" s="228"/>
      <c r="AJ31" s="228"/>
      <c r="AK31" s="228"/>
      <c r="AL31" s="228"/>
      <c r="AM31" s="228"/>
      <c r="AN31" s="228"/>
      <c r="AO31" s="228"/>
      <c r="AP31" s="228"/>
      <c r="AQ31" s="228"/>
      <c r="AR31" s="228"/>
      <c r="AS31" s="228"/>
      <c r="AT31" s="228"/>
      <c r="AU31" s="228"/>
      <c r="AV31" s="228"/>
      <c r="AW31" s="228"/>
      <c r="AX31" s="228"/>
      <c r="AY31" s="228"/>
      <c r="AZ31" s="228"/>
    </row>
    <row r="32" spans="1:52">
      <c r="A32" s="237">
        <v>4</v>
      </c>
      <c r="B32" s="1775"/>
      <c r="C32" s="1717"/>
      <c r="D32" s="1717"/>
      <c r="E32" s="1720"/>
      <c r="F32" s="1718"/>
      <c r="G32" s="1720"/>
      <c r="H32" s="1718"/>
      <c r="I32" s="1720"/>
      <c r="J32" s="1718"/>
      <c r="K32" s="1720"/>
      <c r="L32" s="1718"/>
      <c r="M32" s="1720"/>
      <c r="N32" s="1718"/>
      <c r="O32" s="1717"/>
      <c r="P32" s="1717"/>
      <c r="Q32" s="1777"/>
      <c r="R32" s="1777"/>
      <c r="S32" s="1777"/>
      <c r="T32" s="228"/>
      <c r="U32" s="228"/>
      <c r="V32" s="269"/>
      <c r="W32" s="269"/>
      <c r="X32" s="227"/>
      <c r="Y32" s="227"/>
      <c r="Z32" s="227"/>
      <c r="AA32" s="227"/>
      <c r="AB32" s="227"/>
      <c r="AC32" s="227"/>
      <c r="AD32" s="227"/>
      <c r="AE32" s="227"/>
      <c r="AF32" s="227"/>
      <c r="AG32" s="227"/>
      <c r="AH32" s="228"/>
      <c r="AI32" s="228"/>
      <c r="AJ32" s="228"/>
      <c r="AK32" s="228"/>
      <c r="AL32" s="228"/>
      <c r="AM32" s="228"/>
      <c r="AN32" s="228"/>
      <c r="AO32" s="228"/>
      <c r="AP32" s="228"/>
      <c r="AQ32" s="228"/>
      <c r="AR32" s="228"/>
      <c r="AS32" s="228"/>
      <c r="AT32" s="228"/>
      <c r="AU32" s="228"/>
      <c r="AV32" s="228"/>
      <c r="AW32" s="228"/>
      <c r="AX32" s="228"/>
      <c r="AY32" s="228"/>
      <c r="AZ32" s="228"/>
    </row>
    <row r="33" spans="1:52">
      <c r="A33" s="237">
        <v>5</v>
      </c>
      <c r="B33" s="1779"/>
      <c r="C33" s="1717"/>
      <c r="D33" s="1717"/>
      <c r="E33" s="1720"/>
      <c r="F33" s="1780"/>
      <c r="G33" s="1720"/>
      <c r="H33" s="1718"/>
      <c r="I33" s="1720"/>
      <c r="J33" s="1718"/>
      <c r="K33" s="1720"/>
      <c r="L33" s="1718"/>
      <c r="M33" s="1720"/>
      <c r="N33" s="1718"/>
      <c r="O33" s="1717"/>
      <c r="P33" s="1717"/>
      <c r="Q33" s="1777"/>
      <c r="R33" s="1777"/>
      <c r="S33" s="1777"/>
      <c r="T33" s="228"/>
      <c r="U33" s="228"/>
      <c r="V33" s="269"/>
      <c r="W33" s="269"/>
      <c r="X33" s="227"/>
      <c r="Y33" s="227"/>
      <c r="Z33" s="227"/>
      <c r="AA33" s="227"/>
      <c r="AB33" s="227"/>
      <c r="AC33" s="227"/>
      <c r="AD33" s="227"/>
      <c r="AE33" s="227"/>
      <c r="AF33" s="227"/>
      <c r="AG33" s="227"/>
      <c r="AH33" s="228"/>
      <c r="AI33" s="228"/>
      <c r="AJ33" s="228"/>
      <c r="AK33" s="228"/>
      <c r="AL33" s="228"/>
      <c r="AM33" s="228"/>
      <c r="AN33" s="228"/>
      <c r="AO33" s="228"/>
      <c r="AP33" s="228"/>
      <c r="AQ33" s="228"/>
      <c r="AR33" s="228"/>
      <c r="AS33" s="228"/>
      <c r="AT33" s="228"/>
      <c r="AU33" s="228"/>
      <c r="AV33" s="228"/>
      <c r="AW33" s="228"/>
      <c r="AX33" s="228"/>
      <c r="AY33" s="228"/>
      <c r="AZ33" s="228"/>
    </row>
    <row r="34" spans="1:52">
      <c r="A34" s="228"/>
      <c r="B34" s="270"/>
      <c r="C34" s="270"/>
      <c r="D34" s="270"/>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28"/>
      <c r="AH34" s="228"/>
      <c r="AI34" s="228"/>
      <c r="AJ34" s="228"/>
      <c r="AK34" s="228"/>
      <c r="AL34" s="228"/>
      <c r="AM34" s="228"/>
      <c r="AN34" s="228"/>
      <c r="AO34" s="228"/>
      <c r="AP34" s="228"/>
      <c r="AQ34" s="228"/>
      <c r="AR34" s="228"/>
      <c r="AS34" s="228"/>
      <c r="AT34" s="228"/>
      <c r="AU34" s="228"/>
      <c r="AV34" s="228"/>
      <c r="AW34" s="228"/>
      <c r="AX34" s="228"/>
      <c r="AY34" s="228"/>
      <c r="AZ34" s="228"/>
    </row>
    <row r="35" spans="1:52">
      <c r="A35" s="1778" t="s">
        <v>587</v>
      </c>
      <c r="B35" s="1702"/>
      <c r="C35" s="270"/>
      <c r="D35" s="270"/>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c r="AD35" s="228"/>
      <c r="AE35" s="228"/>
      <c r="AF35" s="228"/>
      <c r="AG35" s="228"/>
      <c r="AH35" s="228"/>
      <c r="AI35" s="228"/>
      <c r="AJ35" s="228"/>
      <c r="AK35" s="228"/>
      <c r="AL35" s="228"/>
      <c r="AM35" s="228"/>
      <c r="AN35" s="228"/>
      <c r="AO35" s="228"/>
      <c r="AP35" s="228"/>
      <c r="AQ35" s="228"/>
      <c r="AR35" s="228"/>
      <c r="AS35" s="228"/>
      <c r="AT35" s="228"/>
      <c r="AU35" s="228"/>
      <c r="AV35" s="228"/>
      <c r="AW35" s="228"/>
      <c r="AX35" s="228"/>
      <c r="AY35" s="228"/>
      <c r="AZ35" s="228"/>
    </row>
    <row r="61" spans="28:28">
      <c r="AB61" s="216" t="s">
        <v>588</v>
      </c>
    </row>
  </sheetData>
  <sheetProtection algorithmName="SHA-512" hashValue="MOWQOU3iVycL4fMjVAGIhw94lO3s2UelD59XZCvciBS3OQN6lm/fpUHezZdzg0ccWK0x12u16HM/BKBZd8wf6g==" saltValue="/RyAIpdb9+n4bK7JOAaF7A==" spinCount="100000" sheet="1" objects="1" scenarios="1"/>
  <mergeCells count="266">
    <mergeCell ref="C9:L9"/>
    <mergeCell ref="C10:L10"/>
    <mergeCell ref="A35:B35"/>
    <mergeCell ref="Q32:S32"/>
    <mergeCell ref="B33:E33"/>
    <mergeCell ref="F33:G33"/>
    <mergeCell ref="H33:I33"/>
    <mergeCell ref="J33:K33"/>
    <mergeCell ref="L33:M33"/>
    <mergeCell ref="N33:P33"/>
    <mergeCell ref="Q33:S33"/>
    <mergeCell ref="B32:E32"/>
    <mergeCell ref="F32:G32"/>
    <mergeCell ref="H32:I32"/>
    <mergeCell ref="J32:K32"/>
    <mergeCell ref="L32:M32"/>
    <mergeCell ref="N32:P32"/>
    <mergeCell ref="B31:E31"/>
    <mergeCell ref="F31:G31"/>
    <mergeCell ref="H31:I31"/>
    <mergeCell ref="J31:K31"/>
    <mergeCell ref="L31:M31"/>
    <mergeCell ref="N31:P31"/>
    <mergeCell ref="Q31:S31"/>
    <mergeCell ref="B30:E30"/>
    <mergeCell ref="F30:G30"/>
    <mergeCell ref="H30:I30"/>
    <mergeCell ref="J30:K30"/>
    <mergeCell ref="L30:M30"/>
    <mergeCell ref="N30:P30"/>
    <mergeCell ref="Q28:S28"/>
    <mergeCell ref="B29:E29"/>
    <mergeCell ref="F29:G29"/>
    <mergeCell ref="H29:I29"/>
    <mergeCell ref="J29:K29"/>
    <mergeCell ref="L29:M29"/>
    <mergeCell ref="N29:P29"/>
    <mergeCell ref="Q29:S29"/>
    <mergeCell ref="Q30:S30"/>
    <mergeCell ref="AS24:AS25"/>
    <mergeCell ref="AT24:AT25"/>
    <mergeCell ref="AU24:AU25"/>
    <mergeCell ref="AW24:AW25"/>
    <mergeCell ref="B28:E28"/>
    <mergeCell ref="F28:G28"/>
    <mergeCell ref="H28:I28"/>
    <mergeCell ref="J28:K28"/>
    <mergeCell ref="L28:M28"/>
    <mergeCell ref="AE24:AE25"/>
    <mergeCell ref="AF24:AF25"/>
    <mergeCell ref="AG24:AG25"/>
    <mergeCell ref="AH24:AH25"/>
    <mergeCell ref="AI24:AI25"/>
    <mergeCell ref="AJ24:AJ25"/>
    <mergeCell ref="Y24:Y25"/>
    <mergeCell ref="Z24:Z25"/>
    <mergeCell ref="AA24:AA25"/>
    <mergeCell ref="AB24:AB25"/>
    <mergeCell ref="AC24:AC25"/>
    <mergeCell ref="AD24:AD25"/>
    <mergeCell ref="S24:S25"/>
    <mergeCell ref="T24:T25"/>
    <mergeCell ref="N28:P28"/>
    <mergeCell ref="W24:W25"/>
    <mergeCell ref="X24:X25"/>
    <mergeCell ref="M24:M25"/>
    <mergeCell ref="N24:N25"/>
    <mergeCell ref="O24:O25"/>
    <mergeCell ref="P24:P25"/>
    <mergeCell ref="Q24:Q25"/>
    <mergeCell ref="R24:R25"/>
    <mergeCell ref="AK24:AK25"/>
    <mergeCell ref="AT22:AT23"/>
    <mergeCell ref="AU22:AU23"/>
    <mergeCell ref="AW22:AW23"/>
    <mergeCell ref="A24:A25"/>
    <mergeCell ref="B24:B25"/>
    <mergeCell ref="H24:H25"/>
    <mergeCell ref="I24:I25"/>
    <mergeCell ref="J24:J25"/>
    <mergeCell ref="K24:K25"/>
    <mergeCell ref="L24:L25"/>
    <mergeCell ref="AG22:AG23"/>
    <mergeCell ref="AH22:AH23"/>
    <mergeCell ref="AI22:AI23"/>
    <mergeCell ref="AJ22:AJ23"/>
    <mergeCell ref="AK22:AK23"/>
    <mergeCell ref="AS22:AS23"/>
    <mergeCell ref="AA22:AA23"/>
    <mergeCell ref="AB22:AB23"/>
    <mergeCell ref="AC22:AC23"/>
    <mergeCell ref="AD22:AD23"/>
    <mergeCell ref="AE22:AE23"/>
    <mergeCell ref="AF22:AF23"/>
    <mergeCell ref="U24:U25"/>
    <mergeCell ref="V24:V25"/>
    <mergeCell ref="L20:L21"/>
    <mergeCell ref="W22:W23"/>
    <mergeCell ref="X22:X23"/>
    <mergeCell ref="Y22:Y23"/>
    <mergeCell ref="Z22:Z23"/>
    <mergeCell ref="O22:O23"/>
    <mergeCell ref="P22:P23"/>
    <mergeCell ref="Q22:Q23"/>
    <mergeCell ref="R22:R23"/>
    <mergeCell ref="S22:S23"/>
    <mergeCell ref="T22:T23"/>
    <mergeCell ref="U22:U23"/>
    <mergeCell ref="V22:V23"/>
    <mergeCell ref="M20:M21"/>
    <mergeCell ref="Y20:Y21"/>
    <mergeCell ref="Z20:Z21"/>
    <mergeCell ref="AW20:AW21"/>
    <mergeCell ref="A22:A23"/>
    <mergeCell ref="B22:B23"/>
    <mergeCell ref="H22:H23"/>
    <mergeCell ref="I22:I23"/>
    <mergeCell ref="J22:J23"/>
    <mergeCell ref="K22:K23"/>
    <mergeCell ref="L22:L23"/>
    <mergeCell ref="M22:M23"/>
    <mergeCell ref="N22:N23"/>
    <mergeCell ref="AI20:AI21"/>
    <mergeCell ref="AJ20:AJ21"/>
    <mergeCell ref="AK20:AK21"/>
    <mergeCell ref="AS20:AS21"/>
    <mergeCell ref="AT20:AT21"/>
    <mergeCell ref="AU20:AU21"/>
    <mergeCell ref="AC20:AC21"/>
    <mergeCell ref="AD20:AD21"/>
    <mergeCell ref="AE20:AE21"/>
    <mergeCell ref="AF20:AF21"/>
    <mergeCell ref="AG20:AG21"/>
    <mergeCell ref="AH20:AH21"/>
    <mergeCell ref="K20:K21"/>
    <mergeCell ref="A20:A21"/>
    <mergeCell ref="AA20:AA21"/>
    <mergeCell ref="AB20:AB21"/>
    <mergeCell ref="Q20:Q21"/>
    <mergeCell ref="R20:R21"/>
    <mergeCell ref="S20:S21"/>
    <mergeCell ref="T20:T21"/>
    <mergeCell ref="W20:W21"/>
    <mergeCell ref="X20:X21"/>
    <mergeCell ref="U20:U21"/>
    <mergeCell ref="V20:V21"/>
    <mergeCell ref="AF16:AF17"/>
    <mergeCell ref="U16:U17"/>
    <mergeCell ref="V16:V17"/>
    <mergeCell ref="AU18:AU19"/>
    <mergeCell ref="R16:R17"/>
    <mergeCell ref="S16:S17"/>
    <mergeCell ref="T16:T17"/>
    <mergeCell ref="AT16:AT17"/>
    <mergeCell ref="AU16:AU17"/>
    <mergeCell ref="AT18:AT19"/>
    <mergeCell ref="X18:X19"/>
    <mergeCell ref="R18:R19"/>
    <mergeCell ref="U18:U19"/>
    <mergeCell ref="V18:V19"/>
    <mergeCell ref="W18:W19"/>
    <mergeCell ref="B20:B21"/>
    <mergeCell ref="H20:H21"/>
    <mergeCell ref="I20:I21"/>
    <mergeCell ref="J20:J21"/>
    <mergeCell ref="AE18:AE19"/>
    <mergeCell ref="AF18:AF19"/>
    <mergeCell ref="AG18:AG19"/>
    <mergeCell ref="AH18:AH19"/>
    <mergeCell ref="Y18:Y19"/>
    <mergeCell ref="Z18:Z19"/>
    <mergeCell ref="AA18:AA19"/>
    <mergeCell ref="AB18:AB19"/>
    <mergeCell ref="AC18:AC19"/>
    <mergeCell ref="AD18:AD19"/>
    <mergeCell ref="S18:S19"/>
    <mergeCell ref="T18:T19"/>
    <mergeCell ref="N20:N21"/>
    <mergeCell ref="O20:O21"/>
    <mergeCell ref="P20:P21"/>
    <mergeCell ref="M18:M19"/>
    <mergeCell ref="N18:N19"/>
    <mergeCell ref="O18:O19"/>
    <mergeCell ref="P18:P19"/>
    <mergeCell ref="Q18:Q19"/>
    <mergeCell ref="AW16:AW17"/>
    <mergeCell ref="A18:A19"/>
    <mergeCell ref="B18:B19"/>
    <mergeCell ref="H18:H19"/>
    <mergeCell ref="I18:I19"/>
    <mergeCell ref="J18:J19"/>
    <mergeCell ref="K18:K19"/>
    <mergeCell ref="L18:L19"/>
    <mergeCell ref="AG16:AG17"/>
    <mergeCell ref="AH16:AH17"/>
    <mergeCell ref="AI16:AI17"/>
    <mergeCell ref="AJ16:AJ17"/>
    <mergeCell ref="AK16:AK17"/>
    <mergeCell ref="AS16:AS17"/>
    <mergeCell ref="AA16:AA17"/>
    <mergeCell ref="AB16:AB17"/>
    <mergeCell ref="AC16:AC17"/>
    <mergeCell ref="AD16:AD17"/>
    <mergeCell ref="AE16:AE17"/>
    <mergeCell ref="AW18:AW19"/>
    <mergeCell ref="AI18:AI19"/>
    <mergeCell ref="AJ18:AJ19"/>
    <mergeCell ref="AK18:AK19"/>
    <mergeCell ref="AS18:AS19"/>
    <mergeCell ref="AI12:AK13"/>
    <mergeCell ref="AL12:AL14"/>
    <mergeCell ref="AM12:AN13"/>
    <mergeCell ref="AO12:AT12"/>
    <mergeCell ref="AU12:AU14"/>
    <mergeCell ref="AF13:AH13"/>
    <mergeCell ref="AO13:AO14"/>
    <mergeCell ref="AF15:AH15"/>
    <mergeCell ref="A16:A17"/>
    <mergeCell ref="B16:B17"/>
    <mergeCell ref="H16:H17"/>
    <mergeCell ref="I16:I17"/>
    <mergeCell ref="J16:J17"/>
    <mergeCell ref="K16:K17"/>
    <mergeCell ref="L16:L17"/>
    <mergeCell ref="M16:M17"/>
    <mergeCell ref="N16:N17"/>
    <mergeCell ref="W16:W17"/>
    <mergeCell ref="X16:X17"/>
    <mergeCell ref="Y16:Y17"/>
    <mergeCell ref="Z16:Z17"/>
    <mergeCell ref="O16:O17"/>
    <mergeCell ref="P16:P17"/>
    <mergeCell ref="Q16:Q17"/>
    <mergeCell ref="D13:D14"/>
    <mergeCell ref="E13:E14"/>
    <mergeCell ref="F13:F14"/>
    <mergeCell ref="H13:H14"/>
    <mergeCell ref="I13:I14"/>
    <mergeCell ref="J13:Q13"/>
    <mergeCell ref="R13:S13"/>
    <mergeCell ref="T13:V13"/>
    <mergeCell ref="AF12:AH12"/>
    <mergeCell ref="AX1:AZ1"/>
    <mergeCell ref="A3:AZ3"/>
    <mergeCell ref="A4:AZ4"/>
    <mergeCell ref="C7:L7"/>
    <mergeCell ref="C8:L8"/>
    <mergeCell ref="AP13:AP14"/>
    <mergeCell ref="AQ13:AQ14"/>
    <mergeCell ref="A12:A14"/>
    <mergeCell ref="B12:B14"/>
    <mergeCell ref="C12:C14"/>
    <mergeCell ref="D12:F12"/>
    <mergeCell ref="G12:G14"/>
    <mergeCell ref="H12:I12"/>
    <mergeCell ref="J12:AE12"/>
    <mergeCell ref="W13:Z13"/>
    <mergeCell ref="AA13:AE13"/>
    <mergeCell ref="AR13:AR14"/>
    <mergeCell ref="AS13:AS14"/>
    <mergeCell ref="AT13:AT14"/>
    <mergeCell ref="AX13:AX14"/>
    <mergeCell ref="AY13:AY14"/>
    <mergeCell ref="AZ13:AZ14"/>
    <mergeCell ref="AW12:AW14"/>
    <mergeCell ref="AX12:AZ12"/>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CC12"/>
  <sheetViews>
    <sheetView zoomScale="90" zoomScaleNormal="90" workbookViewId="0">
      <selection activeCell="CA6" sqref="CA6"/>
    </sheetView>
  </sheetViews>
  <sheetFormatPr defaultRowHeight="15"/>
  <cols>
    <col min="1" max="1" width="14.42578125" bestFit="1" customWidth="1"/>
    <col min="2" max="2" width="13.28515625" bestFit="1" customWidth="1"/>
    <col min="3" max="3" width="19.140625" bestFit="1" customWidth="1"/>
    <col min="4" max="4" width="80.42578125" bestFit="1" customWidth="1"/>
    <col min="5" max="5" width="22.85546875" bestFit="1" customWidth="1"/>
    <col min="6" max="6" width="8.140625" bestFit="1" customWidth="1"/>
    <col min="12" max="12" width="13.28515625" bestFit="1" customWidth="1"/>
    <col min="13" max="13" width="23.7109375" bestFit="1" customWidth="1"/>
    <col min="14" max="14" width="38.42578125" bestFit="1" customWidth="1"/>
    <col min="15" max="15" width="14.28515625" bestFit="1" customWidth="1"/>
    <col min="16" max="16" width="9.7109375" bestFit="1" customWidth="1"/>
    <col min="17" max="17" width="13.140625" bestFit="1" customWidth="1"/>
    <col min="22" max="22" width="13.28515625" bestFit="1" customWidth="1"/>
    <col min="23" max="23" width="25.85546875" bestFit="1" customWidth="1"/>
    <col min="24" max="24" width="40" bestFit="1" customWidth="1"/>
    <col min="25" max="25" width="16" bestFit="1" customWidth="1"/>
    <col min="26" max="26" width="19.28515625" bestFit="1" customWidth="1"/>
    <col min="27" max="27" width="24" bestFit="1" customWidth="1"/>
    <col min="31" max="31" width="13.28515625" bestFit="1" customWidth="1"/>
    <col min="32" max="32" width="17.85546875" bestFit="1" customWidth="1"/>
    <col min="33" max="33" width="84.85546875" bestFit="1" customWidth="1"/>
    <col min="34" max="34" width="31" bestFit="1" customWidth="1"/>
    <col min="35" max="35" width="29.28515625" bestFit="1" customWidth="1"/>
    <col min="40" max="40" width="13.28515625" bestFit="1" customWidth="1"/>
    <col min="41" max="41" width="24.7109375" bestFit="1" customWidth="1"/>
    <col min="42" max="42" width="40.42578125" bestFit="1" customWidth="1"/>
    <col min="43" max="43" width="14" bestFit="1" customWidth="1"/>
    <col min="44" max="44" width="19" bestFit="1" customWidth="1"/>
    <col min="49" max="49" width="13.28515625" bestFit="1" customWidth="1"/>
    <col min="50" max="50" width="17.85546875" bestFit="1" customWidth="1"/>
    <col min="51" max="51" width="157.140625" bestFit="1" customWidth="1"/>
    <col min="52" max="52" width="36.7109375" bestFit="1" customWidth="1"/>
    <col min="53" max="53" width="9.5703125" bestFit="1" customWidth="1"/>
    <col min="57" max="57" width="13.28515625" bestFit="1" customWidth="1"/>
    <col min="58" max="58" width="35" bestFit="1" customWidth="1"/>
    <col min="59" max="59" width="33.140625" bestFit="1" customWidth="1"/>
    <col min="60" max="60" width="35" bestFit="1" customWidth="1"/>
    <col min="61" max="61" width="9" bestFit="1" customWidth="1"/>
    <col min="69" max="69" width="104.28515625" bestFit="1" customWidth="1"/>
    <col min="70" max="70" width="9.85546875" customWidth="1"/>
    <col min="71" max="71" width="13.28515625" customWidth="1"/>
    <col min="77" max="77" width="154" customWidth="1"/>
  </cols>
  <sheetData>
    <row r="1" spans="2:81" ht="30">
      <c r="B1" s="272" t="s">
        <v>107</v>
      </c>
      <c r="C1" t="s">
        <v>1191</v>
      </c>
      <c r="D1" s="808" t="s">
        <v>1063</v>
      </c>
      <c r="L1" s="272" t="s">
        <v>107</v>
      </c>
      <c r="M1" t="s">
        <v>1191</v>
      </c>
      <c r="N1" t="s">
        <v>1064</v>
      </c>
      <c r="V1" s="272" t="s">
        <v>107</v>
      </c>
      <c r="W1" t="s">
        <v>1191</v>
      </c>
      <c r="X1" t="s">
        <v>1065</v>
      </c>
      <c r="AE1" s="272" t="s">
        <v>180</v>
      </c>
      <c r="AF1" t="s">
        <v>1191</v>
      </c>
      <c r="AG1" t="s">
        <v>1066</v>
      </c>
      <c r="AN1" s="272" t="s">
        <v>180</v>
      </c>
      <c r="AO1" t="s">
        <v>1191</v>
      </c>
      <c r="AP1" t="s">
        <v>1067</v>
      </c>
      <c r="AW1" s="272" t="s">
        <v>107</v>
      </c>
      <c r="AX1" t="s">
        <v>1191</v>
      </c>
      <c r="AY1" t="s">
        <v>1060</v>
      </c>
      <c r="BE1" s="272" t="s">
        <v>107</v>
      </c>
      <c r="BF1" t="s">
        <v>1191</v>
      </c>
      <c r="BG1" t="s">
        <v>1072</v>
      </c>
    </row>
    <row r="2" spans="2:81">
      <c r="B2" s="272" t="s">
        <v>183</v>
      </c>
      <c r="C2" t="s">
        <v>699</v>
      </c>
      <c r="L2" s="272" t="s">
        <v>184</v>
      </c>
      <c r="M2" t="s">
        <v>1191</v>
      </c>
      <c r="V2" s="272" t="s">
        <v>184</v>
      </c>
      <c r="W2" t="s">
        <v>1191</v>
      </c>
      <c r="AE2" s="272" t="s">
        <v>183</v>
      </c>
      <c r="AF2" t="s">
        <v>686</v>
      </c>
      <c r="AN2" s="272" t="s">
        <v>185</v>
      </c>
      <c r="AO2" t="s">
        <v>1191</v>
      </c>
      <c r="AW2" s="272" t="s">
        <v>183</v>
      </c>
      <c r="AX2" t="s">
        <v>686</v>
      </c>
      <c r="BE2" s="272" t="s">
        <v>589</v>
      </c>
      <c r="BF2" t="s">
        <v>686</v>
      </c>
    </row>
    <row r="3" spans="2:81">
      <c r="G3" t="str">
        <f>"PENCAPAIAN DAERAH: " &amp; G4 &amp; "/" &amp; G5 &amp; " = " &amp;TEXT(G6,".##%")</f>
        <v>PENCAPAIAN DAERAH: 0/0 = .%</v>
      </c>
      <c r="L3" s="272" t="s">
        <v>183</v>
      </c>
      <c r="M3" t="s">
        <v>699</v>
      </c>
      <c r="V3" s="272" t="s">
        <v>183</v>
      </c>
      <c r="W3" t="s">
        <v>699</v>
      </c>
      <c r="AJ3" s="277" t="str">
        <f>"PENCAPAIAN DAERAH: " &amp; AJ4 &amp; "/" &amp; AJ5 &amp; " = "  &amp;TEXT(AJ6,".##%")</f>
        <v>PENCAPAIAN DAERAH: 0/0 = .%</v>
      </c>
      <c r="AN3" s="272" t="s">
        <v>183</v>
      </c>
      <c r="AO3" t="s">
        <v>699</v>
      </c>
      <c r="BB3" t="str">
        <f>"PENCAPAIAN DAERAH: " &amp; BB4 &amp; "/" &amp; BB5 &amp; " = "  &amp;TEXT(BB6,".##%")</f>
        <v>PENCAPAIAN DAERAH: 0/0 = .%</v>
      </c>
      <c r="BJ3" t="e">
        <f>"PENCAPAIAN DAERAH: " &amp; BJ4 &amp; "/" &amp; BJ5 &amp; " = " &amp;TEXT(BJ6,".##%")</f>
        <v>#REF!</v>
      </c>
      <c r="BY3" t="s">
        <v>707</v>
      </c>
      <c r="BZ3" t="s">
        <v>708</v>
      </c>
      <c r="CA3" t="s">
        <v>709</v>
      </c>
      <c r="CB3" t="s">
        <v>710</v>
      </c>
      <c r="CC3" t="s">
        <v>711</v>
      </c>
    </row>
    <row r="4" spans="2:81" ht="30">
      <c r="B4" s="272" t="s">
        <v>685</v>
      </c>
      <c r="C4" t="s">
        <v>152</v>
      </c>
      <c r="D4" t="s">
        <v>691</v>
      </c>
      <c r="E4" t="s">
        <v>692</v>
      </c>
      <c r="F4" t="s">
        <v>693</v>
      </c>
      <c r="G4" s="278">
        <f>GETPIVOTDATA("Tidak Perlu Rawatan",C4)</f>
        <v>0</v>
      </c>
      <c r="Q4" t="str">
        <f>"PENCAPAIAN DAERAH: " &amp; Q5 &amp; "/" &amp; Q6 &amp; " = "  &amp;TEXT(Q7,".##%")</f>
        <v>PENCAPAIAN DAERAH: 0/0 = .%</v>
      </c>
      <c r="AA4" t="str">
        <f>"PENCAPAIAN DAERAH: " &amp; AA5 &amp; "/" &amp; AA6 &amp; " = "  &amp;TEXT(AA7,".##%")</f>
        <v>PENCAPAIAN DAERAH: 0/0 = .%</v>
      </c>
      <c r="AE4" s="272" t="s">
        <v>685</v>
      </c>
      <c r="AF4" t="s">
        <v>703</v>
      </c>
      <c r="AG4" t="s">
        <v>704</v>
      </c>
      <c r="AH4" t="s">
        <v>705</v>
      </c>
      <c r="AI4" t="s">
        <v>706</v>
      </c>
      <c r="AJ4">
        <f>GETPIVOTDATA("TPR SM",AF4)</f>
        <v>0</v>
      </c>
      <c r="AS4" t="str">
        <f>"PENCAPAIAN DAERAH: " &amp; AS5 &amp; "/" &amp; AS6 &amp; " = " &amp;TEXT(AS7,".##%")</f>
        <v>PENCAPAIAN DAERAH: 0/0 = .%</v>
      </c>
      <c r="AW4" s="272" t="s">
        <v>685</v>
      </c>
      <c r="AX4" t="s">
        <v>1061</v>
      </c>
      <c r="AY4" t="s">
        <v>1070</v>
      </c>
      <c r="AZ4" t="s">
        <v>1071</v>
      </c>
      <c r="BA4" t="s">
        <v>1062</v>
      </c>
      <c r="BB4">
        <f>GETPIVOTDATA("ADA QUIT DATE  ",$AW$4)</f>
        <v>0</v>
      </c>
      <c r="BE4" s="272" t="s">
        <v>685</v>
      </c>
      <c r="BF4" t="s">
        <v>1068</v>
      </c>
      <c r="BG4" t="s">
        <v>1069</v>
      </c>
      <c r="BJ4" t="e">
        <f>GETPIVOTDATA("FS ≤ 3 Tahun Intact   ",$BE$3)</f>
        <v>#REF!</v>
      </c>
      <c r="BY4" s="808" t="s">
        <v>1144</v>
      </c>
      <c r="BZ4" s="274">
        <f>GETPIVOTDATA("Sasaran ",$B$3)</f>
        <v>0.65</v>
      </c>
      <c r="CA4" s="274">
        <f>IFERROR(GETPIVOTDATA("% Maintaining Orally-Fit",E4),0)</f>
        <v>0</v>
      </c>
      <c r="CB4" t="str">
        <f>IF(Table13[[#This Row],[Pencapaian]]&gt;Table13[[#This Row],[Sasaran]],1,"")</f>
        <v/>
      </c>
    </row>
    <row r="5" spans="2:81" ht="30">
      <c r="B5" s="3" t="s">
        <v>687</v>
      </c>
      <c r="C5" s="273"/>
      <c r="D5" s="273"/>
      <c r="E5" s="275" t="e">
        <v>#DIV/0!</v>
      </c>
      <c r="F5" s="276">
        <v>0.65</v>
      </c>
      <c r="G5">
        <f>GETPIVOTDATA("Kedatangan Baru",D4)</f>
        <v>0</v>
      </c>
      <c r="L5" s="272" t="s">
        <v>685</v>
      </c>
      <c r="M5" t="s">
        <v>1135</v>
      </c>
      <c r="N5" t="s">
        <v>691</v>
      </c>
      <c r="O5" t="s">
        <v>1141</v>
      </c>
      <c r="P5" t="s">
        <v>695</v>
      </c>
      <c r="Q5">
        <f>GETPIVOTDATA("MBK (dfx = 0 &amp; DMFX = 0)",$L$5)</f>
        <v>0</v>
      </c>
      <c r="V5" s="272" t="s">
        <v>685</v>
      </c>
      <c r="W5" t="s">
        <v>694</v>
      </c>
      <c r="X5" t="s">
        <v>696</v>
      </c>
      <c r="Y5" t="s">
        <v>1073</v>
      </c>
      <c r="Z5" t="s">
        <v>1139</v>
      </c>
      <c r="AA5">
        <f>GETPIVOTDATA(" Bebas Karies (BK) DMFX = 0",$V$5)</f>
        <v>0</v>
      </c>
      <c r="AE5" s="3" t="s">
        <v>687</v>
      </c>
      <c r="AF5" s="273"/>
      <c r="AG5" s="273"/>
      <c r="AH5" s="275" t="e">
        <v>#DIV/0!</v>
      </c>
      <c r="AI5" s="275">
        <v>0.7</v>
      </c>
      <c r="AJ5">
        <f>GETPIVOTDATA("Kedatangan Baru SM",AG4)</f>
        <v>0</v>
      </c>
      <c r="AN5" s="272" t="s">
        <v>685</v>
      </c>
      <c r="AO5" t="s">
        <v>700</v>
      </c>
      <c r="AP5" t="s">
        <v>701</v>
      </c>
      <c r="AQ5" t="s">
        <v>1142</v>
      </c>
      <c r="AR5" t="s">
        <v>702</v>
      </c>
      <c r="AS5">
        <f>GETPIVOTDATA("Bebas Karies (BK) 16 tahun",AO5)</f>
        <v>0</v>
      </c>
      <c r="AW5" s="3" t="s">
        <v>687</v>
      </c>
      <c r="AX5" s="273"/>
      <c r="AY5" s="273">
        <v>0</v>
      </c>
      <c r="AZ5" s="275" t="e">
        <v>#DIV/0!</v>
      </c>
      <c r="BA5" s="275">
        <v>0.5</v>
      </c>
      <c r="BB5">
        <f>GETPIVOTDATA("Jumlah perokok semasa menjalani intervensi",$AW$4)</f>
        <v>0</v>
      </c>
      <c r="BE5" s="3" t="s">
        <v>687</v>
      </c>
      <c r="BF5" s="275" t="e">
        <v>#NAME?</v>
      </c>
      <c r="BG5" s="275">
        <v>0.5</v>
      </c>
      <c r="BJ5" t="e">
        <f>GETPIVOTDATA("FS ≤ 3 Tahun Dilakukan      ",$BE$3)</f>
        <v>#REF!</v>
      </c>
      <c r="BY5" s="808" t="s">
        <v>1145</v>
      </c>
      <c r="BZ5" s="274">
        <f>GETPIVOTDATA("sasaran maintaing orally-fit SM ",$AE$3)</f>
        <v>0.7</v>
      </c>
      <c r="CA5" s="274">
        <f>IFERROR(GETPIVOTDATA("Peratus Maintaining orally-fit SM",AH4),0)</f>
        <v>0</v>
      </c>
      <c r="CB5" t="str">
        <f>IF(Table13[[#This Row],[Pencapaian]]&gt;Table13[[#This Row],[Sasaran]],1,"")</f>
        <v/>
      </c>
    </row>
    <row r="6" spans="2:81" ht="30">
      <c r="G6" s="274">
        <f>IFERROR(GETPIVOTDATA("% Maintaining Orally-Fit",E4),0)</f>
        <v>0</v>
      </c>
      <c r="L6" s="3" t="s">
        <v>687</v>
      </c>
      <c r="M6" s="273"/>
      <c r="N6" s="273"/>
      <c r="O6" s="275" t="e">
        <v>#DIV/0!</v>
      </c>
      <c r="P6" s="275">
        <v>0.41</v>
      </c>
      <c r="Q6">
        <f>GETPIVOTDATA("Kedatangan Baru",N5)</f>
        <v>0</v>
      </c>
      <c r="V6" s="3" t="s">
        <v>687</v>
      </c>
      <c r="W6" s="273"/>
      <c r="X6" s="273"/>
      <c r="Y6" s="275" t="e">
        <v>#DIV/0!</v>
      </c>
      <c r="Z6" s="275">
        <v>0.7</v>
      </c>
      <c r="AA6">
        <f>GETPIVOTDATA(" Kedatangan Baru",$V$5)</f>
        <v>0</v>
      </c>
      <c r="AJ6" s="274">
        <f>IFERROR(GETPIVOTDATA("Peratus Maintaining orally-fit SM",AH4),0)</f>
        <v>0</v>
      </c>
      <c r="AN6" s="3" t="s">
        <v>687</v>
      </c>
      <c r="AO6" s="273"/>
      <c r="AP6" s="273"/>
      <c r="AQ6" s="275" t="e">
        <v>#DIV/0!</v>
      </c>
      <c r="AR6" s="275">
        <v>0.61</v>
      </c>
      <c r="AS6">
        <f>GETPIVOTDATA("Kedatangan Baru 16 Tahun",AP5)</f>
        <v>0</v>
      </c>
      <c r="BB6" s="274">
        <f>IFERROR(GETPIVOTDATA("% SR Ada Quit Date Selepas Intervensi   ",$AW$4),0)</f>
        <v>0</v>
      </c>
      <c r="BC6" s="274"/>
      <c r="BD6" s="274"/>
      <c r="BJ6" s="274">
        <f>IFERROR(GETPIVOTDATA("% Retensi FS dalam tempoh 3 tahun    ",$BE$3),0)</f>
        <v>0</v>
      </c>
      <c r="BK6" s="274"/>
      <c r="BL6" s="274"/>
      <c r="BM6" s="274"/>
      <c r="BY6" s="808" t="s">
        <v>1136</v>
      </c>
      <c r="BZ6" s="807">
        <f>GETPIVOTDATA("% Sasaran",$L$4)</f>
        <v>0.41</v>
      </c>
      <c r="CA6" s="807">
        <f>IFERROR(GETPIVOTDATA("% MBK 6 tahun",$L$5),0)</f>
        <v>0</v>
      </c>
      <c r="CB6" t="str">
        <f>IF(Table13[[#This Row],[Pencapaian]]&gt;Table13[[#This Row],[Sasaran]],1,"")</f>
        <v/>
      </c>
    </row>
    <row r="7" spans="2:81" ht="30">
      <c r="Q7" s="274">
        <f>IFERROR(GETPIVOTDATA("% BK 6 tahun",$L$5),0)</f>
        <v>0</v>
      </c>
      <c r="AA7" s="274">
        <f>IFERROR(GETPIVOTDATA("% BK 12 tahun     ",$V$5),0)</f>
        <v>0</v>
      </c>
      <c r="AS7" s="274">
        <f>IFERROR(GETPIVOTDATA(" % 16 tahun Bk SM",AQ5),0)</f>
        <v>0</v>
      </c>
      <c r="BY7" s="808" t="s">
        <v>1137</v>
      </c>
      <c r="BZ7" s="807">
        <f>GETPIVOTDATA(" Sasaran BK 12 tahun",$V$5)</f>
        <v>0.7</v>
      </c>
      <c r="CA7" s="807">
        <f>IFERROR(GETPIVOTDATA("% BK 12 tahun     ",$V$5),0)</f>
        <v>0</v>
      </c>
      <c r="CB7" t="str">
        <f>IF(Table13[[#This Row],[Pencapaian]]&gt;Table13[[#This Row],[Sasaran]],1,"")</f>
        <v/>
      </c>
    </row>
    <row r="8" spans="2:81" ht="30">
      <c r="AS8">
        <f>IFERROR(GETPIVOTDATA(" % 16 tahun Bk SM",AQ5),0)</f>
        <v>0</v>
      </c>
      <c r="BY8" s="808" t="s">
        <v>1138</v>
      </c>
      <c r="BZ8" s="807">
        <f>GETPIVOTDATA("Sasaran BK 16 Tahun",$AN$4)</f>
        <v>0.61</v>
      </c>
      <c r="CA8" s="807">
        <f>IFERROR(GETPIVOTDATA(" % 16 tahun BK",$AN$5),0)</f>
        <v>0</v>
      </c>
      <c r="CB8" t="str">
        <f>IF(Table13[[#This Row],[Pencapaian]]&gt;Table13[[#This Row],[Sasaran]],1,"")</f>
        <v/>
      </c>
    </row>
    <row r="9" spans="2:81" ht="30">
      <c r="BE9" s="3"/>
      <c r="BY9" s="808" t="s">
        <v>1143</v>
      </c>
      <c r="BZ9" s="807">
        <f>GETPIVOTDATA("Sasaran    ",$AW$4)</f>
        <v>0.5</v>
      </c>
      <c r="CA9" s="807">
        <f>IFERROR(GETPIVOTDATA("% SR Ada Quit Date Selepas Intervensi   ",$AW$4),0)</f>
        <v>0</v>
      </c>
      <c r="CB9" t="str">
        <f>IF(Table13[[#This Row],[Pencapaian]]&gt;Table13[[#This Row],[Sasaran]],1,"")</f>
        <v/>
      </c>
    </row>
    <row r="10" spans="2:81">
      <c r="BZ10" s="807"/>
      <c r="CA10" s="807"/>
      <c r="CB10" t="str">
        <f>IF(Table13[[#This Row],[Pencapaian]]&gt;Table13[[#This Row],[Sasaran]],1,"")</f>
        <v/>
      </c>
    </row>
    <row r="11" spans="2:81">
      <c r="CB11">
        <f>SUM(CB4:CB9)</f>
        <v>0</v>
      </c>
    </row>
    <row r="12" spans="2:81">
      <c r="CB12" t="str">
        <f>"KPI SEKOLAH MENCAPAI SASARAN: " &amp; Table13[[#Totals],[Column1]] &amp;"/6"</f>
        <v>KPI SEKOLAH MENCAPAI SASARAN: 0/6</v>
      </c>
    </row>
  </sheetData>
  <phoneticPr fontId="6" type="noConversion"/>
  <pageMargins left="0.7" right="0.7" top="0.75" bottom="0.75" header="0.3" footer="0.3"/>
  <pageSetup paperSize="9" orientation="portrait" horizontalDpi="4294967293" verticalDpi="0" r:id="rId8"/>
  <drawing r:id="rId9"/>
  <tableParts count="1">
    <tablePart r:id="rId10"/>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E875"/>
  <sheetViews>
    <sheetView tabSelected="1" topLeftCell="A12" zoomScaleNormal="100" workbookViewId="0">
      <pane ySplit="8" topLeftCell="A20" activePane="bottomLeft" state="frozen"/>
      <selection activeCell="A12" sqref="A12"/>
      <selection pane="bottomLeft" activeCell="V30" sqref="V30"/>
    </sheetView>
  </sheetViews>
  <sheetFormatPr defaultColWidth="4.140625" defaultRowHeight="15"/>
  <cols>
    <col min="1" max="18" width="4.140625" customWidth="1"/>
    <col min="19" max="19" width="16.140625" customWidth="1"/>
    <col min="21" max="21" width="9.85546875" style="67" customWidth="1"/>
    <col min="22" max="22" width="39.140625" customWidth="1"/>
    <col min="30" max="30" width="13.42578125" customWidth="1"/>
    <col min="31" max="31" width="18.5703125" customWidth="1"/>
    <col min="140" max="140" width="6.42578125" customWidth="1"/>
    <col min="141" max="141" width="5.7109375" customWidth="1"/>
    <col min="142" max="142" width="5.42578125" customWidth="1"/>
    <col min="143" max="143" width="6.140625" customWidth="1"/>
    <col min="144" max="144" width="50.5703125" customWidth="1"/>
    <col min="145" max="145" width="32.7109375" customWidth="1"/>
    <col min="146" max="147" width="5.28515625" customWidth="1"/>
    <col min="148" max="148" width="51.7109375" style="67" customWidth="1"/>
    <col min="149" max="149" width="29.28515625" style="67" customWidth="1"/>
    <col min="152" max="152" width="27.5703125" style="67" customWidth="1"/>
    <col min="156" max="156" width="15.140625" customWidth="1"/>
    <col min="157" max="157" width="26" customWidth="1"/>
    <col min="160" max="160" width="9.7109375" customWidth="1"/>
    <col min="161" max="166" width="6.140625" customWidth="1"/>
    <col min="167" max="167" width="5.140625" customWidth="1"/>
    <col min="168" max="172" width="5.7109375" customWidth="1"/>
    <col min="173" max="177" width="11.7109375" customWidth="1"/>
    <col min="178" max="178" width="4.42578125" customWidth="1"/>
    <col min="179" max="184" width="6.42578125" customWidth="1"/>
    <col min="185" max="185" width="6.28515625" customWidth="1"/>
    <col min="186" max="186" width="6.42578125" customWidth="1"/>
    <col min="187" max="187" width="10" style="67" customWidth="1"/>
  </cols>
  <sheetData>
    <row r="1" spans="1:187" s="347" customFormat="1" ht="35.25" hidden="1" customHeight="1">
      <c r="A1" s="293"/>
      <c r="B1" s="293"/>
      <c r="C1" s="293"/>
      <c r="D1" s="293"/>
      <c r="E1" s="293"/>
      <c r="F1" s="293"/>
      <c r="G1" s="293"/>
      <c r="H1" s="293"/>
      <c r="I1" s="293"/>
      <c r="J1" s="293"/>
      <c r="K1" s="293"/>
      <c r="L1" s="293"/>
      <c r="M1" s="293"/>
      <c r="N1" s="293"/>
      <c r="O1" s="293"/>
      <c r="P1" s="293"/>
      <c r="Q1" s="293"/>
      <c r="R1" s="293"/>
      <c r="S1" s="293"/>
      <c r="T1" s="293">
        <v>-18</v>
      </c>
      <c r="U1" s="293">
        <v>3</v>
      </c>
      <c r="V1" s="293" t="s">
        <v>836</v>
      </c>
      <c r="W1" s="293">
        <v>1</v>
      </c>
      <c r="X1" s="293">
        <v>1</v>
      </c>
      <c r="Y1" s="293"/>
      <c r="Z1" s="293"/>
      <c r="AA1" s="293"/>
      <c r="AB1" s="293" t="s">
        <v>750</v>
      </c>
      <c r="AC1" s="293">
        <v>11</v>
      </c>
      <c r="AD1" s="293" t="s">
        <v>821</v>
      </c>
      <c r="AE1" s="293" t="s">
        <v>435</v>
      </c>
      <c r="AF1" s="293"/>
      <c r="AG1" s="293"/>
      <c r="AH1" s="293"/>
      <c r="AI1" s="293"/>
      <c r="AJ1" s="293"/>
      <c r="AK1" s="293"/>
      <c r="AL1" s="293"/>
      <c r="AM1" s="293"/>
      <c r="AN1" s="293"/>
      <c r="AO1" s="293"/>
      <c r="AP1" s="293"/>
      <c r="AQ1" s="293"/>
      <c r="AR1" s="293"/>
      <c r="AS1" s="293"/>
      <c r="AT1" s="293"/>
      <c r="AU1" s="293"/>
      <c r="AV1" s="293">
        <v>0</v>
      </c>
      <c r="AW1" s="293"/>
      <c r="AX1" s="293"/>
      <c r="AY1" s="293"/>
      <c r="AZ1" s="293"/>
      <c r="BA1" s="293"/>
      <c r="BB1" s="293"/>
      <c r="BC1" s="293"/>
      <c r="BD1" s="293">
        <v>0</v>
      </c>
      <c r="BE1" s="293">
        <v>0</v>
      </c>
      <c r="BF1" s="293"/>
      <c r="BG1" s="293"/>
      <c r="BH1" s="293">
        <v>1</v>
      </c>
      <c r="BI1" s="293"/>
      <c r="BJ1" s="293">
        <v>1</v>
      </c>
      <c r="BK1" s="293">
        <v>1</v>
      </c>
      <c r="BL1" s="293"/>
      <c r="BM1" s="293">
        <v>1</v>
      </c>
      <c r="BN1" s="293"/>
      <c r="BO1" s="293"/>
      <c r="BP1" s="293"/>
      <c r="BQ1" s="293"/>
      <c r="BR1" s="293"/>
      <c r="BS1" s="293">
        <v>1</v>
      </c>
      <c r="BT1" s="293"/>
      <c r="BU1" s="293"/>
      <c r="BV1" s="293"/>
      <c r="BW1" s="293"/>
      <c r="BX1" s="293"/>
      <c r="BY1" s="293"/>
      <c r="BZ1" s="293"/>
      <c r="CA1" s="293"/>
      <c r="CB1" s="293"/>
      <c r="CC1" s="293"/>
      <c r="CD1" s="293"/>
      <c r="CE1" s="293"/>
      <c r="CF1" s="293"/>
      <c r="CG1" s="293"/>
      <c r="CH1" s="293"/>
      <c r="CI1" s="293"/>
      <c r="CJ1" s="293"/>
      <c r="CK1" s="293"/>
      <c r="CL1" s="293"/>
      <c r="CM1" s="293"/>
      <c r="CN1" s="293"/>
      <c r="CO1" s="293"/>
      <c r="CP1" s="293"/>
      <c r="CQ1" s="293"/>
      <c r="CR1" s="293"/>
      <c r="CS1" s="293"/>
      <c r="CT1" s="293"/>
      <c r="CU1" s="293"/>
      <c r="CV1" s="293"/>
      <c r="CW1" s="293"/>
      <c r="CX1" s="293"/>
      <c r="CY1" s="293"/>
      <c r="CZ1" s="293"/>
      <c r="DA1" s="293"/>
      <c r="DB1" s="293"/>
      <c r="DC1" s="293"/>
      <c r="DD1" s="293"/>
      <c r="DE1" s="293"/>
      <c r="DF1" s="293"/>
      <c r="DG1" s="293"/>
      <c r="DH1" s="293"/>
      <c r="DI1" s="293"/>
      <c r="DJ1" s="293"/>
      <c r="DK1" s="293"/>
      <c r="DL1" s="293"/>
      <c r="DM1" s="293"/>
      <c r="DN1" s="293"/>
      <c r="DO1" s="293"/>
      <c r="DP1" s="293"/>
      <c r="DQ1" s="293"/>
      <c r="DR1" s="293"/>
      <c r="DS1" s="293"/>
      <c r="DT1" s="293"/>
      <c r="DU1" s="293"/>
      <c r="DV1" s="293"/>
      <c r="DW1" s="293"/>
      <c r="DX1" s="293">
        <v>0</v>
      </c>
      <c r="DY1" s="293">
        <v>0</v>
      </c>
      <c r="DZ1" s="293"/>
      <c r="EA1" s="293"/>
      <c r="EB1" s="293"/>
      <c r="EC1" s="293"/>
      <c r="ED1" s="293"/>
      <c r="EE1" s="293"/>
      <c r="EF1" s="293"/>
      <c r="EG1" s="293"/>
      <c r="EH1" s="293"/>
      <c r="EI1" s="293"/>
      <c r="EJ1" s="293"/>
      <c r="EK1" s="293"/>
      <c r="EL1" s="293"/>
      <c r="EM1" s="293"/>
      <c r="EN1" s="293" t="s">
        <v>822</v>
      </c>
      <c r="EO1" s="885" t="s">
        <v>823</v>
      </c>
      <c r="EP1" s="347">
        <v>1</v>
      </c>
      <c r="ER1" s="885" t="s">
        <v>824</v>
      </c>
      <c r="ES1" s="885" t="s">
        <v>825</v>
      </c>
      <c r="ET1" s="347">
        <v>5</v>
      </c>
      <c r="EV1" s="885" t="s">
        <v>826</v>
      </c>
      <c r="GE1" s="885"/>
    </row>
    <row r="2" spans="1:187" s="348" customFormat="1" ht="15" hidden="1" customHeight="1">
      <c r="A2" s="348" t="s">
        <v>0</v>
      </c>
      <c r="B2" s="349"/>
      <c r="C2" s="349"/>
      <c r="D2" s="349"/>
      <c r="E2" s="349"/>
      <c r="F2" s="349"/>
      <c r="G2" s="349"/>
      <c r="H2" s="349"/>
      <c r="I2" s="349"/>
      <c r="J2" s="349"/>
      <c r="K2" s="349"/>
      <c r="L2" s="349"/>
      <c r="M2" s="349"/>
      <c r="N2" s="349"/>
      <c r="O2" s="349"/>
      <c r="P2" s="349"/>
      <c r="Q2" s="349"/>
      <c r="R2" s="349"/>
      <c r="S2" s="349"/>
      <c r="T2" s="1824" t="s">
        <v>1</v>
      </c>
      <c r="U2" s="1824"/>
      <c r="V2" s="1824"/>
      <c r="W2" s="1824"/>
      <c r="X2" s="1824"/>
      <c r="Y2" s="1824"/>
      <c r="Z2" s="1824"/>
      <c r="AA2" s="1824"/>
      <c r="AB2" s="1824"/>
      <c r="AC2" s="1824"/>
      <c r="AD2" s="1824"/>
      <c r="AE2" s="1824"/>
      <c r="AF2" s="1824"/>
      <c r="AG2" s="1824"/>
      <c r="AH2" s="1824"/>
      <c r="AI2" s="1824"/>
      <c r="AJ2" s="1824"/>
      <c r="AK2" s="1824"/>
      <c r="AL2" s="1824"/>
      <c r="AM2" s="1824"/>
      <c r="AN2" s="1824"/>
      <c r="AO2" s="1824"/>
      <c r="AP2" s="1824"/>
      <c r="AQ2" s="1824"/>
      <c r="AR2" s="1824"/>
      <c r="AS2" s="1824"/>
      <c r="AT2" s="1824"/>
      <c r="AU2" s="1824"/>
      <c r="AV2" s="1824"/>
      <c r="AW2" s="1824"/>
      <c r="AX2" s="1824"/>
      <c r="AY2" s="1824"/>
      <c r="AZ2" s="1824"/>
      <c r="BA2" s="1824"/>
      <c r="BB2" s="1824"/>
      <c r="BC2" s="1824"/>
      <c r="BD2" s="1824"/>
      <c r="BE2" s="1824"/>
      <c r="BF2" s="1824"/>
      <c r="BG2" s="1824"/>
      <c r="BH2" s="1824"/>
      <c r="BI2" s="1824"/>
      <c r="BJ2" s="1824"/>
      <c r="BK2" s="1824"/>
      <c r="BL2" s="1824"/>
      <c r="BM2" s="1824"/>
      <c r="BN2" s="1824"/>
      <c r="BO2" s="1824"/>
      <c r="BP2" s="1824"/>
      <c r="BQ2" s="1824"/>
      <c r="BR2" s="1824"/>
      <c r="BS2" s="1824"/>
      <c r="BT2" s="1824"/>
      <c r="BU2" s="1824"/>
      <c r="BV2" s="1824"/>
      <c r="BW2" s="1824"/>
      <c r="BX2" s="1824"/>
      <c r="BY2" s="1824"/>
      <c r="BZ2" s="1824"/>
      <c r="CA2" s="1824"/>
      <c r="CB2" s="1824"/>
      <c r="CC2" s="1824"/>
      <c r="CD2" s="1824"/>
      <c r="CE2" s="1824"/>
      <c r="CF2" s="1824"/>
      <c r="CG2" s="1824"/>
      <c r="CH2" s="1824"/>
      <c r="CI2" s="1824"/>
      <c r="CJ2" s="1824"/>
      <c r="CK2" s="1824"/>
      <c r="CL2" s="1824"/>
      <c r="CM2" s="1824"/>
      <c r="CN2" s="1824"/>
      <c r="CO2" s="1824"/>
      <c r="CP2" s="1824"/>
      <c r="CQ2" s="1824"/>
      <c r="CR2" s="1824"/>
      <c r="CS2" s="1824"/>
      <c r="CT2" s="1824"/>
      <c r="CU2" s="1824"/>
      <c r="CV2" s="1824"/>
      <c r="CW2" s="1824"/>
      <c r="CX2" s="1824"/>
      <c r="CY2" s="1824"/>
      <c r="CZ2" s="1824"/>
      <c r="DA2" s="1824"/>
      <c r="DB2" s="1824"/>
      <c r="DC2" s="1824"/>
      <c r="DD2" s="1824"/>
      <c r="DE2" s="1824"/>
      <c r="DF2" s="1824"/>
      <c r="DG2" s="1824"/>
      <c r="DH2" s="1824"/>
      <c r="DI2" s="1824"/>
      <c r="DJ2" s="1824"/>
      <c r="DK2" s="1824"/>
      <c r="DL2" s="1824"/>
      <c r="DM2" s="1824"/>
      <c r="DN2" s="1824"/>
      <c r="DO2" s="1824"/>
      <c r="DP2" s="1824"/>
      <c r="DQ2" s="1824"/>
      <c r="DR2" s="1824"/>
      <c r="DS2" s="1824"/>
      <c r="DT2" s="1824"/>
      <c r="DU2" s="1824"/>
      <c r="DV2" s="1824"/>
      <c r="DW2" s="1824"/>
      <c r="DX2" s="1824"/>
      <c r="DY2" s="1824"/>
      <c r="DZ2" s="1824"/>
      <c r="EA2" s="1824"/>
      <c r="EB2" s="1824"/>
      <c r="EC2" s="1824"/>
      <c r="ED2" s="1824"/>
      <c r="EE2" s="1824"/>
      <c r="EF2" s="1824"/>
      <c r="EG2" s="1824"/>
      <c r="EH2" s="1824"/>
      <c r="EI2" s="1824"/>
      <c r="EJ2" s="349"/>
      <c r="EK2" s="349"/>
      <c r="EM2" s="350" t="s">
        <v>2</v>
      </c>
      <c r="EO2" s="886"/>
      <c r="ER2" s="886"/>
      <c r="ES2" s="886"/>
      <c r="EV2" s="886"/>
      <c r="FG2" s="348">
        <v>0</v>
      </c>
      <c r="FH2" s="348">
        <v>0</v>
      </c>
      <c r="GE2" s="886"/>
    </row>
    <row r="3" spans="1:187" s="348" customFormat="1" ht="15" hidden="1" customHeight="1">
      <c r="A3" s="351">
        <v>1</v>
      </c>
      <c r="B3" s="349"/>
      <c r="C3" s="349"/>
      <c r="D3" s="349"/>
      <c r="E3" s="349"/>
      <c r="F3" s="349"/>
      <c r="G3" s="349"/>
      <c r="H3" s="349"/>
      <c r="I3" s="349"/>
      <c r="J3" s="349"/>
      <c r="K3" s="349"/>
      <c r="L3" s="349"/>
      <c r="M3" s="349"/>
      <c r="N3" s="349"/>
      <c r="O3" s="349"/>
      <c r="P3" s="349"/>
      <c r="Q3" s="349"/>
      <c r="R3" s="349"/>
      <c r="S3" s="349"/>
      <c r="T3" s="1824" t="s">
        <v>3</v>
      </c>
      <c r="U3" s="1824"/>
      <c r="V3" s="1824"/>
      <c r="W3" s="1824"/>
      <c r="X3" s="1824"/>
      <c r="Y3" s="1824"/>
      <c r="Z3" s="1824"/>
      <c r="AA3" s="1824"/>
      <c r="AB3" s="1824"/>
      <c r="AC3" s="1824"/>
      <c r="AD3" s="1824"/>
      <c r="AE3" s="1824"/>
      <c r="AF3" s="1824"/>
      <c r="AG3" s="1824"/>
      <c r="AH3" s="1824"/>
      <c r="AI3" s="1824"/>
      <c r="AJ3" s="1824"/>
      <c r="AK3" s="1824"/>
      <c r="AL3" s="1824"/>
      <c r="AM3" s="1824"/>
      <c r="AN3" s="1824"/>
      <c r="AO3" s="1824"/>
      <c r="AP3" s="1824"/>
      <c r="AQ3" s="1824"/>
      <c r="AR3" s="1824"/>
      <c r="AS3" s="1824"/>
      <c r="AT3" s="1824"/>
      <c r="AU3" s="1824"/>
      <c r="AV3" s="1824"/>
      <c r="AW3" s="1824"/>
      <c r="AX3" s="1824"/>
      <c r="AY3" s="1824"/>
      <c r="AZ3" s="1824"/>
      <c r="BA3" s="1824"/>
      <c r="BB3" s="1824"/>
      <c r="BC3" s="1824"/>
      <c r="BD3" s="1824"/>
      <c r="BE3" s="1824"/>
      <c r="BF3" s="1824"/>
      <c r="BG3" s="1824"/>
      <c r="BH3" s="1824"/>
      <c r="BI3" s="1824"/>
      <c r="BJ3" s="1824"/>
      <c r="BK3" s="1824"/>
      <c r="BL3" s="1824"/>
      <c r="BM3" s="1824"/>
      <c r="BN3" s="1824"/>
      <c r="BO3" s="1824"/>
      <c r="BP3" s="1824"/>
      <c r="BQ3" s="1824"/>
      <c r="BR3" s="1824"/>
      <c r="BS3" s="1824"/>
      <c r="BT3" s="1824"/>
      <c r="BU3" s="1824"/>
      <c r="BV3" s="1824"/>
      <c r="BW3" s="1824"/>
      <c r="BX3" s="1824"/>
      <c r="BY3" s="1824"/>
      <c r="BZ3" s="1824"/>
      <c r="CA3" s="1824"/>
      <c r="CB3" s="1824"/>
      <c r="CC3" s="1824"/>
      <c r="CD3" s="1824"/>
      <c r="CE3" s="1824"/>
      <c r="CF3" s="1824"/>
      <c r="CG3" s="1824"/>
      <c r="CH3" s="1824"/>
      <c r="CI3" s="1824"/>
      <c r="CJ3" s="1824"/>
      <c r="CK3" s="1824"/>
      <c r="CL3" s="1824"/>
      <c r="CM3" s="1824"/>
      <c r="CN3" s="1824"/>
      <c r="CO3" s="1824"/>
      <c r="CP3" s="1824"/>
      <c r="CQ3" s="1824"/>
      <c r="CR3" s="1824"/>
      <c r="CS3" s="1824"/>
      <c r="CT3" s="1824"/>
      <c r="CU3" s="1824"/>
      <c r="CV3" s="1824"/>
      <c r="CW3" s="1824"/>
      <c r="CX3" s="1824"/>
      <c r="CY3" s="1824"/>
      <c r="CZ3" s="1824"/>
      <c r="DA3" s="1824"/>
      <c r="DB3" s="1824"/>
      <c r="DC3" s="1824"/>
      <c r="DD3" s="1824"/>
      <c r="DE3" s="1824"/>
      <c r="DF3" s="1824"/>
      <c r="DG3" s="1824"/>
      <c r="DH3" s="1824"/>
      <c r="DI3" s="1824"/>
      <c r="DJ3" s="1824"/>
      <c r="DK3" s="1824"/>
      <c r="DL3" s="1824"/>
      <c r="DM3" s="1824"/>
      <c r="DN3" s="1824"/>
      <c r="DO3" s="1824"/>
      <c r="DP3" s="1824"/>
      <c r="DQ3" s="1824"/>
      <c r="DR3" s="1824"/>
      <c r="DS3" s="1824"/>
      <c r="DT3" s="1824"/>
      <c r="DU3" s="1824"/>
      <c r="DV3" s="1824"/>
      <c r="DW3" s="1824"/>
      <c r="DX3" s="1824"/>
      <c r="DY3" s="1824"/>
      <c r="DZ3" s="1824"/>
      <c r="EA3" s="1824"/>
      <c r="EB3" s="1824"/>
      <c r="EC3" s="1824"/>
      <c r="ED3" s="1824"/>
      <c r="EE3" s="1824"/>
      <c r="EF3" s="1824"/>
      <c r="EG3" s="1824"/>
      <c r="EH3" s="1824"/>
      <c r="EI3" s="1824"/>
      <c r="EJ3" s="349"/>
      <c r="EK3" s="349"/>
      <c r="EM3" s="352" t="s">
        <v>4</v>
      </c>
      <c r="EO3" s="886"/>
      <c r="ER3" s="886"/>
      <c r="ES3" s="886"/>
      <c r="EV3" s="886"/>
      <c r="GE3" s="886" t="s">
        <v>1094</v>
      </c>
    </row>
    <row r="4" spans="1:187" s="348" customFormat="1" ht="15" hidden="1" customHeight="1">
      <c r="A4" s="293"/>
      <c r="B4" s="349"/>
      <c r="C4" s="349"/>
      <c r="D4" s="349"/>
      <c r="E4" s="349"/>
      <c r="F4" s="349"/>
      <c r="G4" s="349"/>
      <c r="H4" s="349"/>
      <c r="I4" s="349"/>
      <c r="J4" s="349"/>
      <c r="K4" s="349"/>
      <c r="L4" s="349"/>
      <c r="M4" s="349"/>
      <c r="N4" s="349"/>
      <c r="O4" s="349"/>
      <c r="P4" s="349"/>
      <c r="Q4" s="349"/>
      <c r="R4" s="349"/>
      <c r="S4" s="349"/>
      <c r="T4" s="1824" t="s">
        <v>5</v>
      </c>
      <c r="U4" s="1824"/>
      <c r="V4" s="1824"/>
      <c r="W4" s="1824"/>
      <c r="X4" s="1824"/>
      <c r="Y4" s="1824"/>
      <c r="Z4" s="1824"/>
      <c r="AA4" s="1824"/>
      <c r="AB4" s="1824"/>
      <c r="AC4" s="1824"/>
      <c r="AD4" s="1824"/>
      <c r="AE4" s="1824"/>
      <c r="AF4" s="1824"/>
      <c r="AG4" s="1824"/>
      <c r="AH4" s="1824"/>
      <c r="AI4" s="1824"/>
      <c r="AJ4" s="1824"/>
      <c r="AK4" s="1824"/>
      <c r="AL4" s="1824"/>
      <c r="AM4" s="1824"/>
      <c r="AN4" s="1824"/>
      <c r="AO4" s="1824"/>
      <c r="AP4" s="1824"/>
      <c r="AQ4" s="1824"/>
      <c r="AR4" s="1824"/>
      <c r="AS4" s="1824"/>
      <c r="AT4" s="1824"/>
      <c r="AU4" s="1824"/>
      <c r="AV4" s="1824"/>
      <c r="AW4" s="1824"/>
      <c r="AX4" s="1824"/>
      <c r="AY4" s="1824"/>
      <c r="AZ4" s="1824"/>
      <c r="BA4" s="1824"/>
      <c r="BB4" s="1824"/>
      <c r="BC4" s="1824"/>
      <c r="BD4" s="1824"/>
      <c r="BE4" s="1824"/>
      <c r="BF4" s="1824"/>
      <c r="BG4" s="1824"/>
      <c r="BH4" s="1824"/>
      <c r="BI4" s="1824"/>
      <c r="BJ4" s="1824"/>
      <c r="BK4" s="1824"/>
      <c r="BL4" s="1824"/>
      <c r="BM4" s="1824"/>
      <c r="BN4" s="1824"/>
      <c r="BO4" s="1824"/>
      <c r="BP4" s="1824"/>
      <c r="BQ4" s="1824"/>
      <c r="BR4" s="1824"/>
      <c r="BS4" s="1824"/>
      <c r="BT4" s="1824"/>
      <c r="BU4" s="1824"/>
      <c r="BV4" s="1824"/>
      <c r="BW4" s="1824"/>
      <c r="BX4" s="1824"/>
      <c r="BY4" s="1824"/>
      <c r="BZ4" s="1824"/>
      <c r="CA4" s="1824"/>
      <c r="CB4" s="1824"/>
      <c r="CC4" s="1824"/>
      <c r="CD4" s="1824"/>
      <c r="CE4" s="1824"/>
      <c r="CF4" s="1824"/>
      <c r="CG4" s="1824"/>
      <c r="CH4" s="1824"/>
      <c r="CI4" s="1824"/>
      <c r="CJ4" s="1824"/>
      <c r="CK4" s="1824"/>
      <c r="CL4" s="1824"/>
      <c r="CM4" s="1824"/>
      <c r="CN4" s="1824"/>
      <c r="CO4" s="1824"/>
      <c r="CP4" s="1824"/>
      <c r="CQ4" s="1824"/>
      <c r="CR4" s="1824"/>
      <c r="CS4" s="1824"/>
      <c r="CT4" s="1824"/>
      <c r="CU4" s="1824"/>
      <c r="CV4" s="1824"/>
      <c r="CW4" s="1824"/>
      <c r="CX4" s="1824"/>
      <c r="CY4" s="1824"/>
      <c r="CZ4" s="1824"/>
      <c r="DA4" s="1824"/>
      <c r="DB4" s="1824"/>
      <c r="DC4" s="1824"/>
      <c r="DD4" s="1824"/>
      <c r="DE4" s="1824"/>
      <c r="DF4" s="1824"/>
      <c r="DG4" s="1824"/>
      <c r="DH4" s="1824"/>
      <c r="DI4" s="1824"/>
      <c r="DJ4" s="1824"/>
      <c r="DK4" s="1824"/>
      <c r="DL4" s="1824"/>
      <c r="DM4" s="1824"/>
      <c r="DN4" s="1824"/>
      <c r="DO4" s="1824"/>
      <c r="DP4" s="1824"/>
      <c r="DQ4" s="1824"/>
      <c r="DR4" s="1824"/>
      <c r="DS4" s="1824"/>
      <c r="DT4" s="1824"/>
      <c r="DU4" s="1824"/>
      <c r="DV4" s="1824"/>
      <c r="DW4" s="1824"/>
      <c r="DX4" s="1824"/>
      <c r="DY4" s="1824"/>
      <c r="DZ4" s="1824"/>
      <c r="EA4" s="1824"/>
      <c r="EB4" s="1824"/>
      <c r="EC4" s="1824"/>
      <c r="ED4" s="1824"/>
      <c r="EE4" s="1824"/>
      <c r="EF4" s="1824"/>
      <c r="EG4" s="1824"/>
      <c r="EH4" s="1824"/>
      <c r="EI4" s="1824"/>
      <c r="EJ4" s="349"/>
      <c r="EK4" s="349"/>
      <c r="EL4" s="349"/>
      <c r="EM4" s="349"/>
      <c r="EO4" s="886"/>
      <c r="ER4" s="886"/>
      <c r="ES4" s="886"/>
      <c r="EV4" s="886"/>
      <c r="GE4" s="886"/>
    </row>
    <row r="5" spans="1:187" s="348" customFormat="1" ht="15" hidden="1" customHeight="1">
      <c r="B5" s="349"/>
      <c r="C5" s="349"/>
      <c r="D5" s="349"/>
      <c r="E5" s="349"/>
      <c r="F5" s="349"/>
      <c r="G5" s="349"/>
      <c r="H5" s="349"/>
      <c r="I5" s="349"/>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c r="AJ5" s="349"/>
      <c r="AK5" s="349"/>
      <c r="AL5" s="349"/>
      <c r="AM5" s="349"/>
      <c r="AN5" s="349"/>
      <c r="AO5" s="349"/>
      <c r="AP5" s="349"/>
      <c r="AQ5" s="349"/>
      <c r="AR5" s="349"/>
      <c r="AS5" s="349"/>
      <c r="AT5" s="349"/>
      <c r="AU5" s="349"/>
      <c r="AV5" s="349"/>
      <c r="AW5" s="349"/>
      <c r="AX5" s="349"/>
      <c r="AY5" s="349"/>
      <c r="AZ5" s="349"/>
      <c r="BA5" s="349"/>
      <c r="BB5" s="349"/>
      <c r="BC5" s="349"/>
      <c r="BD5" s="349"/>
      <c r="BE5" s="349"/>
      <c r="BF5" s="349"/>
      <c r="BG5" s="349"/>
      <c r="BH5" s="349"/>
      <c r="BI5" s="349"/>
      <c r="BJ5" s="349"/>
      <c r="BK5" s="349"/>
      <c r="BL5" s="349"/>
      <c r="BM5" s="349"/>
      <c r="BN5" s="349"/>
      <c r="BO5" s="349"/>
      <c r="BP5" s="349"/>
      <c r="BQ5" s="349"/>
      <c r="BR5" s="349"/>
      <c r="BS5" s="349"/>
      <c r="BT5" s="349"/>
      <c r="BU5" s="349"/>
      <c r="BV5" s="349"/>
      <c r="BW5" s="349"/>
      <c r="BX5" s="349"/>
      <c r="BY5" s="349"/>
      <c r="BZ5" s="349"/>
      <c r="CA5" s="349"/>
      <c r="CB5" s="349"/>
      <c r="CC5" s="349"/>
      <c r="CD5" s="349"/>
      <c r="CE5" s="349"/>
      <c r="CF5" s="349"/>
      <c r="CG5" s="349"/>
      <c r="CH5" s="349"/>
      <c r="CI5" s="349"/>
      <c r="CJ5" s="349"/>
      <c r="CK5" s="349"/>
      <c r="CL5" s="349"/>
      <c r="CM5" s="349"/>
      <c r="CN5" s="349"/>
      <c r="CO5" s="349"/>
      <c r="CP5" s="349"/>
      <c r="CQ5" s="349"/>
      <c r="CR5" s="349"/>
      <c r="CS5" s="349"/>
      <c r="CT5" s="349"/>
      <c r="CU5" s="349"/>
      <c r="CV5" s="349"/>
      <c r="CW5" s="349"/>
      <c r="CX5" s="349"/>
      <c r="CY5" s="349"/>
      <c r="CZ5" s="349"/>
      <c r="DA5" s="349"/>
      <c r="DB5" s="349"/>
      <c r="DC5" s="349"/>
      <c r="DD5" s="349"/>
      <c r="DE5" s="349"/>
      <c r="DF5" s="349"/>
      <c r="DG5" s="349"/>
      <c r="DH5" s="349"/>
      <c r="DI5" s="349"/>
      <c r="DJ5" s="349"/>
      <c r="DK5" s="349"/>
      <c r="DL5" s="349"/>
      <c r="DM5" s="349"/>
      <c r="DN5" s="349"/>
      <c r="DO5" s="349"/>
      <c r="DP5" s="349"/>
      <c r="DQ5" s="349"/>
      <c r="DR5" s="349"/>
      <c r="DS5" s="349"/>
      <c r="DT5" s="349"/>
      <c r="DU5" s="349"/>
      <c r="DV5" s="349"/>
      <c r="DW5" s="349"/>
      <c r="DX5" s="349"/>
      <c r="DY5" s="349"/>
      <c r="DZ5" s="349"/>
      <c r="EA5" s="349"/>
      <c r="EB5" s="349"/>
      <c r="EC5" s="349"/>
      <c r="ED5" s="349"/>
      <c r="EE5" s="349"/>
      <c r="EF5" s="349"/>
      <c r="EG5" s="349"/>
      <c r="EH5" s="349"/>
      <c r="EI5" s="349"/>
      <c r="EJ5" s="349"/>
      <c r="EK5" s="349"/>
      <c r="EL5" s="349"/>
      <c r="EM5" s="349"/>
      <c r="EO5" s="886"/>
      <c r="ER5" s="886"/>
      <c r="ES5" s="886"/>
      <c r="EV5" s="886"/>
      <c r="GE5" s="886"/>
    </row>
    <row r="6" spans="1:187" s="348" customFormat="1" ht="15" hidden="1" customHeight="1">
      <c r="A6" s="353"/>
      <c r="B6" s="349"/>
      <c r="C6" s="349"/>
      <c r="D6" s="349"/>
      <c r="E6" s="349"/>
      <c r="F6" s="349"/>
      <c r="G6" s="349"/>
      <c r="H6" s="349"/>
      <c r="I6" s="349"/>
      <c r="J6" s="349"/>
      <c r="K6" s="349"/>
      <c r="L6" s="349"/>
      <c r="N6" s="349"/>
      <c r="O6" s="349"/>
      <c r="P6" s="349"/>
      <c r="Q6" s="349"/>
      <c r="R6" s="349"/>
      <c r="S6" s="349"/>
      <c r="T6" s="349" t="s">
        <v>6</v>
      </c>
      <c r="U6" s="349"/>
      <c r="V6" s="349"/>
      <c r="W6" s="1825"/>
      <c r="X6" s="1826"/>
      <c r="Y6" s="1826"/>
      <c r="Z6" s="1826"/>
      <c r="AA6" s="1826"/>
      <c r="AB6" s="1826"/>
      <c r="AC6" s="1826"/>
      <c r="AD6" s="1826"/>
      <c r="AE6" s="1826"/>
      <c r="AF6" s="1826"/>
      <c r="AG6" s="1826"/>
      <c r="AH6" s="1826"/>
      <c r="AI6" s="1826"/>
      <c r="AJ6" s="1826"/>
      <c r="AK6" s="1827"/>
      <c r="AL6" s="349"/>
      <c r="AM6" s="349"/>
      <c r="AN6" s="349"/>
      <c r="AO6" s="349"/>
      <c r="AP6" s="349"/>
      <c r="AQ6" s="349"/>
      <c r="AR6" s="349"/>
      <c r="AS6" s="349"/>
      <c r="AT6" s="349"/>
      <c r="AU6" s="349"/>
      <c r="AV6" s="349"/>
      <c r="AW6" s="349"/>
      <c r="AX6" s="349"/>
      <c r="AY6" s="349"/>
      <c r="AZ6" s="349"/>
      <c r="BA6" s="349"/>
      <c r="BB6" s="349"/>
      <c r="BC6" s="349"/>
      <c r="BD6" s="349"/>
      <c r="BE6" s="349"/>
      <c r="BF6" s="349"/>
      <c r="BG6" s="349"/>
      <c r="BH6" s="349"/>
      <c r="BI6" s="349"/>
      <c r="BJ6" s="349"/>
      <c r="BK6" s="349"/>
      <c r="BL6" s="349"/>
      <c r="BM6" s="349"/>
      <c r="BN6" s="349"/>
      <c r="BS6" s="496" t="s">
        <v>7</v>
      </c>
      <c r="BT6" s="349"/>
      <c r="BU6" s="1828"/>
      <c r="BV6" s="1829"/>
      <c r="BW6" s="1829"/>
      <c r="BX6" s="1829"/>
      <c r="BY6" s="1829"/>
      <c r="BZ6" s="1829"/>
      <c r="CA6" s="1829"/>
      <c r="CB6" s="1829"/>
      <c r="CC6" s="1829"/>
      <c r="CD6" s="1829"/>
      <c r="CE6" s="1829"/>
      <c r="CF6" s="1830"/>
      <c r="CI6" s="349"/>
      <c r="CJ6" s="349"/>
      <c r="CK6" s="349"/>
      <c r="CL6" s="349"/>
      <c r="CM6" s="349"/>
      <c r="CN6" s="349"/>
      <c r="CO6" s="349"/>
      <c r="CP6" s="349"/>
      <c r="CQ6" s="349"/>
      <c r="CR6" s="349"/>
      <c r="CS6" s="349"/>
      <c r="CT6" s="349"/>
      <c r="CU6" s="349"/>
      <c r="CV6" s="349"/>
      <c r="CW6" s="349"/>
      <c r="CX6" s="349"/>
      <c r="CY6" s="349"/>
      <c r="CZ6" s="349"/>
      <c r="DA6" s="349"/>
      <c r="DB6" s="349"/>
      <c r="DC6" s="349"/>
      <c r="DD6" s="349"/>
      <c r="DE6" s="349"/>
      <c r="DF6" s="349"/>
      <c r="DG6" s="349"/>
      <c r="DH6" s="349"/>
      <c r="DI6" s="349"/>
      <c r="DJ6" s="349"/>
      <c r="DT6" s="352" t="s">
        <v>8</v>
      </c>
      <c r="DV6" s="1831"/>
      <c r="DW6" s="1832"/>
      <c r="DX6" s="1832"/>
      <c r="DY6" s="1832"/>
      <c r="DZ6" s="1832"/>
      <c r="EA6" s="1832"/>
      <c r="EB6" s="1832"/>
      <c r="EC6" s="1832"/>
      <c r="ED6" s="1832"/>
      <c r="EE6" s="1832"/>
      <c r="EF6" s="1832"/>
      <c r="EG6" s="1832"/>
      <c r="EH6" s="1832"/>
      <c r="EI6" s="1833"/>
      <c r="EJ6" s="349"/>
      <c r="EK6" s="349"/>
      <c r="EL6" s="349"/>
      <c r="EM6" s="349"/>
      <c r="EO6" s="886"/>
      <c r="ER6" s="887"/>
      <c r="ES6" s="886"/>
      <c r="EV6" s="886"/>
      <c r="GE6" s="886"/>
    </row>
    <row r="7" spans="1:187" s="348" customFormat="1" ht="15" hidden="1" customHeight="1">
      <c r="A7" s="353"/>
      <c r="B7" s="349"/>
      <c r="C7" s="349"/>
      <c r="D7" s="349"/>
      <c r="E7" s="349"/>
      <c r="F7" s="349"/>
      <c r="G7" s="349"/>
      <c r="H7" s="349"/>
      <c r="I7" s="349"/>
      <c r="J7" s="349"/>
      <c r="K7" s="349"/>
      <c r="L7" s="349"/>
      <c r="N7" s="349"/>
      <c r="O7" s="349"/>
      <c r="P7" s="349"/>
      <c r="Q7" s="349"/>
      <c r="R7" s="349"/>
      <c r="S7" s="349"/>
      <c r="T7" s="349" t="s">
        <v>132</v>
      </c>
      <c r="U7" s="349"/>
      <c r="V7" s="349"/>
      <c r="W7" s="1825"/>
      <c r="X7" s="1826"/>
      <c r="Y7" s="1826"/>
      <c r="Z7" s="1826"/>
      <c r="AA7" s="1826"/>
      <c r="AB7" s="1826"/>
      <c r="AC7" s="1826"/>
      <c r="AD7" s="1826"/>
      <c r="AE7" s="1826"/>
      <c r="AF7" s="1826"/>
      <c r="AG7" s="1826"/>
      <c r="AH7" s="1826"/>
      <c r="AI7" s="1826"/>
      <c r="AJ7" s="1826"/>
      <c r="AK7" s="1827"/>
      <c r="AL7" s="349"/>
      <c r="AM7" s="349"/>
      <c r="AN7" s="349"/>
      <c r="AO7" s="349"/>
      <c r="AP7" s="349"/>
      <c r="AQ7" s="349"/>
      <c r="AR7" s="349"/>
      <c r="AS7" s="349"/>
      <c r="AT7" s="349"/>
      <c r="AU7" s="349"/>
      <c r="AV7" s="349"/>
      <c r="AW7" s="349"/>
      <c r="AX7" s="349"/>
      <c r="AY7" s="349"/>
      <c r="AZ7" s="349"/>
      <c r="BA7" s="349"/>
      <c r="BB7" s="349"/>
      <c r="BC7" s="349"/>
      <c r="BD7" s="349"/>
      <c r="BE7" s="349"/>
      <c r="BF7" s="349"/>
      <c r="BG7" s="349"/>
      <c r="BH7" s="349"/>
      <c r="BI7" s="349"/>
      <c r="BJ7" s="349"/>
      <c r="BK7" s="349"/>
      <c r="BL7" s="349"/>
      <c r="BM7" s="349"/>
      <c r="BN7" s="349"/>
      <c r="BS7" s="496" t="s">
        <v>10</v>
      </c>
      <c r="BT7" s="349"/>
      <c r="BU7" s="1828"/>
      <c r="BV7" s="1829"/>
      <c r="BW7" s="1829"/>
      <c r="BX7" s="1829"/>
      <c r="BY7" s="1829"/>
      <c r="BZ7" s="1829"/>
      <c r="CA7" s="1829"/>
      <c r="CB7" s="1829"/>
      <c r="CC7" s="1829"/>
      <c r="CD7" s="1829"/>
      <c r="CE7" s="1829"/>
      <c r="CF7" s="1830"/>
      <c r="CI7" s="349"/>
      <c r="CJ7" s="349"/>
      <c r="CK7" s="349"/>
      <c r="CL7" s="349"/>
      <c r="CM7" s="349"/>
      <c r="CN7" s="349"/>
      <c r="CO7" s="349"/>
      <c r="CP7" s="349"/>
      <c r="CQ7" s="349"/>
      <c r="CR7" s="349"/>
      <c r="CS7" s="349"/>
      <c r="CT7" s="349"/>
      <c r="CU7" s="349"/>
      <c r="CV7" s="349"/>
      <c r="CW7" s="349"/>
      <c r="CX7" s="349"/>
      <c r="CY7" s="349"/>
      <c r="CZ7" s="349"/>
      <c r="DA7" s="349"/>
      <c r="DB7" s="349"/>
      <c r="DC7" s="349"/>
      <c r="DD7" s="349"/>
      <c r="DE7" s="349"/>
      <c r="DF7" s="349"/>
      <c r="DG7" s="349"/>
      <c r="DH7" s="349"/>
      <c r="DI7" s="349"/>
      <c r="DJ7" s="349"/>
      <c r="DT7" s="352" t="s">
        <v>11</v>
      </c>
      <c r="DV7" s="1831"/>
      <c r="DW7" s="1832"/>
      <c r="DX7" s="1832"/>
      <c r="DY7" s="1832"/>
      <c r="DZ7" s="1832"/>
      <c r="EA7" s="1832"/>
      <c r="EB7" s="1832"/>
      <c r="EC7" s="1832"/>
      <c r="ED7" s="1832"/>
      <c r="EE7" s="1832"/>
      <c r="EF7" s="1832"/>
      <c r="EG7" s="1832"/>
      <c r="EH7" s="1832"/>
      <c r="EI7" s="1833"/>
      <c r="EJ7" s="349"/>
      <c r="EK7" s="349"/>
      <c r="EL7" s="349"/>
      <c r="EM7" s="349"/>
      <c r="EO7" s="886"/>
      <c r="ER7" s="887"/>
      <c r="ES7" s="886"/>
      <c r="EV7" s="886"/>
      <c r="GE7" s="886"/>
    </row>
    <row r="8" spans="1:187" s="348" customFormat="1" ht="15" hidden="1" customHeight="1">
      <c r="A8" s="353"/>
      <c r="B8" s="349"/>
      <c r="C8" s="349"/>
      <c r="D8" s="349"/>
      <c r="E8" s="349"/>
      <c r="F8" s="349"/>
      <c r="G8" s="349"/>
      <c r="H8" s="349"/>
      <c r="I8" s="349"/>
      <c r="J8" s="349"/>
      <c r="K8" s="349"/>
      <c r="L8" s="349"/>
      <c r="N8" s="349"/>
      <c r="O8" s="349"/>
      <c r="P8" s="349"/>
      <c r="Q8" s="349"/>
      <c r="R8" s="349"/>
      <c r="S8" s="349"/>
      <c r="T8" s="349" t="s">
        <v>133</v>
      </c>
      <c r="U8" s="349"/>
      <c r="V8" s="349"/>
      <c r="W8" s="1825"/>
      <c r="X8" s="1826"/>
      <c r="Y8" s="1826"/>
      <c r="Z8" s="1826"/>
      <c r="AA8" s="1826"/>
      <c r="AB8" s="1826"/>
      <c r="AC8" s="1826"/>
      <c r="AD8" s="1826"/>
      <c r="AE8" s="1826"/>
      <c r="AF8" s="1826"/>
      <c r="AG8" s="1826"/>
      <c r="AH8" s="1826"/>
      <c r="AI8" s="1826"/>
      <c r="AJ8" s="1826"/>
      <c r="AK8" s="1827"/>
      <c r="AL8" s="349"/>
      <c r="AM8" s="349"/>
      <c r="AN8" s="349"/>
      <c r="AO8" s="349"/>
      <c r="AP8" s="349"/>
      <c r="AQ8" s="349"/>
      <c r="AR8" s="349"/>
      <c r="AS8" s="349"/>
      <c r="AT8" s="349"/>
      <c r="AU8" s="349"/>
      <c r="AV8" s="349"/>
      <c r="AW8" s="349"/>
      <c r="AX8" s="349"/>
      <c r="AY8" s="349"/>
      <c r="AZ8" s="349"/>
      <c r="BA8" s="349"/>
      <c r="BB8" s="349"/>
      <c r="BC8" s="349"/>
      <c r="BD8" s="349"/>
      <c r="BE8" s="349"/>
      <c r="BF8" s="349"/>
      <c r="BG8" s="349"/>
      <c r="BH8" s="349"/>
      <c r="BI8" s="349"/>
      <c r="BJ8" s="349"/>
      <c r="BK8" s="349"/>
      <c r="BL8" s="349"/>
      <c r="BM8" s="349"/>
      <c r="BN8" s="349"/>
      <c r="BO8" s="349"/>
      <c r="BP8" s="349"/>
      <c r="BQ8" s="349"/>
      <c r="BR8" s="349"/>
      <c r="BS8" s="349"/>
      <c r="BT8" s="349"/>
      <c r="BU8" s="349"/>
      <c r="BV8" s="349"/>
      <c r="BW8" s="349"/>
      <c r="BX8" s="349"/>
      <c r="BY8" s="349"/>
      <c r="BZ8" s="349"/>
      <c r="CA8" s="349"/>
      <c r="CB8" s="349"/>
      <c r="CC8" s="349"/>
      <c r="CD8" s="349"/>
      <c r="CE8" s="349"/>
      <c r="CF8" s="349"/>
      <c r="CG8" s="349"/>
      <c r="CH8" s="349"/>
      <c r="CI8" s="349"/>
      <c r="CJ8" s="349"/>
      <c r="CK8" s="349"/>
      <c r="CL8" s="349"/>
      <c r="CM8" s="349"/>
      <c r="CN8" s="349"/>
      <c r="CO8" s="349"/>
      <c r="CP8" s="349"/>
      <c r="CQ8" s="349"/>
      <c r="CR8" s="349"/>
      <c r="CS8" s="349"/>
      <c r="CT8" s="349"/>
      <c r="CU8" s="349"/>
      <c r="CV8" s="349"/>
      <c r="CW8" s="349"/>
      <c r="CX8" s="349"/>
      <c r="CY8" s="349"/>
      <c r="CZ8" s="349"/>
      <c r="DA8" s="349"/>
      <c r="DB8" s="349"/>
      <c r="DC8" s="349"/>
      <c r="DD8" s="349"/>
      <c r="DE8" s="349"/>
      <c r="DF8" s="349"/>
      <c r="DG8" s="349"/>
      <c r="DH8" s="349"/>
      <c r="DI8" s="349"/>
      <c r="DJ8" s="349"/>
      <c r="DT8" s="352" t="s">
        <v>13</v>
      </c>
      <c r="DV8" s="1862"/>
      <c r="DW8" s="1863"/>
      <c r="DX8" s="1863"/>
      <c r="DY8" s="1863"/>
      <c r="DZ8" s="1863"/>
      <c r="EA8" s="1863"/>
      <c r="EB8" s="1863"/>
      <c r="EC8" s="1863"/>
      <c r="ED8" s="1863"/>
      <c r="EE8" s="1863"/>
      <c r="EF8" s="1863"/>
      <c r="EG8" s="1863"/>
      <c r="EH8" s="1863"/>
      <c r="EI8" s="1864"/>
      <c r="EJ8" s="349"/>
      <c r="EK8" s="349"/>
      <c r="EL8" s="349"/>
      <c r="EM8" s="349"/>
      <c r="EO8" s="886"/>
      <c r="ER8" s="887"/>
      <c r="ES8" s="886"/>
      <c r="EV8" s="886"/>
      <c r="GE8" s="886"/>
    </row>
    <row r="9" spans="1:187" s="348" customFormat="1" ht="15" hidden="1" customHeight="1">
      <c r="A9" s="353"/>
      <c r="B9" s="349"/>
      <c r="C9" s="349"/>
      <c r="D9" s="349"/>
      <c r="E9" s="349"/>
      <c r="F9" s="349"/>
      <c r="G9" s="349"/>
      <c r="H9" s="349"/>
      <c r="I9" s="349"/>
      <c r="J9" s="349"/>
      <c r="K9" s="349"/>
      <c r="L9" s="349"/>
      <c r="N9" s="349"/>
      <c r="O9" s="349"/>
      <c r="P9" s="349"/>
      <c r="Q9" s="349"/>
      <c r="R9" s="349"/>
      <c r="S9" s="349"/>
      <c r="T9" s="349" t="s">
        <v>14</v>
      </c>
      <c r="U9" s="349"/>
      <c r="V9" s="349"/>
      <c r="W9" s="1825"/>
      <c r="X9" s="1826"/>
      <c r="Y9" s="1826"/>
      <c r="Z9" s="1826"/>
      <c r="AA9" s="1826"/>
      <c r="AB9" s="1826"/>
      <c r="AC9" s="1826"/>
      <c r="AD9" s="1826"/>
      <c r="AE9" s="1826"/>
      <c r="AF9" s="1826"/>
      <c r="AG9" s="1826"/>
      <c r="AH9" s="1826"/>
      <c r="AI9" s="1826"/>
      <c r="AJ9" s="1826"/>
      <c r="AK9" s="1827"/>
      <c r="AL9" s="349"/>
      <c r="AM9" s="349"/>
      <c r="AN9" s="349"/>
      <c r="AO9" s="349"/>
      <c r="AP9" s="349"/>
      <c r="AQ9" s="349"/>
      <c r="AR9" s="349"/>
      <c r="AS9" s="349"/>
      <c r="AT9" s="349"/>
      <c r="AU9" s="349"/>
      <c r="AV9" s="349"/>
      <c r="AW9" s="349"/>
      <c r="AX9" s="349"/>
      <c r="AY9" s="349"/>
      <c r="AZ9" s="349"/>
      <c r="BA9" s="349"/>
      <c r="BB9" s="349"/>
      <c r="BC9" s="349"/>
      <c r="BD9" s="349"/>
      <c r="BE9" s="349"/>
      <c r="BF9" s="349"/>
      <c r="BG9" s="349"/>
      <c r="BH9" s="349"/>
      <c r="BI9" s="349"/>
      <c r="BJ9" s="349"/>
      <c r="BK9" s="349"/>
      <c r="BL9" s="349"/>
      <c r="BM9" s="349"/>
      <c r="BN9" s="349"/>
      <c r="BO9" s="349"/>
      <c r="BP9" s="349"/>
      <c r="BQ9" s="349"/>
      <c r="CH9" s="349"/>
      <c r="CI9" s="349"/>
      <c r="CJ9" s="349"/>
      <c r="CK9" s="349"/>
      <c r="CL9" s="349"/>
      <c r="CM9" s="349"/>
      <c r="CN9" s="349"/>
      <c r="CO9" s="349"/>
      <c r="CP9" s="349"/>
      <c r="CQ9" s="349"/>
      <c r="CR9" s="349"/>
      <c r="CS9" s="349"/>
      <c r="CT9" s="349"/>
      <c r="CU9" s="349"/>
      <c r="CV9" s="349"/>
      <c r="CW9" s="349"/>
      <c r="CX9" s="349"/>
      <c r="CY9" s="349"/>
      <c r="CZ9" s="349"/>
      <c r="DA9" s="349"/>
      <c r="DB9" s="349"/>
      <c r="DC9" s="349"/>
      <c r="DD9" s="349"/>
      <c r="DE9" s="349"/>
      <c r="DF9" s="349"/>
      <c r="DG9" s="349"/>
      <c r="DH9" s="349"/>
      <c r="DI9" s="349"/>
      <c r="DJ9" s="349"/>
      <c r="DK9" s="349"/>
      <c r="DT9" s="349"/>
      <c r="DU9" s="349"/>
      <c r="DV9" s="1865"/>
      <c r="DW9" s="1866"/>
      <c r="DX9" s="1866"/>
      <c r="DY9" s="1866"/>
      <c r="DZ9" s="1866"/>
      <c r="EA9" s="1866"/>
      <c r="EB9" s="1866"/>
      <c r="EC9" s="1866"/>
      <c r="ED9" s="1866"/>
      <c r="EE9" s="1866"/>
      <c r="EF9" s="1866"/>
      <c r="EG9" s="1866"/>
      <c r="EH9" s="1866"/>
      <c r="EI9" s="1867"/>
      <c r="EJ9" s="349"/>
      <c r="EK9" s="349"/>
      <c r="EL9" s="349"/>
      <c r="EM9" s="349"/>
      <c r="EO9" s="886"/>
      <c r="ER9" s="887"/>
      <c r="ES9" s="886"/>
      <c r="EV9" s="886"/>
      <c r="GE9" s="886"/>
    </row>
    <row r="10" spans="1:187" s="348" customFormat="1" ht="15" hidden="1" customHeight="1">
      <c r="A10" s="353"/>
      <c r="B10" s="349"/>
      <c r="C10" s="349"/>
      <c r="D10" s="349"/>
      <c r="E10" s="349"/>
      <c r="F10" s="349"/>
      <c r="G10" s="349"/>
      <c r="H10" s="349"/>
      <c r="I10" s="349"/>
      <c r="J10" s="349"/>
      <c r="K10" s="349"/>
      <c r="L10" s="349"/>
      <c r="N10" s="349"/>
      <c r="O10" s="349"/>
      <c r="P10" s="349"/>
      <c r="Q10" s="349"/>
      <c r="R10" s="349"/>
      <c r="S10" s="349"/>
      <c r="T10" s="349" t="s">
        <v>134</v>
      </c>
      <c r="U10" s="349"/>
      <c r="V10" s="349"/>
      <c r="W10" s="1825">
        <v>1</v>
      </c>
      <c r="X10" s="1826"/>
      <c r="Y10" s="1826"/>
      <c r="Z10" s="1826"/>
      <c r="AA10" s="1826"/>
      <c r="AB10" s="1826"/>
      <c r="AC10" s="1826"/>
      <c r="AD10" s="1826"/>
      <c r="AE10" s="1826"/>
      <c r="AF10" s="1826"/>
      <c r="AG10" s="1826"/>
      <c r="AH10" s="1826"/>
      <c r="AI10" s="1826"/>
      <c r="AJ10" s="1826"/>
      <c r="AK10" s="1827"/>
      <c r="AL10" s="349"/>
      <c r="AM10" s="349"/>
      <c r="AN10" s="349"/>
      <c r="AO10" s="349"/>
      <c r="AP10" s="349"/>
      <c r="AQ10" s="349"/>
      <c r="AR10" s="349"/>
      <c r="AS10" s="349"/>
      <c r="AT10" s="349"/>
      <c r="AU10" s="349"/>
      <c r="AV10" s="349"/>
      <c r="AW10" s="349"/>
      <c r="AX10" s="349"/>
      <c r="AY10" s="349"/>
      <c r="AZ10" s="349"/>
      <c r="BA10" s="349"/>
      <c r="BB10" s="349"/>
      <c r="BC10" s="349"/>
      <c r="BD10" s="349"/>
      <c r="BE10" s="349"/>
      <c r="BF10" s="349"/>
      <c r="BG10" s="349"/>
      <c r="BH10" s="349"/>
      <c r="BI10" s="349"/>
      <c r="BJ10" s="349"/>
      <c r="BK10" s="349"/>
      <c r="BL10" s="349"/>
      <c r="BM10" s="349"/>
      <c r="BN10" s="349"/>
      <c r="BO10" s="349"/>
      <c r="BP10" s="349"/>
      <c r="BQ10" s="349"/>
      <c r="CH10" s="349"/>
      <c r="CI10" s="349"/>
      <c r="CJ10" s="349"/>
      <c r="CK10" s="349"/>
      <c r="CL10" s="349"/>
      <c r="CM10" s="349"/>
      <c r="CN10" s="349"/>
      <c r="CO10" s="349"/>
      <c r="CP10" s="349"/>
      <c r="CQ10" s="349"/>
      <c r="CR10" s="349"/>
      <c r="CS10" s="349"/>
      <c r="CT10" s="349"/>
      <c r="CU10" s="349"/>
      <c r="CV10" s="349"/>
      <c r="CW10" s="349"/>
      <c r="CX10" s="349"/>
      <c r="CY10" s="349"/>
      <c r="CZ10" s="349"/>
      <c r="DA10" s="349"/>
      <c r="DB10" s="349"/>
      <c r="DC10" s="349"/>
      <c r="DD10" s="349"/>
      <c r="DE10" s="349"/>
      <c r="DF10" s="349"/>
      <c r="DG10" s="349"/>
      <c r="DH10" s="349"/>
      <c r="DI10" s="349"/>
      <c r="DJ10" s="349"/>
      <c r="DK10" s="349"/>
      <c r="DL10" s="349"/>
      <c r="DM10" s="349"/>
      <c r="DN10" s="349"/>
      <c r="DO10" s="349"/>
      <c r="DP10" s="349"/>
      <c r="DQ10" s="349"/>
      <c r="DR10" s="349"/>
      <c r="DS10" s="349"/>
      <c r="DT10" s="349"/>
      <c r="DU10" s="349"/>
      <c r="DV10" s="349"/>
      <c r="DW10" s="349"/>
      <c r="DX10" s="349"/>
      <c r="DY10" s="349"/>
      <c r="DZ10" s="349"/>
      <c r="EA10" s="349"/>
      <c r="EB10" s="349"/>
      <c r="EC10" s="349"/>
      <c r="ED10" s="349"/>
      <c r="EE10" s="349"/>
      <c r="EF10" s="349"/>
      <c r="EG10" s="349"/>
      <c r="EH10" s="349"/>
      <c r="EI10" s="349"/>
      <c r="EJ10" s="349"/>
      <c r="EK10" s="349"/>
      <c r="EL10" s="349"/>
      <c r="EM10" s="349"/>
      <c r="EO10" s="886"/>
      <c r="ER10" s="887"/>
      <c r="ES10" s="886"/>
      <c r="EV10" s="886"/>
      <c r="GE10" s="886"/>
    </row>
    <row r="11" spans="1:187" s="348" customFormat="1" ht="15" hidden="1" customHeight="1">
      <c r="A11" s="353"/>
      <c r="B11" s="349"/>
      <c r="C11" s="349"/>
      <c r="D11" s="349"/>
      <c r="E11" s="349"/>
      <c r="F11" s="349"/>
      <c r="G11" s="349"/>
      <c r="H11" s="349"/>
      <c r="I11" s="349"/>
      <c r="J11" s="349"/>
      <c r="K11" s="349"/>
      <c r="L11" s="349"/>
      <c r="M11" s="349"/>
      <c r="N11" s="349"/>
      <c r="O11" s="349"/>
      <c r="P11" s="349"/>
      <c r="Q11" s="349"/>
      <c r="R11" s="349"/>
      <c r="S11" s="349"/>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4"/>
      <c r="BG11" s="354"/>
      <c r="BH11" s="354"/>
      <c r="BI11" s="354"/>
      <c r="BJ11" s="354"/>
      <c r="BK11" s="354"/>
      <c r="BL11" s="354"/>
      <c r="BM11" s="354"/>
      <c r="BN11" s="354"/>
      <c r="BO11" s="354"/>
      <c r="BP11" s="354"/>
      <c r="BQ11" s="354"/>
      <c r="BR11" s="354"/>
      <c r="BS11" s="354"/>
      <c r="BT11" s="354"/>
      <c r="BU11" s="354"/>
      <c r="BV11" s="354"/>
      <c r="BW11" s="354"/>
      <c r="BX11" s="354"/>
      <c r="BY11" s="354"/>
      <c r="BZ11" s="354"/>
      <c r="CA11" s="354"/>
      <c r="CB11" s="354"/>
      <c r="CC11" s="354"/>
      <c r="CD11" s="354"/>
      <c r="CE11" s="354"/>
      <c r="CF11" s="354"/>
      <c r="CG11" s="354"/>
      <c r="CH11" s="354"/>
      <c r="CI11" s="354"/>
      <c r="CJ11" s="354"/>
      <c r="CK11" s="354"/>
      <c r="CL11" s="354"/>
      <c r="CM11" s="354"/>
      <c r="CN11" s="354"/>
      <c r="CO11" s="354"/>
      <c r="CP11" s="354"/>
      <c r="CQ11" s="354"/>
      <c r="CR11" s="354"/>
      <c r="CS11" s="354"/>
      <c r="CT11" s="354"/>
      <c r="CU11" s="354"/>
      <c r="CV11" s="354"/>
      <c r="CW11" s="354"/>
      <c r="CX11" s="354"/>
      <c r="CY11" s="354"/>
      <c r="CZ11" s="354"/>
      <c r="DA11" s="354"/>
      <c r="DB11" s="354"/>
      <c r="DC11" s="354"/>
      <c r="DD11" s="354"/>
      <c r="DE11" s="354"/>
      <c r="DF11" s="354"/>
      <c r="DG11" s="354"/>
      <c r="DH11" s="354"/>
      <c r="DI11" s="354"/>
      <c r="DJ11" s="354"/>
      <c r="DK11" s="354"/>
      <c r="DL11" s="354"/>
      <c r="DM11" s="354"/>
      <c r="DN11" s="354"/>
      <c r="DO11" s="354"/>
      <c r="DP11" s="354"/>
      <c r="DQ11" s="354"/>
      <c r="DR11" s="354"/>
      <c r="DS11" s="354"/>
      <c r="DT11" s="354"/>
      <c r="DU11" s="354"/>
      <c r="DV11" s="354"/>
      <c r="DW11" s="354"/>
      <c r="DX11" s="354"/>
      <c r="DY11" s="354"/>
      <c r="DZ11" s="354"/>
      <c r="EA11" s="354"/>
      <c r="EB11" s="354"/>
      <c r="EC11" s="354"/>
      <c r="ED11" s="354"/>
      <c r="EE11" s="354"/>
      <c r="EF11" s="354"/>
      <c r="EG11" s="354"/>
      <c r="EH11" s="354"/>
      <c r="EI11" s="354"/>
      <c r="EJ11" s="354"/>
      <c r="EK11" s="354"/>
      <c r="EL11" s="354"/>
      <c r="EM11" s="354"/>
      <c r="EO11" s="886"/>
      <c r="ER11" s="887"/>
      <c r="ES11" s="886"/>
      <c r="EV11" s="886"/>
      <c r="GE11" s="886"/>
    </row>
    <row r="12" spans="1:187" s="348" customFormat="1" ht="21" customHeight="1">
      <c r="A12" s="1823" t="s">
        <v>17</v>
      </c>
      <c r="B12" s="1823"/>
      <c r="C12" s="1823"/>
      <c r="D12" s="1823"/>
      <c r="E12" s="1823"/>
      <c r="F12" s="1823"/>
      <c r="G12" s="1823"/>
      <c r="H12" s="1823"/>
      <c r="I12" s="1823"/>
      <c r="J12" s="1823"/>
      <c r="K12" s="1823"/>
      <c r="L12" s="1823"/>
      <c r="M12" s="1823"/>
      <c r="N12" s="1823"/>
      <c r="O12" s="1823"/>
      <c r="P12" s="1823"/>
      <c r="Q12" s="1823"/>
      <c r="R12" s="1823"/>
      <c r="S12" s="1842" t="s">
        <v>170</v>
      </c>
      <c r="T12" s="497"/>
      <c r="U12" s="498"/>
      <c r="V12" s="499" t="s">
        <v>18</v>
      </c>
      <c r="W12" s="499"/>
      <c r="X12" s="499"/>
      <c r="Y12" s="499"/>
      <c r="Z12" s="499"/>
      <c r="AA12" s="499"/>
      <c r="AB12" s="499"/>
      <c r="AC12" s="499"/>
      <c r="AD12" s="500"/>
      <c r="AE12" s="1837" t="s">
        <v>171</v>
      </c>
      <c r="AF12" s="1838"/>
      <c r="AG12" s="1838"/>
      <c r="AH12" s="1838"/>
      <c r="AI12" s="1838"/>
      <c r="AJ12" s="1838"/>
      <c r="AK12" s="1838"/>
      <c r="AL12" s="1838"/>
      <c r="AM12" s="1838"/>
      <c r="AN12" s="1838"/>
      <c r="AO12" s="1838"/>
      <c r="AP12" s="1838"/>
      <c r="AQ12" s="1838"/>
      <c r="AR12" s="1838"/>
      <c r="AS12" s="1838"/>
      <c r="AT12" s="1838"/>
      <c r="AU12" s="1838"/>
      <c r="AV12" s="1838"/>
      <c r="AW12" s="1838"/>
      <c r="AX12" s="1838"/>
      <c r="AY12" s="1838"/>
      <c r="AZ12" s="1838"/>
      <c r="BA12" s="1838"/>
      <c r="BB12" s="1838"/>
      <c r="BC12" s="1838"/>
      <c r="BD12" s="1838"/>
      <c r="BE12" s="1838"/>
      <c r="BF12" s="1838"/>
      <c r="BG12" s="1838"/>
      <c r="BH12" s="1838"/>
      <c r="BI12" s="1838"/>
      <c r="BJ12" s="1838"/>
      <c r="BK12" s="1838"/>
      <c r="BL12" s="1838"/>
      <c r="BM12" s="1838"/>
      <c r="BN12" s="1838"/>
      <c r="BO12" s="1838"/>
      <c r="BP12" s="1838"/>
      <c r="BQ12" s="1838"/>
      <c r="BR12" s="1838"/>
      <c r="BS12" s="1838"/>
      <c r="BT12" s="1838"/>
      <c r="BU12" s="1838"/>
      <c r="BV12" s="1838"/>
      <c r="BW12" s="1838"/>
      <c r="BX12" s="1838"/>
      <c r="BY12" s="1838"/>
      <c r="BZ12" s="1838"/>
      <c r="CA12" s="1838"/>
      <c r="CB12" s="1838"/>
      <c r="CC12" s="1838"/>
      <c r="CD12" s="1838"/>
      <c r="CE12" s="1838"/>
      <c r="CF12" s="1838"/>
      <c r="CG12" s="1838"/>
      <c r="CH12" s="1838"/>
      <c r="CI12" s="1838"/>
      <c r="CJ12" s="1838"/>
      <c r="CK12" s="1838"/>
      <c r="CL12" s="1838"/>
      <c r="CM12" s="1838"/>
      <c r="CN12" s="1838"/>
      <c r="CO12" s="1838"/>
      <c r="CP12" s="1838"/>
      <c r="CQ12" s="1838"/>
      <c r="CR12" s="1838"/>
      <c r="CS12" s="1838"/>
      <c r="CT12" s="1838"/>
      <c r="CU12" s="1838"/>
      <c r="CV12" s="1838"/>
      <c r="CW12" s="1838"/>
      <c r="CX12" s="1839"/>
      <c r="CY12" s="1837" t="s">
        <v>19</v>
      </c>
      <c r="CZ12" s="1838"/>
      <c r="DA12" s="1838"/>
      <c r="DB12" s="1838"/>
      <c r="DC12" s="1838"/>
      <c r="DD12" s="1838"/>
      <c r="DE12" s="1838"/>
      <c r="DF12" s="1838"/>
      <c r="DG12" s="1838"/>
      <c r="DH12" s="1838"/>
      <c r="DI12" s="1838"/>
      <c r="DJ12" s="1838"/>
      <c r="DK12" s="1838"/>
      <c r="DL12" s="1838"/>
      <c r="DM12" s="1838"/>
      <c r="DN12" s="1838"/>
      <c r="DO12" s="1838"/>
      <c r="DP12" s="1838"/>
      <c r="DQ12" s="1838"/>
      <c r="DR12" s="1838"/>
      <c r="DS12" s="1838"/>
      <c r="DT12" s="1838"/>
      <c r="DU12" s="1838"/>
      <c r="DV12" s="1838"/>
      <c r="DW12" s="1838"/>
      <c r="DX12" s="1838"/>
      <c r="DY12" s="1838"/>
      <c r="DZ12" s="1838"/>
      <c r="EA12" s="1838"/>
      <c r="EB12" s="1838"/>
      <c r="EC12" s="1838"/>
      <c r="ED12" s="1838"/>
      <c r="EE12" s="1838"/>
      <c r="EF12" s="1838"/>
      <c r="EG12" s="1838"/>
      <c r="EH12" s="1838"/>
      <c r="EI12" s="1839"/>
      <c r="EJ12" s="1893" t="s">
        <v>17</v>
      </c>
      <c r="EK12" s="1893"/>
      <c r="EL12" s="1893"/>
      <c r="EM12" s="1893"/>
      <c r="EN12" s="1894" t="s">
        <v>164</v>
      </c>
      <c r="EO12" s="1883" t="s">
        <v>182</v>
      </c>
      <c r="EP12" s="1886" t="s">
        <v>107</v>
      </c>
      <c r="EQ12" s="1886" t="s">
        <v>180</v>
      </c>
      <c r="ER12" s="1886" t="s">
        <v>181</v>
      </c>
      <c r="ES12" s="1886" t="s">
        <v>183</v>
      </c>
      <c r="ET12" s="1886" t="s">
        <v>184</v>
      </c>
      <c r="EU12" s="1886" t="s">
        <v>185</v>
      </c>
      <c r="EV12" s="1886" t="s">
        <v>697</v>
      </c>
      <c r="EW12" s="1886" t="s">
        <v>589</v>
      </c>
      <c r="EX12" s="1886" t="s">
        <v>365</v>
      </c>
      <c r="EY12" s="1880" t="s">
        <v>734</v>
      </c>
      <c r="EZ12" s="1455" t="s">
        <v>813</v>
      </c>
      <c r="FA12" s="1455" t="s">
        <v>751</v>
      </c>
      <c r="FB12" s="1899" t="s">
        <v>752</v>
      </c>
      <c r="FC12" s="1455" t="s">
        <v>838</v>
      </c>
      <c r="FD12" s="1455" t="s">
        <v>1140</v>
      </c>
      <c r="FE12" s="1457" t="s">
        <v>887</v>
      </c>
      <c r="FF12" s="1457" t="s">
        <v>888</v>
      </c>
      <c r="FG12" s="1457" t="s">
        <v>889</v>
      </c>
      <c r="FH12" s="1457" t="s">
        <v>890</v>
      </c>
      <c r="FI12" s="1457" t="s">
        <v>891</v>
      </c>
      <c r="FJ12" s="1457" t="s">
        <v>892</v>
      </c>
      <c r="FK12" s="1457" t="s">
        <v>893</v>
      </c>
      <c r="FL12" s="1457" t="s">
        <v>894</v>
      </c>
      <c r="FM12" s="1485" t="s">
        <v>980</v>
      </c>
      <c r="FN12" s="1485" t="s">
        <v>981</v>
      </c>
      <c r="FO12" s="1483" t="s">
        <v>994</v>
      </c>
      <c r="FP12" s="1483" t="s">
        <v>995</v>
      </c>
      <c r="FQ12" s="1897" t="s">
        <v>1027</v>
      </c>
      <c r="FR12" s="1897" t="s">
        <v>1028</v>
      </c>
      <c r="FS12" s="1897" t="s">
        <v>1029</v>
      </c>
      <c r="FT12" s="1897" t="s">
        <v>1030</v>
      </c>
      <c r="FU12" s="1897" t="s">
        <v>1031</v>
      </c>
      <c r="FV12" s="1455" t="s">
        <v>948</v>
      </c>
      <c r="FW12" s="1487" t="s">
        <v>1076</v>
      </c>
      <c r="FX12" s="1487" t="s">
        <v>1077</v>
      </c>
      <c r="FY12" s="1487" t="s">
        <v>1079</v>
      </c>
      <c r="FZ12" s="1487" t="s">
        <v>1078</v>
      </c>
      <c r="GA12" s="1487" t="s">
        <v>1080</v>
      </c>
      <c r="GB12" s="1487" t="s">
        <v>1081</v>
      </c>
      <c r="GC12" s="1487" t="s">
        <v>1084</v>
      </c>
      <c r="GD12" s="1487" t="s">
        <v>1083</v>
      </c>
      <c r="GE12" s="1487" t="s">
        <v>1095</v>
      </c>
    </row>
    <row r="13" spans="1:187" s="348" customFormat="1" ht="21" customHeight="1">
      <c r="A13" s="1823" t="s">
        <v>20</v>
      </c>
      <c r="B13" s="1823"/>
      <c r="C13" s="1823"/>
      <c r="D13" s="1823"/>
      <c r="E13" s="1823"/>
      <c r="F13" s="1823"/>
      <c r="G13" s="1823"/>
      <c r="H13" s="1823"/>
      <c r="I13" s="1823"/>
      <c r="J13" s="1823"/>
      <c r="K13" s="1823"/>
      <c r="L13" s="1823"/>
      <c r="M13" s="1823"/>
      <c r="N13" s="1823"/>
      <c r="O13" s="1860" t="s">
        <v>21</v>
      </c>
      <c r="P13" s="1860"/>
      <c r="Q13" s="1860" t="s">
        <v>22</v>
      </c>
      <c r="R13" s="1860"/>
      <c r="S13" s="1843"/>
      <c r="T13" s="1789" t="s">
        <v>23</v>
      </c>
      <c r="U13" s="501"/>
      <c r="V13" s="501"/>
      <c r="W13" s="1789" t="s">
        <v>26</v>
      </c>
      <c r="X13" s="1837" t="s">
        <v>27</v>
      </c>
      <c r="Y13" s="1838"/>
      <c r="Z13" s="1838"/>
      <c r="AA13" s="1839"/>
      <c r="AB13" s="1789" t="s">
        <v>172</v>
      </c>
      <c r="AC13" s="1789" t="s">
        <v>173</v>
      </c>
      <c r="AD13" s="1789" t="s">
        <v>174</v>
      </c>
      <c r="AE13" s="1792" t="s">
        <v>20</v>
      </c>
      <c r="AF13" s="1795" t="s">
        <v>28</v>
      </c>
      <c r="AG13" s="1796"/>
      <c r="AH13" s="1799" t="s">
        <v>29</v>
      </c>
      <c r="AI13" s="1800"/>
      <c r="AJ13" s="1800"/>
      <c r="AK13" s="1801"/>
      <c r="AL13" s="1795" t="s">
        <v>30</v>
      </c>
      <c r="AM13" s="1805"/>
      <c r="AN13" s="1805"/>
      <c r="AO13" s="1796"/>
      <c r="AP13" s="1792" t="s">
        <v>175</v>
      </c>
      <c r="AQ13" s="1789" t="s">
        <v>176</v>
      </c>
      <c r="AR13" s="1807" t="s">
        <v>31</v>
      </c>
      <c r="AS13" s="1808"/>
      <c r="AT13" s="1808"/>
      <c r="AU13" s="1808"/>
      <c r="AV13" s="1808"/>
      <c r="AW13" s="1808"/>
      <c r="AX13" s="1809"/>
      <c r="AY13" s="1807" t="s">
        <v>32</v>
      </c>
      <c r="AZ13" s="1808"/>
      <c r="BA13" s="1808"/>
      <c r="BB13" s="1808"/>
      <c r="BC13" s="1808"/>
      <c r="BD13" s="1808"/>
      <c r="BE13" s="1808"/>
      <c r="BF13" s="1808"/>
      <c r="BG13" s="1808"/>
      <c r="BH13" s="1808"/>
      <c r="BI13" s="1808"/>
      <c r="BJ13" s="1808"/>
      <c r="BK13" s="1808"/>
      <c r="BL13" s="1809"/>
      <c r="BM13" s="1792" t="s">
        <v>33</v>
      </c>
      <c r="BN13" s="1789" t="s">
        <v>34</v>
      </c>
      <c r="BO13" s="1792" t="s">
        <v>35</v>
      </c>
      <c r="BP13" s="1792" t="s">
        <v>36</v>
      </c>
      <c r="BQ13" s="1792" t="s">
        <v>37</v>
      </c>
      <c r="BR13" s="1847" t="s">
        <v>38</v>
      </c>
      <c r="BS13" s="1848"/>
      <c r="BT13" s="1848"/>
      <c r="BU13" s="1849"/>
      <c r="BV13" s="1853" t="s">
        <v>39</v>
      </c>
      <c r="BW13" s="1854"/>
      <c r="BX13" s="1855"/>
      <c r="BY13" s="1837" t="s">
        <v>40</v>
      </c>
      <c r="BZ13" s="1838"/>
      <c r="CA13" s="1838"/>
      <c r="CB13" s="1838"/>
      <c r="CC13" s="1838"/>
      <c r="CD13" s="1838"/>
      <c r="CE13" s="1838"/>
      <c r="CF13" s="1838"/>
      <c r="CG13" s="1838"/>
      <c r="CH13" s="1838"/>
      <c r="CI13" s="1838"/>
      <c r="CJ13" s="1838"/>
      <c r="CK13" s="1838"/>
      <c r="CL13" s="1838"/>
      <c r="CM13" s="1838"/>
      <c r="CN13" s="1838"/>
      <c r="CO13" s="1838"/>
      <c r="CP13" s="1838"/>
      <c r="CQ13" s="1838"/>
      <c r="CR13" s="1838"/>
      <c r="CS13" s="1838"/>
      <c r="CT13" s="1838"/>
      <c r="CU13" s="1838"/>
      <c r="CV13" s="1838"/>
      <c r="CW13" s="1838"/>
      <c r="CX13" s="1839"/>
      <c r="CY13" s="1837" t="s">
        <v>41</v>
      </c>
      <c r="CZ13" s="1838"/>
      <c r="DA13" s="1838"/>
      <c r="DB13" s="1838"/>
      <c r="DC13" s="1838"/>
      <c r="DD13" s="1838"/>
      <c r="DE13" s="1838"/>
      <c r="DF13" s="1838"/>
      <c r="DG13" s="1838"/>
      <c r="DH13" s="1838"/>
      <c r="DI13" s="1838"/>
      <c r="DJ13" s="1838"/>
      <c r="DK13" s="1838"/>
      <c r="DL13" s="1838"/>
      <c r="DM13" s="1838"/>
      <c r="DN13" s="1838"/>
      <c r="DO13" s="1838"/>
      <c r="DP13" s="1838"/>
      <c r="DQ13" s="1838"/>
      <c r="DR13" s="1838"/>
      <c r="DS13" s="1838"/>
      <c r="DT13" s="1838"/>
      <c r="DU13" s="1838"/>
      <c r="DV13" s="1838"/>
      <c r="DW13" s="1838"/>
      <c r="DX13" s="1838"/>
      <c r="DY13" s="1838"/>
      <c r="DZ13" s="1838"/>
      <c r="EA13" s="1838"/>
      <c r="EB13" s="1838"/>
      <c r="EC13" s="1839"/>
      <c r="ED13" s="1789" t="s">
        <v>42</v>
      </c>
      <c r="EE13" s="1789" t="s">
        <v>43</v>
      </c>
      <c r="EF13" s="1789" t="s">
        <v>177</v>
      </c>
      <c r="EG13" s="1792" t="s">
        <v>44</v>
      </c>
      <c r="EH13" s="1792" t="s">
        <v>45</v>
      </c>
      <c r="EI13" s="1877" t="s">
        <v>46</v>
      </c>
      <c r="EJ13" s="1874" t="s">
        <v>47</v>
      </c>
      <c r="EK13" s="1874" t="s">
        <v>814</v>
      </c>
      <c r="EL13" s="1874" t="s">
        <v>815</v>
      </c>
      <c r="EM13" s="1874" t="s">
        <v>48</v>
      </c>
      <c r="EN13" s="1895"/>
      <c r="EO13" s="1884"/>
      <c r="EP13" s="1886"/>
      <c r="EQ13" s="1886"/>
      <c r="ER13" s="1886"/>
      <c r="ES13" s="1886"/>
      <c r="ET13" s="1886"/>
      <c r="EU13" s="1886"/>
      <c r="EV13" s="1886"/>
      <c r="EW13" s="1886"/>
      <c r="EX13" s="1886"/>
      <c r="EY13" s="1881"/>
      <c r="EZ13" s="1456"/>
      <c r="FA13" s="1456"/>
      <c r="FB13" s="1900"/>
      <c r="FC13" s="1456"/>
      <c r="FD13" s="1456"/>
      <c r="FE13" s="1458"/>
      <c r="FF13" s="1458"/>
      <c r="FG13" s="1458"/>
      <c r="FH13" s="1458"/>
      <c r="FI13" s="1458"/>
      <c r="FJ13" s="1458"/>
      <c r="FK13" s="1458"/>
      <c r="FL13" s="1458"/>
      <c r="FM13" s="1486"/>
      <c r="FN13" s="1486"/>
      <c r="FO13" s="1484"/>
      <c r="FP13" s="1484"/>
      <c r="FQ13" s="1898"/>
      <c r="FR13" s="1898"/>
      <c r="FS13" s="1898"/>
      <c r="FT13" s="1898"/>
      <c r="FU13" s="1898"/>
      <c r="FV13" s="1456"/>
      <c r="FW13" s="1488"/>
      <c r="FX13" s="1488"/>
      <c r="FY13" s="1488"/>
      <c r="FZ13" s="1488"/>
      <c r="GA13" s="1488"/>
      <c r="GB13" s="1488"/>
      <c r="GC13" s="1488"/>
      <c r="GD13" s="1488"/>
      <c r="GE13" s="1488"/>
    </row>
    <row r="14" spans="1:187" s="348" customFormat="1" ht="21" customHeight="1">
      <c r="A14" s="1823" t="s">
        <v>49</v>
      </c>
      <c r="B14" s="1823"/>
      <c r="C14" s="1823"/>
      <c r="D14" s="1823"/>
      <c r="E14" s="1823"/>
      <c r="F14" s="1823"/>
      <c r="G14" s="1823"/>
      <c r="H14" s="1823"/>
      <c r="I14" s="1823" t="s">
        <v>50</v>
      </c>
      <c r="J14" s="1823"/>
      <c r="K14" s="1823" t="s">
        <v>51</v>
      </c>
      <c r="L14" s="1823"/>
      <c r="M14" s="1823" t="s">
        <v>52</v>
      </c>
      <c r="N14" s="1823"/>
      <c r="O14" s="1860"/>
      <c r="P14" s="1860"/>
      <c r="Q14" s="1860"/>
      <c r="R14" s="1860"/>
      <c r="S14" s="1843"/>
      <c r="T14" s="1790"/>
      <c r="U14" s="502"/>
      <c r="V14" s="502"/>
      <c r="W14" s="1790"/>
      <c r="X14" s="1789" t="s">
        <v>53</v>
      </c>
      <c r="Y14" s="1789" t="s">
        <v>54</v>
      </c>
      <c r="Z14" s="1789" t="s">
        <v>55</v>
      </c>
      <c r="AA14" s="1789" t="s">
        <v>56</v>
      </c>
      <c r="AB14" s="1790"/>
      <c r="AC14" s="1790"/>
      <c r="AD14" s="1790"/>
      <c r="AE14" s="1793"/>
      <c r="AF14" s="1797"/>
      <c r="AG14" s="1798"/>
      <c r="AH14" s="1792" t="s">
        <v>57</v>
      </c>
      <c r="AI14" s="1789" t="s">
        <v>58</v>
      </c>
      <c r="AJ14" s="1789" t="s">
        <v>59</v>
      </c>
      <c r="AK14" s="1792" t="s">
        <v>60</v>
      </c>
      <c r="AL14" s="1797"/>
      <c r="AM14" s="1806"/>
      <c r="AN14" s="1806"/>
      <c r="AO14" s="1798"/>
      <c r="AP14" s="1793"/>
      <c r="AQ14" s="1790"/>
      <c r="AR14" s="1789" t="s">
        <v>61</v>
      </c>
      <c r="AS14" s="1792" t="s">
        <v>62</v>
      </c>
      <c r="AT14" s="1792" t="s">
        <v>63</v>
      </c>
      <c r="AU14" s="1792" t="s">
        <v>64</v>
      </c>
      <c r="AV14" s="1789" t="s">
        <v>65</v>
      </c>
      <c r="AW14" s="1792" t="s">
        <v>66</v>
      </c>
      <c r="AX14" s="1792" t="s">
        <v>178</v>
      </c>
      <c r="AY14" s="1817" t="s">
        <v>67</v>
      </c>
      <c r="AZ14" s="1789" t="s">
        <v>61</v>
      </c>
      <c r="BA14" s="1792" t="s">
        <v>62</v>
      </c>
      <c r="BB14" s="1792" t="s">
        <v>68</v>
      </c>
      <c r="BC14" s="1792" t="s">
        <v>64</v>
      </c>
      <c r="BD14" s="1789" t="s">
        <v>69</v>
      </c>
      <c r="BE14" s="1834" t="s">
        <v>70</v>
      </c>
      <c r="BF14" s="1835"/>
      <c r="BG14" s="1836"/>
      <c r="BH14" s="1789" t="s">
        <v>71</v>
      </c>
      <c r="BI14" s="1792" t="s">
        <v>179</v>
      </c>
      <c r="BJ14" s="1789" t="s">
        <v>72</v>
      </c>
      <c r="BK14" s="1792" t="s">
        <v>73</v>
      </c>
      <c r="BL14" s="1792" t="s">
        <v>74</v>
      </c>
      <c r="BM14" s="1793"/>
      <c r="BN14" s="1790"/>
      <c r="BO14" s="1793"/>
      <c r="BP14" s="1793"/>
      <c r="BQ14" s="1793"/>
      <c r="BR14" s="1850"/>
      <c r="BS14" s="1851"/>
      <c r="BT14" s="1851"/>
      <c r="BU14" s="1852"/>
      <c r="BV14" s="1802" t="s">
        <v>75</v>
      </c>
      <c r="BW14" s="1795" t="s">
        <v>76</v>
      </c>
      <c r="BX14" s="1796"/>
      <c r="BY14" s="1795" t="s">
        <v>77</v>
      </c>
      <c r="BZ14" s="1805"/>
      <c r="CA14" s="1805"/>
      <c r="CB14" s="1805"/>
      <c r="CC14" s="1796"/>
      <c r="CD14" s="1795" t="s">
        <v>78</v>
      </c>
      <c r="CE14" s="1805"/>
      <c r="CF14" s="1805"/>
      <c r="CG14" s="1796"/>
      <c r="CH14" s="1868" t="s">
        <v>79</v>
      </c>
      <c r="CI14" s="1869"/>
      <c r="CJ14" s="1869"/>
      <c r="CK14" s="1870"/>
      <c r="CL14" s="881" t="s">
        <v>80</v>
      </c>
      <c r="CM14" s="1837" t="s">
        <v>81</v>
      </c>
      <c r="CN14" s="1838"/>
      <c r="CO14" s="1838"/>
      <c r="CP14" s="1838"/>
      <c r="CQ14" s="1838"/>
      <c r="CR14" s="1838"/>
      <c r="CS14" s="1838"/>
      <c r="CT14" s="1838"/>
      <c r="CU14" s="1838"/>
      <c r="CV14" s="1838"/>
      <c r="CW14" s="1838"/>
      <c r="CX14" s="1839"/>
      <c r="CY14" s="1795" t="s">
        <v>77</v>
      </c>
      <c r="CZ14" s="1805"/>
      <c r="DA14" s="1805"/>
      <c r="DB14" s="1796"/>
      <c r="DC14" s="1795" t="s">
        <v>78</v>
      </c>
      <c r="DD14" s="1805"/>
      <c r="DE14" s="1805"/>
      <c r="DF14" s="1796"/>
      <c r="DG14" s="1868" t="s">
        <v>79</v>
      </c>
      <c r="DH14" s="1869"/>
      <c r="DI14" s="1869"/>
      <c r="DJ14" s="1870"/>
      <c r="DK14" s="881" t="s">
        <v>80</v>
      </c>
      <c r="DL14" s="1837" t="s">
        <v>81</v>
      </c>
      <c r="DM14" s="1838"/>
      <c r="DN14" s="1838"/>
      <c r="DO14" s="1838"/>
      <c r="DP14" s="1838"/>
      <c r="DQ14" s="1838"/>
      <c r="DR14" s="1838"/>
      <c r="DS14" s="1838"/>
      <c r="DT14" s="1838"/>
      <c r="DU14" s="1838"/>
      <c r="DV14" s="1838"/>
      <c r="DW14" s="1839"/>
      <c r="DX14" s="1887" t="s">
        <v>82</v>
      </c>
      <c r="DY14" s="1888"/>
      <c r="DZ14" s="1792" t="s">
        <v>165</v>
      </c>
      <c r="EA14" s="1837" t="s">
        <v>83</v>
      </c>
      <c r="EB14" s="1839"/>
      <c r="EC14" s="1792" t="s">
        <v>84</v>
      </c>
      <c r="ED14" s="1790"/>
      <c r="EE14" s="1790"/>
      <c r="EF14" s="1790"/>
      <c r="EG14" s="1793"/>
      <c r="EH14" s="1793"/>
      <c r="EI14" s="1878"/>
      <c r="EJ14" s="1874"/>
      <c r="EK14" s="1874"/>
      <c r="EL14" s="1874"/>
      <c r="EM14" s="1874"/>
      <c r="EN14" s="1895"/>
      <c r="EO14" s="1884"/>
      <c r="EP14" s="1886"/>
      <c r="EQ14" s="1886"/>
      <c r="ER14" s="1886"/>
      <c r="ES14" s="1886"/>
      <c r="ET14" s="1886"/>
      <c r="EU14" s="1886"/>
      <c r="EV14" s="1886"/>
      <c r="EW14" s="1886"/>
      <c r="EX14" s="1886"/>
      <c r="EY14" s="1881"/>
      <c r="EZ14" s="1456"/>
      <c r="FA14" s="1456"/>
      <c r="FB14" s="1900"/>
      <c r="FC14" s="1456"/>
      <c r="FD14" s="1456"/>
      <c r="FE14" s="1458"/>
      <c r="FF14" s="1458"/>
      <c r="FG14" s="1458"/>
      <c r="FH14" s="1458"/>
      <c r="FI14" s="1458"/>
      <c r="FJ14" s="1458"/>
      <c r="FK14" s="1458"/>
      <c r="FL14" s="1458"/>
      <c r="FM14" s="1486"/>
      <c r="FN14" s="1486"/>
      <c r="FO14" s="1484"/>
      <c r="FP14" s="1484"/>
      <c r="FQ14" s="1898"/>
      <c r="FR14" s="1898"/>
      <c r="FS14" s="1898"/>
      <c r="FT14" s="1898"/>
      <c r="FU14" s="1898"/>
      <c r="FV14" s="1456"/>
      <c r="FW14" s="1488"/>
      <c r="FX14" s="1488"/>
      <c r="FY14" s="1488"/>
      <c r="FZ14" s="1488"/>
      <c r="GA14" s="1488"/>
      <c r="GB14" s="1488"/>
      <c r="GC14" s="1488"/>
      <c r="GD14" s="1488"/>
      <c r="GE14" s="1488"/>
    </row>
    <row r="15" spans="1:187" s="348" customFormat="1" ht="21" customHeight="1">
      <c r="A15" s="1820" t="s">
        <v>85</v>
      </c>
      <c r="B15" s="1821"/>
      <c r="C15" s="1821"/>
      <c r="D15" s="1822"/>
      <c r="E15" s="1820" t="s">
        <v>86</v>
      </c>
      <c r="F15" s="1821"/>
      <c r="G15" s="1821"/>
      <c r="H15" s="1822"/>
      <c r="I15" s="1783" t="s">
        <v>85</v>
      </c>
      <c r="J15" s="1783" t="s">
        <v>86</v>
      </c>
      <c r="K15" s="1783" t="s">
        <v>85</v>
      </c>
      <c r="L15" s="1783" t="s">
        <v>86</v>
      </c>
      <c r="M15" s="1783" t="s">
        <v>85</v>
      </c>
      <c r="N15" s="1783" t="s">
        <v>86</v>
      </c>
      <c r="O15" s="1783" t="s">
        <v>87</v>
      </c>
      <c r="P15" s="1783" t="s">
        <v>88</v>
      </c>
      <c r="Q15" s="1783" t="s">
        <v>87</v>
      </c>
      <c r="R15" s="1783" t="s">
        <v>88</v>
      </c>
      <c r="S15" s="1843"/>
      <c r="T15" s="1790"/>
      <c r="U15" s="502"/>
      <c r="V15" s="502"/>
      <c r="W15" s="1790"/>
      <c r="X15" s="1790"/>
      <c r="Y15" s="1790"/>
      <c r="Z15" s="1790"/>
      <c r="AA15" s="1790"/>
      <c r="AB15" s="1790"/>
      <c r="AC15" s="1790"/>
      <c r="AD15" s="1790"/>
      <c r="AE15" s="1793"/>
      <c r="AF15" s="1786" t="s">
        <v>89</v>
      </c>
      <c r="AG15" s="1786" t="s">
        <v>46</v>
      </c>
      <c r="AH15" s="1793"/>
      <c r="AI15" s="1790"/>
      <c r="AJ15" s="1790"/>
      <c r="AK15" s="1793"/>
      <c r="AL15" s="1813" t="s">
        <v>89</v>
      </c>
      <c r="AM15" s="1814"/>
      <c r="AN15" s="1813" t="s">
        <v>90</v>
      </c>
      <c r="AO15" s="1814"/>
      <c r="AP15" s="1793"/>
      <c r="AQ15" s="1790"/>
      <c r="AR15" s="1790"/>
      <c r="AS15" s="1793"/>
      <c r="AT15" s="1793"/>
      <c r="AU15" s="1793"/>
      <c r="AV15" s="1790"/>
      <c r="AW15" s="1793"/>
      <c r="AX15" s="1793"/>
      <c r="AY15" s="1818"/>
      <c r="AZ15" s="1790"/>
      <c r="BA15" s="1793"/>
      <c r="BB15" s="1793"/>
      <c r="BC15" s="1793"/>
      <c r="BD15" s="1790"/>
      <c r="BE15" s="1834" t="s">
        <v>91</v>
      </c>
      <c r="BF15" s="1835"/>
      <c r="BG15" s="1836"/>
      <c r="BH15" s="1790"/>
      <c r="BI15" s="1793"/>
      <c r="BJ15" s="1790"/>
      <c r="BK15" s="1793"/>
      <c r="BL15" s="1793"/>
      <c r="BM15" s="1793"/>
      <c r="BN15" s="1790"/>
      <c r="BO15" s="1793"/>
      <c r="BP15" s="1793"/>
      <c r="BQ15" s="1793"/>
      <c r="BR15" s="1792" t="s">
        <v>92</v>
      </c>
      <c r="BS15" s="1837" t="s">
        <v>93</v>
      </c>
      <c r="BT15" s="1838"/>
      <c r="BU15" s="1839"/>
      <c r="BV15" s="1803"/>
      <c r="BW15" s="1875"/>
      <c r="BX15" s="1876"/>
      <c r="BY15" s="1797"/>
      <c r="BZ15" s="1806"/>
      <c r="CA15" s="1806"/>
      <c r="CB15" s="1806"/>
      <c r="CC15" s="1798"/>
      <c r="CD15" s="1797"/>
      <c r="CE15" s="1806"/>
      <c r="CF15" s="1806"/>
      <c r="CG15" s="1798"/>
      <c r="CH15" s="1871"/>
      <c r="CI15" s="1872"/>
      <c r="CJ15" s="1872"/>
      <c r="CK15" s="1873"/>
      <c r="CL15" s="1792" t="s">
        <v>94</v>
      </c>
      <c r="CM15" s="1845" t="s">
        <v>95</v>
      </c>
      <c r="CN15" s="1861"/>
      <c r="CO15" s="1861"/>
      <c r="CP15" s="1846"/>
      <c r="CQ15" s="1845" t="s">
        <v>96</v>
      </c>
      <c r="CR15" s="1861"/>
      <c r="CS15" s="1861"/>
      <c r="CT15" s="1861"/>
      <c r="CU15" s="1861"/>
      <c r="CV15" s="1861"/>
      <c r="CW15" s="1861"/>
      <c r="CX15" s="1846"/>
      <c r="CY15" s="1797"/>
      <c r="CZ15" s="1806"/>
      <c r="DA15" s="1806"/>
      <c r="DB15" s="1798"/>
      <c r="DC15" s="1797"/>
      <c r="DD15" s="1806"/>
      <c r="DE15" s="1806"/>
      <c r="DF15" s="1798"/>
      <c r="DG15" s="1871"/>
      <c r="DH15" s="1872"/>
      <c r="DI15" s="1872"/>
      <c r="DJ15" s="1873"/>
      <c r="DK15" s="1792" t="s">
        <v>97</v>
      </c>
      <c r="DL15" s="1845" t="s">
        <v>95</v>
      </c>
      <c r="DM15" s="1861"/>
      <c r="DN15" s="1861"/>
      <c r="DO15" s="1846"/>
      <c r="DP15" s="1845" t="s">
        <v>96</v>
      </c>
      <c r="DQ15" s="1861"/>
      <c r="DR15" s="1861"/>
      <c r="DS15" s="1861"/>
      <c r="DT15" s="1861"/>
      <c r="DU15" s="1861"/>
      <c r="DV15" s="1861"/>
      <c r="DW15" s="1846"/>
      <c r="DX15" s="1889"/>
      <c r="DY15" s="1890"/>
      <c r="DZ15" s="1793"/>
      <c r="EA15" s="1792" t="s">
        <v>98</v>
      </c>
      <c r="EB15" s="1792" t="s">
        <v>99</v>
      </c>
      <c r="EC15" s="1793"/>
      <c r="ED15" s="1790"/>
      <c r="EE15" s="1790"/>
      <c r="EF15" s="1790"/>
      <c r="EG15" s="1793"/>
      <c r="EH15" s="1793"/>
      <c r="EI15" s="1878"/>
      <c r="EJ15" s="1874"/>
      <c r="EK15" s="1874"/>
      <c r="EL15" s="1874"/>
      <c r="EM15" s="1874"/>
      <c r="EN15" s="1895"/>
      <c r="EO15" s="1884"/>
      <c r="EP15" s="1886"/>
      <c r="EQ15" s="1886"/>
      <c r="ER15" s="1886"/>
      <c r="ES15" s="1886"/>
      <c r="ET15" s="1886"/>
      <c r="EU15" s="1886"/>
      <c r="EV15" s="1886"/>
      <c r="EW15" s="1886"/>
      <c r="EX15" s="1886"/>
      <c r="EY15" s="1881"/>
      <c r="EZ15" s="1456"/>
      <c r="FA15" s="1456"/>
      <c r="FB15" s="1900"/>
      <c r="FC15" s="1456"/>
      <c r="FD15" s="1456"/>
      <c r="FE15" s="1458"/>
      <c r="FF15" s="1458"/>
      <c r="FG15" s="1458"/>
      <c r="FH15" s="1458"/>
      <c r="FI15" s="1458"/>
      <c r="FJ15" s="1458"/>
      <c r="FK15" s="1458"/>
      <c r="FL15" s="1458"/>
      <c r="FM15" s="1486"/>
      <c r="FN15" s="1486"/>
      <c r="FO15" s="1484"/>
      <c r="FP15" s="1484"/>
      <c r="FQ15" s="1898"/>
      <c r="FR15" s="1898"/>
      <c r="FS15" s="1898"/>
      <c r="FT15" s="1898"/>
      <c r="FU15" s="1898"/>
      <c r="FV15" s="1456"/>
      <c r="FW15" s="1488"/>
      <c r="FX15" s="1488"/>
      <c r="FY15" s="1488"/>
      <c r="FZ15" s="1488"/>
      <c r="GA15" s="1488"/>
      <c r="GB15" s="1488"/>
      <c r="GC15" s="1488"/>
      <c r="GD15" s="1488"/>
      <c r="GE15" s="1488"/>
    </row>
    <row r="16" spans="1:187" s="348" customFormat="1" ht="53.25" customHeight="1">
      <c r="A16" s="1783" t="s">
        <v>100</v>
      </c>
      <c r="B16" s="1783" t="s">
        <v>101</v>
      </c>
      <c r="C16" s="1783" t="s">
        <v>102</v>
      </c>
      <c r="D16" s="1783" t="s">
        <v>103</v>
      </c>
      <c r="E16" s="1783" t="s">
        <v>100</v>
      </c>
      <c r="F16" s="1783" t="s">
        <v>101</v>
      </c>
      <c r="G16" s="1783" t="s">
        <v>102</v>
      </c>
      <c r="H16" s="1783" t="s">
        <v>103</v>
      </c>
      <c r="I16" s="1784"/>
      <c r="J16" s="1784"/>
      <c r="K16" s="1784"/>
      <c r="L16" s="1784"/>
      <c r="M16" s="1784"/>
      <c r="N16" s="1784"/>
      <c r="O16" s="1784"/>
      <c r="P16" s="1784"/>
      <c r="Q16" s="1784"/>
      <c r="R16" s="1784"/>
      <c r="S16" s="1843"/>
      <c r="T16" s="1790"/>
      <c r="U16" s="502" t="s">
        <v>24</v>
      </c>
      <c r="V16" s="502" t="s">
        <v>25</v>
      </c>
      <c r="W16" s="1790"/>
      <c r="X16" s="1790"/>
      <c r="Y16" s="1790"/>
      <c r="Z16" s="1790"/>
      <c r="AA16" s="1790"/>
      <c r="AB16" s="1790"/>
      <c r="AC16" s="1790"/>
      <c r="AD16" s="1790"/>
      <c r="AE16" s="1793"/>
      <c r="AF16" s="1787"/>
      <c r="AG16" s="1787"/>
      <c r="AH16" s="1793"/>
      <c r="AI16" s="1790"/>
      <c r="AJ16" s="1790"/>
      <c r="AK16" s="1793"/>
      <c r="AL16" s="1815"/>
      <c r="AM16" s="1816"/>
      <c r="AN16" s="1815"/>
      <c r="AO16" s="1816"/>
      <c r="AP16" s="1793"/>
      <c r="AQ16" s="1790"/>
      <c r="AR16" s="1791"/>
      <c r="AS16" s="1794"/>
      <c r="AT16" s="1794"/>
      <c r="AU16" s="1794"/>
      <c r="AV16" s="1790"/>
      <c r="AW16" s="1793"/>
      <c r="AX16" s="1793"/>
      <c r="AY16" s="1819"/>
      <c r="AZ16" s="1791"/>
      <c r="BA16" s="1794"/>
      <c r="BB16" s="1794"/>
      <c r="BC16" s="1794"/>
      <c r="BD16" s="1790"/>
      <c r="BE16" s="1810" t="s">
        <v>104</v>
      </c>
      <c r="BF16" s="1810" t="s">
        <v>105</v>
      </c>
      <c r="BG16" s="1810" t="s">
        <v>106</v>
      </c>
      <c r="BH16" s="1790"/>
      <c r="BI16" s="1793"/>
      <c r="BJ16" s="1790"/>
      <c r="BK16" s="1793"/>
      <c r="BL16" s="1793"/>
      <c r="BM16" s="1793"/>
      <c r="BN16" s="1790"/>
      <c r="BO16" s="1793"/>
      <c r="BP16" s="1793"/>
      <c r="BQ16" s="1793"/>
      <c r="BR16" s="1793"/>
      <c r="BS16" s="1789" t="s">
        <v>107</v>
      </c>
      <c r="BT16" s="1789" t="s">
        <v>108</v>
      </c>
      <c r="BU16" s="1789" t="s">
        <v>109</v>
      </c>
      <c r="BV16" s="1803"/>
      <c r="BW16" s="1797"/>
      <c r="BX16" s="1798"/>
      <c r="BY16" s="1845" t="s">
        <v>110</v>
      </c>
      <c r="BZ16" s="1846"/>
      <c r="CA16" s="1845" t="s">
        <v>111</v>
      </c>
      <c r="CB16" s="1846"/>
      <c r="CC16" s="1792" t="s">
        <v>112</v>
      </c>
      <c r="CD16" s="1837" t="s">
        <v>110</v>
      </c>
      <c r="CE16" s="1839"/>
      <c r="CF16" s="1837" t="s">
        <v>113</v>
      </c>
      <c r="CG16" s="1839"/>
      <c r="CH16" s="1837" t="s">
        <v>110</v>
      </c>
      <c r="CI16" s="1839"/>
      <c r="CJ16" s="1837" t="s">
        <v>113</v>
      </c>
      <c r="CK16" s="1839"/>
      <c r="CL16" s="1793"/>
      <c r="CM16" s="1845" t="s">
        <v>114</v>
      </c>
      <c r="CN16" s="1861"/>
      <c r="CO16" s="1861"/>
      <c r="CP16" s="1846"/>
      <c r="CQ16" s="1845" t="s">
        <v>114</v>
      </c>
      <c r="CR16" s="1861"/>
      <c r="CS16" s="1861"/>
      <c r="CT16" s="1846"/>
      <c r="CU16" s="1845" t="s">
        <v>115</v>
      </c>
      <c r="CV16" s="1861"/>
      <c r="CW16" s="1861"/>
      <c r="CX16" s="1846"/>
      <c r="CY16" s="1845" t="s">
        <v>110</v>
      </c>
      <c r="CZ16" s="1846"/>
      <c r="DA16" s="1845" t="s">
        <v>166</v>
      </c>
      <c r="DB16" s="1846"/>
      <c r="DC16" s="1845" t="s">
        <v>110</v>
      </c>
      <c r="DD16" s="1846"/>
      <c r="DE16" s="1837" t="s">
        <v>113</v>
      </c>
      <c r="DF16" s="1839"/>
      <c r="DG16" s="1845" t="s">
        <v>110</v>
      </c>
      <c r="DH16" s="1846"/>
      <c r="DI16" s="1837" t="s">
        <v>113</v>
      </c>
      <c r="DJ16" s="1839"/>
      <c r="DK16" s="1793"/>
      <c r="DL16" s="1845" t="s">
        <v>114</v>
      </c>
      <c r="DM16" s="1861"/>
      <c r="DN16" s="1861"/>
      <c r="DO16" s="1846"/>
      <c r="DP16" s="1845" t="s">
        <v>114</v>
      </c>
      <c r="DQ16" s="1861"/>
      <c r="DR16" s="1861"/>
      <c r="DS16" s="1846"/>
      <c r="DT16" s="1845" t="s">
        <v>115</v>
      </c>
      <c r="DU16" s="1861"/>
      <c r="DV16" s="1861"/>
      <c r="DW16" s="1846"/>
      <c r="DX16" s="1889"/>
      <c r="DY16" s="1890"/>
      <c r="DZ16" s="1793"/>
      <c r="EA16" s="1793"/>
      <c r="EB16" s="1793"/>
      <c r="EC16" s="1793"/>
      <c r="ED16" s="1790"/>
      <c r="EE16" s="1790"/>
      <c r="EF16" s="1790"/>
      <c r="EG16" s="1793"/>
      <c r="EH16" s="1793"/>
      <c r="EI16" s="1878"/>
      <c r="EJ16" s="1874"/>
      <c r="EK16" s="1874"/>
      <c r="EL16" s="1874"/>
      <c r="EM16" s="1874"/>
      <c r="EN16" s="1895"/>
      <c r="EO16" s="1884"/>
      <c r="EP16" s="1886"/>
      <c r="EQ16" s="1886"/>
      <c r="ER16" s="1886"/>
      <c r="ES16" s="1886"/>
      <c r="ET16" s="1886"/>
      <c r="EU16" s="1886"/>
      <c r="EV16" s="1886"/>
      <c r="EW16" s="1886"/>
      <c r="EX16" s="1886"/>
      <c r="EY16" s="1881"/>
      <c r="EZ16" s="1456"/>
      <c r="FA16" s="1456"/>
      <c r="FB16" s="1900"/>
      <c r="FC16" s="1456"/>
      <c r="FD16" s="1456"/>
      <c r="FE16" s="1458"/>
      <c r="FF16" s="1458"/>
      <c r="FG16" s="1458"/>
      <c r="FH16" s="1458"/>
      <c r="FI16" s="1458"/>
      <c r="FJ16" s="1458"/>
      <c r="FK16" s="1458"/>
      <c r="FL16" s="1458"/>
      <c r="FM16" s="1486"/>
      <c r="FN16" s="1486"/>
      <c r="FO16" s="1484"/>
      <c r="FP16" s="1484"/>
      <c r="FQ16" s="1898"/>
      <c r="FR16" s="1898"/>
      <c r="FS16" s="1898"/>
      <c r="FT16" s="1898"/>
      <c r="FU16" s="1898"/>
      <c r="FV16" s="1456"/>
      <c r="FW16" s="1488"/>
      <c r="FX16" s="1488"/>
      <c r="FY16" s="1488"/>
      <c r="FZ16" s="1488"/>
      <c r="GA16" s="1488"/>
      <c r="GB16" s="1488"/>
      <c r="GC16" s="1488"/>
      <c r="GD16" s="1488"/>
      <c r="GE16" s="1488"/>
    </row>
    <row r="17" spans="1:187" s="348" customFormat="1" ht="21" customHeight="1">
      <c r="A17" s="1784"/>
      <c r="B17" s="1784"/>
      <c r="C17" s="1784"/>
      <c r="D17" s="1784"/>
      <c r="E17" s="1784"/>
      <c r="F17" s="1784"/>
      <c r="G17" s="1784"/>
      <c r="H17" s="1784"/>
      <c r="I17" s="1784"/>
      <c r="J17" s="1784"/>
      <c r="K17" s="1784"/>
      <c r="L17" s="1784"/>
      <c r="M17" s="1784"/>
      <c r="N17" s="1784"/>
      <c r="O17" s="1784"/>
      <c r="P17" s="1784"/>
      <c r="Q17" s="1784"/>
      <c r="R17" s="1784"/>
      <c r="S17" s="1843"/>
      <c r="T17" s="1790"/>
      <c r="U17" s="502"/>
      <c r="V17" s="502"/>
      <c r="W17" s="1790"/>
      <c r="X17" s="1790"/>
      <c r="Y17" s="1790"/>
      <c r="Z17" s="1790"/>
      <c r="AA17" s="1790"/>
      <c r="AB17" s="1790"/>
      <c r="AC17" s="1790"/>
      <c r="AD17" s="1790"/>
      <c r="AE17" s="1793"/>
      <c r="AF17" s="1787"/>
      <c r="AG17" s="1787"/>
      <c r="AH17" s="1793"/>
      <c r="AI17" s="1790"/>
      <c r="AJ17" s="1790"/>
      <c r="AK17" s="1793"/>
      <c r="AL17" s="1781" t="s">
        <v>116</v>
      </c>
      <c r="AM17" s="1781" t="s">
        <v>117</v>
      </c>
      <c r="AN17" s="1781" t="s">
        <v>116</v>
      </c>
      <c r="AO17" s="1781" t="s">
        <v>117</v>
      </c>
      <c r="AP17" s="1793"/>
      <c r="AQ17" s="1790"/>
      <c r="AR17" s="1781" t="s">
        <v>118</v>
      </c>
      <c r="AS17" s="1781" t="s">
        <v>119</v>
      </c>
      <c r="AT17" s="1781" t="s">
        <v>120</v>
      </c>
      <c r="AU17" s="1781" t="s">
        <v>121</v>
      </c>
      <c r="AV17" s="1790"/>
      <c r="AW17" s="1793"/>
      <c r="AX17" s="1793"/>
      <c r="AY17" s="1856" t="s">
        <v>122</v>
      </c>
      <c r="AZ17" s="1781" t="s">
        <v>123</v>
      </c>
      <c r="BA17" s="1781" t="s">
        <v>124</v>
      </c>
      <c r="BB17" s="1781" t="s">
        <v>125</v>
      </c>
      <c r="BC17" s="1781" t="s">
        <v>126</v>
      </c>
      <c r="BD17" s="1790"/>
      <c r="BE17" s="1811"/>
      <c r="BF17" s="1811"/>
      <c r="BG17" s="1811"/>
      <c r="BH17" s="1790"/>
      <c r="BI17" s="1793"/>
      <c r="BJ17" s="1790"/>
      <c r="BK17" s="1793"/>
      <c r="BL17" s="1793"/>
      <c r="BM17" s="1793"/>
      <c r="BN17" s="1790"/>
      <c r="BO17" s="1793"/>
      <c r="BP17" s="1793"/>
      <c r="BQ17" s="1793"/>
      <c r="BR17" s="1793"/>
      <c r="BS17" s="1790"/>
      <c r="BT17" s="1790"/>
      <c r="BU17" s="1790"/>
      <c r="BV17" s="1803"/>
      <c r="BW17" s="1858" t="s">
        <v>127</v>
      </c>
      <c r="BX17" s="1858" t="s">
        <v>128</v>
      </c>
      <c r="BY17" s="1840" t="s">
        <v>116</v>
      </c>
      <c r="BZ17" s="1840" t="s">
        <v>117</v>
      </c>
      <c r="CA17" s="1840" t="s">
        <v>116</v>
      </c>
      <c r="CB17" s="1840" t="s">
        <v>117</v>
      </c>
      <c r="CC17" s="1793"/>
      <c r="CD17" s="1781" t="s">
        <v>116</v>
      </c>
      <c r="CE17" s="1781" t="s">
        <v>117</v>
      </c>
      <c r="CF17" s="1781" t="s">
        <v>116</v>
      </c>
      <c r="CG17" s="1781" t="s">
        <v>117</v>
      </c>
      <c r="CH17" s="1781" t="s">
        <v>116</v>
      </c>
      <c r="CI17" s="1781" t="s">
        <v>117</v>
      </c>
      <c r="CJ17" s="1781" t="s">
        <v>116</v>
      </c>
      <c r="CK17" s="1781" t="s">
        <v>117</v>
      </c>
      <c r="CL17" s="1793"/>
      <c r="CM17" s="1837" t="s">
        <v>129</v>
      </c>
      <c r="CN17" s="1839"/>
      <c r="CO17" s="1837" t="s">
        <v>130</v>
      </c>
      <c r="CP17" s="1839"/>
      <c r="CQ17" s="1837" t="s">
        <v>129</v>
      </c>
      <c r="CR17" s="1839"/>
      <c r="CS17" s="1837" t="s">
        <v>130</v>
      </c>
      <c r="CT17" s="1839"/>
      <c r="CU17" s="1837" t="s">
        <v>129</v>
      </c>
      <c r="CV17" s="1839"/>
      <c r="CW17" s="1837" t="s">
        <v>130</v>
      </c>
      <c r="CX17" s="1839"/>
      <c r="CY17" s="1840" t="s">
        <v>116</v>
      </c>
      <c r="CZ17" s="1840" t="s">
        <v>117</v>
      </c>
      <c r="DA17" s="1840" t="s">
        <v>116</v>
      </c>
      <c r="DB17" s="1840" t="s">
        <v>117</v>
      </c>
      <c r="DC17" s="1781" t="s">
        <v>116</v>
      </c>
      <c r="DD17" s="1781" t="s">
        <v>117</v>
      </c>
      <c r="DE17" s="1781" t="s">
        <v>116</v>
      </c>
      <c r="DF17" s="1781" t="s">
        <v>117</v>
      </c>
      <c r="DG17" s="1781" t="s">
        <v>116</v>
      </c>
      <c r="DH17" s="1781" t="s">
        <v>117</v>
      </c>
      <c r="DI17" s="1781" t="s">
        <v>116</v>
      </c>
      <c r="DJ17" s="1781" t="s">
        <v>117</v>
      </c>
      <c r="DK17" s="1793"/>
      <c r="DL17" s="1837" t="s">
        <v>129</v>
      </c>
      <c r="DM17" s="1839"/>
      <c r="DN17" s="1837" t="s">
        <v>130</v>
      </c>
      <c r="DO17" s="1839"/>
      <c r="DP17" s="1837" t="s">
        <v>129</v>
      </c>
      <c r="DQ17" s="1839"/>
      <c r="DR17" s="1837" t="s">
        <v>130</v>
      </c>
      <c r="DS17" s="1839"/>
      <c r="DT17" s="1837" t="s">
        <v>129</v>
      </c>
      <c r="DU17" s="1839"/>
      <c r="DV17" s="1837" t="s">
        <v>130</v>
      </c>
      <c r="DW17" s="1839"/>
      <c r="DX17" s="1891"/>
      <c r="DY17" s="1892"/>
      <c r="DZ17" s="1793"/>
      <c r="EA17" s="1793"/>
      <c r="EB17" s="1793"/>
      <c r="EC17" s="1793"/>
      <c r="ED17" s="1790"/>
      <c r="EE17" s="1790"/>
      <c r="EF17" s="1790"/>
      <c r="EG17" s="1793"/>
      <c r="EH17" s="1793"/>
      <c r="EI17" s="1878"/>
      <c r="EJ17" s="1874"/>
      <c r="EK17" s="1874"/>
      <c r="EL17" s="1874"/>
      <c r="EM17" s="1874"/>
      <c r="EN17" s="1895"/>
      <c r="EO17" s="1884"/>
      <c r="EP17" s="1886"/>
      <c r="EQ17" s="1886"/>
      <c r="ER17" s="1886"/>
      <c r="ES17" s="1886"/>
      <c r="ET17" s="1886"/>
      <c r="EU17" s="1886"/>
      <c r="EV17" s="1886"/>
      <c r="EW17" s="1886"/>
      <c r="EX17" s="1886"/>
      <c r="EY17" s="1881"/>
      <c r="EZ17" s="1456"/>
      <c r="FA17" s="1456"/>
      <c r="FB17" s="1900"/>
      <c r="FC17" s="1456"/>
      <c r="FD17" s="1456"/>
      <c r="FE17" s="1458"/>
      <c r="FF17" s="1458"/>
      <c r="FG17" s="1458"/>
      <c r="FH17" s="1458"/>
      <c r="FI17" s="1458"/>
      <c r="FJ17" s="1458"/>
      <c r="FK17" s="1458"/>
      <c r="FL17" s="1458"/>
      <c r="FM17" s="1486"/>
      <c r="FN17" s="1486"/>
      <c r="FO17" s="1484"/>
      <c r="FP17" s="1484"/>
      <c r="FQ17" s="1898"/>
      <c r="FR17" s="1898"/>
      <c r="FS17" s="1898"/>
      <c r="FT17" s="1898"/>
      <c r="FU17" s="1898"/>
      <c r="FV17" s="1456"/>
      <c r="FW17" s="1488"/>
      <c r="FX17" s="1488"/>
      <c r="FY17" s="1488"/>
      <c r="FZ17" s="1488"/>
      <c r="GA17" s="1488"/>
      <c r="GB17" s="1488"/>
      <c r="GC17" s="1488"/>
      <c r="GD17" s="1488"/>
      <c r="GE17" s="1488"/>
    </row>
    <row r="18" spans="1:187" s="348" customFormat="1" ht="21" customHeight="1">
      <c r="A18" s="1785"/>
      <c r="B18" s="1785"/>
      <c r="C18" s="1785"/>
      <c r="D18" s="1785"/>
      <c r="E18" s="1785"/>
      <c r="F18" s="1785"/>
      <c r="G18" s="1785"/>
      <c r="H18" s="1785"/>
      <c r="I18" s="1785"/>
      <c r="J18" s="1785"/>
      <c r="K18" s="1785"/>
      <c r="L18" s="1785"/>
      <c r="M18" s="1785"/>
      <c r="N18" s="1785"/>
      <c r="O18" s="1785"/>
      <c r="P18" s="1785"/>
      <c r="Q18" s="1785"/>
      <c r="R18" s="1785"/>
      <c r="S18" s="1844"/>
      <c r="T18" s="1791"/>
      <c r="U18" s="503"/>
      <c r="V18" s="503"/>
      <c r="W18" s="1791"/>
      <c r="X18" s="1791"/>
      <c r="Y18" s="1791"/>
      <c r="Z18" s="1791"/>
      <c r="AA18" s="1791"/>
      <c r="AB18" s="1791"/>
      <c r="AC18" s="1791"/>
      <c r="AD18" s="1791"/>
      <c r="AE18" s="1794"/>
      <c r="AF18" s="1788"/>
      <c r="AG18" s="1788"/>
      <c r="AH18" s="1794"/>
      <c r="AI18" s="1791"/>
      <c r="AJ18" s="1791"/>
      <c r="AK18" s="1794"/>
      <c r="AL18" s="1782"/>
      <c r="AM18" s="1782"/>
      <c r="AN18" s="1782"/>
      <c r="AO18" s="1782"/>
      <c r="AP18" s="1794"/>
      <c r="AQ18" s="1791"/>
      <c r="AR18" s="1782"/>
      <c r="AS18" s="1782"/>
      <c r="AT18" s="1782"/>
      <c r="AU18" s="1782"/>
      <c r="AV18" s="1791"/>
      <c r="AW18" s="1794"/>
      <c r="AX18" s="1794"/>
      <c r="AY18" s="1857"/>
      <c r="AZ18" s="1782"/>
      <c r="BA18" s="1782"/>
      <c r="BB18" s="1782"/>
      <c r="BC18" s="1782"/>
      <c r="BD18" s="1791"/>
      <c r="BE18" s="1812"/>
      <c r="BF18" s="1812"/>
      <c r="BG18" s="1812"/>
      <c r="BH18" s="1791"/>
      <c r="BI18" s="1794"/>
      <c r="BJ18" s="1791"/>
      <c r="BK18" s="1794"/>
      <c r="BL18" s="1794"/>
      <c r="BM18" s="1794"/>
      <c r="BN18" s="1791"/>
      <c r="BO18" s="1794"/>
      <c r="BP18" s="1794"/>
      <c r="BQ18" s="1794"/>
      <c r="BR18" s="1794"/>
      <c r="BS18" s="1791"/>
      <c r="BT18" s="1791"/>
      <c r="BU18" s="1791"/>
      <c r="BV18" s="1804"/>
      <c r="BW18" s="1859"/>
      <c r="BX18" s="1859"/>
      <c r="BY18" s="1841"/>
      <c r="BZ18" s="1841"/>
      <c r="CA18" s="1841"/>
      <c r="CB18" s="1841"/>
      <c r="CC18" s="1794"/>
      <c r="CD18" s="1782"/>
      <c r="CE18" s="1782"/>
      <c r="CF18" s="1782"/>
      <c r="CG18" s="1782"/>
      <c r="CH18" s="1782"/>
      <c r="CI18" s="1782"/>
      <c r="CJ18" s="1782"/>
      <c r="CK18" s="1782"/>
      <c r="CL18" s="1794"/>
      <c r="CM18" s="881" t="s">
        <v>116</v>
      </c>
      <c r="CN18" s="881" t="s">
        <v>117</v>
      </c>
      <c r="CO18" s="881" t="s">
        <v>116</v>
      </c>
      <c r="CP18" s="881" t="s">
        <v>117</v>
      </c>
      <c r="CQ18" s="881" t="s">
        <v>116</v>
      </c>
      <c r="CR18" s="881" t="s">
        <v>117</v>
      </c>
      <c r="CS18" s="881" t="s">
        <v>116</v>
      </c>
      <c r="CT18" s="881" t="s">
        <v>117</v>
      </c>
      <c r="CU18" s="881" t="s">
        <v>116</v>
      </c>
      <c r="CV18" s="881" t="s">
        <v>117</v>
      </c>
      <c r="CW18" s="881" t="s">
        <v>116</v>
      </c>
      <c r="CX18" s="881" t="s">
        <v>117</v>
      </c>
      <c r="CY18" s="1841"/>
      <c r="CZ18" s="1841"/>
      <c r="DA18" s="1841"/>
      <c r="DB18" s="1841"/>
      <c r="DC18" s="1782"/>
      <c r="DD18" s="1782"/>
      <c r="DE18" s="1782"/>
      <c r="DF18" s="1782"/>
      <c r="DG18" s="1782"/>
      <c r="DH18" s="1782"/>
      <c r="DI18" s="1782"/>
      <c r="DJ18" s="1782"/>
      <c r="DK18" s="1794"/>
      <c r="DL18" s="881" t="s">
        <v>116</v>
      </c>
      <c r="DM18" s="881" t="s">
        <v>117</v>
      </c>
      <c r="DN18" s="881" t="s">
        <v>116</v>
      </c>
      <c r="DO18" s="881" t="s">
        <v>117</v>
      </c>
      <c r="DP18" s="881" t="s">
        <v>116</v>
      </c>
      <c r="DQ18" s="881" t="s">
        <v>117</v>
      </c>
      <c r="DR18" s="881" t="s">
        <v>116</v>
      </c>
      <c r="DS18" s="881" t="s">
        <v>117</v>
      </c>
      <c r="DT18" s="881" t="s">
        <v>116</v>
      </c>
      <c r="DU18" s="881" t="s">
        <v>117</v>
      </c>
      <c r="DV18" s="881" t="s">
        <v>116</v>
      </c>
      <c r="DW18" s="881" t="s">
        <v>117</v>
      </c>
      <c r="DX18" s="504" t="s">
        <v>116</v>
      </c>
      <c r="DY18" s="504" t="s">
        <v>117</v>
      </c>
      <c r="DZ18" s="1794"/>
      <c r="EA18" s="1794"/>
      <c r="EB18" s="1794"/>
      <c r="EC18" s="1794"/>
      <c r="ED18" s="1791"/>
      <c r="EE18" s="1791"/>
      <c r="EF18" s="1791"/>
      <c r="EG18" s="1794"/>
      <c r="EH18" s="1794"/>
      <c r="EI18" s="1879"/>
      <c r="EJ18" s="1874"/>
      <c r="EK18" s="1874"/>
      <c r="EL18" s="1874"/>
      <c r="EM18" s="1874"/>
      <c r="EN18" s="1896"/>
      <c r="EO18" s="1885"/>
      <c r="EP18" s="1886"/>
      <c r="EQ18" s="1886"/>
      <c r="ER18" s="1886"/>
      <c r="ES18" s="1886"/>
      <c r="ET18" s="1886"/>
      <c r="EU18" s="1886"/>
      <c r="EV18" s="1886"/>
      <c r="EW18" s="1886"/>
      <c r="EX18" s="1886"/>
      <c r="EY18" s="1882"/>
      <c r="EZ18" s="1456"/>
      <c r="FA18" s="1456"/>
      <c r="FB18" s="1900"/>
      <c r="FC18" s="1456"/>
      <c r="FD18" s="1456"/>
      <c r="FE18" s="1458"/>
      <c r="FF18" s="1458"/>
      <c r="FG18" s="1458"/>
      <c r="FH18" s="1458"/>
      <c r="FI18" s="1458"/>
      <c r="FJ18" s="1458"/>
      <c r="FK18" s="1458"/>
      <c r="FL18" s="1458"/>
      <c r="FM18" s="1486"/>
      <c r="FN18" s="1486"/>
      <c r="FO18" s="1484"/>
      <c r="FP18" s="1484"/>
      <c r="FQ18" s="1898"/>
      <c r="FR18" s="1898"/>
      <c r="FS18" s="1898"/>
      <c r="FT18" s="1898"/>
      <c r="FU18" s="1898"/>
      <c r="FV18" s="1456"/>
      <c r="FW18" s="1488"/>
      <c r="FX18" s="1488"/>
      <c r="FY18" s="1488"/>
      <c r="FZ18" s="1488"/>
      <c r="GA18" s="1488"/>
      <c r="GB18" s="1488"/>
      <c r="GC18" s="1488"/>
      <c r="GD18" s="1488"/>
      <c r="GE18" s="1488"/>
    </row>
    <row r="19" spans="1:187" s="348" customFormat="1" ht="15" customHeight="1">
      <c r="A19" s="882">
        <v>1</v>
      </c>
      <c r="B19" s="882">
        <v>5</v>
      </c>
      <c r="C19" s="882">
        <v>3</v>
      </c>
      <c r="D19" s="882">
        <v>4</v>
      </c>
      <c r="E19" s="882">
        <v>5</v>
      </c>
      <c r="F19" s="882">
        <v>6</v>
      </c>
      <c r="G19" s="882">
        <v>7</v>
      </c>
      <c r="H19" s="882">
        <v>8</v>
      </c>
      <c r="I19" s="882">
        <v>9</v>
      </c>
      <c r="J19" s="882">
        <v>10</v>
      </c>
      <c r="K19" s="882">
        <v>11</v>
      </c>
      <c r="L19" s="882">
        <v>12</v>
      </c>
      <c r="M19" s="882">
        <v>13</v>
      </c>
      <c r="N19" s="882">
        <v>14</v>
      </c>
      <c r="O19" s="882">
        <v>15</v>
      </c>
      <c r="P19" s="882">
        <v>16</v>
      </c>
      <c r="Q19" s="882">
        <v>17</v>
      </c>
      <c r="R19" s="882">
        <v>18</v>
      </c>
      <c r="S19" s="355">
        <v>19</v>
      </c>
      <c r="T19" s="355">
        <v>20</v>
      </c>
      <c r="U19" s="356">
        <v>21</v>
      </c>
      <c r="V19" s="356">
        <v>22</v>
      </c>
      <c r="W19" s="355">
        <v>23</v>
      </c>
      <c r="X19" s="355">
        <v>24</v>
      </c>
      <c r="Y19" s="355">
        <v>25</v>
      </c>
      <c r="Z19" s="355">
        <v>26</v>
      </c>
      <c r="AA19" s="355">
        <v>27</v>
      </c>
      <c r="AB19" s="355">
        <v>28</v>
      </c>
      <c r="AC19" s="355">
        <v>29</v>
      </c>
      <c r="AD19" s="355">
        <v>30</v>
      </c>
      <c r="AE19" s="355">
        <v>31</v>
      </c>
      <c r="AF19" s="355">
        <v>32</v>
      </c>
      <c r="AG19" s="355">
        <v>33</v>
      </c>
      <c r="AH19" s="355">
        <v>34</v>
      </c>
      <c r="AI19" s="355">
        <v>35</v>
      </c>
      <c r="AJ19" s="355">
        <v>36</v>
      </c>
      <c r="AK19" s="355">
        <v>37</v>
      </c>
      <c r="AL19" s="355">
        <v>38</v>
      </c>
      <c r="AM19" s="355">
        <v>39</v>
      </c>
      <c r="AN19" s="355">
        <v>40</v>
      </c>
      <c r="AO19" s="355">
        <v>41</v>
      </c>
      <c r="AP19" s="355">
        <v>42</v>
      </c>
      <c r="AQ19" s="355">
        <v>43</v>
      </c>
      <c r="AR19" s="355">
        <v>44</v>
      </c>
      <c r="AS19" s="355">
        <v>45</v>
      </c>
      <c r="AT19" s="355">
        <v>46</v>
      </c>
      <c r="AU19" s="355">
        <v>47</v>
      </c>
      <c r="AV19" s="355">
        <v>48</v>
      </c>
      <c r="AW19" s="355">
        <v>49</v>
      </c>
      <c r="AX19" s="355">
        <v>50</v>
      </c>
      <c r="AY19" s="355">
        <v>51</v>
      </c>
      <c r="AZ19" s="355">
        <v>52</v>
      </c>
      <c r="BA19" s="355">
        <v>53</v>
      </c>
      <c r="BB19" s="355">
        <v>54</v>
      </c>
      <c r="BC19" s="355">
        <v>55</v>
      </c>
      <c r="BD19" s="355">
        <v>56</v>
      </c>
      <c r="BE19" s="355">
        <v>57</v>
      </c>
      <c r="BF19" s="355">
        <v>58</v>
      </c>
      <c r="BG19" s="355">
        <v>59</v>
      </c>
      <c r="BH19" s="355">
        <v>60</v>
      </c>
      <c r="BI19" s="355">
        <v>61</v>
      </c>
      <c r="BJ19" s="355">
        <v>62</v>
      </c>
      <c r="BK19" s="355">
        <v>63</v>
      </c>
      <c r="BL19" s="355">
        <v>64</v>
      </c>
      <c r="BM19" s="355">
        <v>65</v>
      </c>
      <c r="BN19" s="355">
        <v>66</v>
      </c>
      <c r="BO19" s="355">
        <v>67</v>
      </c>
      <c r="BP19" s="355">
        <v>68</v>
      </c>
      <c r="BQ19" s="355">
        <v>69</v>
      </c>
      <c r="BR19" s="355">
        <v>70</v>
      </c>
      <c r="BS19" s="355">
        <v>71</v>
      </c>
      <c r="BT19" s="355">
        <v>72</v>
      </c>
      <c r="BU19" s="355">
        <v>73</v>
      </c>
      <c r="BV19" s="355">
        <v>74</v>
      </c>
      <c r="BW19" s="355">
        <v>75</v>
      </c>
      <c r="BX19" s="355">
        <v>76</v>
      </c>
      <c r="BY19" s="355">
        <v>77</v>
      </c>
      <c r="BZ19" s="355">
        <v>78</v>
      </c>
      <c r="CA19" s="355">
        <v>79</v>
      </c>
      <c r="CB19" s="355">
        <v>80</v>
      </c>
      <c r="CC19" s="355">
        <v>81</v>
      </c>
      <c r="CD19" s="355">
        <v>82</v>
      </c>
      <c r="CE19" s="355">
        <v>83</v>
      </c>
      <c r="CF19" s="355">
        <v>84</v>
      </c>
      <c r="CG19" s="355">
        <v>85</v>
      </c>
      <c r="CH19" s="355">
        <v>86</v>
      </c>
      <c r="CI19" s="355">
        <v>87</v>
      </c>
      <c r="CJ19" s="355">
        <v>88</v>
      </c>
      <c r="CK19" s="355">
        <v>89</v>
      </c>
      <c r="CL19" s="355">
        <v>90</v>
      </c>
      <c r="CM19" s="355">
        <v>91</v>
      </c>
      <c r="CN19" s="355">
        <v>92</v>
      </c>
      <c r="CO19" s="355">
        <v>93</v>
      </c>
      <c r="CP19" s="355">
        <v>94</v>
      </c>
      <c r="CQ19" s="355">
        <v>95</v>
      </c>
      <c r="CR19" s="355">
        <v>96</v>
      </c>
      <c r="CS19" s="355">
        <v>97</v>
      </c>
      <c r="CT19" s="355">
        <v>98</v>
      </c>
      <c r="CU19" s="355">
        <v>99</v>
      </c>
      <c r="CV19" s="355">
        <v>100</v>
      </c>
      <c r="CW19" s="355">
        <v>101</v>
      </c>
      <c r="CX19" s="355">
        <v>102</v>
      </c>
      <c r="CY19" s="355">
        <v>103</v>
      </c>
      <c r="CZ19" s="355">
        <v>104</v>
      </c>
      <c r="DA19" s="355">
        <v>105</v>
      </c>
      <c r="DB19" s="355">
        <v>106</v>
      </c>
      <c r="DC19" s="355">
        <v>107</v>
      </c>
      <c r="DD19" s="355">
        <v>108</v>
      </c>
      <c r="DE19" s="355">
        <v>109</v>
      </c>
      <c r="DF19" s="355">
        <v>110</v>
      </c>
      <c r="DG19" s="355">
        <v>111</v>
      </c>
      <c r="DH19" s="355">
        <v>112</v>
      </c>
      <c r="DI19" s="355">
        <v>113</v>
      </c>
      <c r="DJ19" s="355">
        <v>114</v>
      </c>
      <c r="DK19" s="355">
        <v>115</v>
      </c>
      <c r="DL19" s="355">
        <v>116</v>
      </c>
      <c r="DM19" s="355">
        <v>117</v>
      </c>
      <c r="DN19" s="355">
        <v>118</v>
      </c>
      <c r="DO19" s="355">
        <v>119</v>
      </c>
      <c r="DP19" s="355">
        <v>120</v>
      </c>
      <c r="DQ19" s="355">
        <v>121</v>
      </c>
      <c r="DR19" s="355">
        <v>122</v>
      </c>
      <c r="DS19" s="355">
        <v>123</v>
      </c>
      <c r="DT19" s="355">
        <v>124</v>
      </c>
      <c r="DU19" s="355">
        <v>125</v>
      </c>
      <c r="DV19" s="355">
        <v>126</v>
      </c>
      <c r="DW19" s="355">
        <v>127</v>
      </c>
      <c r="DX19" s="355">
        <v>128</v>
      </c>
      <c r="DY19" s="355">
        <v>129</v>
      </c>
      <c r="DZ19" s="355">
        <v>130</v>
      </c>
      <c r="EA19" s="355">
        <v>131</v>
      </c>
      <c r="EB19" s="355">
        <v>132</v>
      </c>
      <c r="EC19" s="355">
        <v>133</v>
      </c>
      <c r="ED19" s="355">
        <v>134</v>
      </c>
      <c r="EE19" s="355">
        <v>135</v>
      </c>
      <c r="EF19" s="355">
        <v>136</v>
      </c>
      <c r="EG19" s="355">
        <v>137</v>
      </c>
      <c r="EH19" s="355">
        <v>138</v>
      </c>
      <c r="EI19" s="355">
        <v>139</v>
      </c>
      <c r="EJ19" s="355">
        <v>140</v>
      </c>
      <c r="EK19" s="355">
        <v>141</v>
      </c>
      <c r="EL19" s="355">
        <v>142</v>
      </c>
      <c r="EM19" s="355">
        <v>143</v>
      </c>
      <c r="EN19" s="355">
        <v>144</v>
      </c>
      <c r="EO19" s="356">
        <v>145</v>
      </c>
      <c r="EP19" s="356">
        <v>146</v>
      </c>
      <c r="EQ19" s="356">
        <v>147</v>
      </c>
      <c r="ER19" s="356">
        <v>148</v>
      </c>
      <c r="ES19" s="356">
        <v>149</v>
      </c>
      <c r="ET19" s="356">
        <v>150</v>
      </c>
      <c r="EU19" s="356">
        <v>151</v>
      </c>
      <c r="EV19" s="356">
        <v>152</v>
      </c>
      <c r="EW19" s="356">
        <v>153</v>
      </c>
      <c r="EX19" s="356">
        <v>154</v>
      </c>
      <c r="EY19" s="356">
        <v>155</v>
      </c>
      <c r="EZ19" s="356">
        <v>156</v>
      </c>
      <c r="FA19" s="356">
        <v>157</v>
      </c>
      <c r="FB19" s="356">
        <v>158</v>
      </c>
      <c r="FC19" s="356">
        <v>159</v>
      </c>
      <c r="FD19" s="356">
        <v>160</v>
      </c>
      <c r="FE19" s="527">
        <v>161</v>
      </c>
      <c r="FF19" s="527">
        <v>162</v>
      </c>
      <c r="FG19" s="527">
        <v>163</v>
      </c>
      <c r="FH19" s="527">
        <v>164</v>
      </c>
      <c r="FI19" s="527">
        <v>165</v>
      </c>
      <c r="FJ19" s="527">
        <v>166</v>
      </c>
      <c r="FK19" s="527">
        <v>167</v>
      </c>
      <c r="FL19" s="527">
        <v>168</v>
      </c>
      <c r="FM19" s="644">
        <v>169</v>
      </c>
      <c r="FN19" s="644">
        <v>170</v>
      </c>
      <c r="FO19" s="672">
        <v>171</v>
      </c>
      <c r="FP19" s="672">
        <v>172</v>
      </c>
      <c r="FQ19" s="976">
        <v>173</v>
      </c>
      <c r="FR19" s="976">
        <v>174</v>
      </c>
      <c r="FS19" s="976">
        <v>175</v>
      </c>
      <c r="FT19" s="976">
        <v>176</v>
      </c>
      <c r="FU19" s="976">
        <v>177</v>
      </c>
      <c r="FV19" s="356">
        <v>178</v>
      </c>
      <c r="FW19" s="809">
        <v>179</v>
      </c>
      <c r="FX19" s="809">
        <v>180</v>
      </c>
      <c r="FY19" s="809">
        <v>181</v>
      </c>
      <c r="FZ19" s="809">
        <v>182</v>
      </c>
      <c r="GA19" s="809">
        <v>183</v>
      </c>
      <c r="GB19" s="809">
        <v>184</v>
      </c>
      <c r="GC19" s="809">
        <v>185</v>
      </c>
      <c r="GD19" s="809">
        <v>186</v>
      </c>
      <c r="GE19" s="809">
        <v>187</v>
      </c>
    </row>
    <row r="20" spans="1:187" ht="35.25" customHeight="1"/>
    <row r="21" spans="1:187" ht="35.25" customHeight="1"/>
    <row r="22" spans="1:187" ht="35.25" customHeight="1"/>
    <row r="23" spans="1:187" ht="35.25" customHeight="1"/>
    <row r="24" spans="1:187" ht="35.25" customHeight="1"/>
    <row r="25" spans="1:187" ht="35.25" customHeight="1"/>
    <row r="26" spans="1:187" ht="35.25" customHeight="1"/>
    <row r="27" spans="1:187" ht="35.25" customHeight="1"/>
    <row r="28" spans="1:187" ht="35.25" customHeight="1"/>
    <row r="29" spans="1:187" ht="35.25" customHeight="1"/>
    <row r="30" spans="1:187" ht="35.25" customHeight="1"/>
    <row r="31" spans="1:187" ht="35.25" customHeight="1"/>
    <row r="32" spans="1:187" ht="35.25" customHeight="1"/>
    <row r="33" ht="35.25" customHeight="1"/>
    <row r="34" ht="35.25" customHeight="1"/>
    <row r="35" ht="35.25" customHeight="1"/>
    <row r="36" ht="35.25" customHeight="1"/>
    <row r="37" ht="35.25" customHeight="1"/>
    <row r="38" ht="35.25" customHeight="1"/>
    <row r="39" ht="35.25" customHeight="1"/>
    <row r="40" ht="35.25" customHeight="1"/>
    <row r="41" ht="35.25" customHeight="1"/>
    <row r="42" ht="35.25" customHeight="1"/>
    <row r="43" ht="35.25" customHeight="1"/>
    <row r="44" ht="35.25" customHeight="1"/>
    <row r="45" ht="35.25" customHeight="1"/>
    <row r="46" ht="35.25" customHeight="1"/>
    <row r="47" ht="35.25" customHeight="1"/>
    <row r="48" ht="35.25" customHeight="1"/>
    <row r="49" ht="35.25" customHeight="1"/>
    <row r="50" ht="35.25" customHeight="1"/>
    <row r="51" ht="35.25" customHeight="1"/>
    <row r="52" ht="35.25" customHeight="1"/>
    <row r="53" ht="35.25" customHeight="1"/>
    <row r="54" ht="35.25" customHeight="1"/>
    <row r="55" ht="35.25" customHeight="1"/>
    <row r="56" ht="35.25" customHeight="1"/>
    <row r="57" ht="35.25" customHeight="1"/>
    <row r="58" ht="35.25" customHeight="1"/>
    <row r="59" ht="35.25" customHeight="1"/>
    <row r="60" ht="35.25" customHeight="1"/>
    <row r="61" ht="35.25" customHeight="1"/>
    <row r="62" ht="35.25" customHeight="1"/>
    <row r="63" ht="35.25" customHeight="1"/>
    <row r="64" ht="35.25" customHeight="1"/>
    <row r="65" ht="35.25" customHeight="1"/>
    <row r="66" ht="35.25" customHeight="1"/>
    <row r="67" ht="35.25" customHeight="1"/>
    <row r="68" ht="35.25" customHeight="1"/>
    <row r="69" ht="35.25" customHeight="1"/>
    <row r="70" ht="35.25" customHeight="1"/>
    <row r="71" ht="35.25" customHeight="1"/>
    <row r="72" ht="35.25" customHeight="1"/>
    <row r="73" ht="35.25" customHeight="1"/>
    <row r="74" ht="35.25" customHeight="1"/>
    <row r="75" ht="35.25" customHeight="1"/>
    <row r="76" ht="35.25" customHeight="1"/>
    <row r="77" ht="35.25" customHeight="1"/>
    <row r="78" ht="35.25" customHeight="1"/>
    <row r="79" ht="35.25" customHeight="1"/>
    <row r="80" ht="35.25" customHeight="1"/>
    <row r="81" ht="35.25" customHeight="1"/>
    <row r="82" ht="35.25" customHeight="1"/>
    <row r="83" ht="35.25" customHeight="1"/>
    <row r="84" ht="35.25" customHeight="1"/>
    <row r="85" ht="35.25" customHeight="1"/>
    <row r="86" ht="35.25" customHeight="1"/>
    <row r="87" ht="35.25" customHeight="1"/>
    <row r="88" ht="35.25" customHeight="1"/>
    <row r="89" ht="35.25" customHeight="1"/>
    <row r="90" ht="35.25" customHeight="1"/>
    <row r="91" ht="35.25" customHeight="1"/>
    <row r="92" ht="35.25" customHeight="1"/>
    <row r="93" ht="35.25" customHeight="1"/>
    <row r="94" ht="35.25" customHeight="1"/>
    <row r="95" ht="35.25" customHeight="1"/>
    <row r="96" ht="35.25" customHeight="1"/>
    <row r="97" ht="35.25" customHeight="1"/>
    <row r="98" ht="35.25" customHeight="1"/>
    <row r="99" ht="35.25" customHeight="1"/>
    <row r="100" ht="35.25" customHeight="1"/>
    <row r="101" ht="35.25" customHeight="1"/>
    <row r="102" ht="35.25" customHeight="1"/>
    <row r="103" ht="35.25" customHeight="1"/>
    <row r="104" ht="35.25" customHeight="1"/>
    <row r="105" ht="35.25" customHeight="1"/>
    <row r="106" ht="35.25" customHeight="1"/>
    <row r="107" ht="35.25" customHeight="1"/>
    <row r="108" ht="35.25" customHeight="1"/>
    <row r="109" ht="35.25" customHeight="1"/>
    <row r="110" ht="35.25" customHeight="1"/>
    <row r="111" ht="35.25" customHeight="1"/>
    <row r="112" ht="35.25" customHeight="1"/>
    <row r="113" ht="35.25" customHeight="1"/>
    <row r="114" ht="35.25" customHeight="1"/>
    <row r="115" ht="35.25" customHeight="1"/>
    <row r="116" ht="35.25" customHeight="1"/>
    <row r="117" ht="35.25" customHeight="1"/>
    <row r="118" ht="35.25" customHeight="1"/>
    <row r="119" ht="35.25" customHeight="1"/>
    <row r="120" ht="35.25" customHeight="1"/>
    <row r="121" ht="35.25" customHeight="1"/>
    <row r="122" ht="35.25" customHeight="1"/>
    <row r="123" ht="35.25" customHeight="1"/>
    <row r="124" ht="35.25" customHeight="1"/>
    <row r="125" ht="35.25" customHeight="1"/>
    <row r="126" ht="35.25" customHeight="1"/>
    <row r="127" ht="35.25" customHeight="1"/>
    <row r="128" ht="35.25" customHeight="1"/>
    <row r="129" ht="35.25" customHeight="1"/>
    <row r="130" ht="35.25" customHeight="1"/>
    <row r="131" ht="35.25" customHeight="1"/>
    <row r="132" ht="35.25" customHeight="1"/>
    <row r="133" ht="35.25" customHeight="1"/>
    <row r="134" ht="35.25" customHeight="1"/>
    <row r="135" ht="35.25" customHeight="1"/>
    <row r="136" ht="35.25" customHeight="1"/>
    <row r="137" ht="35.25" customHeight="1"/>
    <row r="138" ht="35.25" customHeight="1"/>
    <row r="139" ht="35.25" customHeight="1"/>
    <row r="140" ht="35.25" customHeight="1"/>
    <row r="141" ht="35.25" customHeight="1"/>
    <row r="142" ht="35.25" customHeight="1"/>
    <row r="143" ht="35.25" customHeight="1"/>
    <row r="144" ht="35.25" customHeight="1"/>
    <row r="145" ht="35.25" customHeight="1"/>
    <row r="146" ht="35.25" customHeight="1"/>
    <row r="147" ht="35.25" customHeight="1"/>
    <row r="148" ht="35.25" customHeight="1"/>
    <row r="149" ht="35.25" customHeight="1"/>
    <row r="150" ht="35.25" customHeight="1"/>
    <row r="151" ht="35.25" customHeight="1"/>
    <row r="152" ht="35.25" customHeight="1"/>
    <row r="153" ht="35.25" customHeight="1"/>
    <row r="154" ht="35.25" customHeight="1"/>
    <row r="155" ht="35.25" customHeight="1"/>
    <row r="156" ht="35.25" customHeight="1"/>
    <row r="157" ht="35.25" customHeight="1"/>
    <row r="158" ht="35.25" customHeight="1"/>
    <row r="159" ht="35.25" customHeight="1"/>
    <row r="160" ht="35.25" customHeight="1"/>
    <row r="161" ht="35.25" customHeight="1"/>
    <row r="162" ht="35.25" customHeight="1"/>
    <row r="163" ht="35.25" customHeight="1"/>
    <row r="164" ht="35.25" customHeight="1"/>
    <row r="165" ht="35.25" customHeight="1"/>
    <row r="166" ht="35.25" customHeight="1"/>
    <row r="167" ht="35.25" customHeight="1"/>
    <row r="168" ht="35.25" customHeight="1"/>
    <row r="169" ht="35.25" customHeight="1"/>
    <row r="170" ht="35.25" customHeight="1"/>
    <row r="171" ht="35.25" customHeight="1"/>
    <row r="172" ht="35.25" customHeight="1"/>
    <row r="173" ht="35.25" customHeight="1"/>
    <row r="174" ht="35.25" customHeight="1"/>
    <row r="175" ht="35.25" customHeight="1"/>
    <row r="176" ht="35.25" customHeight="1"/>
    <row r="177" ht="35.25" customHeight="1"/>
    <row r="178" ht="35.25" customHeight="1"/>
    <row r="179" ht="35.25" customHeight="1"/>
    <row r="180" ht="35.25" customHeight="1"/>
    <row r="181" ht="35.25" customHeight="1"/>
    <row r="182" ht="35.25" customHeight="1"/>
    <row r="183" ht="35.25" customHeight="1"/>
    <row r="184" ht="35.25" customHeight="1"/>
    <row r="185" ht="35.25" customHeight="1"/>
    <row r="186" ht="35.25" customHeight="1"/>
    <row r="187" ht="35.25" customHeight="1"/>
    <row r="188" ht="35.25" customHeight="1"/>
    <row r="189" ht="18" customHeight="1"/>
    <row r="190" ht="18" customHeight="1"/>
    <row r="191" ht="18" customHeight="1"/>
    <row r="192" ht="18" customHeight="1"/>
    <row r="193" ht="18" customHeight="1"/>
    <row r="194" ht="18" customHeight="1"/>
    <row r="195" ht="18" customHeight="1"/>
    <row r="196" ht="18" customHeight="1"/>
    <row r="197" ht="18" customHeight="1"/>
    <row r="198" ht="18" customHeight="1"/>
    <row r="199" ht="18" customHeight="1"/>
    <row r="200" ht="18" customHeight="1"/>
    <row r="201" ht="18" customHeight="1"/>
    <row r="202" ht="18" customHeight="1"/>
    <row r="203" ht="18" customHeight="1"/>
    <row r="204" ht="18" customHeight="1"/>
    <row r="205" ht="18" customHeight="1"/>
    <row r="206" ht="18" customHeight="1"/>
    <row r="207" ht="18" customHeight="1"/>
    <row r="208" ht="18" customHeight="1"/>
    <row r="209" ht="18" customHeight="1"/>
    <row r="210" ht="18" customHeight="1"/>
    <row r="211" ht="18" customHeight="1"/>
    <row r="212" ht="18" customHeight="1"/>
    <row r="213" ht="18" customHeight="1"/>
    <row r="214" ht="18" customHeight="1"/>
    <row r="215" ht="18" customHeight="1"/>
    <row r="216" ht="18" customHeight="1"/>
    <row r="217" ht="18" customHeight="1"/>
    <row r="218" ht="18.600000000000001" customHeight="1"/>
    <row r="219" ht="20.45" customHeight="1"/>
    <row r="220" ht="20.45" customHeight="1"/>
    <row r="221" ht="21.6" customHeight="1"/>
    <row r="222" ht="22.15" customHeight="1"/>
    <row r="223" ht="23.45" customHeight="1"/>
    <row r="224" ht="18" customHeight="1"/>
    <row r="225" ht="20.45" customHeight="1"/>
    <row r="226" ht="21" customHeight="1"/>
    <row r="227" ht="23.45" customHeight="1"/>
    <row r="228" ht="19.899999999999999" customHeight="1"/>
    <row r="229" ht="19.899999999999999" customHeight="1"/>
    <row r="230" ht="20.45" customHeight="1"/>
    <row r="231" ht="20.45" customHeight="1"/>
    <row r="232" ht="24" customHeight="1"/>
    <row r="233" ht="18" customHeight="1"/>
    <row r="234" ht="22.9" customHeight="1"/>
    <row r="235" ht="22.9" customHeight="1"/>
    <row r="236" ht="19.899999999999999" customHeight="1"/>
    <row r="237" ht="18.600000000000001" customHeight="1"/>
    <row r="238" ht="19.899999999999999" customHeight="1"/>
    <row r="239" ht="23.45" customHeight="1"/>
    <row r="240" ht="20.45" customHeight="1"/>
    <row r="241" ht="22.15" customHeight="1"/>
    <row r="242" ht="17.45" customHeight="1"/>
    <row r="243" ht="23.45" customHeight="1"/>
    <row r="244" ht="22.15" customHeight="1"/>
    <row r="245" ht="20.45" customHeight="1"/>
    <row r="246" ht="18.600000000000001" customHeight="1"/>
    <row r="247" ht="21.6" customHeight="1"/>
    <row r="248" ht="19.149999999999999" customHeight="1"/>
    <row r="249" ht="22.15" customHeight="1"/>
    <row r="250" ht="20.45" customHeight="1"/>
    <row r="251" ht="20.45" customHeight="1"/>
    <row r="252" ht="19.149999999999999" customHeight="1"/>
    <row r="253" ht="21.6" customHeight="1"/>
    <row r="254" ht="19.899999999999999" customHeight="1"/>
    <row r="255" ht="18" customHeight="1"/>
    <row r="256" ht="19.149999999999999" customHeight="1"/>
    <row r="257" ht="19.899999999999999" customHeight="1"/>
    <row r="258" ht="18" customHeight="1"/>
    <row r="259" ht="16.899999999999999" customHeight="1"/>
    <row r="260" ht="16.899999999999999" customHeight="1"/>
    <row r="261" ht="16.149999999999999" customHeight="1"/>
    <row r="262" ht="18.600000000000001" customHeight="1"/>
    <row r="263" ht="20.45" customHeight="1"/>
    <row r="264" ht="15.6" customHeight="1"/>
    <row r="265" ht="20.45" customHeight="1"/>
    <row r="266" ht="19.149999999999999" customHeight="1"/>
    <row r="267" ht="16.899999999999999" customHeight="1"/>
    <row r="268" ht="21.6" customHeight="1"/>
    <row r="269" ht="21.6" customHeight="1"/>
    <row r="270" ht="16.899999999999999" customHeight="1"/>
    <row r="271" ht="21.6" customHeight="1"/>
    <row r="272" ht="21.6" customHeight="1"/>
    <row r="273" ht="21.6" customHeight="1"/>
    <row r="274" ht="21.6" customHeight="1"/>
    <row r="275" ht="18.600000000000001" customHeight="1"/>
    <row r="276" ht="18" customHeight="1"/>
    <row r="277" ht="20.45" customHeight="1"/>
    <row r="278" ht="18.600000000000001" customHeight="1"/>
    <row r="279" ht="21.6" customHeight="1"/>
    <row r="280" ht="20.45" customHeight="1"/>
    <row r="281" ht="19.899999999999999" customHeight="1"/>
    <row r="282" ht="19.899999999999999" customHeight="1"/>
    <row r="283" ht="19.149999999999999" customHeight="1"/>
    <row r="284" ht="19.149999999999999" customHeight="1"/>
    <row r="285" ht="18" customHeight="1"/>
    <row r="286" ht="20.45" customHeight="1"/>
    <row r="287" ht="18.600000000000001" customHeight="1"/>
    <row r="288" ht="22.9" customHeight="1"/>
    <row r="289" ht="18.600000000000001" customHeight="1"/>
    <row r="290" ht="18" customHeight="1"/>
    <row r="291" ht="19.149999999999999" customHeight="1"/>
    <row r="292" ht="18.600000000000001" customHeight="1"/>
    <row r="293" ht="16.899999999999999" customHeight="1"/>
    <row r="294" ht="20.45" customHeight="1"/>
    <row r="295" ht="18.600000000000001" customHeight="1"/>
    <row r="296" ht="20.45" customHeight="1"/>
    <row r="297" ht="21.6" customHeight="1"/>
    <row r="298" ht="19.899999999999999" customHeight="1"/>
    <row r="299" ht="16.899999999999999" customHeight="1"/>
    <row r="300" ht="18" customHeight="1"/>
    <row r="301" ht="19.899999999999999" customHeight="1"/>
    <row r="302" ht="19.149999999999999" customHeight="1"/>
    <row r="303" ht="19.149999999999999" customHeight="1"/>
    <row r="304" ht="20.45" customHeight="1"/>
    <row r="305" ht="22.15" customHeight="1"/>
    <row r="306" ht="18.600000000000001" customHeight="1"/>
    <row r="307" ht="22.15" customHeight="1"/>
    <row r="308" ht="22.9" customHeight="1"/>
    <row r="309" ht="19.149999999999999" customHeight="1"/>
    <row r="310" ht="22.9" customHeight="1"/>
    <row r="311" ht="19.899999999999999" customHeight="1"/>
    <row r="312" ht="20.45" customHeight="1"/>
    <row r="313" ht="24" customHeight="1"/>
    <row r="314" ht="21.6" customHeight="1"/>
    <row r="315" ht="22.9" customHeight="1"/>
    <row r="316" ht="21" customHeight="1"/>
    <row r="317" ht="21" customHeight="1"/>
    <row r="318" ht="23.45" customHeight="1"/>
    <row r="319" ht="21.6" customHeight="1"/>
    <row r="320" ht="22.9" customHeight="1"/>
    <row r="321" ht="18" customHeight="1"/>
    <row r="322" ht="22.9" customHeight="1"/>
    <row r="323" ht="17.45" customHeight="1"/>
    <row r="324" ht="17.45" customHeight="1"/>
    <row r="325" ht="16.149999999999999" customHeight="1"/>
    <row r="326" ht="19.899999999999999" customHeight="1"/>
    <row r="327" ht="18.600000000000001" customHeight="1"/>
    <row r="328" ht="23.45" customHeight="1"/>
    <row r="329" ht="23.45" customHeight="1"/>
    <row r="330" ht="22.9" customHeight="1"/>
    <row r="331" ht="22.9" customHeight="1"/>
    <row r="332" ht="22.15" customHeight="1"/>
    <row r="333" ht="22.9" customHeight="1"/>
    <row r="334" ht="22.9" customHeight="1"/>
    <row r="335" ht="19.149999999999999" customHeight="1"/>
    <row r="336" ht="21.6" customHeight="1"/>
    <row r="337" ht="21.6" customHeight="1"/>
    <row r="338" ht="22.9" customHeight="1"/>
    <row r="339" ht="19.149999999999999" customHeight="1"/>
    <row r="340" ht="19.899999999999999" customHeight="1"/>
    <row r="341" ht="25.15" customHeight="1"/>
    <row r="342" ht="22.9" customHeight="1"/>
    <row r="343" ht="25.9" customHeight="1"/>
    <row r="344" ht="20.45" customHeight="1"/>
    <row r="345" ht="22.9" customHeight="1"/>
    <row r="346" ht="22.15" customHeight="1"/>
    <row r="347" ht="23.45" customHeight="1"/>
    <row r="348" ht="26.45" customHeight="1"/>
    <row r="349" ht="23.45" customHeight="1"/>
    <row r="350" ht="24" customHeight="1"/>
    <row r="351" ht="22.15" customHeight="1"/>
    <row r="352" ht="20.45" customHeight="1"/>
    <row r="353" ht="16.149999999999999" customHeight="1"/>
    <row r="354" ht="16.149999999999999" customHeight="1"/>
    <row r="355" ht="20.45" customHeight="1"/>
    <row r="356" ht="18" customHeight="1"/>
    <row r="357" ht="21" customHeight="1"/>
    <row r="358" ht="19.149999999999999" customHeight="1"/>
    <row r="359" ht="22.15" customHeight="1"/>
    <row r="360" ht="22.15" customHeight="1"/>
    <row r="361" ht="23.45" customHeight="1"/>
    <row r="362" ht="22.15" customHeight="1"/>
    <row r="363" ht="19.899999999999999" customHeight="1"/>
    <row r="364" ht="25.15" customHeight="1"/>
    <row r="365" ht="22.9" customHeight="1"/>
    <row r="366" ht="24.6" customHeight="1"/>
    <row r="367" ht="26.45" customHeight="1"/>
    <row r="368" ht="22.9" customHeight="1"/>
    <row r="369" ht="24" customHeight="1"/>
    <row r="370" ht="24.6" customHeight="1"/>
    <row r="371" ht="20.45" customHeight="1"/>
    <row r="372" ht="19.149999999999999" customHeight="1"/>
    <row r="373" ht="24" customHeight="1"/>
    <row r="374" ht="24" customHeight="1"/>
    <row r="375" ht="19.899999999999999" customHeight="1"/>
    <row r="376" ht="24.6" customHeight="1"/>
    <row r="377" ht="23.45" customHeight="1"/>
    <row r="378" ht="23.45" customHeight="1"/>
    <row r="379" ht="21.6" customHeight="1"/>
    <row r="380" ht="19.899999999999999" customHeight="1"/>
    <row r="381" ht="20.45" customHeight="1"/>
    <row r="382" ht="22.9" customHeight="1"/>
    <row r="383" ht="22.9" customHeight="1"/>
    <row r="384" ht="19.899999999999999" customHeight="1"/>
    <row r="385" ht="22.9" customHeight="1"/>
    <row r="386" ht="22.15" customHeight="1"/>
    <row r="387" ht="18.600000000000001" customHeight="1"/>
    <row r="388" ht="22.9" customHeight="1"/>
    <row r="389" ht="22.15" customHeight="1"/>
    <row r="390" ht="19.899999999999999" customHeight="1"/>
    <row r="391" ht="18" customHeight="1"/>
    <row r="392" ht="17.45" customHeight="1"/>
    <row r="393" ht="15.6" customHeight="1"/>
    <row r="394" ht="19.149999999999999" customHeight="1"/>
    <row r="395" ht="19.149999999999999" customHeight="1"/>
    <row r="396" ht="17.45" customHeight="1"/>
    <row r="397" ht="21.6" customHeight="1"/>
    <row r="398" ht="18.600000000000001" customHeight="1"/>
    <row r="399" ht="20.45" customHeight="1"/>
    <row r="400" ht="23.45" customHeight="1"/>
    <row r="401" ht="19.899999999999999" customHeight="1"/>
    <row r="402" ht="19.899999999999999" customHeight="1"/>
    <row r="403" ht="19.899999999999999" customHeight="1"/>
    <row r="404" ht="22.15" customHeight="1"/>
    <row r="405" ht="24" customHeight="1"/>
    <row r="406" ht="23.45" customHeight="1"/>
    <row r="407" ht="22.15" customHeight="1"/>
    <row r="408" ht="19.149999999999999" customHeight="1"/>
    <row r="409" ht="22.9" customHeight="1"/>
    <row r="410" ht="18.600000000000001" customHeight="1"/>
    <row r="411" ht="21.6" customHeight="1"/>
    <row r="412" ht="23.45" customHeight="1"/>
    <row r="413" ht="22.9" customHeight="1"/>
    <row r="414" ht="18.600000000000001" customHeight="1"/>
    <row r="415" ht="21.6" customHeight="1"/>
    <row r="416" ht="19.149999999999999" customHeight="1"/>
    <row r="417" ht="22.15" customHeight="1"/>
    <row r="418" ht="21.6" customHeight="1"/>
    <row r="419" ht="24" customHeight="1"/>
    <row r="420" ht="25.15" customHeight="1"/>
    <row r="421" ht="24.6" customHeight="1"/>
    <row r="422" ht="22.9" customHeight="1"/>
    <row r="423" ht="19.149999999999999" customHeight="1"/>
    <row r="424" ht="24" customHeight="1"/>
    <row r="425" ht="27.6" customHeight="1"/>
    <row r="426" ht="25.15" customHeight="1"/>
    <row r="427" ht="25.9" customHeight="1"/>
    <row r="428" ht="20.45" customHeight="1"/>
    <row r="429" ht="23.45" customHeight="1"/>
    <row r="430" ht="23.45" customHeight="1"/>
    <row r="431" ht="22.9" customHeight="1"/>
    <row r="432" ht="24" customHeight="1"/>
    <row r="433" ht="19.149999999999999" customHeight="1"/>
    <row r="434" ht="19.899999999999999" customHeight="1"/>
    <row r="435" ht="19.899999999999999" customHeight="1"/>
    <row r="436" ht="23.45" customHeight="1"/>
    <row r="437" ht="24" customHeight="1"/>
    <row r="438" ht="24" customHeight="1"/>
    <row r="439" ht="21.6" customHeight="1"/>
    <row r="440" ht="22.9" customHeight="1"/>
    <row r="441" ht="24" customHeight="1"/>
    <row r="442" ht="18" customHeight="1"/>
    <row r="443" ht="18" customHeight="1"/>
    <row r="444" ht="18" customHeight="1"/>
    <row r="445" ht="18" customHeight="1"/>
    <row r="446" ht="18" customHeight="1"/>
    <row r="447" ht="35.25" customHeight="1"/>
    <row r="448" ht="35.25" customHeight="1"/>
    <row r="449" ht="35.25" customHeight="1"/>
    <row r="450" ht="35.25" customHeight="1"/>
    <row r="451" ht="35.25" customHeight="1"/>
    <row r="452" ht="35.25" customHeight="1"/>
    <row r="453" ht="35.25" customHeight="1"/>
    <row r="454" ht="35.25" customHeight="1"/>
    <row r="455" ht="35.25" customHeight="1"/>
    <row r="456" ht="35.25" customHeight="1"/>
    <row r="457" ht="35.25" customHeight="1"/>
    <row r="458" ht="35.25" customHeight="1"/>
    <row r="459" ht="35.25" customHeight="1"/>
    <row r="460" ht="35.25" customHeight="1"/>
    <row r="461" ht="35.25" customHeight="1"/>
    <row r="462" ht="35.25" customHeight="1"/>
    <row r="463" ht="35.25" customHeight="1"/>
    <row r="464" ht="35.25" customHeight="1"/>
    <row r="465" ht="35.25" customHeight="1"/>
    <row r="466" ht="35.25" customHeight="1"/>
    <row r="467" ht="35.25" customHeight="1"/>
    <row r="468" ht="35.25" customHeight="1"/>
    <row r="469" ht="35.25" customHeight="1"/>
    <row r="470" ht="35.25" customHeight="1"/>
    <row r="471" ht="35.25" customHeight="1"/>
    <row r="472" ht="35.25" customHeight="1"/>
    <row r="473" ht="35.25" customHeight="1"/>
    <row r="474" ht="35.25" customHeight="1"/>
    <row r="475" ht="35.25" customHeight="1"/>
    <row r="476" ht="35.25" customHeight="1"/>
    <row r="477" ht="35.25" customHeight="1"/>
    <row r="478" ht="35.25" customHeight="1"/>
    <row r="479" ht="35.25" customHeight="1"/>
    <row r="480" ht="35.25" customHeight="1"/>
    <row r="481" ht="35.25" customHeight="1"/>
    <row r="482" ht="35.25" customHeight="1"/>
    <row r="483" ht="35.25" customHeight="1"/>
    <row r="484" ht="35.25" customHeight="1"/>
    <row r="485" ht="35.25" customHeight="1"/>
    <row r="486" ht="35.25" customHeight="1"/>
    <row r="487" ht="35.25" customHeight="1"/>
    <row r="488" ht="35.25" customHeight="1"/>
    <row r="489" ht="35.25" customHeight="1"/>
    <row r="490" ht="35.25" customHeight="1"/>
    <row r="491" ht="35.25" customHeight="1"/>
    <row r="492" ht="35.25" customHeight="1"/>
    <row r="493" ht="35.25" customHeight="1"/>
    <row r="494" ht="35.25" customHeight="1"/>
    <row r="495" ht="35.25" customHeight="1"/>
    <row r="496" ht="35.25" customHeight="1"/>
    <row r="497" ht="35.25" customHeight="1"/>
    <row r="498" ht="35.25" customHeight="1"/>
    <row r="499" ht="35.25" customHeight="1"/>
    <row r="500" ht="35.25" customHeight="1"/>
    <row r="501" ht="35.25" customHeight="1"/>
    <row r="502" ht="35.25" customHeight="1"/>
    <row r="503" ht="35.25" customHeight="1"/>
    <row r="504" ht="35.25" customHeight="1"/>
    <row r="505" ht="35.25" customHeight="1"/>
    <row r="506" ht="35.25" customHeight="1"/>
    <row r="507" ht="35.25" customHeight="1"/>
    <row r="508" ht="35.25" customHeight="1"/>
    <row r="509" ht="35.25" customHeight="1"/>
    <row r="510" ht="35.25" customHeight="1"/>
    <row r="511" ht="35.25" customHeight="1"/>
    <row r="512" ht="35.25" customHeight="1"/>
    <row r="513" ht="35.25" customHeight="1"/>
    <row r="514" ht="35.25" customHeight="1"/>
    <row r="515" ht="35.25" customHeight="1"/>
    <row r="516" ht="35.25" customHeight="1"/>
    <row r="517" ht="35.25" customHeight="1"/>
    <row r="518" ht="35.25" customHeight="1"/>
    <row r="519" ht="35.25" customHeight="1"/>
    <row r="520" ht="35.25" customHeight="1"/>
    <row r="521" ht="35.25" customHeight="1"/>
    <row r="522" ht="35.25" customHeight="1"/>
    <row r="523" ht="35.25" customHeight="1"/>
    <row r="524" ht="35.25" customHeight="1"/>
    <row r="525" ht="35.25" customHeight="1"/>
    <row r="526" ht="35.25" customHeight="1"/>
    <row r="527" ht="35.25" customHeight="1"/>
    <row r="528" ht="35.25" customHeight="1"/>
    <row r="529" ht="35.25" customHeight="1"/>
    <row r="530" ht="35.25" customHeight="1"/>
    <row r="531" ht="35.25" customHeight="1"/>
    <row r="532" ht="35.25" customHeight="1"/>
    <row r="533" ht="35.25" customHeight="1"/>
    <row r="534" ht="35.25" customHeight="1"/>
    <row r="535" ht="35.25" customHeight="1"/>
    <row r="536" ht="35.25" customHeight="1"/>
    <row r="537" ht="35.25" customHeight="1"/>
    <row r="538" ht="35.25" customHeight="1"/>
    <row r="539" ht="35.25" customHeight="1"/>
    <row r="540" ht="35.25" customHeight="1"/>
    <row r="541" ht="35.25" customHeight="1"/>
    <row r="542" ht="35.25" customHeight="1"/>
    <row r="543" ht="35.25" customHeight="1"/>
    <row r="544" ht="35.25" customHeight="1"/>
    <row r="545" ht="35.25" customHeight="1"/>
    <row r="546" ht="35.25" customHeight="1"/>
    <row r="547" ht="35.25" customHeight="1"/>
    <row r="548" ht="35.25" customHeight="1"/>
    <row r="549" ht="35.25" customHeight="1"/>
    <row r="550" ht="35.25" customHeight="1"/>
    <row r="551" ht="35.25" customHeight="1"/>
    <row r="552" ht="35.25" customHeight="1"/>
    <row r="553" ht="35.25" customHeight="1"/>
    <row r="554" ht="35.25" customHeight="1"/>
    <row r="555" ht="35.25" customHeight="1"/>
    <row r="556" ht="35.25" customHeight="1"/>
    <row r="557" ht="35.25" customHeight="1"/>
    <row r="558" ht="35.25" customHeight="1"/>
    <row r="559" ht="35.25" customHeight="1"/>
    <row r="560" ht="35.25" customHeight="1"/>
    <row r="561" ht="35.25" customHeight="1"/>
    <row r="562" ht="35.25" customHeight="1"/>
    <row r="563" ht="35.25" customHeight="1"/>
    <row r="564" ht="35.25" customHeight="1"/>
    <row r="565" ht="35.25" customHeight="1"/>
    <row r="566" ht="35.25" customHeight="1"/>
    <row r="567" ht="35.25" customHeight="1"/>
    <row r="568" ht="35.25" customHeight="1"/>
    <row r="569" ht="35.25" customHeight="1"/>
    <row r="570" ht="35.25" customHeight="1"/>
    <row r="571" ht="35.25" customHeight="1"/>
    <row r="572" ht="35.25" customHeight="1"/>
    <row r="573" ht="35.25" customHeight="1"/>
    <row r="574" ht="35.25" customHeight="1"/>
    <row r="575" ht="35.25" customHeight="1"/>
    <row r="576" ht="35.25" customHeight="1"/>
    <row r="577" ht="35.25" customHeight="1"/>
    <row r="578" ht="35.25" customHeight="1"/>
    <row r="579" ht="35.25" customHeight="1"/>
    <row r="580" ht="35.25" customHeight="1"/>
    <row r="581" ht="35.25" customHeight="1"/>
    <row r="582" ht="35.25" customHeight="1"/>
    <row r="583" ht="35.25" customHeight="1"/>
    <row r="584" ht="35.25" customHeight="1"/>
    <row r="585" ht="35.25" customHeight="1"/>
    <row r="586" ht="35.25" customHeight="1"/>
    <row r="587" ht="35.25" customHeight="1"/>
    <row r="588" ht="35.25" customHeight="1"/>
    <row r="589" ht="35.25" customHeight="1"/>
    <row r="590" ht="35.25" customHeight="1"/>
    <row r="591" ht="35.25" customHeight="1"/>
    <row r="592" ht="35.25" customHeight="1"/>
    <row r="593" ht="35.25" customHeight="1"/>
    <row r="594" ht="35.25" customHeight="1"/>
    <row r="595" ht="35.25" customHeight="1"/>
    <row r="596" ht="35.25" customHeight="1"/>
    <row r="597" ht="35.25" customHeight="1"/>
    <row r="598" ht="35.25" customHeight="1"/>
    <row r="599" ht="35.25" customHeight="1"/>
    <row r="600" ht="35.25" customHeight="1"/>
    <row r="601" ht="35.25" customHeight="1"/>
    <row r="602" ht="35.25" customHeight="1"/>
    <row r="603" ht="35.25" customHeight="1"/>
    <row r="604" ht="35.25" customHeight="1"/>
    <row r="605" ht="35.25" customHeight="1"/>
    <row r="606" ht="35.25" customHeight="1"/>
    <row r="607" ht="35.25" customHeight="1"/>
    <row r="608" ht="35.25" customHeight="1"/>
    <row r="609" ht="35.25" customHeight="1"/>
    <row r="610" ht="35.25" customHeight="1"/>
    <row r="611" ht="35.25" customHeight="1"/>
    <row r="612" ht="35.25" customHeight="1"/>
    <row r="613" ht="35.25" customHeight="1"/>
    <row r="614" ht="35.25" customHeight="1"/>
    <row r="615" ht="35.25" customHeight="1"/>
    <row r="616" ht="35.25" customHeight="1"/>
    <row r="617" ht="35.25" customHeight="1"/>
    <row r="618" ht="35.25" customHeight="1"/>
    <row r="619" ht="35.25" customHeight="1"/>
    <row r="620" ht="35.25" customHeight="1"/>
    <row r="621" ht="35.25" customHeight="1"/>
    <row r="622" ht="35.25" customHeight="1"/>
    <row r="623" ht="35.25" customHeight="1"/>
    <row r="624" ht="35.25" customHeight="1"/>
    <row r="625" ht="35.25" customHeight="1"/>
    <row r="626" ht="35.25" customHeight="1"/>
    <row r="627" ht="35.25" customHeight="1"/>
    <row r="628" ht="35.25" customHeight="1"/>
    <row r="629" ht="35.25" customHeight="1"/>
    <row r="630" ht="35.25" customHeight="1"/>
    <row r="631" ht="35.25" customHeight="1"/>
    <row r="632" ht="35.25" customHeight="1"/>
    <row r="633" ht="35.25" customHeight="1"/>
    <row r="634" ht="35.25" customHeight="1"/>
    <row r="635" ht="35.25" customHeight="1"/>
    <row r="636" ht="35.25" customHeight="1"/>
    <row r="637" ht="35.25" customHeight="1"/>
    <row r="638" ht="35.25" customHeight="1"/>
    <row r="639" ht="35.25" customHeight="1"/>
    <row r="640" ht="35.25" customHeight="1"/>
    <row r="641" ht="35.25" customHeight="1"/>
    <row r="642" ht="35.25" customHeight="1"/>
    <row r="643" ht="35.25" customHeight="1"/>
    <row r="644" ht="35.25" customHeight="1"/>
    <row r="645" ht="35.25" customHeight="1"/>
    <row r="646" ht="35.25" customHeight="1"/>
    <row r="647" ht="35.25" customHeight="1"/>
    <row r="648" ht="35.25" customHeight="1"/>
    <row r="649" ht="35.25" customHeight="1"/>
    <row r="650" ht="35.25" customHeight="1"/>
    <row r="651" ht="35.25" customHeight="1"/>
    <row r="652" ht="35.25" customHeight="1"/>
    <row r="653" ht="35.25" customHeight="1"/>
    <row r="654" ht="35.25" customHeight="1"/>
    <row r="655" ht="35.25" customHeight="1"/>
    <row r="656" ht="35.25" customHeight="1"/>
    <row r="657" ht="35.25" customHeight="1"/>
    <row r="658" ht="35.25" customHeight="1"/>
    <row r="659" ht="35.25" customHeight="1"/>
    <row r="660" ht="35.25" customHeight="1"/>
    <row r="661" ht="35.25" customHeight="1"/>
    <row r="662" ht="35.25" customHeight="1"/>
    <row r="663" ht="35.25" customHeight="1"/>
    <row r="664" ht="35.25" customHeight="1"/>
    <row r="665" ht="35.25" customHeight="1"/>
    <row r="666" ht="35.25" customHeight="1"/>
    <row r="667" ht="35.25" customHeight="1"/>
    <row r="668" ht="35.25" customHeight="1"/>
    <row r="669" ht="35.25" customHeight="1"/>
    <row r="670" ht="35.25" customHeight="1"/>
    <row r="671" ht="35.25" customHeight="1"/>
    <row r="672" ht="35.25" customHeight="1"/>
    <row r="673" ht="35.25" customHeight="1"/>
    <row r="674" ht="35.25" customHeight="1"/>
    <row r="675" ht="35.25" customHeight="1"/>
    <row r="676" ht="35.25" customHeight="1"/>
    <row r="677" ht="35.25" customHeight="1"/>
    <row r="678" ht="35.25" customHeight="1"/>
    <row r="679" ht="35.25" customHeight="1"/>
    <row r="680" ht="35.25" customHeight="1"/>
    <row r="681" ht="35.25" customHeight="1"/>
    <row r="682" ht="35.25" customHeight="1"/>
    <row r="683" ht="35.25" customHeight="1"/>
    <row r="684" ht="35.25" customHeight="1"/>
    <row r="685" ht="35.25" customHeight="1"/>
    <row r="686" ht="35.25" customHeight="1"/>
    <row r="687" ht="35.25" customHeight="1"/>
    <row r="688" ht="35.25" customHeight="1"/>
    <row r="689" ht="35.25" customHeight="1"/>
    <row r="690" ht="35.25" customHeight="1"/>
    <row r="691" ht="35.25" customHeight="1"/>
    <row r="692" ht="35.25" customHeight="1"/>
    <row r="693" ht="35.25" customHeight="1"/>
    <row r="694" ht="35.25" customHeight="1"/>
    <row r="695" ht="35.25" customHeight="1"/>
    <row r="696" ht="35.25" customHeight="1"/>
    <row r="697" ht="35.25" customHeight="1"/>
    <row r="698" ht="35.25" customHeight="1"/>
    <row r="699" ht="35.25" customHeight="1"/>
    <row r="700" ht="35.25" customHeight="1"/>
    <row r="701" ht="35.25" customHeight="1"/>
    <row r="702" ht="35.25" customHeight="1"/>
    <row r="703" ht="35.25" customHeight="1"/>
    <row r="704" ht="35.25" customHeight="1"/>
    <row r="705" ht="35.25" customHeight="1"/>
    <row r="706" ht="35.25" customHeight="1"/>
    <row r="707" ht="35.25" customHeight="1"/>
    <row r="708" ht="35.25" customHeight="1"/>
    <row r="709" ht="35.25" customHeight="1"/>
    <row r="710" ht="35.25" customHeight="1"/>
    <row r="711" ht="35.25" customHeight="1"/>
    <row r="712" ht="35.25" customHeight="1"/>
    <row r="713" ht="35.25" customHeight="1"/>
    <row r="714" ht="35.25" customHeight="1"/>
    <row r="715" ht="35.25" customHeight="1"/>
    <row r="716" ht="35.25" customHeight="1"/>
    <row r="717" ht="35.25" customHeight="1"/>
    <row r="718" ht="35.25" customHeight="1"/>
    <row r="719" ht="35.25" customHeight="1"/>
    <row r="720"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600000000000001" customHeight="1"/>
    <row r="750" ht="20.45" customHeight="1"/>
    <row r="751" ht="20.45" customHeight="1"/>
    <row r="752" ht="21.6" customHeight="1"/>
    <row r="753" ht="22.15" customHeight="1"/>
    <row r="754" ht="23.45" customHeight="1"/>
    <row r="755" ht="18" customHeight="1"/>
    <row r="756" ht="20.45" customHeight="1"/>
    <row r="757" ht="21" customHeight="1"/>
    <row r="758" ht="23.45" customHeight="1"/>
    <row r="759" ht="19.899999999999999" customHeight="1"/>
    <row r="760" ht="19.899999999999999" customHeight="1"/>
    <row r="761" ht="20.45" customHeight="1"/>
    <row r="762" ht="20.45" customHeight="1"/>
    <row r="763" ht="24" customHeight="1"/>
    <row r="764" ht="18" customHeight="1"/>
    <row r="765" ht="22.9" customHeight="1"/>
    <row r="766" ht="22.9" customHeight="1"/>
    <row r="767" ht="19.899999999999999" customHeight="1"/>
    <row r="768" ht="18.600000000000001" customHeight="1"/>
    <row r="769" ht="19.899999999999999" customHeight="1"/>
    <row r="770" ht="23.45" customHeight="1"/>
    <row r="771" ht="20.45" customHeight="1"/>
    <row r="772" ht="22.15" customHeight="1"/>
    <row r="773" ht="17.45" customHeight="1"/>
    <row r="774" ht="23.45" customHeight="1"/>
    <row r="775" ht="22.15" customHeight="1"/>
    <row r="776" ht="20.45" customHeight="1"/>
    <row r="777" ht="18.600000000000001" customHeight="1"/>
    <row r="778" ht="21.6" customHeight="1"/>
    <row r="779" ht="19.149999999999999" customHeight="1"/>
    <row r="780" ht="22.15" customHeight="1"/>
    <row r="781" ht="20.45" customHeight="1"/>
    <row r="782" ht="20.45" customHeight="1"/>
    <row r="783" ht="19.149999999999999" customHeight="1"/>
    <row r="784" ht="21.6" customHeight="1"/>
    <row r="785" ht="19.899999999999999" customHeight="1"/>
    <row r="786" ht="18" customHeight="1"/>
    <row r="787" ht="19.149999999999999" customHeight="1"/>
    <row r="788" ht="19.899999999999999" customHeight="1"/>
    <row r="789" ht="18" customHeight="1"/>
    <row r="790" ht="16.899999999999999" customHeight="1"/>
    <row r="791" ht="16.899999999999999" customHeight="1"/>
    <row r="792" ht="16.149999999999999" customHeight="1"/>
    <row r="793" ht="18.600000000000001" customHeight="1"/>
    <row r="794" ht="20.45" customHeight="1"/>
    <row r="795" ht="15.6" customHeight="1"/>
    <row r="796" ht="20.45" customHeight="1"/>
    <row r="797" ht="19.149999999999999" customHeight="1"/>
    <row r="798" ht="16.899999999999999" customHeight="1"/>
    <row r="799" ht="21.6" customHeight="1"/>
    <row r="800" ht="21.6" customHeight="1"/>
    <row r="801" ht="16.899999999999999" customHeight="1"/>
    <row r="802" ht="21.6" customHeight="1"/>
    <row r="803" ht="21.6" customHeight="1"/>
    <row r="804" ht="21.6" customHeight="1"/>
    <row r="805" ht="21.6" customHeight="1"/>
    <row r="806" ht="18.600000000000001" customHeight="1"/>
    <row r="807" ht="18" customHeight="1"/>
    <row r="808" ht="35.25" customHeight="1"/>
    <row r="809" ht="35.25" customHeight="1"/>
    <row r="810" ht="35.25" customHeight="1"/>
    <row r="811" ht="35.25" customHeight="1"/>
    <row r="812" ht="35.25" customHeight="1"/>
    <row r="813" ht="35.25" customHeight="1"/>
    <row r="814" ht="35.25" customHeight="1"/>
    <row r="815" ht="35.25" customHeight="1"/>
    <row r="816" ht="35.25" customHeight="1"/>
    <row r="817" ht="35.25" customHeight="1"/>
    <row r="818" ht="35.25" customHeight="1"/>
    <row r="819" ht="35.25" customHeight="1"/>
    <row r="820" ht="35.25" customHeight="1"/>
    <row r="821" ht="35.25" customHeight="1"/>
    <row r="822" ht="35.25" customHeight="1"/>
    <row r="823" ht="35.25" customHeight="1"/>
    <row r="824" ht="35.25" customHeight="1"/>
    <row r="825" ht="35.25" customHeight="1"/>
    <row r="826" ht="35.25" customHeight="1"/>
    <row r="827" ht="35.25" customHeight="1"/>
    <row r="828" ht="35.25" customHeight="1"/>
    <row r="829" ht="35.25" customHeight="1"/>
    <row r="830" ht="35.25" customHeight="1"/>
    <row r="831" ht="35.25" customHeight="1"/>
    <row r="832" ht="35.25" customHeight="1"/>
    <row r="833" ht="35.25" customHeight="1"/>
    <row r="834" ht="35.25" customHeight="1"/>
    <row r="835" ht="35.25" customHeight="1"/>
    <row r="836" ht="35.25" customHeight="1"/>
    <row r="837" ht="35.25" customHeight="1"/>
    <row r="838" ht="35.25" customHeight="1"/>
    <row r="839" ht="35.25" customHeight="1"/>
    <row r="840" ht="35.25" customHeight="1"/>
    <row r="841" ht="35.25" customHeight="1"/>
    <row r="842" ht="35.25" customHeight="1"/>
    <row r="843" ht="35.25" customHeight="1"/>
    <row r="844" ht="35.25" customHeight="1"/>
    <row r="845" ht="35.25" customHeight="1"/>
    <row r="846" ht="35.25" customHeight="1"/>
    <row r="847" ht="35.25" customHeight="1"/>
    <row r="848" ht="35.25" customHeight="1"/>
    <row r="849" ht="35.25" customHeight="1"/>
    <row r="850" ht="35.25" customHeight="1"/>
    <row r="851" ht="35.25" customHeight="1"/>
    <row r="852" ht="35.25" customHeight="1"/>
    <row r="853" ht="35.25" customHeight="1"/>
    <row r="854" ht="35.25" customHeight="1"/>
    <row r="855" ht="35.25" customHeight="1"/>
    <row r="856" ht="35.25" customHeight="1"/>
    <row r="857" ht="35.25" customHeight="1"/>
    <row r="858" ht="35.25" customHeight="1"/>
    <row r="859" ht="35.25" customHeight="1"/>
    <row r="860" ht="35.25" customHeight="1"/>
    <row r="861" ht="35.25" customHeight="1"/>
    <row r="862" ht="35.25" customHeight="1"/>
    <row r="863" ht="35.25" customHeight="1"/>
    <row r="864" ht="35.25" customHeight="1"/>
    <row r="865" ht="35.25" customHeight="1"/>
    <row r="866" ht="35.25" customHeight="1"/>
    <row r="867" ht="35.25" customHeight="1"/>
    <row r="868" ht="35.25" customHeight="1"/>
    <row r="869" ht="35.25" customHeight="1"/>
    <row r="870" ht="35.25" customHeight="1"/>
    <row r="871" ht="35.25" customHeight="1"/>
    <row r="872" ht="35.25" customHeight="1"/>
    <row r="873" ht="35.25" customHeight="1"/>
    <row r="874" ht="35.25" customHeight="1"/>
    <row r="875" ht="35.25" customHeight="1"/>
  </sheetData>
  <sheetProtection algorithmName="SHA-512" hashValue="Pov014r5tnCnXlzkeTkR3ZI0IF3JN4yYG1rPXMYb34S4KCaPkv5jq2jVOlHrKIoKKjZfhUBF31PEkIcyVpWrQw==" saltValue="zdfTUzsYYcaYJ4hjs1+jcw==" spinCount="100000" sheet="1" objects="1" scenarios="1"/>
  <autoFilter ref="A19:EV19"/>
  <mergeCells count="254">
    <mergeCell ref="GE12:GE18"/>
    <mergeCell ref="FY12:FY18"/>
    <mergeCell ref="FZ12:FZ18"/>
    <mergeCell ref="GA12:GA18"/>
    <mergeCell ref="GB12:GB18"/>
    <mergeCell ref="GC12:GC18"/>
    <mergeCell ref="GD12:GD18"/>
    <mergeCell ref="FW12:FW18"/>
    <mergeCell ref="FX12:FX18"/>
    <mergeCell ref="FV12:FV18"/>
    <mergeCell ref="FQ12:FQ18"/>
    <mergeCell ref="FR12:FR18"/>
    <mergeCell ref="FS12:FS18"/>
    <mergeCell ref="FT12:FT18"/>
    <mergeCell ref="FU12:FU18"/>
    <mergeCell ref="EW12:EW18"/>
    <mergeCell ref="EX12:EX18"/>
    <mergeCell ref="FA12:FA18"/>
    <mergeCell ref="FB12:FB18"/>
    <mergeCell ref="EZ12:EZ18"/>
    <mergeCell ref="FK12:FK18"/>
    <mergeCell ref="FE12:FE18"/>
    <mergeCell ref="FF12:FF18"/>
    <mergeCell ref="FG12:FG18"/>
    <mergeCell ref="FH12:FH18"/>
    <mergeCell ref="FI12:FI18"/>
    <mergeCell ref="FJ12:FJ18"/>
    <mergeCell ref="FD12:FD18"/>
    <mergeCell ref="FC12:FC18"/>
    <mergeCell ref="FO12:FO18"/>
    <mergeCell ref="FP12:FP18"/>
    <mergeCell ref="FM12:FM18"/>
    <mergeCell ref="FN12:FN18"/>
    <mergeCell ref="DN17:DO17"/>
    <mergeCell ref="DP17:DQ17"/>
    <mergeCell ref="EV12:EV18"/>
    <mergeCell ref="EP12:EP18"/>
    <mergeCell ref="EQ12:EQ18"/>
    <mergeCell ref="ER12:ER18"/>
    <mergeCell ref="ES12:ES18"/>
    <mergeCell ref="ET12:ET18"/>
    <mergeCell ref="EU12:EU18"/>
    <mergeCell ref="DT17:DU17"/>
    <mergeCell ref="DL16:DO16"/>
    <mergeCell ref="DP16:DS16"/>
    <mergeCell ref="DT16:DW16"/>
    <mergeCell ref="CY13:EC13"/>
    <mergeCell ref="DX14:DY17"/>
    <mergeCell ref="DZ14:DZ18"/>
    <mergeCell ref="EA14:EB14"/>
    <mergeCell ref="CY17:CY18"/>
    <mergeCell ref="EL13:EL18"/>
    <mergeCell ref="EM13:EM18"/>
    <mergeCell ref="EJ12:EM12"/>
    <mergeCell ref="EN12:EN18"/>
    <mergeCell ref="ED13:ED18"/>
    <mergeCell ref="DI16:DJ16"/>
    <mergeCell ref="FL12:FL18"/>
    <mergeCell ref="EJ13:EJ18"/>
    <mergeCell ref="EF13:EF18"/>
    <mergeCell ref="EG13:EG18"/>
    <mergeCell ref="EH13:EH18"/>
    <mergeCell ref="EI13:EI18"/>
    <mergeCell ref="CH16:CI16"/>
    <mergeCell ref="CL15:CL18"/>
    <mergeCell ref="CO17:CP17"/>
    <mergeCell ref="CQ17:CR17"/>
    <mergeCell ref="CM15:CP15"/>
    <mergeCell ref="DI17:DI18"/>
    <mergeCell ref="EY12:EY18"/>
    <mergeCell ref="EC14:EC18"/>
    <mergeCell ref="EO12:EO18"/>
    <mergeCell ref="DL15:DO15"/>
    <mergeCell ref="DP15:DW15"/>
    <mergeCell ref="EA15:EA18"/>
    <mergeCell ref="EB15:EB18"/>
    <mergeCell ref="CU17:CV17"/>
    <mergeCell ref="DE17:DE18"/>
    <mergeCell ref="DF17:DF18"/>
    <mergeCell ref="DE16:DF16"/>
    <mergeCell ref="DG16:DH16"/>
    <mergeCell ref="DG17:DG18"/>
    <mergeCell ref="DA16:DB16"/>
    <mergeCell ref="DC16:DD16"/>
    <mergeCell ref="CZ17:CZ18"/>
    <mergeCell ref="EK13:EK18"/>
    <mergeCell ref="BK14:BK18"/>
    <mergeCell ref="BL14:BL18"/>
    <mergeCell ref="BC17:BC18"/>
    <mergeCell ref="BW14:BX16"/>
    <mergeCell ref="BY14:CC15"/>
    <mergeCell ref="EE13:EE18"/>
    <mergeCell ref="CB17:CB18"/>
    <mergeCell ref="CA17:CA18"/>
    <mergeCell ref="BY13:CX13"/>
    <mergeCell ref="BX17:BX18"/>
    <mergeCell ref="BY17:BY18"/>
    <mergeCell ref="CD16:CE16"/>
    <mergeCell ref="CC16:CC18"/>
    <mergeCell ref="CQ15:CX15"/>
    <mergeCell ref="CJ17:CJ18"/>
    <mergeCell ref="CK17:CK18"/>
    <mergeCell ref="CW17:CX17"/>
    <mergeCell ref="CJ16:CK16"/>
    <mergeCell ref="CM16:CP16"/>
    <mergeCell ref="CQ16:CT16"/>
    <mergeCell ref="CU16:CX16"/>
    <mergeCell ref="CH17:CH18"/>
    <mergeCell ref="CI17:CI18"/>
    <mergeCell ref="CM17:CN17"/>
    <mergeCell ref="W8:AK8"/>
    <mergeCell ref="DV8:EI9"/>
    <mergeCell ref="W9:AK9"/>
    <mergeCell ref="AR14:AR16"/>
    <mergeCell ref="BE16:BE18"/>
    <mergeCell ref="BF16:BF18"/>
    <mergeCell ref="AS14:AS16"/>
    <mergeCell ref="AT14:AT16"/>
    <mergeCell ref="AU14:AU16"/>
    <mergeCell ref="CD14:CG15"/>
    <mergeCell ref="CH14:CK15"/>
    <mergeCell ref="CM14:CX14"/>
    <mergeCell ref="CY14:DB15"/>
    <mergeCell ref="DC14:DF15"/>
    <mergeCell ref="DG14:DJ15"/>
    <mergeCell ref="DL14:DW14"/>
    <mergeCell ref="W10:AK10"/>
    <mergeCell ref="AE12:CX12"/>
    <mergeCell ref="CF16:CG16"/>
    <mergeCell ref="CS17:CT17"/>
    <mergeCell ref="AY17:AY18"/>
    <mergeCell ref="AL15:AM16"/>
    <mergeCell ref="CA16:CB16"/>
    <mergeCell ref="BM13:BM18"/>
    <mergeCell ref="F16:F18"/>
    <mergeCell ref="CY12:EI12"/>
    <mergeCell ref="W13:W18"/>
    <mergeCell ref="X13:AA13"/>
    <mergeCell ref="AB13:AB18"/>
    <mergeCell ref="AC13:AC18"/>
    <mergeCell ref="AV14:AV18"/>
    <mergeCell ref="AW14:AW18"/>
    <mergeCell ref="CY16:CZ16"/>
    <mergeCell ref="DR17:DS17"/>
    <mergeCell ref="DH17:DH18"/>
    <mergeCell ref="DL17:DM17"/>
    <mergeCell ref="CG17:CG18"/>
    <mergeCell ref="BW17:BW18"/>
    <mergeCell ref="T13:T18"/>
    <mergeCell ref="A13:N13"/>
    <mergeCell ref="O13:P14"/>
    <mergeCell ref="A16:A18"/>
    <mergeCell ref="Q13:R14"/>
    <mergeCell ref="BY16:BZ16"/>
    <mergeCell ref="DJ17:DJ18"/>
    <mergeCell ref="DV17:DW17"/>
    <mergeCell ref="DA17:DA18"/>
    <mergeCell ref="DK15:DK18"/>
    <mergeCell ref="X14:X18"/>
    <mergeCell ref="Y14:Y18"/>
    <mergeCell ref="Z14:Z18"/>
    <mergeCell ref="AZ17:AZ18"/>
    <mergeCell ref="BA17:BA18"/>
    <mergeCell ref="DB17:DB18"/>
    <mergeCell ref="DC17:DC18"/>
    <mergeCell ref="DD17:DD18"/>
    <mergeCell ref="CD17:CD18"/>
    <mergeCell ref="AJ14:AJ18"/>
    <mergeCell ref="BN13:BN18"/>
    <mergeCell ref="BO13:BO18"/>
    <mergeCell ref="AY13:BL13"/>
    <mergeCell ref="BP13:BP18"/>
    <mergeCell ref="BQ13:BQ18"/>
    <mergeCell ref="BR13:BU14"/>
    <mergeCell ref="BV13:BX13"/>
    <mergeCell ref="BC14:BC16"/>
    <mergeCell ref="BD14:BD18"/>
    <mergeCell ref="BE14:BG14"/>
    <mergeCell ref="BS15:BU15"/>
    <mergeCell ref="BZ17:BZ18"/>
    <mergeCell ref="BR15:BR18"/>
    <mergeCell ref="BE15:BG15"/>
    <mergeCell ref="S12:S18"/>
    <mergeCell ref="A12:R12"/>
    <mergeCell ref="AA14:AA18"/>
    <mergeCell ref="AH14:AH18"/>
    <mergeCell ref="AI14:AI18"/>
    <mergeCell ref="A14:H14"/>
    <mergeCell ref="BI14:BI18"/>
    <mergeCell ref="AZ14:AZ16"/>
    <mergeCell ref="BA14:BA16"/>
    <mergeCell ref="BB14:BB16"/>
    <mergeCell ref="BH14:BH18"/>
    <mergeCell ref="AR17:AR18"/>
    <mergeCell ref="AS17:AS18"/>
    <mergeCell ref="AT17:AT18"/>
    <mergeCell ref="AU17:AU18"/>
    <mergeCell ref="AM17:AM18"/>
    <mergeCell ref="AN17:AN18"/>
    <mergeCell ref="AO17:AO18"/>
    <mergeCell ref="BJ14:BJ18"/>
    <mergeCell ref="T2:EI2"/>
    <mergeCell ref="T3:EI3"/>
    <mergeCell ref="T4:EI4"/>
    <mergeCell ref="W6:AK6"/>
    <mergeCell ref="BU6:CF6"/>
    <mergeCell ref="DV6:EI6"/>
    <mergeCell ref="W7:AK7"/>
    <mergeCell ref="BU7:CF7"/>
    <mergeCell ref="DV7:EI7"/>
    <mergeCell ref="AY14:AY16"/>
    <mergeCell ref="H16:H18"/>
    <mergeCell ref="A15:D15"/>
    <mergeCell ref="E16:E18"/>
    <mergeCell ref="AK14:AK18"/>
    <mergeCell ref="AX14:AX18"/>
    <mergeCell ref="N15:N18"/>
    <mergeCell ref="O15:O18"/>
    <mergeCell ref="I14:J14"/>
    <mergeCell ref="K14:L14"/>
    <mergeCell ref="M14:N14"/>
    <mergeCell ref="B16:B18"/>
    <mergeCell ref="C16:C18"/>
    <mergeCell ref="D16:D18"/>
    <mergeCell ref="E15:H15"/>
    <mergeCell ref="I15:I18"/>
    <mergeCell ref="J15:J18"/>
    <mergeCell ref="K15:K18"/>
    <mergeCell ref="L15:L18"/>
    <mergeCell ref="M15:M18"/>
    <mergeCell ref="BB17:BB18"/>
    <mergeCell ref="P15:P18"/>
    <mergeCell ref="Q15:Q18"/>
    <mergeCell ref="R15:R18"/>
    <mergeCell ref="G16:G18"/>
    <mergeCell ref="CF17:CF18"/>
    <mergeCell ref="AF15:AF18"/>
    <mergeCell ref="AG15:AG18"/>
    <mergeCell ref="AD13:AD18"/>
    <mergeCell ref="AE13:AE18"/>
    <mergeCell ref="AF13:AG14"/>
    <mergeCell ref="AH13:AK13"/>
    <mergeCell ref="BV14:BV18"/>
    <mergeCell ref="AL13:AO14"/>
    <mergeCell ref="AP13:AP18"/>
    <mergeCell ref="AQ13:AQ18"/>
    <mergeCell ref="AR13:AX13"/>
    <mergeCell ref="BS16:BS18"/>
    <mergeCell ref="BG16:BG18"/>
    <mergeCell ref="BT16:BT18"/>
    <mergeCell ref="BU16:BU18"/>
    <mergeCell ref="AN15:AO16"/>
    <mergeCell ref="CE17:CE18"/>
    <mergeCell ref="AL17:AL18"/>
  </mergeCells>
  <phoneticPr fontId="6" type="noConversion"/>
  <pageMargins left="0.7" right="0.7" top="0.75" bottom="0.75" header="0.3" footer="0.3"/>
  <pageSetup paperSize="9" orientation="portrait" horizontalDpi="4294967293" verticalDpi="0"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F101"/>
  <sheetViews>
    <sheetView topLeftCell="A11" zoomScaleNormal="100" workbookViewId="0">
      <selection activeCell="B15" sqref="B15:FF101"/>
    </sheetView>
  </sheetViews>
  <sheetFormatPr defaultColWidth="9.140625" defaultRowHeight="15"/>
  <cols>
    <col min="1" max="1" width="3.85546875" style="293" customWidth="1"/>
    <col min="2" max="2" width="4.28515625" customWidth="1"/>
    <col min="3" max="3" width="49.42578125" customWidth="1"/>
    <col min="4" max="9" width="4.28515625" customWidth="1"/>
    <col min="10" max="10" width="4.5703125" customWidth="1"/>
    <col min="11" max="54" width="4.28515625" customWidth="1"/>
    <col min="55" max="55" width="44.140625" customWidth="1"/>
    <col min="56" max="56" width="36.140625" style="67" customWidth="1"/>
    <col min="57" max="57" width="29" style="67" customWidth="1"/>
    <col min="58" max="58" width="50.7109375" style="67" customWidth="1"/>
    <col min="59" max="59" width="45.7109375" style="67" customWidth="1"/>
  </cols>
  <sheetData>
    <row r="1" spans="1:162" s="293" customFormat="1" ht="36" hidden="1" customHeight="1">
      <c r="B1" s="293">
        <v>1</v>
      </c>
      <c r="C1" s="67" t="s">
        <v>996</v>
      </c>
      <c r="D1" s="293">
        <v>1</v>
      </c>
      <c r="E1" s="293">
        <v>2</v>
      </c>
      <c r="F1" s="293">
        <v>1</v>
      </c>
      <c r="I1" s="293">
        <v>1</v>
      </c>
      <c r="K1" s="293">
        <v>1</v>
      </c>
      <c r="N1" s="293">
        <v>1</v>
      </c>
      <c r="R1" s="293">
        <v>1</v>
      </c>
      <c r="AI1" s="293">
        <v>0</v>
      </c>
      <c r="AJ1" s="293">
        <v>1</v>
      </c>
      <c r="AK1" s="293">
        <v>1</v>
      </c>
      <c r="AL1" s="293">
        <v>2</v>
      </c>
      <c r="AM1" s="293">
        <v>1</v>
      </c>
      <c r="AP1" s="293">
        <v>2</v>
      </c>
      <c r="AQ1" s="293">
        <v>2</v>
      </c>
      <c r="AR1" s="293">
        <v>2</v>
      </c>
      <c r="AS1" s="293">
        <v>2</v>
      </c>
      <c r="AT1" s="293">
        <v>2</v>
      </c>
      <c r="AU1" s="293">
        <v>2</v>
      </c>
      <c r="AV1" s="293">
        <v>6</v>
      </c>
      <c r="AW1" s="293">
        <v>6</v>
      </c>
      <c r="AX1" s="293">
        <v>2</v>
      </c>
      <c r="AY1" s="293">
        <v>2</v>
      </c>
      <c r="AZ1" s="293">
        <v>1</v>
      </c>
      <c r="BA1" s="293">
        <v>1</v>
      </c>
      <c r="BD1" s="67" t="s">
        <v>991</v>
      </c>
      <c r="BE1" s="67" t="s">
        <v>992</v>
      </c>
      <c r="BF1" s="67" t="s">
        <v>993</v>
      </c>
      <c r="BG1" s="67" t="s">
        <v>985</v>
      </c>
      <c r="BH1" s="293">
        <v>18</v>
      </c>
      <c r="BI1" s="293">
        <v>1</v>
      </c>
    </row>
    <row r="2" spans="1:162" s="293" customFormat="1" ht="14.45" hidden="1" customHeight="1">
      <c r="A2" s="293" t="s">
        <v>123</v>
      </c>
      <c r="B2" s="357" t="s">
        <v>1</v>
      </c>
      <c r="C2" s="366"/>
      <c r="D2" s="293" t="s">
        <v>715</v>
      </c>
      <c r="E2" s="357"/>
      <c r="F2" s="357"/>
      <c r="G2" s="357"/>
      <c r="H2" s="357"/>
      <c r="I2" s="357"/>
      <c r="J2" s="357"/>
      <c r="K2" s="357"/>
      <c r="L2" s="357"/>
      <c r="M2" s="357"/>
      <c r="N2" s="357"/>
      <c r="O2" s="357"/>
      <c r="P2" s="357"/>
      <c r="Q2" s="357"/>
      <c r="R2" s="357"/>
      <c r="S2" s="357"/>
      <c r="T2" s="357"/>
      <c r="U2" s="357"/>
      <c r="V2" s="357"/>
      <c r="W2" s="357"/>
      <c r="X2" s="357"/>
      <c r="Y2" s="357"/>
      <c r="Z2" s="357"/>
      <c r="AA2" s="357"/>
      <c r="AB2" s="357"/>
      <c r="AC2" s="357"/>
      <c r="AD2" s="357"/>
      <c r="AE2" s="357"/>
      <c r="AF2" s="357"/>
      <c r="AG2" s="357"/>
      <c r="AH2" s="357"/>
      <c r="AI2" s="357"/>
      <c r="AJ2" s="357"/>
      <c r="AK2" s="357"/>
      <c r="AL2" s="357"/>
      <c r="AM2" s="357"/>
      <c r="AN2" s="357"/>
      <c r="AO2" s="357"/>
      <c r="AP2" s="357"/>
      <c r="AQ2" s="357"/>
      <c r="AR2" s="357"/>
      <c r="AS2" s="357"/>
      <c r="AT2" s="357"/>
      <c r="AU2" s="357"/>
      <c r="AV2" s="357"/>
      <c r="AW2" s="357"/>
      <c r="AX2" s="357"/>
      <c r="AY2" s="357"/>
      <c r="AZ2" s="337" t="s">
        <v>135</v>
      </c>
      <c r="BA2" s="337"/>
      <c r="BB2" s="337"/>
      <c r="BD2" s="67"/>
      <c r="BE2" s="67"/>
      <c r="BF2" s="67"/>
      <c r="BG2" s="67"/>
    </row>
    <row r="3" spans="1:162" s="293" customFormat="1" ht="14.45" hidden="1" customHeight="1">
      <c r="A3" s="358">
        <v>1</v>
      </c>
      <c r="B3" s="359" t="s">
        <v>136</v>
      </c>
      <c r="C3" s="367"/>
      <c r="D3" s="293" t="s">
        <v>726</v>
      </c>
      <c r="E3" s="359"/>
      <c r="F3" s="359"/>
      <c r="G3" s="359"/>
      <c r="H3" s="359"/>
      <c r="I3" s="359"/>
      <c r="J3" s="359"/>
      <c r="K3" s="359"/>
      <c r="L3" s="359"/>
      <c r="M3" s="359"/>
      <c r="N3" s="359"/>
      <c r="O3" s="359"/>
      <c r="P3" s="359"/>
      <c r="Q3" s="359"/>
      <c r="R3" s="359"/>
      <c r="S3" s="359"/>
      <c r="T3" s="359"/>
      <c r="U3" s="359"/>
      <c r="V3" s="359"/>
      <c r="W3" s="359"/>
      <c r="X3" s="359"/>
      <c r="Y3" s="359"/>
      <c r="Z3" s="359"/>
      <c r="AA3" s="359"/>
      <c r="AB3" s="359"/>
      <c r="AC3" s="359"/>
      <c r="AD3" s="359"/>
      <c r="AE3" s="359"/>
      <c r="AF3" s="359"/>
      <c r="AG3" s="359"/>
      <c r="AH3" s="359"/>
      <c r="AI3" s="359"/>
      <c r="AJ3" s="359"/>
      <c r="AK3" s="359"/>
      <c r="AL3" s="359"/>
      <c r="AM3" s="359"/>
      <c r="AN3" s="359"/>
      <c r="AO3" s="359"/>
      <c r="AP3" s="359"/>
      <c r="AQ3" s="359"/>
      <c r="AR3" s="359"/>
      <c r="AS3" s="359"/>
      <c r="AT3" s="359"/>
      <c r="AU3" s="359"/>
      <c r="AV3" s="359"/>
      <c r="AW3" s="359"/>
      <c r="AX3" s="359"/>
      <c r="AY3" s="359"/>
      <c r="AZ3" s="337" t="s">
        <v>137</v>
      </c>
      <c r="BA3" s="337"/>
      <c r="BB3" s="337"/>
      <c r="BD3" s="67"/>
      <c r="BE3" s="67"/>
      <c r="BF3" s="67"/>
      <c r="BG3" s="67"/>
    </row>
    <row r="4" spans="1:162" s="293" customFormat="1" ht="14.45" hidden="1" customHeight="1">
      <c r="C4" s="67"/>
      <c r="D4" s="293" t="s">
        <v>718</v>
      </c>
      <c r="BD4" s="67"/>
      <c r="BE4" s="67"/>
      <c r="BF4" s="67"/>
      <c r="BG4" s="67"/>
    </row>
    <row r="5" spans="1:162" s="293" customFormat="1" ht="14.45" hidden="1" customHeight="1">
      <c r="C5" s="67" t="s">
        <v>138</v>
      </c>
      <c r="D5" s="293" t="s">
        <v>719</v>
      </c>
      <c r="E5" s="360"/>
      <c r="F5" s="360"/>
      <c r="G5" s="360"/>
      <c r="H5" s="360"/>
      <c r="I5" s="360"/>
      <c r="J5" s="360"/>
      <c r="BD5" s="67"/>
      <c r="BE5" s="67"/>
      <c r="BF5" s="67"/>
      <c r="BG5" s="67"/>
    </row>
    <row r="6" spans="1:162" s="293" customFormat="1" ht="14.45" hidden="1" customHeight="1">
      <c r="A6" s="361"/>
      <c r="C6" s="67" t="s">
        <v>139</v>
      </c>
      <c r="D6" s="293" t="s">
        <v>720</v>
      </c>
      <c r="E6" s="360"/>
      <c r="F6" s="360"/>
      <c r="G6" s="360"/>
      <c r="H6" s="360"/>
      <c r="I6" s="360"/>
      <c r="J6" s="360"/>
      <c r="BD6" s="67"/>
      <c r="BE6" s="67"/>
      <c r="BF6" s="67"/>
      <c r="BG6" s="67"/>
    </row>
    <row r="7" spans="1:162" s="293" customFormat="1" ht="14.45" hidden="1" customHeight="1">
      <c r="C7" s="67" t="s">
        <v>140</v>
      </c>
      <c r="D7" s="293" t="s">
        <v>721</v>
      </c>
      <c r="E7" s="360"/>
      <c r="F7" s="360"/>
      <c r="G7" s="360"/>
      <c r="H7" s="360"/>
      <c r="I7" s="360"/>
      <c r="J7" s="360"/>
      <c r="BD7" s="67"/>
      <c r="BE7" s="67"/>
      <c r="BF7" s="67"/>
      <c r="BG7" s="67"/>
    </row>
    <row r="8" spans="1:162" s="293" customFormat="1" ht="14.45" hidden="1" customHeight="1">
      <c r="C8" s="67" t="s">
        <v>141</v>
      </c>
      <c r="D8" s="293" t="s">
        <v>722</v>
      </c>
      <c r="E8" s="360"/>
      <c r="F8" s="360"/>
      <c r="G8" s="360"/>
      <c r="H8" s="360"/>
      <c r="I8" s="360"/>
      <c r="J8" s="360"/>
      <c r="BD8" s="67"/>
      <c r="BE8" s="67"/>
      <c r="BF8" s="67"/>
      <c r="BG8" s="67"/>
    </row>
    <row r="9" spans="1:162" s="293" customFormat="1" ht="14.45" hidden="1" customHeight="1">
      <c r="C9" s="67" t="s">
        <v>142</v>
      </c>
      <c r="D9" s="293" t="s">
        <v>723</v>
      </c>
      <c r="E9" s="360"/>
      <c r="F9" s="360"/>
      <c r="G9" s="360"/>
      <c r="H9" s="360"/>
      <c r="I9" s="360"/>
      <c r="J9" s="360"/>
      <c r="BD9" s="67"/>
      <c r="BE9" s="67"/>
      <c r="BF9" s="67"/>
      <c r="BG9" s="67"/>
    </row>
    <row r="10" spans="1:162" s="293" customFormat="1" ht="14.45" hidden="1" customHeight="1">
      <c r="A10" s="358"/>
      <c r="C10" s="67"/>
      <c r="D10" s="293" t="s">
        <v>724</v>
      </c>
      <c r="BD10" s="67"/>
      <c r="BE10" s="67"/>
      <c r="BF10" s="67"/>
      <c r="BG10" s="67"/>
    </row>
    <row r="11" spans="1:162" s="362" customFormat="1" ht="30" customHeight="1">
      <c r="A11" s="369"/>
      <c r="B11" s="368"/>
      <c r="C11" s="958"/>
      <c r="D11" s="370"/>
      <c r="E11" s="371"/>
      <c r="F11" s="1918" t="s">
        <v>190</v>
      </c>
      <c r="G11" s="1919"/>
      <c r="H11" s="1920"/>
      <c r="I11" s="1914" t="s">
        <v>144</v>
      </c>
      <c r="J11" s="1915"/>
      <c r="K11" s="1918" t="s">
        <v>145</v>
      </c>
      <c r="L11" s="1919"/>
      <c r="M11" s="1920"/>
      <c r="N11" s="1907" t="s">
        <v>30</v>
      </c>
      <c r="O11" s="1908"/>
      <c r="P11" s="1908"/>
      <c r="Q11" s="1909"/>
      <c r="R11" s="1907" t="s">
        <v>146</v>
      </c>
      <c r="S11" s="1908"/>
      <c r="T11" s="1908"/>
      <c r="U11" s="1908"/>
      <c r="V11" s="1908"/>
      <c r="W11" s="1908"/>
      <c r="X11" s="1908"/>
      <c r="Y11" s="1908"/>
      <c r="Z11" s="1908"/>
      <c r="AA11" s="1908"/>
      <c r="AB11" s="1908"/>
      <c r="AC11" s="1908"/>
      <c r="AD11" s="1908"/>
      <c r="AE11" s="1908"/>
      <c r="AF11" s="1908"/>
      <c r="AG11" s="1908"/>
      <c r="AH11" s="1908"/>
      <c r="AI11" s="1908"/>
      <c r="AJ11" s="1908"/>
      <c r="AK11" s="1908"/>
      <c r="AL11" s="1908"/>
      <c r="AM11" s="1908"/>
      <c r="AN11" s="1908"/>
      <c r="AO11" s="1909"/>
      <c r="AP11" s="1904" t="s">
        <v>147</v>
      </c>
      <c r="AQ11" s="1905"/>
      <c r="AR11" s="1905"/>
      <c r="AS11" s="1905"/>
      <c r="AT11" s="1905"/>
      <c r="AU11" s="1905"/>
      <c r="AV11" s="1905"/>
      <c r="AW11" s="1905"/>
      <c r="AX11" s="1905"/>
      <c r="AY11" s="1905"/>
      <c r="AZ11" s="1906"/>
      <c r="BA11" s="1901" t="s">
        <v>45</v>
      </c>
      <c r="BB11" s="1901" t="s">
        <v>46</v>
      </c>
      <c r="BC11" s="1901" t="s">
        <v>164</v>
      </c>
      <c r="BD11" s="1901" t="s">
        <v>186</v>
      </c>
      <c r="BE11" s="1901" t="s">
        <v>187</v>
      </c>
      <c r="BF11" s="1901" t="s">
        <v>188</v>
      </c>
      <c r="BG11" s="1901" t="s">
        <v>189</v>
      </c>
      <c r="BH11" s="1901" t="s">
        <v>190</v>
      </c>
      <c r="BI11" s="1901" t="s">
        <v>994</v>
      </c>
      <c r="BJ11" s="1901" t="s">
        <v>995</v>
      </c>
      <c r="BK11" s="363"/>
      <c r="BL11" s="363"/>
      <c r="BM11" s="363"/>
      <c r="BN11" s="363"/>
      <c r="BO11" s="363"/>
      <c r="BP11" s="363"/>
      <c r="BQ11" s="363"/>
      <c r="BR11" s="363"/>
      <c r="BS11" s="363"/>
      <c r="BT11" s="363"/>
      <c r="BU11" s="363"/>
      <c r="BV11" s="363"/>
      <c r="BW11" s="363"/>
      <c r="BX11" s="363"/>
      <c r="BY11" s="363"/>
      <c r="BZ11" s="363"/>
      <c r="CA11" s="363"/>
      <c r="CB11" s="363"/>
      <c r="CC11" s="363"/>
      <c r="CD11" s="363"/>
      <c r="CE11" s="363"/>
      <c r="CF11" s="363"/>
      <c r="CG11" s="363"/>
      <c r="CH11" s="363"/>
      <c r="CI11" s="363"/>
      <c r="CJ11" s="363"/>
      <c r="CK11" s="363"/>
      <c r="CL11" s="363"/>
      <c r="CM11" s="363"/>
      <c r="CN11" s="363"/>
      <c r="CO11" s="363"/>
      <c r="CP11" s="363"/>
      <c r="CQ11" s="363"/>
      <c r="CR11" s="363"/>
      <c r="CS11" s="363"/>
      <c r="CT11" s="363"/>
      <c r="CU11" s="363"/>
      <c r="CV11" s="363"/>
      <c r="CW11" s="363"/>
      <c r="CX11" s="363"/>
      <c r="CY11" s="363"/>
      <c r="CZ11" s="363"/>
      <c r="DA11" s="363"/>
      <c r="DB11" s="363"/>
      <c r="DC11" s="363"/>
      <c r="DD11" s="363"/>
      <c r="DE11" s="363"/>
      <c r="DF11" s="363"/>
      <c r="DG11" s="363"/>
      <c r="DH11" s="363"/>
      <c r="DI11" s="363"/>
      <c r="DJ11" s="363"/>
      <c r="DK11" s="363"/>
      <c r="DL11" s="363"/>
      <c r="DM11" s="363"/>
      <c r="DN11" s="363"/>
      <c r="DO11" s="363"/>
      <c r="DP11" s="363"/>
      <c r="DQ11" s="363"/>
      <c r="DR11" s="363"/>
      <c r="DS11" s="363"/>
      <c r="DT11" s="363"/>
      <c r="DU11" s="363"/>
      <c r="DV11" s="363"/>
      <c r="DW11" s="363"/>
      <c r="DX11" s="363"/>
      <c r="DY11" s="363"/>
      <c r="DZ11" s="363"/>
      <c r="EA11" s="363"/>
      <c r="EB11" s="363"/>
      <c r="EC11" s="363"/>
      <c r="ED11" s="363"/>
      <c r="EE11" s="363"/>
      <c r="EF11" s="363"/>
      <c r="EG11" s="363"/>
      <c r="EH11" s="363"/>
      <c r="EI11" s="363"/>
      <c r="EJ11" s="363"/>
      <c r="EK11" s="363"/>
      <c r="EL11" s="363"/>
      <c r="EM11" s="363"/>
      <c r="EN11" s="363"/>
      <c r="EO11" s="363"/>
      <c r="EP11" s="363"/>
      <c r="EQ11" s="363"/>
      <c r="ER11" s="363"/>
      <c r="ES11" s="363"/>
      <c r="ET11" s="363"/>
      <c r="EU11" s="363"/>
      <c r="EV11" s="363"/>
      <c r="EW11" s="363"/>
      <c r="EX11" s="363"/>
      <c r="EY11" s="363"/>
      <c r="EZ11" s="363"/>
      <c r="FA11" s="363"/>
      <c r="FB11" s="363"/>
      <c r="FC11" s="363"/>
      <c r="FD11" s="363"/>
      <c r="FE11" s="363"/>
      <c r="FF11" s="363"/>
    </row>
    <row r="12" spans="1:162" s="362" customFormat="1" ht="37.5" customHeight="1">
      <c r="A12" s="369"/>
      <c r="B12" s="883"/>
      <c r="C12" s="959"/>
      <c r="D12" s="375"/>
      <c r="E12" s="1902" t="s">
        <v>54</v>
      </c>
      <c r="F12" s="1921"/>
      <c r="G12" s="1922"/>
      <c r="H12" s="1923"/>
      <c r="I12" s="1916"/>
      <c r="J12" s="1917"/>
      <c r="K12" s="1924" t="s">
        <v>57</v>
      </c>
      <c r="L12" s="1925" t="s">
        <v>58</v>
      </c>
      <c r="M12" s="1925" t="s">
        <v>59</v>
      </c>
      <c r="N12" s="1907" t="s">
        <v>89</v>
      </c>
      <c r="O12" s="1909"/>
      <c r="P12" s="1904" t="s">
        <v>90</v>
      </c>
      <c r="Q12" s="1906"/>
      <c r="R12" s="1904" t="s">
        <v>148</v>
      </c>
      <c r="S12" s="1905"/>
      <c r="T12" s="1906"/>
      <c r="U12" s="1904" t="s">
        <v>149</v>
      </c>
      <c r="V12" s="1905"/>
      <c r="W12" s="1905"/>
      <c r="X12" s="1906"/>
      <c r="Y12" s="1904" t="s">
        <v>150</v>
      </c>
      <c r="Z12" s="1905"/>
      <c r="AA12" s="1905"/>
      <c r="AB12" s="1905"/>
      <c r="AC12" s="1906"/>
      <c r="AD12" s="1904" t="s">
        <v>151</v>
      </c>
      <c r="AE12" s="1905"/>
      <c r="AF12" s="1905"/>
      <c r="AG12" s="1905"/>
      <c r="AH12" s="1905"/>
      <c r="AI12" s="1905"/>
      <c r="AJ12" s="1906"/>
      <c r="AK12" s="1901" t="s">
        <v>152</v>
      </c>
      <c r="AL12" s="1904" t="s">
        <v>38</v>
      </c>
      <c r="AM12" s="1905"/>
      <c r="AN12" s="1905"/>
      <c r="AO12" s="1906"/>
      <c r="AP12" s="1910" t="s">
        <v>153</v>
      </c>
      <c r="AQ12" s="1911"/>
      <c r="AR12" s="1910" t="s">
        <v>154</v>
      </c>
      <c r="AS12" s="1911"/>
      <c r="AT12" s="1910" t="s">
        <v>155</v>
      </c>
      <c r="AU12" s="1911"/>
      <c r="AV12" s="1910" t="s">
        <v>82</v>
      </c>
      <c r="AW12" s="1911"/>
      <c r="AX12" s="1912" t="s">
        <v>165</v>
      </c>
      <c r="AY12" s="1901" t="s">
        <v>156</v>
      </c>
      <c r="AZ12" s="1901" t="s">
        <v>157</v>
      </c>
      <c r="BA12" s="1902"/>
      <c r="BB12" s="1902"/>
      <c r="BC12" s="1902"/>
      <c r="BD12" s="1902"/>
      <c r="BE12" s="1902"/>
      <c r="BF12" s="1902"/>
      <c r="BG12" s="1902"/>
      <c r="BH12" s="1902"/>
      <c r="BI12" s="1902"/>
      <c r="BJ12" s="1902"/>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H12" s="363"/>
      <c r="CI12" s="363"/>
      <c r="CJ12" s="363"/>
      <c r="CK12" s="363"/>
      <c r="CL12" s="363"/>
      <c r="CM12" s="363"/>
      <c r="CN12" s="363"/>
      <c r="CO12" s="363"/>
      <c r="CP12" s="363"/>
      <c r="CQ12" s="363"/>
      <c r="CR12" s="363"/>
      <c r="CS12" s="363"/>
      <c r="CT12" s="363"/>
      <c r="CU12" s="363"/>
      <c r="CV12" s="363"/>
      <c r="CW12" s="363"/>
      <c r="CX12" s="363"/>
      <c r="CY12" s="363"/>
      <c r="CZ12" s="363"/>
      <c r="DA12" s="363"/>
      <c r="DB12" s="363"/>
      <c r="DC12" s="363"/>
      <c r="DD12" s="363"/>
      <c r="DE12" s="363"/>
      <c r="DF12" s="363"/>
      <c r="DG12" s="363"/>
      <c r="DH12" s="363"/>
      <c r="DI12" s="363"/>
      <c r="DJ12" s="363"/>
      <c r="DK12" s="363"/>
      <c r="DL12" s="363"/>
      <c r="DM12" s="363"/>
      <c r="DN12" s="363"/>
      <c r="DO12" s="363"/>
      <c r="DP12" s="363"/>
      <c r="DQ12" s="363"/>
      <c r="DR12" s="363"/>
      <c r="DS12" s="363"/>
      <c r="DT12" s="363"/>
      <c r="DU12" s="363"/>
      <c r="DV12" s="363"/>
      <c r="DW12" s="363"/>
      <c r="DX12" s="363"/>
      <c r="DY12" s="363"/>
      <c r="DZ12" s="363"/>
      <c r="EA12" s="363"/>
      <c r="EB12" s="363"/>
      <c r="EC12" s="363"/>
      <c r="ED12" s="363"/>
      <c r="EE12" s="363"/>
      <c r="EF12" s="363"/>
      <c r="EG12" s="363"/>
      <c r="EH12" s="363"/>
      <c r="EI12" s="363"/>
      <c r="EJ12" s="363"/>
      <c r="EK12" s="363"/>
      <c r="EL12" s="363"/>
      <c r="EM12" s="363"/>
      <c r="EN12" s="363"/>
      <c r="EO12" s="363"/>
      <c r="EP12" s="363"/>
      <c r="EQ12" s="363"/>
      <c r="ER12" s="363"/>
      <c r="ES12" s="363"/>
      <c r="ET12" s="363"/>
      <c r="EU12" s="363"/>
      <c r="EV12" s="363"/>
      <c r="EW12" s="363"/>
      <c r="EX12" s="363"/>
      <c r="EY12" s="363"/>
      <c r="EZ12" s="363"/>
      <c r="FA12" s="363"/>
      <c r="FB12" s="363"/>
      <c r="FC12" s="363"/>
      <c r="FD12" s="363"/>
      <c r="FE12" s="363"/>
      <c r="FF12" s="363"/>
    </row>
    <row r="13" spans="1:162" s="362" customFormat="1" ht="71.25" customHeight="1">
      <c r="A13" s="369"/>
      <c r="B13" s="884" t="s">
        <v>143</v>
      </c>
      <c r="C13" s="960" t="s">
        <v>167</v>
      </c>
      <c r="D13" s="376" t="s">
        <v>53</v>
      </c>
      <c r="E13" s="1903"/>
      <c r="F13" s="374" t="s">
        <v>158</v>
      </c>
      <c r="G13" s="374" t="s">
        <v>159</v>
      </c>
      <c r="H13" s="374" t="s">
        <v>160</v>
      </c>
      <c r="I13" s="373" t="s">
        <v>85</v>
      </c>
      <c r="J13" s="373" t="s">
        <v>86</v>
      </c>
      <c r="K13" s="1924"/>
      <c r="L13" s="1925"/>
      <c r="M13" s="1925"/>
      <c r="N13" s="372" t="s">
        <v>116</v>
      </c>
      <c r="O13" s="372" t="s">
        <v>117</v>
      </c>
      <c r="P13" s="372" t="s">
        <v>116</v>
      </c>
      <c r="Q13" s="372" t="s">
        <v>117</v>
      </c>
      <c r="R13" s="372" t="s">
        <v>131</v>
      </c>
      <c r="S13" s="372" t="s">
        <v>161</v>
      </c>
      <c r="T13" s="372" t="s">
        <v>122</v>
      </c>
      <c r="U13" s="372">
        <v>0</v>
      </c>
      <c r="V13" s="372">
        <v>1</v>
      </c>
      <c r="W13" s="372">
        <v>2</v>
      </c>
      <c r="X13" s="372">
        <v>3</v>
      </c>
      <c r="Y13" s="372">
        <v>0</v>
      </c>
      <c r="Z13" s="372">
        <v>1</v>
      </c>
      <c r="AA13" s="372">
        <v>2</v>
      </c>
      <c r="AB13" s="372">
        <v>3</v>
      </c>
      <c r="AC13" s="372">
        <v>4</v>
      </c>
      <c r="AD13" s="372" t="s">
        <v>122</v>
      </c>
      <c r="AE13" s="372" t="s">
        <v>123</v>
      </c>
      <c r="AF13" s="372" t="s">
        <v>124</v>
      </c>
      <c r="AG13" s="372" t="s">
        <v>125</v>
      </c>
      <c r="AH13" s="372" t="s">
        <v>126</v>
      </c>
      <c r="AI13" s="373" t="s">
        <v>69</v>
      </c>
      <c r="AJ13" s="373" t="s">
        <v>162</v>
      </c>
      <c r="AK13" s="1903"/>
      <c r="AL13" s="377" t="s">
        <v>163</v>
      </c>
      <c r="AM13" s="373" t="s">
        <v>107</v>
      </c>
      <c r="AN13" s="373" t="s">
        <v>108</v>
      </c>
      <c r="AO13" s="373" t="s">
        <v>109</v>
      </c>
      <c r="AP13" s="372" t="s">
        <v>116</v>
      </c>
      <c r="AQ13" s="372" t="s">
        <v>117</v>
      </c>
      <c r="AR13" s="372" t="s">
        <v>116</v>
      </c>
      <c r="AS13" s="372" t="s">
        <v>117</v>
      </c>
      <c r="AT13" s="372" t="s">
        <v>116</v>
      </c>
      <c r="AU13" s="372" t="s">
        <v>117</v>
      </c>
      <c r="AV13" s="372" t="s">
        <v>116</v>
      </c>
      <c r="AW13" s="372" t="s">
        <v>117</v>
      </c>
      <c r="AX13" s="1913"/>
      <c r="AY13" s="1903"/>
      <c r="AZ13" s="1903"/>
      <c r="BA13" s="1903"/>
      <c r="BB13" s="1903"/>
      <c r="BC13" s="1903"/>
      <c r="BD13" s="1903"/>
      <c r="BE13" s="1903"/>
      <c r="BF13" s="1903"/>
      <c r="BG13" s="1903"/>
      <c r="BH13" s="1903"/>
      <c r="BI13" s="1903"/>
      <c r="BJ13" s="1903"/>
      <c r="BK13" s="363"/>
      <c r="BL13" s="363"/>
      <c r="BM13" s="363"/>
      <c r="BN13" s="363"/>
      <c r="BO13" s="363"/>
      <c r="BP13" s="363"/>
      <c r="BQ13" s="363"/>
      <c r="BR13" s="363"/>
      <c r="BS13" s="363"/>
      <c r="BT13" s="363"/>
      <c r="BU13" s="363"/>
      <c r="BV13" s="363"/>
      <c r="BW13" s="363"/>
      <c r="BX13" s="363"/>
      <c r="BY13" s="363"/>
      <c r="BZ13" s="363"/>
      <c r="CA13" s="363"/>
      <c r="CB13" s="363"/>
      <c r="CC13" s="363"/>
      <c r="CD13" s="363"/>
      <c r="CE13" s="363"/>
      <c r="CF13" s="363"/>
      <c r="CG13" s="363"/>
      <c r="CH13" s="363"/>
      <c r="CI13" s="363"/>
      <c r="CJ13" s="363"/>
      <c r="CK13" s="363"/>
      <c r="CL13" s="363"/>
      <c r="CM13" s="363"/>
      <c r="CN13" s="363"/>
      <c r="CO13" s="363"/>
      <c r="CP13" s="363"/>
      <c r="CQ13" s="363"/>
      <c r="CR13" s="363"/>
      <c r="CS13" s="363"/>
      <c r="CT13" s="363"/>
      <c r="CU13" s="363"/>
      <c r="CV13" s="363"/>
      <c r="CW13" s="363"/>
      <c r="CX13" s="363"/>
      <c r="CY13" s="363"/>
      <c r="CZ13" s="363"/>
      <c r="DA13" s="363"/>
      <c r="DB13" s="363"/>
      <c r="DC13" s="363"/>
      <c r="DD13" s="363"/>
      <c r="DE13" s="363"/>
      <c r="DF13" s="363"/>
      <c r="DG13" s="363"/>
      <c r="DH13" s="363"/>
      <c r="DI13" s="363"/>
      <c r="DJ13" s="363"/>
      <c r="DK13" s="363"/>
      <c r="DL13" s="363"/>
      <c r="DM13" s="363"/>
      <c r="DN13" s="363"/>
      <c r="DO13" s="363"/>
      <c r="DP13" s="363"/>
      <c r="DQ13" s="363"/>
      <c r="DR13" s="363"/>
      <c r="DS13" s="363"/>
      <c r="DT13" s="363"/>
      <c r="DU13" s="363"/>
      <c r="DV13" s="363"/>
      <c r="DW13" s="363"/>
      <c r="DX13" s="363"/>
      <c r="DY13" s="363"/>
      <c r="DZ13" s="363"/>
      <c r="EA13" s="363"/>
      <c r="EB13" s="363"/>
      <c r="EC13" s="363"/>
      <c r="ED13" s="363"/>
      <c r="EE13" s="363"/>
      <c r="EF13" s="363"/>
      <c r="EG13" s="363"/>
      <c r="EH13" s="363"/>
      <c r="EI13" s="363"/>
      <c r="EJ13" s="363"/>
      <c r="EK13" s="363"/>
      <c r="EL13" s="363"/>
      <c r="EM13" s="363"/>
      <c r="EN13" s="363"/>
      <c r="EO13" s="363"/>
      <c r="EP13" s="363"/>
      <c r="EQ13" s="363"/>
      <c r="ER13" s="363"/>
      <c r="ES13" s="363"/>
      <c r="ET13" s="363"/>
      <c r="EU13" s="363"/>
      <c r="EV13" s="363"/>
      <c r="EW13" s="363"/>
      <c r="EX13" s="363"/>
      <c r="EY13" s="363"/>
      <c r="EZ13" s="363"/>
      <c r="FA13" s="363"/>
      <c r="FB13" s="363"/>
      <c r="FC13" s="363"/>
      <c r="FD13" s="363"/>
      <c r="FE13" s="363"/>
      <c r="FF13" s="363"/>
    </row>
    <row r="14" spans="1:162" s="364" customFormat="1" ht="15" customHeight="1">
      <c r="A14" s="364">
        <v>1</v>
      </c>
      <c r="B14" s="365">
        <v>2</v>
      </c>
      <c r="C14" s="961">
        <v>3</v>
      </c>
      <c r="D14" s="293">
        <v>4</v>
      </c>
      <c r="E14" s="365">
        <v>5</v>
      </c>
      <c r="F14" s="365">
        <v>6</v>
      </c>
      <c r="G14" s="365">
        <v>7</v>
      </c>
      <c r="H14" s="365">
        <v>8</v>
      </c>
      <c r="I14" s="365">
        <v>9</v>
      </c>
      <c r="J14" s="365">
        <v>10</v>
      </c>
      <c r="K14" s="365">
        <v>11</v>
      </c>
      <c r="L14" s="365">
        <v>12</v>
      </c>
      <c r="M14" s="365">
        <v>13</v>
      </c>
      <c r="N14" s="365">
        <v>14</v>
      </c>
      <c r="O14" s="365">
        <v>15</v>
      </c>
      <c r="P14" s="365">
        <v>16</v>
      </c>
      <c r="Q14" s="365">
        <v>17</v>
      </c>
      <c r="R14" s="365">
        <v>18</v>
      </c>
      <c r="S14" s="365">
        <v>19</v>
      </c>
      <c r="T14" s="365">
        <v>20</v>
      </c>
      <c r="U14" s="365">
        <v>21</v>
      </c>
      <c r="V14" s="365">
        <v>22</v>
      </c>
      <c r="W14" s="365">
        <v>23</v>
      </c>
      <c r="X14" s="365">
        <v>24</v>
      </c>
      <c r="Y14" s="365">
        <v>25</v>
      </c>
      <c r="Z14" s="365">
        <v>26</v>
      </c>
      <c r="AA14" s="365">
        <v>27</v>
      </c>
      <c r="AB14" s="365">
        <v>28</v>
      </c>
      <c r="AC14" s="365">
        <v>29</v>
      </c>
      <c r="AD14" s="365">
        <v>30</v>
      </c>
      <c r="AE14" s="365">
        <v>31</v>
      </c>
      <c r="AF14" s="365">
        <v>32</v>
      </c>
      <c r="AG14" s="365">
        <v>33</v>
      </c>
      <c r="AH14" s="365">
        <v>34</v>
      </c>
      <c r="AI14" s="365">
        <v>35</v>
      </c>
      <c r="AJ14" s="365">
        <v>36</v>
      </c>
      <c r="AK14" s="365">
        <v>37</v>
      </c>
      <c r="AL14" s="365">
        <v>38</v>
      </c>
      <c r="AM14" s="365">
        <v>39</v>
      </c>
      <c r="AN14" s="365">
        <v>40</v>
      </c>
      <c r="AO14" s="365">
        <v>41</v>
      </c>
      <c r="AP14" s="365">
        <v>42</v>
      </c>
      <c r="AQ14" s="365">
        <v>43</v>
      </c>
      <c r="AR14" s="365">
        <v>44</v>
      </c>
      <c r="AS14" s="365">
        <v>45</v>
      </c>
      <c r="AT14" s="365">
        <v>46</v>
      </c>
      <c r="AU14" s="365">
        <v>47</v>
      </c>
      <c r="AV14" s="365">
        <v>48</v>
      </c>
      <c r="AW14" s="365">
        <v>49</v>
      </c>
      <c r="AX14" s="365">
        <v>50</v>
      </c>
      <c r="AY14" s="365">
        <v>51</v>
      </c>
      <c r="AZ14" s="365">
        <v>52</v>
      </c>
      <c r="BA14" s="365">
        <v>53</v>
      </c>
      <c r="BB14" s="365">
        <v>54</v>
      </c>
      <c r="BC14" s="365">
        <v>55</v>
      </c>
      <c r="BD14" s="365">
        <v>56</v>
      </c>
      <c r="BE14" s="365">
        <v>57</v>
      </c>
      <c r="BF14" s="365">
        <v>58</v>
      </c>
      <c r="BG14" s="365">
        <v>59</v>
      </c>
      <c r="BH14" s="365">
        <v>60</v>
      </c>
      <c r="BI14" s="365">
        <v>61</v>
      </c>
      <c r="BJ14" s="365">
        <v>62</v>
      </c>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3"/>
      <c r="CG14" s="293"/>
      <c r="CH14" s="293"/>
      <c r="CI14" s="293"/>
      <c r="CJ14" s="293"/>
      <c r="CK14" s="293"/>
      <c r="CL14" s="293"/>
      <c r="CM14" s="293"/>
      <c r="CN14" s="293"/>
      <c r="CO14" s="293"/>
      <c r="CP14" s="293"/>
      <c r="CQ14" s="293"/>
      <c r="CR14" s="293"/>
      <c r="CS14" s="293"/>
      <c r="CT14" s="293"/>
      <c r="CU14" s="293"/>
      <c r="CV14" s="293"/>
      <c r="CW14" s="293"/>
      <c r="CX14" s="293"/>
      <c r="CY14" s="293"/>
      <c r="CZ14" s="293"/>
      <c r="DA14" s="293"/>
      <c r="DB14" s="293"/>
      <c r="DC14" s="293"/>
      <c r="DD14" s="293"/>
      <c r="DE14" s="293"/>
      <c r="DF14" s="293"/>
      <c r="DG14" s="293"/>
      <c r="DH14" s="293"/>
      <c r="DI14" s="293"/>
      <c r="DJ14" s="293"/>
      <c r="DK14" s="293"/>
      <c r="DL14" s="293"/>
      <c r="DM14" s="293"/>
      <c r="DN14" s="293"/>
      <c r="DO14" s="293"/>
      <c r="DP14" s="293"/>
      <c r="DQ14" s="293"/>
      <c r="DR14" s="293"/>
      <c r="DS14" s="293"/>
      <c r="DT14" s="293"/>
      <c r="DU14" s="293"/>
      <c r="DV14" s="293"/>
      <c r="DW14" s="293"/>
      <c r="DX14" s="293"/>
      <c r="DY14" s="293"/>
      <c r="DZ14" s="293"/>
      <c r="EA14" s="293"/>
      <c r="EB14" s="293"/>
      <c r="EC14" s="293"/>
      <c r="ED14" s="293"/>
      <c r="EE14" s="293"/>
      <c r="EF14" s="293"/>
      <c r="EG14" s="293"/>
      <c r="EH14" s="293"/>
      <c r="EI14" s="293"/>
      <c r="EJ14" s="293"/>
      <c r="EK14" s="293"/>
      <c r="EL14" s="293"/>
      <c r="EM14" s="293"/>
      <c r="EN14" s="293"/>
      <c r="EO14" s="293"/>
      <c r="EP14" s="293"/>
      <c r="EQ14" s="293"/>
      <c r="ER14" s="293"/>
      <c r="ES14" s="293"/>
      <c r="ET14" s="293"/>
      <c r="EU14" s="293"/>
      <c r="EV14" s="293"/>
      <c r="EW14" s="293"/>
      <c r="EX14" s="293"/>
      <c r="EY14" s="293"/>
      <c r="EZ14" s="293"/>
      <c r="FA14" s="293"/>
      <c r="FB14" s="293"/>
      <c r="FC14" s="293"/>
      <c r="FD14" s="293"/>
      <c r="FE14" s="293"/>
      <c r="FF14" s="293"/>
    </row>
    <row r="15" spans="1:162" ht="36" customHeight="1"/>
    <row r="16" spans="1:162" ht="36" customHeight="1"/>
    <row r="17" ht="36" customHeight="1"/>
    <row r="18" ht="36" customHeight="1"/>
    <row r="19" ht="36" customHeight="1"/>
    <row r="20" ht="36" customHeight="1"/>
    <row r="21" ht="36" customHeight="1"/>
    <row r="22" ht="36" customHeight="1"/>
    <row r="23" ht="36" customHeight="1"/>
    <row r="24" ht="36" customHeight="1"/>
    <row r="25" ht="36" customHeight="1"/>
    <row r="26" ht="36" customHeight="1"/>
    <row r="27" ht="36" customHeight="1"/>
    <row r="28" ht="36" customHeight="1"/>
    <row r="29" ht="36" customHeight="1"/>
    <row r="30" ht="36" customHeight="1"/>
    <row r="31" ht="36" customHeight="1"/>
    <row r="32" ht="36" customHeight="1"/>
    <row r="33" ht="36" customHeight="1"/>
    <row r="34" ht="36" customHeight="1"/>
    <row r="35" ht="36" customHeight="1"/>
    <row r="36" ht="36" customHeight="1"/>
    <row r="37" ht="36" customHeight="1"/>
    <row r="38" ht="36" customHeight="1"/>
    <row r="39" ht="36" customHeight="1"/>
    <row r="40" ht="36" customHeight="1"/>
    <row r="41" ht="36" customHeight="1"/>
    <row r="42" ht="36" customHeight="1"/>
    <row r="43" ht="36" customHeight="1"/>
    <row r="44" ht="36" customHeight="1"/>
    <row r="45" ht="36" customHeight="1"/>
    <row r="46" ht="36" customHeight="1"/>
    <row r="47" ht="36" customHeight="1"/>
    <row r="48" ht="36" customHeight="1"/>
    <row r="49" ht="36" customHeight="1"/>
    <row r="50" ht="36" customHeight="1"/>
    <row r="51" ht="36" customHeight="1"/>
    <row r="52" ht="36" customHeight="1"/>
    <row r="53" ht="36" customHeight="1"/>
    <row r="54" ht="36" customHeight="1"/>
    <row r="55" ht="36" customHeight="1"/>
    <row r="56" ht="36" customHeight="1"/>
    <row r="57" ht="36" customHeight="1"/>
    <row r="58" ht="36" customHeight="1"/>
    <row r="59" ht="36" customHeight="1"/>
    <row r="60" ht="36" customHeight="1"/>
    <row r="61" ht="36" customHeight="1"/>
    <row r="62" ht="36" customHeight="1"/>
    <row r="63" ht="36" customHeight="1"/>
    <row r="64" ht="36" customHeight="1"/>
    <row r="65" ht="36" customHeight="1"/>
    <row r="66" ht="36" customHeight="1"/>
    <row r="67" ht="36" customHeight="1"/>
    <row r="68" ht="36" customHeight="1"/>
    <row r="69" ht="36" customHeight="1"/>
    <row r="70" ht="36" customHeight="1"/>
    <row r="71" ht="36" customHeight="1"/>
    <row r="72" ht="36" customHeight="1"/>
    <row r="73" ht="36" customHeight="1"/>
    <row r="74" ht="36" customHeight="1"/>
    <row r="75" ht="36" customHeight="1"/>
    <row r="76" ht="36" customHeight="1"/>
    <row r="77" ht="36" customHeight="1"/>
    <row r="78" ht="36" customHeight="1"/>
    <row r="79" ht="36" customHeight="1"/>
    <row r="80"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36" customHeight="1"/>
    <row r="93" ht="36" customHeight="1"/>
    <row r="94" ht="36" customHeight="1"/>
    <row r="95" ht="36" customHeight="1"/>
    <row r="96" ht="36" customHeight="1"/>
    <row r="97" ht="36" customHeight="1"/>
    <row r="98" ht="36" customHeight="1"/>
    <row r="99" ht="36" customHeight="1"/>
    <row r="100" ht="36" customHeight="1"/>
    <row r="101" ht="36" customHeight="1"/>
  </sheetData>
  <sheetProtection algorithmName="SHA-512" hashValue="9VaEWuOGk6JIAQEnYwAeqDTdxBk9uWo0LA1BGhixllNphcIKsesyGPugjaN3bzonRjv7mMTfvJ89HI9Lh2Oq+Q==" saltValue="ns8nfpED0AeT4WP2eacGjw==" spinCount="100000" sheet="1" objects="1" scenarios="1"/>
  <autoFilter ref="A14:BH14"/>
  <mergeCells count="35">
    <mergeCell ref="E12:E13"/>
    <mergeCell ref="I11:J12"/>
    <mergeCell ref="F11:H12"/>
    <mergeCell ref="K11:M11"/>
    <mergeCell ref="N11:Q11"/>
    <mergeCell ref="K12:K13"/>
    <mergeCell ref="L12:L13"/>
    <mergeCell ref="M12:M13"/>
    <mergeCell ref="N12:O12"/>
    <mergeCell ref="P12:Q12"/>
    <mergeCell ref="BI11:BI13"/>
    <mergeCell ref="BJ11:BJ13"/>
    <mergeCell ref="AZ12:AZ13"/>
    <mergeCell ref="BA11:BA13"/>
    <mergeCell ref="BB11:BB13"/>
    <mergeCell ref="BC11:BC13"/>
    <mergeCell ref="AP11:AZ11"/>
    <mergeCell ref="AP12:AQ12"/>
    <mergeCell ref="AR12:AS12"/>
    <mergeCell ref="AT12:AU12"/>
    <mergeCell ref="AV12:AW12"/>
    <mergeCell ref="AX12:AX13"/>
    <mergeCell ref="AY12:AY13"/>
    <mergeCell ref="BG11:BG13"/>
    <mergeCell ref="BH11:BH13"/>
    <mergeCell ref="BD11:BD13"/>
    <mergeCell ref="BE11:BE13"/>
    <mergeCell ref="BF11:BF13"/>
    <mergeCell ref="AD12:AJ12"/>
    <mergeCell ref="AK12:AK13"/>
    <mergeCell ref="AL12:AO12"/>
    <mergeCell ref="R11:AO11"/>
    <mergeCell ref="R12:T12"/>
    <mergeCell ref="U12:X12"/>
    <mergeCell ref="Y12:AC12"/>
  </mergeCells>
  <pageMargins left="0.7" right="0.7" top="0.75" bottom="0.75" header="0.3" footer="0.3"/>
  <pageSetup paperSize="9"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N21"/>
  <sheetViews>
    <sheetView zoomScale="90" zoomScaleNormal="90" workbookViewId="0">
      <selection activeCell="D11" sqref="D11:N13 D14 F14:N14 D16:N18 D19 F19:N19"/>
    </sheetView>
  </sheetViews>
  <sheetFormatPr defaultColWidth="9.140625" defaultRowHeight="15"/>
  <cols>
    <col min="1" max="1" width="4.7109375" style="67" customWidth="1"/>
    <col min="2" max="2" width="18.28515625" style="67" customWidth="1"/>
    <col min="3" max="3" width="14" style="67" customWidth="1"/>
    <col min="4" max="7" width="12.140625" style="67" customWidth="1"/>
    <col min="8" max="14" width="12.28515625" style="67" customWidth="1"/>
    <col min="15" max="16384" width="9.140625" style="67"/>
  </cols>
  <sheetData>
    <row r="1" spans="1:14">
      <c r="N1" s="812" t="s">
        <v>1096</v>
      </c>
    </row>
    <row r="2" spans="1:14" ht="40.5" customHeight="1">
      <c r="A2" s="1926" t="s">
        <v>1097</v>
      </c>
      <c r="B2" s="1927"/>
      <c r="C2" s="1927"/>
      <c r="D2" s="1927"/>
      <c r="E2" s="1927"/>
      <c r="F2" s="1927"/>
      <c r="G2" s="1927"/>
      <c r="H2" s="1927"/>
      <c r="I2" s="1927"/>
      <c r="J2" s="1927"/>
      <c r="K2" s="1927"/>
      <c r="L2" s="1927"/>
      <c r="M2" s="1927"/>
      <c r="N2" s="1927"/>
    </row>
    <row r="3" spans="1:14" ht="24" customHeight="1">
      <c r="A3" s="1928" t="s">
        <v>1098</v>
      </c>
      <c r="B3" s="1928"/>
      <c r="C3" s="1929" t="s">
        <v>1099</v>
      </c>
      <c r="D3" s="1929"/>
      <c r="E3" s="1929"/>
      <c r="F3" s="1929"/>
      <c r="G3" s="1929"/>
      <c r="H3" s="836"/>
      <c r="I3" s="836"/>
      <c r="J3" s="836"/>
      <c r="K3" s="836"/>
      <c r="L3" s="836"/>
      <c r="M3" s="836"/>
      <c r="N3" s="836"/>
    </row>
    <row r="4" spans="1:14" ht="24" customHeight="1">
      <c r="A4" s="1928" t="s">
        <v>373</v>
      </c>
      <c r="B4" s="1928"/>
      <c r="C4" s="1931"/>
      <c r="D4" s="1931"/>
      <c r="E4" s="1931"/>
      <c r="F4" s="1931"/>
      <c r="G4" s="1931"/>
      <c r="H4" s="836"/>
      <c r="I4" s="836"/>
      <c r="J4" s="836"/>
      <c r="K4" s="836"/>
      <c r="L4" s="836"/>
      <c r="M4" s="836"/>
      <c r="N4" s="836"/>
    </row>
    <row r="5" spans="1:14" ht="24" customHeight="1">
      <c r="A5" s="1928" t="s">
        <v>749</v>
      </c>
      <c r="B5" s="1928"/>
      <c r="C5" s="1930"/>
      <c r="D5" s="1930"/>
      <c r="E5" s="1930"/>
      <c r="F5" s="1930"/>
      <c r="G5" s="1930"/>
      <c r="H5" s="836"/>
      <c r="I5" s="836"/>
      <c r="J5" s="836"/>
      <c r="K5" s="836"/>
      <c r="L5" s="836"/>
      <c r="M5" s="836"/>
      <c r="N5" s="836"/>
    </row>
    <row r="6" spans="1:14" ht="28.5">
      <c r="A6" s="1928" t="s">
        <v>375</v>
      </c>
      <c r="B6" s="1928"/>
      <c r="C6" s="1930" t="s">
        <v>1194</v>
      </c>
      <c r="D6" s="1930"/>
      <c r="E6" s="1930"/>
      <c r="F6" s="1930"/>
      <c r="G6" s="1930"/>
      <c r="H6" s="837"/>
      <c r="I6" s="837"/>
      <c r="J6" s="837"/>
      <c r="K6" s="837"/>
      <c r="L6" s="837"/>
      <c r="M6" s="837"/>
      <c r="N6" s="837"/>
    </row>
    <row r="7" spans="1:14">
      <c r="A7" s="1940" t="s">
        <v>286</v>
      </c>
      <c r="B7" s="1940" t="s">
        <v>1100</v>
      </c>
      <c r="C7" s="1942" t="s">
        <v>363</v>
      </c>
      <c r="D7" s="1942" t="s">
        <v>1101</v>
      </c>
      <c r="E7" s="1942" t="s">
        <v>1102</v>
      </c>
      <c r="F7" s="1944" t="s">
        <v>1103</v>
      </c>
      <c r="G7" s="1944"/>
      <c r="H7" s="1932" t="s">
        <v>1104</v>
      </c>
      <c r="I7" s="1933"/>
      <c r="J7" s="1933"/>
      <c r="K7" s="1933"/>
      <c r="L7" s="1934"/>
      <c r="M7" s="1935" t="s">
        <v>69</v>
      </c>
      <c r="N7" s="1935" t="s">
        <v>1105</v>
      </c>
    </row>
    <row r="8" spans="1:14" ht="60">
      <c r="A8" s="1941"/>
      <c r="B8" s="1941"/>
      <c r="C8" s="1943"/>
      <c r="D8" s="1943"/>
      <c r="E8" s="1943"/>
      <c r="F8" s="838" t="s">
        <v>53</v>
      </c>
      <c r="G8" s="839" t="s">
        <v>54</v>
      </c>
      <c r="H8" s="840" t="s">
        <v>1106</v>
      </c>
      <c r="I8" s="840" t="s">
        <v>35</v>
      </c>
      <c r="J8" s="841" t="s">
        <v>1107</v>
      </c>
      <c r="K8" s="840" t="s">
        <v>33</v>
      </c>
      <c r="L8" s="840" t="s">
        <v>1108</v>
      </c>
      <c r="M8" s="1936"/>
      <c r="N8" s="1936"/>
    </row>
    <row r="9" spans="1:14" ht="20.25" customHeight="1">
      <c r="A9" s="842">
        <v>1</v>
      </c>
      <c r="B9" s="842">
        <v>2</v>
      </c>
      <c r="C9" s="842">
        <v>3</v>
      </c>
      <c r="D9" s="842">
        <v>4</v>
      </c>
      <c r="E9" s="842">
        <v>5</v>
      </c>
      <c r="F9" s="838">
        <v>6</v>
      </c>
      <c r="G9" s="839">
        <v>7</v>
      </c>
      <c r="H9" s="843">
        <v>8</v>
      </c>
      <c r="I9" s="843">
        <v>9</v>
      </c>
      <c r="J9" s="843">
        <v>10</v>
      </c>
      <c r="K9" s="843">
        <v>11</v>
      </c>
      <c r="L9" s="843">
        <v>12</v>
      </c>
      <c r="M9" s="843">
        <v>13</v>
      </c>
      <c r="N9" s="843">
        <v>14</v>
      </c>
    </row>
    <row r="10" spans="1:14" ht="20.25" customHeight="1">
      <c r="A10" s="844"/>
      <c r="B10" s="845" t="s">
        <v>1109</v>
      </c>
      <c r="C10" s="845"/>
      <c r="D10" s="846"/>
      <c r="E10" s="846"/>
      <c r="F10" s="846"/>
      <c r="G10" s="846"/>
      <c r="H10" s="846"/>
      <c r="I10" s="846"/>
      <c r="J10" s="846"/>
      <c r="K10" s="846"/>
      <c r="L10" s="846"/>
      <c r="M10" s="846"/>
      <c r="N10" s="847"/>
    </row>
    <row r="11" spans="1:14" ht="33.75" customHeight="1">
      <c r="A11" s="1937">
        <v>1</v>
      </c>
      <c r="B11" s="1938" t="s">
        <v>1110</v>
      </c>
      <c r="C11" s="848" t="s">
        <v>1111</v>
      </c>
      <c r="D11" s="849"/>
      <c r="E11" s="858"/>
      <c r="F11" s="850"/>
      <c r="G11" s="850"/>
      <c r="H11" s="849"/>
      <c r="I11" s="849"/>
      <c r="J11" s="849"/>
      <c r="K11" s="849"/>
      <c r="L11" s="849"/>
      <c r="M11" s="849"/>
      <c r="N11" s="851"/>
    </row>
    <row r="12" spans="1:14" ht="33.75" customHeight="1">
      <c r="A12" s="1036"/>
      <c r="B12" s="1939"/>
      <c r="C12" s="848" t="s">
        <v>1112</v>
      </c>
      <c r="D12" s="849"/>
      <c r="E12" s="858"/>
      <c r="F12" s="850"/>
      <c r="G12" s="850"/>
      <c r="H12" s="849"/>
      <c r="I12" s="849"/>
      <c r="J12" s="849"/>
      <c r="K12" s="849"/>
      <c r="L12" s="849"/>
      <c r="M12" s="849"/>
      <c r="N12" s="851"/>
    </row>
    <row r="13" spans="1:14" ht="33.75" customHeight="1">
      <c r="A13" s="849">
        <v>2</v>
      </c>
      <c r="B13" s="852" t="s">
        <v>1113</v>
      </c>
      <c r="C13" s="848" t="s">
        <v>1112</v>
      </c>
      <c r="D13" s="849"/>
      <c r="E13" s="858"/>
      <c r="F13" s="850"/>
      <c r="G13" s="850"/>
      <c r="H13" s="849"/>
      <c r="I13" s="849"/>
      <c r="J13" s="849"/>
      <c r="K13" s="849"/>
      <c r="L13" s="849"/>
      <c r="M13" s="849"/>
      <c r="N13" s="851"/>
    </row>
    <row r="14" spans="1:14" ht="33.75" customHeight="1">
      <c r="A14" s="1945" t="s">
        <v>1114</v>
      </c>
      <c r="B14" s="1946"/>
      <c r="C14" s="1947"/>
      <c r="D14" s="853"/>
      <c r="E14" s="853" t="str">
        <f>IF(SUM(E11:E13)&gt;0,SUM(E12:E13),"")</f>
        <v/>
      </c>
      <c r="F14" s="853"/>
      <c r="G14" s="853"/>
      <c r="H14" s="853"/>
      <c r="I14" s="853"/>
      <c r="J14" s="853"/>
      <c r="K14" s="853"/>
      <c r="L14" s="853"/>
      <c r="M14" s="853"/>
      <c r="N14" s="854"/>
    </row>
    <row r="15" spans="1:14" ht="19.5" customHeight="1">
      <c r="A15" s="844"/>
      <c r="B15" s="845" t="s">
        <v>988</v>
      </c>
      <c r="C15" s="845"/>
      <c r="D15" s="846"/>
      <c r="E15" s="846"/>
      <c r="F15" s="846"/>
      <c r="G15" s="846"/>
      <c r="H15" s="846"/>
      <c r="I15" s="846"/>
      <c r="J15" s="846"/>
      <c r="K15" s="846"/>
      <c r="L15" s="846"/>
      <c r="M15" s="846"/>
      <c r="N15" s="855"/>
    </row>
    <row r="16" spans="1:14" ht="33.75" customHeight="1">
      <c r="A16" s="1937">
        <v>1</v>
      </c>
      <c r="B16" s="1938" t="s">
        <v>1110</v>
      </c>
      <c r="C16" s="848" t="s">
        <v>1115</v>
      </c>
      <c r="D16" s="849"/>
      <c r="E16" s="858"/>
      <c r="F16" s="850"/>
      <c r="G16" s="850"/>
      <c r="H16" s="849"/>
      <c r="I16" s="849"/>
      <c r="J16" s="849"/>
      <c r="K16" s="856"/>
      <c r="L16" s="849"/>
      <c r="M16" s="849"/>
      <c r="N16" s="851"/>
    </row>
    <row r="17" spans="1:14" ht="33.75" customHeight="1">
      <c r="A17" s="1036"/>
      <c r="B17" s="1939"/>
      <c r="C17" s="848" t="s">
        <v>1116</v>
      </c>
      <c r="D17" s="849"/>
      <c r="E17" s="858"/>
      <c r="F17" s="850"/>
      <c r="G17" s="850"/>
      <c r="H17" s="849"/>
      <c r="I17" s="849"/>
      <c r="J17" s="849"/>
      <c r="K17" s="856"/>
      <c r="L17" s="849"/>
      <c r="M17" s="849"/>
      <c r="N17" s="851"/>
    </row>
    <row r="18" spans="1:14" ht="33.75" customHeight="1">
      <c r="A18" s="849">
        <v>2</v>
      </c>
      <c r="B18" s="852" t="s">
        <v>1113</v>
      </c>
      <c r="C18" s="848" t="s">
        <v>1116</v>
      </c>
      <c r="D18" s="849"/>
      <c r="E18" s="858"/>
      <c r="F18" s="850"/>
      <c r="G18" s="850"/>
      <c r="H18" s="849"/>
      <c r="I18" s="849"/>
      <c r="J18" s="849"/>
      <c r="K18" s="856"/>
      <c r="L18" s="849"/>
      <c r="M18" s="849"/>
      <c r="N18" s="851"/>
    </row>
    <row r="19" spans="1:14" ht="33.75" customHeight="1">
      <c r="A19" s="1945" t="s">
        <v>1117</v>
      </c>
      <c r="B19" s="1946"/>
      <c r="C19" s="1947"/>
      <c r="D19" s="853"/>
      <c r="E19" s="853" t="str">
        <f>IF(SUM(E16:E18)&gt;0,SUM(E17:E18),"")</f>
        <v/>
      </c>
      <c r="F19" s="853"/>
      <c r="G19" s="853"/>
      <c r="H19" s="853"/>
      <c r="I19" s="853"/>
      <c r="J19" s="853"/>
      <c r="K19" s="857"/>
      <c r="L19" s="853"/>
      <c r="M19" s="853"/>
      <c r="N19" s="854"/>
    </row>
    <row r="21" spans="1:14">
      <c r="A21" s="67" t="s">
        <v>1118</v>
      </c>
    </row>
  </sheetData>
  <sheetProtection algorithmName="SHA-512" hashValue="MAVF5/upi/EbZ1SOTRsiopQ0RCfhm26U9ikgz3hinpukDLX0li5g3IQTjdXbD2n/sYmDDfHcVB0eUEd50ld9gQ==" saltValue="8gUt33b1KgLncQzGZX+xCA==" spinCount="100000" sheet="1" objects="1" scenarios="1"/>
  <mergeCells count="24">
    <mergeCell ref="A16:A17"/>
    <mergeCell ref="B16:B17"/>
    <mergeCell ref="A19:C19"/>
    <mergeCell ref="A6:B6"/>
    <mergeCell ref="C6:G6"/>
    <mergeCell ref="A14:C14"/>
    <mergeCell ref="H7:L7"/>
    <mergeCell ref="M7:M8"/>
    <mergeCell ref="N7:N8"/>
    <mergeCell ref="A11:A12"/>
    <mergeCell ref="B11:B12"/>
    <mergeCell ref="A7:A8"/>
    <mergeCell ref="B7:B8"/>
    <mergeCell ref="C7:C8"/>
    <mergeCell ref="D7:D8"/>
    <mergeCell ref="E7:E8"/>
    <mergeCell ref="F7:G7"/>
    <mergeCell ref="A2:N2"/>
    <mergeCell ref="A3:B3"/>
    <mergeCell ref="C3:G3"/>
    <mergeCell ref="A4:B4"/>
    <mergeCell ref="A5:B5"/>
    <mergeCell ref="C5:G5"/>
    <mergeCell ref="C4:G4"/>
  </mergeCells>
  <pageMargins left="0.7" right="0.7" top="0.75" bottom="0.75" header="0.3" footer="0.3"/>
  <pageSetup paperSize="9" orientation="portrait" horizontalDpi="0" verticalDpi="0"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BF37"/>
  <sheetViews>
    <sheetView zoomScale="80" zoomScaleNormal="80" zoomScalePageLayoutView="30" workbookViewId="0">
      <selection activeCell="F8" sqref="F8:P10 AA8:AK9 AV8:BF10 B18:F26 E27:F28 H18:AA26 T28:X28 AC18:AN28 AP18:BB28 BC18:BF26 BC28:BD28 BE27:BF28 BC29:BF31 BC32:BF34 E31:J33"/>
    </sheetView>
  </sheetViews>
  <sheetFormatPr defaultColWidth="9.140625" defaultRowHeight="15"/>
  <cols>
    <col min="1" max="1" width="10.7109375" style="293" customWidth="1"/>
    <col min="2" max="58" width="5.28515625" style="293" customWidth="1"/>
    <col min="59" max="16384" width="9.140625" style="293"/>
  </cols>
  <sheetData>
    <row r="1" spans="1:58" s="754" customFormat="1" ht="15" customHeight="1">
      <c r="AO1" s="763"/>
      <c r="BB1" s="763"/>
      <c r="BE1" s="765"/>
      <c r="BF1" s="766" t="s">
        <v>1032</v>
      </c>
    </row>
    <row r="2" spans="1:58" s="754" customFormat="1" ht="15" customHeight="1">
      <c r="AO2" s="763"/>
      <c r="BB2" s="763"/>
      <c r="BE2" s="765"/>
      <c r="BF2" s="767"/>
    </row>
    <row r="3" spans="1:58" s="754" customFormat="1" ht="17.25" customHeight="1">
      <c r="A3" s="1264" t="s">
        <v>1</v>
      </c>
      <c r="B3" s="1264"/>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1264"/>
      <c r="AF3" s="1264"/>
      <c r="AG3" s="1264"/>
      <c r="AH3" s="1264"/>
      <c r="AI3" s="1264"/>
      <c r="AJ3" s="1264"/>
      <c r="AK3" s="1264"/>
      <c r="AL3" s="1264"/>
      <c r="AM3" s="1264"/>
      <c r="AN3" s="1264"/>
      <c r="AO3" s="1264"/>
      <c r="AP3" s="1264"/>
      <c r="AQ3" s="1264"/>
      <c r="AR3" s="1264"/>
      <c r="AS3" s="1264"/>
      <c r="AT3" s="1264"/>
      <c r="AU3" s="1264"/>
      <c r="AV3" s="1264"/>
      <c r="AW3" s="1264"/>
      <c r="AX3" s="1264"/>
      <c r="AY3" s="1264"/>
      <c r="AZ3" s="1264"/>
      <c r="BA3" s="1264"/>
      <c r="BB3" s="1264"/>
      <c r="BC3" s="1264"/>
      <c r="BD3" s="1264"/>
      <c r="BE3" s="1264"/>
      <c r="BF3" s="1264"/>
    </row>
    <row r="4" spans="1:58" s="754" customFormat="1" ht="17.25" customHeight="1">
      <c r="A4" s="1265" t="s">
        <v>199</v>
      </c>
      <c r="B4" s="1265"/>
      <c r="C4" s="1265"/>
      <c r="D4" s="1265"/>
      <c r="E4" s="1265"/>
      <c r="F4" s="1265"/>
      <c r="G4" s="1265"/>
      <c r="H4" s="1265"/>
      <c r="I4" s="1265"/>
      <c r="J4" s="1265"/>
      <c r="K4" s="1265"/>
      <c r="L4" s="1265"/>
      <c r="M4" s="1265"/>
      <c r="N4" s="1265"/>
      <c r="O4" s="1265"/>
      <c r="P4" s="1265"/>
      <c r="Q4" s="1265"/>
      <c r="R4" s="1265"/>
      <c r="S4" s="1265"/>
      <c r="T4" s="1265"/>
      <c r="U4" s="1265"/>
      <c r="V4" s="1265"/>
      <c r="W4" s="1265"/>
      <c r="X4" s="1265"/>
      <c r="Y4" s="1265"/>
      <c r="Z4" s="1265"/>
      <c r="AA4" s="1265"/>
      <c r="AB4" s="1265"/>
      <c r="AC4" s="1265"/>
      <c r="AD4" s="1265"/>
      <c r="AE4" s="1265"/>
      <c r="AF4" s="1265"/>
      <c r="AG4" s="1265"/>
      <c r="AH4" s="1265"/>
      <c r="AI4" s="1265"/>
      <c r="AJ4" s="1265"/>
      <c r="AK4" s="1265"/>
      <c r="AL4" s="1265"/>
      <c r="AM4" s="1265"/>
      <c r="AN4" s="1265"/>
      <c r="AO4" s="1265"/>
      <c r="AP4" s="1265"/>
      <c r="AQ4" s="1265"/>
      <c r="AR4" s="1265"/>
      <c r="AS4" s="1265"/>
      <c r="AT4" s="1265"/>
      <c r="AU4" s="1265"/>
      <c r="AV4" s="1265"/>
      <c r="AW4" s="1265"/>
      <c r="AX4" s="1265"/>
      <c r="AY4" s="1265"/>
      <c r="AZ4" s="1265"/>
      <c r="BA4" s="1265"/>
      <c r="BB4" s="1265"/>
      <c r="BC4" s="1265"/>
      <c r="BD4" s="1265"/>
      <c r="BE4" s="1265"/>
      <c r="BF4" s="1265"/>
    </row>
    <row r="5" spans="1:58" s="754" customFormat="1" ht="17.25" customHeight="1">
      <c r="A5" s="1266" t="s">
        <v>1033</v>
      </c>
      <c r="B5" s="1266"/>
      <c r="C5" s="1266"/>
      <c r="D5" s="1266"/>
      <c r="E5" s="1266"/>
      <c r="F5" s="1266"/>
      <c r="G5" s="1266"/>
      <c r="H5" s="1266"/>
      <c r="I5" s="1266"/>
      <c r="J5" s="1266"/>
      <c r="K5" s="1266"/>
      <c r="L5" s="1266"/>
      <c r="M5" s="1266"/>
      <c r="N5" s="1266"/>
      <c r="O5" s="1266"/>
      <c r="P5" s="1266"/>
      <c r="Q5" s="1266"/>
      <c r="R5" s="1266"/>
      <c r="S5" s="1266"/>
      <c r="T5" s="1266"/>
      <c r="U5" s="1266"/>
      <c r="V5" s="1266"/>
      <c r="W5" s="1266"/>
      <c r="X5" s="1266"/>
      <c r="Y5" s="1266"/>
      <c r="Z5" s="1266"/>
      <c r="AA5" s="1266"/>
      <c r="AB5" s="1266"/>
      <c r="AC5" s="1266"/>
      <c r="AD5" s="1266"/>
      <c r="AE5" s="1266"/>
      <c r="AF5" s="1266"/>
      <c r="AG5" s="1266"/>
      <c r="AH5" s="1266"/>
      <c r="AI5" s="1266"/>
      <c r="AJ5" s="1266"/>
      <c r="AK5" s="1266"/>
      <c r="AL5" s="1266"/>
      <c r="AM5" s="1266"/>
      <c r="AN5" s="1266"/>
      <c r="AO5" s="1266"/>
      <c r="AP5" s="1266"/>
      <c r="AQ5" s="1266"/>
      <c r="AR5" s="1266"/>
      <c r="AS5" s="1266"/>
      <c r="AT5" s="1266"/>
      <c r="AU5" s="1266"/>
      <c r="AV5" s="1266"/>
      <c r="AW5" s="1266"/>
      <c r="AX5" s="1266"/>
      <c r="AY5" s="1266"/>
      <c r="AZ5" s="1266"/>
      <c r="BA5" s="1266"/>
      <c r="BB5" s="1266"/>
      <c r="BC5" s="1266"/>
      <c r="BD5" s="1266"/>
      <c r="BE5" s="1266"/>
      <c r="BF5" s="1266"/>
    </row>
    <row r="6" spans="1:58" s="754" customFormat="1" ht="17.25" customHeight="1">
      <c r="A6" s="1951" t="s">
        <v>1034</v>
      </c>
      <c r="B6" s="1951"/>
      <c r="C6" s="1951"/>
      <c r="D6" s="1951"/>
      <c r="E6" s="1951"/>
      <c r="F6" s="1951"/>
      <c r="G6" s="1951"/>
      <c r="H6" s="1951"/>
      <c r="I6" s="1951"/>
      <c r="J6" s="1951"/>
      <c r="K6" s="1951"/>
      <c r="L6" s="1951"/>
      <c r="M6" s="1951"/>
      <c r="N6" s="1951"/>
      <c r="O6" s="1951"/>
      <c r="P6" s="1951"/>
      <c r="Q6" s="1951"/>
      <c r="R6" s="1951"/>
      <c r="S6" s="1951"/>
      <c r="T6" s="1951"/>
      <c r="U6" s="1951"/>
      <c r="V6" s="1951"/>
      <c r="W6" s="1951"/>
      <c r="X6" s="1951"/>
      <c r="Y6" s="1951"/>
      <c r="Z6" s="1951"/>
      <c r="AA6" s="1951"/>
      <c r="AB6" s="1951"/>
      <c r="AC6" s="1951"/>
      <c r="AD6" s="1951"/>
      <c r="AE6" s="1951"/>
      <c r="AF6" s="1951"/>
      <c r="AG6" s="1951"/>
      <c r="AH6" s="1951"/>
      <c r="AI6" s="1951"/>
      <c r="AJ6" s="1951"/>
      <c r="AK6" s="1951"/>
      <c r="AL6" s="1951"/>
      <c r="AM6" s="1951"/>
      <c r="AN6" s="1951"/>
      <c r="AO6" s="1951"/>
      <c r="AP6" s="1951"/>
      <c r="AQ6" s="1951"/>
      <c r="AR6" s="1951"/>
      <c r="AS6" s="1951"/>
      <c r="AT6" s="1951"/>
      <c r="AU6" s="1951"/>
      <c r="AV6" s="1951"/>
      <c r="AW6" s="1951"/>
      <c r="AX6" s="1951"/>
      <c r="AY6" s="1951"/>
      <c r="AZ6" s="1951"/>
      <c r="BA6" s="1951"/>
      <c r="BB6" s="1951"/>
      <c r="BC6" s="1951"/>
      <c r="BD6" s="1951"/>
      <c r="BE6" s="1951"/>
      <c r="BF6" s="1951"/>
    </row>
    <row r="7" spans="1:58" s="754" customFormat="1" ht="12.75" customHeight="1">
      <c r="A7" s="763"/>
      <c r="B7" s="763"/>
      <c r="C7" s="763"/>
      <c r="D7" s="768"/>
      <c r="E7" s="768"/>
      <c r="F7" s="768"/>
      <c r="G7" s="768"/>
      <c r="H7" s="768"/>
      <c r="I7" s="768"/>
      <c r="J7" s="768"/>
      <c r="K7" s="768"/>
      <c r="L7" s="768"/>
      <c r="M7" s="768"/>
      <c r="N7" s="768"/>
      <c r="O7" s="768"/>
      <c r="P7" s="768"/>
      <c r="Q7" s="768"/>
      <c r="R7" s="768"/>
      <c r="S7" s="768"/>
      <c r="U7" s="768"/>
      <c r="V7" s="768"/>
      <c r="W7" s="768"/>
      <c r="X7" s="768"/>
      <c r="Y7" s="768"/>
      <c r="Z7" s="768"/>
      <c r="AA7" s="768"/>
      <c r="AB7" s="768"/>
      <c r="AC7" s="768"/>
      <c r="AD7" s="768"/>
      <c r="AE7" s="768"/>
      <c r="AF7" s="768"/>
      <c r="AG7" s="768"/>
      <c r="AH7" s="768"/>
      <c r="AI7" s="768"/>
      <c r="AJ7" s="768"/>
      <c r="AK7" s="768"/>
      <c r="AL7" s="768"/>
      <c r="AM7" s="768"/>
      <c r="AN7" s="768"/>
      <c r="AO7" s="768"/>
      <c r="AP7" s="768"/>
      <c r="AQ7" s="768"/>
      <c r="AR7" s="768"/>
      <c r="AS7" s="768"/>
      <c r="AT7" s="768"/>
      <c r="AU7" s="768"/>
      <c r="AV7" s="768"/>
      <c r="AW7" s="768"/>
      <c r="AX7" s="768"/>
      <c r="AY7" s="768"/>
      <c r="AZ7" s="768"/>
      <c r="BA7" s="768"/>
      <c r="BB7" s="768"/>
      <c r="BC7" s="768"/>
      <c r="BD7" s="768"/>
      <c r="BE7" s="768"/>
      <c r="BF7" s="768"/>
    </row>
    <row r="8" spans="1:58" s="754" customFormat="1" ht="18.75" customHeight="1">
      <c r="A8" s="753"/>
      <c r="B8" s="752" t="s">
        <v>201</v>
      </c>
      <c r="C8" s="753"/>
      <c r="D8" s="753"/>
      <c r="E8" s="753"/>
      <c r="F8" s="1257"/>
      <c r="G8" s="1258"/>
      <c r="H8" s="1258"/>
      <c r="I8" s="1258"/>
      <c r="J8" s="1258"/>
      <c r="K8" s="1258"/>
      <c r="L8" s="1258"/>
      <c r="M8" s="1258"/>
      <c r="N8" s="1258"/>
      <c r="O8" s="1258"/>
      <c r="P8" s="1258"/>
      <c r="Q8" s="753"/>
      <c r="R8" s="753"/>
      <c r="S8" s="753"/>
      <c r="T8" s="752" t="s">
        <v>202</v>
      </c>
      <c r="U8" s="753"/>
      <c r="V8" s="753"/>
      <c r="W8" s="753"/>
      <c r="X8" s="753"/>
      <c r="Y8" s="753"/>
      <c r="Z8" s="753"/>
      <c r="AA8" s="1257"/>
      <c r="AB8" s="1258"/>
      <c r="AC8" s="1258"/>
      <c r="AD8" s="1258"/>
      <c r="AE8" s="1258"/>
      <c r="AF8" s="1258"/>
      <c r="AG8" s="1258"/>
      <c r="AH8" s="1258"/>
      <c r="AI8" s="1258"/>
      <c r="AJ8" s="1258"/>
      <c r="AK8" s="1258"/>
      <c r="AL8" s="753"/>
      <c r="AM8" s="753"/>
      <c r="AN8" s="753"/>
      <c r="AO8" s="752" t="s">
        <v>203</v>
      </c>
      <c r="AP8" s="753"/>
      <c r="AQ8" s="753"/>
      <c r="AR8" s="753"/>
      <c r="AS8" s="753"/>
      <c r="AT8" s="753"/>
      <c r="AU8" s="753"/>
      <c r="AV8" s="1257"/>
      <c r="AW8" s="1258"/>
      <c r="AX8" s="1258"/>
      <c r="AY8" s="1258"/>
      <c r="AZ8" s="1258"/>
      <c r="BA8" s="1258"/>
      <c r="BB8" s="1258"/>
      <c r="BC8" s="1258"/>
      <c r="BD8" s="1258"/>
      <c r="BE8" s="1258"/>
      <c r="BF8" s="1258"/>
    </row>
    <row r="9" spans="1:58" s="754" customFormat="1" ht="18.75" customHeight="1">
      <c r="A9" s="753"/>
      <c r="B9" s="752" t="s">
        <v>1035</v>
      </c>
      <c r="C9" s="753"/>
      <c r="D9" s="753"/>
      <c r="E9" s="753"/>
      <c r="F9" s="1257"/>
      <c r="G9" s="1258"/>
      <c r="H9" s="1258"/>
      <c r="I9" s="1258"/>
      <c r="J9" s="1258"/>
      <c r="K9" s="1258"/>
      <c r="L9" s="1258"/>
      <c r="M9" s="1258"/>
      <c r="N9" s="1258"/>
      <c r="O9" s="1258"/>
      <c r="P9" s="1258"/>
      <c r="Q9" s="753"/>
      <c r="R9" s="753"/>
      <c r="S9" s="753"/>
      <c r="T9" s="752" t="s">
        <v>205</v>
      </c>
      <c r="U9" s="753"/>
      <c r="V9" s="753"/>
      <c r="W9" s="753"/>
      <c r="X9" s="753"/>
      <c r="Y9" s="753"/>
      <c r="Z9" s="753"/>
      <c r="AA9" s="1257"/>
      <c r="AB9" s="1258"/>
      <c r="AC9" s="1258"/>
      <c r="AD9" s="1258"/>
      <c r="AE9" s="1258"/>
      <c r="AF9" s="1258"/>
      <c r="AG9" s="1258"/>
      <c r="AH9" s="1258"/>
      <c r="AI9" s="1258"/>
      <c r="AJ9" s="1258"/>
      <c r="AK9" s="1258"/>
      <c r="AL9" s="753"/>
      <c r="AM9" s="753"/>
      <c r="AN9" s="753"/>
      <c r="AO9" s="752" t="s">
        <v>206</v>
      </c>
      <c r="AP9" s="753"/>
      <c r="AQ9" s="753"/>
      <c r="AR9" s="753"/>
      <c r="AS9" s="753"/>
      <c r="AT9" s="753"/>
      <c r="AU9" s="753"/>
      <c r="AV9" s="1257"/>
      <c r="AW9" s="1258"/>
      <c r="AX9" s="1258"/>
      <c r="AY9" s="1258"/>
      <c r="AZ9" s="1258"/>
      <c r="BA9" s="1258"/>
      <c r="BB9" s="1258"/>
      <c r="BC9" s="1258"/>
      <c r="BD9" s="1258"/>
      <c r="BE9" s="1258"/>
      <c r="BF9" s="1258"/>
    </row>
    <row r="10" spans="1:58" s="754" customFormat="1" ht="18.75" customHeight="1">
      <c r="A10" s="753"/>
      <c r="B10" s="752" t="s">
        <v>1036</v>
      </c>
      <c r="C10" s="753"/>
      <c r="D10" s="753"/>
      <c r="E10" s="753"/>
      <c r="F10" s="1257"/>
      <c r="G10" s="1258"/>
      <c r="H10" s="1258"/>
      <c r="I10" s="1258"/>
      <c r="J10" s="1258"/>
      <c r="K10" s="1258"/>
      <c r="L10" s="1258"/>
      <c r="M10" s="1258"/>
      <c r="N10" s="1258"/>
      <c r="O10" s="1258"/>
      <c r="P10" s="1258"/>
      <c r="Q10" s="753"/>
      <c r="R10" s="753"/>
      <c r="S10" s="753"/>
      <c r="T10" s="20"/>
      <c r="U10" s="20"/>
      <c r="V10" s="20"/>
      <c r="W10" s="20"/>
      <c r="X10" s="20"/>
      <c r="Y10" s="20"/>
      <c r="Z10" s="20"/>
      <c r="AA10" s="20"/>
      <c r="AB10" s="764"/>
      <c r="AC10" s="20"/>
      <c r="AD10" s="20"/>
      <c r="AE10" s="20"/>
      <c r="AF10" s="20"/>
      <c r="AG10" s="20"/>
      <c r="AH10" s="20"/>
      <c r="AI10" s="20"/>
      <c r="AJ10" s="20"/>
      <c r="AK10" s="20"/>
      <c r="AL10" s="20"/>
      <c r="AM10" s="753"/>
      <c r="AN10" s="753"/>
      <c r="AO10" s="752" t="s">
        <v>1049</v>
      </c>
      <c r="AP10" s="753"/>
      <c r="AQ10" s="753"/>
      <c r="AR10" s="753"/>
      <c r="AS10" s="753"/>
      <c r="AT10" s="753"/>
      <c r="AU10" s="753"/>
      <c r="AV10" s="1259"/>
      <c r="AW10" s="1259"/>
      <c r="AX10" s="1259"/>
      <c r="AY10" s="1259"/>
      <c r="AZ10" s="1259"/>
      <c r="BA10" s="1259"/>
      <c r="BB10" s="1259"/>
      <c r="BC10" s="1259"/>
      <c r="BD10" s="1259"/>
      <c r="BE10" s="1259"/>
      <c r="BF10" s="1259"/>
    </row>
    <row r="12" spans="1:58" ht="35.25" customHeight="1">
      <c r="A12" s="1155" t="s">
        <v>190</v>
      </c>
      <c r="B12" s="1260" t="s">
        <v>27</v>
      </c>
      <c r="C12" s="1260"/>
      <c r="D12" s="1260"/>
      <c r="E12" s="1260"/>
      <c r="F12" s="1260"/>
      <c r="G12" s="1260" t="s">
        <v>31</v>
      </c>
      <c r="H12" s="1260"/>
      <c r="I12" s="1260"/>
      <c r="J12" s="1260"/>
      <c r="K12" s="1260"/>
      <c r="L12" s="1260"/>
      <c r="M12" s="1260" t="s">
        <v>32</v>
      </c>
      <c r="N12" s="1260"/>
      <c r="O12" s="1260"/>
      <c r="P12" s="1260"/>
      <c r="Q12" s="1260"/>
      <c r="R12" s="1260"/>
      <c r="S12" s="1260"/>
      <c r="T12" s="1261" t="s">
        <v>146</v>
      </c>
      <c r="U12" s="1262"/>
      <c r="V12" s="1262"/>
      <c r="W12" s="1262"/>
      <c r="X12" s="1262"/>
      <c r="Y12" s="1263"/>
      <c r="Z12" s="1268" t="s">
        <v>1037</v>
      </c>
      <c r="AA12" s="1268"/>
      <c r="AB12" s="1269" t="s">
        <v>40</v>
      </c>
      <c r="AC12" s="1167"/>
      <c r="AD12" s="1167"/>
      <c r="AE12" s="1167"/>
      <c r="AF12" s="1167"/>
      <c r="AG12" s="1167"/>
      <c r="AH12" s="1167"/>
      <c r="AI12" s="1167"/>
      <c r="AJ12" s="1167"/>
      <c r="AK12" s="1167"/>
      <c r="AL12" s="1167"/>
      <c r="AM12" s="1167"/>
      <c r="AN12" s="1270"/>
      <c r="AO12" s="1166" t="s">
        <v>41</v>
      </c>
      <c r="AP12" s="1168"/>
      <c r="AQ12" s="1168"/>
      <c r="AR12" s="1168"/>
      <c r="AS12" s="1168"/>
      <c r="AT12" s="1168"/>
      <c r="AU12" s="1168"/>
      <c r="AV12" s="1167"/>
      <c r="AW12" s="1167"/>
      <c r="AX12" s="1167"/>
      <c r="AY12" s="1167"/>
      <c r="AZ12" s="1167"/>
      <c r="BA12" s="1167"/>
      <c r="BB12" s="1167"/>
      <c r="BC12" s="1167"/>
      <c r="BD12" s="1167"/>
      <c r="BE12" s="1167"/>
      <c r="BF12" s="1270"/>
    </row>
    <row r="13" spans="1:58" ht="35.25" customHeight="1">
      <c r="A13" s="1156"/>
      <c r="B13" s="1267" t="s">
        <v>55</v>
      </c>
      <c r="C13" s="1267" t="s">
        <v>56</v>
      </c>
      <c r="D13" s="1267" t="s">
        <v>26</v>
      </c>
      <c r="E13" s="1267" t="s">
        <v>53</v>
      </c>
      <c r="F13" s="1267" t="s">
        <v>54</v>
      </c>
      <c r="G13" s="1267" t="s">
        <v>218</v>
      </c>
      <c r="H13" s="1267"/>
      <c r="I13" s="1267" t="s">
        <v>61</v>
      </c>
      <c r="J13" s="1267" t="s">
        <v>68</v>
      </c>
      <c r="K13" s="1267" t="s">
        <v>64</v>
      </c>
      <c r="L13" s="1267" t="s">
        <v>65</v>
      </c>
      <c r="M13" s="1267" t="s">
        <v>61</v>
      </c>
      <c r="N13" s="1267" t="s">
        <v>62</v>
      </c>
      <c r="O13" s="1267" t="s">
        <v>68</v>
      </c>
      <c r="P13" s="1267" t="s">
        <v>64</v>
      </c>
      <c r="Q13" s="1267" t="s">
        <v>69</v>
      </c>
      <c r="R13" s="1267" t="s">
        <v>219</v>
      </c>
      <c r="S13" s="1267" t="s">
        <v>220</v>
      </c>
      <c r="T13" s="1267" t="s">
        <v>33</v>
      </c>
      <c r="U13" s="1267" t="s">
        <v>73</v>
      </c>
      <c r="V13" s="1267" t="s">
        <v>66</v>
      </c>
      <c r="W13" s="1267" t="s">
        <v>35</v>
      </c>
      <c r="X13" s="1267" t="s">
        <v>222</v>
      </c>
      <c r="Y13" s="1267" t="s">
        <v>223</v>
      </c>
      <c r="Z13" s="1268"/>
      <c r="AA13" s="1268"/>
      <c r="AB13" s="1271" t="s">
        <v>224</v>
      </c>
      <c r="AC13" s="1268" t="s">
        <v>1038</v>
      </c>
      <c r="AD13" s="1268"/>
      <c r="AE13" s="1268" t="s">
        <v>1039</v>
      </c>
      <c r="AF13" s="1268"/>
      <c r="AG13" s="1268" t="s">
        <v>1040</v>
      </c>
      <c r="AH13" s="1268"/>
      <c r="AI13" s="1260" t="s">
        <v>81</v>
      </c>
      <c r="AJ13" s="1273"/>
      <c r="AK13" s="1273"/>
      <c r="AL13" s="1273"/>
      <c r="AM13" s="1273"/>
      <c r="AN13" s="1273"/>
      <c r="AO13" s="1190" t="s">
        <v>227</v>
      </c>
      <c r="AP13" s="1268" t="s">
        <v>1038</v>
      </c>
      <c r="AQ13" s="1268"/>
      <c r="AR13" s="1268" t="s">
        <v>1039</v>
      </c>
      <c r="AS13" s="1268"/>
      <c r="AT13" s="1268" t="s">
        <v>1040</v>
      </c>
      <c r="AU13" s="1274"/>
      <c r="AV13" s="1260" t="s">
        <v>81</v>
      </c>
      <c r="AW13" s="1273"/>
      <c r="AX13" s="1273"/>
      <c r="AY13" s="1273"/>
      <c r="AZ13" s="1273"/>
      <c r="BA13" s="1273"/>
      <c r="BB13" s="1277" t="s">
        <v>82</v>
      </c>
      <c r="BC13" s="1260" t="s">
        <v>83</v>
      </c>
      <c r="BD13" s="1273"/>
      <c r="BE13" s="1267" t="s">
        <v>84</v>
      </c>
      <c r="BF13" s="1267" t="s">
        <v>229</v>
      </c>
    </row>
    <row r="14" spans="1:58" ht="35.25" customHeight="1">
      <c r="A14" s="1156"/>
      <c r="B14" s="1267"/>
      <c r="C14" s="1267"/>
      <c r="D14" s="1267"/>
      <c r="E14" s="1267"/>
      <c r="F14" s="1267"/>
      <c r="G14" s="1267"/>
      <c r="H14" s="1267"/>
      <c r="I14" s="1267"/>
      <c r="J14" s="1267"/>
      <c r="K14" s="1267"/>
      <c r="L14" s="1267"/>
      <c r="M14" s="1267"/>
      <c r="N14" s="1267"/>
      <c r="O14" s="1267"/>
      <c r="P14" s="1267"/>
      <c r="Q14" s="1267"/>
      <c r="R14" s="1267"/>
      <c r="S14" s="1267"/>
      <c r="T14" s="1267"/>
      <c r="U14" s="1267"/>
      <c r="V14" s="1267"/>
      <c r="W14" s="1267"/>
      <c r="X14" s="1267"/>
      <c r="Y14" s="1267"/>
      <c r="Z14" s="1268"/>
      <c r="AA14" s="1268"/>
      <c r="AB14" s="1187"/>
      <c r="AC14" s="1268"/>
      <c r="AD14" s="1268"/>
      <c r="AE14" s="1268"/>
      <c r="AF14" s="1268"/>
      <c r="AG14" s="1268"/>
      <c r="AH14" s="1268"/>
      <c r="AI14" s="1260" t="s">
        <v>95</v>
      </c>
      <c r="AJ14" s="1273"/>
      <c r="AK14" s="1260" t="s">
        <v>96</v>
      </c>
      <c r="AL14" s="1273"/>
      <c r="AM14" s="1273"/>
      <c r="AN14" s="1273"/>
      <c r="AO14" s="1245"/>
      <c r="AP14" s="1268"/>
      <c r="AQ14" s="1268"/>
      <c r="AR14" s="1268"/>
      <c r="AS14" s="1268"/>
      <c r="AT14" s="1268"/>
      <c r="AU14" s="1274"/>
      <c r="AV14" s="1260" t="s">
        <v>95</v>
      </c>
      <c r="AW14" s="1273"/>
      <c r="AX14" s="1260" t="s">
        <v>96</v>
      </c>
      <c r="AY14" s="1273"/>
      <c r="AZ14" s="1273"/>
      <c r="BA14" s="1273"/>
      <c r="BB14" s="1273"/>
      <c r="BC14" s="1267" t="s">
        <v>98</v>
      </c>
      <c r="BD14" s="1267" t="s">
        <v>99</v>
      </c>
      <c r="BE14" s="1273"/>
      <c r="BF14" s="1273"/>
    </row>
    <row r="15" spans="1:58" ht="35.25" customHeight="1">
      <c r="A15" s="1156"/>
      <c r="B15" s="1267"/>
      <c r="C15" s="1267"/>
      <c r="D15" s="1267"/>
      <c r="E15" s="1267"/>
      <c r="F15" s="1267"/>
      <c r="G15" s="1267"/>
      <c r="H15" s="1267"/>
      <c r="I15" s="1267"/>
      <c r="J15" s="1267"/>
      <c r="K15" s="1267"/>
      <c r="L15" s="1267"/>
      <c r="M15" s="1267"/>
      <c r="N15" s="1267"/>
      <c r="O15" s="1267"/>
      <c r="P15" s="1267"/>
      <c r="Q15" s="1267"/>
      <c r="R15" s="1267"/>
      <c r="S15" s="1267"/>
      <c r="T15" s="1267"/>
      <c r="U15" s="1267"/>
      <c r="V15" s="1267"/>
      <c r="W15" s="1267"/>
      <c r="X15" s="1267"/>
      <c r="Y15" s="1267"/>
      <c r="Z15" s="1268"/>
      <c r="AA15" s="1268"/>
      <c r="AB15" s="1187"/>
      <c r="AC15" s="1267" t="s">
        <v>110</v>
      </c>
      <c r="AD15" s="1267" t="s">
        <v>113</v>
      </c>
      <c r="AE15" s="1267" t="s">
        <v>110</v>
      </c>
      <c r="AF15" s="1267" t="s">
        <v>113</v>
      </c>
      <c r="AG15" s="1267" t="s">
        <v>110</v>
      </c>
      <c r="AH15" s="1267" t="s">
        <v>113</v>
      </c>
      <c r="AI15" s="1260" t="s">
        <v>114</v>
      </c>
      <c r="AJ15" s="1273"/>
      <c r="AK15" s="1260" t="s">
        <v>114</v>
      </c>
      <c r="AL15" s="1273"/>
      <c r="AM15" s="1260" t="s">
        <v>115</v>
      </c>
      <c r="AN15" s="1273"/>
      <c r="AO15" s="1245"/>
      <c r="AP15" s="1267" t="s">
        <v>110</v>
      </c>
      <c r="AQ15" s="1267" t="s">
        <v>113</v>
      </c>
      <c r="AR15" s="1267" t="s">
        <v>110</v>
      </c>
      <c r="AS15" s="1267" t="s">
        <v>113</v>
      </c>
      <c r="AT15" s="1267" t="s">
        <v>110</v>
      </c>
      <c r="AU15" s="1275" t="s">
        <v>113</v>
      </c>
      <c r="AV15" s="1260" t="s">
        <v>114</v>
      </c>
      <c r="AW15" s="1273"/>
      <c r="AX15" s="1268" t="s">
        <v>114</v>
      </c>
      <c r="AY15" s="1273"/>
      <c r="AZ15" s="1268" t="s">
        <v>115</v>
      </c>
      <c r="BA15" s="1273"/>
      <c r="BB15" s="1273"/>
      <c r="BC15" s="1273"/>
      <c r="BD15" s="1273"/>
      <c r="BE15" s="1273"/>
      <c r="BF15" s="1273"/>
    </row>
    <row r="16" spans="1:58" ht="58.5" customHeight="1">
      <c r="A16" s="1157"/>
      <c r="B16" s="1267"/>
      <c r="C16" s="1267"/>
      <c r="D16" s="1267"/>
      <c r="E16" s="1267"/>
      <c r="F16" s="1267"/>
      <c r="G16" s="1267"/>
      <c r="H16" s="1267"/>
      <c r="I16" s="770" t="s">
        <v>118</v>
      </c>
      <c r="J16" s="770" t="s">
        <v>120</v>
      </c>
      <c r="K16" s="770" t="s">
        <v>121</v>
      </c>
      <c r="L16" s="1267"/>
      <c r="M16" s="770" t="s">
        <v>123</v>
      </c>
      <c r="N16" s="770" t="s">
        <v>124</v>
      </c>
      <c r="O16" s="770" t="s">
        <v>125</v>
      </c>
      <c r="P16" s="770" t="s">
        <v>126</v>
      </c>
      <c r="Q16" s="1267"/>
      <c r="R16" s="1267"/>
      <c r="S16" s="1267"/>
      <c r="T16" s="1267"/>
      <c r="U16" s="1267"/>
      <c r="V16" s="1267"/>
      <c r="W16" s="1267"/>
      <c r="X16" s="1267"/>
      <c r="Y16" s="1267"/>
      <c r="Z16" s="770">
        <v>1</v>
      </c>
      <c r="AA16" s="770" t="s">
        <v>231</v>
      </c>
      <c r="AB16" s="1188"/>
      <c r="AC16" s="1272"/>
      <c r="AD16" s="1272"/>
      <c r="AE16" s="1272"/>
      <c r="AF16" s="1272"/>
      <c r="AG16" s="1272"/>
      <c r="AH16" s="1272"/>
      <c r="AI16" s="771" t="s">
        <v>129</v>
      </c>
      <c r="AJ16" s="771" t="s">
        <v>130</v>
      </c>
      <c r="AK16" s="771" t="s">
        <v>129</v>
      </c>
      <c r="AL16" s="771" t="s">
        <v>130</v>
      </c>
      <c r="AM16" s="771" t="s">
        <v>129</v>
      </c>
      <c r="AN16" s="771" t="s">
        <v>130</v>
      </c>
      <c r="AO16" s="1245"/>
      <c r="AP16" s="1272"/>
      <c r="AQ16" s="1272"/>
      <c r="AR16" s="1272"/>
      <c r="AS16" s="1272"/>
      <c r="AT16" s="1272"/>
      <c r="AU16" s="1276"/>
      <c r="AV16" s="770" t="s">
        <v>129</v>
      </c>
      <c r="AW16" s="770" t="s">
        <v>130</v>
      </c>
      <c r="AX16" s="770" t="s">
        <v>129</v>
      </c>
      <c r="AY16" s="770" t="s">
        <v>130</v>
      </c>
      <c r="AZ16" s="770" t="s">
        <v>129</v>
      </c>
      <c r="BA16" s="770" t="s">
        <v>130</v>
      </c>
      <c r="BB16" s="1273"/>
      <c r="BC16" s="1273"/>
      <c r="BD16" s="1273"/>
      <c r="BE16" s="1273"/>
      <c r="BF16" s="1273"/>
    </row>
    <row r="17" spans="1:58">
      <c r="A17" s="762">
        <v>1</v>
      </c>
      <c r="B17" s="762">
        <v>2</v>
      </c>
      <c r="C17" s="762">
        <v>3</v>
      </c>
      <c r="D17" s="762">
        <v>4</v>
      </c>
      <c r="E17" s="762">
        <v>5</v>
      </c>
      <c r="F17" s="756">
        <v>6</v>
      </c>
      <c r="G17" s="1195">
        <v>7</v>
      </c>
      <c r="H17" s="1191"/>
      <c r="I17" s="772">
        <v>8</v>
      </c>
      <c r="J17" s="762">
        <v>9</v>
      </c>
      <c r="K17" s="772">
        <v>10</v>
      </c>
      <c r="L17" s="762">
        <v>11</v>
      </c>
      <c r="M17" s="772">
        <v>12</v>
      </c>
      <c r="N17" s="762">
        <v>13</v>
      </c>
      <c r="O17" s="772">
        <v>14</v>
      </c>
      <c r="P17" s="762">
        <v>15</v>
      </c>
      <c r="Q17" s="772">
        <v>16</v>
      </c>
      <c r="R17" s="762">
        <v>17</v>
      </c>
      <c r="S17" s="762">
        <v>18</v>
      </c>
      <c r="T17" s="762">
        <v>19</v>
      </c>
      <c r="U17" s="762">
        <v>20</v>
      </c>
      <c r="V17" s="762">
        <v>21</v>
      </c>
      <c r="W17" s="762">
        <v>22</v>
      </c>
      <c r="X17" s="762">
        <v>23</v>
      </c>
      <c r="Y17" s="762">
        <v>24</v>
      </c>
      <c r="Z17" s="1195">
        <v>25</v>
      </c>
      <c r="AA17" s="1191"/>
      <c r="AB17" s="300">
        <v>26</v>
      </c>
      <c r="AC17" s="773">
        <v>27</v>
      </c>
      <c r="AD17" s="773">
        <v>28</v>
      </c>
      <c r="AE17" s="773">
        <v>29</v>
      </c>
      <c r="AF17" s="773">
        <v>30</v>
      </c>
      <c r="AG17" s="773">
        <v>31</v>
      </c>
      <c r="AH17" s="773">
        <v>32</v>
      </c>
      <c r="AI17" s="773">
        <v>33</v>
      </c>
      <c r="AJ17" s="773">
        <v>34</v>
      </c>
      <c r="AK17" s="773">
        <v>35</v>
      </c>
      <c r="AL17" s="773">
        <v>36</v>
      </c>
      <c r="AM17" s="773">
        <v>37</v>
      </c>
      <c r="AN17" s="773">
        <v>38</v>
      </c>
      <c r="AO17" s="773">
        <v>39</v>
      </c>
      <c r="AP17" s="773">
        <v>40</v>
      </c>
      <c r="AQ17" s="773">
        <v>41</v>
      </c>
      <c r="AR17" s="773">
        <v>42</v>
      </c>
      <c r="AS17" s="773">
        <v>43</v>
      </c>
      <c r="AT17" s="773">
        <v>44</v>
      </c>
      <c r="AU17" s="774">
        <v>45</v>
      </c>
      <c r="AV17" s="773">
        <v>46</v>
      </c>
      <c r="AW17" s="773">
        <v>47</v>
      </c>
      <c r="AX17" s="773">
        <v>48</v>
      </c>
      <c r="AY17" s="773">
        <v>49</v>
      </c>
      <c r="AZ17" s="773">
        <v>50</v>
      </c>
      <c r="BA17" s="773">
        <v>51</v>
      </c>
      <c r="BB17" s="773">
        <v>52</v>
      </c>
      <c r="BC17" s="773">
        <v>53</v>
      </c>
      <c r="BD17" s="773">
        <v>54</v>
      </c>
      <c r="BE17" s="773">
        <v>55</v>
      </c>
      <c r="BF17" s="773">
        <v>56</v>
      </c>
    </row>
    <row r="18" spans="1:58" ht="24.75" customHeight="1">
      <c r="A18" s="1278" t="s">
        <v>1041</v>
      </c>
      <c r="B18" s="1201"/>
      <c r="C18" s="1201"/>
      <c r="D18" s="1201"/>
      <c r="E18" s="1201"/>
      <c r="F18" s="1281"/>
      <c r="G18" s="773" t="s">
        <v>131</v>
      </c>
      <c r="H18" s="775"/>
      <c r="I18" s="1201"/>
      <c r="J18" s="1201"/>
      <c r="K18" s="1201"/>
      <c r="L18" s="1201"/>
      <c r="M18" s="1201"/>
      <c r="N18" s="1201"/>
      <c r="O18" s="1201"/>
      <c r="P18" s="1201"/>
      <c r="Q18" s="1201"/>
      <c r="R18" s="1201"/>
      <c r="S18" s="1201"/>
      <c r="T18" s="1201"/>
      <c r="U18" s="1201"/>
      <c r="V18" s="1201"/>
      <c r="W18" s="1201"/>
      <c r="X18" s="1201"/>
      <c r="Y18" s="1201"/>
      <c r="Z18" s="1201"/>
      <c r="AA18" s="1201"/>
      <c r="AB18" s="1171" t="s">
        <v>116</v>
      </c>
      <c r="AC18" s="1283"/>
      <c r="AD18" s="1283"/>
      <c r="AE18" s="1283"/>
      <c r="AF18" s="1283"/>
      <c r="AG18" s="1283"/>
      <c r="AH18" s="1283"/>
      <c r="AI18" s="1283"/>
      <c r="AJ18" s="1283"/>
      <c r="AK18" s="1283"/>
      <c r="AL18" s="1283"/>
      <c r="AM18" s="1283"/>
      <c r="AN18" s="1283"/>
      <c r="AO18" s="1283" t="s">
        <v>116</v>
      </c>
      <c r="AP18" s="1283"/>
      <c r="AQ18" s="1283"/>
      <c r="AR18" s="1283"/>
      <c r="AS18" s="1283"/>
      <c r="AT18" s="1283"/>
      <c r="AU18" s="1284"/>
      <c r="AV18" s="1283"/>
      <c r="AW18" s="1283"/>
      <c r="AX18" s="1283"/>
      <c r="AY18" s="1283"/>
      <c r="AZ18" s="1283"/>
      <c r="BA18" s="1283"/>
      <c r="BB18" s="1283"/>
      <c r="BC18" s="1283"/>
      <c r="BD18" s="1283"/>
      <c r="BE18" s="1283"/>
      <c r="BF18" s="1283"/>
    </row>
    <row r="19" spans="1:58" ht="24.75" customHeight="1">
      <c r="A19" s="1279"/>
      <c r="B19" s="1202"/>
      <c r="C19" s="1202"/>
      <c r="D19" s="1202"/>
      <c r="E19" s="1202"/>
      <c r="F19" s="1282"/>
      <c r="G19" s="773" t="s">
        <v>161</v>
      </c>
      <c r="H19" s="775"/>
      <c r="I19" s="1202"/>
      <c r="J19" s="1202"/>
      <c r="K19" s="1202"/>
      <c r="L19" s="1202"/>
      <c r="M19" s="1202"/>
      <c r="N19" s="1202"/>
      <c r="O19" s="1202"/>
      <c r="P19" s="1202"/>
      <c r="Q19" s="1202"/>
      <c r="R19" s="1202"/>
      <c r="S19" s="1202"/>
      <c r="T19" s="1202"/>
      <c r="U19" s="1202"/>
      <c r="V19" s="1202"/>
      <c r="W19" s="1202"/>
      <c r="X19" s="1202"/>
      <c r="Y19" s="1202"/>
      <c r="Z19" s="1202"/>
      <c r="AA19" s="1202"/>
      <c r="AB19" s="1195"/>
      <c r="AC19" s="1283"/>
      <c r="AD19" s="1283"/>
      <c r="AE19" s="1283"/>
      <c r="AF19" s="1283"/>
      <c r="AG19" s="1283"/>
      <c r="AH19" s="1283"/>
      <c r="AI19" s="1283"/>
      <c r="AJ19" s="1283"/>
      <c r="AK19" s="1283"/>
      <c r="AL19" s="1283"/>
      <c r="AM19" s="1283"/>
      <c r="AN19" s="1283"/>
      <c r="AO19" s="1283"/>
      <c r="AP19" s="1283"/>
      <c r="AQ19" s="1283"/>
      <c r="AR19" s="1283"/>
      <c r="AS19" s="1283"/>
      <c r="AT19" s="1283"/>
      <c r="AU19" s="1284"/>
      <c r="AV19" s="1283"/>
      <c r="AW19" s="1283"/>
      <c r="AX19" s="1283"/>
      <c r="AY19" s="1283"/>
      <c r="AZ19" s="1283"/>
      <c r="BA19" s="1283"/>
      <c r="BB19" s="1283"/>
      <c r="BC19" s="1283"/>
      <c r="BD19" s="1283"/>
      <c r="BE19" s="1283"/>
      <c r="BF19" s="1283"/>
    </row>
    <row r="20" spans="1:58" ht="24.75" customHeight="1">
      <c r="A20" s="1280"/>
      <c r="B20" s="1203"/>
      <c r="C20" s="1203"/>
      <c r="D20" s="1203"/>
      <c r="E20" s="1203"/>
      <c r="F20" s="1203"/>
      <c r="G20" s="761" t="s">
        <v>122</v>
      </c>
      <c r="H20" s="759"/>
      <c r="I20" s="1203"/>
      <c r="J20" s="1203"/>
      <c r="K20" s="1203"/>
      <c r="L20" s="1203"/>
      <c r="M20" s="1203"/>
      <c r="N20" s="1203"/>
      <c r="O20" s="1203"/>
      <c r="P20" s="1203"/>
      <c r="Q20" s="1203"/>
      <c r="R20" s="1203"/>
      <c r="S20" s="1203"/>
      <c r="T20" s="1203"/>
      <c r="U20" s="1203"/>
      <c r="V20" s="1203"/>
      <c r="W20" s="1203"/>
      <c r="X20" s="1203"/>
      <c r="Y20" s="1203"/>
      <c r="Z20" s="1203"/>
      <c r="AA20" s="1203"/>
      <c r="AB20" s="304" t="s">
        <v>117</v>
      </c>
      <c r="AC20" s="776"/>
      <c r="AD20" s="759"/>
      <c r="AE20" s="776"/>
      <c r="AF20" s="759"/>
      <c r="AG20" s="776"/>
      <c r="AH20" s="759"/>
      <c r="AI20" s="759"/>
      <c r="AJ20" s="759"/>
      <c r="AK20" s="759"/>
      <c r="AL20" s="759"/>
      <c r="AM20" s="759"/>
      <c r="AN20" s="759"/>
      <c r="AO20" s="777" t="s">
        <v>117</v>
      </c>
      <c r="AP20" s="778"/>
      <c r="AQ20" s="779"/>
      <c r="AR20" s="778"/>
      <c r="AS20" s="779"/>
      <c r="AT20" s="778"/>
      <c r="AU20" s="780"/>
      <c r="AV20" s="781"/>
      <c r="AW20" s="781"/>
      <c r="AX20" s="781"/>
      <c r="AY20" s="781"/>
      <c r="AZ20" s="781"/>
      <c r="BA20" s="781"/>
      <c r="BB20" s="781"/>
      <c r="BC20" s="1283"/>
      <c r="BD20" s="1283"/>
      <c r="BE20" s="1283"/>
      <c r="BF20" s="1283"/>
    </row>
    <row r="21" spans="1:58" ht="24.75" customHeight="1">
      <c r="A21" s="1278" t="s">
        <v>1042</v>
      </c>
      <c r="B21" s="1201"/>
      <c r="C21" s="1201"/>
      <c r="D21" s="1201"/>
      <c r="E21" s="1201"/>
      <c r="F21" s="1201"/>
      <c r="G21" s="304" t="s">
        <v>131</v>
      </c>
      <c r="H21" s="759"/>
      <c r="I21" s="1201"/>
      <c r="J21" s="1201"/>
      <c r="K21" s="1201"/>
      <c r="L21" s="1201"/>
      <c r="M21" s="1201"/>
      <c r="N21" s="1201"/>
      <c r="O21" s="1201"/>
      <c r="P21" s="1201"/>
      <c r="Q21" s="1201"/>
      <c r="R21" s="1201"/>
      <c r="S21" s="1201"/>
      <c r="T21" s="1201"/>
      <c r="U21" s="1201"/>
      <c r="V21" s="1201"/>
      <c r="W21" s="1201"/>
      <c r="X21" s="1201"/>
      <c r="Y21" s="1201"/>
      <c r="Z21" s="1201"/>
      <c r="AA21" s="1201"/>
      <c r="AB21" s="1204" t="s">
        <v>116</v>
      </c>
      <c r="AC21" s="1202"/>
      <c r="AD21" s="1202"/>
      <c r="AE21" s="1202"/>
      <c r="AF21" s="1202"/>
      <c r="AG21" s="1202"/>
      <c r="AH21" s="1202"/>
      <c r="AI21" s="1201"/>
      <c r="AJ21" s="1201"/>
      <c r="AK21" s="1201"/>
      <c r="AL21" s="1201"/>
      <c r="AM21" s="1201"/>
      <c r="AN21" s="1201"/>
      <c r="AO21" s="1281" t="s">
        <v>116</v>
      </c>
      <c r="AP21" s="1283"/>
      <c r="AQ21" s="1283"/>
      <c r="AR21" s="1283"/>
      <c r="AS21" s="1283"/>
      <c r="AT21" s="1283"/>
      <c r="AU21" s="1286"/>
      <c r="AV21" s="1283"/>
      <c r="AW21" s="1283"/>
      <c r="AX21" s="1283"/>
      <c r="AY21" s="1283"/>
      <c r="AZ21" s="1283"/>
      <c r="BA21" s="1283"/>
      <c r="BB21" s="1283"/>
      <c r="BC21" s="1283"/>
      <c r="BD21" s="1283"/>
      <c r="BE21" s="1283"/>
      <c r="BF21" s="1283"/>
    </row>
    <row r="22" spans="1:58" ht="24.75" customHeight="1">
      <c r="A22" s="1279"/>
      <c r="B22" s="1202"/>
      <c r="C22" s="1202"/>
      <c r="D22" s="1202"/>
      <c r="E22" s="1202"/>
      <c r="F22" s="1202"/>
      <c r="G22" s="761" t="s">
        <v>161</v>
      </c>
      <c r="H22" s="759"/>
      <c r="I22" s="1202"/>
      <c r="J22" s="1202"/>
      <c r="K22" s="1202"/>
      <c r="L22" s="1202"/>
      <c r="M22" s="1202"/>
      <c r="N22" s="1202"/>
      <c r="O22" s="1202"/>
      <c r="P22" s="1202"/>
      <c r="Q22" s="1202"/>
      <c r="R22" s="1202"/>
      <c r="S22" s="1202"/>
      <c r="T22" s="1202"/>
      <c r="U22" s="1202"/>
      <c r="V22" s="1202"/>
      <c r="W22" s="1202"/>
      <c r="X22" s="1202"/>
      <c r="Y22" s="1202"/>
      <c r="Z22" s="1202"/>
      <c r="AA22" s="1202"/>
      <c r="AB22" s="1206"/>
      <c r="AC22" s="1203"/>
      <c r="AD22" s="1203"/>
      <c r="AE22" s="1203"/>
      <c r="AF22" s="1203"/>
      <c r="AG22" s="1203"/>
      <c r="AH22" s="1203"/>
      <c r="AI22" s="1203"/>
      <c r="AJ22" s="1203"/>
      <c r="AK22" s="1203"/>
      <c r="AL22" s="1203"/>
      <c r="AM22" s="1203"/>
      <c r="AN22" s="1203"/>
      <c r="AO22" s="1285"/>
      <c r="AP22" s="1283"/>
      <c r="AQ22" s="1283"/>
      <c r="AR22" s="1283"/>
      <c r="AS22" s="1283"/>
      <c r="AT22" s="1283"/>
      <c r="AU22" s="1287"/>
      <c r="AV22" s="1283"/>
      <c r="AW22" s="1283"/>
      <c r="AX22" s="1283"/>
      <c r="AY22" s="1283"/>
      <c r="AZ22" s="1283"/>
      <c r="BA22" s="1283"/>
      <c r="BB22" s="1283"/>
      <c r="BC22" s="1283"/>
      <c r="BD22" s="1283"/>
      <c r="BE22" s="1283"/>
      <c r="BF22" s="1283"/>
    </row>
    <row r="23" spans="1:58" ht="24.75" customHeight="1">
      <c r="A23" s="1280"/>
      <c r="B23" s="1203"/>
      <c r="C23" s="1203"/>
      <c r="D23" s="1203"/>
      <c r="E23" s="1203"/>
      <c r="F23" s="1203"/>
      <c r="G23" s="304" t="s">
        <v>122</v>
      </c>
      <c r="H23" s="759"/>
      <c r="I23" s="1203"/>
      <c r="J23" s="1203"/>
      <c r="K23" s="1203"/>
      <c r="L23" s="1203"/>
      <c r="M23" s="1203"/>
      <c r="N23" s="1203"/>
      <c r="O23" s="1203"/>
      <c r="P23" s="1203"/>
      <c r="Q23" s="1203"/>
      <c r="R23" s="1203"/>
      <c r="S23" s="1203"/>
      <c r="T23" s="1203"/>
      <c r="U23" s="1203"/>
      <c r="V23" s="1203"/>
      <c r="W23" s="1203"/>
      <c r="X23" s="1203"/>
      <c r="Y23" s="1203"/>
      <c r="Z23" s="1203"/>
      <c r="AA23" s="1203"/>
      <c r="AB23" s="304" t="s">
        <v>117</v>
      </c>
      <c r="AC23" s="305"/>
      <c r="AD23" s="759"/>
      <c r="AE23" s="305"/>
      <c r="AF23" s="759"/>
      <c r="AG23" s="305"/>
      <c r="AH23" s="759"/>
      <c r="AI23" s="759"/>
      <c r="AJ23" s="759"/>
      <c r="AK23" s="759"/>
      <c r="AL23" s="759"/>
      <c r="AM23" s="759"/>
      <c r="AN23" s="759"/>
      <c r="AO23" s="782" t="s">
        <v>117</v>
      </c>
      <c r="AP23" s="783"/>
      <c r="AQ23" s="781"/>
      <c r="AR23" s="783"/>
      <c r="AS23" s="781"/>
      <c r="AT23" s="783"/>
      <c r="AU23" s="780"/>
      <c r="AV23" s="781"/>
      <c r="AW23" s="781"/>
      <c r="AX23" s="781"/>
      <c r="AY23" s="781"/>
      <c r="AZ23" s="781"/>
      <c r="BA23" s="781"/>
      <c r="BB23" s="781"/>
      <c r="BC23" s="1283"/>
      <c r="BD23" s="1283"/>
      <c r="BE23" s="1283"/>
      <c r="BF23" s="1283"/>
    </row>
    <row r="24" spans="1:58" ht="24.75" customHeight="1">
      <c r="A24" s="1204" t="s">
        <v>236</v>
      </c>
      <c r="B24" s="1201"/>
      <c r="C24" s="1201"/>
      <c r="D24" s="1201"/>
      <c r="E24" s="1201"/>
      <c r="F24" s="1201"/>
      <c r="G24" s="304" t="s">
        <v>131</v>
      </c>
      <c r="H24" s="757"/>
      <c r="I24" s="1201"/>
      <c r="J24" s="1201"/>
      <c r="K24" s="1201"/>
      <c r="L24" s="1201"/>
      <c r="M24" s="1201"/>
      <c r="N24" s="1201"/>
      <c r="O24" s="1201"/>
      <c r="P24" s="1201"/>
      <c r="Q24" s="1201"/>
      <c r="R24" s="1201"/>
      <c r="S24" s="1201"/>
      <c r="T24" s="1201"/>
      <c r="U24" s="1201"/>
      <c r="V24" s="1201"/>
      <c r="W24" s="1201"/>
      <c r="X24" s="1201"/>
      <c r="Y24" s="1201"/>
      <c r="Z24" s="1201"/>
      <c r="AA24" s="1201"/>
      <c r="AB24" s="1204" t="s">
        <v>116</v>
      </c>
      <c r="AC24" s="1201"/>
      <c r="AD24" s="1201"/>
      <c r="AE24" s="1201"/>
      <c r="AF24" s="1201"/>
      <c r="AG24" s="1201"/>
      <c r="AH24" s="1201"/>
      <c r="AI24" s="1201"/>
      <c r="AJ24" s="1201"/>
      <c r="AK24" s="1201"/>
      <c r="AL24" s="1201"/>
      <c r="AM24" s="1201"/>
      <c r="AN24" s="1201"/>
      <c r="AO24" s="1281" t="s">
        <v>116</v>
      </c>
      <c r="AP24" s="1283"/>
      <c r="AQ24" s="1283"/>
      <c r="AR24" s="1283"/>
      <c r="AS24" s="1283"/>
      <c r="AT24" s="1283"/>
      <c r="AU24" s="1286"/>
      <c r="AV24" s="1283"/>
      <c r="AW24" s="1283"/>
      <c r="AX24" s="1283"/>
      <c r="AY24" s="1283"/>
      <c r="AZ24" s="1283"/>
      <c r="BA24" s="1283"/>
      <c r="BB24" s="1283"/>
      <c r="BC24" s="1283"/>
      <c r="BD24" s="1283"/>
      <c r="BE24" s="1283"/>
      <c r="BF24" s="1283"/>
    </row>
    <row r="25" spans="1:58" ht="24.75" customHeight="1">
      <c r="A25" s="1205"/>
      <c r="B25" s="1202"/>
      <c r="C25" s="1202"/>
      <c r="D25" s="1202"/>
      <c r="E25" s="1202"/>
      <c r="F25" s="1202"/>
      <c r="G25" s="304" t="s">
        <v>161</v>
      </c>
      <c r="H25" s="757"/>
      <c r="I25" s="1202"/>
      <c r="J25" s="1202"/>
      <c r="K25" s="1202"/>
      <c r="L25" s="1202"/>
      <c r="M25" s="1202"/>
      <c r="N25" s="1202"/>
      <c r="O25" s="1202"/>
      <c r="P25" s="1202"/>
      <c r="Q25" s="1202"/>
      <c r="R25" s="1202"/>
      <c r="S25" s="1202"/>
      <c r="T25" s="1202"/>
      <c r="U25" s="1202"/>
      <c r="V25" s="1202"/>
      <c r="W25" s="1202"/>
      <c r="X25" s="1202"/>
      <c r="Y25" s="1202"/>
      <c r="Z25" s="1202"/>
      <c r="AA25" s="1202"/>
      <c r="AB25" s="1206"/>
      <c r="AC25" s="1203"/>
      <c r="AD25" s="1203"/>
      <c r="AE25" s="1203"/>
      <c r="AF25" s="1203"/>
      <c r="AG25" s="1203"/>
      <c r="AH25" s="1203"/>
      <c r="AI25" s="1203"/>
      <c r="AJ25" s="1203"/>
      <c r="AK25" s="1203"/>
      <c r="AL25" s="1203"/>
      <c r="AM25" s="1203"/>
      <c r="AN25" s="1203"/>
      <c r="AO25" s="1285"/>
      <c r="AP25" s="1283"/>
      <c r="AQ25" s="1283"/>
      <c r="AR25" s="1283"/>
      <c r="AS25" s="1283"/>
      <c r="AT25" s="1283"/>
      <c r="AU25" s="1287"/>
      <c r="AV25" s="1283"/>
      <c r="AW25" s="1283"/>
      <c r="AX25" s="1283"/>
      <c r="AY25" s="1283"/>
      <c r="AZ25" s="1283"/>
      <c r="BA25" s="1283"/>
      <c r="BB25" s="1283"/>
      <c r="BC25" s="1283"/>
      <c r="BD25" s="1283"/>
      <c r="BE25" s="1283"/>
      <c r="BF25" s="1283"/>
    </row>
    <row r="26" spans="1:58" ht="24.75" customHeight="1">
      <c r="A26" s="1205"/>
      <c r="B26" s="1202"/>
      <c r="C26" s="1202"/>
      <c r="D26" s="1202"/>
      <c r="E26" s="1202"/>
      <c r="F26" s="1202"/>
      <c r="G26" s="761" t="s">
        <v>122</v>
      </c>
      <c r="H26" s="757"/>
      <c r="I26" s="1202"/>
      <c r="J26" s="1202"/>
      <c r="K26" s="1202"/>
      <c r="L26" s="1202"/>
      <c r="M26" s="1202"/>
      <c r="N26" s="1202"/>
      <c r="O26" s="1202"/>
      <c r="P26" s="1202"/>
      <c r="Q26" s="1202"/>
      <c r="R26" s="1202"/>
      <c r="S26" s="1202"/>
      <c r="T26" s="1202"/>
      <c r="U26" s="1202"/>
      <c r="V26" s="1202"/>
      <c r="W26" s="1202"/>
      <c r="X26" s="1202"/>
      <c r="Y26" s="1202"/>
      <c r="Z26" s="1202"/>
      <c r="AA26" s="1202"/>
      <c r="AB26" s="760" t="s">
        <v>117</v>
      </c>
      <c r="AC26" s="310"/>
      <c r="AD26" s="758"/>
      <c r="AE26" s="310"/>
      <c r="AF26" s="758"/>
      <c r="AG26" s="310"/>
      <c r="AH26" s="758"/>
      <c r="AI26" s="758"/>
      <c r="AJ26" s="758"/>
      <c r="AK26" s="758"/>
      <c r="AL26" s="758"/>
      <c r="AM26" s="758"/>
      <c r="AN26" s="758"/>
      <c r="AO26" s="784" t="s">
        <v>117</v>
      </c>
      <c r="AP26" s="783"/>
      <c r="AQ26" s="781"/>
      <c r="AR26" s="783"/>
      <c r="AS26" s="781"/>
      <c r="AT26" s="783"/>
      <c r="AU26" s="785"/>
      <c r="AV26" s="781"/>
      <c r="AW26" s="781"/>
      <c r="AX26" s="781"/>
      <c r="AY26" s="781"/>
      <c r="AZ26" s="781"/>
      <c r="BA26" s="781"/>
      <c r="BB26" s="781"/>
      <c r="BC26" s="1283"/>
      <c r="BD26" s="1283"/>
      <c r="BE26" s="1283"/>
      <c r="BF26" s="1283"/>
    </row>
    <row r="27" spans="1:58" ht="24.75" customHeight="1">
      <c r="A27" s="1268" t="s">
        <v>1043</v>
      </c>
      <c r="B27" s="1260"/>
      <c r="C27" s="1260"/>
      <c r="D27" s="1260"/>
      <c r="E27" s="1283"/>
      <c r="F27" s="1283"/>
      <c r="G27" s="1290"/>
      <c r="H27" s="1291"/>
      <c r="I27" s="1291"/>
      <c r="J27" s="1291"/>
      <c r="K27" s="1291"/>
      <c r="L27" s="1291"/>
      <c r="M27" s="1291"/>
      <c r="N27" s="1291"/>
      <c r="O27" s="1291"/>
      <c r="P27" s="1291"/>
      <c r="Q27" s="1291"/>
      <c r="R27" s="1291"/>
      <c r="S27" s="1292"/>
      <c r="T27" s="786" t="s">
        <v>238</v>
      </c>
      <c r="U27" s="786" t="s">
        <v>238</v>
      </c>
      <c r="V27" s="786" t="s">
        <v>238</v>
      </c>
      <c r="W27" s="786" t="s">
        <v>238</v>
      </c>
      <c r="X27" s="786" t="s">
        <v>238</v>
      </c>
      <c r="Y27" s="1293"/>
      <c r="Z27" s="1293"/>
      <c r="AA27" s="1293"/>
      <c r="AB27" s="1294" t="s">
        <v>239</v>
      </c>
      <c r="AC27" s="1288"/>
      <c r="AD27" s="1288"/>
      <c r="AE27" s="1288"/>
      <c r="AF27" s="1288"/>
      <c r="AG27" s="1288"/>
      <c r="AH27" s="1288"/>
      <c r="AI27" s="1288"/>
      <c r="AJ27" s="1288"/>
      <c r="AK27" s="1288"/>
      <c r="AL27" s="1288"/>
      <c r="AM27" s="1288"/>
      <c r="AN27" s="1288"/>
      <c r="AO27" s="1298" t="s">
        <v>239</v>
      </c>
      <c r="AP27" s="1283"/>
      <c r="AQ27" s="1283"/>
      <c r="AR27" s="1283"/>
      <c r="AS27" s="1283"/>
      <c r="AT27" s="1283"/>
      <c r="AU27" s="1296"/>
      <c r="AV27" s="1283"/>
      <c r="AW27" s="1283"/>
      <c r="AX27" s="1283"/>
      <c r="AY27" s="1283"/>
      <c r="AZ27" s="1283"/>
      <c r="BA27" s="1283"/>
      <c r="BB27" s="1284"/>
      <c r="BC27" s="1306" t="s">
        <v>1044</v>
      </c>
      <c r="BD27" s="1950"/>
      <c r="BE27" s="1948"/>
      <c r="BF27" s="1948"/>
    </row>
    <row r="28" spans="1:58" ht="24.75" customHeight="1">
      <c r="A28" s="1260"/>
      <c r="B28" s="1260"/>
      <c r="C28" s="1260"/>
      <c r="D28" s="1260"/>
      <c r="E28" s="1283"/>
      <c r="F28" s="1283"/>
      <c r="G28" s="1214"/>
      <c r="H28" s="1215"/>
      <c r="I28" s="1215"/>
      <c r="J28" s="1215"/>
      <c r="K28" s="1215"/>
      <c r="L28" s="1215"/>
      <c r="M28" s="1215"/>
      <c r="N28" s="1215"/>
      <c r="O28" s="1215"/>
      <c r="P28" s="1215"/>
      <c r="Q28" s="1215"/>
      <c r="R28" s="1215"/>
      <c r="S28" s="1216"/>
      <c r="T28" s="787"/>
      <c r="U28" s="787"/>
      <c r="V28" s="787"/>
      <c r="W28" s="787"/>
      <c r="X28" s="787"/>
      <c r="Y28" s="1293"/>
      <c r="Z28" s="1293"/>
      <c r="AA28" s="1293"/>
      <c r="AB28" s="1295"/>
      <c r="AC28" s="1289"/>
      <c r="AD28" s="1289"/>
      <c r="AE28" s="1289"/>
      <c r="AF28" s="1289"/>
      <c r="AG28" s="1289"/>
      <c r="AH28" s="1289"/>
      <c r="AI28" s="1289"/>
      <c r="AJ28" s="1289"/>
      <c r="AK28" s="1289"/>
      <c r="AL28" s="1289"/>
      <c r="AM28" s="1289"/>
      <c r="AN28" s="1289"/>
      <c r="AO28" s="1299"/>
      <c r="AP28" s="1283"/>
      <c r="AQ28" s="1283"/>
      <c r="AR28" s="1283"/>
      <c r="AS28" s="1283"/>
      <c r="AT28" s="1283"/>
      <c r="AU28" s="1297"/>
      <c r="AV28" s="1283"/>
      <c r="AW28" s="1283"/>
      <c r="AX28" s="1283"/>
      <c r="AY28" s="1283"/>
      <c r="AZ28" s="1283"/>
      <c r="BA28" s="1283"/>
      <c r="BB28" s="1284"/>
      <c r="BC28" s="1261"/>
      <c r="BD28" s="1263"/>
      <c r="BE28" s="1949"/>
      <c r="BF28" s="1949"/>
    </row>
    <row r="29" spans="1:58" ht="30" customHeight="1">
      <c r="A29" s="763"/>
      <c r="B29" s="763"/>
      <c r="C29" s="763"/>
      <c r="D29" s="754"/>
      <c r="E29" s="754"/>
      <c r="F29" s="754"/>
      <c r="G29" s="763"/>
      <c r="H29" s="754"/>
      <c r="I29" s="754"/>
      <c r="J29" s="754"/>
      <c r="K29" s="754"/>
      <c r="L29" s="754"/>
      <c r="M29" s="754"/>
      <c r="N29" s="754"/>
      <c r="O29" s="754"/>
      <c r="P29" s="754"/>
      <c r="Q29" s="754"/>
      <c r="R29" s="754"/>
      <c r="S29" s="754"/>
      <c r="T29" s="754"/>
      <c r="U29" s="754"/>
      <c r="V29" s="754"/>
      <c r="W29" s="754"/>
      <c r="X29" s="754"/>
      <c r="Y29" s="754"/>
      <c r="Z29" s="754"/>
      <c r="AA29" s="754"/>
      <c r="AB29" s="763"/>
      <c r="AC29" s="754"/>
      <c r="AD29" s="754"/>
      <c r="AE29" s="754"/>
      <c r="AF29" s="754"/>
      <c r="AG29" s="754"/>
      <c r="AH29" s="754"/>
      <c r="AI29" s="754"/>
      <c r="AJ29" s="754"/>
      <c r="AK29" s="754"/>
      <c r="AL29" s="754"/>
      <c r="AM29" s="754"/>
      <c r="AN29" s="754"/>
      <c r="AO29" s="763"/>
      <c r="AP29" s="763"/>
      <c r="AR29" s="788"/>
      <c r="AS29" s="788"/>
      <c r="AT29" s="789" t="s">
        <v>241</v>
      </c>
      <c r="AU29" s="790"/>
      <c r="AV29" s="791"/>
      <c r="AW29" s="755"/>
      <c r="AX29" s="755"/>
      <c r="AY29" s="755"/>
      <c r="AZ29" s="755"/>
      <c r="BA29" s="755"/>
      <c r="BB29" s="755"/>
      <c r="BC29" s="1302"/>
      <c r="BD29" s="1302"/>
      <c r="BE29" s="1302"/>
      <c r="BF29" s="1302"/>
    </row>
    <row r="30" spans="1:58" ht="30" customHeight="1">
      <c r="A30" s="1268" t="s">
        <v>1050</v>
      </c>
      <c r="B30" s="1260"/>
      <c r="C30" s="1260"/>
      <c r="D30" s="1260"/>
      <c r="E30" s="1260" t="s">
        <v>1054</v>
      </c>
      <c r="F30" s="1260"/>
      <c r="G30" s="1260"/>
      <c r="H30" s="1260" t="s">
        <v>1055</v>
      </c>
      <c r="I30" s="1260"/>
      <c r="J30" s="1260"/>
      <c r="K30" s="754"/>
      <c r="L30" s="754"/>
      <c r="M30" s="754"/>
      <c r="N30" s="754"/>
      <c r="O30" s="754"/>
      <c r="P30" s="754"/>
      <c r="Q30" s="754"/>
      <c r="R30" s="754"/>
      <c r="S30" s="754"/>
      <c r="T30" s="754"/>
      <c r="U30" s="754"/>
      <c r="V30" s="754"/>
      <c r="W30" s="754"/>
      <c r="X30" s="754"/>
      <c r="Y30" s="754"/>
      <c r="Z30" s="754"/>
      <c r="AA30" s="754"/>
      <c r="AB30" s="763"/>
      <c r="AC30" s="754"/>
      <c r="AD30" s="754"/>
      <c r="AE30" s="754"/>
      <c r="AF30" s="754"/>
      <c r="AG30" s="754"/>
      <c r="AH30" s="754"/>
      <c r="AI30" s="754"/>
      <c r="AJ30" s="754"/>
      <c r="AK30" s="754"/>
      <c r="AL30" s="754"/>
      <c r="AM30" s="754"/>
      <c r="AN30" s="754"/>
      <c r="AO30" s="763"/>
      <c r="AP30" s="763"/>
      <c r="AR30" s="792"/>
      <c r="AS30" s="792"/>
      <c r="AT30" s="1304" t="s">
        <v>243</v>
      </c>
      <c r="AU30" s="1305" t="s">
        <v>1045</v>
      </c>
      <c r="AV30" s="1305"/>
      <c r="AW30" s="1305"/>
      <c r="AX30" s="1305"/>
      <c r="AY30" s="1305"/>
      <c r="AZ30" s="1305"/>
      <c r="BA30" s="1244" t="s">
        <v>245</v>
      </c>
      <c r="BB30" s="1187"/>
      <c r="BC30" s="1302"/>
      <c r="BD30" s="1302"/>
      <c r="BE30" s="1302"/>
      <c r="BF30" s="1302"/>
    </row>
    <row r="31" spans="1:58" ht="30" customHeight="1">
      <c r="A31" s="1311" t="s">
        <v>1051</v>
      </c>
      <c r="B31" s="1311"/>
      <c r="C31" s="1311"/>
      <c r="D31" s="1311"/>
      <c r="E31" s="1312"/>
      <c r="F31" s="1312"/>
      <c r="G31" s="1312"/>
      <c r="H31" s="1312"/>
      <c r="I31" s="1312"/>
      <c r="J31" s="1312"/>
      <c r="Q31" s="754"/>
      <c r="R31" s="754"/>
      <c r="S31" s="1246" t="s">
        <v>247</v>
      </c>
      <c r="T31" s="1187"/>
      <c r="U31" s="1187"/>
      <c r="V31" s="1187"/>
      <c r="W31" s="1187"/>
      <c r="X31" s="1187"/>
      <c r="AC31" s="754"/>
      <c r="AD31" s="1246" t="s">
        <v>248</v>
      </c>
      <c r="AE31" s="1246"/>
      <c r="AF31" s="1246"/>
      <c r="AG31" s="1246"/>
      <c r="AH31" s="1246"/>
      <c r="AI31" s="1187"/>
      <c r="AJ31" s="1187"/>
      <c r="AK31" s="1187"/>
      <c r="AL31" s="1187"/>
      <c r="AM31" s="754"/>
      <c r="AN31" s="754"/>
      <c r="AO31" s="763"/>
      <c r="AP31" s="763"/>
      <c r="AR31" s="792"/>
      <c r="AS31" s="792"/>
      <c r="AT31" s="1242"/>
      <c r="AU31" s="1308" t="s">
        <v>249</v>
      </c>
      <c r="AV31" s="1308"/>
      <c r="AW31" s="1308"/>
      <c r="AX31" s="1308"/>
      <c r="AY31" s="1308"/>
      <c r="AZ31" s="1308"/>
      <c r="BA31" s="1187"/>
      <c r="BB31" s="1187"/>
      <c r="BC31" s="1302"/>
      <c r="BD31" s="1302"/>
      <c r="BE31" s="1302"/>
      <c r="BF31" s="1302"/>
    </row>
    <row r="32" spans="1:58" ht="30" customHeight="1">
      <c r="A32" s="1311" t="s">
        <v>1052</v>
      </c>
      <c r="B32" s="1311"/>
      <c r="C32" s="1311"/>
      <c r="D32" s="1311"/>
      <c r="E32" s="1312"/>
      <c r="F32" s="1312"/>
      <c r="G32" s="1312"/>
      <c r="H32" s="1312"/>
      <c r="I32" s="1312"/>
      <c r="J32" s="1312"/>
      <c r="Q32" s="754"/>
      <c r="R32" s="754"/>
      <c r="S32" s="763"/>
      <c r="T32" s="763"/>
      <c r="U32" s="754"/>
      <c r="V32" s="754"/>
      <c r="W32" s="754"/>
      <c r="X32" s="763"/>
      <c r="AC32" s="754"/>
      <c r="AD32" s="754"/>
      <c r="AE32" s="754"/>
      <c r="AF32" s="754"/>
      <c r="AG32" s="754"/>
      <c r="AH32" s="754"/>
      <c r="AI32" s="754"/>
      <c r="AJ32" s="754"/>
      <c r="AK32" s="754"/>
      <c r="AL32" s="754"/>
      <c r="AM32" s="763"/>
      <c r="AN32" s="763"/>
      <c r="AO32" s="763"/>
      <c r="AP32" s="763"/>
      <c r="AR32" s="788"/>
      <c r="AS32" s="793"/>
      <c r="AT32" s="794" t="s">
        <v>250</v>
      </c>
      <c r="AU32" s="342"/>
      <c r="AV32" s="795"/>
      <c r="AW32" s="795"/>
      <c r="AX32" s="795"/>
      <c r="AY32" s="795"/>
      <c r="AZ32" s="795"/>
      <c r="BA32" s="796"/>
      <c r="BB32" s="796"/>
      <c r="BC32" s="1302"/>
      <c r="BD32" s="1302"/>
      <c r="BE32" s="1302"/>
      <c r="BF32" s="1302"/>
    </row>
    <row r="33" spans="1:58" ht="30" customHeight="1">
      <c r="A33" s="1311" t="s">
        <v>1053</v>
      </c>
      <c r="B33" s="1311"/>
      <c r="C33" s="1311"/>
      <c r="D33" s="1311"/>
      <c r="E33" s="1312"/>
      <c r="F33" s="1312"/>
      <c r="G33" s="1312"/>
      <c r="H33" s="1312"/>
      <c r="I33" s="1312"/>
      <c r="J33" s="1312"/>
      <c r="Q33" s="754"/>
      <c r="R33" s="754"/>
      <c r="S33" s="763"/>
      <c r="T33" s="763"/>
      <c r="U33" s="754"/>
      <c r="V33" s="754"/>
      <c r="W33" s="754"/>
      <c r="X33" s="763"/>
      <c r="AC33" s="754"/>
      <c r="AD33" s="754"/>
      <c r="AE33" s="754"/>
      <c r="AF33" s="754"/>
      <c r="AG33" s="754"/>
      <c r="AH33" s="754"/>
      <c r="AI33" s="754"/>
      <c r="AJ33" s="754"/>
      <c r="AK33" s="754"/>
      <c r="AL33" s="754"/>
      <c r="AM33" s="763"/>
      <c r="AN33" s="763"/>
      <c r="AO33" s="763"/>
      <c r="AP33" s="763"/>
      <c r="AR33" s="792"/>
      <c r="AS33" s="797"/>
      <c r="AT33" s="1309" t="s">
        <v>243</v>
      </c>
      <c r="AU33" s="1305" t="s">
        <v>1045</v>
      </c>
      <c r="AV33" s="1305"/>
      <c r="AW33" s="1305"/>
      <c r="AX33" s="1305"/>
      <c r="AY33" s="1305"/>
      <c r="AZ33" s="1305"/>
      <c r="BA33" s="1244" t="s">
        <v>245</v>
      </c>
      <c r="BB33" s="1187"/>
      <c r="BC33" s="1302"/>
      <c r="BD33" s="1302"/>
      <c r="BE33" s="1302"/>
      <c r="BF33" s="1302"/>
    </row>
    <row r="34" spans="1:58" ht="30" customHeight="1">
      <c r="A34" s="763"/>
      <c r="B34" s="763"/>
      <c r="C34" s="763"/>
      <c r="D34" s="763"/>
      <c r="E34" s="763"/>
      <c r="F34" s="763"/>
      <c r="G34" s="763"/>
      <c r="H34" s="763"/>
      <c r="I34" s="763"/>
      <c r="J34" s="763"/>
      <c r="Q34" s="754"/>
      <c r="R34" s="754"/>
      <c r="S34" s="763"/>
      <c r="T34" s="763"/>
      <c r="U34" s="754"/>
      <c r="V34" s="754"/>
      <c r="W34" s="754"/>
      <c r="X34" s="763"/>
      <c r="AC34" s="754"/>
      <c r="AD34" s="754"/>
      <c r="AE34" s="754"/>
      <c r="AF34" s="754"/>
      <c r="AG34" s="754"/>
      <c r="AH34" s="754"/>
      <c r="AI34" s="754"/>
      <c r="AJ34" s="754"/>
      <c r="AK34" s="754"/>
      <c r="AL34" s="754"/>
      <c r="AM34" s="754"/>
      <c r="AN34" s="763"/>
      <c r="AO34" s="763"/>
      <c r="AP34" s="763"/>
      <c r="AR34" s="792"/>
      <c r="AS34" s="797"/>
      <c r="AT34" s="1310"/>
      <c r="AU34" s="1308" t="s">
        <v>254</v>
      </c>
      <c r="AV34" s="1308"/>
      <c r="AW34" s="1308"/>
      <c r="AX34" s="1308"/>
      <c r="AY34" s="1308"/>
      <c r="AZ34" s="1308"/>
      <c r="BA34" s="1188"/>
      <c r="BB34" s="1188"/>
      <c r="BC34" s="1302"/>
      <c r="BD34" s="1302"/>
      <c r="BE34" s="1302"/>
      <c r="BF34" s="1302"/>
    </row>
    <row r="35" spans="1:58" ht="30" customHeight="1">
      <c r="A35" s="763"/>
      <c r="B35" s="798"/>
      <c r="C35" s="798"/>
      <c r="D35" s="798"/>
      <c r="E35" s="798"/>
      <c r="F35" s="798"/>
      <c r="G35" s="798"/>
      <c r="H35" s="798"/>
      <c r="I35" s="798"/>
      <c r="J35" s="798"/>
      <c r="Q35" s="754"/>
      <c r="R35" s="754"/>
      <c r="S35" s="1246" t="s">
        <v>255</v>
      </c>
      <c r="T35" s="1187"/>
      <c r="U35" s="1187"/>
      <c r="V35" s="1187"/>
      <c r="W35" s="1187"/>
      <c r="X35" s="1187"/>
      <c r="AC35" s="754"/>
      <c r="AD35" s="1246" t="s">
        <v>255</v>
      </c>
      <c r="AE35" s="1246"/>
      <c r="AF35" s="1246"/>
      <c r="AG35" s="1246"/>
      <c r="AH35" s="1246"/>
      <c r="AI35" s="1187"/>
      <c r="AJ35" s="1187"/>
      <c r="AK35" s="1187"/>
      <c r="AL35" s="1187"/>
      <c r="AM35" s="754"/>
      <c r="AN35" s="754"/>
      <c r="AO35" s="763"/>
      <c r="AP35" s="763"/>
      <c r="AQ35" s="763"/>
      <c r="AR35" s="763"/>
      <c r="AS35" s="763"/>
      <c r="AT35" s="763"/>
      <c r="AU35" s="763"/>
      <c r="AV35" s="763"/>
      <c r="AW35" s="763"/>
      <c r="AX35" s="320"/>
      <c r="AY35" s="320"/>
      <c r="AZ35" s="320"/>
      <c r="BA35" s="320"/>
      <c r="BB35" s="763"/>
      <c r="BC35" s="320"/>
      <c r="BD35" s="321"/>
      <c r="BE35" s="321"/>
      <c r="BF35" s="321"/>
    </row>
    <row r="36" spans="1:58" ht="30" customHeight="1">
      <c r="A36" s="763"/>
      <c r="B36" s="769"/>
      <c r="C36" s="769"/>
      <c r="D36" s="769"/>
      <c r="E36" s="769"/>
      <c r="F36" s="769"/>
      <c r="G36" s="769"/>
      <c r="H36" s="769"/>
      <c r="I36" s="769"/>
      <c r="J36" s="769"/>
      <c r="Q36" s="754"/>
      <c r="R36" s="754"/>
      <c r="S36" s="1246" t="s">
        <v>258</v>
      </c>
      <c r="T36" s="1187"/>
      <c r="U36" s="1187"/>
      <c r="V36" s="1187"/>
      <c r="W36" s="1187"/>
      <c r="X36" s="1187"/>
      <c r="AC36" s="754"/>
      <c r="AD36" s="1246" t="s">
        <v>258</v>
      </c>
      <c r="AE36" s="1246"/>
      <c r="AF36" s="1246"/>
      <c r="AG36" s="1246"/>
      <c r="AH36" s="1246"/>
      <c r="AI36" s="1187"/>
      <c r="AJ36" s="1187"/>
      <c r="AK36" s="1187"/>
      <c r="AL36" s="1187"/>
      <c r="AM36" s="754"/>
      <c r="AN36" s="754"/>
      <c r="AO36" s="763"/>
      <c r="AP36" s="763"/>
      <c r="AQ36" s="763"/>
      <c r="AR36" s="763"/>
      <c r="AS36" s="763"/>
      <c r="AT36" s="763"/>
      <c r="AU36" s="763"/>
      <c r="AV36" s="763"/>
      <c r="AW36" s="763"/>
      <c r="AX36" s="320"/>
      <c r="AY36" s="320"/>
      <c r="AZ36" s="320"/>
      <c r="BA36" s="320"/>
      <c r="BB36" s="763"/>
      <c r="BC36" s="320"/>
      <c r="BD36" s="321"/>
      <c r="BE36" s="321"/>
      <c r="BF36" s="321"/>
    </row>
    <row r="37" spans="1:58">
      <c r="A37" s="763"/>
      <c r="B37" s="754"/>
      <c r="C37" s="799"/>
      <c r="D37" s="799"/>
      <c r="E37" s="799"/>
      <c r="F37" s="799"/>
      <c r="G37" s="799"/>
      <c r="H37" s="754"/>
      <c r="I37" s="769"/>
      <c r="J37" s="769"/>
      <c r="K37" s="754"/>
      <c r="L37" s="754"/>
      <c r="M37" s="754"/>
      <c r="N37" s="754"/>
      <c r="O37" s="754"/>
      <c r="P37" s="754"/>
      <c r="Q37" s="754"/>
      <c r="R37" s="754"/>
      <c r="S37" s="754"/>
      <c r="T37" s="754"/>
      <c r="U37" s="754"/>
      <c r="V37" s="754"/>
      <c r="W37" s="754"/>
      <c r="X37" s="754"/>
      <c r="Y37" s="754"/>
      <c r="Z37" s="754"/>
      <c r="AA37" s="754"/>
      <c r="AB37" s="763"/>
      <c r="AC37" s="754"/>
      <c r="AD37" s="754"/>
      <c r="AE37" s="754"/>
      <c r="AF37" s="754"/>
      <c r="AG37" s="754"/>
      <c r="AH37" s="754"/>
      <c r="AI37" s="754"/>
      <c r="AJ37" s="754"/>
      <c r="AK37" s="754"/>
      <c r="AL37" s="754"/>
      <c r="AM37" s="754"/>
      <c r="AN37" s="754"/>
      <c r="AO37" s="763"/>
      <c r="AP37" s="763"/>
      <c r="AQ37" s="763"/>
      <c r="AR37" s="763"/>
      <c r="AS37" s="763"/>
      <c r="AT37" s="763"/>
      <c r="AU37" s="763"/>
      <c r="AV37" s="763"/>
      <c r="AW37" s="763"/>
      <c r="AX37" s="320"/>
      <c r="AY37" s="320"/>
      <c r="AZ37" s="320"/>
      <c r="BA37" s="320"/>
      <c r="BB37" s="763"/>
      <c r="BC37" s="320"/>
      <c r="BD37" s="321"/>
      <c r="BE37" s="321"/>
      <c r="BF37" s="321"/>
    </row>
  </sheetData>
  <sheetProtection algorithmName="SHA-512" hashValue="POcbAXDSHtcy1VCMGwMQcvfQ7JcsXlUWNOMpHbB2jFi2kFuu4jrESzvs5zLJuBOUCoCvMjYZcdILmj0gPzV+IQ==" saltValue="PqZNK9R2SvMUuTXJ7+1qKw==" spinCount="100000" sheet="1" objects="1" scenarios="1"/>
  <mergeCells count="314">
    <mergeCell ref="A33:D33"/>
    <mergeCell ref="E33:G33"/>
    <mergeCell ref="H33:J33"/>
    <mergeCell ref="A30:D30"/>
    <mergeCell ref="E30:G30"/>
    <mergeCell ref="H30:J30"/>
    <mergeCell ref="A31:D31"/>
    <mergeCell ref="E31:G31"/>
    <mergeCell ref="H31:J31"/>
    <mergeCell ref="A32:D32"/>
    <mergeCell ref="E32:G32"/>
    <mergeCell ref="H32:J32"/>
    <mergeCell ref="AV9:BF9"/>
    <mergeCell ref="F10:P10"/>
    <mergeCell ref="AV10:BF10"/>
    <mergeCell ref="A12:A16"/>
    <mergeCell ref="B12:F12"/>
    <mergeCell ref="G12:L12"/>
    <mergeCell ref="M12:S12"/>
    <mergeCell ref="T12:Y12"/>
    <mergeCell ref="A3:BF3"/>
    <mergeCell ref="A4:BF4"/>
    <mergeCell ref="A5:BF5"/>
    <mergeCell ref="A6:BF6"/>
    <mergeCell ref="F8:P8"/>
    <mergeCell ref="AA8:AK8"/>
    <mergeCell ref="AV8:BF8"/>
    <mergeCell ref="B13:B16"/>
    <mergeCell ref="C13:C16"/>
    <mergeCell ref="D13:D16"/>
    <mergeCell ref="E13:E16"/>
    <mergeCell ref="F13:F16"/>
    <mergeCell ref="G13:H16"/>
    <mergeCell ref="I13:I15"/>
    <mergeCell ref="F9:P9"/>
    <mergeCell ref="AA9:AK9"/>
    <mergeCell ref="J13:J15"/>
    <mergeCell ref="K13:K15"/>
    <mergeCell ref="L13:L16"/>
    <mergeCell ref="M13:M15"/>
    <mergeCell ref="N13:N15"/>
    <mergeCell ref="O13:O15"/>
    <mergeCell ref="Z12:AA15"/>
    <mergeCell ref="AB12:AN12"/>
    <mergeCell ref="AO12:BF12"/>
    <mergeCell ref="X13:X16"/>
    <mergeCell ref="Y13:Y16"/>
    <mergeCell ref="AB13:AB16"/>
    <mergeCell ref="AC13:AD14"/>
    <mergeCell ref="AC15:AC16"/>
    <mergeCell ref="AD15:AD16"/>
    <mergeCell ref="P13:P15"/>
    <mergeCell ref="Q13:Q16"/>
    <mergeCell ref="R13:R16"/>
    <mergeCell ref="S13:S16"/>
    <mergeCell ref="T13:T16"/>
    <mergeCell ref="U13:U16"/>
    <mergeCell ref="AE13:AF14"/>
    <mergeCell ref="AG13:AH14"/>
    <mergeCell ref="AI13:AN13"/>
    <mergeCell ref="AO13:AO16"/>
    <mergeCell ref="AP13:AQ14"/>
    <mergeCell ref="AR13:AS14"/>
    <mergeCell ref="AI14:AJ14"/>
    <mergeCell ref="AK14:AN14"/>
    <mergeCell ref="AE15:AE16"/>
    <mergeCell ref="AF15:AF16"/>
    <mergeCell ref="AT13:AU14"/>
    <mergeCell ref="AV13:BA13"/>
    <mergeCell ref="AR15:AR16"/>
    <mergeCell ref="AS15:AS16"/>
    <mergeCell ref="AT15:AT16"/>
    <mergeCell ref="AU15:AU16"/>
    <mergeCell ref="BB13:BB16"/>
    <mergeCell ref="BC13:BD13"/>
    <mergeCell ref="BE13:BE16"/>
    <mergeCell ref="BF13:BF16"/>
    <mergeCell ref="AV14:AW14"/>
    <mergeCell ref="AX14:BA14"/>
    <mergeCell ref="BC14:BC16"/>
    <mergeCell ref="BD14:BD16"/>
    <mergeCell ref="AX15:AY15"/>
    <mergeCell ref="AZ15:BA15"/>
    <mergeCell ref="AV15:AW15"/>
    <mergeCell ref="G17:H17"/>
    <mergeCell ref="Z17:AA17"/>
    <mergeCell ref="A18:A20"/>
    <mergeCell ref="B18:B20"/>
    <mergeCell ref="C18:C20"/>
    <mergeCell ref="D18:D20"/>
    <mergeCell ref="E18:E20"/>
    <mergeCell ref="F18:F20"/>
    <mergeCell ref="AQ15:AQ16"/>
    <mergeCell ref="AG15:AG16"/>
    <mergeCell ref="AH15:AH16"/>
    <mergeCell ref="AI15:AJ15"/>
    <mergeCell ref="AK15:AL15"/>
    <mergeCell ref="AM15:AN15"/>
    <mergeCell ref="AP15:AP16"/>
    <mergeCell ref="V13:V16"/>
    <mergeCell ref="W13:W16"/>
    <mergeCell ref="O18:O20"/>
    <mergeCell ref="P18:P20"/>
    <mergeCell ref="Q18:Q20"/>
    <mergeCell ref="R18:R20"/>
    <mergeCell ref="S18:S20"/>
    <mergeCell ref="T18:T20"/>
    <mergeCell ref="I18:I20"/>
    <mergeCell ref="J18:J20"/>
    <mergeCell ref="K18:K20"/>
    <mergeCell ref="L18:L20"/>
    <mergeCell ref="M18:M20"/>
    <mergeCell ref="N18:N20"/>
    <mergeCell ref="AA18:AA20"/>
    <mergeCell ref="AB18:AB19"/>
    <mergeCell ref="AC18:AC19"/>
    <mergeCell ref="AD18:AD19"/>
    <mergeCell ref="AE18:AE19"/>
    <mergeCell ref="AF18:AF19"/>
    <mergeCell ref="U18:U20"/>
    <mergeCell ref="V18:V20"/>
    <mergeCell ref="W18:W20"/>
    <mergeCell ref="X18:X20"/>
    <mergeCell ref="Y18:Y20"/>
    <mergeCell ref="Z18:Z20"/>
    <mergeCell ref="AO18:AO19"/>
    <mergeCell ref="AP18:AP19"/>
    <mergeCell ref="AQ18:AQ19"/>
    <mergeCell ref="AR18:AR19"/>
    <mergeCell ref="AG18:AG19"/>
    <mergeCell ref="AH18:AH19"/>
    <mergeCell ref="AI18:AI19"/>
    <mergeCell ref="AJ18:AJ19"/>
    <mergeCell ref="AK18:AK19"/>
    <mergeCell ref="AL18:AL19"/>
    <mergeCell ref="BE18:BE20"/>
    <mergeCell ref="BF18:BF20"/>
    <mergeCell ref="A21:A23"/>
    <mergeCell ref="B21:B23"/>
    <mergeCell ref="C21:C23"/>
    <mergeCell ref="D21:D23"/>
    <mergeCell ref="E21:E23"/>
    <mergeCell ref="F21:F23"/>
    <mergeCell ref="I21:I23"/>
    <mergeCell ref="J21:J23"/>
    <mergeCell ref="AY18:AY19"/>
    <mergeCell ref="AZ18:AZ19"/>
    <mergeCell ref="BA18:BA19"/>
    <mergeCell ref="BB18:BB19"/>
    <mergeCell ref="BC18:BC20"/>
    <mergeCell ref="BD18:BD20"/>
    <mergeCell ref="AS18:AS19"/>
    <mergeCell ref="AT18:AT19"/>
    <mergeCell ref="AU18:AU19"/>
    <mergeCell ref="AV18:AV19"/>
    <mergeCell ref="AW18:AW19"/>
    <mergeCell ref="AX18:AX19"/>
    <mergeCell ref="AM18:AM19"/>
    <mergeCell ref="AN18:AN19"/>
    <mergeCell ref="Q21:Q23"/>
    <mergeCell ref="R21:R23"/>
    <mergeCell ref="S21:S23"/>
    <mergeCell ref="T21:T23"/>
    <mergeCell ref="U21:U23"/>
    <mergeCell ref="V21:V23"/>
    <mergeCell ref="K21:K23"/>
    <mergeCell ref="L21:L23"/>
    <mergeCell ref="M21:M23"/>
    <mergeCell ref="N21:N23"/>
    <mergeCell ref="O21:O23"/>
    <mergeCell ref="P21:P23"/>
    <mergeCell ref="AC21:AC22"/>
    <mergeCell ref="AD21:AD22"/>
    <mergeCell ref="AE21:AE22"/>
    <mergeCell ref="AF21:AF22"/>
    <mergeCell ref="AG21:AG22"/>
    <mergeCell ref="AH21:AH22"/>
    <mergeCell ref="W21:W23"/>
    <mergeCell ref="X21:X23"/>
    <mergeCell ref="Y21:Y23"/>
    <mergeCell ref="Z21:Z23"/>
    <mergeCell ref="AA21:AA23"/>
    <mergeCell ref="AB21:AB22"/>
    <mergeCell ref="AO21:AO22"/>
    <mergeCell ref="AP21:AP22"/>
    <mergeCell ref="AQ21:AQ22"/>
    <mergeCell ref="AR21:AR22"/>
    <mergeCell ref="AS21:AS22"/>
    <mergeCell ref="AT21:AT22"/>
    <mergeCell ref="AI21:AI22"/>
    <mergeCell ref="AJ21:AJ22"/>
    <mergeCell ref="AK21:AK22"/>
    <mergeCell ref="AL21:AL22"/>
    <mergeCell ref="AM21:AM22"/>
    <mergeCell ref="AN21:AN22"/>
    <mergeCell ref="BA21:BA22"/>
    <mergeCell ref="BB21:BB22"/>
    <mergeCell ref="BC21:BC23"/>
    <mergeCell ref="BD21:BD23"/>
    <mergeCell ref="BE21:BE23"/>
    <mergeCell ref="BF21:BF23"/>
    <mergeCell ref="AU21:AU22"/>
    <mergeCell ref="AV21:AV22"/>
    <mergeCell ref="AW21:AW22"/>
    <mergeCell ref="AX21:AX22"/>
    <mergeCell ref="AY21:AY22"/>
    <mergeCell ref="AZ21:AZ22"/>
    <mergeCell ref="I24:I26"/>
    <mergeCell ref="J24:J26"/>
    <mergeCell ref="K24:K26"/>
    <mergeCell ref="L24:L26"/>
    <mergeCell ref="M24:M26"/>
    <mergeCell ref="N24:N26"/>
    <mergeCell ref="A24:A26"/>
    <mergeCell ref="B24:B26"/>
    <mergeCell ref="C24:C26"/>
    <mergeCell ref="D24:D26"/>
    <mergeCell ref="E24:E26"/>
    <mergeCell ref="F24:F26"/>
    <mergeCell ref="U24:U26"/>
    <mergeCell ref="V24:V26"/>
    <mergeCell ref="W24:W26"/>
    <mergeCell ref="X24:X26"/>
    <mergeCell ref="Y24:Y26"/>
    <mergeCell ref="Z24:Z26"/>
    <mergeCell ref="O24:O26"/>
    <mergeCell ref="P24:P26"/>
    <mergeCell ref="Q24:Q26"/>
    <mergeCell ref="R24:R26"/>
    <mergeCell ref="S24:S26"/>
    <mergeCell ref="T24:T26"/>
    <mergeCell ref="AG24:AG25"/>
    <mergeCell ref="AH24:AH25"/>
    <mergeCell ref="AI24:AI25"/>
    <mergeCell ref="AJ24:AJ25"/>
    <mergeCell ref="AK24:AK25"/>
    <mergeCell ref="AL24:AL25"/>
    <mergeCell ref="AA24:AA26"/>
    <mergeCell ref="AB24:AB25"/>
    <mergeCell ref="AC24:AC25"/>
    <mergeCell ref="AD24:AD25"/>
    <mergeCell ref="AE24:AE25"/>
    <mergeCell ref="AF24:AF25"/>
    <mergeCell ref="AU24:AU25"/>
    <mergeCell ref="AV24:AV25"/>
    <mergeCell ref="AW24:AW25"/>
    <mergeCell ref="AX24:AX25"/>
    <mergeCell ref="AM24:AM25"/>
    <mergeCell ref="AN24:AN25"/>
    <mergeCell ref="AO24:AO25"/>
    <mergeCell ref="AP24:AP25"/>
    <mergeCell ref="AQ24:AQ25"/>
    <mergeCell ref="AR24:AR25"/>
    <mergeCell ref="AF27:AF28"/>
    <mergeCell ref="AG27:AG28"/>
    <mergeCell ref="AH27:AH28"/>
    <mergeCell ref="AI27:AI28"/>
    <mergeCell ref="AJ27:AJ28"/>
    <mergeCell ref="AK27:AK28"/>
    <mergeCell ref="BE24:BE26"/>
    <mergeCell ref="BF24:BF26"/>
    <mergeCell ref="A27:D28"/>
    <mergeCell ref="E27:F28"/>
    <mergeCell ref="G27:S28"/>
    <mergeCell ref="Y27:AA28"/>
    <mergeCell ref="AB27:AB28"/>
    <mergeCell ref="AC27:AC28"/>
    <mergeCell ref="AD27:AD28"/>
    <mergeCell ref="AE27:AE28"/>
    <mergeCell ref="AY24:AY25"/>
    <mergeCell ref="AZ24:AZ25"/>
    <mergeCell ref="BA24:BA25"/>
    <mergeCell ref="BB24:BB25"/>
    <mergeCell ref="BC24:BC26"/>
    <mergeCell ref="BD24:BD26"/>
    <mergeCell ref="AS24:AS25"/>
    <mergeCell ref="AT24:AT25"/>
    <mergeCell ref="AR27:AR28"/>
    <mergeCell ref="AS27:AS28"/>
    <mergeCell ref="AT27:AT28"/>
    <mergeCell ref="AU27:AU28"/>
    <mergeCell ref="AV27:AV28"/>
    <mergeCell ref="AW27:AW28"/>
    <mergeCell ref="AL27:AL28"/>
    <mergeCell ref="AM27:AM28"/>
    <mergeCell ref="AN27:AN28"/>
    <mergeCell ref="AO27:AO28"/>
    <mergeCell ref="AP27:AP28"/>
    <mergeCell ref="AQ27:AQ28"/>
    <mergeCell ref="BE27:BE28"/>
    <mergeCell ref="BF27:BF28"/>
    <mergeCell ref="BC28:BD28"/>
    <mergeCell ref="BC29:BF31"/>
    <mergeCell ref="AT30:AT31"/>
    <mergeCell ref="AU30:AZ30"/>
    <mergeCell ref="BA30:BB31"/>
    <mergeCell ref="AX27:AX28"/>
    <mergeCell ref="AY27:AY28"/>
    <mergeCell ref="AZ27:AZ28"/>
    <mergeCell ref="BA27:BA28"/>
    <mergeCell ref="BB27:BB28"/>
    <mergeCell ref="BC27:BD27"/>
    <mergeCell ref="S35:X35"/>
    <mergeCell ref="AD35:AL35"/>
    <mergeCell ref="S36:X36"/>
    <mergeCell ref="AD36:AL36"/>
    <mergeCell ref="S31:X31"/>
    <mergeCell ref="AD31:AL31"/>
    <mergeCell ref="AU31:AZ31"/>
    <mergeCell ref="BC32:BF34"/>
    <mergeCell ref="AT33:AT34"/>
    <mergeCell ref="AU33:AZ33"/>
    <mergeCell ref="BA33:BB34"/>
    <mergeCell ref="AU34:AZ34"/>
  </mergeCells>
  <dataValidations count="1">
    <dataValidation allowBlank="1" showInputMessage="1" showErrorMessage="1" prompt="Ruangan ini diisi secara manual" sqref="E31:J33"/>
  </dataValidations>
  <pageMargins left="0.7" right="0.7" top="0.75" bottom="0.75" header="0.3" footer="0.3"/>
  <pageSetup paperSize="9" scale="28" orientation="landscape" horizontalDpi="4294967293" verticalDpi="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ET994"/>
  <sheetViews>
    <sheetView zoomScale="70" zoomScaleNormal="70" workbookViewId="0">
      <selection activeCell="I7" sqref="I7 I8 B17:F40 E41:F42 H17:AA40 T23:X42 AC17:AK42 AM17:AU42 AV43:AX48 AV17:BG40 BI17:BJ40"/>
    </sheetView>
  </sheetViews>
  <sheetFormatPr defaultColWidth="14.42578125" defaultRowHeight="15"/>
  <cols>
    <col min="1" max="1" width="10.7109375" style="685" customWidth="1"/>
    <col min="2" max="17" width="5.7109375" style="685" customWidth="1"/>
    <col min="18" max="24" width="6.28515625" style="685" customWidth="1"/>
    <col min="25" max="25" width="5.7109375" style="685" customWidth="1"/>
    <col min="26" max="27" width="4.28515625" style="685" customWidth="1"/>
    <col min="28" max="28" width="3.7109375" style="685" customWidth="1"/>
    <col min="29" max="37" width="5.7109375" style="685" customWidth="1"/>
    <col min="38" max="38" width="3.7109375" style="685" customWidth="1"/>
    <col min="39" max="46" width="5.7109375" style="685" customWidth="1"/>
    <col min="47" max="47" width="5.140625" style="685" customWidth="1"/>
    <col min="48" max="55" width="4.28515625" style="685" customWidth="1"/>
    <col min="56" max="56" width="2.5703125" style="685" customWidth="1"/>
    <col min="57" max="57" width="5.7109375" style="685" customWidth="1"/>
    <col min="58" max="59" width="7.140625" style="685" customWidth="1"/>
    <col min="60" max="62" width="5.7109375" style="685" customWidth="1"/>
    <col min="63" max="16384" width="14.42578125" style="685"/>
  </cols>
  <sheetData>
    <row r="1" spans="1:62" ht="15" customHeight="1">
      <c r="AL1" s="687"/>
      <c r="AU1" s="687"/>
      <c r="AW1" s="160"/>
      <c r="AX1" s="160"/>
      <c r="AY1" s="687"/>
      <c r="BB1" s="685" t="s">
        <v>1006</v>
      </c>
    </row>
    <row r="2" spans="1:62" ht="17.25" customHeight="1">
      <c r="A2" s="1151" t="s">
        <v>1</v>
      </c>
      <c r="B2" s="1152"/>
      <c r="C2" s="1152"/>
      <c r="D2" s="1152"/>
      <c r="E2" s="1152"/>
      <c r="F2" s="1152"/>
      <c r="G2" s="1152"/>
      <c r="H2" s="1152"/>
      <c r="I2" s="1152"/>
      <c r="J2" s="1152"/>
      <c r="K2" s="1152"/>
      <c r="L2" s="1152"/>
      <c r="M2" s="1152"/>
      <c r="N2" s="1152"/>
      <c r="O2" s="1152"/>
      <c r="P2" s="1152"/>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687"/>
    </row>
    <row r="3" spans="1:62" ht="17.25" customHeight="1">
      <c r="A3" s="1151" t="s">
        <v>199</v>
      </c>
      <c r="B3" s="1152"/>
      <c r="C3" s="1152"/>
      <c r="D3" s="1152"/>
      <c r="E3" s="1152"/>
      <c r="F3" s="1152"/>
      <c r="G3" s="1152"/>
      <c r="H3" s="1152"/>
      <c r="I3" s="1152"/>
      <c r="J3" s="1152"/>
      <c r="K3" s="1152"/>
      <c r="L3" s="1152"/>
      <c r="M3" s="1152"/>
      <c r="N3" s="1152"/>
      <c r="O3" s="1152"/>
      <c r="P3" s="1152"/>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687"/>
    </row>
    <row r="4" spans="1:62" ht="17.25" customHeight="1">
      <c r="A4" s="1151" t="s">
        <v>200</v>
      </c>
      <c r="B4" s="1152"/>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687"/>
    </row>
    <row r="5" spans="1:62" ht="17.25" customHeight="1">
      <c r="R5" s="1153"/>
      <c r="S5" s="1153"/>
      <c r="T5" s="1154"/>
      <c r="U5" s="1154"/>
      <c r="V5" s="1154"/>
      <c r="W5" s="1154"/>
      <c r="X5" s="684"/>
      <c r="AA5" s="1153"/>
      <c r="AB5" s="1154"/>
      <c r="AC5" s="1154"/>
      <c r="AD5" s="1154"/>
      <c r="AE5" s="1154"/>
      <c r="AF5" s="1154"/>
      <c r="AL5" s="687"/>
      <c r="AU5" s="687"/>
    </row>
    <row r="6" spans="1:62" ht="12.75" customHeight="1">
      <c r="A6" s="687"/>
      <c r="B6" s="687"/>
      <c r="C6" s="687"/>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62" ht="18.75" customHeight="1">
      <c r="B7" s="683" t="s">
        <v>201</v>
      </c>
      <c r="I7" s="464"/>
      <c r="J7" s="689"/>
      <c r="K7" s="689"/>
      <c r="L7" s="689"/>
      <c r="M7" s="689"/>
      <c r="N7" s="689"/>
      <c r="O7" s="689"/>
      <c r="P7" s="689"/>
      <c r="Q7" s="689"/>
      <c r="R7" s="465"/>
      <c r="T7" s="20"/>
      <c r="V7" s="683" t="s">
        <v>202</v>
      </c>
      <c r="AA7" s="1146"/>
      <c r="AB7" s="1147"/>
      <c r="AC7" s="1147"/>
      <c r="AD7" s="1147"/>
      <c r="AE7" s="1147"/>
      <c r="AF7" s="1147"/>
      <c r="AG7" s="1147"/>
      <c r="AH7" s="1148"/>
      <c r="AK7" s="683" t="s">
        <v>203</v>
      </c>
      <c r="AR7" s="1149"/>
      <c r="AS7" s="1150"/>
      <c r="AT7" s="1150"/>
      <c r="AU7" s="1150"/>
      <c r="AV7" s="1150"/>
      <c r="AW7" s="1150"/>
      <c r="AX7" s="1150"/>
      <c r="AY7" s="1150"/>
      <c r="AZ7" s="1150"/>
      <c r="BA7" s="1150"/>
      <c r="BB7" s="1150"/>
    </row>
    <row r="8" spans="1:62" ht="18.75" customHeight="1">
      <c r="B8" s="683" t="s">
        <v>204</v>
      </c>
      <c r="I8" s="464"/>
      <c r="J8" s="689"/>
      <c r="K8" s="689"/>
      <c r="L8" s="689"/>
      <c r="M8" s="689"/>
      <c r="N8" s="689"/>
      <c r="O8" s="689"/>
      <c r="P8" s="689"/>
      <c r="Q8" s="689"/>
      <c r="R8" s="465"/>
      <c r="T8" s="20"/>
      <c r="V8" s="683" t="s">
        <v>205</v>
      </c>
      <c r="AA8" s="1146"/>
      <c r="AB8" s="1147"/>
      <c r="AC8" s="1147"/>
      <c r="AD8" s="1147"/>
      <c r="AE8" s="1147"/>
      <c r="AF8" s="1147"/>
      <c r="AG8" s="1147"/>
      <c r="AH8" s="1148"/>
      <c r="AK8" s="683" t="s">
        <v>206</v>
      </c>
      <c r="AR8" s="1149"/>
      <c r="AS8" s="1150"/>
      <c r="AT8" s="1150"/>
      <c r="AU8" s="1150"/>
      <c r="AV8" s="1150"/>
      <c r="AW8" s="1150"/>
      <c r="AX8" s="1150"/>
      <c r="AY8" s="1150"/>
      <c r="AZ8" s="1150"/>
      <c r="BA8" s="1150"/>
      <c r="BB8" s="1150"/>
    </row>
    <row r="9" spans="1:62" ht="18.75" customHeight="1">
      <c r="B9" s="683" t="s">
        <v>207</v>
      </c>
      <c r="I9" s="1146"/>
      <c r="J9" s="1147"/>
      <c r="K9" s="1147"/>
      <c r="L9" s="1147"/>
      <c r="M9" s="1147"/>
      <c r="N9" s="1147"/>
      <c r="O9" s="1147"/>
      <c r="P9" s="1147"/>
      <c r="Q9" s="1147"/>
      <c r="R9" s="1489"/>
      <c r="T9" s="20"/>
      <c r="U9" s="20"/>
      <c r="V9" s="20"/>
      <c r="W9" s="20"/>
      <c r="X9" s="20"/>
      <c r="Y9" s="20"/>
      <c r="Z9" s="20"/>
      <c r="AA9" s="20"/>
      <c r="AB9" s="17"/>
      <c r="AC9" s="20"/>
      <c r="AD9" s="20"/>
      <c r="AE9" s="20"/>
      <c r="AF9" s="20"/>
      <c r="AG9" s="20"/>
      <c r="AH9" s="20"/>
      <c r="AI9" s="20"/>
      <c r="AK9" s="683" t="s">
        <v>208</v>
      </c>
      <c r="AR9" s="1145"/>
      <c r="AS9" s="1145"/>
      <c r="AT9" s="1145"/>
      <c r="AU9" s="1145"/>
      <c r="AV9" s="1145"/>
      <c r="AW9" s="1145"/>
      <c r="AX9" s="1145"/>
      <c r="AY9" s="1145"/>
      <c r="AZ9" s="1145"/>
      <c r="BA9" s="1145"/>
      <c r="BB9" s="1145"/>
    </row>
    <row r="10" spans="1:62"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1" spans="1:62" ht="24" customHeight="1">
      <c r="A11" s="1313" t="s">
        <v>363</v>
      </c>
      <c r="B11" s="1316" t="s">
        <v>210</v>
      </c>
      <c r="C11" s="1316"/>
      <c r="D11" s="1316"/>
      <c r="E11" s="1316"/>
      <c r="F11" s="1316"/>
      <c r="G11" s="1316" t="s">
        <v>211</v>
      </c>
      <c r="H11" s="1316"/>
      <c r="I11" s="1316"/>
      <c r="J11" s="1316"/>
      <c r="K11" s="1316"/>
      <c r="L11" s="1316"/>
      <c r="M11" s="1316" t="s">
        <v>212</v>
      </c>
      <c r="N11" s="1316"/>
      <c r="O11" s="1316"/>
      <c r="P11" s="1316"/>
      <c r="Q11" s="1316"/>
      <c r="R11" s="1316"/>
      <c r="S11" s="1316"/>
      <c r="T11" s="1330" t="s">
        <v>213</v>
      </c>
      <c r="U11" s="1331"/>
      <c r="V11" s="1331"/>
      <c r="W11" s="1331"/>
      <c r="X11" s="1331"/>
      <c r="Y11" s="1332"/>
      <c r="Z11" s="1317" t="s">
        <v>214</v>
      </c>
      <c r="AA11" s="1318"/>
      <c r="AB11" s="1321" t="s">
        <v>215</v>
      </c>
      <c r="AC11" s="1322"/>
      <c r="AD11" s="1322"/>
      <c r="AE11" s="1322"/>
      <c r="AF11" s="1323"/>
      <c r="AG11" s="1323"/>
      <c r="AH11" s="1323"/>
      <c r="AI11" s="1323"/>
      <c r="AJ11" s="1323"/>
      <c r="AK11" s="1324"/>
      <c r="AL11" s="1321" t="s">
        <v>216</v>
      </c>
      <c r="AM11" s="1323"/>
      <c r="AN11" s="1323"/>
      <c r="AO11" s="1323"/>
      <c r="AP11" s="1323"/>
      <c r="AQ11" s="1323"/>
      <c r="AR11" s="1323"/>
      <c r="AS11" s="1323"/>
      <c r="AT11" s="1323"/>
      <c r="AU11" s="1323"/>
      <c r="AV11" s="1323"/>
      <c r="AW11" s="1323"/>
      <c r="AX11" s="1323"/>
      <c r="AY11" s="1324"/>
      <c r="AZ11" s="1325" t="s">
        <v>217</v>
      </c>
      <c r="BA11" s="1326"/>
      <c r="BB11" s="1326"/>
      <c r="BC11" s="1327"/>
      <c r="BE11" s="1341" t="s">
        <v>57</v>
      </c>
      <c r="BF11" s="1313" t="s">
        <v>145</v>
      </c>
      <c r="BG11" s="1344"/>
      <c r="BH11" s="1328" t="s">
        <v>260</v>
      </c>
      <c r="BI11" s="1337" t="s">
        <v>30</v>
      </c>
      <c r="BJ11" s="1337"/>
    </row>
    <row r="12" spans="1:62" ht="24" customHeight="1">
      <c r="A12" s="1314"/>
      <c r="B12" s="1336" t="s">
        <v>55</v>
      </c>
      <c r="C12" s="1336" t="s">
        <v>56</v>
      </c>
      <c r="D12" s="1336" t="s">
        <v>26</v>
      </c>
      <c r="E12" s="1336" t="s">
        <v>53</v>
      </c>
      <c r="F12" s="1336" t="s">
        <v>54</v>
      </c>
      <c r="G12" s="1336" t="s">
        <v>218</v>
      </c>
      <c r="H12" s="1336"/>
      <c r="I12" s="1336" t="s">
        <v>61</v>
      </c>
      <c r="J12" s="1336" t="s">
        <v>68</v>
      </c>
      <c r="K12" s="1336" t="s">
        <v>64</v>
      </c>
      <c r="L12" s="1336" t="s">
        <v>65</v>
      </c>
      <c r="M12" s="1336" t="s">
        <v>61</v>
      </c>
      <c r="N12" s="1336" t="s">
        <v>62</v>
      </c>
      <c r="O12" s="1336" t="s">
        <v>68</v>
      </c>
      <c r="P12" s="1336" t="s">
        <v>64</v>
      </c>
      <c r="Q12" s="1336" t="s">
        <v>69</v>
      </c>
      <c r="R12" s="1336" t="s">
        <v>219</v>
      </c>
      <c r="S12" s="1336" t="s">
        <v>220</v>
      </c>
      <c r="T12" s="1336" t="s">
        <v>33</v>
      </c>
      <c r="U12" s="1336" t="s">
        <v>73</v>
      </c>
      <c r="V12" s="1336" t="s">
        <v>221</v>
      </c>
      <c r="W12" s="1336" t="s">
        <v>35</v>
      </c>
      <c r="X12" s="1336" t="s">
        <v>222</v>
      </c>
      <c r="Y12" s="1336" t="s">
        <v>223</v>
      </c>
      <c r="Z12" s="1319"/>
      <c r="AA12" s="1320"/>
      <c r="AB12" s="1328" t="s">
        <v>224</v>
      </c>
      <c r="AC12" s="1330" t="s">
        <v>225</v>
      </c>
      <c r="AD12" s="1331"/>
      <c r="AE12" s="1332"/>
      <c r="AF12" s="1321" t="s">
        <v>226</v>
      </c>
      <c r="AG12" s="1323"/>
      <c r="AH12" s="1323"/>
      <c r="AI12" s="1323"/>
      <c r="AJ12" s="1323"/>
      <c r="AK12" s="1324"/>
      <c r="AL12" s="1350" t="s">
        <v>227</v>
      </c>
      <c r="AM12" s="1317" t="s">
        <v>225</v>
      </c>
      <c r="AN12" s="1333"/>
      <c r="AO12" s="1321" t="s">
        <v>226</v>
      </c>
      <c r="AP12" s="1323"/>
      <c r="AQ12" s="1323"/>
      <c r="AR12" s="1323"/>
      <c r="AS12" s="1323"/>
      <c r="AT12" s="1324"/>
      <c r="AU12" s="1347" t="s">
        <v>82</v>
      </c>
      <c r="AV12" s="1355" t="s">
        <v>228</v>
      </c>
      <c r="AW12" s="1356"/>
      <c r="AX12" s="1350" t="s">
        <v>84</v>
      </c>
      <c r="AY12" s="1328" t="s">
        <v>229</v>
      </c>
      <c r="AZ12" s="1357" t="s">
        <v>230</v>
      </c>
      <c r="BA12" s="1337">
        <v>1</v>
      </c>
      <c r="BB12" s="1337">
        <v>2</v>
      </c>
      <c r="BC12" s="1337">
        <v>3</v>
      </c>
      <c r="BE12" s="1342"/>
      <c r="BF12" s="1345"/>
      <c r="BG12" s="1346"/>
      <c r="BH12" s="1314"/>
      <c r="BI12" s="1337"/>
      <c r="BJ12" s="1337"/>
    </row>
    <row r="13" spans="1:62" ht="24" customHeight="1">
      <c r="A13" s="1314"/>
      <c r="B13" s="1336"/>
      <c r="C13" s="1336"/>
      <c r="D13" s="1336"/>
      <c r="E13" s="1336"/>
      <c r="F13" s="1336"/>
      <c r="G13" s="1336"/>
      <c r="H13" s="1336"/>
      <c r="I13" s="1336"/>
      <c r="J13" s="1336"/>
      <c r="K13" s="1336"/>
      <c r="L13" s="1336"/>
      <c r="M13" s="1336"/>
      <c r="N13" s="1336"/>
      <c r="O13" s="1336"/>
      <c r="P13" s="1336"/>
      <c r="Q13" s="1336"/>
      <c r="R13" s="1336"/>
      <c r="S13" s="1336"/>
      <c r="T13" s="1336"/>
      <c r="U13" s="1336"/>
      <c r="V13" s="1336"/>
      <c r="W13" s="1336"/>
      <c r="X13" s="1336"/>
      <c r="Y13" s="1336"/>
      <c r="Z13" s="1337">
        <v>1</v>
      </c>
      <c r="AA13" s="1337" t="s">
        <v>231</v>
      </c>
      <c r="AB13" s="1154"/>
      <c r="AC13" s="1338" t="s">
        <v>110</v>
      </c>
      <c r="AD13" s="1338" t="s">
        <v>232</v>
      </c>
      <c r="AE13" s="1338" t="s">
        <v>233</v>
      </c>
      <c r="AF13" s="1321" t="s">
        <v>95</v>
      </c>
      <c r="AG13" s="1324"/>
      <c r="AH13" s="1321" t="s">
        <v>96</v>
      </c>
      <c r="AI13" s="1323"/>
      <c r="AJ13" s="1323"/>
      <c r="AK13" s="1324"/>
      <c r="AL13" s="1348"/>
      <c r="AM13" s="1334"/>
      <c r="AN13" s="1335"/>
      <c r="AO13" s="1321" t="s">
        <v>95</v>
      </c>
      <c r="AP13" s="1324"/>
      <c r="AQ13" s="1321" t="s">
        <v>96</v>
      </c>
      <c r="AR13" s="1323"/>
      <c r="AS13" s="1323"/>
      <c r="AT13" s="1324"/>
      <c r="AU13" s="1348"/>
      <c r="AV13" s="1350" t="s">
        <v>98</v>
      </c>
      <c r="AW13" s="1328" t="s">
        <v>99</v>
      </c>
      <c r="AX13" s="1348"/>
      <c r="AY13" s="1314"/>
      <c r="AZ13" s="1337"/>
      <c r="BA13" s="1337"/>
      <c r="BB13" s="1337"/>
      <c r="BC13" s="1337"/>
      <c r="BE13" s="1342"/>
      <c r="BF13" s="1350" t="s">
        <v>58</v>
      </c>
      <c r="BG13" s="1350" t="s">
        <v>59</v>
      </c>
      <c r="BH13" s="1314"/>
      <c r="BI13" s="1336" t="s">
        <v>269</v>
      </c>
      <c r="BJ13" s="1336" t="s">
        <v>270</v>
      </c>
    </row>
    <row r="14" spans="1:62" ht="24.75" customHeight="1">
      <c r="A14" s="1314"/>
      <c r="B14" s="1336"/>
      <c r="C14" s="1336"/>
      <c r="D14" s="1336"/>
      <c r="E14" s="1336"/>
      <c r="F14" s="1336"/>
      <c r="G14" s="1336"/>
      <c r="H14" s="1336"/>
      <c r="I14" s="1336"/>
      <c r="J14" s="1336"/>
      <c r="K14" s="1336"/>
      <c r="L14" s="1336"/>
      <c r="M14" s="1336"/>
      <c r="N14" s="1336"/>
      <c r="O14" s="1336"/>
      <c r="P14" s="1336"/>
      <c r="Q14" s="1336"/>
      <c r="R14" s="1336"/>
      <c r="S14" s="1336"/>
      <c r="T14" s="1336"/>
      <c r="U14" s="1336"/>
      <c r="V14" s="1336"/>
      <c r="W14" s="1336"/>
      <c r="X14" s="1336"/>
      <c r="Y14" s="1336"/>
      <c r="Z14" s="1337"/>
      <c r="AA14" s="1337"/>
      <c r="AB14" s="1154"/>
      <c r="AC14" s="1339"/>
      <c r="AD14" s="1339"/>
      <c r="AE14" s="1339"/>
      <c r="AF14" s="1321" t="s">
        <v>114</v>
      </c>
      <c r="AG14" s="1324"/>
      <c r="AH14" s="1321" t="s">
        <v>114</v>
      </c>
      <c r="AI14" s="1324"/>
      <c r="AJ14" s="1321" t="s">
        <v>115</v>
      </c>
      <c r="AK14" s="1324"/>
      <c r="AL14" s="1348"/>
      <c r="AM14" s="1353" t="s">
        <v>110</v>
      </c>
      <c r="AN14" s="1350" t="s">
        <v>113</v>
      </c>
      <c r="AO14" s="1321" t="s">
        <v>114</v>
      </c>
      <c r="AP14" s="1324"/>
      <c r="AQ14" s="1358" t="s">
        <v>114</v>
      </c>
      <c r="AR14" s="1324"/>
      <c r="AS14" s="1358" t="s">
        <v>115</v>
      </c>
      <c r="AT14" s="1324"/>
      <c r="AU14" s="1348"/>
      <c r="AV14" s="1348"/>
      <c r="AW14" s="1314"/>
      <c r="AX14" s="1348"/>
      <c r="AY14" s="1314"/>
      <c r="AZ14" s="1337"/>
      <c r="BA14" s="1337"/>
      <c r="BB14" s="1337"/>
      <c r="BC14" s="1337"/>
      <c r="BD14" s="50"/>
      <c r="BE14" s="1342"/>
      <c r="BF14" s="1359"/>
      <c r="BG14" s="1359"/>
      <c r="BH14" s="1314"/>
      <c r="BI14" s="1336"/>
      <c r="BJ14" s="1336"/>
    </row>
    <row r="15" spans="1:62" ht="21.75" customHeight="1">
      <c r="A15" s="1315"/>
      <c r="B15" s="1336"/>
      <c r="C15" s="1336"/>
      <c r="D15" s="1336"/>
      <c r="E15" s="1336"/>
      <c r="F15" s="1336"/>
      <c r="G15" s="1336"/>
      <c r="H15" s="1336"/>
      <c r="I15" s="691" t="s">
        <v>118</v>
      </c>
      <c r="J15" s="691" t="s">
        <v>120</v>
      </c>
      <c r="K15" s="691" t="s">
        <v>121</v>
      </c>
      <c r="L15" s="1336"/>
      <c r="M15" s="691" t="s">
        <v>123</v>
      </c>
      <c r="N15" s="691" t="s">
        <v>124</v>
      </c>
      <c r="O15" s="691" t="s">
        <v>125</v>
      </c>
      <c r="P15" s="691" t="s">
        <v>126</v>
      </c>
      <c r="Q15" s="1336"/>
      <c r="R15" s="1336"/>
      <c r="S15" s="1336"/>
      <c r="T15" s="1336"/>
      <c r="U15" s="1336"/>
      <c r="V15" s="1336"/>
      <c r="W15" s="1336"/>
      <c r="X15" s="1336"/>
      <c r="Y15" s="1336"/>
      <c r="Z15" s="1337"/>
      <c r="AA15" s="1337"/>
      <c r="AB15" s="1329"/>
      <c r="AC15" s="1340"/>
      <c r="AD15" s="1340"/>
      <c r="AE15" s="1340"/>
      <c r="AF15" s="693" t="s">
        <v>129</v>
      </c>
      <c r="AG15" s="701" t="s">
        <v>130</v>
      </c>
      <c r="AH15" s="701" t="s">
        <v>129</v>
      </c>
      <c r="AI15" s="701" t="s">
        <v>130</v>
      </c>
      <c r="AJ15" s="701" t="s">
        <v>129</v>
      </c>
      <c r="AK15" s="692" t="s">
        <v>130</v>
      </c>
      <c r="AL15" s="1349"/>
      <c r="AM15" s="1194"/>
      <c r="AN15" s="1349"/>
      <c r="AO15" s="701" t="s">
        <v>129</v>
      </c>
      <c r="AP15" s="701" t="s">
        <v>130</v>
      </c>
      <c r="AQ15" s="701" t="s">
        <v>129</v>
      </c>
      <c r="AR15" s="701" t="s">
        <v>130</v>
      </c>
      <c r="AS15" s="701" t="s">
        <v>129</v>
      </c>
      <c r="AT15" s="25" t="s">
        <v>130</v>
      </c>
      <c r="AU15" s="1349"/>
      <c r="AV15" s="1349"/>
      <c r="AW15" s="1315"/>
      <c r="AX15" s="1349"/>
      <c r="AY15" s="1315"/>
      <c r="AZ15" s="1337"/>
      <c r="BA15" s="1337"/>
      <c r="BB15" s="1337"/>
      <c r="BC15" s="1337"/>
      <c r="BD15" s="50"/>
      <c r="BE15" s="1343"/>
      <c r="BF15" s="1360"/>
      <c r="BG15" s="1360"/>
      <c r="BH15" s="1315"/>
      <c r="BI15" s="1336"/>
      <c r="BJ15" s="1336"/>
    </row>
    <row r="16" spans="1:62" ht="18" customHeight="1">
      <c r="A16" s="694">
        <v>1</v>
      </c>
      <c r="B16" s="694">
        <v>2</v>
      </c>
      <c r="C16" s="694">
        <v>3</v>
      </c>
      <c r="D16" s="694">
        <v>4</v>
      </c>
      <c r="E16" s="694">
        <v>5</v>
      </c>
      <c r="F16" s="686">
        <v>6</v>
      </c>
      <c r="G16" s="1193">
        <v>7</v>
      </c>
      <c r="H16" s="1194"/>
      <c r="I16" s="703">
        <v>8</v>
      </c>
      <c r="J16" s="694">
        <v>9</v>
      </c>
      <c r="K16" s="703">
        <v>10</v>
      </c>
      <c r="L16" s="694">
        <v>11</v>
      </c>
      <c r="M16" s="703">
        <v>12</v>
      </c>
      <c r="N16" s="694">
        <v>13</v>
      </c>
      <c r="O16" s="703">
        <v>14</v>
      </c>
      <c r="P16" s="694">
        <v>15</v>
      </c>
      <c r="Q16" s="703">
        <v>16</v>
      </c>
      <c r="R16" s="694">
        <v>17</v>
      </c>
      <c r="S16" s="694">
        <v>18</v>
      </c>
      <c r="T16" s="694">
        <v>19</v>
      </c>
      <c r="U16" s="694">
        <v>20</v>
      </c>
      <c r="V16" s="694">
        <v>21</v>
      </c>
      <c r="W16" s="694">
        <v>22</v>
      </c>
      <c r="X16" s="694">
        <v>23</v>
      </c>
      <c r="Y16" s="694">
        <v>24</v>
      </c>
      <c r="Z16" s="1193">
        <v>25</v>
      </c>
      <c r="AA16" s="1194"/>
      <c r="AB16" s="29">
        <v>26</v>
      </c>
      <c r="AC16" s="688">
        <v>27</v>
      </c>
      <c r="AD16" s="29">
        <v>28</v>
      </c>
      <c r="AE16" s="688">
        <v>29</v>
      </c>
      <c r="AF16" s="29">
        <v>30</v>
      </c>
      <c r="AG16" s="688">
        <v>31</v>
      </c>
      <c r="AH16" s="29">
        <v>32</v>
      </c>
      <c r="AI16" s="688">
        <v>33</v>
      </c>
      <c r="AJ16" s="29">
        <v>34</v>
      </c>
      <c r="AK16" s="688">
        <v>35</v>
      </c>
      <c r="AL16" s="29">
        <v>36</v>
      </c>
      <c r="AM16" s="688">
        <v>37</v>
      </c>
      <c r="AN16" s="29">
        <v>38</v>
      </c>
      <c r="AO16" s="688">
        <v>39</v>
      </c>
      <c r="AP16" s="29">
        <v>40</v>
      </c>
      <c r="AQ16" s="688">
        <v>41</v>
      </c>
      <c r="AR16" s="29">
        <v>42</v>
      </c>
      <c r="AS16" s="688">
        <v>43</v>
      </c>
      <c r="AT16" s="29">
        <v>44</v>
      </c>
      <c r="AU16" s="688">
        <v>45</v>
      </c>
      <c r="AV16" s="29">
        <v>46</v>
      </c>
      <c r="AW16" s="688">
        <v>47</v>
      </c>
      <c r="AX16" s="29">
        <v>48</v>
      </c>
      <c r="AY16" s="688">
        <v>49</v>
      </c>
      <c r="AZ16" s="1193">
        <v>50</v>
      </c>
      <c r="BA16" s="1329"/>
      <c r="BB16" s="1329"/>
      <c r="BC16" s="1194"/>
      <c r="BD16" s="20"/>
      <c r="BE16" s="46">
        <v>62</v>
      </c>
      <c r="BF16" s="46">
        <v>63</v>
      </c>
      <c r="BG16" s="46">
        <v>64</v>
      </c>
      <c r="BH16" s="46">
        <v>65</v>
      </c>
      <c r="BI16" s="694">
        <v>39</v>
      </c>
      <c r="BJ16" s="694">
        <v>40</v>
      </c>
    </row>
    <row r="17" spans="1:150" ht="18.75" customHeight="1">
      <c r="A17" s="1361">
        <v>1</v>
      </c>
      <c r="B17" s="1364"/>
      <c r="C17" s="1364"/>
      <c r="D17" s="1364"/>
      <c r="E17" s="1364"/>
      <c r="F17" s="1364"/>
      <c r="G17" s="31" t="s">
        <v>131</v>
      </c>
      <c r="H17" s="695"/>
      <c r="I17" s="1364"/>
      <c r="J17" s="1364"/>
      <c r="K17" s="1364"/>
      <c r="L17" s="1367"/>
      <c r="M17" s="1364"/>
      <c r="N17" s="1364"/>
      <c r="O17" s="1364"/>
      <c r="P17" s="1364"/>
      <c r="Q17" s="1367"/>
      <c r="R17" s="1364"/>
      <c r="S17" s="1364"/>
      <c r="T17" s="1364"/>
      <c r="U17" s="1364"/>
      <c r="V17" s="1364"/>
      <c r="W17" s="1364"/>
      <c r="X17" s="1364"/>
      <c r="Y17" s="1364"/>
      <c r="Z17" s="1364"/>
      <c r="AA17" s="1364"/>
      <c r="AB17" s="1370" t="s">
        <v>116</v>
      </c>
      <c r="AC17" s="1501"/>
      <c r="AD17" s="1503"/>
      <c r="AE17" s="1504"/>
      <c r="AF17" s="1364"/>
      <c r="AG17" s="1364"/>
      <c r="AH17" s="1364"/>
      <c r="AI17" s="1364"/>
      <c r="AJ17" s="1364"/>
      <c r="AK17" s="1364"/>
      <c r="AL17" s="1370" t="s">
        <v>116</v>
      </c>
      <c r="AM17" s="1364"/>
      <c r="AN17" s="1364"/>
      <c r="AO17" s="1364"/>
      <c r="AP17" s="1364"/>
      <c r="AQ17" s="1364"/>
      <c r="AR17" s="1364"/>
      <c r="AS17" s="1364"/>
      <c r="AT17" s="1364"/>
      <c r="AU17" s="1367"/>
      <c r="AV17" s="1364"/>
      <c r="AW17" s="1364"/>
      <c r="AX17" s="1364"/>
      <c r="AY17" s="1364"/>
      <c r="AZ17" s="1364"/>
      <c r="BA17" s="1364"/>
      <c r="BB17" s="1364"/>
      <c r="BC17" s="1364"/>
      <c r="BD17" s="53"/>
      <c r="BE17" s="1370"/>
      <c r="BF17" s="1370"/>
      <c r="BG17" s="1370"/>
      <c r="BH17" s="1370" t="s">
        <v>116</v>
      </c>
      <c r="BI17" s="1370"/>
      <c r="BJ17" s="1370"/>
      <c r="ET17" s="685">
        <v>0</v>
      </c>
    </row>
    <row r="18" spans="1:150" ht="18.75" customHeight="1">
      <c r="A18" s="1362"/>
      <c r="B18" s="1365"/>
      <c r="C18" s="1365"/>
      <c r="D18" s="1365"/>
      <c r="E18" s="1365"/>
      <c r="F18" s="1365"/>
      <c r="G18" s="33" t="s">
        <v>161</v>
      </c>
      <c r="H18" s="695"/>
      <c r="I18" s="1365"/>
      <c r="J18" s="1365"/>
      <c r="K18" s="1365"/>
      <c r="L18" s="1368"/>
      <c r="M18" s="1365"/>
      <c r="N18" s="1365"/>
      <c r="O18" s="1365"/>
      <c r="P18" s="1365"/>
      <c r="Q18" s="1368"/>
      <c r="R18" s="1365"/>
      <c r="S18" s="1365"/>
      <c r="T18" s="1365"/>
      <c r="U18" s="1365"/>
      <c r="V18" s="1365"/>
      <c r="W18" s="1365"/>
      <c r="X18" s="1365"/>
      <c r="Y18" s="1365"/>
      <c r="Z18" s="1365"/>
      <c r="AA18" s="1365"/>
      <c r="AB18" s="1371"/>
      <c r="AC18" s="1502"/>
      <c r="AD18" s="1503"/>
      <c r="AE18" s="1505"/>
      <c r="AF18" s="1366"/>
      <c r="AG18" s="1366"/>
      <c r="AH18" s="1366"/>
      <c r="AI18" s="1366"/>
      <c r="AJ18" s="1366"/>
      <c r="AK18" s="1366"/>
      <c r="AL18" s="1371"/>
      <c r="AM18" s="1366"/>
      <c r="AN18" s="1366"/>
      <c r="AO18" s="1366"/>
      <c r="AP18" s="1366"/>
      <c r="AQ18" s="1366"/>
      <c r="AR18" s="1366"/>
      <c r="AS18" s="1366"/>
      <c r="AT18" s="1366"/>
      <c r="AU18" s="1369"/>
      <c r="AV18" s="1365"/>
      <c r="AW18" s="1365"/>
      <c r="AX18" s="1365"/>
      <c r="AY18" s="1365"/>
      <c r="AZ18" s="1365"/>
      <c r="BA18" s="1365"/>
      <c r="BB18" s="1365"/>
      <c r="BC18" s="1365"/>
      <c r="BD18" s="53"/>
      <c r="BE18" s="1500"/>
      <c r="BF18" s="1500"/>
      <c r="BG18" s="1500"/>
      <c r="BH18" s="1371"/>
      <c r="BI18" s="1372"/>
      <c r="BJ18" s="1372"/>
    </row>
    <row r="19" spans="1:150" ht="18.75" customHeight="1">
      <c r="A19" s="1363"/>
      <c r="B19" s="1366"/>
      <c r="C19" s="1366"/>
      <c r="D19" s="1366"/>
      <c r="E19" s="1366"/>
      <c r="F19" s="1366"/>
      <c r="G19" s="31" t="s">
        <v>122</v>
      </c>
      <c r="H19" s="695"/>
      <c r="I19" s="1366"/>
      <c r="J19" s="1366"/>
      <c r="K19" s="1366"/>
      <c r="L19" s="1369"/>
      <c r="M19" s="1366"/>
      <c r="N19" s="1366"/>
      <c r="O19" s="1366"/>
      <c r="P19" s="1366"/>
      <c r="Q19" s="1369"/>
      <c r="R19" s="1366"/>
      <c r="S19" s="1366"/>
      <c r="T19" s="1366"/>
      <c r="U19" s="1366"/>
      <c r="V19" s="1366"/>
      <c r="W19" s="1366"/>
      <c r="X19" s="1366"/>
      <c r="Y19" s="1366"/>
      <c r="Z19" s="1366"/>
      <c r="AA19" s="1366"/>
      <c r="AB19" s="33" t="s">
        <v>117</v>
      </c>
      <c r="AC19" s="34"/>
      <c r="AD19" s="695"/>
      <c r="AE19" s="34"/>
      <c r="AF19" s="695"/>
      <c r="AG19" s="695"/>
      <c r="AH19" s="695"/>
      <c r="AI19" s="695"/>
      <c r="AJ19" s="695"/>
      <c r="AK19" s="695"/>
      <c r="AL19" s="33" t="s">
        <v>117</v>
      </c>
      <c r="AM19" s="695"/>
      <c r="AN19" s="695"/>
      <c r="AO19" s="695"/>
      <c r="AP19" s="695"/>
      <c r="AQ19" s="695"/>
      <c r="AR19" s="695"/>
      <c r="AS19" s="695"/>
      <c r="AT19" s="695"/>
      <c r="AU19" s="36"/>
      <c r="AV19" s="1366"/>
      <c r="AW19" s="1366"/>
      <c r="AX19" s="1366"/>
      <c r="AY19" s="1366"/>
      <c r="AZ19" s="1366"/>
      <c r="BA19" s="1366"/>
      <c r="BB19" s="1366"/>
      <c r="BC19" s="1366"/>
      <c r="BD19" s="53"/>
      <c r="BE19" s="1372"/>
      <c r="BF19" s="1372"/>
      <c r="BG19" s="1372"/>
      <c r="BH19" s="33" t="s">
        <v>117</v>
      </c>
      <c r="BI19" s="699"/>
      <c r="BJ19" s="699"/>
    </row>
    <row r="20" spans="1:150" ht="18.75" customHeight="1">
      <c r="A20" s="1361">
        <v>2</v>
      </c>
      <c r="B20" s="1364"/>
      <c r="C20" s="1364"/>
      <c r="D20" s="1364"/>
      <c r="E20" s="1364"/>
      <c r="F20" s="1364"/>
      <c r="G20" s="33" t="s">
        <v>131</v>
      </c>
      <c r="H20" s="695"/>
      <c r="I20" s="1364"/>
      <c r="J20" s="1364"/>
      <c r="K20" s="1364"/>
      <c r="L20" s="1367"/>
      <c r="M20" s="1364"/>
      <c r="N20" s="1364"/>
      <c r="O20" s="1364"/>
      <c r="P20" s="1364"/>
      <c r="Q20" s="1367"/>
      <c r="R20" s="1364"/>
      <c r="S20" s="1364"/>
      <c r="T20" s="1364"/>
      <c r="U20" s="1364"/>
      <c r="V20" s="1364"/>
      <c r="W20" s="1364"/>
      <c r="X20" s="1364"/>
      <c r="Y20" s="1364"/>
      <c r="Z20" s="1364"/>
      <c r="AA20" s="1364"/>
      <c r="AB20" s="1370" t="s">
        <v>116</v>
      </c>
      <c r="AC20" s="1364"/>
      <c r="AD20" s="1364"/>
      <c r="AE20" s="1364"/>
      <c r="AF20" s="1364"/>
      <c r="AG20" s="1364"/>
      <c r="AH20" s="1364"/>
      <c r="AI20" s="1364"/>
      <c r="AJ20" s="1364"/>
      <c r="AK20" s="1364"/>
      <c r="AL20" s="1370" t="s">
        <v>116</v>
      </c>
      <c r="AM20" s="1364"/>
      <c r="AN20" s="1364"/>
      <c r="AO20" s="1364"/>
      <c r="AP20" s="1364"/>
      <c r="AQ20" s="1364"/>
      <c r="AR20" s="1364"/>
      <c r="AS20" s="1364"/>
      <c r="AT20" s="1364"/>
      <c r="AU20" s="1367"/>
      <c r="AV20" s="1364"/>
      <c r="AW20" s="1364"/>
      <c r="AX20" s="1364"/>
      <c r="AY20" s="1364"/>
      <c r="AZ20" s="1364"/>
      <c r="BA20" s="1364"/>
      <c r="BB20" s="1364"/>
      <c r="BC20" s="1364"/>
      <c r="BD20" s="53"/>
      <c r="BE20" s="1370"/>
      <c r="BF20" s="1370"/>
      <c r="BG20" s="1370"/>
      <c r="BH20" s="1370" t="s">
        <v>116</v>
      </c>
      <c r="BI20" s="1370"/>
      <c r="BJ20" s="1370"/>
      <c r="ET20" s="685">
        <v>0</v>
      </c>
    </row>
    <row r="21" spans="1:150" ht="18.75" customHeight="1">
      <c r="A21" s="1362"/>
      <c r="B21" s="1365"/>
      <c r="C21" s="1365"/>
      <c r="D21" s="1365"/>
      <c r="E21" s="1365"/>
      <c r="F21" s="1365"/>
      <c r="G21" s="31" t="s">
        <v>161</v>
      </c>
      <c r="H21" s="695"/>
      <c r="I21" s="1365"/>
      <c r="J21" s="1365"/>
      <c r="K21" s="1365"/>
      <c r="L21" s="1368"/>
      <c r="M21" s="1365"/>
      <c r="N21" s="1365"/>
      <c r="O21" s="1365"/>
      <c r="P21" s="1365"/>
      <c r="Q21" s="1368"/>
      <c r="R21" s="1365"/>
      <c r="S21" s="1365"/>
      <c r="T21" s="1365"/>
      <c r="U21" s="1365"/>
      <c r="V21" s="1365"/>
      <c r="W21" s="1365"/>
      <c r="X21" s="1365"/>
      <c r="Y21" s="1365"/>
      <c r="Z21" s="1365"/>
      <c r="AA21" s="1365"/>
      <c r="AB21" s="1371"/>
      <c r="AC21" s="1366"/>
      <c r="AD21" s="1366"/>
      <c r="AE21" s="1366"/>
      <c r="AF21" s="1366"/>
      <c r="AG21" s="1366"/>
      <c r="AH21" s="1366"/>
      <c r="AI21" s="1366"/>
      <c r="AJ21" s="1366"/>
      <c r="AK21" s="1366"/>
      <c r="AL21" s="1371"/>
      <c r="AM21" s="1366"/>
      <c r="AN21" s="1366"/>
      <c r="AO21" s="1366"/>
      <c r="AP21" s="1366"/>
      <c r="AQ21" s="1366"/>
      <c r="AR21" s="1366"/>
      <c r="AS21" s="1366"/>
      <c r="AT21" s="1366"/>
      <c r="AU21" s="1369"/>
      <c r="AV21" s="1365"/>
      <c r="AW21" s="1365"/>
      <c r="AX21" s="1365"/>
      <c r="AY21" s="1365"/>
      <c r="AZ21" s="1365"/>
      <c r="BA21" s="1365"/>
      <c r="BB21" s="1365"/>
      <c r="BC21" s="1365"/>
      <c r="BD21" s="53"/>
      <c r="BE21" s="1500"/>
      <c r="BF21" s="1500"/>
      <c r="BG21" s="1500"/>
      <c r="BH21" s="1371"/>
      <c r="BI21" s="1372"/>
      <c r="BJ21" s="1372"/>
    </row>
    <row r="22" spans="1:150" ht="18.75" customHeight="1">
      <c r="A22" s="1363"/>
      <c r="B22" s="1366"/>
      <c r="C22" s="1366"/>
      <c r="D22" s="1366"/>
      <c r="E22" s="1366"/>
      <c r="F22" s="1366"/>
      <c r="G22" s="33" t="s">
        <v>122</v>
      </c>
      <c r="H22" s="695"/>
      <c r="I22" s="1366"/>
      <c r="J22" s="1366"/>
      <c r="K22" s="1366"/>
      <c r="L22" s="1369"/>
      <c r="M22" s="1366"/>
      <c r="N22" s="1366"/>
      <c r="O22" s="1366"/>
      <c r="P22" s="1366"/>
      <c r="Q22" s="1369"/>
      <c r="R22" s="1366"/>
      <c r="S22" s="1366"/>
      <c r="T22" s="1366"/>
      <c r="U22" s="1366"/>
      <c r="V22" s="1366"/>
      <c r="W22" s="1366"/>
      <c r="X22" s="1366"/>
      <c r="Y22" s="1366"/>
      <c r="Z22" s="1366"/>
      <c r="AA22" s="1366"/>
      <c r="AB22" s="33" t="s">
        <v>117</v>
      </c>
      <c r="AC22" s="34"/>
      <c r="AD22" s="695"/>
      <c r="AE22" s="34"/>
      <c r="AF22" s="695"/>
      <c r="AG22" s="695"/>
      <c r="AH22" s="695"/>
      <c r="AI22" s="695"/>
      <c r="AJ22" s="695"/>
      <c r="AK22" s="695"/>
      <c r="AL22" s="33" t="s">
        <v>117</v>
      </c>
      <c r="AM22" s="695"/>
      <c r="AN22" s="695"/>
      <c r="AO22" s="695"/>
      <c r="AP22" s="695"/>
      <c r="AQ22" s="695"/>
      <c r="AR22" s="695"/>
      <c r="AS22" s="695"/>
      <c r="AT22" s="695"/>
      <c r="AU22" s="36"/>
      <c r="AV22" s="1366"/>
      <c r="AW22" s="1366"/>
      <c r="AX22" s="1366"/>
      <c r="AY22" s="1366"/>
      <c r="AZ22" s="1366"/>
      <c r="BA22" s="1366"/>
      <c r="BB22" s="1366"/>
      <c r="BC22" s="1366"/>
      <c r="BD22" s="53"/>
      <c r="BE22" s="1372"/>
      <c r="BF22" s="1372"/>
      <c r="BG22" s="1372"/>
      <c r="BH22" s="33" t="s">
        <v>117</v>
      </c>
      <c r="BI22" s="699"/>
      <c r="BJ22" s="699"/>
    </row>
    <row r="23" spans="1:150" ht="18.75" customHeight="1">
      <c r="A23" s="1361">
        <v>3</v>
      </c>
      <c r="B23" s="1364"/>
      <c r="C23" s="1364"/>
      <c r="D23" s="1364"/>
      <c r="E23" s="1364"/>
      <c r="F23" s="1364"/>
      <c r="G23" s="31" t="s">
        <v>131</v>
      </c>
      <c r="H23" s="695"/>
      <c r="I23" s="1364"/>
      <c r="J23" s="1364"/>
      <c r="K23" s="1364"/>
      <c r="L23" s="1367"/>
      <c r="M23" s="1364"/>
      <c r="N23" s="1364"/>
      <c r="O23" s="1364"/>
      <c r="P23" s="1364"/>
      <c r="Q23" s="1367"/>
      <c r="R23" s="1364"/>
      <c r="S23" s="1364"/>
      <c r="T23" s="1364"/>
      <c r="U23" s="1364"/>
      <c r="V23" s="1364"/>
      <c r="W23" s="1364"/>
      <c r="X23" s="1364"/>
      <c r="Y23" s="1364"/>
      <c r="Z23" s="1364"/>
      <c r="AA23" s="1364"/>
      <c r="AB23" s="1370" t="s">
        <v>116</v>
      </c>
      <c r="AC23" s="1364"/>
      <c r="AD23" s="1364"/>
      <c r="AE23" s="1364"/>
      <c r="AF23" s="1364"/>
      <c r="AG23" s="1364"/>
      <c r="AH23" s="1364"/>
      <c r="AI23" s="1364"/>
      <c r="AJ23" s="1364"/>
      <c r="AK23" s="1364"/>
      <c r="AL23" s="1370" t="s">
        <v>116</v>
      </c>
      <c r="AM23" s="1364"/>
      <c r="AN23" s="1364"/>
      <c r="AO23" s="1364"/>
      <c r="AP23" s="1364"/>
      <c r="AQ23" s="1364"/>
      <c r="AR23" s="1364"/>
      <c r="AS23" s="1364"/>
      <c r="AT23" s="1364"/>
      <c r="AU23" s="1367"/>
      <c r="AV23" s="1364"/>
      <c r="AW23" s="1364"/>
      <c r="AX23" s="1364"/>
      <c r="AY23" s="1364"/>
      <c r="AZ23" s="1364"/>
      <c r="BA23" s="1364"/>
      <c r="BB23" s="1364"/>
      <c r="BC23" s="1364"/>
      <c r="BD23" s="53"/>
      <c r="BE23" s="1370"/>
      <c r="BF23" s="1370"/>
      <c r="BG23" s="1370"/>
      <c r="BH23" s="1370" t="s">
        <v>116</v>
      </c>
      <c r="BI23" s="1370"/>
      <c r="BJ23" s="1370"/>
      <c r="ET23" s="685">
        <v>0</v>
      </c>
    </row>
    <row r="24" spans="1:150" ht="18.75" customHeight="1">
      <c r="A24" s="1362"/>
      <c r="B24" s="1365"/>
      <c r="C24" s="1365"/>
      <c r="D24" s="1365"/>
      <c r="E24" s="1365"/>
      <c r="F24" s="1365"/>
      <c r="G24" s="33" t="s">
        <v>161</v>
      </c>
      <c r="H24" s="695"/>
      <c r="I24" s="1365"/>
      <c r="J24" s="1365"/>
      <c r="K24" s="1365"/>
      <c r="L24" s="1368"/>
      <c r="M24" s="1365"/>
      <c r="N24" s="1365"/>
      <c r="O24" s="1365"/>
      <c r="P24" s="1365"/>
      <c r="Q24" s="1368"/>
      <c r="R24" s="1365"/>
      <c r="S24" s="1365"/>
      <c r="T24" s="1365"/>
      <c r="U24" s="1365"/>
      <c r="V24" s="1365"/>
      <c r="W24" s="1365"/>
      <c r="X24" s="1365"/>
      <c r="Y24" s="1365"/>
      <c r="Z24" s="1365"/>
      <c r="AA24" s="1365"/>
      <c r="AB24" s="1371"/>
      <c r="AC24" s="1366"/>
      <c r="AD24" s="1366"/>
      <c r="AE24" s="1366"/>
      <c r="AF24" s="1366"/>
      <c r="AG24" s="1366"/>
      <c r="AH24" s="1366"/>
      <c r="AI24" s="1366"/>
      <c r="AJ24" s="1366"/>
      <c r="AK24" s="1366"/>
      <c r="AL24" s="1371"/>
      <c r="AM24" s="1366"/>
      <c r="AN24" s="1366"/>
      <c r="AO24" s="1366"/>
      <c r="AP24" s="1366"/>
      <c r="AQ24" s="1366"/>
      <c r="AR24" s="1366"/>
      <c r="AS24" s="1366"/>
      <c r="AT24" s="1366"/>
      <c r="AU24" s="1369"/>
      <c r="AV24" s="1365"/>
      <c r="AW24" s="1365"/>
      <c r="AX24" s="1365"/>
      <c r="AY24" s="1365"/>
      <c r="AZ24" s="1365"/>
      <c r="BA24" s="1365"/>
      <c r="BB24" s="1365"/>
      <c r="BC24" s="1365"/>
      <c r="BD24" s="53"/>
      <c r="BE24" s="1500"/>
      <c r="BF24" s="1500"/>
      <c r="BG24" s="1500"/>
      <c r="BH24" s="1371"/>
      <c r="BI24" s="1372"/>
      <c r="BJ24" s="1372"/>
    </row>
    <row r="25" spans="1:150" ht="18.75" customHeight="1">
      <c r="A25" s="1363"/>
      <c r="B25" s="1366"/>
      <c r="C25" s="1366"/>
      <c r="D25" s="1366"/>
      <c r="E25" s="1366"/>
      <c r="F25" s="1366"/>
      <c r="G25" s="31" t="s">
        <v>122</v>
      </c>
      <c r="H25" s="695"/>
      <c r="I25" s="1366"/>
      <c r="J25" s="1366"/>
      <c r="K25" s="1366"/>
      <c r="L25" s="1369"/>
      <c r="M25" s="1366"/>
      <c r="N25" s="1366"/>
      <c r="O25" s="1366"/>
      <c r="P25" s="1366"/>
      <c r="Q25" s="1369"/>
      <c r="R25" s="1366"/>
      <c r="S25" s="1366"/>
      <c r="T25" s="1366"/>
      <c r="U25" s="1366"/>
      <c r="V25" s="1366"/>
      <c r="W25" s="1366"/>
      <c r="X25" s="1366"/>
      <c r="Y25" s="1366"/>
      <c r="Z25" s="1366"/>
      <c r="AA25" s="1366"/>
      <c r="AB25" s="33" t="s">
        <v>117</v>
      </c>
      <c r="AC25" s="34"/>
      <c r="AD25" s="695"/>
      <c r="AE25" s="34"/>
      <c r="AF25" s="695"/>
      <c r="AG25" s="695"/>
      <c r="AH25" s="695"/>
      <c r="AI25" s="695"/>
      <c r="AJ25" s="695"/>
      <c r="AK25" s="695"/>
      <c r="AL25" s="33" t="s">
        <v>117</v>
      </c>
      <c r="AM25" s="695"/>
      <c r="AN25" s="695"/>
      <c r="AO25" s="695"/>
      <c r="AP25" s="695"/>
      <c r="AQ25" s="695"/>
      <c r="AR25" s="695"/>
      <c r="AS25" s="695"/>
      <c r="AT25" s="695"/>
      <c r="AU25" s="36"/>
      <c r="AV25" s="1366"/>
      <c r="AW25" s="1366"/>
      <c r="AX25" s="1366"/>
      <c r="AY25" s="1366"/>
      <c r="AZ25" s="1366"/>
      <c r="BA25" s="1366"/>
      <c r="BB25" s="1366"/>
      <c r="BC25" s="1366"/>
      <c r="BD25" s="53"/>
      <c r="BE25" s="1372"/>
      <c r="BF25" s="1372"/>
      <c r="BG25" s="1372"/>
      <c r="BH25" s="33" t="s">
        <v>117</v>
      </c>
      <c r="BI25" s="699"/>
      <c r="BJ25" s="699"/>
    </row>
    <row r="26" spans="1:150" ht="18.75" customHeight="1">
      <c r="A26" s="1361">
        <v>4</v>
      </c>
      <c r="B26" s="1364"/>
      <c r="C26" s="1364"/>
      <c r="D26" s="1364"/>
      <c r="E26" s="1364"/>
      <c r="F26" s="1364"/>
      <c r="G26" s="33" t="s">
        <v>131</v>
      </c>
      <c r="H26" s="695"/>
      <c r="I26" s="1364"/>
      <c r="J26" s="1364"/>
      <c r="K26" s="1364"/>
      <c r="L26" s="1367"/>
      <c r="M26" s="1364"/>
      <c r="N26" s="1364"/>
      <c r="O26" s="1364"/>
      <c r="P26" s="1364"/>
      <c r="Q26" s="1367"/>
      <c r="R26" s="1364"/>
      <c r="S26" s="1364"/>
      <c r="T26" s="1364"/>
      <c r="U26" s="1364"/>
      <c r="V26" s="1364"/>
      <c r="W26" s="1364"/>
      <c r="X26" s="1364"/>
      <c r="Y26" s="1364"/>
      <c r="Z26" s="1364"/>
      <c r="AA26" s="1364"/>
      <c r="AB26" s="1370" t="s">
        <v>116</v>
      </c>
      <c r="AC26" s="1364"/>
      <c r="AD26" s="1364"/>
      <c r="AE26" s="1364"/>
      <c r="AF26" s="1364"/>
      <c r="AG26" s="1364"/>
      <c r="AH26" s="1364"/>
      <c r="AI26" s="1364"/>
      <c r="AJ26" s="1364"/>
      <c r="AK26" s="1364"/>
      <c r="AL26" s="1370" t="s">
        <v>116</v>
      </c>
      <c r="AM26" s="1364"/>
      <c r="AN26" s="1364"/>
      <c r="AO26" s="1364"/>
      <c r="AP26" s="1364"/>
      <c r="AQ26" s="1364"/>
      <c r="AR26" s="1364"/>
      <c r="AS26" s="1364"/>
      <c r="AT26" s="1364"/>
      <c r="AU26" s="1367"/>
      <c r="AV26" s="1364"/>
      <c r="AW26" s="1364"/>
      <c r="AX26" s="1364"/>
      <c r="AY26" s="1364"/>
      <c r="AZ26" s="1364"/>
      <c r="BA26" s="1364"/>
      <c r="BB26" s="1364"/>
      <c r="BC26" s="1364"/>
      <c r="BD26" s="53"/>
      <c r="BE26" s="1370"/>
      <c r="BF26" s="1370"/>
      <c r="BG26" s="1370"/>
      <c r="BH26" s="1370" t="s">
        <v>116</v>
      </c>
      <c r="BI26" s="1370"/>
      <c r="BJ26" s="1370"/>
      <c r="ET26" s="685">
        <v>0</v>
      </c>
    </row>
    <row r="27" spans="1:150" ht="18.75" customHeight="1">
      <c r="A27" s="1362"/>
      <c r="B27" s="1365"/>
      <c r="C27" s="1365"/>
      <c r="D27" s="1365"/>
      <c r="E27" s="1365"/>
      <c r="F27" s="1365"/>
      <c r="G27" s="31" t="s">
        <v>161</v>
      </c>
      <c r="H27" s="695"/>
      <c r="I27" s="1365"/>
      <c r="J27" s="1365"/>
      <c r="K27" s="1365"/>
      <c r="L27" s="1368"/>
      <c r="M27" s="1365"/>
      <c r="N27" s="1365"/>
      <c r="O27" s="1365"/>
      <c r="P27" s="1365"/>
      <c r="Q27" s="1368"/>
      <c r="R27" s="1365"/>
      <c r="S27" s="1365"/>
      <c r="T27" s="1365"/>
      <c r="U27" s="1365"/>
      <c r="V27" s="1365"/>
      <c r="W27" s="1365"/>
      <c r="X27" s="1365"/>
      <c r="Y27" s="1365"/>
      <c r="Z27" s="1365"/>
      <c r="AA27" s="1365"/>
      <c r="AB27" s="1371"/>
      <c r="AC27" s="1366"/>
      <c r="AD27" s="1366"/>
      <c r="AE27" s="1366"/>
      <c r="AF27" s="1366"/>
      <c r="AG27" s="1366"/>
      <c r="AH27" s="1366"/>
      <c r="AI27" s="1366"/>
      <c r="AJ27" s="1366"/>
      <c r="AK27" s="1366"/>
      <c r="AL27" s="1371"/>
      <c r="AM27" s="1366"/>
      <c r="AN27" s="1366"/>
      <c r="AO27" s="1366"/>
      <c r="AP27" s="1366"/>
      <c r="AQ27" s="1366"/>
      <c r="AR27" s="1366"/>
      <c r="AS27" s="1366"/>
      <c r="AT27" s="1366"/>
      <c r="AU27" s="1369"/>
      <c r="AV27" s="1365"/>
      <c r="AW27" s="1365"/>
      <c r="AX27" s="1365"/>
      <c r="AY27" s="1365"/>
      <c r="AZ27" s="1365"/>
      <c r="BA27" s="1365"/>
      <c r="BB27" s="1365"/>
      <c r="BC27" s="1365"/>
      <c r="BD27" s="53"/>
      <c r="BE27" s="1500"/>
      <c r="BF27" s="1500"/>
      <c r="BG27" s="1500"/>
      <c r="BH27" s="1371"/>
      <c r="BI27" s="1372"/>
      <c r="BJ27" s="1372"/>
    </row>
    <row r="28" spans="1:150" ht="18.75" customHeight="1">
      <c r="A28" s="1363"/>
      <c r="B28" s="1366"/>
      <c r="C28" s="1366"/>
      <c r="D28" s="1366"/>
      <c r="E28" s="1366"/>
      <c r="F28" s="1366"/>
      <c r="G28" s="33" t="s">
        <v>122</v>
      </c>
      <c r="H28" s="695"/>
      <c r="I28" s="1366"/>
      <c r="J28" s="1366"/>
      <c r="K28" s="1366"/>
      <c r="L28" s="1369"/>
      <c r="M28" s="1366"/>
      <c r="N28" s="1366"/>
      <c r="O28" s="1366"/>
      <c r="P28" s="1366"/>
      <c r="Q28" s="1369"/>
      <c r="R28" s="1366"/>
      <c r="S28" s="1366"/>
      <c r="T28" s="1366"/>
      <c r="U28" s="1366"/>
      <c r="V28" s="1366"/>
      <c r="W28" s="1366"/>
      <c r="X28" s="1366"/>
      <c r="Y28" s="1366"/>
      <c r="Z28" s="1366"/>
      <c r="AA28" s="1366"/>
      <c r="AB28" s="33" t="s">
        <v>117</v>
      </c>
      <c r="AC28" s="34"/>
      <c r="AD28" s="695"/>
      <c r="AE28" s="34"/>
      <c r="AF28" s="695"/>
      <c r="AG28" s="695"/>
      <c r="AH28" s="695"/>
      <c r="AI28" s="695"/>
      <c r="AJ28" s="695"/>
      <c r="AK28" s="695"/>
      <c r="AL28" s="33" t="s">
        <v>117</v>
      </c>
      <c r="AM28" s="695"/>
      <c r="AN28" s="695"/>
      <c r="AO28" s="695"/>
      <c r="AP28" s="695"/>
      <c r="AQ28" s="695"/>
      <c r="AR28" s="695"/>
      <c r="AS28" s="695"/>
      <c r="AT28" s="695"/>
      <c r="AU28" s="36"/>
      <c r="AV28" s="1366"/>
      <c r="AW28" s="1366"/>
      <c r="AX28" s="1366"/>
      <c r="AY28" s="1366"/>
      <c r="AZ28" s="1366"/>
      <c r="BA28" s="1366"/>
      <c r="BB28" s="1366"/>
      <c r="BC28" s="1366"/>
      <c r="BD28" s="53"/>
      <c r="BE28" s="1372"/>
      <c r="BF28" s="1372"/>
      <c r="BG28" s="1372"/>
      <c r="BH28" s="33" t="s">
        <v>117</v>
      </c>
      <c r="BI28" s="699"/>
      <c r="BJ28" s="699"/>
    </row>
    <row r="29" spans="1:150" ht="18.75" customHeight="1">
      <c r="A29" s="1361">
        <v>5</v>
      </c>
      <c r="B29" s="1364"/>
      <c r="C29" s="1364"/>
      <c r="D29" s="1364"/>
      <c r="E29" s="1364"/>
      <c r="F29" s="1364"/>
      <c r="G29" s="31" t="s">
        <v>131</v>
      </c>
      <c r="H29" s="695"/>
      <c r="I29" s="1364"/>
      <c r="J29" s="1364"/>
      <c r="K29" s="1364"/>
      <c r="L29" s="1367"/>
      <c r="M29" s="1364"/>
      <c r="N29" s="1364"/>
      <c r="O29" s="1364"/>
      <c r="P29" s="1364"/>
      <c r="Q29" s="1367"/>
      <c r="R29" s="1364"/>
      <c r="S29" s="1364"/>
      <c r="T29" s="1364"/>
      <c r="U29" s="1364"/>
      <c r="V29" s="1364"/>
      <c r="W29" s="1364"/>
      <c r="X29" s="1364"/>
      <c r="Y29" s="1364"/>
      <c r="Z29" s="1364"/>
      <c r="AA29" s="1364"/>
      <c r="AB29" s="1370" t="s">
        <v>116</v>
      </c>
      <c r="AC29" s="1364"/>
      <c r="AD29" s="1364"/>
      <c r="AE29" s="1364"/>
      <c r="AF29" s="1364"/>
      <c r="AG29" s="1364"/>
      <c r="AH29" s="1364"/>
      <c r="AI29" s="1364"/>
      <c r="AJ29" s="1364"/>
      <c r="AK29" s="1364"/>
      <c r="AL29" s="1370" t="s">
        <v>116</v>
      </c>
      <c r="AM29" s="1364"/>
      <c r="AN29" s="1364"/>
      <c r="AO29" s="1364"/>
      <c r="AP29" s="1364"/>
      <c r="AQ29" s="1364"/>
      <c r="AR29" s="1364"/>
      <c r="AS29" s="1364"/>
      <c r="AT29" s="1364"/>
      <c r="AU29" s="1367"/>
      <c r="AV29" s="1364"/>
      <c r="AW29" s="1364"/>
      <c r="AX29" s="1364"/>
      <c r="AY29" s="1364"/>
      <c r="AZ29" s="1364"/>
      <c r="BA29" s="1364"/>
      <c r="BB29" s="1364"/>
      <c r="BC29" s="1364"/>
      <c r="BD29" s="53"/>
      <c r="BE29" s="1370"/>
      <c r="BF29" s="1370"/>
      <c r="BG29" s="1370"/>
      <c r="BH29" s="1370" t="s">
        <v>116</v>
      </c>
      <c r="BI29" s="1370"/>
      <c r="BJ29" s="1370"/>
      <c r="ET29" s="685">
        <v>0</v>
      </c>
    </row>
    <row r="30" spans="1:150" ht="18.75" customHeight="1">
      <c r="A30" s="1362"/>
      <c r="B30" s="1365"/>
      <c r="C30" s="1365"/>
      <c r="D30" s="1365"/>
      <c r="E30" s="1365"/>
      <c r="F30" s="1365"/>
      <c r="G30" s="33" t="s">
        <v>161</v>
      </c>
      <c r="H30" s="695"/>
      <c r="I30" s="1365"/>
      <c r="J30" s="1365"/>
      <c r="K30" s="1365"/>
      <c r="L30" s="1368"/>
      <c r="M30" s="1365"/>
      <c r="N30" s="1365"/>
      <c r="O30" s="1365"/>
      <c r="P30" s="1365"/>
      <c r="Q30" s="1368"/>
      <c r="R30" s="1365"/>
      <c r="S30" s="1365"/>
      <c r="T30" s="1365"/>
      <c r="U30" s="1365"/>
      <c r="V30" s="1365"/>
      <c r="W30" s="1365"/>
      <c r="X30" s="1365"/>
      <c r="Y30" s="1365"/>
      <c r="Z30" s="1365"/>
      <c r="AA30" s="1365"/>
      <c r="AB30" s="1371"/>
      <c r="AC30" s="1366"/>
      <c r="AD30" s="1366"/>
      <c r="AE30" s="1366"/>
      <c r="AF30" s="1366"/>
      <c r="AG30" s="1366"/>
      <c r="AH30" s="1366"/>
      <c r="AI30" s="1366"/>
      <c r="AJ30" s="1366"/>
      <c r="AK30" s="1366"/>
      <c r="AL30" s="1371"/>
      <c r="AM30" s="1366"/>
      <c r="AN30" s="1366"/>
      <c r="AO30" s="1366"/>
      <c r="AP30" s="1366"/>
      <c r="AQ30" s="1366"/>
      <c r="AR30" s="1366"/>
      <c r="AS30" s="1366"/>
      <c r="AT30" s="1366"/>
      <c r="AU30" s="1369"/>
      <c r="AV30" s="1365"/>
      <c r="AW30" s="1365"/>
      <c r="AX30" s="1365"/>
      <c r="AY30" s="1365"/>
      <c r="AZ30" s="1365"/>
      <c r="BA30" s="1365"/>
      <c r="BB30" s="1365"/>
      <c r="BC30" s="1365"/>
      <c r="BD30" s="53"/>
      <c r="BE30" s="1500"/>
      <c r="BF30" s="1500"/>
      <c r="BG30" s="1500"/>
      <c r="BH30" s="1371"/>
      <c r="BI30" s="1372"/>
      <c r="BJ30" s="1372"/>
    </row>
    <row r="31" spans="1:150" ht="18.75" customHeight="1">
      <c r="A31" s="1363"/>
      <c r="B31" s="1366"/>
      <c r="C31" s="1366"/>
      <c r="D31" s="1366"/>
      <c r="E31" s="1366"/>
      <c r="F31" s="1366"/>
      <c r="G31" s="31" t="s">
        <v>122</v>
      </c>
      <c r="H31" s="695"/>
      <c r="I31" s="1366"/>
      <c r="J31" s="1366"/>
      <c r="K31" s="1366"/>
      <c r="L31" s="1369"/>
      <c r="M31" s="1366"/>
      <c r="N31" s="1366"/>
      <c r="O31" s="1366"/>
      <c r="P31" s="1366"/>
      <c r="Q31" s="1369"/>
      <c r="R31" s="1366"/>
      <c r="S31" s="1366"/>
      <c r="T31" s="1366"/>
      <c r="U31" s="1366"/>
      <c r="V31" s="1366"/>
      <c r="W31" s="1366"/>
      <c r="X31" s="1366"/>
      <c r="Y31" s="1366"/>
      <c r="Z31" s="1366"/>
      <c r="AA31" s="1366"/>
      <c r="AB31" s="33" t="s">
        <v>117</v>
      </c>
      <c r="AC31" s="34"/>
      <c r="AD31" s="695"/>
      <c r="AE31" s="34"/>
      <c r="AF31" s="695"/>
      <c r="AG31" s="695"/>
      <c r="AH31" s="695"/>
      <c r="AI31" s="695"/>
      <c r="AJ31" s="695"/>
      <c r="AK31" s="695"/>
      <c r="AL31" s="33" t="s">
        <v>117</v>
      </c>
      <c r="AM31" s="695"/>
      <c r="AN31" s="695"/>
      <c r="AO31" s="695"/>
      <c r="AP31" s="695"/>
      <c r="AQ31" s="695"/>
      <c r="AR31" s="695"/>
      <c r="AS31" s="695"/>
      <c r="AT31" s="695"/>
      <c r="AU31" s="36"/>
      <c r="AV31" s="1366"/>
      <c r="AW31" s="1366"/>
      <c r="AX31" s="1366"/>
      <c r="AY31" s="1366"/>
      <c r="AZ31" s="1366"/>
      <c r="BA31" s="1366"/>
      <c r="BB31" s="1366"/>
      <c r="BC31" s="1366"/>
      <c r="BD31" s="53"/>
      <c r="BE31" s="1372"/>
      <c r="BF31" s="1372"/>
      <c r="BG31" s="1372"/>
      <c r="BH31" s="33" t="s">
        <v>117</v>
      </c>
      <c r="BI31" s="699"/>
      <c r="BJ31" s="699"/>
    </row>
    <row r="32" spans="1:150" ht="18.75" customHeight="1">
      <c r="A32" s="1374" t="s">
        <v>364</v>
      </c>
      <c r="B32" s="1364"/>
      <c r="C32" s="1364"/>
      <c r="D32" s="1364"/>
      <c r="E32" s="1364"/>
      <c r="F32" s="1364"/>
      <c r="G32" s="33" t="s">
        <v>131</v>
      </c>
      <c r="H32" s="695"/>
      <c r="I32" s="1364"/>
      <c r="J32" s="1364"/>
      <c r="K32" s="1364"/>
      <c r="L32" s="1367"/>
      <c r="M32" s="1364"/>
      <c r="N32" s="1364"/>
      <c r="O32" s="1364"/>
      <c r="P32" s="1364"/>
      <c r="Q32" s="1367"/>
      <c r="R32" s="1364"/>
      <c r="S32" s="1364"/>
      <c r="T32" s="1364"/>
      <c r="U32" s="1364"/>
      <c r="V32" s="1364"/>
      <c r="W32" s="1364"/>
      <c r="X32" s="1364"/>
      <c r="Y32" s="1364"/>
      <c r="Z32" s="1364"/>
      <c r="AA32" s="1364"/>
      <c r="AB32" s="1370" t="s">
        <v>116</v>
      </c>
      <c r="AC32" s="1364"/>
      <c r="AD32" s="1364"/>
      <c r="AE32" s="1364"/>
      <c r="AF32" s="1364"/>
      <c r="AG32" s="1364"/>
      <c r="AH32" s="1364"/>
      <c r="AI32" s="1364"/>
      <c r="AJ32" s="1364"/>
      <c r="AK32" s="1364"/>
      <c r="AL32" s="1370" t="s">
        <v>116</v>
      </c>
      <c r="AM32" s="1364"/>
      <c r="AN32" s="1364"/>
      <c r="AO32" s="1364"/>
      <c r="AP32" s="1364"/>
      <c r="AQ32" s="1364"/>
      <c r="AR32" s="1364"/>
      <c r="AS32" s="1364"/>
      <c r="AT32" s="1364"/>
      <c r="AU32" s="1367"/>
      <c r="AV32" s="1364"/>
      <c r="AW32" s="1364"/>
      <c r="AX32" s="1364"/>
      <c r="AY32" s="1364"/>
      <c r="AZ32" s="1364"/>
      <c r="BA32" s="1364"/>
      <c r="BB32" s="1364"/>
      <c r="BC32" s="1364"/>
      <c r="BD32" s="53"/>
      <c r="BE32" s="1370"/>
      <c r="BF32" s="1370"/>
      <c r="BG32" s="1370"/>
      <c r="BH32" s="1370" t="s">
        <v>116</v>
      </c>
      <c r="BI32" s="1370"/>
      <c r="BJ32" s="1370"/>
      <c r="ET32" s="685">
        <v>0</v>
      </c>
    </row>
    <row r="33" spans="1:150" ht="18.75" customHeight="1">
      <c r="A33" s="1362"/>
      <c r="B33" s="1365"/>
      <c r="C33" s="1365"/>
      <c r="D33" s="1365"/>
      <c r="E33" s="1365"/>
      <c r="F33" s="1365"/>
      <c r="G33" s="31" t="s">
        <v>161</v>
      </c>
      <c r="H33" s="695"/>
      <c r="I33" s="1365"/>
      <c r="J33" s="1365"/>
      <c r="K33" s="1365"/>
      <c r="L33" s="1368"/>
      <c r="M33" s="1365"/>
      <c r="N33" s="1365"/>
      <c r="O33" s="1365"/>
      <c r="P33" s="1365"/>
      <c r="Q33" s="1368"/>
      <c r="R33" s="1365"/>
      <c r="S33" s="1365"/>
      <c r="T33" s="1365"/>
      <c r="U33" s="1365"/>
      <c r="V33" s="1365"/>
      <c r="W33" s="1365"/>
      <c r="X33" s="1365"/>
      <c r="Y33" s="1365"/>
      <c r="Z33" s="1365"/>
      <c r="AA33" s="1365"/>
      <c r="AB33" s="1371"/>
      <c r="AC33" s="1366"/>
      <c r="AD33" s="1366"/>
      <c r="AE33" s="1366"/>
      <c r="AF33" s="1366"/>
      <c r="AG33" s="1366"/>
      <c r="AH33" s="1366"/>
      <c r="AI33" s="1366"/>
      <c r="AJ33" s="1366"/>
      <c r="AK33" s="1366"/>
      <c r="AL33" s="1371"/>
      <c r="AM33" s="1366"/>
      <c r="AN33" s="1366"/>
      <c r="AO33" s="1366"/>
      <c r="AP33" s="1366"/>
      <c r="AQ33" s="1366"/>
      <c r="AR33" s="1366"/>
      <c r="AS33" s="1366"/>
      <c r="AT33" s="1366"/>
      <c r="AU33" s="1369"/>
      <c r="AV33" s="1365"/>
      <c r="AW33" s="1365"/>
      <c r="AX33" s="1365"/>
      <c r="AY33" s="1365"/>
      <c r="AZ33" s="1365"/>
      <c r="BA33" s="1365"/>
      <c r="BB33" s="1365"/>
      <c r="BC33" s="1365"/>
      <c r="BD33" s="53"/>
      <c r="BE33" s="1500"/>
      <c r="BF33" s="1500"/>
      <c r="BG33" s="1500"/>
      <c r="BH33" s="1371"/>
      <c r="BI33" s="1372"/>
      <c r="BJ33" s="1372"/>
    </row>
    <row r="34" spans="1:150" ht="18.75" customHeight="1">
      <c r="A34" s="1363"/>
      <c r="B34" s="1366"/>
      <c r="C34" s="1366"/>
      <c r="D34" s="1366"/>
      <c r="E34" s="1366"/>
      <c r="F34" s="1366"/>
      <c r="G34" s="33" t="s">
        <v>122</v>
      </c>
      <c r="H34" s="695"/>
      <c r="I34" s="1366"/>
      <c r="J34" s="1366"/>
      <c r="K34" s="1366"/>
      <c r="L34" s="1369"/>
      <c r="M34" s="1366"/>
      <c r="N34" s="1366"/>
      <c r="O34" s="1366"/>
      <c r="P34" s="1366"/>
      <c r="Q34" s="1369"/>
      <c r="R34" s="1366"/>
      <c r="S34" s="1366"/>
      <c r="T34" s="1366"/>
      <c r="U34" s="1366"/>
      <c r="V34" s="1366"/>
      <c r="W34" s="1366"/>
      <c r="X34" s="1366"/>
      <c r="Y34" s="1366"/>
      <c r="Z34" s="1366"/>
      <c r="AA34" s="1366"/>
      <c r="AB34" s="33" t="s">
        <v>117</v>
      </c>
      <c r="AC34" s="34"/>
      <c r="AD34" s="695"/>
      <c r="AE34" s="34"/>
      <c r="AF34" s="695"/>
      <c r="AG34" s="695"/>
      <c r="AH34" s="695"/>
      <c r="AI34" s="695"/>
      <c r="AJ34" s="695"/>
      <c r="AK34" s="695"/>
      <c r="AL34" s="33" t="s">
        <v>117</v>
      </c>
      <c r="AM34" s="695"/>
      <c r="AN34" s="695"/>
      <c r="AO34" s="695"/>
      <c r="AP34" s="695"/>
      <c r="AQ34" s="695"/>
      <c r="AR34" s="695"/>
      <c r="AS34" s="695"/>
      <c r="AT34" s="695"/>
      <c r="AU34" s="36"/>
      <c r="AV34" s="1366"/>
      <c r="AW34" s="1366"/>
      <c r="AX34" s="1366"/>
      <c r="AY34" s="1366"/>
      <c r="AZ34" s="1366"/>
      <c r="BA34" s="1366"/>
      <c r="BB34" s="1366"/>
      <c r="BC34" s="1366"/>
      <c r="BD34" s="53"/>
      <c r="BE34" s="1372"/>
      <c r="BF34" s="1372"/>
      <c r="BG34" s="1372"/>
      <c r="BH34" s="33" t="s">
        <v>117</v>
      </c>
      <c r="BI34" s="699"/>
      <c r="BJ34" s="699"/>
    </row>
    <row r="35" spans="1:150" ht="18.75" customHeight="1">
      <c r="A35" s="1374" t="s">
        <v>1007</v>
      </c>
      <c r="B35" s="1364"/>
      <c r="C35" s="1364"/>
      <c r="D35" s="1364"/>
      <c r="E35" s="1364"/>
      <c r="F35" s="1364"/>
      <c r="G35" s="33" t="s">
        <v>131</v>
      </c>
      <c r="H35" s="695"/>
      <c r="I35" s="1364"/>
      <c r="J35" s="1364"/>
      <c r="K35" s="1364"/>
      <c r="L35" s="1367"/>
      <c r="M35" s="1364"/>
      <c r="N35" s="1364"/>
      <c r="O35" s="1364"/>
      <c r="P35" s="1364"/>
      <c r="Q35" s="1367"/>
      <c r="R35" s="1364"/>
      <c r="S35" s="1364"/>
      <c r="T35" s="1364"/>
      <c r="U35" s="1364"/>
      <c r="V35" s="1364"/>
      <c r="W35" s="1364"/>
      <c r="X35" s="1364"/>
      <c r="Y35" s="1364"/>
      <c r="Z35" s="1364"/>
      <c r="AA35" s="1364"/>
      <c r="AB35" s="1370" t="s">
        <v>116</v>
      </c>
      <c r="AC35" s="1364"/>
      <c r="AD35" s="1364"/>
      <c r="AE35" s="1364"/>
      <c r="AF35" s="1364"/>
      <c r="AG35" s="1364"/>
      <c r="AH35" s="1364"/>
      <c r="AI35" s="1364"/>
      <c r="AJ35" s="1364"/>
      <c r="AK35" s="1364"/>
      <c r="AL35" s="1370" t="s">
        <v>116</v>
      </c>
      <c r="AM35" s="1364"/>
      <c r="AN35" s="1364"/>
      <c r="AO35" s="1364"/>
      <c r="AP35" s="1364"/>
      <c r="AQ35" s="1364"/>
      <c r="AR35" s="1364"/>
      <c r="AS35" s="1364"/>
      <c r="AT35" s="1364"/>
      <c r="AU35" s="1367"/>
      <c r="AV35" s="1364"/>
      <c r="AW35" s="1364"/>
      <c r="AX35" s="1364"/>
      <c r="AY35" s="1364"/>
      <c r="AZ35" s="1364"/>
      <c r="BA35" s="1364"/>
      <c r="BB35" s="1364"/>
      <c r="BC35" s="1364"/>
      <c r="BD35" s="53"/>
      <c r="BE35" s="1370"/>
      <c r="BF35" s="1370"/>
      <c r="BG35" s="1370"/>
      <c r="BH35" s="1370" t="s">
        <v>116</v>
      </c>
      <c r="BI35" s="1370"/>
      <c r="BJ35" s="1370"/>
      <c r="ET35" s="685">
        <v>0</v>
      </c>
    </row>
    <row r="36" spans="1:150" ht="22.5" customHeight="1">
      <c r="A36" s="1362"/>
      <c r="B36" s="1365"/>
      <c r="C36" s="1365"/>
      <c r="D36" s="1365"/>
      <c r="E36" s="1365"/>
      <c r="F36" s="1365"/>
      <c r="G36" s="33" t="s">
        <v>161</v>
      </c>
      <c r="H36" s="695"/>
      <c r="I36" s="1365"/>
      <c r="J36" s="1365"/>
      <c r="K36" s="1365"/>
      <c r="L36" s="1368"/>
      <c r="M36" s="1365"/>
      <c r="N36" s="1365"/>
      <c r="O36" s="1365"/>
      <c r="P36" s="1365"/>
      <c r="Q36" s="1368"/>
      <c r="R36" s="1365"/>
      <c r="S36" s="1365"/>
      <c r="T36" s="1365"/>
      <c r="U36" s="1365"/>
      <c r="V36" s="1365"/>
      <c r="W36" s="1365"/>
      <c r="X36" s="1365"/>
      <c r="Y36" s="1365"/>
      <c r="Z36" s="1365"/>
      <c r="AA36" s="1365"/>
      <c r="AB36" s="1371"/>
      <c r="AC36" s="1366"/>
      <c r="AD36" s="1366"/>
      <c r="AE36" s="1366"/>
      <c r="AF36" s="1366"/>
      <c r="AG36" s="1366"/>
      <c r="AH36" s="1366"/>
      <c r="AI36" s="1366"/>
      <c r="AJ36" s="1366"/>
      <c r="AK36" s="1366"/>
      <c r="AL36" s="1371"/>
      <c r="AM36" s="1366"/>
      <c r="AN36" s="1366"/>
      <c r="AO36" s="1366"/>
      <c r="AP36" s="1366"/>
      <c r="AQ36" s="1366"/>
      <c r="AR36" s="1366"/>
      <c r="AS36" s="1366"/>
      <c r="AT36" s="1366"/>
      <c r="AU36" s="1369"/>
      <c r="AV36" s="1365"/>
      <c r="AW36" s="1365"/>
      <c r="AX36" s="1365"/>
      <c r="AY36" s="1365"/>
      <c r="AZ36" s="1365"/>
      <c r="BA36" s="1365"/>
      <c r="BB36" s="1365"/>
      <c r="BC36" s="1365"/>
      <c r="BD36" s="53"/>
      <c r="BE36" s="1500"/>
      <c r="BF36" s="1500"/>
      <c r="BG36" s="1500"/>
      <c r="BH36" s="1371"/>
      <c r="BI36" s="1372"/>
      <c r="BJ36" s="1372"/>
    </row>
    <row r="37" spans="1:150" ht="21" customHeight="1">
      <c r="A37" s="1363"/>
      <c r="B37" s="1366"/>
      <c r="C37" s="1366"/>
      <c r="D37" s="1366"/>
      <c r="E37" s="1366"/>
      <c r="F37" s="1366"/>
      <c r="G37" s="33" t="s">
        <v>122</v>
      </c>
      <c r="H37" s="695"/>
      <c r="I37" s="1366"/>
      <c r="J37" s="1366"/>
      <c r="K37" s="1366"/>
      <c r="L37" s="1369"/>
      <c r="M37" s="1366"/>
      <c r="N37" s="1366"/>
      <c r="O37" s="1366"/>
      <c r="P37" s="1366"/>
      <c r="Q37" s="1369"/>
      <c r="R37" s="1366"/>
      <c r="S37" s="1366"/>
      <c r="T37" s="1366"/>
      <c r="U37" s="1366"/>
      <c r="V37" s="1366"/>
      <c r="W37" s="1366"/>
      <c r="X37" s="1366"/>
      <c r="Y37" s="1366"/>
      <c r="Z37" s="1366"/>
      <c r="AA37" s="1366"/>
      <c r="AB37" s="33" t="s">
        <v>117</v>
      </c>
      <c r="AC37" s="34"/>
      <c r="AD37" s="695"/>
      <c r="AE37" s="34"/>
      <c r="AF37" s="695"/>
      <c r="AG37" s="695"/>
      <c r="AH37" s="695"/>
      <c r="AI37" s="695"/>
      <c r="AJ37" s="695"/>
      <c r="AK37" s="695"/>
      <c r="AL37" s="33" t="s">
        <v>117</v>
      </c>
      <c r="AM37" s="695"/>
      <c r="AN37" s="695"/>
      <c r="AO37" s="695"/>
      <c r="AP37" s="695"/>
      <c r="AQ37" s="695"/>
      <c r="AR37" s="695"/>
      <c r="AS37" s="695"/>
      <c r="AT37" s="695"/>
      <c r="AU37" s="36"/>
      <c r="AV37" s="1366"/>
      <c r="AW37" s="1366"/>
      <c r="AX37" s="1366"/>
      <c r="AY37" s="1366"/>
      <c r="AZ37" s="1366"/>
      <c r="BA37" s="1366"/>
      <c r="BB37" s="1366"/>
      <c r="BC37" s="1366"/>
      <c r="BD37" s="53"/>
      <c r="BE37" s="1500"/>
      <c r="BF37" s="1500"/>
      <c r="BG37" s="1500"/>
      <c r="BH37" s="698" t="s">
        <v>117</v>
      </c>
      <c r="BI37" s="31"/>
      <c r="BJ37" s="31"/>
    </row>
    <row r="38" spans="1:150" ht="18.75" customHeight="1">
      <c r="A38" s="1361" t="s">
        <v>236</v>
      </c>
      <c r="B38" s="1367"/>
      <c r="C38" s="1367"/>
      <c r="D38" s="1367"/>
      <c r="E38" s="1367"/>
      <c r="F38" s="1367"/>
      <c r="G38" s="33" t="s">
        <v>131</v>
      </c>
      <c r="H38" s="696"/>
      <c r="I38" s="1367"/>
      <c r="J38" s="1367"/>
      <c r="K38" s="1367"/>
      <c r="L38" s="1367"/>
      <c r="M38" s="1367"/>
      <c r="N38" s="1367"/>
      <c r="O38" s="1367"/>
      <c r="P38" s="1367"/>
      <c r="Q38" s="1367"/>
      <c r="R38" s="1367"/>
      <c r="S38" s="1367"/>
      <c r="T38" s="1367"/>
      <c r="U38" s="1367"/>
      <c r="V38" s="1367"/>
      <c r="W38" s="1367"/>
      <c r="X38" s="1367"/>
      <c r="Y38" s="1367"/>
      <c r="Z38" s="1367"/>
      <c r="AA38" s="1367"/>
      <c r="AB38" s="1370" t="s">
        <v>116</v>
      </c>
      <c r="AC38" s="1367"/>
      <c r="AD38" s="1367"/>
      <c r="AE38" s="1367"/>
      <c r="AF38" s="1367"/>
      <c r="AG38" s="1367"/>
      <c r="AH38" s="1367"/>
      <c r="AI38" s="1367"/>
      <c r="AJ38" s="1367"/>
      <c r="AK38" s="1367"/>
      <c r="AL38" s="1370" t="s">
        <v>116</v>
      </c>
      <c r="AM38" s="1367"/>
      <c r="AN38" s="1367"/>
      <c r="AO38" s="1367"/>
      <c r="AP38" s="1367"/>
      <c r="AQ38" s="1367"/>
      <c r="AR38" s="1367"/>
      <c r="AS38" s="1367"/>
      <c r="AT38" s="1367"/>
      <c r="AU38" s="1367"/>
      <c r="AV38" s="1367"/>
      <c r="AW38" s="1367"/>
      <c r="AX38" s="1367"/>
      <c r="AY38" s="1367"/>
      <c r="AZ38" s="1367"/>
      <c r="BA38" s="1367"/>
      <c r="BB38" s="1367"/>
      <c r="BC38" s="1367"/>
      <c r="BD38" s="53"/>
      <c r="BE38" s="1506"/>
      <c r="BF38" s="1506"/>
      <c r="BG38" s="1506"/>
      <c r="BH38" s="1421" t="s">
        <v>116</v>
      </c>
      <c r="BI38" s="1506"/>
      <c r="BJ38" s="1506"/>
      <c r="ET38" s="685">
        <v>0</v>
      </c>
    </row>
    <row r="39" spans="1:150" ht="18.75" customHeight="1">
      <c r="A39" s="1362"/>
      <c r="B39" s="1368"/>
      <c r="C39" s="1368"/>
      <c r="D39" s="1368"/>
      <c r="E39" s="1368"/>
      <c r="F39" s="1368"/>
      <c r="G39" s="33" t="s">
        <v>161</v>
      </c>
      <c r="H39" s="696"/>
      <c r="I39" s="1368"/>
      <c r="J39" s="1368"/>
      <c r="K39" s="1368"/>
      <c r="L39" s="1368"/>
      <c r="M39" s="1368"/>
      <c r="N39" s="1368"/>
      <c r="O39" s="1368"/>
      <c r="P39" s="1368"/>
      <c r="Q39" s="1368"/>
      <c r="R39" s="1368"/>
      <c r="S39" s="1368"/>
      <c r="T39" s="1368"/>
      <c r="U39" s="1368"/>
      <c r="V39" s="1368"/>
      <c r="W39" s="1368"/>
      <c r="X39" s="1368"/>
      <c r="Y39" s="1368"/>
      <c r="Z39" s="1368"/>
      <c r="AA39" s="1368"/>
      <c r="AB39" s="1371"/>
      <c r="AC39" s="1369"/>
      <c r="AD39" s="1369"/>
      <c r="AE39" s="1369"/>
      <c r="AF39" s="1369"/>
      <c r="AG39" s="1369"/>
      <c r="AH39" s="1369"/>
      <c r="AI39" s="1369"/>
      <c r="AJ39" s="1369"/>
      <c r="AK39" s="1369"/>
      <c r="AL39" s="1371"/>
      <c r="AM39" s="1369"/>
      <c r="AN39" s="1369"/>
      <c r="AO39" s="1369"/>
      <c r="AP39" s="1369"/>
      <c r="AQ39" s="1369"/>
      <c r="AR39" s="1369"/>
      <c r="AS39" s="1369"/>
      <c r="AT39" s="1369"/>
      <c r="AU39" s="1369"/>
      <c r="AV39" s="1368"/>
      <c r="AW39" s="1368"/>
      <c r="AX39" s="1368"/>
      <c r="AY39" s="1368"/>
      <c r="AZ39" s="1368"/>
      <c r="BA39" s="1368"/>
      <c r="BB39" s="1368"/>
      <c r="BC39" s="1368"/>
      <c r="BD39" s="53"/>
      <c r="BE39" s="1506"/>
      <c r="BF39" s="1506"/>
      <c r="BG39" s="1506"/>
      <c r="BH39" s="1421"/>
      <c r="BI39" s="1506"/>
      <c r="BJ39" s="1506"/>
    </row>
    <row r="40" spans="1:150" ht="18.75" customHeight="1">
      <c r="A40" s="1362"/>
      <c r="B40" s="1368"/>
      <c r="C40" s="1368"/>
      <c r="D40" s="1368"/>
      <c r="E40" s="1368"/>
      <c r="F40" s="1368"/>
      <c r="G40" s="31" t="s">
        <v>122</v>
      </c>
      <c r="H40" s="696"/>
      <c r="I40" s="1368"/>
      <c r="J40" s="1368"/>
      <c r="K40" s="1368"/>
      <c r="L40" s="1368"/>
      <c r="M40" s="1368"/>
      <c r="N40" s="1368"/>
      <c r="O40" s="1368"/>
      <c r="P40" s="1368"/>
      <c r="Q40" s="1368"/>
      <c r="R40" s="1368"/>
      <c r="S40" s="1368"/>
      <c r="T40" s="1368"/>
      <c r="U40" s="1368"/>
      <c r="V40" s="1368"/>
      <c r="W40" s="1368"/>
      <c r="X40" s="1368"/>
      <c r="Y40" s="1368"/>
      <c r="Z40" s="1368"/>
      <c r="AA40" s="1368"/>
      <c r="AB40" s="698" t="s">
        <v>117</v>
      </c>
      <c r="AC40" s="39"/>
      <c r="AD40" s="697"/>
      <c r="AE40" s="39"/>
      <c r="AF40" s="697"/>
      <c r="AG40" s="697"/>
      <c r="AH40" s="697"/>
      <c r="AI40" s="697"/>
      <c r="AJ40" s="697"/>
      <c r="AK40" s="697"/>
      <c r="AL40" s="698" t="s">
        <v>117</v>
      </c>
      <c r="AM40" s="697"/>
      <c r="AN40" s="697"/>
      <c r="AO40" s="697"/>
      <c r="AP40" s="697"/>
      <c r="AQ40" s="697"/>
      <c r="AR40" s="697"/>
      <c r="AS40" s="697"/>
      <c r="AT40" s="697"/>
      <c r="AU40" s="36"/>
      <c r="AV40" s="1368"/>
      <c r="AW40" s="1368"/>
      <c r="AX40" s="1368"/>
      <c r="AY40" s="1368"/>
      <c r="AZ40" s="1368"/>
      <c r="BA40" s="1368"/>
      <c r="BB40" s="1368"/>
      <c r="BC40" s="1368"/>
      <c r="BD40" s="53"/>
      <c r="BE40" s="1506"/>
      <c r="BF40" s="1506"/>
      <c r="BG40" s="1506"/>
      <c r="BH40" s="700" t="s">
        <v>117</v>
      </c>
      <c r="BI40" s="702"/>
      <c r="BJ40" s="702"/>
    </row>
    <row r="41" spans="1:150" ht="18.75" customHeight="1">
      <c r="A41" s="1337" t="s">
        <v>237</v>
      </c>
      <c r="B41" s="1316"/>
      <c r="C41" s="1316"/>
      <c r="D41" s="1316"/>
      <c r="E41" s="1377"/>
      <c r="F41" s="1377"/>
      <c r="G41" s="1493"/>
      <c r="H41" s="1494"/>
      <c r="I41" s="1494"/>
      <c r="J41" s="1494"/>
      <c r="K41" s="1494"/>
      <c r="L41" s="1494"/>
      <c r="M41" s="1494"/>
      <c r="N41" s="1494"/>
      <c r="O41" s="1494"/>
      <c r="P41" s="1494"/>
      <c r="Q41" s="1494"/>
      <c r="R41" s="1494"/>
      <c r="S41" s="1495"/>
      <c r="T41" s="691"/>
      <c r="U41" s="691"/>
      <c r="V41" s="691"/>
      <c r="W41" s="691"/>
      <c r="X41" s="691"/>
      <c r="Y41" s="1499"/>
      <c r="Z41" s="1499"/>
      <c r="AA41" s="1499"/>
      <c r="AB41" s="1380" t="s">
        <v>239</v>
      </c>
      <c r="AC41" s="1382"/>
      <c r="AD41" s="1382"/>
      <c r="AE41" s="1382"/>
      <c r="AF41" s="1382"/>
      <c r="AG41" s="1382"/>
      <c r="AH41" s="1382"/>
      <c r="AI41" s="1382"/>
      <c r="AJ41" s="1382"/>
      <c r="AK41" s="1382"/>
      <c r="AL41" s="1380" t="s">
        <v>239</v>
      </c>
      <c r="AM41" s="1382"/>
      <c r="AN41" s="1382"/>
      <c r="AO41" s="1382"/>
      <c r="AP41" s="1382"/>
      <c r="AQ41" s="1382"/>
      <c r="AR41" s="1382"/>
      <c r="AS41" s="1382"/>
      <c r="AT41" s="1382"/>
      <c r="AU41" s="1382"/>
      <c r="AV41" s="1385" t="s">
        <v>240</v>
      </c>
      <c r="AW41" s="1386"/>
      <c r="AX41" s="1387"/>
      <c r="AY41" s="1507"/>
      <c r="AZ41" s="1508"/>
      <c r="BA41" s="1508"/>
      <c r="BB41" s="1508"/>
      <c r="BC41" s="1509"/>
      <c r="BD41" s="53"/>
      <c r="BE41" s="53"/>
      <c r="BF41" s="53"/>
      <c r="BG41" s="53"/>
      <c r="BH41" s="53"/>
      <c r="BI41" s="53"/>
      <c r="BJ41" s="53"/>
    </row>
    <row r="42" spans="1:150" ht="18.75" customHeight="1">
      <c r="A42" s="1316"/>
      <c r="B42" s="1316"/>
      <c r="C42" s="1316"/>
      <c r="D42" s="1316"/>
      <c r="E42" s="1377"/>
      <c r="F42" s="1377"/>
      <c r="G42" s="1496"/>
      <c r="H42" s="1497"/>
      <c r="I42" s="1497"/>
      <c r="J42" s="1497"/>
      <c r="K42" s="1497"/>
      <c r="L42" s="1497"/>
      <c r="M42" s="1497"/>
      <c r="N42" s="1497"/>
      <c r="O42" s="1497"/>
      <c r="P42" s="1497"/>
      <c r="Q42" s="1497"/>
      <c r="R42" s="1497"/>
      <c r="S42" s="1498"/>
      <c r="T42" s="42"/>
      <c r="U42" s="42"/>
      <c r="V42" s="42"/>
      <c r="W42" s="42"/>
      <c r="X42" s="42"/>
      <c r="Y42" s="1499"/>
      <c r="Z42" s="1499"/>
      <c r="AA42" s="1499"/>
      <c r="AB42" s="1381"/>
      <c r="AC42" s="1383"/>
      <c r="AD42" s="1383"/>
      <c r="AE42" s="1383"/>
      <c r="AF42" s="1383"/>
      <c r="AG42" s="1383"/>
      <c r="AH42" s="1383"/>
      <c r="AI42" s="1383"/>
      <c r="AJ42" s="1383"/>
      <c r="AK42" s="1383"/>
      <c r="AL42" s="1381"/>
      <c r="AM42" s="1383"/>
      <c r="AN42" s="1383"/>
      <c r="AO42" s="1383"/>
      <c r="AP42" s="1383"/>
      <c r="AQ42" s="1383"/>
      <c r="AR42" s="1383"/>
      <c r="AS42" s="1383"/>
      <c r="AT42" s="1383"/>
      <c r="AU42" s="1383"/>
      <c r="AV42" s="1388"/>
      <c r="AW42" s="1389"/>
      <c r="AX42" s="1390"/>
      <c r="AY42" s="1510"/>
      <c r="AZ42" s="1511"/>
      <c r="BA42" s="1511"/>
      <c r="BB42" s="1511"/>
      <c r="BC42" s="1512"/>
      <c r="BD42" s="53"/>
      <c r="BE42" s="53"/>
      <c r="BF42" s="53"/>
      <c r="BG42" s="53"/>
      <c r="BH42" s="53"/>
      <c r="BI42" s="53"/>
      <c r="BJ42" s="53"/>
    </row>
    <row r="43" spans="1:150" ht="18.75" customHeight="1">
      <c r="A43" s="687"/>
      <c r="B43" s="687"/>
      <c r="C43" s="687"/>
      <c r="G43" s="687"/>
      <c r="AB43" s="687"/>
      <c r="AL43" s="687"/>
      <c r="AM43" s="687"/>
      <c r="AN43" s="1397" t="s">
        <v>241</v>
      </c>
      <c r="AO43" s="1398"/>
      <c r="AP43" s="1398"/>
      <c r="AQ43" s="1398"/>
      <c r="AR43" s="1398"/>
      <c r="AS43" s="1398"/>
      <c r="AT43" s="1398"/>
      <c r="AU43" s="1399"/>
      <c r="AV43" s="1400"/>
      <c r="AW43" s="1401"/>
      <c r="AX43" s="1402"/>
      <c r="AY43" s="43"/>
    </row>
    <row r="44" spans="1:150" ht="18.75" customHeight="1">
      <c r="A44" s="1405" t="s">
        <v>242</v>
      </c>
      <c r="B44" s="1405"/>
      <c r="C44" s="1405"/>
      <c r="D44" s="1405"/>
      <c r="E44" s="1405"/>
      <c r="F44" s="1405"/>
      <c r="G44" s="1405"/>
      <c r="H44" s="1405"/>
      <c r="I44" s="1405"/>
      <c r="J44" s="1405"/>
      <c r="AB44" s="687"/>
      <c r="AL44" s="687"/>
      <c r="AM44" s="687"/>
      <c r="AN44" s="1406" t="s">
        <v>243</v>
      </c>
      <c r="AO44" s="1408" t="s">
        <v>244</v>
      </c>
      <c r="AP44" s="1408"/>
      <c r="AQ44" s="1408"/>
      <c r="AR44" s="1408"/>
      <c r="AS44" s="1408"/>
      <c r="AT44" s="1409" t="s">
        <v>245</v>
      </c>
      <c r="AU44" s="1410"/>
      <c r="AV44" s="1401"/>
      <c r="AW44" s="1401"/>
      <c r="AX44" s="1402"/>
      <c r="AY44" s="43"/>
    </row>
    <row r="45" spans="1:150" ht="18.75" customHeight="1">
      <c r="A45" s="1405" t="s">
        <v>246</v>
      </c>
      <c r="B45" s="1405"/>
      <c r="C45" s="1405"/>
      <c r="D45" s="1405"/>
      <c r="E45" s="1405"/>
      <c r="F45" s="1405"/>
      <c r="G45" s="1405"/>
      <c r="H45" s="1405"/>
      <c r="I45" s="1405"/>
      <c r="J45" s="1405"/>
      <c r="W45" s="1247" t="s">
        <v>247</v>
      </c>
      <c r="X45" s="1154"/>
      <c r="Y45" s="1154"/>
      <c r="Z45" s="1154"/>
      <c r="AA45" s="1154"/>
      <c r="AB45" s="1154"/>
      <c r="AD45" s="1247" t="s">
        <v>248</v>
      </c>
      <c r="AE45" s="1154"/>
      <c r="AF45" s="1154"/>
      <c r="AG45" s="1154"/>
      <c r="AH45" s="1154"/>
      <c r="AI45" s="1154"/>
      <c r="AL45" s="687"/>
      <c r="AM45" s="687"/>
      <c r="AN45" s="1407"/>
      <c r="AO45" s="1411" t="s">
        <v>249</v>
      </c>
      <c r="AP45" s="1411"/>
      <c r="AQ45" s="1411"/>
      <c r="AR45" s="1411"/>
      <c r="AS45" s="1411"/>
      <c r="AT45" s="1154"/>
      <c r="AU45" s="1410"/>
      <c r="AV45" s="1403"/>
      <c r="AW45" s="1403"/>
      <c r="AX45" s="1404"/>
      <c r="AY45" s="43"/>
    </row>
    <row r="46" spans="1:150" ht="18.75" customHeight="1">
      <c r="A46" s="687"/>
      <c r="B46" s="690"/>
      <c r="C46" s="690"/>
      <c r="G46" s="687"/>
      <c r="V46" s="687"/>
      <c r="W46" s="687"/>
      <c r="X46" s="687"/>
      <c r="AB46" s="687"/>
      <c r="AJ46" s="687"/>
      <c r="AK46" s="687"/>
      <c r="AL46" s="687"/>
      <c r="AM46" s="687"/>
      <c r="AN46" s="1412" t="s">
        <v>250</v>
      </c>
      <c r="AO46" s="1413"/>
      <c r="AP46" s="1413"/>
      <c r="AQ46" s="1413"/>
      <c r="AR46" s="1413"/>
      <c r="AS46" s="1413"/>
      <c r="AT46" s="1413"/>
      <c r="AU46" s="1414"/>
      <c r="AV46" s="1415"/>
      <c r="AW46" s="1416"/>
      <c r="AX46" s="1417"/>
      <c r="AY46" s="43"/>
    </row>
    <row r="47" spans="1:150" ht="18.75" customHeight="1">
      <c r="A47" s="687"/>
      <c r="B47" s="1321" t="s">
        <v>123</v>
      </c>
      <c r="C47" s="1323"/>
      <c r="D47" s="1323"/>
      <c r="E47" s="1324"/>
      <c r="F47" s="45"/>
      <c r="G47" s="45"/>
      <c r="H47" s="1321" t="s">
        <v>125</v>
      </c>
      <c r="I47" s="1323"/>
      <c r="J47" s="1324"/>
      <c r="L47" s="1247"/>
      <c r="M47" s="1247"/>
      <c r="N47" s="1247"/>
      <c r="V47" s="687"/>
      <c r="W47" s="687"/>
      <c r="X47" s="687"/>
      <c r="AB47" s="687"/>
      <c r="AJ47" s="687"/>
      <c r="AK47" s="687"/>
      <c r="AL47" s="687"/>
      <c r="AM47" s="687"/>
      <c r="AN47" s="1419" t="s">
        <v>243</v>
      </c>
      <c r="AO47" s="1408" t="s">
        <v>244</v>
      </c>
      <c r="AP47" s="1408"/>
      <c r="AQ47" s="1408"/>
      <c r="AR47" s="1408"/>
      <c r="AS47" s="1408"/>
      <c r="AT47" s="1409" t="s">
        <v>245</v>
      </c>
      <c r="AU47" s="1410"/>
      <c r="AV47" s="1401"/>
      <c r="AW47" s="1401"/>
      <c r="AX47" s="1402"/>
      <c r="AY47" s="43"/>
    </row>
    <row r="48" spans="1:150" ht="18.75" customHeight="1">
      <c r="A48" s="687"/>
      <c r="B48" s="46" t="s">
        <v>251</v>
      </c>
      <c r="C48" s="46" t="s">
        <v>252</v>
      </c>
      <c r="D48" s="46" t="s">
        <v>253</v>
      </c>
      <c r="E48" s="46"/>
      <c r="F48" s="46"/>
      <c r="G48" s="46"/>
      <c r="H48" s="46" t="s">
        <v>251</v>
      </c>
      <c r="I48" s="46" t="s">
        <v>252</v>
      </c>
      <c r="J48" s="46" t="s">
        <v>253</v>
      </c>
      <c r="L48" s="1154"/>
      <c r="M48" s="1154"/>
      <c r="N48" s="1154"/>
      <c r="V48" s="687"/>
      <c r="W48" s="687"/>
      <c r="X48" s="687"/>
      <c r="AB48" s="687"/>
      <c r="AK48" s="687"/>
      <c r="AL48" s="687"/>
      <c r="AM48" s="687"/>
      <c r="AN48" s="1420"/>
      <c r="AO48" s="1411" t="s">
        <v>254</v>
      </c>
      <c r="AP48" s="1411"/>
      <c r="AQ48" s="1411"/>
      <c r="AR48" s="1411"/>
      <c r="AS48" s="1411"/>
      <c r="AT48" s="1329"/>
      <c r="AU48" s="1194"/>
      <c r="AV48" s="1403"/>
      <c r="AW48" s="1403"/>
      <c r="AX48" s="1404"/>
      <c r="AY48" s="43"/>
    </row>
    <row r="49" spans="1:55" ht="18.75" customHeight="1">
      <c r="A49" s="687"/>
      <c r="B49" s="47"/>
      <c r="C49" s="47"/>
      <c r="D49" s="47"/>
      <c r="E49" s="47"/>
      <c r="F49" s="47"/>
      <c r="G49" s="47"/>
      <c r="H49" s="47"/>
      <c r="I49" s="47"/>
      <c r="J49" s="47"/>
      <c r="V49" s="687"/>
      <c r="W49" s="1247" t="s">
        <v>255</v>
      </c>
      <c r="X49" s="1154"/>
      <c r="Y49" s="1154"/>
      <c r="Z49" s="1154"/>
      <c r="AA49" s="1154"/>
      <c r="AB49" s="1154"/>
      <c r="AD49" s="1247" t="s">
        <v>255</v>
      </c>
      <c r="AE49" s="1154"/>
      <c r="AF49" s="1154"/>
      <c r="AG49" s="1154"/>
      <c r="AH49" s="1154"/>
      <c r="AI49" s="1154"/>
      <c r="AL49" s="687"/>
      <c r="AM49" s="687"/>
      <c r="AN49" s="687"/>
      <c r="AO49" s="687"/>
      <c r="AP49" s="687"/>
      <c r="AQ49" s="684"/>
      <c r="AR49" s="684"/>
      <c r="AS49" s="684"/>
      <c r="AT49" s="684"/>
      <c r="AU49" s="687"/>
      <c r="AV49" s="684"/>
      <c r="AW49" s="48"/>
      <c r="AX49" s="48"/>
      <c r="AY49" s="48"/>
    </row>
    <row r="50" spans="1:55" ht="18.75" customHeight="1">
      <c r="A50" s="687"/>
      <c r="B50" s="20" t="s">
        <v>256</v>
      </c>
      <c r="C50" s="20"/>
      <c r="D50" s="20"/>
      <c r="E50" s="20"/>
      <c r="F50" s="20"/>
      <c r="G50" s="20"/>
      <c r="H50" s="20" t="s">
        <v>257</v>
      </c>
      <c r="I50" s="20"/>
      <c r="J50" s="20"/>
      <c r="K50" s="1247"/>
      <c r="O50" s="1247"/>
      <c r="P50" s="1247"/>
      <c r="Q50" s="1247"/>
      <c r="W50" s="1247" t="s">
        <v>258</v>
      </c>
      <c r="X50" s="1154"/>
      <c r="Y50" s="1154"/>
      <c r="Z50" s="1154"/>
      <c r="AA50" s="1154"/>
      <c r="AB50" s="1154"/>
      <c r="AD50" s="1247" t="s">
        <v>258</v>
      </c>
      <c r="AE50" s="1154"/>
      <c r="AF50" s="1154"/>
      <c r="AG50" s="1154"/>
      <c r="AH50" s="1154"/>
      <c r="AI50" s="1154"/>
      <c r="AL50" s="687"/>
      <c r="AM50" s="687"/>
      <c r="AN50" s="687"/>
      <c r="AO50" s="687"/>
      <c r="AP50" s="687"/>
      <c r="AQ50" s="684"/>
      <c r="AR50" s="684"/>
      <c r="AS50" s="684"/>
      <c r="AT50" s="684"/>
      <c r="AU50" s="687"/>
      <c r="AV50" s="684"/>
      <c r="AW50" s="48"/>
      <c r="AX50" s="48"/>
      <c r="AY50" s="48"/>
    </row>
    <row r="51" spans="1:55" ht="18" customHeight="1">
      <c r="A51" s="687"/>
      <c r="C51" s="49"/>
      <c r="D51" s="49"/>
      <c r="E51" s="49"/>
      <c r="F51" s="49"/>
      <c r="G51" s="49"/>
      <c r="I51" s="20"/>
      <c r="J51" s="20"/>
      <c r="K51" s="1154"/>
      <c r="O51" s="1154"/>
      <c r="P51" s="1154"/>
      <c r="Q51" s="1154"/>
      <c r="AB51" s="687"/>
      <c r="AL51" s="687"/>
      <c r="AM51" s="687"/>
      <c r="AN51" s="687"/>
      <c r="AO51" s="687"/>
      <c r="AP51" s="687"/>
      <c r="AQ51" s="684"/>
      <c r="AR51" s="684"/>
      <c r="AS51" s="684"/>
      <c r="AT51" s="684"/>
      <c r="AU51" s="687"/>
      <c r="AV51" s="684"/>
      <c r="AW51" s="48"/>
      <c r="AX51" s="48"/>
      <c r="AY51" s="48"/>
    </row>
    <row r="52" spans="1:55" ht="12.75" customHeight="1">
      <c r="B52" s="687"/>
      <c r="C52" s="687"/>
      <c r="G52" s="687"/>
      <c r="AB52" s="687"/>
      <c r="AL52" s="687"/>
      <c r="AU52" s="687"/>
    </row>
    <row r="53" spans="1:55" ht="11.25" customHeight="1">
      <c r="A53" s="687"/>
      <c r="B53" s="687"/>
      <c r="C53" s="687"/>
      <c r="G53" s="687"/>
      <c r="I53" s="1247"/>
      <c r="J53" s="1247"/>
      <c r="R53" s="1247"/>
      <c r="S53" s="687"/>
      <c r="T53" s="1247"/>
      <c r="U53" s="1247"/>
      <c r="V53" s="1247"/>
      <c r="W53" s="1247"/>
      <c r="X53" s="687"/>
      <c r="Y53" s="1247"/>
      <c r="Z53" s="1247"/>
      <c r="AA53" s="1247"/>
      <c r="AB53" s="687"/>
      <c r="AC53" s="687"/>
      <c r="AD53" s="687"/>
      <c r="AE53" s="687"/>
      <c r="AF53" s="687"/>
      <c r="AG53" s="687"/>
      <c r="AH53" s="687"/>
      <c r="AI53" s="687"/>
      <c r="AJ53" s="687"/>
      <c r="AK53" s="687"/>
      <c r="AL53" s="687"/>
      <c r="AM53" s="687"/>
      <c r="AN53" s="687"/>
      <c r="AO53" s="687"/>
      <c r="AP53" s="687"/>
      <c r="AQ53" s="687"/>
      <c r="AR53" s="687"/>
      <c r="AS53" s="687"/>
      <c r="AT53" s="687"/>
      <c r="AU53" s="687"/>
      <c r="AV53" s="1247"/>
      <c r="AW53" s="1247"/>
      <c r="AX53" s="1247"/>
      <c r="AY53" s="687"/>
      <c r="AZ53" s="1247"/>
      <c r="BA53" s="1247"/>
      <c r="BB53" s="1247"/>
      <c r="BC53" s="1247"/>
    </row>
    <row r="54" spans="1:55" ht="11.25" customHeight="1">
      <c r="A54" s="687"/>
      <c r="B54" s="687"/>
      <c r="C54" s="687"/>
      <c r="G54" s="687"/>
      <c r="I54" s="1154"/>
      <c r="J54" s="1154"/>
      <c r="R54" s="1154"/>
      <c r="T54" s="1154"/>
      <c r="U54" s="1154"/>
      <c r="V54" s="1154"/>
      <c r="W54" s="1154"/>
      <c r="X54" s="687"/>
      <c r="Y54" s="1154"/>
      <c r="Z54" s="1154"/>
      <c r="AA54" s="1154"/>
      <c r="AB54" s="687"/>
      <c r="AC54" s="687"/>
      <c r="AD54" s="687"/>
      <c r="AE54" s="687"/>
      <c r="AF54" s="687"/>
      <c r="AG54" s="687"/>
      <c r="AH54" s="687"/>
      <c r="AI54" s="687"/>
      <c r="AJ54" s="687"/>
      <c r="AK54" s="687"/>
      <c r="AL54" s="687"/>
      <c r="AM54" s="687"/>
      <c r="AN54" s="687"/>
      <c r="AO54" s="687"/>
      <c r="AP54" s="687"/>
      <c r="AQ54" s="687"/>
      <c r="AR54" s="687"/>
      <c r="AS54" s="687"/>
      <c r="AT54" s="687"/>
      <c r="AU54" s="687"/>
      <c r="AV54" s="1154"/>
      <c r="AW54" s="1154"/>
      <c r="AX54" s="1154"/>
      <c r="AY54" s="687"/>
      <c r="AZ54" s="1154"/>
      <c r="BA54" s="1154"/>
      <c r="BB54" s="1154"/>
      <c r="BC54" s="1154"/>
    </row>
    <row r="55" spans="1:55" ht="11.25" customHeight="1">
      <c r="A55" s="687"/>
      <c r="B55" s="687"/>
      <c r="C55" s="687"/>
      <c r="G55" s="687"/>
      <c r="AB55" s="687"/>
      <c r="AL55" s="687"/>
      <c r="AU55" s="687"/>
    </row>
    <row r="56" spans="1:55" ht="11.25" customHeight="1">
      <c r="A56" s="687"/>
      <c r="B56" s="687"/>
      <c r="C56" s="687"/>
      <c r="G56" s="687"/>
      <c r="AB56" s="687"/>
      <c r="AL56" s="687"/>
      <c r="AU56" s="687"/>
    </row>
    <row r="57" spans="1:55" ht="11.25" customHeight="1">
      <c r="A57" s="687"/>
      <c r="B57" s="687"/>
      <c r="C57" s="687"/>
      <c r="G57" s="687"/>
      <c r="AB57" s="687"/>
      <c r="AL57" s="687"/>
      <c r="AU57" s="687"/>
    </row>
    <row r="58" spans="1:55" ht="11.25" customHeight="1">
      <c r="A58" s="687"/>
      <c r="B58" s="687"/>
      <c r="C58" s="687"/>
      <c r="G58" s="687"/>
      <c r="AB58" s="687"/>
      <c r="AL58" s="687"/>
      <c r="AU58" s="687"/>
    </row>
    <row r="59" spans="1:55" ht="11.25" customHeight="1">
      <c r="A59" s="687"/>
      <c r="B59" s="687"/>
      <c r="C59" s="687"/>
      <c r="G59" s="687"/>
      <c r="AB59" s="687"/>
      <c r="AL59" s="687"/>
      <c r="AU59" s="687"/>
    </row>
    <row r="60" spans="1:55" ht="11.25" customHeight="1">
      <c r="A60" s="687"/>
      <c r="B60" s="687"/>
      <c r="C60" s="687"/>
      <c r="G60" s="687"/>
      <c r="AB60" s="687"/>
      <c r="AL60" s="687"/>
      <c r="AU60" s="687"/>
    </row>
    <row r="61" spans="1:55" ht="11.25" customHeight="1">
      <c r="A61" s="687"/>
      <c r="B61" s="687"/>
      <c r="C61" s="687"/>
      <c r="G61" s="687"/>
      <c r="AB61" s="687"/>
      <c r="AL61" s="687"/>
      <c r="AU61" s="687"/>
    </row>
    <row r="62" spans="1:55" ht="11.25" customHeight="1">
      <c r="A62" s="687"/>
      <c r="B62" s="687"/>
      <c r="C62" s="687"/>
      <c r="G62" s="687"/>
      <c r="AB62" s="687"/>
      <c r="AL62" s="687"/>
      <c r="AU62" s="687"/>
    </row>
    <row r="63" spans="1:55" ht="11.25" customHeight="1">
      <c r="A63" s="687"/>
      <c r="B63" s="687"/>
      <c r="C63" s="687"/>
      <c r="G63" s="687"/>
      <c r="AB63" s="687"/>
      <c r="AL63" s="687"/>
      <c r="AU63" s="687"/>
    </row>
    <row r="64" spans="1:55" ht="11.25" customHeight="1">
      <c r="A64" s="687"/>
      <c r="B64" s="687"/>
      <c r="C64" s="687"/>
      <c r="G64" s="687"/>
      <c r="AB64" s="687"/>
      <c r="AL64" s="687"/>
      <c r="AU64" s="687"/>
    </row>
    <row r="65" spans="1:47" ht="11.25" customHeight="1">
      <c r="A65" s="687"/>
      <c r="B65" s="687"/>
      <c r="C65" s="687"/>
      <c r="G65" s="687"/>
      <c r="AB65" s="687"/>
      <c r="AL65" s="687"/>
      <c r="AU65" s="687"/>
    </row>
    <row r="66" spans="1:47" ht="11.25" customHeight="1">
      <c r="A66" s="687"/>
      <c r="B66" s="687"/>
      <c r="C66" s="687"/>
      <c r="G66" s="687"/>
      <c r="AB66" s="687"/>
      <c r="AL66" s="687"/>
      <c r="AU66" s="687"/>
    </row>
    <row r="67" spans="1:47" ht="11.25" customHeight="1">
      <c r="A67" s="687"/>
      <c r="B67" s="687"/>
      <c r="C67" s="687"/>
      <c r="G67" s="687"/>
      <c r="AB67" s="687"/>
      <c r="AL67" s="687"/>
      <c r="AU67" s="687"/>
    </row>
    <row r="68" spans="1:47" ht="11.25" customHeight="1">
      <c r="A68" s="687"/>
      <c r="B68" s="687"/>
      <c r="C68" s="687"/>
      <c r="G68" s="687"/>
      <c r="AB68" s="687"/>
      <c r="AL68" s="687"/>
      <c r="AU68" s="687"/>
    </row>
    <row r="69" spans="1:47" ht="11.25" customHeight="1">
      <c r="A69" s="687"/>
      <c r="B69" s="687"/>
      <c r="C69" s="687"/>
      <c r="G69" s="687"/>
      <c r="AB69" s="687"/>
      <c r="AL69" s="687"/>
      <c r="AU69" s="687"/>
    </row>
    <row r="70" spans="1:47" ht="11.25" customHeight="1">
      <c r="A70" s="687"/>
      <c r="B70" s="687"/>
      <c r="C70" s="687"/>
      <c r="G70" s="687"/>
      <c r="AB70" s="687"/>
      <c r="AL70" s="687"/>
      <c r="AU70" s="687"/>
    </row>
    <row r="71" spans="1:47" ht="11.25" customHeight="1">
      <c r="A71" s="687"/>
      <c r="B71" s="687"/>
      <c r="C71" s="687"/>
      <c r="G71" s="687"/>
      <c r="AB71" s="687"/>
      <c r="AL71" s="687"/>
      <c r="AU71" s="687"/>
    </row>
    <row r="72" spans="1:47" ht="11.25" customHeight="1">
      <c r="A72" s="687"/>
      <c r="B72" s="687"/>
      <c r="C72" s="687"/>
      <c r="G72" s="687"/>
      <c r="AB72" s="687"/>
      <c r="AL72" s="687"/>
      <c r="AU72" s="687"/>
    </row>
    <row r="73" spans="1:47" ht="11.25" customHeight="1">
      <c r="A73" s="687"/>
      <c r="B73" s="687"/>
      <c r="C73" s="687"/>
      <c r="G73" s="687"/>
      <c r="AB73" s="687"/>
      <c r="AL73" s="687"/>
      <c r="AU73" s="687"/>
    </row>
    <row r="74" spans="1:47" ht="11.25" customHeight="1">
      <c r="A74" s="687"/>
      <c r="B74" s="687"/>
      <c r="C74" s="687"/>
      <c r="G74" s="687"/>
      <c r="AB74" s="687"/>
      <c r="AL74" s="687"/>
      <c r="AU74" s="687"/>
    </row>
    <row r="75" spans="1:47" ht="11.25" customHeight="1">
      <c r="A75" s="687"/>
      <c r="B75" s="687"/>
      <c r="C75" s="687"/>
      <c r="G75" s="687"/>
      <c r="AB75" s="687"/>
      <c r="AL75" s="687"/>
      <c r="AU75" s="687"/>
    </row>
    <row r="76" spans="1:47" ht="11.25" customHeight="1">
      <c r="A76" s="687"/>
      <c r="B76" s="687"/>
      <c r="C76" s="687"/>
      <c r="G76" s="687"/>
      <c r="AB76" s="687"/>
      <c r="AL76" s="687"/>
      <c r="AU76" s="687"/>
    </row>
    <row r="77" spans="1:47" ht="11.25" customHeight="1">
      <c r="A77" s="687"/>
      <c r="B77" s="687"/>
      <c r="C77" s="687"/>
      <c r="G77" s="687"/>
      <c r="AB77" s="687"/>
      <c r="AL77" s="687"/>
      <c r="AU77" s="687"/>
    </row>
    <row r="78" spans="1:47" ht="11.25" customHeight="1">
      <c r="A78" s="687"/>
      <c r="B78" s="687"/>
      <c r="C78" s="687"/>
      <c r="G78" s="687"/>
      <c r="AB78" s="687"/>
      <c r="AL78" s="687"/>
      <c r="AU78" s="687"/>
    </row>
    <row r="79" spans="1:47" ht="11.25" customHeight="1">
      <c r="A79" s="687"/>
      <c r="B79" s="687"/>
      <c r="C79" s="687"/>
      <c r="G79" s="687"/>
      <c r="AB79" s="687"/>
      <c r="AL79" s="687"/>
      <c r="AU79" s="687"/>
    </row>
    <row r="80" spans="1:47" ht="11.25" customHeight="1">
      <c r="A80" s="687"/>
      <c r="B80" s="687"/>
      <c r="C80" s="687"/>
      <c r="G80" s="687"/>
      <c r="AB80" s="687"/>
      <c r="AL80" s="687"/>
      <c r="AU80" s="687"/>
    </row>
    <row r="81" spans="1:47" ht="11.25" customHeight="1">
      <c r="A81" s="687"/>
      <c r="B81" s="687"/>
      <c r="C81" s="687"/>
      <c r="G81" s="687"/>
      <c r="AB81" s="687"/>
      <c r="AL81" s="687"/>
      <c r="AU81" s="687"/>
    </row>
    <row r="82" spans="1:47" ht="11.25" customHeight="1">
      <c r="A82" s="687"/>
      <c r="B82" s="687"/>
      <c r="C82" s="687"/>
      <c r="G82" s="687"/>
      <c r="AB82" s="687"/>
      <c r="AL82" s="687"/>
      <c r="AU82" s="687"/>
    </row>
    <row r="83" spans="1:47" ht="11.25" customHeight="1">
      <c r="A83" s="687"/>
      <c r="B83" s="687"/>
      <c r="C83" s="687"/>
      <c r="G83" s="687"/>
      <c r="AB83" s="687"/>
      <c r="AL83" s="687"/>
      <c r="AU83" s="687"/>
    </row>
    <row r="84" spans="1:47" ht="11.25" customHeight="1">
      <c r="A84" s="687"/>
      <c r="B84" s="687"/>
      <c r="C84" s="687"/>
      <c r="G84" s="687"/>
      <c r="AB84" s="687"/>
      <c r="AL84" s="687"/>
      <c r="AU84" s="687"/>
    </row>
    <row r="85" spans="1:47" ht="11.25" customHeight="1">
      <c r="A85" s="687"/>
      <c r="B85" s="687"/>
      <c r="C85" s="687"/>
      <c r="G85" s="687"/>
      <c r="AB85" s="687"/>
      <c r="AL85" s="687"/>
      <c r="AU85" s="687"/>
    </row>
    <row r="86" spans="1:47" ht="11.25" customHeight="1">
      <c r="A86" s="687"/>
      <c r="B86" s="687"/>
      <c r="C86" s="687"/>
      <c r="G86" s="687"/>
      <c r="AB86" s="687"/>
      <c r="AL86" s="687"/>
      <c r="AU86" s="687"/>
    </row>
    <row r="87" spans="1:47" ht="11.25" customHeight="1">
      <c r="A87" s="687"/>
      <c r="B87" s="687"/>
      <c r="C87" s="687"/>
      <c r="G87" s="687"/>
      <c r="AB87" s="687"/>
      <c r="AL87" s="687"/>
      <c r="AU87" s="687"/>
    </row>
    <row r="88" spans="1:47" ht="11.25" customHeight="1">
      <c r="A88" s="687"/>
      <c r="B88" s="687"/>
      <c r="C88" s="687"/>
      <c r="G88" s="687"/>
      <c r="AB88" s="687"/>
      <c r="AL88" s="687"/>
      <c r="AU88" s="687"/>
    </row>
    <row r="89" spans="1:47" ht="11.25" customHeight="1">
      <c r="A89" s="687"/>
      <c r="B89" s="687"/>
      <c r="C89" s="687"/>
      <c r="G89" s="687"/>
      <c r="AB89" s="687"/>
      <c r="AL89" s="687"/>
      <c r="AU89" s="687"/>
    </row>
    <row r="90" spans="1:47" ht="11.25" customHeight="1">
      <c r="A90" s="687"/>
      <c r="B90" s="687"/>
      <c r="C90" s="687"/>
      <c r="G90" s="687"/>
      <c r="AB90" s="687"/>
      <c r="AL90" s="687"/>
      <c r="AU90" s="687"/>
    </row>
    <row r="91" spans="1:47" ht="11.25" customHeight="1">
      <c r="A91" s="687"/>
      <c r="B91" s="687"/>
      <c r="C91" s="687"/>
      <c r="G91" s="687"/>
      <c r="AB91" s="687"/>
      <c r="AL91" s="687"/>
      <c r="AU91" s="687"/>
    </row>
    <row r="92" spans="1:47" ht="11.25" customHeight="1">
      <c r="A92" s="687"/>
      <c r="B92" s="687"/>
      <c r="C92" s="687"/>
      <c r="G92" s="687"/>
      <c r="AB92" s="687"/>
      <c r="AL92" s="687"/>
      <c r="AU92" s="687"/>
    </row>
    <row r="93" spans="1:47" ht="11.25" customHeight="1">
      <c r="A93" s="687"/>
      <c r="B93" s="687"/>
      <c r="C93" s="687"/>
      <c r="G93" s="687"/>
      <c r="AB93" s="687"/>
      <c r="AL93" s="687"/>
      <c r="AU93" s="687"/>
    </row>
    <row r="94" spans="1:47" ht="11.25" customHeight="1">
      <c r="A94" s="687"/>
      <c r="B94" s="687"/>
      <c r="C94" s="687"/>
      <c r="G94" s="687"/>
      <c r="AB94" s="687"/>
      <c r="AL94" s="687"/>
      <c r="AU94" s="687"/>
    </row>
    <row r="95" spans="1:47" ht="11.25" customHeight="1">
      <c r="A95" s="687"/>
      <c r="B95" s="687"/>
      <c r="C95" s="687"/>
      <c r="G95" s="687"/>
      <c r="AB95" s="687"/>
      <c r="AL95" s="687"/>
      <c r="AU95" s="687"/>
    </row>
    <row r="96" spans="1:47" ht="11.25" customHeight="1">
      <c r="A96" s="687"/>
      <c r="B96" s="687"/>
      <c r="C96" s="687"/>
      <c r="G96" s="687"/>
      <c r="AB96" s="687"/>
      <c r="AL96" s="687"/>
      <c r="AU96" s="687"/>
    </row>
    <row r="97" spans="1:47" ht="11.25" customHeight="1">
      <c r="A97" s="687"/>
      <c r="B97" s="687"/>
      <c r="C97" s="687"/>
      <c r="G97" s="687"/>
      <c r="AB97" s="687"/>
      <c r="AL97" s="687"/>
      <c r="AU97" s="687"/>
    </row>
    <row r="98" spans="1:47" ht="11.25" customHeight="1">
      <c r="A98" s="687"/>
      <c r="B98" s="687"/>
      <c r="C98" s="687"/>
      <c r="G98" s="687"/>
      <c r="AB98" s="687"/>
      <c r="AL98" s="687"/>
      <c r="AU98" s="687"/>
    </row>
    <row r="99" spans="1:47" ht="11.25" customHeight="1">
      <c r="A99" s="687"/>
      <c r="B99" s="687"/>
      <c r="C99" s="687"/>
      <c r="G99" s="687"/>
      <c r="AB99" s="687"/>
      <c r="AL99" s="687"/>
      <c r="AU99" s="687"/>
    </row>
    <row r="100" spans="1:47" ht="11.25" customHeight="1">
      <c r="A100" s="687"/>
      <c r="B100" s="687"/>
      <c r="C100" s="687"/>
      <c r="G100" s="687"/>
      <c r="AB100" s="687"/>
      <c r="AL100" s="687"/>
      <c r="AU100" s="687"/>
    </row>
    <row r="101" spans="1:47" ht="11.25" customHeight="1">
      <c r="A101" s="687"/>
      <c r="B101" s="687"/>
      <c r="C101" s="687"/>
      <c r="G101" s="687"/>
      <c r="AB101" s="687"/>
      <c r="AL101" s="687"/>
      <c r="AU101" s="687"/>
    </row>
    <row r="102" spans="1:47" ht="11.25" customHeight="1">
      <c r="A102" s="687"/>
      <c r="B102" s="687"/>
      <c r="C102" s="687"/>
      <c r="G102" s="687"/>
      <c r="AB102" s="687"/>
      <c r="AL102" s="687"/>
      <c r="AU102" s="687"/>
    </row>
    <row r="103" spans="1:47" ht="11.25" customHeight="1">
      <c r="A103" s="687"/>
      <c r="B103" s="687"/>
      <c r="C103" s="687"/>
      <c r="G103" s="687"/>
      <c r="AB103" s="687"/>
      <c r="AL103" s="687"/>
      <c r="AU103" s="687"/>
    </row>
    <row r="104" spans="1:47" ht="11.25" customHeight="1">
      <c r="A104" s="687"/>
      <c r="B104" s="687"/>
      <c r="C104" s="687"/>
      <c r="G104" s="687"/>
      <c r="AB104" s="687"/>
      <c r="AL104" s="687"/>
      <c r="AU104" s="687"/>
    </row>
    <row r="105" spans="1:47" ht="11.25" customHeight="1">
      <c r="A105" s="687"/>
      <c r="B105" s="687"/>
      <c r="C105" s="687"/>
      <c r="G105" s="687"/>
      <c r="AB105" s="687"/>
      <c r="AL105" s="687"/>
      <c r="AU105" s="687"/>
    </row>
    <row r="106" spans="1:47" ht="11.25" customHeight="1">
      <c r="A106" s="687"/>
      <c r="B106" s="687"/>
      <c r="C106" s="687"/>
      <c r="G106" s="687"/>
      <c r="AB106" s="687"/>
      <c r="AL106" s="687"/>
      <c r="AU106" s="687"/>
    </row>
    <row r="107" spans="1:47" ht="11.25" customHeight="1">
      <c r="A107" s="687"/>
      <c r="B107" s="687"/>
      <c r="C107" s="687"/>
      <c r="G107" s="687"/>
      <c r="AB107" s="687"/>
      <c r="AL107" s="687"/>
      <c r="AU107" s="687"/>
    </row>
    <row r="108" spans="1:47" ht="11.25" customHeight="1">
      <c r="A108" s="687"/>
      <c r="B108" s="687"/>
      <c r="C108" s="687"/>
      <c r="G108" s="687"/>
      <c r="AB108" s="687"/>
      <c r="AL108" s="687"/>
      <c r="AU108" s="687"/>
    </row>
    <row r="109" spans="1:47" ht="11.25" customHeight="1">
      <c r="A109" s="687"/>
      <c r="B109" s="687"/>
      <c r="C109" s="687"/>
      <c r="G109" s="687"/>
      <c r="AB109" s="687"/>
      <c r="AL109" s="687"/>
      <c r="AU109" s="687"/>
    </row>
    <row r="110" spans="1:47" ht="11.25" customHeight="1">
      <c r="A110" s="687"/>
      <c r="B110" s="687"/>
      <c r="C110" s="687"/>
      <c r="G110" s="687"/>
      <c r="AB110" s="687"/>
      <c r="AL110" s="687"/>
      <c r="AU110" s="687"/>
    </row>
    <row r="111" spans="1:47" ht="11.25" customHeight="1">
      <c r="A111" s="687"/>
      <c r="B111" s="687"/>
      <c r="C111" s="687"/>
      <c r="G111" s="687"/>
      <c r="AB111" s="687"/>
      <c r="AL111" s="687"/>
      <c r="AU111" s="687"/>
    </row>
    <row r="112" spans="1:47" ht="11.25" customHeight="1">
      <c r="A112" s="687"/>
      <c r="B112" s="687"/>
      <c r="C112" s="687"/>
      <c r="G112" s="687"/>
      <c r="AB112" s="687"/>
      <c r="AL112" s="687"/>
      <c r="AU112" s="687"/>
    </row>
    <row r="113" spans="1:47" ht="11.25" customHeight="1">
      <c r="A113" s="687"/>
      <c r="B113" s="687"/>
      <c r="C113" s="687"/>
      <c r="G113" s="687"/>
      <c r="AB113" s="687"/>
      <c r="AL113" s="687"/>
      <c r="AU113" s="687"/>
    </row>
    <row r="114" spans="1:47" ht="11.25" customHeight="1">
      <c r="A114" s="687"/>
      <c r="B114" s="687"/>
      <c r="C114" s="687"/>
      <c r="G114" s="687"/>
      <c r="AB114" s="687"/>
      <c r="AL114" s="687"/>
      <c r="AU114" s="687"/>
    </row>
    <row r="115" spans="1:47" ht="11.25" customHeight="1">
      <c r="A115" s="687"/>
      <c r="B115" s="687"/>
      <c r="C115" s="687"/>
      <c r="G115" s="687"/>
      <c r="AB115" s="687"/>
      <c r="AL115" s="687"/>
      <c r="AU115" s="687"/>
    </row>
    <row r="116" spans="1:47" ht="11.25" customHeight="1">
      <c r="A116" s="687"/>
      <c r="B116" s="687"/>
      <c r="C116" s="687"/>
      <c r="G116" s="687"/>
      <c r="AB116" s="687"/>
      <c r="AL116" s="687"/>
      <c r="AU116" s="687"/>
    </row>
    <row r="117" spans="1:47" ht="11.25" customHeight="1">
      <c r="A117" s="687"/>
      <c r="B117" s="687"/>
      <c r="C117" s="687"/>
      <c r="G117" s="687"/>
      <c r="AB117" s="687"/>
      <c r="AL117" s="687"/>
      <c r="AU117" s="687"/>
    </row>
    <row r="118" spans="1:47" ht="11.25" customHeight="1">
      <c r="A118" s="687"/>
      <c r="B118" s="687"/>
      <c r="C118" s="687"/>
      <c r="G118" s="687"/>
      <c r="AB118" s="687"/>
      <c r="AL118" s="687"/>
      <c r="AU118" s="687"/>
    </row>
    <row r="119" spans="1:47" ht="11.25" customHeight="1">
      <c r="A119" s="687"/>
      <c r="B119" s="687"/>
      <c r="C119" s="687"/>
      <c r="G119" s="687"/>
      <c r="AB119" s="687"/>
      <c r="AL119" s="687"/>
      <c r="AU119" s="687"/>
    </row>
    <row r="120" spans="1:47" ht="11.25" customHeight="1">
      <c r="A120" s="687"/>
      <c r="B120" s="687"/>
      <c r="C120" s="687"/>
      <c r="G120" s="687"/>
      <c r="AB120" s="687"/>
      <c r="AL120" s="687"/>
      <c r="AU120" s="687"/>
    </row>
    <row r="121" spans="1:47" ht="11.25" customHeight="1">
      <c r="A121" s="687"/>
      <c r="B121" s="687"/>
      <c r="C121" s="687"/>
      <c r="G121" s="687"/>
      <c r="AB121" s="687"/>
      <c r="AL121" s="687"/>
      <c r="AU121" s="687"/>
    </row>
    <row r="122" spans="1:47" ht="11.25" customHeight="1">
      <c r="A122" s="687"/>
      <c r="B122" s="687"/>
      <c r="C122" s="687"/>
      <c r="G122" s="687"/>
      <c r="AB122" s="687"/>
      <c r="AL122" s="687"/>
      <c r="AU122" s="687"/>
    </row>
    <row r="123" spans="1:47" ht="11.25" customHeight="1">
      <c r="A123" s="687"/>
      <c r="B123" s="687"/>
      <c r="C123" s="687"/>
      <c r="G123" s="687"/>
      <c r="AB123" s="687"/>
      <c r="AL123" s="687"/>
      <c r="AU123" s="687"/>
    </row>
    <row r="124" spans="1:47" ht="11.25" customHeight="1">
      <c r="A124" s="687"/>
      <c r="B124" s="687"/>
      <c r="C124" s="687"/>
      <c r="G124" s="687"/>
      <c r="AB124" s="687"/>
      <c r="AL124" s="687"/>
      <c r="AU124" s="687"/>
    </row>
    <row r="125" spans="1:47" ht="11.25" customHeight="1">
      <c r="A125" s="687"/>
      <c r="B125" s="687"/>
      <c r="C125" s="687"/>
      <c r="G125" s="687"/>
      <c r="AB125" s="687"/>
      <c r="AL125" s="687"/>
      <c r="AU125" s="687"/>
    </row>
    <row r="126" spans="1:47" ht="11.25" customHeight="1">
      <c r="A126" s="687"/>
      <c r="B126" s="687"/>
      <c r="C126" s="687"/>
      <c r="G126" s="687"/>
      <c r="AB126" s="687"/>
      <c r="AL126" s="687"/>
      <c r="AU126" s="687"/>
    </row>
    <row r="127" spans="1:47" ht="11.25" customHeight="1">
      <c r="A127" s="687"/>
      <c r="B127" s="687"/>
      <c r="C127" s="687"/>
      <c r="G127" s="687"/>
      <c r="AB127" s="687"/>
      <c r="AL127" s="687"/>
      <c r="AU127" s="687"/>
    </row>
    <row r="128" spans="1:47" ht="11.25" customHeight="1">
      <c r="A128" s="687"/>
      <c r="B128" s="687"/>
      <c r="C128" s="687"/>
      <c r="G128" s="687"/>
      <c r="AB128" s="687"/>
      <c r="AL128" s="687"/>
      <c r="AU128" s="687"/>
    </row>
    <row r="129" spans="1:47" ht="11.25" customHeight="1">
      <c r="A129" s="687"/>
      <c r="B129" s="687"/>
      <c r="C129" s="687"/>
      <c r="G129" s="687"/>
      <c r="AB129" s="687"/>
      <c r="AL129" s="687"/>
      <c r="AU129" s="687"/>
    </row>
    <row r="130" spans="1:47" ht="11.25" customHeight="1">
      <c r="A130" s="687"/>
      <c r="B130" s="687"/>
      <c r="C130" s="687"/>
      <c r="G130" s="687"/>
      <c r="AB130" s="687"/>
      <c r="AL130" s="687"/>
      <c r="AU130" s="687"/>
    </row>
    <row r="131" spans="1:47" ht="11.25" customHeight="1">
      <c r="A131" s="687"/>
      <c r="B131" s="687"/>
      <c r="C131" s="687"/>
      <c r="G131" s="687"/>
      <c r="AB131" s="687"/>
      <c r="AL131" s="687"/>
      <c r="AU131" s="687"/>
    </row>
    <row r="132" spans="1:47" ht="11.25" customHeight="1">
      <c r="A132" s="687"/>
      <c r="B132" s="687"/>
      <c r="C132" s="687"/>
      <c r="G132" s="687"/>
      <c r="AB132" s="687"/>
      <c r="AL132" s="687"/>
      <c r="AU132" s="687"/>
    </row>
    <row r="133" spans="1:47" ht="11.25" customHeight="1">
      <c r="A133" s="687"/>
      <c r="B133" s="687"/>
      <c r="C133" s="687"/>
      <c r="G133" s="687"/>
      <c r="AB133" s="687"/>
      <c r="AL133" s="687"/>
      <c r="AU133" s="687"/>
    </row>
    <row r="134" spans="1:47" ht="11.25" customHeight="1">
      <c r="A134" s="687"/>
      <c r="B134" s="687"/>
      <c r="C134" s="687"/>
      <c r="G134" s="687"/>
      <c r="AB134" s="687"/>
      <c r="AL134" s="687"/>
      <c r="AU134" s="687"/>
    </row>
    <row r="135" spans="1:47" ht="11.25" customHeight="1">
      <c r="A135" s="687"/>
      <c r="B135" s="687"/>
      <c r="C135" s="687"/>
      <c r="G135" s="687"/>
      <c r="AB135" s="687"/>
      <c r="AL135" s="687"/>
      <c r="AU135" s="687"/>
    </row>
    <row r="136" spans="1:47" ht="11.25" customHeight="1">
      <c r="A136" s="687"/>
      <c r="B136" s="687"/>
      <c r="C136" s="687"/>
      <c r="G136" s="687"/>
      <c r="AB136" s="687"/>
      <c r="AL136" s="687"/>
      <c r="AU136" s="687"/>
    </row>
    <row r="137" spans="1:47" ht="11.25" customHeight="1">
      <c r="A137" s="687"/>
      <c r="B137" s="687"/>
      <c r="C137" s="687"/>
      <c r="G137" s="687"/>
      <c r="AB137" s="687"/>
      <c r="AL137" s="687"/>
      <c r="AU137" s="687"/>
    </row>
    <row r="138" spans="1:47" ht="11.25" customHeight="1">
      <c r="A138" s="687"/>
      <c r="B138" s="687"/>
      <c r="C138" s="687"/>
      <c r="G138" s="687"/>
      <c r="AB138" s="687"/>
      <c r="AL138" s="687"/>
      <c r="AU138" s="687"/>
    </row>
    <row r="139" spans="1:47" ht="11.25" customHeight="1">
      <c r="A139" s="687"/>
      <c r="B139" s="687"/>
      <c r="C139" s="687"/>
      <c r="G139" s="687"/>
      <c r="AB139" s="687"/>
      <c r="AL139" s="687"/>
      <c r="AU139" s="687"/>
    </row>
    <row r="140" spans="1:47" ht="11.25" customHeight="1">
      <c r="A140" s="687"/>
      <c r="B140" s="687"/>
      <c r="C140" s="687"/>
      <c r="G140" s="687"/>
      <c r="AB140" s="687"/>
      <c r="AL140" s="687"/>
      <c r="AU140" s="687"/>
    </row>
    <row r="141" spans="1:47" ht="11.25" customHeight="1">
      <c r="A141" s="687"/>
      <c r="B141" s="687"/>
      <c r="C141" s="687"/>
      <c r="G141" s="687"/>
      <c r="AB141" s="687"/>
      <c r="AL141" s="687"/>
      <c r="AU141" s="687"/>
    </row>
    <row r="142" spans="1:47" ht="11.25" customHeight="1">
      <c r="A142" s="687"/>
      <c r="B142" s="687"/>
      <c r="C142" s="687"/>
      <c r="G142" s="687"/>
      <c r="AB142" s="687"/>
      <c r="AL142" s="687"/>
      <c r="AU142" s="687"/>
    </row>
    <row r="143" spans="1:47" ht="11.25" customHeight="1">
      <c r="A143" s="687"/>
      <c r="B143" s="687"/>
      <c r="C143" s="687"/>
      <c r="G143" s="687"/>
      <c r="AB143" s="687"/>
      <c r="AL143" s="687"/>
      <c r="AU143" s="687"/>
    </row>
    <row r="144" spans="1:47" ht="11.25" customHeight="1">
      <c r="A144" s="687"/>
      <c r="B144" s="687"/>
      <c r="C144" s="687"/>
      <c r="G144" s="687"/>
      <c r="AB144" s="687"/>
      <c r="AL144" s="687"/>
      <c r="AU144" s="687"/>
    </row>
    <row r="145" spans="1:47" ht="11.25" customHeight="1">
      <c r="A145" s="687"/>
      <c r="B145" s="687"/>
      <c r="C145" s="687"/>
      <c r="G145" s="687"/>
      <c r="AB145" s="687"/>
      <c r="AL145" s="687"/>
      <c r="AU145" s="687"/>
    </row>
    <row r="146" spans="1:47" ht="11.25" customHeight="1">
      <c r="A146" s="687"/>
      <c r="B146" s="687"/>
      <c r="C146" s="687"/>
      <c r="G146" s="687"/>
      <c r="AB146" s="687"/>
      <c r="AL146" s="687"/>
      <c r="AU146" s="687"/>
    </row>
    <row r="147" spans="1:47" ht="11.25" customHeight="1">
      <c r="A147" s="687"/>
      <c r="B147" s="687"/>
      <c r="C147" s="687"/>
      <c r="G147" s="687"/>
      <c r="AB147" s="687"/>
      <c r="AL147" s="687"/>
      <c r="AU147" s="687"/>
    </row>
    <row r="148" spans="1:47" ht="11.25" customHeight="1">
      <c r="A148" s="687"/>
      <c r="B148" s="687"/>
      <c r="C148" s="687"/>
      <c r="G148" s="687"/>
      <c r="AB148" s="687"/>
      <c r="AL148" s="687"/>
      <c r="AU148" s="687"/>
    </row>
    <row r="149" spans="1:47" ht="11.25" customHeight="1">
      <c r="A149" s="687"/>
      <c r="B149" s="687"/>
      <c r="C149" s="687"/>
      <c r="G149" s="687"/>
      <c r="AB149" s="687"/>
      <c r="AL149" s="687"/>
      <c r="AU149" s="687"/>
    </row>
    <row r="150" spans="1:47" ht="11.25" customHeight="1">
      <c r="A150" s="687"/>
      <c r="B150" s="687"/>
      <c r="C150" s="687"/>
      <c r="G150" s="687"/>
      <c r="AB150" s="687"/>
      <c r="AL150" s="687"/>
      <c r="AU150" s="687"/>
    </row>
    <row r="151" spans="1:47" ht="11.25" customHeight="1">
      <c r="A151" s="687"/>
      <c r="B151" s="687"/>
      <c r="C151" s="687"/>
      <c r="G151" s="687"/>
      <c r="AB151" s="687"/>
      <c r="AL151" s="687"/>
      <c r="AU151" s="687"/>
    </row>
    <row r="152" spans="1:47" ht="11.25" customHeight="1">
      <c r="A152" s="687"/>
      <c r="B152" s="687"/>
      <c r="C152" s="687"/>
      <c r="G152" s="687"/>
      <c r="AB152" s="687"/>
      <c r="AL152" s="687"/>
      <c r="AU152" s="687"/>
    </row>
    <row r="153" spans="1:47" ht="11.25" customHeight="1">
      <c r="A153" s="687"/>
      <c r="B153" s="687"/>
      <c r="C153" s="687"/>
      <c r="G153" s="687"/>
      <c r="AB153" s="687"/>
      <c r="AL153" s="687"/>
      <c r="AU153" s="687"/>
    </row>
    <row r="154" spans="1:47" ht="11.25" customHeight="1">
      <c r="A154" s="687"/>
      <c r="B154" s="687"/>
      <c r="C154" s="687"/>
      <c r="G154" s="687"/>
      <c r="AB154" s="687"/>
      <c r="AL154" s="687"/>
      <c r="AU154" s="687"/>
    </row>
    <row r="155" spans="1:47" ht="11.25" customHeight="1">
      <c r="A155" s="687"/>
      <c r="B155" s="687"/>
      <c r="C155" s="687"/>
      <c r="G155" s="687"/>
      <c r="AB155" s="687"/>
      <c r="AL155" s="687"/>
      <c r="AU155" s="687"/>
    </row>
    <row r="156" spans="1:47" ht="11.25" customHeight="1">
      <c r="A156" s="687"/>
      <c r="B156" s="687"/>
      <c r="C156" s="687"/>
      <c r="G156" s="687"/>
      <c r="AB156" s="687"/>
      <c r="AL156" s="687"/>
      <c r="AU156" s="687"/>
    </row>
    <row r="157" spans="1:47" ht="11.25" customHeight="1">
      <c r="A157" s="687"/>
      <c r="B157" s="687"/>
      <c r="C157" s="687"/>
      <c r="G157" s="687"/>
      <c r="AB157" s="687"/>
      <c r="AL157" s="687"/>
      <c r="AU157" s="687"/>
    </row>
    <row r="158" spans="1:47" ht="11.25" customHeight="1">
      <c r="A158" s="687"/>
      <c r="B158" s="687"/>
      <c r="C158" s="687"/>
      <c r="G158" s="687"/>
      <c r="AB158" s="687"/>
      <c r="AL158" s="687"/>
      <c r="AU158" s="687"/>
    </row>
    <row r="159" spans="1:47" ht="11.25" customHeight="1">
      <c r="A159" s="687"/>
      <c r="B159" s="687"/>
      <c r="C159" s="687"/>
      <c r="G159" s="687"/>
      <c r="AB159" s="687"/>
      <c r="AL159" s="687"/>
      <c r="AU159" s="687"/>
    </row>
    <row r="160" spans="1:47" ht="11.25" customHeight="1">
      <c r="A160" s="687"/>
      <c r="B160" s="687"/>
      <c r="C160" s="687"/>
      <c r="G160" s="687"/>
      <c r="AB160" s="687"/>
      <c r="AL160" s="687"/>
      <c r="AU160" s="687"/>
    </row>
    <row r="161" spans="1:47" ht="11.25" customHeight="1">
      <c r="A161" s="687"/>
      <c r="B161" s="687"/>
      <c r="C161" s="687"/>
      <c r="G161" s="687"/>
      <c r="AB161" s="687"/>
      <c r="AL161" s="687"/>
      <c r="AU161" s="687"/>
    </row>
    <row r="162" spans="1:47" ht="11.25" customHeight="1">
      <c r="A162" s="687"/>
      <c r="B162" s="687"/>
      <c r="C162" s="687"/>
      <c r="G162" s="687"/>
      <c r="AB162" s="687"/>
      <c r="AL162" s="687"/>
      <c r="AU162" s="687"/>
    </row>
    <row r="163" spans="1:47" ht="11.25" customHeight="1">
      <c r="A163" s="687"/>
      <c r="B163" s="687"/>
      <c r="C163" s="687"/>
      <c r="G163" s="687"/>
      <c r="AB163" s="687"/>
      <c r="AL163" s="687"/>
      <c r="AU163" s="687"/>
    </row>
    <row r="164" spans="1:47" ht="11.25" customHeight="1">
      <c r="A164" s="687"/>
      <c r="B164" s="687"/>
      <c r="C164" s="687"/>
      <c r="G164" s="687"/>
      <c r="AB164" s="687"/>
      <c r="AL164" s="687"/>
      <c r="AU164" s="687"/>
    </row>
    <row r="165" spans="1:47" ht="11.25" customHeight="1">
      <c r="A165" s="687"/>
      <c r="B165" s="687"/>
      <c r="C165" s="687"/>
      <c r="G165" s="687"/>
      <c r="AB165" s="687"/>
      <c r="AL165" s="687"/>
      <c r="AU165" s="687"/>
    </row>
    <row r="166" spans="1:47" ht="11.25" customHeight="1">
      <c r="A166" s="687"/>
      <c r="B166" s="687"/>
      <c r="C166" s="687"/>
      <c r="G166" s="687"/>
      <c r="AB166" s="687"/>
      <c r="AL166" s="687"/>
      <c r="AU166" s="687"/>
    </row>
    <row r="167" spans="1:47" ht="11.25" customHeight="1">
      <c r="A167" s="687"/>
      <c r="B167" s="687"/>
      <c r="C167" s="687"/>
      <c r="G167" s="687"/>
      <c r="AB167" s="687"/>
      <c r="AL167" s="687"/>
      <c r="AU167" s="687"/>
    </row>
    <row r="168" spans="1:47" ht="11.25" customHeight="1">
      <c r="A168" s="687"/>
      <c r="B168" s="687"/>
      <c r="C168" s="687"/>
      <c r="G168" s="687"/>
      <c r="AB168" s="687"/>
      <c r="AL168" s="687"/>
      <c r="AU168" s="687"/>
    </row>
    <row r="169" spans="1:47" ht="11.25" customHeight="1">
      <c r="A169" s="687"/>
      <c r="B169" s="687"/>
      <c r="C169" s="687"/>
      <c r="G169" s="687"/>
      <c r="AB169" s="687"/>
      <c r="AL169" s="687"/>
      <c r="AU169" s="687"/>
    </row>
    <row r="170" spans="1:47" ht="11.25" customHeight="1">
      <c r="A170" s="687"/>
      <c r="B170" s="687"/>
      <c r="C170" s="687"/>
      <c r="G170" s="687"/>
      <c r="AB170" s="687"/>
      <c r="AL170" s="687"/>
      <c r="AU170" s="687"/>
    </row>
    <row r="171" spans="1:47" ht="11.25" customHeight="1">
      <c r="A171" s="687"/>
      <c r="B171" s="687"/>
      <c r="C171" s="687"/>
      <c r="G171" s="687"/>
      <c r="AB171" s="687"/>
      <c r="AL171" s="687"/>
      <c r="AU171" s="687"/>
    </row>
    <row r="172" spans="1:47" ht="11.25" customHeight="1">
      <c r="A172" s="687"/>
      <c r="B172" s="687"/>
      <c r="C172" s="687"/>
      <c r="G172" s="687"/>
      <c r="AB172" s="687"/>
      <c r="AL172" s="687"/>
      <c r="AU172" s="687"/>
    </row>
    <row r="173" spans="1:47" ht="11.25" customHeight="1">
      <c r="A173" s="687"/>
      <c r="B173" s="687"/>
      <c r="C173" s="687"/>
      <c r="G173" s="687"/>
      <c r="AB173" s="687"/>
      <c r="AL173" s="687"/>
      <c r="AU173" s="687"/>
    </row>
    <row r="174" spans="1:47" ht="11.25" customHeight="1">
      <c r="A174" s="687"/>
      <c r="B174" s="687"/>
      <c r="C174" s="687"/>
      <c r="G174" s="687"/>
      <c r="AB174" s="687"/>
      <c r="AL174" s="687"/>
      <c r="AU174" s="687"/>
    </row>
    <row r="175" spans="1:47" ht="11.25" customHeight="1">
      <c r="A175" s="687"/>
      <c r="B175" s="687"/>
      <c r="C175" s="687"/>
      <c r="G175" s="687"/>
      <c r="AB175" s="687"/>
      <c r="AL175" s="687"/>
      <c r="AU175" s="687"/>
    </row>
    <row r="176" spans="1:47" ht="11.25" customHeight="1">
      <c r="A176" s="687"/>
      <c r="B176" s="687"/>
      <c r="C176" s="687"/>
      <c r="G176" s="687"/>
      <c r="AB176" s="687"/>
      <c r="AL176" s="687"/>
      <c r="AU176" s="687"/>
    </row>
    <row r="177" spans="1:47" ht="11.25" customHeight="1">
      <c r="A177" s="687"/>
      <c r="B177" s="687"/>
      <c r="C177" s="687"/>
      <c r="G177" s="687"/>
      <c r="AB177" s="687"/>
      <c r="AL177" s="687"/>
      <c r="AU177" s="687"/>
    </row>
    <row r="178" spans="1:47" ht="11.25" customHeight="1">
      <c r="A178" s="687"/>
      <c r="B178" s="687"/>
      <c r="C178" s="687"/>
      <c r="G178" s="687"/>
      <c r="AB178" s="687"/>
      <c r="AL178" s="687"/>
      <c r="AU178" s="687"/>
    </row>
    <row r="179" spans="1:47" ht="11.25" customHeight="1">
      <c r="A179" s="687"/>
      <c r="B179" s="687"/>
      <c r="C179" s="687"/>
      <c r="G179" s="687"/>
      <c r="AB179" s="687"/>
      <c r="AL179" s="687"/>
      <c r="AU179" s="687"/>
    </row>
    <row r="180" spans="1:47" ht="11.25" customHeight="1">
      <c r="A180" s="687"/>
      <c r="B180" s="687"/>
      <c r="C180" s="687"/>
      <c r="G180" s="687"/>
      <c r="AB180" s="687"/>
      <c r="AL180" s="687"/>
      <c r="AU180" s="687"/>
    </row>
    <row r="181" spans="1:47" ht="11.25" customHeight="1">
      <c r="A181" s="687"/>
      <c r="B181" s="687"/>
      <c r="C181" s="687"/>
      <c r="G181" s="687"/>
      <c r="AB181" s="687"/>
      <c r="AL181" s="687"/>
      <c r="AU181" s="687"/>
    </row>
    <row r="182" spans="1:47" ht="11.25" customHeight="1">
      <c r="A182" s="687"/>
      <c r="B182" s="687"/>
      <c r="C182" s="687"/>
      <c r="G182" s="687"/>
      <c r="AB182" s="687"/>
      <c r="AL182" s="687"/>
      <c r="AU182" s="687"/>
    </row>
    <row r="183" spans="1:47" ht="11.25" customHeight="1">
      <c r="A183" s="687"/>
      <c r="B183" s="687"/>
      <c r="C183" s="687"/>
      <c r="G183" s="687"/>
      <c r="AB183" s="687"/>
      <c r="AL183" s="687"/>
      <c r="AU183" s="687"/>
    </row>
    <row r="184" spans="1:47" ht="11.25" customHeight="1">
      <c r="A184" s="687"/>
      <c r="B184" s="687"/>
      <c r="C184" s="687"/>
      <c r="G184" s="687"/>
      <c r="AB184" s="687"/>
      <c r="AL184" s="687"/>
      <c r="AU184" s="687"/>
    </row>
    <row r="185" spans="1:47" ht="11.25" customHeight="1">
      <c r="A185" s="687"/>
      <c r="B185" s="687"/>
      <c r="C185" s="687"/>
      <c r="G185" s="687"/>
      <c r="AB185" s="687"/>
      <c r="AL185" s="687"/>
      <c r="AU185" s="687"/>
    </row>
    <row r="186" spans="1:47" ht="11.25" customHeight="1">
      <c r="A186" s="687"/>
      <c r="B186" s="687"/>
      <c r="C186" s="687"/>
      <c r="G186" s="687"/>
      <c r="AB186" s="687"/>
      <c r="AL186" s="687"/>
      <c r="AU186" s="687"/>
    </row>
    <row r="187" spans="1:47" ht="11.25" customHeight="1">
      <c r="A187" s="687"/>
      <c r="B187" s="687"/>
      <c r="C187" s="687"/>
      <c r="G187" s="687"/>
      <c r="AB187" s="687"/>
      <c r="AL187" s="687"/>
      <c r="AU187" s="687"/>
    </row>
    <row r="188" spans="1:47" ht="11.25" customHeight="1">
      <c r="A188" s="687"/>
      <c r="B188" s="687"/>
      <c r="C188" s="687"/>
      <c r="G188" s="687"/>
      <c r="AB188" s="687"/>
      <c r="AL188" s="687"/>
      <c r="AU188" s="687"/>
    </row>
    <row r="189" spans="1:47" ht="11.25" customHeight="1">
      <c r="A189" s="687"/>
      <c r="B189" s="687"/>
      <c r="C189" s="687"/>
      <c r="G189" s="687"/>
      <c r="AB189" s="687"/>
      <c r="AL189" s="687"/>
      <c r="AU189" s="687"/>
    </row>
    <row r="190" spans="1:47" ht="11.25" customHeight="1">
      <c r="A190" s="687"/>
      <c r="B190" s="687"/>
      <c r="C190" s="687"/>
      <c r="G190" s="687"/>
      <c r="AB190" s="687"/>
      <c r="AL190" s="687"/>
      <c r="AU190" s="687"/>
    </row>
    <row r="191" spans="1:47" ht="11.25" customHeight="1">
      <c r="A191" s="687"/>
      <c r="B191" s="687"/>
      <c r="C191" s="687"/>
      <c r="G191" s="687"/>
      <c r="AB191" s="687"/>
      <c r="AL191" s="687"/>
      <c r="AU191" s="687"/>
    </row>
    <row r="192" spans="1:47" ht="11.25" customHeight="1">
      <c r="A192" s="687"/>
      <c r="B192" s="687"/>
      <c r="C192" s="687"/>
      <c r="G192" s="687"/>
      <c r="AB192" s="687"/>
      <c r="AL192" s="687"/>
      <c r="AU192" s="687"/>
    </row>
    <row r="193" spans="1:47" ht="11.25" customHeight="1">
      <c r="A193" s="687"/>
      <c r="B193" s="687"/>
      <c r="C193" s="687"/>
      <c r="G193" s="687"/>
      <c r="AB193" s="687"/>
      <c r="AL193" s="687"/>
      <c r="AU193" s="687"/>
    </row>
    <row r="194" spans="1:47" ht="11.25" customHeight="1">
      <c r="A194" s="687"/>
      <c r="B194" s="687"/>
      <c r="C194" s="687"/>
      <c r="G194" s="687"/>
      <c r="AB194" s="687"/>
      <c r="AL194" s="687"/>
      <c r="AU194" s="687"/>
    </row>
    <row r="195" spans="1:47" ht="11.25" customHeight="1">
      <c r="A195" s="687"/>
      <c r="B195" s="687"/>
      <c r="C195" s="687"/>
      <c r="G195" s="687"/>
      <c r="AB195" s="687"/>
      <c r="AL195" s="687"/>
      <c r="AU195" s="687"/>
    </row>
    <row r="196" spans="1:47" ht="11.25" customHeight="1">
      <c r="A196" s="687"/>
      <c r="B196" s="687"/>
      <c r="C196" s="687"/>
      <c r="G196" s="687"/>
      <c r="AB196" s="687"/>
      <c r="AL196" s="687"/>
      <c r="AU196" s="687"/>
    </row>
    <row r="197" spans="1:47" ht="11.25" customHeight="1">
      <c r="A197" s="687"/>
      <c r="B197" s="687"/>
      <c r="C197" s="687"/>
      <c r="G197" s="687"/>
      <c r="AB197" s="687"/>
      <c r="AL197" s="687"/>
      <c r="AU197" s="687"/>
    </row>
    <row r="198" spans="1:47" ht="11.25" customHeight="1">
      <c r="A198" s="687"/>
      <c r="B198" s="687"/>
      <c r="C198" s="687"/>
      <c r="G198" s="687"/>
      <c r="AB198" s="687"/>
      <c r="AL198" s="687"/>
      <c r="AU198" s="687"/>
    </row>
    <row r="199" spans="1:47" ht="11.25" customHeight="1">
      <c r="A199" s="687"/>
      <c r="B199" s="687"/>
      <c r="C199" s="687"/>
      <c r="G199" s="687"/>
      <c r="AB199" s="687"/>
      <c r="AL199" s="687"/>
      <c r="AU199" s="687"/>
    </row>
    <row r="200" spans="1:47" ht="11.25" customHeight="1">
      <c r="A200" s="687"/>
      <c r="B200" s="687"/>
      <c r="C200" s="687"/>
      <c r="G200" s="687"/>
      <c r="AB200" s="687"/>
      <c r="AL200" s="687"/>
      <c r="AU200" s="687"/>
    </row>
    <row r="201" spans="1:47" ht="11.25" customHeight="1">
      <c r="A201" s="687"/>
      <c r="B201" s="687"/>
      <c r="C201" s="687"/>
      <c r="G201" s="687"/>
      <c r="AB201" s="687"/>
      <c r="AL201" s="687"/>
      <c r="AU201" s="687"/>
    </row>
    <row r="202" spans="1:47" ht="11.25" customHeight="1">
      <c r="A202" s="687"/>
      <c r="B202" s="687"/>
      <c r="C202" s="687"/>
      <c r="G202" s="687"/>
      <c r="AB202" s="687"/>
      <c r="AL202" s="687"/>
      <c r="AU202" s="687"/>
    </row>
    <row r="203" spans="1:47" ht="11.25" customHeight="1">
      <c r="A203" s="687"/>
      <c r="B203" s="687"/>
      <c r="C203" s="687"/>
      <c r="G203" s="687"/>
      <c r="AB203" s="687"/>
      <c r="AL203" s="687"/>
      <c r="AU203" s="687"/>
    </row>
    <row r="204" spans="1:47" ht="11.25" customHeight="1">
      <c r="A204" s="687"/>
      <c r="B204" s="687"/>
      <c r="C204" s="687"/>
      <c r="G204" s="687"/>
      <c r="AB204" s="687"/>
      <c r="AL204" s="687"/>
      <c r="AU204" s="687"/>
    </row>
    <row r="205" spans="1:47" ht="11.25" customHeight="1">
      <c r="A205" s="687"/>
      <c r="B205" s="687"/>
      <c r="C205" s="687"/>
      <c r="G205" s="687"/>
      <c r="AB205" s="687"/>
      <c r="AL205" s="687"/>
      <c r="AU205" s="687"/>
    </row>
    <row r="206" spans="1:47" ht="11.25" customHeight="1">
      <c r="A206" s="687"/>
      <c r="B206" s="687"/>
      <c r="C206" s="687"/>
      <c r="G206" s="687"/>
      <c r="AB206" s="687"/>
      <c r="AL206" s="687"/>
      <c r="AU206" s="687"/>
    </row>
    <row r="207" spans="1:47" ht="11.25" customHeight="1">
      <c r="A207" s="687"/>
      <c r="B207" s="687"/>
      <c r="C207" s="687"/>
      <c r="G207" s="687"/>
      <c r="AB207" s="687"/>
      <c r="AL207" s="687"/>
      <c r="AU207" s="687"/>
    </row>
    <row r="208" spans="1:47" ht="11.25" customHeight="1">
      <c r="A208" s="687"/>
      <c r="B208" s="687"/>
      <c r="C208" s="687"/>
      <c r="G208" s="687"/>
      <c r="AB208" s="687"/>
      <c r="AL208" s="687"/>
      <c r="AU208" s="687"/>
    </row>
    <row r="209" spans="1:47" ht="11.25" customHeight="1">
      <c r="A209" s="687"/>
      <c r="B209" s="687"/>
      <c r="C209" s="687"/>
      <c r="G209" s="687"/>
      <c r="AB209" s="687"/>
      <c r="AL209" s="687"/>
      <c r="AU209" s="687"/>
    </row>
    <row r="210" spans="1:47" ht="11.25" customHeight="1">
      <c r="A210" s="687"/>
      <c r="B210" s="687"/>
      <c r="C210" s="687"/>
      <c r="G210" s="687"/>
      <c r="AB210" s="687"/>
      <c r="AL210" s="687"/>
      <c r="AU210" s="687"/>
    </row>
    <row r="211" spans="1:47" ht="11.25" customHeight="1">
      <c r="A211" s="687"/>
      <c r="B211" s="687"/>
      <c r="C211" s="687"/>
      <c r="G211" s="687"/>
      <c r="AB211" s="687"/>
      <c r="AL211" s="687"/>
      <c r="AU211" s="687"/>
    </row>
    <row r="212" spans="1:47" ht="11.25" customHeight="1">
      <c r="A212" s="687"/>
      <c r="B212" s="687"/>
      <c r="C212" s="687"/>
      <c r="G212" s="687"/>
      <c r="AB212" s="687"/>
      <c r="AL212" s="687"/>
      <c r="AU212" s="687"/>
    </row>
    <row r="213" spans="1:47" ht="11.25" customHeight="1">
      <c r="A213" s="687"/>
      <c r="B213" s="687"/>
      <c r="C213" s="687"/>
      <c r="G213" s="687"/>
      <c r="AB213" s="687"/>
      <c r="AL213" s="687"/>
      <c r="AU213" s="687"/>
    </row>
    <row r="214" spans="1:47" ht="11.25" customHeight="1">
      <c r="A214" s="687"/>
      <c r="B214" s="687"/>
      <c r="C214" s="687"/>
      <c r="G214" s="687"/>
      <c r="AB214" s="687"/>
      <c r="AL214" s="687"/>
      <c r="AU214" s="687"/>
    </row>
    <row r="215" spans="1:47" ht="11.25" customHeight="1">
      <c r="A215" s="687"/>
      <c r="B215" s="687"/>
      <c r="C215" s="687"/>
      <c r="G215" s="687"/>
      <c r="AB215" s="687"/>
      <c r="AL215" s="687"/>
      <c r="AU215" s="687"/>
    </row>
    <row r="216" spans="1:47" ht="11.25" customHeight="1">
      <c r="A216" s="687"/>
      <c r="B216" s="687"/>
      <c r="C216" s="687"/>
      <c r="G216" s="687"/>
      <c r="AB216" s="687"/>
      <c r="AL216" s="687"/>
      <c r="AU216" s="687"/>
    </row>
    <row r="217" spans="1:47" ht="11.25" customHeight="1">
      <c r="A217" s="687"/>
      <c r="B217" s="687"/>
      <c r="C217" s="687"/>
      <c r="G217" s="687"/>
      <c r="AB217" s="687"/>
      <c r="AL217" s="687"/>
      <c r="AU217" s="687"/>
    </row>
    <row r="218" spans="1:47" ht="11.25" customHeight="1">
      <c r="A218" s="687"/>
      <c r="B218" s="687"/>
      <c r="C218" s="687"/>
      <c r="G218" s="687"/>
      <c r="AB218" s="687"/>
      <c r="AL218" s="687"/>
      <c r="AU218" s="687"/>
    </row>
    <row r="219" spans="1:47" ht="11.25" customHeight="1">
      <c r="A219" s="687"/>
      <c r="B219" s="687"/>
      <c r="C219" s="687"/>
      <c r="G219" s="687"/>
      <c r="AB219" s="687"/>
      <c r="AL219" s="687"/>
      <c r="AU219" s="687"/>
    </row>
    <row r="220" spans="1:47" ht="11.25" customHeight="1">
      <c r="A220" s="687"/>
      <c r="B220" s="687"/>
      <c r="C220" s="687"/>
      <c r="G220" s="687"/>
      <c r="AB220" s="687"/>
      <c r="AL220" s="687"/>
      <c r="AU220" s="687"/>
    </row>
    <row r="221" spans="1:47" ht="11.25" customHeight="1">
      <c r="A221" s="687"/>
      <c r="B221" s="687"/>
      <c r="C221" s="687"/>
      <c r="G221" s="687"/>
      <c r="AB221" s="687"/>
      <c r="AL221" s="687"/>
      <c r="AU221" s="687"/>
    </row>
    <row r="222" spans="1:47" ht="11.25" customHeight="1">
      <c r="A222" s="687"/>
      <c r="B222" s="687"/>
      <c r="C222" s="687"/>
      <c r="G222" s="687"/>
      <c r="AB222" s="687"/>
      <c r="AL222" s="687"/>
      <c r="AU222" s="687"/>
    </row>
    <row r="223" spans="1:47" ht="11.25" customHeight="1">
      <c r="A223" s="687"/>
      <c r="B223" s="687"/>
      <c r="C223" s="687"/>
      <c r="G223" s="687"/>
      <c r="AB223" s="687"/>
      <c r="AL223" s="687"/>
      <c r="AU223" s="687"/>
    </row>
    <row r="224" spans="1:47" ht="11.25" customHeight="1">
      <c r="A224" s="687"/>
      <c r="B224" s="687"/>
      <c r="C224" s="687"/>
      <c r="G224" s="687"/>
      <c r="AB224" s="687"/>
      <c r="AL224" s="687"/>
      <c r="AU224" s="687"/>
    </row>
    <row r="225" spans="1:47" ht="11.25" customHeight="1">
      <c r="A225" s="687"/>
      <c r="B225" s="687"/>
      <c r="C225" s="687"/>
      <c r="G225" s="687"/>
      <c r="AB225" s="687"/>
      <c r="AL225" s="687"/>
      <c r="AU225" s="687"/>
    </row>
    <row r="226" spans="1:47" ht="11.25" customHeight="1">
      <c r="A226" s="687"/>
      <c r="B226" s="687"/>
      <c r="C226" s="687"/>
      <c r="G226" s="687"/>
      <c r="AB226" s="687"/>
      <c r="AL226" s="687"/>
      <c r="AU226" s="687"/>
    </row>
    <row r="227" spans="1:47" ht="11.25" customHeight="1">
      <c r="A227" s="687"/>
      <c r="B227" s="687"/>
      <c r="C227" s="687"/>
      <c r="G227" s="687"/>
      <c r="AB227" s="687"/>
      <c r="AL227" s="687"/>
      <c r="AU227" s="687"/>
    </row>
    <row r="228" spans="1:47" ht="11.25" customHeight="1">
      <c r="A228" s="687"/>
      <c r="B228" s="687"/>
      <c r="C228" s="687"/>
      <c r="G228" s="687"/>
      <c r="AB228" s="687"/>
      <c r="AL228" s="687"/>
      <c r="AU228" s="687"/>
    </row>
    <row r="229" spans="1:47" ht="11.25" customHeight="1">
      <c r="A229" s="687"/>
      <c r="B229" s="687"/>
      <c r="C229" s="687"/>
      <c r="G229" s="687"/>
      <c r="AB229" s="687"/>
      <c r="AL229" s="687"/>
      <c r="AU229" s="687"/>
    </row>
    <row r="230" spans="1:47" ht="11.25" customHeight="1">
      <c r="A230" s="687"/>
      <c r="B230" s="687"/>
      <c r="C230" s="687"/>
      <c r="G230" s="687"/>
      <c r="AB230" s="687"/>
      <c r="AL230" s="687"/>
      <c r="AU230" s="687"/>
    </row>
    <row r="231" spans="1:47" ht="11.25" customHeight="1">
      <c r="A231" s="687"/>
      <c r="B231" s="687"/>
      <c r="C231" s="687"/>
      <c r="G231" s="687"/>
      <c r="AB231" s="687"/>
      <c r="AL231" s="687"/>
      <c r="AU231" s="687"/>
    </row>
    <row r="232" spans="1:47" ht="11.25" customHeight="1">
      <c r="A232" s="687"/>
      <c r="B232" s="687"/>
      <c r="C232" s="687"/>
      <c r="G232" s="687"/>
      <c r="AB232" s="687"/>
      <c r="AL232" s="687"/>
      <c r="AU232" s="687"/>
    </row>
    <row r="233" spans="1:47" ht="11.25" customHeight="1">
      <c r="A233" s="687"/>
      <c r="B233" s="687"/>
      <c r="C233" s="687"/>
      <c r="G233" s="687"/>
      <c r="AB233" s="687"/>
      <c r="AL233" s="687"/>
      <c r="AU233" s="687"/>
    </row>
    <row r="234" spans="1:47" ht="11.25" customHeight="1">
      <c r="A234" s="687"/>
      <c r="B234" s="687"/>
      <c r="C234" s="687"/>
      <c r="G234" s="687"/>
      <c r="AB234" s="687"/>
      <c r="AL234" s="687"/>
      <c r="AU234" s="687"/>
    </row>
    <row r="235" spans="1:47" ht="11.25" customHeight="1">
      <c r="A235" s="687"/>
      <c r="B235" s="687"/>
      <c r="C235" s="687"/>
      <c r="G235" s="687"/>
      <c r="AB235" s="687"/>
      <c r="AL235" s="687"/>
      <c r="AU235" s="687"/>
    </row>
    <row r="236" spans="1:47" ht="11.25" customHeight="1">
      <c r="A236" s="687"/>
      <c r="B236" s="687"/>
      <c r="C236" s="687"/>
      <c r="G236" s="687"/>
      <c r="AB236" s="687"/>
      <c r="AL236" s="687"/>
      <c r="AU236" s="687"/>
    </row>
    <row r="237" spans="1:47" ht="11.25" customHeight="1">
      <c r="A237" s="687"/>
      <c r="B237" s="687"/>
      <c r="C237" s="687"/>
      <c r="G237" s="687"/>
      <c r="AB237" s="687"/>
      <c r="AL237" s="687"/>
      <c r="AU237" s="687"/>
    </row>
    <row r="238" spans="1:47" ht="11.25" customHeight="1">
      <c r="A238" s="687"/>
      <c r="B238" s="687"/>
      <c r="C238" s="687"/>
      <c r="G238" s="687"/>
      <c r="AB238" s="687"/>
      <c r="AL238" s="687"/>
      <c r="AU238" s="687"/>
    </row>
    <row r="239" spans="1:47" ht="11.25" customHeight="1">
      <c r="A239" s="687"/>
      <c r="B239" s="687"/>
      <c r="C239" s="687"/>
      <c r="G239" s="687"/>
      <c r="AB239" s="687"/>
      <c r="AL239" s="687"/>
      <c r="AU239" s="687"/>
    </row>
    <row r="240" spans="1:47" ht="11.25" customHeight="1">
      <c r="A240" s="687"/>
      <c r="B240" s="687"/>
      <c r="C240" s="687"/>
      <c r="G240" s="687"/>
      <c r="AB240" s="687"/>
      <c r="AL240" s="687"/>
      <c r="AU240" s="687"/>
    </row>
    <row r="241" spans="1:47" ht="11.25" customHeight="1">
      <c r="A241" s="687"/>
      <c r="B241" s="687"/>
      <c r="C241" s="687"/>
      <c r="G241" s="687"/>
      <c r="AB241" s="687"/>
      <c r="AL241" s="687"/>
      <c r="AU241" s="687"/>
    </row>
    <row r="242" spans="1:47" ht="11.25" customHeight="1">
      <c r="A242" s="687"/>
      <c r="B242" s="687"/>
      <c r="C242" s="687"/>
      <c r="G242" s="687"/>
      <c r="AB242" s="687"/>
      <c r="AL242" s="687"/>
      <c r="AU242" s="687"/>
    </row>
    <row r="243" spans="1:47" ht="11.25" customHeight="1">
      <c r="A243" s="687"/>
      <c r="B243" s="687"/>
      <c r="C243" s="687"/>
      <c r="G243" s="687"/>
      <c r="AB243" s="687"/>
      <c r="AL243" s="687"/>
      <c r="AU243" s="687"/>
    </row>
    <row r="244" spans="1:47" ht="11.25" customHeight="1">
      <c r="A244" s="687"/>
      <c r="B244" s="687"/>
      <c r="C244" s="687"/>
      <c r="G244" s="687"/>
      <c r="AB244" s="687"/>
      <c r="AL244" s="687"/>
      <c r="AU244" s="687"/>
    </row>
    <row r="245" spans="1:47" ht="11.25" customHeight="1">
      <c r="A245" s="687"/>
      <c r="B245" s="687"/>
      <c r="C245" s="687"/>
      <c r="G245" s="687"/>
      <c r="AB245" s="687"/>
      <c r="AL245" s="687"/>
      <c r="AU245" s="687"/>
    </row>
    <row r="246" spans="1:47" ht="11.25" customHeight="1">
      <c r="A246" s="687"/>
      <c r="B246" s="687"/>
      <c r="C246" s="687"/>
      <c r="G246" s="687"/>
      <c r="AB246" s="687"/>
      <c r="AL246" s="687"/>
      <c r="AU246" s="687"/>
    </row>
    <row r="247" spans="1:47" ht="11.25" customHeight="1">
      <c r="A247" s="687"/>
      <c r="B247" s="687"/>
      <c r="C247" s="687"/>
      <c r="G247" s="687"/>
      <c r="AB247" s="687"/>
      <c r="AL247" s="687"/>
      <c r="AU247" s="687"/>
    </row>
    <row r="248" spans="1:47" ht="11.25" customHeight="1">
      <c r="A248" s="687"/>
      <c r="B248" s="687"/>
      <c r="C248" s="687"/>
      <c r="G248" s="687"/>
      <c r="AB248" s="687"/>
      <c r="AL248" s="687"/>
      <c r="AU248" s="687"/>
    </row>
    <row r="249" spans="1:47" ht="11.25" customHeight="1">
      <c r="A249" s="687"/>
      <c r="B249" s="687"/>
      <c r="C249" s="687"/>
      <c r="G249" s="687"/>
      <c r="AB249" s="687"/>
      <c r="AL249" s="687"/>
      <c r="AU249" s="687"/>
    </row>
    <row r="250" spans="1:47" ht="11.25" customHeight="1">
      <c r="A250" s="687"/>
      <c r="B250" s="687"/>
      <c r="C250" s="687"/>
      <c r="G250" s="687"/>
      <c r="AB250" s="687"/>
      <c r="AL250" s="687"/>
      <c r="AU250" s="687"/>
    </row>
    <row r="251" spans="1:47" ht="11.25" customHeight="1">
      <c r="A251" s="687"/>
      <c r="B251" s="687"/>
      <c r="C251" s="687"/>
      <c r="G251" s="687"/>
      <c r="AB251" s="687"/>
      <c r="AL251" s="687"/>
      <c r="AU251" s="687"/>
    </row>
    <row r="252" spans="1:47" ht="11.25" customHeight="1">
      <c r="A252" s="687"/>
      <c r="B252" s="687"/>
      <c r="C252" s="687"/>
      <c r="G252" s="687"/>
      <c r="AB252" s="687"/>
      <c r="AL252" s="687"/>
      <c r="AU252" s="687"/>
    </row>
    <row r="253" spans="1:47" ht="11.25" customHeight="1">
      <c r="A253" s="687"/>
      <c r="B253" s="687"/>
      <c r="C253" s="687"/>
      <c r="G253" s="687"/>
      <c r="AB253" s="687"/>
      <c r="AL253" s="687"/>
      <c r="AU253" s="687"/>
    </row>
    <row r="254" spans="1:47" ht="11.25" customHeight="1">
      <c r="A254" s="687"/>
      <c r="B254" s="687"/>
      <c r="C254" s="687"/>
      <c r="G254" s="687"/>
      <c r="AB254" s="687"/>
      <c r="AL254" s="687"/>
      <c r="AU254" s="687"/>
    </row>
    <row r="255" spans="1:47" ht="11.25" customHeight="1">
      <c r="A255" s="687"/>
      <c r="B255" s="687"/>
      <c r="C255" s="687"/>
      <c r="G255" s="687"/>
      <c r="AB255" s="687"/>
      <c r="AL255" s="687"/>
      <c r="AU255" s="687"/>
    </row>
    <row r="256" spans="1:47" ht="11.25" customHeight="1">
      <c r="A256" s="687"/>
      <c r="B256" s="687"/>
      <c r="C256" s="687"/>
      <c r="G256" s="687"/>
      <c r="AB256" s="687"/>
      <c r="AL256" s="687"/>
      <c r="AU256" s="687"/>
    </row>
    <row r="257" spans="1:47" ht="11.25" customHeight="1">
      <c r="A257" s="687"/>
      <c r="B257" s="687"/>
      <c r="C257" s="687"/>
      <c r="G257" s="687"/>
      <c r="AB257" s="687"/>
      <c r="AL257" s="687"/>
      <c r="AU257" s="687"/>
    </row>
    <row r="258" spans="1:47" ht="11.25" customHeight="1">
      <c r="A258" s="687"/>
      <c r="B258" s="687"/>
      <c r="C258" s="687"/>
      <c r="G258" s="687"/>
      <c r="AB258" s="687"/>
      <c r="AL258" s="687"/>
      <c r="AU258" s="687"/>
    </row>
    <row r="259" spans="1:47" ht="11.25" customHeight="1">
      <c r="A259" s="687"/>
      <c r="B259" s="687"/>
      <c r="C259" s="687"/>
      <c r="G259" s="687"/>
      <c r="AB259" s="687"/>
      <c r="AL259" s="687"/>
      <c r="AU259" s="687"/>
    </row>
    <row r="260" spans="1:47" ht="11.25" customHeight="1">
      <c r="A260" s="687"/>
      <c r="B260" s="687"/>
      <c r="C260" s="687"/>
      <c r="G260" s="687"/>
      <c r="AB260" s="687"/>
      <c r="AL260" s="687"/>
      <c r="AU260" s="687"/>
    </row>
    <row r="261" spans="1:47" ht="11.25" customHeight="1">
      <c r="A261" s="687"/>
      <c r="B261" s="687"/>
      <c r="C261" s="687"/>
      <c r="G261" s="687"/>
      <c r="AB261" s="687"/>
      <c r="AL261" s="687"/>
      <c r="AU261" s="687"/>
    </row>
    <row r="262" spans="1:47" ht="11.25" customHeight="1">
      <c r="A262" s="687"/>
      <c r="B262" s="687"/>
      <c r="C262" s="687"/>
      <c r="G262" s="687"/>
      <c r="AB262" s="687"/>
      <c r="AL262" s="687"/>
      <c r="AU262" s="687"/>
    </row>
    <row r="263" spans="1:47" ht="11.25" customHeight="1">
      <c r="A263" s="687"/>
      <c r="B263" s="687"/>
      <c r="C263" s="687"/>
      <c r="G263" s="687"/>
      <c r="AB263" s="687"/>
      <c r="AL263" s="687"/>
      <c r="AU263" s="687"/>
    </row>
    <row r="264" spans="1:47" ht="11.25" customHeight="1">
      <c r="A264" s="687"/>
      <c r="B264" s="687"/>
      <c r="C264" s="687"/>
      <c r="G264" s="687"/>
      <c r="AB264" s="687"/>
      <c r="AL264" s="687"/>
      <c r="AU264" s="687"/>
    </row>
    <row r="265" spans="1:47" ht="11.25" customHeight="1">
      <c r="A265" s="687"/>
      <c r="B265" s="687"/>
      <c r="C265" s="687"/>
      <c r="G265" s="687"/>
      <c r="AB265" s="687"/>
      <c r="AL265" s="687"/>
      <c r="AU265" s="687"/>
    </row>
    <row r="266" spans="1:47" ht="11.25" customHeight="1">
      <c r="A266" s="687"/>
      <c r="B266" s="687"/>
      <c r="C266" s="687"/>
      <c r="G266" s="687"/>
      <c r="AB266" s="687"/>
      <c r="AL266" s="687"/>
      <c r="AU266" s="687"/>
    </row>
    <row r="267" spans="1:47" ht="11.25" customHeight="1">
      <c r="A267" s="687"/>
      <c r="B267" s="687"/>
      <c r="C267" s="687"/>
      <c r="G267" s="687"/>
      <c r="AB267" s="687"/>
      <c r="AL267" s="687"/>
      <c r="AU267" s="687"/>
    </row>
    <row r="268" spans="1:47" ht="11.25" customHeight="1">
      <c r="A268" s="687"/>
      <c r="B268" s="687"/>
      <c r="C268" s="687"/>
      <c r="G268" s="687"/>
      <c r="AB268" s="687"/>
      <c r="AL268" s="687"/>
      <c r="AU268" s="687"/>
    </row>
    <row r="269" spans="1:47" ht="11.25" customHeight="1">
      <c r="A269" s="687"/>
      <c r="B269" s="687"/>
      <c r="C269" s="687"/>
      <c r="G269" s="687"/>
      <c r="AB269" s="687"/>
      <c r="AL269" s="687"/>
      <c r="AU269" s="687"/>
    </row>
    <row r="270" spans="1:47" ht="11.25" customHeight="1">
      <c r="A270" s="687"/>
      <c r="B270" s="687"/>
      <c r="C270" s="687"/>
      <c r="G270" s="687"/>
      <c r="AB270" s="687"/>
      <c r="AL270" s="687"/>
      <c r="AU270" s="687"/>
    </row>
    <row r="271" spans="1:47" ht="11.25" customHeight="1">
      <c r="A271" s="687"/>
      <c r="B271" s="687"/>
      <c r="C271" s="687"/>
      <c r="G271" s="687"/>
      <c r="AB271" s="687"/>
      <c r="AL271" s="687"/>
      <c r="AU271" s="687"/>
    </row>
    <row r="272" spans="1:47" ht="11.25" customHeight="1">
      <c r="A272" s="687"/>
      <c r="B272" s="687"/>
      <c r="C272" s="687"/>
      <c r="G272" s="687"/>
      <c r="AB272" s="687"/>
      <c r="AL272" s="687"/>
      <c r="AU272" s="687"/>
    </row>
    <row r="273" spans="1:47" ht="11.25" customHeight="1">
      <c r="A273" s="687"/>
      <c r="B273" s="687"/>
      <c r="C273" s="687"/>
      <c r="G273" s="687"/>
      <c r="AB273" s="687"/>
      <c r="AL273" s="687"/>
      <c r="AU273" s="687"/>
    </row>
    <row r="274" spans="1:47" ht="11.25" customHeight="1">
      <c r="A274" s="687"/>
      <c r="B274" s="687"/>
      <c r="C274" s="687"/>
      <c r="G274" s="687"/>
      <c r="AB274" s="687"/>
      <c r="AL274" s="687"/>
      <c r="AU274" s="687"/>
    </row>
    <row r="275" spans="1:47" ht="11.25" customHeight="1">
      <c r="A275" s="687"/>
      <c r="B275" s="687"/>
      <c r="C275" s="687"/>
      <c r="G275" s="687"/>
      <c r="AB275" s="687"/>
      <c r="AL275" s="687"/>
      <c r="AU275" s="687"/>
    </row>
    <row r="276" spans="1:47" ht="11.25" customHeight="1">
      <c r="A276" s="687"/>
      <c r="B276" s="687"/>
      <c r="C276" s="687"/>
      <c r="G276" s="687"/>
      <c r="AB276" s="687"/>
      <c r="AL276" s="687"/>
      <c r="AU276" s="687"/>
    </row>
    <row r="277" spans="1:47" ht="11.25" customHeight="1">
      <c r="A277" s="687"/>
      <c r="B277" s="687"/>
      <c r="C277" s="687"/>
      <c r="G277" s="687"/>
      <c r="AB277" s="687"/>
      <c r="AL277" s="687"/>
      <c r="AU277" s="687"/>
    </row>
    <row r="278" spans="1:47" ht="11.25" customHeight="1">
      <c r="A278" s="687"/>
      <c r="B278" s="687"/>
      <c r="C278" s="687"/>
      <c r="G278" s="687"/>
      <c r="AB278" s="687"/>
      <c r="AL278" s="687"/>
      <c r="AU278" s="687"/>
    </row>
    <row r="279" spans="1:47" ht="11.25" customHeight="1">
      <c r="A279" s="687"/>
      <c r="B279" s="687"/>
      <c r="C279" s="687"/>
      <c r="G279" s="687"/>
      <c r="AB279" s="687"/>
      <c r="AL279" s="687"/>
      <c r="AU279" s="687"/>
    </row>
    <row r="280" spans="1:47" ht="11.25" customHeight="1">
      <c r="A280" s="687"/>
      <c r="B280" s="687"/>
      <c r="C280" s="687"/>
      <c r="G280" s="687"/>
      <c r="AB280" s="687"/>
      <c r="AL280" s="687"/>
      <c r="AU280" s="687"/>
    </row>
    <row r="281" spans="1:47" ht="11.25" customHeight="1">
      <c r="A281" s="687"/>
      <c r="B281" s="687"/>
      <c r="C281" s="687"/>
      <c r="G281" s="687"/>
      <c r="AB281" s="687"/>
      <c r="AL281" s="687"/>
      <c r="AU281" s="687"/>
    </row>
    <row r="282" spans="1:47" ht="11.25" customHeight="1">
      <c r="A282" s="687"/>
      <c r="B282" s="687"/>
      <c r="C282" s="687"/>
      <c r="G282" s="687"/>
      <c r="AB282" s="687"/>
      <c r="AL282" s="687"/>
      <c r="AU282" s="687"/>
    </row>
    <row r="283" spans="1:47" ht="11.25" customHeight="1">
      <c r="A283" s="687"/>
      <c r="B283" s="687"/>
      <c r="C283" s="687"/>
      <c r="G283" s="687"/>
      <c r="AB283" s="687"/>
      <c r="AL283" s="687"/>
      <c r="AU283" s="687"/>
    </row>
    <row r="284" spans="1:47" ht="11.25" customHeight="1">
      <c r="A284" s="687"/>
      <c r="B284" s="687"/>
      <c r="C284" s="687"/>
      <c r="G284" s="687"/>
      <c r="AB284" s="687"/>
      <c r="AL284" s="687"/>
      <c r="AU284" s="687"/>
    </row>
    <row r="285" spans="1:47" ht="11.25" customHeight="1">
      <c r="A285" s="687"/>
      <c r="B285" s="687"/>
      <c r="C285" s="687"/>
      <c r="G285" s="687"/>
      <c r="AB285" s="687"/>
      <c r="AL285" s="687"/>
      <c r="AU285" s="687"/>
    </row>
    <row r="286" spans="1:47" ht="11.25" customHeight="1">
      <c r="A286" s="687"/>
      <c r="B286" s="687"/>
      <c r="C286" s="687"/>
      <c r="G286" s="687"/>
      <c r="AB286" s="687"/>
      <c r="AL286" s="687"/>
      <c r="AU286" s="687"/>
    </row>
    <row r="287" spans="1:47" ht="11.25" customHeight="1">
      <c r="A287" s="687"/>
      <c r="B287" s="687"/>
      <c r="C287" s="687"/>
      <c r="G287" s="687"/>
      <c r="AB287" s="687"/>
      <c r="AL287" s="687"/>
      <c r="AU287" s="687"/>
    </row>
    <row r="288" spans="1:47" ht="11.25" customHeight="1">
      <c r="A288" s="687"/>
      <c r="B288" s="687"/>
      <c r="C288" s="687"/>
      <c r="G288" s="687"/>
      <c r="AB288" s="687"/>
      <c r="AL288" s="687"/>
      <c r="AU288" s="687"/>
    </row>
    <row r="289" spans="1:47" ht="11.25" customHeight="1">
      <c r="A289" s="687"/>
      <c r="B289" s="687"/>
      <c r="C289" s="687"/>
      <c r="G289" s="687"/>
      <c r="AB289" s="687"/>
      <c r="AL289" s="687"/>
      <c r="AU289" s="687"/>
    </row>
    <row r="290" spans="1:47" ht="11.25" customHeight="1">
      <c r="A290" s="687"/>
      <c r="B290" s="687"/>
      <c r="C290" s="687"/>
      <c r="G290" s="687"/>
      <c r="AB290" s="687"/>
      <c r="AL290" s="687"/>
      <c r="AU290" s="687"/>
    </row>
    <row r="291" spans="1:47" ht="11.25" customHeight="1">
      <c r="A291" s="687"/>
      <c r="B291" s="687"/>
      <c r="C291" s="687"/>
      <c r="G291" s="687"/>
      <c r="AB291" s="687"/>
      <c r="AL291" s="687"/>
      <c r="AU291" s="687"/>
    </row>
    <row r="292" spans="1:47" ht="11.25" customHeight="1">
      <c r="A292" s="687"/>
      <c r="B292" s="687"/>
      <c r="C292" s="687"/>
      <c r="G292" s="687"/>
      <c r="AB292" s="687"/>
      <c r="AL292" s="687"/>
      <c r="AU292" s="687"/>
    </row>
    <row r="293" spans="1:47" ht="11.25" customHeight="1">
      <c r="A293" s="687"/>
      <c r="B293" s="687"/>
      <c r="C293" s="687"/>
      <c r="G293" s="687"/>
      <c r="AB293" s="687"/>
      <c r="AL293" s="687"/>
      <c r="AU293" s="687"/>
    </row>
    <row r="294" spans="1:47" ht="11.25" customHeight="1">
      <c r="A294" s="687"/>
      <c r="B294" s="687"/>
      <c r="C294" s="687"/>
      <c r="G294" s="687"/>
      <c r="AB294" s="687"/>
      <c r="AL294" s="687"/>
      <c r="AU294" s="687"/>
    </row>
    <row r="295" spans="1:47" ht="11.25" customHeight="1">
      <c r="A295" s="687"/>
      <c r="B295" s="687"/>
      <c r="C295" s="687"/>
      <c r="G295" s="687"/>
      <c r="AB295" s="687"/>
      <c r="AL295" s="687"/>
      <c r="AU295" s="687"/>
    </row>
    <row r="296" spans="1:47" ht="11.25" customHeight="1">
      <c r="A296" s="687"/>
      <c r="B296" s="687"/>
      <c r="C296" s="687"/>
      <c r="G296" s="687"/>
      <c r="AB296" s="687"/>
      <c r="AL296" s="687"/>
      <c r="AU296" s="687"/>
    </row>
    <row r="297" spans="1:47" ht="11.25" customHeight="1">
      <c r="A297" s="687"/>
      <c r="B297" s="687"/>
      <c r="C297" s="687"/>
      <c r="G297" s="687"/>
      <c r="AB297" s="687"/>
      <c r="AL297" s="687"/>
      <c r="AU297" s="687"/>
    </row>
    <row r="298" spans="1:47" ht="11.25" customHeight="1">
      <c r="A298" s="687"/>
      <c r="B298" s="687"/>
      <c r="C298" s="687"/>
      <c r="G298" s="687"/>
      <c r="AB298" s="687"/>
      <c r="AL298" s="687"/>
      <c r="AU298" s="687"/>
    </row>
    <row r="299" spans="1:47" ht="11.25" customHeight="1">
      <c r="A299" s="687"/>
      <c r="B299" s="687"/>
      <c r="C299" s="687"/>
      <c r="G299" s="687"/>
      <c r="AB299" s="687"/>
      <c r="AL299" s="687"/>
      <c r="AU299" s="687"/>
    </row>
    <row r="300" spans="1:47" ht="11.25" customHeight="1">
      <c r="A300" s="687"/>
      <c r="B300" s="687"/>
      <c r="C300" s="687"/>
      <c r="G300" s="687"/>
      <c r="AB300" s="687"/>
      <c r="AL300" s="687"/>
      <c r="AU300" s="687"/>
    </row>
    <row r="301" spans="1:47" ht="11.25" customHeight="1">
      <c r="A301" s="687"/>
      <c r="B301" s="687"/>
      <c r="C301" s="687"/>
      <c r="G301" s="687"/>
      <c r="AB301" s="687"/>
      <c r="AL301" s="687"/>
      <c r="AU301" s="687"/>
    </row>
    <row r="302" spans="1:47" ht="11.25" customHeight="1">
      <c r="A302" s="687"/>
      <c r="B302" s="687"/>
      <c r="C302" s="687"/>
      <c r="G302" s="687"/>
      <c r="AB302" s="687"/>
      <c r="AL302" s="687"/>
      <c r="AU302" s="687"/>
    </row>
    <row r="303" spans="1:47" ht="11.25" customHeight="1">
      <c r="A303" s="687"/>
      <c r="B303" s="687"/>
      <c r="C303" s="687"/>
      <c r="G303" s="687"/>
      <c r="AB303" s="687"/>
      <c r="AL303" s="687"/>
      <c r="AU303" s="687"/>
    </row>
    <row r="304" spans="1:47" ht="11.25" customHeight="1">
      <c r="A304" s="687"/>
      <c r="B304" s="687"/>
      <c r="C304" s="687"/>
      <c r="G304" s="687"/>
      <c r="AB304" s="687"/>
      <c r="AL304" s="687"/>
      <c r="AU304" s="687"/>
    </row>
    <row r="305" spans="1:47" ht="11.25" customHeight="1">
      <c r="A305" s="687"/>
      <c r="B305" s="687"/>
      <c r="C305" s="687"/>
      <c r="G305" s="687"/>
      <c r="AB305" s="687"/>
      <c r="AL305" s="687"/>
      <c r="AU305" s="687"/>
    </row>
    <row r="306" spans="1:47" ht="11.25" customHeight="1">
      <c r="A306" s="687"/>
      <c r="B306" s="687"/>
      <c r="C306" s="687"/>
      <c r="G306" s="687"/>
      <c r="AB306" s="687"/>
      <c r="AL306" s="687"/>
      <c r="AU306" s="687"/>
    </row>
    <row r="307" spans="1:47" ht="11.25" customHeight="1">
      <c r="A307" s="687"/>
      <c r="B307" s="687"/>
      <c r="C307" s="687"/>
      <c r="G307" s="687"/>
      <c r="AB307" s="687"/>
      <c r="AL307" s="687"/>
      <c r="AU307" s="687"/>
    </row>
    <row r="308" spans="1:47" ht="11.25" customHeight="1">
      <c r="A308" s="687"/>
      <c r="B308" s="687"/>
      <c r="C308" s="687"/>
      <c r="G308" s="687"/>
      <c r="AB308" s="687"/>
      <c r="AL308" s="687"/>
      <c r="AU308" s="687"/>
    </row>
    <row r="309" spans="1:47" ht="11.25" customHeight="1">
      <c r="A309" s="687"/>
      <c r="B309" s="687"/>
      <c r="C309" s="687"/>
      <c r="G309" s="687"/>
      <c r="AB309" s="687"/>
      <c r="AL309" s="687"/>
      <c r="AU309" s="687"/>
    </row>
    <row r="310" spans="1:47" ht="11.25" customHeight="1">
      <c r="A310" s="687"/>
      <c r="B310" s="687"/>
      <c r="C310" s="687"/>
      <c r="G310" s="687"/>
      <c r="AB310" s="687"/>
      <c r="AL310" s="687"/>
      <c r="AU310" s="687"/>
    </row>
    <row r="311" spans="1:47" ht="11.25" customHeight="1">
      <c r="A311" s="687"/>
      <c r="B311" s="687"/>
      <c r="C311" s="687"/>
      <c r="G311" s="687"/>
      <c r="AB311" s="687"/>
      <c r="AL311" s="687"/>
      <c r="AU311" s="687"/>
    </row>
    <row r="312" spans="1:47" ht="11.25" customHeight="1">
      <c r="A312" s="687"/>
      <c r="B312" s="687"/>
      <c r="C312" s="687"/>
      <c r="G312" s="687"/>
      <c r="AB312" s="687"/>
      <c r="AL312" s="687"/>
      <c r="AU312" s="687"/>
    </row>
    <row r="313" spans="1:47" ht="11.25" customHeight="1">
      <c r="A313" s="687"/>
      <c r="B313" s="687"/>
      <c r="C313" s="687"/>
      <c r="G313" s="687"/>
      <c r="AB313" s="687"/>
      <c r="AL313" s="687"/>
      <c r="AU313" s="687"/>
    </row>
    <row r="314" spans="1:47" ht="11.25" customHeight="1">
      <c r="A314" s="687"/>
      <c r="B314" s="687"/>
      <c r="C314" s="687"/>
      <c r="G314" s="687"/>
      <c r="AB314" s="687"/>
      <c r="AL314" s="687"/>
      <c r="AU314" s="687"/>
    </row>
    <row r="315" spans="1:47" ht="11.25" customHeight="1">
      <c r="A315" s="687"/>
      <c r="B315" s="687"/>
      <c r="C315" s="687"/>
      <c r="G315" s="687"/>
      <c r="AB315" s="687"/>
      <c r="AL315" s="687"/>
      <c r="AU315" s="687"/>
    </row>
    <row r="316" spans="1:47" ht="11.25" customHeight="1">
      <c r="A316" s="687"/>
      <c r="B316" s="687"/>
      <c r="C316" s="687"/>
      <c r="G316" s="687"/>
      <c r="AB316" s="687"/>
      <c r="AL316" s="687"/>
      <c r="AU316" s="687"/>
    </row>
    <row r="317" spans="1:47" ht="11.25" customHeight="1">
      <c r="A317" s="687"/>
      <c r="B317" s="687"/>
      <c r="C317" s="687"/>
      <c r="G317" s="687"/>
      <c r="AB317" s="687"/>
      <c r="AL317" s="687"/>
      <c r="AU317" s="687"/>
    </row>
    <row r="318" spans="1:47" ht="11.25" customHeight="1">
      <c r="A318" s="687"/>
      <c r="B318" s="687"/>
      <c r="C318" s="687"/>
      <c r="G318" s="687"/>
      <c r="AB318" s="687"/>
      <c r="AL318" s="687"/>
      <c r="AU318" s="687"/>
    </row>
    <row r="319" spans="1:47" ht="11.25" customHeight="1">
      <c r="A319" s="687"/>
      <c r="B319" s="687"/>
      <c r="C319" s="687"/>
      <c r="G319" s="687"/>
      <c r="AB319" s="687"/>
      <c r="AL319" s="687"/>
      <c r="AU319" s="687"/>
    </row>
    <row r="320" spans="1:47" ht="11.25" customHeight="1">
      <c r="A320" s="687"/>
      <c r="B320" s="687"/>
      <c r="C320" s="687"/>
      <c r="G320" s="687"/>
      <c r="AB320" s="687"/>
      <c r="AL320" s="687"/>
      <c r="AU320" s="687"/>
    </row>
    <row r="321" spans="1:47" ht="11.25" customHeight="1">
      <c r="A321" s="687"/>
      <c r="B321" s="687"/>
      <c r="C321" s="687"/>
      <c r="G321" s="687"/>
      <c r="AB321" s="687"/>
      <c r="AL321" s="687"/>
      <c r="AU321" s="687"/>
    </row>
    <row r="322" spans="1:47" ht="11.25" customHeight="1">
      <c r="A322" s="687"/>
      <c r="B322" s="687"/>
      <c r="C322" s="687"/>
      <c r="G322" s="687"/>
      <c r="AB322" s="687"/>
      <c r="AL322" s="687"/>
      <c r="AU322" s="687"/>
    </row>
    <row r="323" spans="1:47" ht="11.25" customHeight="1">
      <c r="A323" s="687"/>
      <c r="B323" s="687"/>
      <c r="C323" s="687"/>
      <c r="G323" s="687"/>
      <c r="AB323" s="687"/>
      <c r="AL323" s="687"/>
      <c r="AU323" s="687"/>
    </row>
    <row r="324" spans="1:47" ht="11.25" customHeight="1">
      <c r="A324" s="687"/>
      <c r="B324" s="687"/>
      <c r="C324" s="687"/>
      <c r="G324" s="687"/>
      <c r="AB324" s="687"/>
      <c r="AL324" s="687"/>
      <c r="AU324" s="687"/>
    </row>
    <row r="325" spans="1:47" ht="11.25" customHeight="1">
      <c r="A325" s="687"/>
      <c r="B325" s="687"/>
      <c r="C325" s="687"/>
      <c r="G325" s="687"/>
      <c r="AB325" s="687"/>
      <c r="AL325" s="687"/>
      <c r="AU325" s="687"/>
    </row>
    <row r="326" spans="1:47" ht="11.25" customHeight="1">
      <c r="A326" s="687"/>
      <c r="B326" s="687"/>
      <c r="C326" s="687"/>
      <c r="G326" s="687"/>
      <c r="AB326" s="687"/>
      <c r="AL326" s="687"/>
      <c r="AU326" s="687"/>
    </row>
    <row r="327" spans="1:47" ht="11.25" customHeight="1">
      <c r="A327" s="687"/>
      <c r="B327" s="687"/>
      <c r="C327" s="687"/>
      <c r="G327" s="687"/>
      <c r="AB327" s="687"/>
      <c r="AL327" s="687"/>
      <c r="AU327" s="687"/>
    </row>
    <row r="328" spans="1:47" ht="11.25" customHeight="1">
      <c r="A328" s="687"/>
      <c r="B328" s="687"/>
      <c r="C328" s="687"/>
      <c r="G328" s="687"/>
      <c r="AB328" s="687"/>
      <c r="AL328" s="687"/>
      <c r="AU328" s="687"/>
    </row>
    <row r="329" spans="1:47" ht="11.25" customHeight="1">
      <c r="A329" s="687"/>
      <c r="B329" s="687"/>
      <c r="C329" s="687"/>
      <c r="G329" s="687"/>
      <c r="AB329" s="687"/>
      <c r="AL329" s="687"/>
      <c r="AU329" s="687"/>
    </row>
    <row r="330" spans="1:47" ht="11.25" customHeight="1">
      <c r="A330" s="687"/>
      <c r="B330" s="687"/>
      <c r="C330" s="687"/>
      <c r="G330" s="687"/>
      <c r="AB330" s="687"/>
      <c r="AL330" s="687"/>
      <c r="AU330" s="687"/>
    </row>
    <row r="331" spans="1:47" ht="11.25" customHeight="1">
      <c r="A331" s="687"/>
      <c r="B331" s="687"/>
      <c r="C331" s="687"/>
      <c r="G331" s="687"/>
      <c r="AB331" s="687"/>
      <c r="AL331" s="687"/>
      <c r="AU331" s="687"/>
    </row>
    <row r="332" spans="1:47" ht="11.25" customHeight="1">
      <c r="A332" s="687"/>
      <c r="B332" s="687"/>
      <c r="C332" s="687"/>
      <c r="G332" s="687"/>
      <c r="AB332" s="687"/>
      <c r="AL332" s="687"/>
      <c r="AU332" s="687"/>
    </row>
    <row r="333" spans="1:47" ht="11.25" customHeight="1">
      <c r="A333" s="687"/>
      <c r="B333" s="687"/>
      <c r="C333" s="687"/>
      <c r="G333" s="687"/>
      <c r="AB333" s="687"/>
      <c r="AL333" s="687"/>
      <c r="AU333" s="687"/>
    </row>
    <row r="334" spans="1:47" ht="11.25" customHeight="1">
      <c r="A334" s="687"/>
      <c r="B334" s="687"/>
      <c r="C334" s="687"/>
      <c r="G334" s="687"/>
      <c r="AB334" s="687"/>
      <c r="AL334" s="687"/>
      <c r="AU334" s="687"/>
    </row>
    <row r="335" spans="1:47" ht="11.25" customHeight="1">
      <c r="A335" s="687"/>
      <c r="B335" s="687"/>
      <c r="C335" s="687"/>
      <c r="G335" s="687"/>
      <c r="AB335" s="687"/>
      <c r="AL335" s="687"/>
      <c r="AU335" s="687"/>
    </row>
    <row r="336" spans="1:47" ht="11.25" customHeight="1">
      <c r="A336" s="687"/>
      <c r="B336" s="687"/>
      <c r="C336" s="687"/>
      <c r="G336" s="687"/>
      <c r="AB336" s="687"/>
      <c r="AL336" s="687"/>
      <c r="AU336" s="687"/>
    </row>
    <row r="337" spans="1:47" ht="11.25" customHeight="1">
      <c r="A337" s="687"/>
      <c r="B337" s="687"/>
      <c r="C337" s="687"/>
      <c r="G337" s="687"/>
      <c r="AB337" s="687"/>
      <c r="AL337" s="687"/>
      <c r="AU337" s="687"/>
    </row>
    <row r="338" spans="1:47" ht="11.25" customHeight="1">
      <c r="A338" s="687"/>
      <c r="B338" s="687"/>
      <c r="C338" s="687"/>
      <c r="G338" s="687"/>
      <c r="AB338" s="687"/>
      <c r="AL338" s="687"/>
      <c r="AU338" s="687"/>
    </row>
    <row r="339" spans="1:47" ht="11.25" customHeight="1">
      <c r="A339" s="687"/>
      <c r="B339" s="687"/>
      <c r="C339" s="687"/>
      <c r="G339" s="687"/>
      <c r="AB339" s="687"/>
      <c r="AL339" s="687"/>
      <c r="AU339" s="687"/>
    </row>
    <row r="340" spans="1:47" ht="11.25" customHeight="1">
      <c r="A340" s="687"/>
      <c r="B340" s="687"/>
      <c r="C340" s="687"/>
      <c r="G340" s="687"/>
      <c r="AB340" s="687"/>
      <c r="AL340" s="687"/>
      <c r="AU340" s="687"/>
    </row>
    <row r="341" spans="1:47" ht="11.25" customHeight="1">
      <c r="A341" s="687"/>
      <c r="B341" s="687"/>
      <c r="C341" s="687"/>
      <c r="G341" s="687"/>
      <c r="AB341" s="687"/>
      <c r="AL341" s="687"/>
      <c r="AU341" s="687"/>
    </row>
    <row r="342" spans="1:47" ht="11.25" customHeight="1">
      <c r="A342" s="687"/>
      <c r="B342" s="687"/>
      <c r="C342" s="687"/>
      <c r="G342" s="687"/>
      <c r="AB342" s="687"/>
      <c r="AL342" s="687"/>
      <c r="AU342" s="687"/>
    </row>
    <row r="343" spans="1:47" ht="11.25" customHeight="1">
      <c r="A343" s="687"/>
      <c r="B343" s="687"/>
      <c r="C343" s="687"/>
      <c r="G343" s="687"/>
      <c r="AB343" s="687"/>
      <c r="AL343" s="687"/>
      <c r="AU343" s="687"/>
    </row>
    <row r="344" spans="1:47" ht="11.25" customHeight="1">
      <c r="A344" s="687"/>
      <c r="B344" s="687"/>
      <c r="C344" s="687"/>
      <c r="G344" s="687"/>
      <c r="AB344" s="687"/>
      <c r="AL344" s="687"/>
      <c r="AU344" s="687"/>
    </row>
    <row r="345" spans="1:47" ht="11.25" customHeight="1">
      <c r="A345" s="687"/>
      <c r="B345" s="687"/>
      <c r="C345" s="687"/>
      <c r="G345" s="687"/>
      <c r="AB345" s="687"/>
      <c r="AL345" s="687"/>
      <c r="AU345" s="687"/>
    </row>
    <row r="346" spans="1:47" ht="11.25" customHeight="1">
      <c r="A346" s="687"/>
      <c r="B346" s="687"/>
      <c r="C346" s="687"/>
      <c r="G346" s="687"/>
      <c r="AB346" s="687"/>
      <c r="AL346" s="687"/>
      <c r="AU346" s="687"/>
    </row>
    <row r="347" spans="1:47" ht="11.25" customHeight="1">
      <c r="A347" s="687"/>
      <c r="B347" s="687"/>
      <c r="C347" s="687"/>
      <c r="G347" s="687"/>
      <c r="AB347" s="687"/>
      <c r="AL347" s="687"/>
      <c r="AU347" s="687"/>
    </row>
    <row r="348" spans="1:47" ht="11.25" customHeight="1">
      <c r="A348" s="687"/>
      <c r="B348" s="687"/>
      <c r="C348" s="687"/>
      <c r="G348" s="687"/>
      <c r="AB348" s="687"/>
      <c r="AL348" s="687"/>
      <c r="AU348" s="687"/>
    </row>
    <row r="349" spans="1:47" ht="11.25" customHeight="1">
      <c r="A349" s="687"/>
      <c r="B349" s="687"/>
      <c r="C349" s="687"/>
      <c r="G349" s="687"/>
      <c r="AB349" s="687"/>
      <c r="AL349" s="687"/>
      <c r="AU349" s="687"/>
    </row>
    <row r="350" spans="1:47" ht="11.25" customHeight="1">
      <c r="A350" s="687"/>
      <c r="B350" s="687"/>
      <c r="C350" s="687"/>
      <c r="G350" s="687"/>
      <c r="AB350" s="687"/>
      <c r="AL350" s="687"/>
      <c r="AU350" s="687"/>
    </row>
    <row r="351" spans="1:47" ht="11.25" customHeight="1">
      <c r="A351" s="687"/>
      <c r="B351" s="687"/>
      <c r="C351" s="687"/>
      <c r="G351" s="687"/>
      <c r="AB351" s="687"/>
      <c r="AL351" s="687"/>
      <c r="AU351" s="687"/>
    </row>
    <row r="352" spans="1:47" ht="11.25" customHeight="1">
      <c r="A352" s="687"/>
      <c r="B352" s="687"/>
      <c r="C352" s="687"/>
      <c r="G352" s="687"/>
      <c r="AB352" s="687"/>
      <c r="AL352" s="687"/>
      <c r="AU352" s="687"/>
    </row>
    <row r="353" spans="1:47" ht="11.25" customHeight="1">
      <c r="A353" s="687"/>
      <c r="B353" s="687"/>
      <c r="C353" s="687"/>
      <c r="G353" s="687"/>
      <c r="AB353" s="687"/>
      <c r="AL353" s="687"/>
      <c r="AU353" s="687"/>
    </row>
    <row r="354" spans="1:47" ht="11.25" customHeight="1">
      <c r="A354" s="687"/>
      <c r="B354" s="687"/>
      <c r="C354" s="687"/>
      <c r="G354" s="687"/>
      <c r="AB354" s="687"/>
      <c r="AL354" s="687"/>
      <c r="AU354" s="687"/>
    </row>
    <row r="355" spans="1:47" ht="11.25" customHeight="1">
      <c r="A355" s="687"/>
      <c r="B355" s="687"/>
      <c r="C355" s="687"/>
      <c r="G355" s="687"/>
      <c r="AB355" s="687"/>
      <c r="AL355" s="687"/>
      <c r="AU355" s="687"/>
    </row>
    <row r="356" spans="1:47" ht="11.25" customHeight="1">
      <c r="A356" s="687"/>
      <c r="B356" s="687"/>
      <c r="C356" s="687"/>
      <c r="G356" s="687"/>
      <c r="AB356" s="687"/>
      <c r="AL356" s="687"/>
      <c r="AU356" s="687"/>
    </row>
    <row r="357" spans="1:47" ht="11.25" customHeight="1">
      <c r="A357" s="687"/>
      <c r="B357" s="687"/>
      <c r="C357" s="687"/>
      <c r="G357" s="687"/>
      <c r="AB357" s="687"/>
      <c r="AL357" s="687"/>
      <c r="AU357" s="687"/>
    </row>
    <row r="358" spans="1:47" ht="11.25" customHeight="1">
      <c r="A358" s="687"/>
      <c r="B358" s="687"/>
      <c r="C358" s="687"/>
      <c r="G358" s="687"/>
      <c r="AB358" s="687"/>
      <c r="AL358" s="687"/>
      <c r="AU358" s="687"/>
    </row>
    <row r="359" spans="1:47" ht="11.25" customHeight="1">
      <c r="A359" s="687"/>
      <c r="B359" s="687"/>
      <c r="C359" s="687"/>
      <c r="G359" s="687"/>
      <c r="AB359" s="687"/>
      <c r="AL359" s="687"/>
      <c r="AU359" s="687"/>
    </row>
    <row r="360" spans="1:47" ht="11.25" customHeight="1">
      <c r="A360" s="687"/>
      <c r="B360" s="687"/>
      <c r="C360" s="687"/>
      <c r="G360" s="687"/>
      <c r="AB360" s="687"/>
      <c r="AL360" s="687"/>
      <c r="AU360" s="687"/>
    </row>
    <row r="361" spans="1:47" ht="11.25" customHeight="1">
      <c r="A361" s="687"/>
      <c r="B361" s="687"/>
      <c r="C361" s="687"/>
      <c r="G361" s="687"/>
      <c r="AB361" s="687"/>
      <c r="AL361" s="687"/>
      <c r="AU361" s="687"/>
    </row>
    <row r="362" spans="1:47" ht="11.25" customHeight="1">
      <c r="A362" s="687"/>
      <c r="B362" s="687"/>
      <c r="C362" s="687"/>
      <c r="G362" s="687"/>
      <c r="AB362" s="687"/>
      <c r="AL362" s="687"/>
      <c r="AU362" s="687"/>
    </row>
    <row r="363" spans="1:47" ht="11.25" customHeight="1">
      <c r="A363" s="687"/>
      <c r="B363" s="687"/>
      <c r="C363" s="687"/>
      <c r="G363" s="687"/>
      <c r="AB363" s="687"/>
      <c r="AL363" s="687"/>
      <c r="AU363" s="687"/>
    </row>
    <row r="364" spans="1:47" ht="11.25" customHeight="1">
      <c r="A364" s="687"/>
      <c r="B364" s="687"/>
      <c r="C364" s="687"/>
      <c r="G364" s="687"/>
      <c r="AB364" s="687"/>
      <c r="AL364" s="687"/>
      <c r="AU364" s="687"/>
    </row>
    <row r="365" spans="1:47" ht="11.25" customHeight="1">
      <c r="A365" s="687"/>
      <c r="B365" s="687"/>
      <c r="C365" s="687"/>
      <c r="G365" s="687"/>
      <c r="AB365" s="687"/>
      <c r="AL365" s="687"/>
      <c r="AU365" s="687"/>
    </row>
    <row r="366" spans="1:47" ht="11.25" customHeight="1">
      <c r="A366" s="687"/>
      <c r="B366" s="687"/>
      <c r="C366" s="687"/>
      <c r="G366" s="687"/>
      <c r="AB366" s="687"/>
      <c r="AL366" s="687"/>
      <c r="AU366" s="687"/>
    </row>
    <row r="367" spans="1:47" ht="11.25" customHeight="1">
      <c r="A367" s="687"/>
      <c r="B367" s="687"/>
      <c r="C367" s="687"/>
      <c r="G367" s="687"/>
      <c r="AB367" s="687"/>
      <c r="AL367" s="687"/>
      <c r="AU367" s="687"/>
    </row>
    <row r="368" spans="1:47" ht="11.25" customHeight="1">
      <c r="A368" s="687"/>
      <c r="B368" s="687"/>
      <c r="C368" s="687"/>
      <c r="G368" s="687"/>
      <c r="AB368" s="687"/>
      <c r="AL368" s="687"/>
      <c r="AU368" s="687"/>
    </row>
    <row r="369" spans="1:47" ht="11.25" customHeight="1">
      <c r="A369" s="687"/>
      <c r="B369" s="687"/>
      <c r="C369" s="687"/>
      <c r="G369" s="687"/>
      <c r="AB369" s="687"/>
      <c r="AL369" s="687"/>
      <c r="AU369" s="687"/>
    </row>
    <row r="370" spans="1:47" ht="11.25" customHeight="1">
      <c r="A370" s="687"/>
      <c r="B370" s="687"/>
      <c r="C370" s="687"/>
      <c r="G370" s="687"/>
      <c r="AB370" s="687"/>
      <c r="AL370" s="687"/>
      <c r="AU370" s="687"/>
    </row>
    <row r="371" spans="1:47" ht="11.25" customHeight="1">
      <c r="A371" s="687"/>
      <c r="B371" s="687"/>
      <c r="C371" s="687"/>
      <c r="G371" s="687"/>
      <c r="AB371" s="687"/>
      <c r="AL371" s="687"/>
      <c r="AU371" s="687"/>
    </row>
    <row r="372" spans="1:47" ht="11.25" customHeight="1">
      <c r="A372" s="687"/>
      <c r="B372" s="687"/>
      <c r="C372" s="687"/>
      <c r="G372" s="687"/>
      <c r="AB372" s="687"/>
      <c r="AL372" s="687"/>
      <c r="AU372" s="687"/>
    </row>
    <row r="373" spans="1:47" ht="11.25" customHeight="1">
      <c r="A373" s="687"/>
      <c r="B373" s="687"/>
      <c r="C373" s="687"/>
      <c r="G373" s="687"/>
      <c r="AB373" s="687"/>
      <c r="AL373" s="687"/>
      <c r="AU373" s="687"/>
    </row>
    <row r="374" spans="1:47" ht="11.25" customHeight="1">
      <c r="A374" s="687"/>
      <c r="B374" s="687"/>
      <c r="C374" s="687"/>
      <c r="G374" s="687"/>
      <c r="AB374" s="687"/>
      <c r="AL374" s="687"/>
      <c r="AU374" s="687"/>
    </row>
    <row r="375" spans="1:47" ht="11.25" customHeight="1">
      <c r="A375" s="687"/>
      <c r="B375" s="687"/>
      <c r="C375" s="687"/>
      <c r="G375" s="687"/>
      <c r="AB375" s="687"/>
      <c r="AL375" s="687"/>
      <c r="AU375" s="687"/>
    </row>
    <row r="376" spans="1:47" ht="11.25" customHeight="1">
      <c r="A376" s="687"/>
      <c r="B376" s="687"/>
      <c r="C376" s="687"/>
      <c r="G376" s="687"/>
      <c r="AB376" s="687"/>
      <c r="AL376" s="687"/>
      <c r="AU376" s="687"/>
    </row>
    <row r="377" spans="1:47" ht="11.25" customHeight="1">
      <c r="A377" s="687"/>
      <c r="B377" s="687"/>
      <c r="C377" s="687"/>
      <c r="G377" s="687"/>
      <c r="AB377" s="687"/>
      <c r="AL377" s="687"/>
      <c r="AU377" s="687"/>
    </row>
    <row r="378" spans="1:47" ht="11.25" customHeight="1">
      <c r="A378" s="687"/>
      <c r="B378" s="687"/>
      <c r="C378" s="687"/>
      <c r="G378" s="687"/>
      <c r="AB378" s="687"/>
      <c r="AL378" s="687"/>
      <c r="AU378" s="687"/>
    </row>
    <row r="379" spans="1:47" ht="11.25" customHeight="1">
      <c r="A379" s="687"/>
      <c r="B379" s="687"/>
      <c r="C379" s="687"/>
      <c r="G379" s="687"/>
      <c r="AB379" s="687"/>
      <c r="AL379" s="687"/>
      <c r="AU379" s="687"/>
    </row>
    <row r="380" spans="1:47" ht="11.25" customHeight="1">
      <c r="A380" s="687"/>
      <c r="B380" s="687"/>
      <c r="C380" s="687"/>
      <c r="G380" s="687"/>
      <c r="AB380" s="687"/>
      <c r="AL380" s="687"/>
      <c r="AU380" s="687"/>
    </row>
    <row r="381" spans="1:47" ht="11.25" customHeight="1">
      <c r="A381" s="687"/>
      <c r="B381" s="687"/>
      <c r="C381" s="687"/>
      <c r="G381" s="687"/>
      <c r="AB381" s="687"/>
      <c r="AL381" s="687"/>
      <c r="AU381" s="687"/>
    </row>
    <row r="382" spans="1:47" ht="11.25" customHeight="1">
      <c r="A382" s="687"/>
      <c r="B382" s="687"/>
      <c r="C382" s="687"/>
      <c r="G382" s="687"/>
      <c r="AB382" s="687"/>
      <c r="AL382" s="687"/>
      <c r="AU382" s="687"/>
    </row>
    <row r="383" spans="1:47" ht="11.25" customHeight="1">
      <c r="A383" s="687"/>
      <c r="B383" s="687"/>
      <c r="C383" s="687"/>
      <c r="G383" s="687"/>
      <c r="AB383" s="687"/>
      <c r="AL383" s="687"/>
      <c r="AU383" s="687"/>
    </row>
    <row r="384" spans="1:47" ht="11.25" customHeight="1">
      <c r="A384" s="687"/>
      <c r="B384" s="687"/>
      <c r="C384" s="687"/>
      <c r="G384" s="687"/>
      <c r="AB384" s="687"/>
      <c r="AL384" s="687"/>
      <c r="AU384" s="687"/>
    </row>
    <row r="385" spans="1:47" ht="11.25" customHeight="1">
      <c r="A385" s="687"/>
      <c r="B385" s="687"/>
      <c r="C385" s="687"/>
      <c r="G385" s="687"/>
      <c r="AB385" s="687"/>
      <c r="AL385" s="687"/>
      <c r="AU385" s="687"/>
    </row>
    <row r="386" spans="1:47" ht="11.25" customHeight="1">
      <c r="A386" s="687"/>
      <c r="B386" s="687"/>
      <c r="C386" s="687"/>
      <c r="G386" s="687"/>
      <c r="AB386" s="687"/>
      <c r="AL386" s="687"/>
      <c r="AU386" s="687"/>
    </row>
    <row r="387" spans="1:47" ht="11.25" customHeight="1">
      <c r="A387" s="687"/>
      <c r="B387" s="687"/>
      <c r="C387" s="687"/>
      <c r="G387" s="687"/>
      <c r="AB387" s="687"/>
      <c r="AL387" s="687"/>
      <c r="AU387" s="687"/>
    </row>
    <row r="388" spans="1:47" ht="11.25" customHeight="1">
      <c r="A388" s="687"/>
      <c r="B388" s="687"/>
      <c r="C388" s="687"/>
      <c r="G388" s="687"/>
      <c r="AB388" s="687"/>
      <c r="AL388" s="687"/>
      <c r="AU388" s="687"/>
    </row>
    <row r="389" spans="1:47" ht="11.25" customHeight="1">
      <c r="A389" s="687"/>
      <c r="B389" s="687"/>
      <c r="C389" s="687"/>
      <c r="G389" s="687"/>
      <c r="AB389" s="687"/>
      <c r="AL389" s="687"/>
      <c r="AU389" s="687"/>
    </row>
    <row r="390" spans="1:47" ht="11.25" customHeight="1">
      <c r="A390" s="687"/>
      <c r="B390" s="687"/>
      <c r="C390" s="687"/>
      <c r="G390" s="687"/>
      <c r="AB390" s="687"/>
      <c r="AL390" s="687"/>
      <c r="AU390" s="687"/>
    </row>
    <row r="391" spans="1:47" ht="11.25" customHeight="1">
      <c r="A391" s="687"/>
      <c r="B391" s="687"/>
      <c r="C391" s="687"/>
      <c r="G391" s="687"/>
      <c r="AB391" s="687"/>
      <c r="AL391" s="687"/>
      <c r="AU391" s="687"/>
    </row>
    <row r="392" spans="1:47" ht="11.25" customHeight="1">
      <c r="A392" s="687"/>
      <c r="B392" s="687"/>
      <c r="C392" s="687"/>
      <c r="G392" s="687"/>
      <c r="AB392" s="687"/>
      <c r="AL392" s="687"/>
      <c r="AU392" s="687"/>
    </row>
    <row r="393" spans="1:47" ht="11.25" customHeight="1">
      <c r="A393" s="687"/>
      <c r="B393" s="687"/>
      <c r="C393" s="687"/>
      <c r="G393" s="687"/>
      <c r="AB393" s="687"/>
      <c r="AL393" s="687"/>
      <c r="AU393" s="687"/>
    </row>
    <row r="394" spans="1:47" ht="11.25" customHeight="1">
      <c r="A394" s="687"/>
      <c r="B394" s="687"/>
      <c r="C394" s="687"/>
      <c r="G394" s="687"/>
      <c r="AB394" s="687"/>
      <c r="AL394" s="687"/>
      <c r="AU394" s="687"/>
    </row>
    <row r="395" spans="1:47" ht="11.25" customHeight="1">
      <c r="A395" s="687"/>
      <c r="B395" s="687"/>
      <c r="C395" s="687"/>
      <c r="G395" s="687"/>
      <c r="AB395" s="687"/>
      <c r="AL395" s="687"/>
      <c r="AU395" s="687"/>
    </row>
    <row r="396" spans="1:47" ht="11.25" customHeight="1">
      <c r="A396" s="687"/>
      <c r="B396" s="687"/>
      <c r="C396" s="687"/>
      <c r="G396" s="687"/>
      <c r="AB396" s="687"/>
      <c r="AL396" s="687"/>
      <c r="AU396" s="687"/>
    </row>
    <row r="397" spans="1:47" ht="11.25" customHeight="1">
      <c r="A397" s="687"/>
      <c r="B397" s="687"/>
      <c r="C397" s="687"/>
      <c r="G397" s="687"/>
      <c r="AB397" s="687"/>
      <c r="AL397" s="687"/>
      <c r="AU397" s="687"/>
    </row>
    <row r="398" spans="1:47" ht="11.25" customHeight="1">
      <c r="A398" s="687"/>
      <c r="B398" s="687"/>
      <c r="C398" s="687"/>
      <c r="G398" s="687"/>
      <c r="AB398" s="687"/>
      <c r="AL398" s="687"/>
      <c r="AU398" s="687"/>
    </row>
    <row r="399" spans="1:47" ht="11.25" customHeight="1">
      <c r="A399" s="687"/>
      <c r="B399" s="687"/>
      <c r="C399" s="687"/>
      <c r="G399" s="687"/>
      <c r="AB399" s="687"/>
      <c r="AL399" s="687"/>
      <c r="AU399" s="687"/>
    </row>
    <row r="400" spans="1:47" ht="11.25" customHeight="1">
      <c r="A400" s="687"/>
      <c r="B400" s="687"/>
      <c r="C400" s="687"/>
      <c r="G400" s="687"/>
      <c r="AB400" s="687"/>
      <c r="AL400" s="687"/>
      <c r="AU400" s="687"/>
    </row>
    <row r="401" spans="1:47" ht="11.25" customHeight="1">
      <c r="A401" s="687"/>
      <c r="B401" s="687"/>
      <c r="C401" s="687"/>
      <c r="G401" s="687"/>
      <c r="AB401" s="687"/>
      <c r="AL401" s="687"/>
      <c r="AU401" s="687"/>
    </row>
    <row r="402" spans="1:47" ht="11.25" customHeight="1">
      <c r="A402" s="687"/>
      <c r="B402" s="687"/>
      <c r="C402" s="687"/>
      <c r="G402" s="687"/>
      <c r="AB402" s="687"/>
      <c r="AL402" s="687"/>
      <c r="AU402" s="687"/>
    </row>
    <row r="403" spans="1:47" ht="11.25" customHeight="1">
      <c r="A403" s="687"/>
      <c r="B403" s="687"/>
      <c r="C403" s="687"/>
      <c r="G403" s="687"/>
      <c r="AB403" s="687"/>
      <c r="AL403" s="687"/>
      <c r="AU403" s="687"/>
    </row>
    <row r="404" spans="1:47" ht="11.25" customHeight="1">
      <c r="A404" s="687"/>
      <c r="B404" s="687"/>
      <c r="C404" s="687"/>
      <c r="G404" s="687"/>
      <c r="AB404" s="687"/>
      <c r="AL404" s="687"/>
      <c r="AU404" s="687"/>
    </row>
    <row r="405" spans="1:47" ht="11.25" customHeight="1">
      <c r="A405" s="687"/>
      <c r="B405" s="687"/>
      <c r="C405" s="687"/>
      <c r="G405" s="687"/>
      <c r="AB405" s="687"/>
      <c r="AL405" s="687"/>
      <c r="AU405" s="687"/>
    </row>
    <row r="406" spans="1:47" ht="11.25" customHeight="1">
      <c r="A406" s="687"/>
      <c r="B406" s="687"/>
      <c r="C406" s="687"/>
      <c r="G406" s="687"/>
      <c r="AB406" s="687"/>
      <c r="AL406" s="687"/>
      <c r="AU406" s="687"/>
    </row>
    <row r="407" spans="1:47" ht="11.25" customHeight="1">
      <c r="A407" s="687"/>
      <c r="B407" s="687"/>
      <c r="C407" s="687"/>
      <c r="G407" s="687"/>
      <c r="AB407" s="687"/>
      <c r="AL407" s="687"/>
      <c r="AU407" s="687"/>
    </row>
    <row r="408" spans="1:47" ht="11.25" customHeight="1">
      <c r="A408" s="687"/>
      <c r="B408" s="687"/>
      <c r="C408" s="687"/>
      <c r="G408" s="687"/>
      <c r="AB408" s="687"/>
      <c r="AL408" s="687"/>
      <c r="AU408" s="687"/>
    </row>
    <row r="409" spans="1:47" ht="11.25" customHeight="1">
      <c r="A409" s="687"/>
      <c r="B409" s="687"/>
      <c r="C409" s="687"/>
      <c r="G409" s="687"/>
      <c r="AB409" s="687"/>
      <c r="AL409" s="687"/>
      <c r="AU409" s="687"/>
    </row>
    <row r="410" spans="1:47" ht="11.25" customHeight="1">
      <c r="A410" s="687"/>
      <c r="B410" s="687"/>
      <c r="C410" s="687"/>
      <c r="G410" s="687"/>
      <c r="AB410" s="687"/>
      <c r="AL410" s="687"/>
      <c r="AU410" s="687"/>
    </row>
    <row r="411" spans="1:47" ht="11.25" customHeight="1">
      <c r="A411" s="687"/>
      <c r="B411" s="687"/>
      <c r="C411" s="687"/>
      <c r="G411" s="687"/>
      <c r="AB411" s="687"/>
      <c r="AL411" s="687"/>
      <c r="AU411" s="687"/>
    </row>
    <row r="412" spans="1:47" ht="11.25" customHeight="1">
      <c r="A412" s="687"/>
      <c r="B412" s="687"/>
      <c r="C412" s="687"/>
      <c r="G412" s="687"/>
      <c r="AB412" s="687"/>
      <c r="AL412" s="687"/>
      <c r="AU412" s="687"/>
    </row>
    <row r="413" spans="1:47" ht="11.25" customHeight="1">
      <c r="A413" s="687"/>
      <c r="B413" s="687"/>
      <c r="C413" s="687"/>
      <c r="G413" s="687"/>
      <c r="AB413" s="687"/>
      <c r="AL413" s="687"/>
      <c r="AU413" s="687"/>
    </row>
    <row r="414" spans="1:47" ht="11.25" customHeight="1">
      <c r="A414" s="687"/>
      <c r="B414" s="687"/>
      <c r="C414" s="687"/>
      <c r="G414" s="687"/>
      <c r="AB414" s="687"/>
      <c r="AL414" s="687"/>
      <c r="AU414" s="687"/>
    </row>
    <row r="415" spans="1:47" ht="11.25" customHeight="1">
      <c r="A415" s="687"/>
      <c r="B415" s="687"/>
      <c r="C415" s="687"/>
      <c r="G415" s="687"/>
      <c r="AB415" s="687"/>
      <c r="AL415" s="687"/>
      <c r="AU415" s="687"/>
    </row>
    <row r="416" spans="1:47" ht="11.25" customHeight="1">
      <c r="A416" s="687"/>
      <c r="B416" s="687"/>
      <c r="C416" s="687"/>
      <c r="G416" s="687"/>
      <c r="AB416" s="687"/>
      <c r="AL416" s="687"/>
      <c r="AU416" s="687"/>
    </row>
    <row r="417" spans="1:47" ht="11.25" customHeight="1">
      <c r="A417" s="687"/>
      <c r="B417" s="687"/>
      <c r="C417" s="687"/>
      <c r="G417" s="687"/>
      <c r="AB417" s="687"/>
      <c r="AL417" s="687"/>
      <c r="AU417" s="687"/>
    </row>
    <row r="418" spans="1:47" ht="11.25" customHeight="1">
      <c r="A418" s="687"/>
      <c r="B418" s="687"/>
      <c r="C418" s="687"/>
      <c r="G418" s="687"/>
      <c r="AB418" s="687"/>
      <c r="AL418" s="687"/>
      <c r="AU418" s="687"/>
    </row>
    <row r="419" spans="1:47" ht="11.25" customHeight="1">
      <c r="A419" s="687"/>
      <c r="B419" s="687"/>
      <c r="C419" s="687"/>
      <c r="G419" s="687"/>
      <c r="AB419" s="687"/>
      <c r="AL419" s="687"/>
      <c r="AU419" s="687"/>
    </row>
    <row r="420" spans="1:47" ht="11.25" customHeight="1">
      <c r="A420" s="687"/>
      <c r="B420" s="687"/>
      <c r="C420" s="687"/>
      <c r="G420" s="687"/>
      <c r="AB420" s="687"/>
      <c r="AL420" s="687"/>
      <c r="AU420" s="687"/>
    </row>
    <row r="421" spans="1:47" ht="11.25" customHeight="1">
      <c r="A421" s="687"/>
      <c r="B421" s="687"/>
      <c r="C421" s="687"/>
      <c r="G421" s="687"/>
      <c r="AB421" s="687"/>
      <c r="AL421" s="687"/>
      <c r="AU421" s="687"/>
    </row>
    <row r="422" spans="1:47" ht="11.25" customHeight="1">
      <c r="A422" s="687"/>
      <c r="B422" s="687"/>
      <c r="C422" s="687"/>
      <c r="G422" s="687"/>
      <c r="AB422" s="687"/>
      <c r="AL422" s="687"/>
      <c r="AU422" s="687"/>
    </row>
    <row r="423" spans="1:47" ht="11.25" customHeight="1">
      <c r="A423" s="687"/>
      <c r="B423" s="687"/>
      <c r="C423" s="687"/>
      <c r="G423" s="687"/>
      <c r="AB423" s="687"/>
      <c r="AL423" s="687"/>
      <c r="AU423" s="687"/>
    </row>
    <row r="424" spans="1:47" ht="11.25" customHeight="1">
      <c r="A424" s="687"/>
      <c r="B424" s="687"/>
      <c r="C424" s="687"/>
      <c r="G424" s="687"/>
      <c r="AB424" s="687"/>
      <c r="AL424" s="687"/>
      <c r="AU424" s="687"/>
    </row>
    <row r="425" spans="1:47" ht="11.25" customHeight="1">
      <c r="A425" s="687"/>
      <c r="B425" s="687"/>
      <c r="C425" s="687"/>
      <c r="G425" s="687"/>
      <c r="AB425" s="687"/>
      <c r="AL425" s="687"/>
      <c r="AU425" s="687"/>
    </row>
    <row r="426" spans="1:47" ht="11.25" customHeight="1">
      <c r="A426" s="687"/>
      <c r="B426" s="687"/>
      <c r="C426" s="687"/>
      <c r="G426" s="687"/>
      <c r="AB426" s="687"/>
      <c r="AL426" s="687"/>
      <c r="AU426" s="687"/>
    </row>
    <row r="427" spans="1:47" ht="11.25" customHeight="1">
      <c r="A427" s="687"/>
      <c r="B427" s="687"/>
      <c r="C427" s="687"/>
      <c r="G427" s="687"/>
      <c r="AB427" s="687"/>
      <c r="AL427" s="687"/>
      <c r="AU427" s="687"/>
    </row>
    <row r="428" spans="1:47" ht="11.25" customHeight="1">
      <c r="A428" s="687"/>
      <c r="B428" s="687"/>
      <c r="C428" s="687"/>
      <c r="G428" s="687"/>
      <c r="AB428" s="687"/>
      <c r="AL428" s="687"/>
      <c r="AU428" s="687"/>
    </row>
    <row r="429" spans="1:47" ht="11.25" customHeight="1">
      <c r="A429" s="687"/>
      <c r="B429" s="687"/>
      <c r="C429" s="687"/>
      <c r="G429" s="687"/>
      <c r="AB429" s="687"/>
      <c r="AL429" s="687"/>
      <c r="AU429" s="687"/>
    </row>
    <row r="430" spans="1:47" ht="11.25" customHeight="1">
      <c r="A430" s="687"/>
      <c r="B430" s="687"/>
      <c r="C430" s="687"/>
      <c r="G430" s="687"/>
      <c r="AB430" s="687"/>
      <c r="AL430" s="687"/>
      <c r="AU430" s="687"/>
    </row>
    <row r="431" spans="1:47" ht="11.25" customHeight="1">
      <c r="A431" s="687"/>
      <c r="B431" s="687"/>
      <c r="C431" s="687"/>
      <c r="G431" s="687"/>
      <c r="AB431" s="687"/>
      <c r="AL431" s="687"/>
      <c r="AU431" s="687"/>
    </row>
    <row r="432" spans="1:47" ht="11.25" customHeight="1">
      <c r="A432" s="687"/>
      <c r="B432" s="687"/>
      <c r="C432" s="687"/>
      <c r="G432" s="687"/>
      <c r="AB432" s="687"/>
      <c r="AL432" s="687"/>
      <c r="AU432" s="687"/>
    </row>
    <row r="433" spans="1:47" ht="11.25" customHeight="1">
      <c r="A433" s="687"/>
      <c r="B433" s="687"/>
      <c r="C433" s="687"/>
      <c r="G433" s="687"/>
      <c r="AB433" s="687"/>
      <c r="AL433" s="687"/>
      <c r="AU433" s="687"/>
    </row>
    <row r="434" spans="1:47" ht="11.25" customHeight="1">
      <c r="A434" s="687"/>
      <c r="B434" s="687"/>
      <c r="C434" s="687"/>
      <c r="G434" s="687"/>
      <c r="AB434" s="687"/>
      <c r="AL434" s="687"/>
      <c r="AU434" s="687"/>
    </row>
    <row r="435" spans="1:47" ht="11.25" customHeight="1">
      <c r="A435" s="687"/>
      <c r="B435" s="687"/>
      <c r="C435" s="687"/>
      <c r="G435" s="687"/>
      <c r="AB435" s="687"/>
      <c r="AL435" s="687"/>
      <c r="AU435" s="687"/>
    </row>
    <row r="436" spans="1:47" ht="11.25" customHeight="1">
      <c r="A436" s="687"/>
      <c r="B436" s="687"/>
      <c r="C436" s="687"/>
      <c r="G436" s="687"/>
      <c r="AB436" s="687"/>
      <c r="AL436" s="687"/>
      <c r="AU436" s="687"/>
    </row>
    <row r="437" spans="1:47" ht="11.25" customHeight="1">
      <c r="A437" s="687"/>
      <c r="B437" s="687"/>
      <c r="C437" s="687"/>
      <c r="G437" s="687"/>
      <c r="AB437" s="687"/>
      <c r="AL437" s="687"/>
      <c r="AU437" s="687"/>
    </row>
    <row r="438" spans="1:47" ht="11.25" customHeight="1">
      <c r="A438" s="687"/>
      <c r="B438" s="687"/>
      <c r="C438" s="687"/>
      <c r="G438" s="687"/>
      <c r="AB438" s="687"/>
      <c r="AL438" s="687"/>
      <c r="AU438" s="687"/>
    </row>
    <row r="439" spans="1:47" ht="11.25" customHeight="1">
      <c r="A439" s="687"/>
      <c r="B439" s="687"/>
      <c r="C439" s="687"/>
      <c r="G439" s="687"/>
      <c r="AB439" s="687"/>
      <c r="AL439" s="687"/>
      <c r="AU439" s="687"/>
    </row>
    <row r="440" spans="1:47" ht="11.25" customHeight="1">
      <c r="A440" s="687"/>
      <c r="B440" s="687"/>
      <c r="C440" s="687"/>
      <c r="G440" s="687"/>
      <c r="AB440" s="687"/>
      <c r="AL440" s="687"/>
      <c r="AU440" s="687"/>
    </row>
    <row r="441" spans="1:47" ht="11.25" customHeight="1">
      <c r="A441" s="687"/>
      <c r="B441" s="687"/>
      <c r="C441" s="687"/>
      <c r="G441" s="687"/>
      <c r="AB441" s="687"/>
      <c r="AL441" s="687"/>
      <c r="AU441" s="687"/>
    </row>
    <row r="442" spans="1:47" ht="11.25" customHeight="1">
      <c r="A442" s="687"/>
      <c r="B442" s="687"/>
      <c r="C442" s="687"/>
      <c r="G442" s="687"/>
      <c r="AB442" s="687"/>
      <c r="AL442" s="687"/>
      <c r="AU442" s="687"/>
    </row>
    <row r="443" spans="1:47" ht="11.25" customHeight="1">
      <c r="A443" s="687"/>
      <c r="B443" s="687"/>
      <c r="C443" s="687"/>
      <c r="G443" s="687"/>
      <c r="AB443" s="687"/>
      <c r="AL443" s="687"/>
      <c r="AU443" s="687"/>
    </row>
    <row r="444" spans="1:47" ht="11.25" customHeight="1">
      <c r="A444" s="687"/>
      <c r="B444" s="687"/>
      <c r="C444" s="687"/>
      <c r="G444" s="687"/>
      <c r="AB444" s="687"/>
      <c r="AL444" s="687"/>
      <c r="AU444" s="687"/>
    </row>
    <row r="445" spans="1:47" ht="11.25" customHeight="1">
      <c r="A445" s="687"/>
      <c r="B445" s="687"/>
      <c r="C445" s="687"/>
      <c r="G445" s="687"/>
      <c r="AB445" s="687"/>
      <c r="AL445" s="687"/>
      <c r="AU445" s="687"/>
    </row>
    <row r="446" spans="1:47" ht="11.25" customHeight="1">
      <c r="A446" s="687"/>
      <c r="B446" s="687"/>
      <c r="C446" s="687"/>
      <c r="G446" s="687"/>
      <c r="AB446" s="687"/>
      <c r="AL446" s="687"/>
      <c r="AU446" s="687"/>
    </row>
    <row r="447" spans="1:47" ht="11.25" customHeight="1">
      <c r="A447" s="687"/>
      <c r="B447" s="687"/>
      <c r="C447" s="687"/>
      <c r="G447" s="687"/>
      <c r="AB447" s="687"/>
      <c r="AL447" s="687"/>
      <c r="AU447" s="687"/>
    </row>
    <row r="448" spans="1:47" ht="11.25" customHeight="1">
      <c r="A448" s="687"/>
      <c r="B448" s="687"/>
      <c r="C448" s="687"/>
      <c r="G448" s="687"/>
      <c r="AB448" s="687"/>
      <c r="AL448" s="687"/>
      <c r="AU448" s="687"/>
    </row>
    <row r="449" spans="1:47" ht="11.25" customHeight="1">
      <c r="A449" s="687"/>
      <c r="B449" s="687"/>
      <c r="C449" s="687"/>
      <c r="G449" s="687"/>
      <c r="AB449" s="687"/>
      <c r="AL449" s="687"/>
      <c r="AU449" s="687"/>
    </row>
    <row r="450" spans="1:47" ht="11.25" customHeight="1">
      <c r="A450" s="687"/>
      <c r="B450" s="687"/>
      <c r="C450" s="687"/>
      <c r="G450" s="687"/>
      <c r="AB450" s="687"/>
      <c r="AL450" s="687"/>
      <c r="AU450" s="687"/>
    </row>
    <row r="451" spans="1:47" ht="11.25" customHeight="1">
      <c r="A451" s="687"/>
      <c r="B451" s="687"/>
      <c r="C451" s="687"/>
      <c r="G451" s="687"/>
      <c r="AB451" s="687"/>
      <c r="AL451" s="687"/>
      <c r="AU451" s="687"/>
    </row>
    <row r="452" spans="1:47" ht="11.25" customHeight="1">
      <c r="A452" s="687"/>
      <c r="B452" s="687"/>
      <c r="C452" s="687"/>
      <c r="G452" s="687"/>
      <c r="AB452" s="687"/>
      <c r="AL452" s="687"/>
      <c r="AU452" s="687"/>
    </row>
    <row r="453" spans="1:47" ht="11.25" customHeight="1">
      <c r="A453" s="687"/>
      <c r="B453" s="687"/>
      <c r="C453" s="687"/>
      <c r="G453" s="687"/>
      <c r="AB453" s="687"/>
      <c r="AL453" s="687"/>
      <c r="AU453" s="687"/>
    </row>
    <row r="454" spans="1:47" ht="11.25" customHeight="1">
      <c r="A454" s="687"/>
      <c r="B454" s="687"/>
      <c r="C454" s="687"/>
      <c r="G454" s="687"/>
      <c r="AB454" s="687"/>
      <c r="AL454" s="687"/>
      <c r="AU454" s="687"/>
    </row>
    <row r="455" spans="1:47" ht="11.25" customHeight="1">
      <c r="A455" s="687"/>
      <c r="B455" s="687"/>
      <c r="C455" s="687"/>
      <c r="G455" s="687"/>
      <c r="AB455" s="687"/>
      <c r="AL455" s="687"/>
      <c r="AU455" s="687"/>
    </row>
    <row r="456" spans="1:47" ht="11.25" customHeight="1">
      <c r="A456" s="687"/>
      <c r="B456" s="687"/>
      <c r="C456" s="687"/>
      <c r="G456" s="687"/>
      <c r="AB456" s="687"/>
      <c r="AL456" s="687"/>
      <c r="AU456" s="687"/>
    </row>
    <row r="457" spans="1:47" ht="11.25" customHeight="1">
      <c r="A457" s="687"/>
      <c r="B457" s="687"/>
      <c r="C457" s="687"/>
      <c r="G457" s="687"/>
      <c r="AB457" s="687"/>
      <c r="AL457" s="687"/>
      <c r="AU457" s="687"/>
    </row>
    <row r="458" spans="1:47" ht="11.25" customHeight="1">
      <c r="A458" s="687"/>
      <c r="B458" s="687"/>
      <c r="C458" s="687"/>
      <c r="G458" s="687"/>
      <c r="AB458" s="687"/>
      <c r="AL458" s="687"/>
      <c r="AU458" s="687"/>
    </row>
    <row r="459" spans="1:47" ht="11.25" customHeight="1">
      <c r="A459" s="687"/>
      <c r="B459" s="687"/>
      <c r="C459" s="687"/>
      <c r="G459" s="687"/>
      <c r="AB459" s="687"/>
      <c r="AL459" s="687"/>
      <c r="AU459" s="687"/>
    </row>
    <row r="460" spans="1:47" ht="11.25" customHeight="1">
      <c r="A460" s="687"/>
      <c r="B460" s="687"/>
      <c r="C460" s="687"/>
      <c r="G460" s="687"/>
      <c r="AB460" s="687"/>
      <c r="AL460" s="687"/>
      <c r="AU460" s="687"/>
    </row>
    <row r="461" spans="1:47" ht="11.25" customHeight="1">
      <c r="A461" s="687"/>
      <c r="B461" s="687"/>
      <c r="C461" s="687"/>
      <c r="G461" s="687"/>
      <c r="AB461" s="687"/>
      <c r="AL461" s="687"/>
      <c r="AU461" s="687"/>
    </row>
    <row r="462" spans="1:47" ht="11.25" customHeight="1">
      <c r="A462" s="687"/>
      <c r="B462" s="687"/>
      <c r="C462" s="687"/>
      <c r="G462" s="687"/>
      <c r="AB462" s="687"/>
      <c r="AL462" s="687"/>
      <c r="AU462" s="687"/>
    </row>
    <row r="463" spans="1:47" ht="11.25" customHeight="1">
      <c r="A463" s="687"/>
      <c r="B463" s="687"/>
      <c r="C463" s="687"/>
      <c r="G463" s="687"/>
      <c r="AB463" s="687"/>
      <c r="AL463" s="687"/>
      <c r="AU463" s="687"/>
    </row>
    <row r="464" spans="1:47" ht="11.25" customHeight="1">
      <c r="A464" s="687"/>
      <c r="B464" s="687"/>
      <c r="C464" s="687"/>
      <c r="G464" s="687"/>
      <c r="AB464" s="687"/>
      <c r="AL464" s="687"/>
      <c r="AU464" s="687"/>
    </row>
    <row r="465" spans="1:47" ht="11.25" customHeight="1">
      <c r="A465" s="687"/>
      <c r="B465" s="687"/>
      <c r="C465" s="687"/>
      <c r="G465" s="687"/>
      <c r="AB465" s="687"/>
      <c r="AL465" s="687"/>
      <c r="AU465" s="687"/>
    </row>
    <row r="466" spans="1:47" ht="11.25" customHeight="1">
      <c r="A466" s="687"/>
      <c r="B466" s="687"/>
      <c r="C466" s="687"/>
      <c r="G466" s="687"/>
      <c r="AB466" s="687"/>
      <c r="AL466" s="687"/>
      <c r="AU466" s="687"/>
    </row>
    <row r="467" spans="1:47" ht="11.25" customHeight="1">
      <c r="A467" s="687"/>
      <c r="B467" s="687"/>
      <c r="C467" s="687"/>
      <c r="G467" s="687"/>
      <c r="AB467" s="687"/>
      <c r="AL467" s="687"/>
      <c r="AU467" s="687"/>
    </row>
    <row r="468" spans="1:47" ht="11.25" customHeight="1">
      <c r="A468" s="687"/>
      <c r="B468" s="687"/>
      <c r="C468" s="687"/>
      <c r="G468" s="687"/>
      <c r="AB468" s="687"/>
      <c r="AL468" s="687"/>
      <c r="AU468" s="687"/>
    </row>
    <row r="469" spans="1:47" ht="11.25" customHeight="1">
      <c r="A469" s="687"/>
      <c r="B469" s="687"/>
      <c r="C469" s="687"/>
      <c r="G469" s="687"/>
      <c r="AB469" s="687"/>
      <c r="AL469" s="687"/>
      <c r="AU469" s="687"/>
    </row>
    <row r="470" spans="1:47" ht="11.25" customHeight="1">
      <c r="A470" s="687"/>
      <c r="B470" s="687"/>
      <c r="C470" s="687"/>
      <c r="G470" s="687"/>
      <c r="AB470" s="687"/>
      <c r="AL470" s="687"/>
      <c r="AU470" s="687"/>
    </row>
    <row r="471" spans="1:47" ht="11.25" customHeight="1">
      <c r="A471" s="687"/>
      <c r="B471" s="687"/>
      <c r="C471" s="687"/>
      <c r="G471" s="687"/>
      <c r="AB471" s="687"/>
      <c r="AL471" s="687"/>
      <c r="AU471" s="687"/>
    </row>
    <row r="472" spans="1:47" ht="11.25" customHeight="1">
      <c r="A472" s="687"/>
      <c r="B472" s="687"/>
      <c r="C472" s="687"/>
      <c r="G472" s="687"/>
      <c r="AB472" s="687"/>
      <c r="AL472" s="687"/>
      <c r="AU472" s="687"/>
    </row>
    <row r="473" spans="1:47" ht="11.25" customHeight="1">
      <c r="A473" s="687"/>
      <c r="B473" s="687"/>
      <c r="C473" s="687"/>
      <c r="G473" s="687"/>
      <c r="AB473" s="687"/>
      <c r="AL473" s="687"/>
      <c r="AU473" s="687"/>
    </row>
    <row r="474" spans="1:47" ht="11.25" customHeight="1">
      <c r="A474" s="687"/>
      <c r="B474" s="687"/>
      <c r="C474" s="687"/>
      <c r="G474" s="687"/>
      <c r="AB474" s="687"/>
      <c r="AL474" s="687"/>
      <c r="AU474" s="687"/>
    </row>
    <row r="475" spans="1:47" ht="11.25" customHeight="1">
      <c r="A475" s="687"/>
      <c r="B475" s="687"/>
      <c r="C475" s="687"/>
      <c r="G475" s="687"/>
      <c r="AB475" s="687"/>
      <c r="AL475" s="687"/>
      <c r="AU475" s="687"/>
    </row>
    <row r="476" spans="1:47" ht="11.25" customHeight="1">
      <c r="A476" s="687"/>
      <c r="B476" s="687"/>
      <c r="C476" s="687"/>
      <c r="G476" s="687"/>
      <c r="AB476" s="687"/>
      <c r="AL476" s="687"/>
      <c r="AU476" s="687"/>
    </row>
    <row r="477" spans="1:47" ht="11.25" customHeight="1">
      <c r="A477" s="687"/>
      <c r="B477" s="687"/>
      <c r="C477" s="687"/>
      <c r="G477" s="687"/>
      <c r="AB477" s="687"/>
      <c r="AL477" s="687"/>
      <c r="AU477" s="687"/>
    </row>
    <row r="478" spans="1:47" ht="11.25" customHeight="1">
      <c r="A478" s="687"/>
      <c r="B478" s="687"/>
      <c r="C478" s="687"/>
      <c r="G478" s="687"/>
      <c r="AB478" s="687"/>
      <c r="AL478" s="687"/>
      <c r="AU478" s="687"/>
    </row>
    <row r="479" spans="1:47" ht="11.25" customHeight="1">
      <c r="A479" s="687"/>
      <c r="B479" s="687"/>
      <c r="C479" s="687"/>
      <c r="G479" s="687"/>
      <c r="AB479" s="687"/>
      <c r="AL479" s="687"/>
      <c r="AU479" s="687"/>
    </row>
    <row r="480" spans="1:47" ht="11.25" customHeight="1">
      <c r="A480" s="687"/>
      <c r="B480" s="687"/>
      <c r="C480" s="687"/>
      <c r="G480" s="687"/>
      <c r="AB480" s="687"/>
      <c r="AL480" s="687"/>
      <c r="AU480" s="687"/>
    </row>
    <row r="481" spans="1:47" ht="11.25" customHeight="1">
      <c r="A481" s="687"/>
      <c r="B481" s="687"/>
      <c r="C481" s="687"/>
      <c r="G481" s="687"/>
      <c r="AB481" s="687"/>
      <c r="AL481" s="687"/>
      <c r="AU481" s="687"/>
    </row>
    <row r="482" spans="1:47" ht="11.25" customHeight="1">
      <c r="A482" s="687"/>
      <c r="B482" s="687"/>
      <c r="C482" s="687"/>
      <c r="G482" s="687"/>
      <c r="AB482" s="687"/>
      <c r="AL482" s="687"/>
      <c r="AU482" s="687"/>
    </row>
    <row r="483" spans="1:47" ht="11.25" customHeight="1">
      <c r="A483" s="687"/>
      <c r="B483" s="687"/>
      <c r="C483" s="687"/>
      <c r="G483" s="687"/>
      <c r="AB483" s="687"/>
      <c r="AL483" s="687"/>
      <c r="AU483" s="687"/>
    </row>
    <row r="484" spans="1:47" ht="11.25" customHeight="1">
      <c r="A484" s="687"/>
      <c r="B484" s="687"/>
      <c r="C484" s="687"/>
      <c r="G484" s="687"/>
      <c r="AB484" s="687"/>
      <c r="AL484" s="687"/>
      <c r="AU484" s="687"/>
    </row>
    <row r="485" spans="1:47" ht="11.25" customHeight="1">
      <c r="A485" s="687"/>
      <c r="B485" s="687"/>
      <c r="C485" s="687"/>
      <c r="G485" s="687"/>
      <c r="AB485" s="687"/>
      <c r="AL485" s="687"/>
      <c r="AU485" s="687"/>
    </row>
    <row r="486" spans="1:47" ht="11.25" customHeight="1">
      <c r="A486" s="687"/>
      <c r="B486" s="687"/>
      <c r="C486" s="687"/>
      <c r="G486" s="687"/>
      <c r="AB486" s="687"/>
      <c r="AL486" s="687"/>
      <c r="AU486" s="687"/>
    </row>
    <row r="487" spans="1:47" ht="11.25" customHeight="1">
      <c r="A487" s="687"/>
      <c r="B487" s="687"/>
      <c r="C487" s="687"/>
      <c r="G487" s="687"/>
      <c r="AB487" s="687"/>
      <c r="AL487" s="687"/>
      <c r="AU487" s="687"/>
    </row>
    <row r="488" spans="1:47" ht="11.25" customHeight="1">
      <c r="A488" s="687"/>
      <c r="B488" s="687"/>
      <c r="C488" s="687"/>
      <c r="G488" s="687"/>
      <c r="AB488" s="687"/>
      <c r="AL488" s="687"/>
      <c r="AU488" s="687"/>
    </row>
    <row r="489" spans="1:47" ht="11.25" customHeight="1">
      <c r="A489" s="687"/>
      <c r="B489" s="687"/>
      <c r="C489" s="687"/>
      <c r="G489" s="687"/>
      <c r="AB489" s="687"/>
      <c r="AL489" s="687"/>
      <c r="AU489" s="687"/>
    </row>
    <row r="490" spans="1:47" ht="11.25" customHeight="1">
      <c r="A490" s="687"/>
      <c r="B490" s="687"/>
      <c r="C490" s="687"/>
      <c r="G490" s="687"/>
      <c r="AB490" s="687"/>
      <c r="AL490" s="687"/>
      <c r="AU490" s="687"/>
    </row>
    <row r="491" spans="1:47" ht="11.25" customHeight="1">
      <c r="A491" s="687"/>
      <c r="B491" s="687"/>
      <c r="C491" s="687"/>
      <c r="G491" s="687"/>
      <c r="AB491" s="687"/>
      <c r="AL491" s="687"/>
      <c r="AU491" s="687"/>
    </row>
    <row r="492" spans="1:47" ht="11.25" customHeight="1">
      <c r="A492" s="687"/>
      <c r="B492" s="687"/>
      <c r="C492" s="687"/>
      <c r="G492" s="687"/>
      <c r="AB492" s="687"/>
      <c r="AL492" s="687"/>
      <c r="AU492" s="687"/>
    </row>
    <row r="493" spans="1:47" ht="11.25" customHeight="1">
      <c r="A493" s="687"/>
      <c r="B493" s="687"/>
      <c r="C493" s="687"/>
      <c r="G493" s="687"/>
      <c r="AB493" s="687"/>
      <c r="AL493" s="687"/>
      <c r="AU493" s="687"/>
    </row>
    <row r="494" spans="1:47" ht="11.25" customHeight="1">
      <c r="A494" s="687"/>
      <c r="B494" s="687"/>
      <c r="C494" s="687"/>
      <c r="G494" s="687"/>
      <c r="AB494" s="687"/>
      <c r="AL494" s="687"/>
      <c r="AU494" s="687"/>
    </row>
    <row r="495" spans="1:47" ht="11.25" customHeight="1">
      <c r="A495" s="687"/>
      <c r="B495" s="687"/>
      <c r="C495" s="687"/>
      <c r="G495" s="687"/>
      <c r="AB495" s="687"/>
      <c r="AL495" s="687"/>
      <c r="AU495" s="687"/>
    </row>
    <row r="496" spans="1:47" ht="11.25" customHeight="1">
      <c r="A496" s="687"/>
      <c r="B496" s="687"/>
      <c r="C496" s="687"/>
      <c r="G496" s="687"/>
      <c r="AB496" s="687"/>
      <c r="AL496" s="687"/>
      <c r="AU496" s="687"/>
    </row>
    <row r="497" spans="1:47" ht="11.25" customHeight="1">
      <c r="A497" s="687"/>
      <c r="B497" s="687"/>
      <c r="C497" s="687"/>
      <c r="G497" s="687"/>
      <c r="AB497" s="687"/>
      <c r="AL497" s="687"/>
      <c r="AU497" s="687"/>
    </row>
    <row r="498" spans="1:47" ht="11.25" customHeight="1">
      <c r="A498" s="687"/>
      <c r="B498" s="687"/>
      <c r="C498" s="687"/>
      <c r="G498" s="687"/>
      <c r="AB498" s="687"/>
      <c r="AL498" s="687"/>
      <c r="AU498" s="687"/>
    </row>
    <row r="499" spans="1:47" ht="11.25" customHeight="1">
      <c r="A499" s="687"/>
      <c r="B499" s="687"/>
      <c r="C499" s="687"/>
      <c r="G499" s="687"/>
      <c r="AB499" s="687"/>
      <c r="AL499" s="687"/>
      <c r="AU499" s="687"/>
    </row>
    <row r="500" spans="1:47" ht="11.25" customHeight="1">
      <c r="A500" s="687"/>
      <c r="B500" s="687"/>
      <c r="C500" s="687"/>
      <c r="G500" s="687"/>
      <c r="AB500" s="687"/>
      <c r="AL500" s="687"/>
      <c r="AU500" s="687"/>
    </row>
    <row r="501" spans="1:47" ht="11.25" customHeight="1">
      <c r="A501" s="687"/>
      <c r="B501" s="687"/>
      <c r="C501" s="687"/>
      <c r="G501" s="687"/>
      <c r="AB501" s="687"/>
      <c r="AL501" s="687"/>
      <c r="AU501" s="687"/>
    </row>
    <row r="502" spans="1:47" ht="11.25" customHeight="1">
      <c r="A502" s="687"/>
      <c r="B502" s="687"/>
      <c r="C502" s="687"/>
      <c r="G502" s="687"/>
      <c r="AB502" s="687"/>
      <c r="AL502" s="687"/>
      <c r="AU502" s="687"/>
    </row>
    <row r="503" spans="1:47" ht="11.25" customHeight="1">
      <c r="A503" s="687"/>
      <c r="B503" s="687"/>
      <c r="C503" s="687"/>
      <c r="G503" s="687"/>
      <c r="AB503" s="687"/>
      <c r="AL503" s="687"/>
      <c r="AU503" s="687"/>
    </row>
    <row r="504" spans="1:47" ht="11.25" customHeight="1">
      <c r="A504" s="687"/>
      <c r="B504" s="687"/>
      <c r="C504" s="687"/>
      <c r="G504" s="687"/>
      <c r="AB504" s="687"/>
      <c r="AL504" s="687"/>
      <c r="AU504" s="687"/>
    </row>
    <row r="505" spans="1:47" ht="11.25" customHeight="1">
      <c r="A505" s="687"/>
      <c r="B505" s="687"/>
      <c r="C505" s="687"/>
      <c r="G505" s="687"/>
      <c r="AB505" s="687"/>
      <c r="AL505" s="687"/>
      <c r="AU505" s="687"/>
    </row>
    <row r="506" spans="1:47" ht="11.25" customHeight="1">
      <c r="A506" s="687"/>
      <c r="B506" s="687"/>
      <c r="C506" s="687"/>
      <c r="G506" s="687"/>
      <c r="AB506" s="687"/>
      <c r="AL506" s="687"/>
      <c r="AU506" s="687"/>
    </row>
    <row r="507" spans="1:47" ht="11.25" customHeight="1">
      <c r="A507" s="687"/>
      <c r="B507" s="687"/>
      <c r="C507" s="687"/>
      <c r="G507" s="687"/>
      <c r="AB507" s="687"/>
      <c r="AL507" s="687"/>
      <c r="AU507" s="687"/>
    </row>
    <row r="508" spans="1:47" ht="11.25" customHeight="1">
      <c r="A508" s="687"/>
      <c r="B508" s="687"/>
      <c r="C508" s="687"/>
      <c r="G508" s="687"/>
      <c r="AB508" s="687"/>
      <c r="AL508" s="687"/>
      <c r="AU508" s="687"/>
    </row>
    <row r="509" spans="1:47" ht="11.25" customHeight="1">
      <c r="A509" s="687"/>
      <c r="B509" s="687"/>
      <c r="C509" s="687"/>
      <c r="G509" s="687"/>
      <c r="AB509" s="687"/>
      <c r="AL509" s="687"/>
      <c r="AU509" s="687"/>
    </row>
    <row r="510" spans="1:47" ht="11.25" customHeight="1">
      <c r="A510" s="687"/>
      <c r="B510" s="687"/>
      <c r="C510" s="687"/>
      <c r="G510" s="687"/>
      <c r="AB510" s="687"/>
      <c r="AL510" s="687"/>
      <c r="AU510" s="687"/>
    </row>
    <row r="511" spans="1:47" ht="11.25" customHeight="1">
      <c r="A511" s="687"/>
      <c r="B511" s="687"/>
      <c r="C511" s="687"/>
      <c r="G511" s="687"/>
      <c r="AB511" s="687"/>
      <c r="AL511" s="687"/>
      <c r="AU511" s="687"/>
    </row>
    <row r="512" spans="1:47" ht="11.25" customHeight="1">
      <c r="A512" s="687"/>
      <c r="B512" s="687"/>
      <c r="C512" s="687"/>
      <c r="G512" s="687"/>
      <c r="AB512" s="687"/>
      <c r="AL512" s="687"/>
      <c r="AU512" s="687"/>
    </row>
    <row r="513" spans="1:47" ht="11.25" customHeight="1">
      <c r="A513" s="687"/>
      <c r="B513" s="687"/>
      <c r="C513" s="687"/>
      <c r="G513" s="687"/>
      <c r="AB513" s="687"/>
      <c r="AL513" s="687"/>
      <c r="AU513" s="687"/>
    </row>
    <row r="514" spans="1:47" ht="11.25" customHeight="1">
      <c r="A514" s="687"/>
      <c r="B514" s="687"/>
      <c r="C514" s="687"/>
      <c r="G514" s="687"/>
      <c r="AB514" s="687"/>
      <c r="AL514" s="687"/>
      <c r="AU514" s="687"/>
    </row>
    <row r="515" spans="1:47" ht="11.25" customHeight="1">
      <c r="A515" s="687"/>
      <c r="B515" s="687"/>
      <c r="C515" s="687"/>
      <c r="G515" s="687"/>
      <c r="AB515" s="687"/>
      <c r="AL515" s="687"/>
      <c r="AU515" s="687"/>
    </row>
    <row r="516" spans="1:47" ht="11.25" customHeight="1">
      <c r="A516" s="687"/>
      <c r="B516" s="687"/>
      <c r="C516" s="687"/>
      <c r="G516" s="687"/>
      <c r="AB516" s="687"/>
      <c r="AL516" s="687"/>
      <c r="AU516" s="687"/>
    </row>
    <row r="517" spans="1:47" ht="11.25" customHeight="1">
      <c r="A517" s="687"/>
      <c r="B517" s="687"/>
      <c r="C517" s="687"/>
      <c r="G517" s="687"/>
      <c r="AB517" s="687"/>
      <c r="AL517" s="687"/>
      <c r="AU517" s="687"/>
    </row>
    <row r="518" spans="1:47" ht="11.25" customHeight="1">
      <c r="A518" s="687"/>
      <c r="B518" s="687"/>
      <c r="C518" s="687"/>
      <c r="G518" s="687"/>
      <c r="AB518" s="687"/>
      <c r="AL518" s="687"/>
      <c r="AU518" s="687"/>
    </row>
    <row r="519" spans="1:47" ht="11.25" customHeight="1">
      <c r="A519" s="687"/>
      <c r="B519" s="687"/>
      <c r="C519" s="687"/>
      <c r="G519" s="687"/>
      <c r="AB519" s="687"/>
      <c r="AL519" s="687"/>
      <c r="AU519" s="687"/>
    </row>
    <row r="520" spans="1:47" ht="11.25" customHeight="1">
      <c r="A520" s="687"/>
      <c r="B520" s="687"/>
      <c r="C520" s="687"/>
      <c r="G520" s="687"/>
      <c r="AB520" s="687"/>
      <c r="AL520" s="687"/>
      <c r="AU520" s="687"/>
    </row>
    <row r="521" spans="1:47" ht="11.25" customHeight="1">
      <c r="A521" s="687"/>
      <c r="B521" s="687"/>
      <c r="C521" s="687"/>
      <c r="G521" s="687"/>
      <c r="AB521" s="687"/>
      <c r="AL521" s="687"/>
      <c r="AU521" s="687"/>
    </row>
    <row r="522" spans="1:47" ht="11.25" customHeight="1">
      <c r="A522" s="687"/>
      <c r="B522" s="687"/>
      <c r="C522" s="687"/>
      <c r="G522" s="687"/>
      <c r="AB522" s="687"/>
      <c r="AL522" s="687"/>
      <c r="AU522" s="687"/>
    </row>
    <row r="523" spans="1:47" ht="11.25" customHeight="1">
      <c r="A523" s="687"/>
      <c r="B523" s="687"/>
      <c r="C523" s="687"/>
      <c r="G523" s="687"/>
      <c r="AB523" s="687"/>
      <c r="AL523" s="687"/>
      <c r="AU523" s="687"/>
    </row>
    <row r="524" spans="1:47" ht="11.25" customHeight="1">
      <c r="A524" s="687"/>
      <c r="B524" s="687"/>
      <c r="C524" s="687"/>
      <c r="G524" s="687"/>
      <c r="AB524" s="687"/>
      <c r="AL524" s="687"/>
      <c r="AU524" s="687"/>
    </row>
    <row r="525" spans="1:47" ht="11.25" customHeight="1">
      <c r="A525" s="687"/>
      <c r="B525" s="687"/>
      <c r="C525" s="687"/>
      <c r="G525" s="687"/>
      <c r="AB525" s="687"/>
      <c r="AL525" s="687"/>
      <c r="AU525" s="687"/>
    </row>
    <row r="526" spans="1:47" ht="11.25" customHeight="1">
      <c r="A526" s="687"/>
      <c r="B526" s="687"/>
      <c r="C526" s="687"/>
      <c r="G526" s="687"/>
      <c r="AB526" s="687"/>
      <c r="AL526" s="687"/>
      <c r="AU526" s="687"/>
    </row>
    <row r="527" spans="1:47" ht="11.25" customHeight="1">
      <c r="A527" s="687"/>
      <c r="B527" s="687"/>
      <c r="C527" s="687"/>
      <c r="G527" s="687"/>
      <c r="AB527" s="687"/>
      <c r="AL527" s="687"/>
      <c r="AU527" s="687"/>
    </row>
    <row r="528" spans="1:47" ht="11.25" customHeight="1">
      <c r="A528" s="687"/>
      <c r="B528" s="687"/>
      <c r="C528" s="687"/>
      <c r="G528" s="687"/>
      <c r="AB528" s="687"/>
      <c r="AL528" s="687"/>
      <c r="AU528" s="687"/>
    </row>
    <row r="529" spans="1:47" ht="11.25" customHeight="1">
      <c r="A529" s="687"/>
      <c r="B529" s="687"/>
      <c r="C529" s="687"/>
      <c r="G529" s="687"/>
      <c r="AB529" s="687"/>
      <c r="AL529" s="687"/>
      <c r="AU529" s="687"/>
    </row>
    <row r="530" spans="1:47" ht="11.25" customHeight="1">
      <c r="A530" s="687"/>
      <c r="B530" s="687"/>
      <c r="C530" s="687"/>
      <c r="G530" s="687"/>
      <c r="AB530" s="687"/>
      <c r="AL530" s="687"/>
      <c r="AU530" s="687"/>
    </row>
    <row r="531" spans="1:47" ht="11.25" customHeight="1">
      <c r="A531" s="687"/>
      <c r="B531" s="687"/>
      <c r="C531" s="687"/>
      <c r="G531" s="687"/>
      <c r="AB531" s="687"/>
      <c r="AL531" s="687"/>
      <c r="AU531" s="687"/>
    </row>
    <row r="532" spans="1:47" ht="11.25" customHeight="1">
      <c r="A532" s="687"/>
      <c r="B532" s="687"/>
      <c r="C532" s="687"/>
      <c r="G532" s="687"/>
      <c r="AB532" s="687"/>
      <c r="AL532" s="687"/>
      <c r="AU532" s="687"/>
    </row>
    <row r="533" spans="1:47" ht="11.25" customHeight="1">
      <c r="A533" s="687"/>
      <c r="B533" s="687"/>
      <c r="C533" s="687"/>
      <c r="G533" s="687"/>
      <c r="AB533" s="687"/>
      <c r="AL533" s="687"/>
      <c r="AU533" s="687"/>
    </row>
    <row r="534" spans="1:47" ht="11.25" customHeight="1">
      <c r="A534" s="687"/>
      <c r="B534" s="687"/>
      <c r="C534" s="687"/>
      <c r="G534" s="687"/>
      <c r="AB534" s="687"/>
      <c r="AL534" s="687"/>
      <c r="AU534" s="687"/>
    </row>
    <row r="535" spans="1:47" ht="11.25" customHeight="1">
      <c r="A535" s="687"/>
      <c r="B535" s="687"/>
      <c r="C535" s="687"/>
      <c r="G535" s="687"/>
      <c r="AB535" s="687"/>
      <c r="AL535" s="687"/>
      <c r="AU535" s="687"/>
    </row>
    <row r="536" spans="1:47" ht="11.25" customHeight="1">
      <c r="A536" s="687"/>
      <c r="B536" s="687"/>
      <c r="C536" s="687"/>
      <c r="G536" s="687"/>
      <c r="AB536" s="687"/>
      <c r="AL536" s="687"/>
      <c r="AU536" s="687"/>
    </row>
    <row r="537" spans="1:47" ht="11.25" customHeight="1">
      <c r="A537" s="687"/>
      <c r="B537" s="687"/>
      <c r="C537" s="687"/>
      <c r="G537" s="687"/>
      <c r="AB537" s="687"/>
      <c r="AL537" s="687"/>
      <c r="AU537" s="687"/>
    </row>
    <row r="538" spans="1:47" ht="11.25" customHeight="1">
      <c r="A538" s="687"/>
      <c r="B538" s="687"/>
      <c r="C538" s="687"/>
      <c r="G538" s="687"/>
      <c r="AB538" s="687"/>
      <c r="AL538" s="687"/>
      <c r="AU538" s="687"/>
    </row>
    <row r="539" spans="1:47" ht="11.25" customHeight="1">
      <c r="A539" s="687"/>
      <c r="B539" s="687"/>
      <c r="C539" s="687"/>
      <c r="G539" s="687"/>
      <c r="AB539" s="687"/>
      <c r="AL539" s="687"/>
      <c r="AU539" s="687"/>
    </row>
    <row r="540" spans="1:47" ht="11.25" customHeight="1">
      <c r="A540" s="687"/>
      <c r="B540" s="687"/>
      <c r="C540" s="687"/>
      <c r="G540" s="687"/>
      <c r="AB540" s="687"/>
      <c r="AL540" s="687"/>
      <c r="AU540" s="687"/>
    </row>
    <row r="541" spans="1:47" ht="11.25" customHeight="1">
      <c r="A541" s="687"/>
      <c r="B541" s="687"/>
      <c r="C541" s="687"/>
      <c r="G541" s="687"/>
      <c r="AB541" s="687"/>
      <c r="AL541" s="687"/>
      <c r="AU541" s="687"/>
    </row>
    <row r="542" spans="1:47" ht="11.25" customHeight="1">
      <c r="A542" s="687"/>
      <c r="B542" s="687"/>
      <c r="C542" s="687"/>
      <c r="G542" s="687"/>
      <c r="AB542" s="687"/>
      <c r="AL542" s="687"/>
      <c r="AU542" s="687"/>
    </row>
    <row r="543" spans="1:47" ht="11.25" customHeight="1">
      <c r="A543" s="687"/>
      <c r="B543" s="687"/>
      <c r="C543" s="687"/>
      <c r="G543" s="687"/>
      <c r="AB543" s="687"/>
      <c r="AL543" s="687"/>
      <c r="AU543" s="687"/>
    </row>
    <row r="544" spans="1:47" ht="11.25" customHeight="1">
      <c r="A544" s="687"/>
      <c r="B544" s="687"/>
      <c r="C544" s="687"/>
      <c r="G544" s="687"/>
      <c r="AB544" s="687"/>
      <c r="AL544" s="687"/>
      <c r="AU544" s="687"/>
    </row>
    <row r="545" spans="1:47" ht="11.25" customHeight="1">
      <c r="A545" s="687"/>
      <c r="B545" s="687"/>
      <c r="C545" s="687"/>
      <c r="G545" s="687"/>
      <c r="AB545" s="687"/>
      <c r="AL545" s="687"/>
      <c r="AU545" s="687"/>
    </row>
    <row r="546" spans="1:47" ht="11.25" customHeight="1">
      <c r="A546" s="687"/>
      <c r="B546" s="687"/>
      <c r="C546" s="687"/>
      <c r="G546" s="687"/>
      <c r="AB546" s="687"/>
      <c r="AL546" s="687"/>
      <c r="AU546" s="687"/>
    </row>
    <row r="547" spans="1:47" ht="11.25" customHeight="1">
      <c r="A547" s="687"/>
      <c r="B547" s="687"/>
      <c r="C547" s="687"/>
      <c r="G547" s="687"/>
      <c r="AB547" s="687"/>
      <c r="AL547" s="687"/>
      <c r="AU547" s="687"/>
    </row>
    <row r="548" spans="1:47" ht="11.25" customHeight="1">
      <c r="A548" s="687"/>
      <c r="B548" s="687"/>
      <c r="C548" s="687"/>
      <c r="G548" s="687"/>
      <c r="AB548" s="687"/>
      <c r="AL548" s="687"/>
      <c r="AU548" s="687"/>
    </row>
    <row r="549" spans="1:47" ht="11.25" customHeight="1">
      <c r="A549" s="687"/>
      <c r="B549" s="687"/>
      <c r="C549" s="687"/>
      <c r="G549" s="687"/>
      <c r="AB549" s="687"/>
      <c r="AL549" s="687"/>
      <c r="AU549" s="687"/>
    </row>
    <row r="550" spans="1:47" ht="11.25" customHeight="1">
      <c r="A550" s="687"/>
      <c r="B550" s="687"/>
      <c r="C550" s="687"/>
      <c r="G550" s="687"/>
      <c r="AB550" s="687"/>
      <c r="AL550" s="687"/>
      <c r="AU550" s="687"/>
    </row>
    <row r="551" spans="1:47" ht="11.25" customHeight="1">
      <c r="A551" s="687"/>
      <c r="B551" s="687"/>
      <c r="C551" s="687"/>
      <c r="G551" s="687"/>
      <c r="AB551" s="687"/>
      <c r="AL551" s="687"/>
      <c r="AU551" s="687"/>
    </row>
    <row r="552" spans="1:47" ht="11.25" customHeight="1">
      <c r="A552" s="687"/>
      <c r="B552" s="687"/>
      <c r="C552" s="687"/>
      <c r="G552" s="687"/>
      <c r="AB552" s="687"/>
      <c r="AL552" s="687"/>
      <c r="AU552" s="687"/>
    </row>
    <row r="553" spans="1:47" ht="11.25" customHeight="1">
      <c r="A553" s="687"/>
      <c r="B553" s="687"/>
      <c r="C553" s="687"/>
      <c r="G553" s="687"/>
      <c r="AB553" s="687"/>
      <c r="AL553" s="687"/>
      <c r="AU553" s="687"/>
    </row>
    <row r="554" spans="1:47" ht="11.25" customHeight="1">
      <c r="A554" s="687"/>
      <c r="B554" s="687"/>
      <c r="C554" s="687"/>
      <c r="G554" s="687"/>
      <c r="AB554" s="687"/>
      <c r="AL554" s="687"/>
      <c r="AU554" s="687"/>
    </row>
    <row r="555" spans="1:47" ht="11.25" customHeight="1">
      <c r="A555" s="687"/>
      <c r="B555" s="687"/>
      <c r="C555" s="687"/>
      <c r="G555" s="687"/>
      <c r="AB555" s="687"/>
      <c r="AL555" s="687"/>
      <c r="AU555" s="687"/>
    </row>
    <row r="556" spans="1:47" ht="11.25" customHeight="1">
      <c r="A556" s="687"/>
      <c r="B556" s="687"/>
      <c r="C556" s="687"/>
      <c r="G556" s="687"/>
      <c r="AB556" s="687"/>
      <c r="AL556" s="687"/>
      <c r="AU556" s="687"/>
    </row>
    <row r="557" spans="1:47" ht="11.25" customHeight="1">
      <c r="A557" s="687"/>
      <c r="B557" s="687"/>
      <c r="C557" s="687"/>
      <c r="G557" s="687"/>
      <c r="AB557" s="687"/>
      <c r="AL557" s="687"/>
      <c r="AU557" s="687"/>
    </row>
    <row r="558" spans="1:47" ht="11.25" customHeight="1">
      <c r="A558" s="687"/>
      <c r="B558" s="687"/>
      <c r="C558" s="687"/>
      <c r="G558" s="687"/>
      <c r="AB558" s="687"/>
      <c r="AL558" s="687"/>
      <c r="AU558" s="687"/>
    </row>
    <row r="559" spans="1:47" ht="11.25" customHeight="1">
      <c r="A559" s="687"/>
      <c r="B559" s="687"/>
      <c r="C559" s="687"/>
      <c r="G559" s="687"/>
      <c r="AB559" s="687"/>
      <c r="AL559" s="687"/>
      <c r="AU559" s="687"/>
    </row>
    <row r="560" spans="1:47" ht="11.25" customHeight="1">
      <c r="A560" s="687"/>
      <c r="B560" s="687"/>
      <c r="C560" s="687"/>
      <c r="G560" s="687"/>
      <c r="AB560" s="687"/>
      <c r="AL560" s="687"/>
      <c r="AU560" s="687"/>
    </row>
    <row r="561" spans="1:47" ht="11.25" customHeight="1">
      <c r="A561" s="687"/>
      <c r="B561" s="687"/>
      <c r="C561" s="687"/>
      <c r="G561" s="687"/>
      <c r="AB561" s="687"/>
      <c r="AL561" s="687"/>
      <c r="AU561" s="687"/>
    </row>
    <row r="562" spans="1:47" ht="11.25" customHeight="1">
      <c r="A562" s="687"/>
      <c r="B562" s="687"/>
      <c r="C562" s="687"/>
      <c r="G562" s="687"/>
      <c r="AB562" s="687"/>
      <c r="AL562" s="687"/>
      <c r="AU562" s="687"/>
    </row>
    <row r="563" spans="1:47" ht="11.25" customHeight="1">
      <c r="A563" s="687"/>
      <c r="B563" s="687"/>
      <c r="C563" s="687"/>
      <c r="G563" s="687"/>
      <c r="AB563" s="687"/>
      <c r="AL563" s="687"/>
      <c r="AU563" s="687"/>
    </row>
    <row r="564" spans="1:47" ht="11.25" customHeight="1">
      <c r="A564" s="687"/>
      <c r="B564" s="687"/>
      <c r="C564" s="687"/>
      <c r="G564" s="687"/>
      <c r="AB564" s="687"/>
      <c r="AL564" s="687"/>
      <c r="AU564" s="687"/>
    </row>
    <row r="565" spans="1:47" ht="11.25" customHeight="1">
      <c r="A565" s="687"/>
      <c r="B565" s="687"/>
      <c r="C565" s="687"/>
      <c r="G565" s="687"/>
      <c r="AB565" s="687"/>
      <c r="AL565" s="687"/>
      <c r="AU565" s="687"/>
    </row>
    <row r="566" spans="1:47" ht="11.25" customHeight="1">
      <c r="A566" s="687"/>
      <c r="B566" s="687"/>
      <c r="C566" s="687"/>
      <c r="G566" s="687"/>
      <c r="AB566" s="687"/>
      <c r="AL566" s="687"/>
      <c r="AU566" s="687"/>
    </row>
    <row r="567" spans="1:47" ht="11.25" customHeight="1">
      <c r="A567" s="687"/>
      <c r="B567" s="687"/>
      <c r="C567" s="687"/>
      <c r="G567" s="687"/>
      <c r="AB567" s="687"/>
      <c r="AL567" s="687"/>
      <c r="AU567" s="687"/>
    </row>
    <row r="568" spans="1:47" ht="11.25" customHeight="1">
      <c r="A568" s="687"/>
      <c r="B568" s="687"/>
      <c r="C568" s="687"/>
      <c r="G568" s="687"/>
      <c r="AB568" s="687"/>
      <c r="AL568" s="687"/>
      <c r="AU568" s="687"/>
    </row>
    <row r="569" spans="1:47" ht="11.25" customHeight="1">
      <c r="A569" s="687"/>
      <c r="B569" s="687"/>
      <c r="C569" s="687"/>
      <c r="G569" s="687"/>
      <c r="AB569" s="687"/>
      <c r="AL569" s="687"/>
      <c r="AU569" s="687"/>
    </row>
    <row r="570" spans="1:47" ht="11.25" customHeight="1">
      <c r="A570" s="687"/>
      <c r="B570" s="687"/>
      <c r="C570" s="687"/>
      <c r="G570" s="687"/>
      <c r="AB570" s="687"/>
      <c r="AL570" s="687"/>
      <c r="AU570" s="687"/>
    </row>
    <row r="571" spans="1:47" ht="11.25" customHeight="1">
      <c r="A571" s="687"/>
      <c r="B571" s="687"/>
      <c r="C571" s="687"/>
      <c r="G571" s="687"/>
      <c r="AB571" s="687"/>
      <c r="AL571" s="687"/>
      <c r="AU571" s="687"/>
    </row>
    <row r="572" spans="1:47" ht="11.25" customHeight="1">
      <c r="A572" s="687"/>
      <c r="B572" s="687"/>
      <c r="C572" s="687"/>
      <c r="G572" s="687"/>
      <c r="AB572" s="687"/>
      <c r="AL572" s="687"/>
      <c r="AU572" s="687"/>
    </row>
    <row r="573" spans="1:47" ht="11.25" customHeight="1">
      <c r="A573" s="687"/>
      <c r="B573" s="687"/>
      <c r="C573" s="687"/>
      <c r="G573" s="687"/>
      <c r="AB573" s="687"/>
      <c r="AL573" s="687"/>
      <c r="AU573" s="687"/>
    </row>
    <row r="574" spans="1:47" ht="11.25" customHeight="1">
      <c r="A574" s="687"/>
      <c r="B574" s="687"/>
      <c r="C574" s="687"/>
      <c r="G574" s="687"/>
      <c r="AB574" s="687"/>
      <c r="AL574" s="687"/>
      <c r="AU574" s="687"/>
    </row>
    <row r="575" spans="1:47" ht="11.25" customHeight="1">
      <c r="A575" s="687"/>
      <c r="B575" s="687"/>
      <c r="C575" s="687"/>
      <c r="G575" s="687"/>
      <c r="AB575" s="687"/>
      <c r="AL575" s="687"/>
      <c r="AU575" s="687"/>
    </row>
    <row r="576" spans="1:47" ht="11.25" customHeight="1">
      <c r="A576" s="687"/>
      <c r="B576" s="687"/>
      <c r="C576" s="687"/>
      <c r="G576" s="687"/>
      <c r="AB576" s="687"/>
      <c r="AL576" s="687"/>
      <c r="AU576" s="687"/>
    </row>
    <row r="577" spans="1:47" ht="11.25" customHeight="1">
      <c r="A577" s="687"/>
      <c r="B577" s="687"/>
      <c r="C577" s="687"/>
      <c r="G577" s="687"/>
      <c r="AB577" s="687"/>
      <c r="AL577" s="687"/>
      <c r="AU577" s="687"/>
    </row>
    <row r="578" spans="1:47" ht="11.25" customHeight="1">
      <c r="A578" s="687"/>
      <c r="B578" s="687"/>
      <c r="C578" s="687"/>
      <c r="G578" s="687"/>
      <c r="AB578" s="687"/>
      <c r="AL578" s="687"/>
      <c r="AU578" s="687"/>
    </row>
    <row r="579" spans="1:47" ht="11.25" customHeight="1">
      <c r="A579" s="687"/>
      <c r="B579" s="687"/>
      <c r="C579" s="687"/>
      <c r="G579" s="687"/>
      <c r="AB579" s="687"/>
      <c r="AL579" s="687"/>
      <c r="AU579" s="687"/>
    </row>
    <row r="580" spans="1:47" ht="11.25" customHeight="1">
      <c r="A580" s="687"/>
      <c r="B580" s="687"/>
      <c r="C580" s="687"/>
      <c r="G580" s="687"/>
      <c r="AB580" s="687"/>
      <c r="AL580" s="687"/>
      <c r="AU580" s="687"/>
    </row>
    <row r="581" spans="1:47" ht="11.25" customHeight="1">
      <c r="A581" s="687"/>
      <c r="B581" s="687"/>
      <c r="C581" s="687"/>
      <c r="G581" s="687"/>
      <c r="AB581" s="687"/>
      <c r="AL581" s="687"/>
      <c r="AU581" s="687"/>
    </row>
    <row r="582" spans="1:47" ht="11.25" customHeight="1">
      <c r="A582" s="687"/>
      <c r="B582" s="687"/>
      <c r="C582" s="687"/>
      <c r="G582" s="687"/>
      <c r="AB582" s="687"/>
      <c r="AL582" s="687"/>
      <c r="AU582" s="687"/>
    </row>
    <row r="583" spans="1:47" ht="11.25" customHeight="1">
      <c r="A583" s="687"/>
      <c r="B583" s="687"/>
      <c r="C583" s="687"/>
      <c r="G583" s="687"/>
      <c r="AB583" s="687"/>
      <c r="AL583" s="687"/>
      <c r="AU583" s="687"/>
    </row>
    <row r="584" spans="1:47" ht="11.25" customHeight="1">
      <c r="A584" s="687"/>
      <c r="B584" s="687"/>
      <c r="C584" s="687"/>
      <c r="G584" s="687"/>
      <c r="AB584" s="687"/>
      <c r="AL584" s="687"/>
      <c r="AU584" s="687"/>
    </row>
    <row r="585" spans="1:47" ht="11.25" customHeight="1">
      <c r="A585" s="687"/>
      <c r="B585" s="687"/>
      <c r="C585" s="687"/>
      <c r="G585" s="687"/>
      <c r="AB585" s="687"/>
      <c r="AL585" s="687"/>
      <c r="AU585" s="687"/>
    </row>
    <row r="586" spans="1:47" ht="11.25" customHeight="1">
      <c r="A586" s="687"/>
      <c r="B586" s="687"/>
      <c r="C586" s="687"/>
      <c r="G586" s="687"/>
      <c r="AB586" s="687"/>
      <c r="AL586" s="687"/>
      <c r="AU586" s="687"/>
    </row>
    <row r="587" spans="1:47" ht="11.25" customHeight="1">
      <c r="A587" s="687"/>
      <c r="B587" s="687"/>
      <c r="C587" s="687"/>
      <c r="G587" s="687"/>
      <c r="AB587" s="687"/>
      <c r="AL587" s="687"/>
      <c r="AU587" s="687"/>
    </row>
    <row r="588" spans="1:47" ht="11.25" customHeight="1">
      <c r="A588" s="687"/>
      <c r="B588" s="687"/>
      <c r="C588" s="687"/>
      <c r="G588" s="687"/>
      <c r="AB588" s="687"/>
      <c r="AL588" s="687"/>
      <c r="AU588" s="687"/>
    </row>
    <row r="589" spans="1:47" ht="11.25" customHeight="1">
      <c r="A589" s="687"/>
      <c r="B589" s="687"/>
      <c r="C589" s="687"/>
      <c r="G589" s="687"/>
      <c r="AB589" s="687"/>
      <c r="AL589" s="687"/>
      <c r="AU589" s="687"/>
    </row>
    <row r="590" spans="1:47" ht="11.25" customHeight="1">
      <c r="A590" s="687"/>
      <c r="B590" s="687"/>
      <c r="C590" s="687"/>
      <c r="G590" s="687"/>
      <c r="AB590" s="687"/>
      <c r="AL590" s="687"/>
      <c r="AU590" s="687"/>
    </row>
    <row r="591" spans="1:47" ht="11.25" customHeight="1">
      <c r="A591" s="687"/>
      <c r="B591" s="687"/>
      <c r="C591" s="687"/>
      <c r="G591" s="687"/>
      <c r="AB591" s="687"/>
      <c r="AL591" s="687"/>
      <c r="AU591" s="687"/>
    </row>
    <row r="592" spans="1:47" ht="11.25" customHeight="1">
      <c r="A592" s="687"/>
      <c r="B592" s="687"/>
      <c r="C592" s="687"/>
      <c r="G592" s="687"/>
      <c r="AB592" s="687"/>
      <c r="AL592" s="687"/>
      <c r="AU592" s="687"/>
    </row>
    <row r="593" spans="1:47" ht="11.25" customHeight="1">
      <c r="A593" s="687"/>
      <c r="B593" s="687"/>
      <c r="C593" s="687"/>
      <c r="G593" s="687"/>
      <c r="AB593" s="687"/>
      <c r="AL593" s="687"/>
      <c r="AU593" s="687"/>
    </row>
    <row r="594" spans="1:47" ht="11.25" customHeight="1">
      <c r="A594" s="687"/>
      <c r="B594" s="687"/>
      <c r="C594" s="687"/>
      <c r="G594" s="687"/>
      <c r="AB594" s="687"/>
      <c r="AL594" s="687"/>
      <c r="AU594" s="687"/>
    </row>
    <row r="595" spans="1:47" ht="11.25" customHeight="1">
      <c r="A595" s="687"/>
      <c r="B595" s="687"/>
      <c r="C595" s="687"/>
      <c r="G595" s="687"/>
      <c r="AB595" s="687"/>
      <c r="AL595" s="687"/>
      <c r="AU595" s="687"/>
    </row>
    <row r="596" spans="1:47" ht="11.25" customHeight="1">
      <c r="A596" s="687"/>
      <c r="B596" s="687"/>
      <c r="C596" s="687"/>
      <c r="G596" s="687"/>
      <c r="AB596" s="687"/>
      <c r="AL596" s="687"/>
      <c r="AU596" s="687"/>
    </row>
    <row r="597" spans="1:47" ht="11.25" customHeight="1">
      <c r="A597" s="687"/>
      <c r="B597" s="687"/>
      <c r="C597" s="687"/>
      <c r="G597" s="687"/>
      <c r="AB597" s="687"/>
      <c r="AL597" s="687"/>
      <c r="AU597" s="687"/>
    </row>
    <row r="598" spans="1:47" ht="11.25" customHeight="1">
      <c r="A598" s="687"/>
      <c r="B598" s="687"/>
      <c r="C598" s="687"/>
      <c r="G598" s="687"/>
      <c r="AB598" s="687"/>
      <c r="AL598" s="687"/>
      <c r="AU598" s="687"/>
    </row>
    <row r="599" spans="1:47" ht="11.25" customHeight="1">
      <c r="A599" s="687"/>
      <c r="B599" s="687"/>
      <c r="C599" s="687"/>
      <c r="G599" s="687"/>
      <c r="AB599" s="687"/>
      <c r="AL599" s="687"/>
      <c r="AU599" s="687"/>
    </row>
    <row r="600" spans="1:47" ht="11.25" customHeight="1">
      <c r="A600" s="687"/>
      <c r="B600" s="687"/>
      <c r="C600" s="687"/>
      <c r="G600" s="687"/>
      <c r="AB600" s="687"/>
      <c r="AL600" s="687"/>
      <c r="AU600" s="687"/>
    </row>
    <row r="601" spans="1:47" ht="11.25" customHeight="1">
      <c r="A601" s="687"/>
      <c r="B601" s="687"/>
      <c r="C601" s="687"/>
      <c r="G601" s="687"/>
      <c r="AB601" s="687"/>
      <c r="AL601" s="687"/>
      <c r="AU601" s="687"/>
    </row>
    <row r="602" spans="1:47" ht="11.25" customHeight="1">
      <c r="A602" s="687"/>
      <c r="B602" s="687"/>
      <c r="C602" s="687"/>
      <c r="G602" s="687"/>
      <c r="AB602" s="687"/>
      <c r="AL602" s="687"/>
      <c r="AU602" s="687"/>
    </row>
    <row r="603" spans="1:47" ht="11.25" customHeight="1">
      <c r="A603" s="687"/>
      <c r="B603" s="687"/>
      <c r="C603" s="687"/>
      <c r="G603" s="687"/>
      <c r="AB603" s="687"/>
      <c r="AL603" s="687"/>
      <c r="AU603" s="687"/>
    </row>
    <row r="604" spans="1:47" ht="11.25" customHeight="1">
      <c r="A604" s="687"/>
      <c r="B604" s="687"/>
      <c r="C604" s="687"/>
      <c r="G604" s="687"/>
      <c r="AB604" s="687"/>
      <c r="AL604" s="687"/>
      <c r="AU604" s="687"/>
    </row>
    <row r="605" spans="1:47" ht="11.25" customHeight="1">
      <c r="A605" s="687"/>
      <c r="B605" s="687"/>
      <c r="C605" s="687"/>
      <c r="G605" s="687"/>
      <c r="AB605" s="687"/>
      <c r="AL605" s="687"/>
      <c r="AU605" s="687"/>
    </row>
    <row r="606" spans="1:47" ht="11.25" customHeight="1">
      <c r="A606" s="687"/>
      <c r="B606" s="687"/>
      <c r="C606" s="687"/>
      <c r="G606" s="687"/>
      <c r="AB606" s="687"/>
      <c r="AL606" s="687"/>
      <c r="AU606" s="687"/>
    </row>
    <row r="607" spans="1:47" ht="11.25" customHeight="1">
      <c r="A607" s="687"/>
      <c r="B607" s="687"/>
      <c r="C607" s="687"/>
      <c r="G607" s="687"/>
      <c r="AB607" s="687"/>
      <c r="AL607" s="687"/>
      <c r="AU607" s="687"/>
    </row>
    <row r="608" spans="1:47" ht="11.25" customHeight="1">
      <c r="A608" s="687"/>
      <c r="B608" s="687"/>
      <c r="C608" s="687"/>
      <c r="G608" s="687"/>
      <c r="AB608" s="687"/>
      <c r="AL608" s="687"/>
      <c r="AU608" s="687"/>
    </row>
    <row r="609" spans="1:47" ht="11.25" customHeight="1">
      <c r="A609" s="687"/>
      <c r="B609" s="687"/>
      <c r="C609" s="687"/>
      <c r="G609" s="687"/>
      <c r="AB609" s="687"/>
      <c r="AL609" s="687"/>
      <c r="AU609" s="687"/>
    </row>
    <row r="610" spans="1:47" ht="11.25" customHeight="1">
      <c r="A610" s="687"/>
      <c r="B610" s="687"/>
      <c r="C610" s="687"/>
      <c r="G610" s="687"/>
      <c r="AB610" s="687"/>
      <c r="AL610" s="687"/>
      <c r="AU610" s="687"/>
    </row>
    <row r="611" spans="1:47" ht="11.25" customHeight="1">
      <c r="A611" s="687"/>
      <c r="B611" s="687"/>
      <c r="C611" s="687"/>
      <c r="G611" s="687"/>
      <c r="AB611" s="687"/>
      <c r="AL611" s="687"/>
      <c r="AU611" s="687"/>
    </row>
    <row r="612" spans="1:47" ht="11.25" customHeight="1">
      <c r="A612" s="687"/>
      <c r="B612" s="687"/>
      <c r="C612" s="687"/>
      <c r="G612" s="687"/>
      <c r="AB612" s="687"/>
      <c r="AL612" s="687"/>
      <c r="AU612" s="687"/>
    </row>
    <row r="613" spans="1:47" ht="11.25" customHeight="1">
      <c r="A613" s="687"/>
      <c r="B613" s="687"/>
      <c r="C613" s="687"/>
      <c r="G613" s="687"/>
      <c r="AB613" s="687"/>
      <c r="AL613" s="687"/>
      <c r="AU613" s="687"/>
    </row>
    <row r="614" spans="1:47" ht="11.25" customHeight="1">
      <c r="A614" s="687"/>
      <c r="B614" s="687"/>
      <c r="C614" s="687"/>
      <c r="G614" s="687"/>
      <c r="AB614" s="687"/>
      <c r="AL614" s="687"/>
      <c r="AU614" s="687"/>
    </row>
    <row r="615" spans="1:47" ht="11.25" customHeight="1">
      <c r="A615" s="687"/>
      <c r="B615" s="687"/>
      <c r="C615" s="687"/>
      <c r="G615" s="687"/>
      <c r="AB615" s="687"/>
      <c r="AL615" s="687"/>
      <c r="AU615" s="687"/>
    </row>
    <row r="616" spans="1:47" ht="11.25" customHeight="1">
      <c r="A616" s="687"/>
      <c r="B616" s="687"/>
      <c r="C616" s="687"/>
      <c r="G616" s="687"/>
      <c r="AB616" s="687"/>
      <c r="AL616" s="687"/>
      <c r="AU616" s="687"/>
    </row>
    <row r="617" spans="1:47" ht="11.25" customHeight="1">
      <c r="A617" s="687"/>
      <c r="B617" s="687"/>
      <c r="C617" s="687"/>
      <c r="G617" s="687"/>
      <c r="AB617" s="687"/>
      <c r="AL617" s="687"/>
      <c r="AU617" s="687"/>
    </row>
    <row r="618" spans="1:47" ht="11.25" customHeight="1">
      <c r="A618" s="687"/>
      <c r="B618" s="687"/>
      <c r="C618" s="687"/>
      <c r="G618" s="687"/>
      <c r="AB618" s="687"/>
      <c r="AL618" s="687"/>
      <c r="AU618" s="687"/>
    </row>
    <row r="619" spans="1:47" ht="11.25" customHeight="1">
      <c r="A619" s="687"/>
      <c r="B619" s="687"/>
      <c r="C619" s="687"/>
      <c r="G619" s="687"/>
      <c r="AB619" s="687"/>
      <c r="AL619" s="687"/>
      <c r="AU619" s="687"/>
    </row>
    <row r="620" spans="1:47" ht="11.25" customHeight="1">
      <c r="A620" s="687"/>
      <c r="B620" s="687"/>
      <c r="C620" s="687"/>
      <c r="G620" s="687"/>
      <c r="AB620" s="687"/>
      <c r="AL620" s="687"/>
      <c r="AU620" s="687"/>
    </row>
    <row r="621" spans="1:47" ht="11.25" customHeight="1">
      <c r="A621" s="687"/>
      <c r="B621" s="687"/>
      <c r="C621" s="687"/>
      <c r="G621" s="687"/>
      <c r="AB621" s="687"/>
      <c r="AL621" s="687"/>
      <c r="AU621" s="687"/>
    </row>
    <row r="622" spans="1:47" ht="11.25" customHeight="1">
      <c r="A622" s="687"/>
      <c r="B622" s="687"/>
      <c r="C622" s="687"/>
      <c r="G622" s="687"/>
      <c r="AB622" s="687"/>
      <c r="AL622" s="687"/>
      <c r="AU622" s="687"/>
    </row>
    <row r="623" spans="1:47" ht="11.25" customHeight="1">
      <c r="A623" s="687"/>
      <c r="B623" s="687"/>
      <c r="C623" s="687"/>
      <c r="G623" s="687"/>
      <c r="AB623" s="687"/>
      <c r="AL623" s="687"/>
      <c r="AU623" s="687"/>
    </row>
    <row r="624" spans="1:47" ht="11.25" customHeight="1">
      <c r="A624" s="687"/>
      <c r="B624" s="687"/>
      <c r="C624" s="687"/>
      <c r="G624" s="687"/>
      <c r="AB624" s="687"/>
      <c r="AL624" s="687"/>
      <c r="AU624" s="687"/>
    </row>
    <row r="625" spans="1:47" ht="11.25" customHeight="1">
      <c r="A625" s="687"/>
      <c r="B625" s="687"/>
      <c r="C625" s="687"/>
      <c r="G625" s="687"/>
      <c r="AB625" s="687"/>
      <c r="AL625" s="687"/>
      <c r="AU625" s="687"/>
    </row>
    <row r="626" spans="1:47" ht="11.25" customHeight="1">
      <c r="A626" s="687"/>
      <c r="B626" s="687"/>
      <c r="C626" s="687"/>
      <c r="G626" s="687"/>
      <c r="AB626" s="687"/>
      <c r="AL626" s="687"/>
      <c r="AU626" s="687"/>
    </row>
    <row r="627" spans="1:47" ht="11.25" customHeight="1">
      <c r="A627" s="687"/>
      <c r="B627" s="687"/>
      <c r="C627" s="687"/>
      <c r="G627" s="687"/>
      <c r="AB627" s="687"/>
      <c r="AL627" s="687"/>
      <c r="AU627" s="687"/>
    </row>
    <row r="628" spans="1:47" ht="11.25" customHeight="1">
      <c r="A628" s="687"/>
      <c r="B628" s="687"/>
      <c r="C628" s="687"/>
      <c r="G628" s="687"/>
      <c r="AB628" s="687"/>
      <c r="AL628" s="687"/>
      <c r="AU628" s="687"/>
    </row>
    <row r="629" spans="1:47" ht="11.25" customHeight="1">
      <c r="A629" s="687"/>
      <c r="B629" s="687"/>
      <c r="C629" s="687"/>
      <c r="G629" s="687"/>
      <c r="AB629" s="687"/>
      <c r="AL629" s="687"/>
      <c r="AU629" s="687"/>
    </row>
    <row r="630" spans="1:47" ht="11.25" customHeight="1">
      <c r="A630" s="687"/>
      <c r="B630" s="687"/>
      <c r="C630" s="687"/>
      <c r="G630" s="687"/>
      <c r="AB630" s="687"/>
      <c r="AL630" s="687"/>
      <c r="AU630" s="687"/>
    </row>
    <row r="631" spans="1:47" ht="11.25" customHeight="1">
      <c r="A631" s="687"/>
      <c r="B631" s="687"/>
      <c r="C631" s="687"/>
      <c r="G631" s="687"/>
      <c r="AB631" s="687"/>
      <c r="AL631" s="687"/>
      <c r="AU631" s="687"/>
    </row>
    <row r="632" spans="1:47" ht="11.25" customHeight="1">
      <c r="A632" s="687"/>
      <c r="B632" s="687"/>
      <c r="C632" s="687"/>
      <c r="G632" s="687"/>
      <c r="AB632" s="687"/>
      <c r="AL632" s="687"/>
      <c r="AU632" s="687"/>
    </row>
    <row r="633" spans="1:47" ht="11.25" customHeight="1">
      <c r="A633" s="687"/>
      <c r="B633" s="687"/>
      <c r="C633" s="687"/>
      <c r="G633" s="687"/>
      <c r="AB633" s="687"/>
      <c r="AL633" s="687"/>
      <c r="AU633" s="687"/>
    </row>
    <row r="634" spans="1:47" ht="11.25" customHeight="1">
      <c r="A634" s="687"/>
      <c r="B634" s="687"/>
      <c r="C634" s="687"/>
      <c r="G634" s="687"/>
      <c r="AB634" s="687"/>
      <c r="AL634" s="687"/>
      <c r="AU634" s="687"/>
    </row>
    <row r="635" spans="1:47" ht="11.25" customHeight="1">
      <c r="A635" s="687"/>
      <c r="B635" s="687"/>
      <c r="C635" s="687"/>
      <c r="G635" s="687"/>
      <c r="AB635" s="687"/>
      <c r="AL635" s="687"/>
      <c r="AU635" s="687"/>
    </row>
    <row r="636" spans="1:47" ht="11.25" customHeight="1">
      <c r="A636" s="687"/>
      <c r="B636" s="687"/>
      <c r="C636" s="687"/>
      <c r="G636" s="687"/>
      <c r="AB636" s="687"/>
      <c r="AL636" s="687"/>
      <c r="AU636" s="687"/>
    </row>
    <row r="637" spans="1:47" ht="11.25" customHeight="1">
      <c r="A637" s="687"/>
      <c r="B637" s="687"/>
      <c r="C637" s="687"/>
      <c r="G637" s="687"/>
      <c r="AB637" s="687"/>
      <c r="AL637" s="687"/>
      <c r="AU637" s="687"/>
    </row>
    <row r="638" spans="1:47" ht="11.25" customHeight="1">
      <c r="A638" s="687"/>
      <c r="B638" s="687"/>
      <c r="C638" s="687"/>
      <c r="G638" s="687"/>
      <c r="AB638" s="687"/>
      <c r="AL638" s="687"/>
      <c r="AU638" s="687"/>
    </row>
    <row r="639" spans="1:47" ht="11.25" customHeight="1">
      <c r="A639" s="687"/>
      <c r="B639" s="687"/>
      <c r="C639" s="687"/>
      <c r="G639" s="687"/>
      <c r="AB639" s="687"/>
      <c r="AL639" s="687"/>
      <c r="AU639" s="687"/>
    </row>
    <row r="640" spans="1:47" ht="11.25" customHeight="1">
      <c r="A640" s="687"/>
      <c r="B640" s="687"/>
      <c r="C640" s="687"/>
      <c r="G640" s="687"/>
      <c r="AB640" s="687"/>
      <c r="AL640" s="687"/>
      <c r="AU640" s="687"/>
    </row>
    <row r="641" spans="1:47" ht="11.25" customHeight="1">
      <c r="A641" s="687"/>
      <c r="B641" s="687"/>
      <c r="C641" s="687"/>
      <c r="G641" s="687"/>
      <c r="AB641" s="687"/>
      <c r="AL641" s="687"/>
      <c r="AU641" s="687"/>
    </row>
    <row r="642" spans="1:47" ht="11.25" customHeight="1">
      <c r="A642" s="687"/>
      <c r="B642" s="687"/>
      <c r="C642" s="687"/>
      <c r="G642" s="687"/>
      <c r="AB642" s="687"/>
      <c r="AL642" s="687"/>
      <c r="AU642" s="687"/>
    </row>
    <row r="643" spans="1:47" ht="11.25" customHeight="1">
      <c r="A643" s="687"/>
      <c r="B643" s="687"/>
      <c r="C643" s="687"/>
      <c r="G643" s="687"/>
      <c r="AB643" s="687"/>
      <c r="AL643" s="687"/>
      <c r="AU643" s="687"/>
    </row>
    <row r="644" spans="1:47" ht="11.25" customHeight="1">
      <c r="A644" s="687"/>
      <c r="B644" s="687"/>
      <c r="C644" s="687"/>
      <c r="G644" s="687"/>
      <c r="AB644" s="687"/>
      <c r="AL644" s="687"/>
      <c r="AU644" s="687"/>
    </row>
    <row r="645" spans="1:47" ht="11.25" customHeight="1">
      <c r="A645" s="687"/>
      <c r="B645" s="687"/>
      <c r="C645" s="687"/>
      <c r="G645" s="687"/>
      <c r="AB645" s="687"/>
      <c r="AL645" s="687"/>
      <c r="AU645" s="687"/>
    </row>
    <row r="646" spans="1:47" ht="11.25" customHeight="1">
      <c r="A646" s="687"/>
      <c r="B646" s="687"/>
      <c r="C646" s="687"/>
      <c r="G646" s="687"/>
      <c r="AB646" s="687"/>
      <c r="AL646" s="687"/>
      <c r="AU646" s="687"/>
    </row>
    <row r="647" spans="1:47" ht="11.25" customHeight="1">
      <c r="A647" s="687"/>
      <c r="B647" s="687"/>
      <c r="C647" s="687"/>
      <c r="G647" s="687"/>
      <c r="AB647" s="687"/>
      <c r="AL647" s="687"/>
      <c r="AU647" s="687"/>
    </row>
    <row r="648" spans="1:47" ht="11.25" customHeight="1">
      <c r="A648" s="687"/>
      <c r="B648" s="687"/>
      <c r="C648" s="687"/>
      <c r="G648" s="687"/>
      <c r="AB648" s="687"/>
      <c r="AL648" s="687"/>
      <c r="AU648" s="687"/>
    </row>
    <row r="649" spans="1:47" ht="11.25" customHeight="1">
      <c r="A649" s="687"/>
      <c r="B649" s="687"/>
      <c r="C649" s="687"/>
      <c r="G649" s="687"/>
      <c r="AB649" s="687"/>
      <c r="AL649" s="687"/>
      <c r="AU649" s="687"/>
    </row>
    <row r="650" spans="1:47" ht="11.25" customHeight="1">
      <c r="A650" s="687"/>
      <c r="B650" s="687"/>
      <c r="C650" s="687"/>
      <c r="G650" s="687"/>
      <c r="AB650" s="687"/>
      <c r="AL650" s="687"/>
      <c r="AU650" s="687"/>
    </row>
    <row r="651" spans="1:47" ht="11.25" customHeight="1">
      <c r="A651" s="687"/>
      <c r="B651" s="687"/>
      <c r="C651" s="687"/>
      <c r="G651" s="687"/>
      <c r="AB651" s="687"/>
      <c r="AL651" s="687"/>
      <c r="AU651" s="687"/>
    </row>
    <row r="652" spans="1:47" ht="11.25" customHeight="1">
      <c r="A652" s="687"/>
      <c r="B652" s="687"/>
      <c r="C652" s="687"/>
      <c r="G652" s="687"/>
      <c r="AB652" s="687"/>
      <c r="AL652" s="687"/>
      <c r="AU652" s="687"/>
    </row>
    <row r="653" spans="1:47" ht="11.25" customHeight="1">
      <c r="A653" s="687"/>
      <c r="B653" s="687"/>
      <c r="C653" s="687"/>
      <c r="G653" s="687"/>
      <c r="AB653" s="687"/>
      <c r="AL653" s="687"/>
      <c r="AU653" s="687"/>
    </row>
    <row r="654" spans="1:47" ht="11.25" customHeight="1">
      <c r="A654" s="687"/>
      <c r="B654" s="687"/>
      <c r="C654" s="687"/>
      <c r="G654" s="687"/>
      <c r="AB654" s="687"/>
      <c r="AL654" s="687"/>
      <c r="AU654" s="687"/>
    </row>
    <row r="655" spans="1:47" ht="11.25" customHeight="1">
      <c r="A655" s="687"/>
      <c r="B655" s="687"/>
      <c r="C655" s="687"/>
      <c r="G655" s="687"/>
      <c r="AB655" s="687"/>
      <c r="AL655" s="687"/>
      <c r="AU655" s="687"/>
    </row>
    <row r="656" spans="1:47" ht="11.25" customHeight="1">
      <c r="A656" s="687"/>
      <c r="B656" s="687"/>
      <c r="C656" s="687"/>
      <c r="G656" s="687"/>
      <c r="AB656" s="687"/>
      <c r="AL656" s="687"/>
      <c r="AU656" s="687"/>
    </row>
    <row r="657" spans="1:47" ht="11.25" customHeight="1">
      <c r="A657" s="687"/>
      <c r="B657" s="687"/>
      <c r="C657" s="687"/>
      <c r="G657" s="687"/>
      <c r="AB657" s="687"/>
      <c r="AL657" s="687"/>
      <c r="AU657" s="687"/>
    </row>
    <row r="658" spans="1:47" ht="11.25" customHeight="1">
      <c r="A658" s="687"/>
      <c r="B658" s="687"/>
      <c r="C658" s="687"/>
      <c r="G658" s="687"/>
      <c r="AB658" s="687"/>
      <c r="AL658" s="687"/>
      <c r="AU658" s="687"/>
    </row>
    <row r="659" spans="1:47" ht="11.25" customHeight="1">
      <c r="A659" s="687"/>
      <c r="B659" s="687"/>
      <c r="C659" s="687"/>
      <c r="G659" s="687"/>
      <c r="AB659" s="687"/>
      <c r="AL659" s="687"/>
      <c r="AU659" s="687"/>
    </row>
    <row r="660" spans="1:47" ht="11.25" customHeight="1">
      <c r="A660" s="687"/>
      <c r="B660" s="687"/>
      <c r="C660" s="687"/>
      <c r="G660" s="687"/>
      <c r="AB660" s="687"/>
      <c r="AL660" s="687"/>
      <c r="AU660" s="687"/>
    </row>
    <row r="661" spans="1:47" ht="11.25" customHeight="1">
      <c r="A661" s="687"/>
      <c r="B661" s="687"/>
      <c r="C661" s="687"/>
      <c r="G661" s="687"/>
      <c r="AB661" s="687"/>
      <c r="AL661" s="687"/>
      <c r="AU661" s="687"/>
    </row>
    <row r="662" spans="1:47" ht="11.25" customHeight="1">
      <c r="A662" s="687"/>
      <c r="B662" s="687"/>
      <c r="C662" s="687"/>
      <c r="G662" s="687"/>
      <c r="AB662" s="687"/>
      <c r="AL662" s="687"/>
      <c r="AU662" s="687"/>
    </row>
    <row r="663" spans="1:47" ht="11.25" customHeight="1">
      <c r="A663" s="687"/>
      <c r="B663" s="687"/>
      <c r="C663" s="687"/>
      <c r="G663" s="687"/>
      <c r="AB663" s="687"/>
      <c r="AL663" s="687"/>
      <c r="AU663" s="687"/>
    </row>
    <row r="664" spans="1:47" ht="11.25" customHeight="1">
      <c r="A664" s="687"/>
      <c r="B664" s="687"/>
      <c r="C664" s="687"/>
      <c r="G664" s="687"/>
      <c r="AB664" s="687"/>
      <c r="AL664" s="687"/>
      <c r="AU664" s="687"/>
    </row>
    <row r="665" spans="1:47" ht="11.25" customHeight="1">
      <c r="A665" s="687"/>
      <c r="B665" s="687"/>
      <c r="C665" s="687"/>
      <c r="G665" s="687"/>
      <c r="AB665" s="687"/>
      <c r="AL665" s="687"/>
      <c r="AU665" s="687"/>
    </row>
    <row r="666" spans="1:47" ht="11.25" customHeight="1">
      <c r="A666" s="687"/>
      <c r="B666" s="687"/>
      <c r="C666" s="687"/>
      <c r="G666" s="687"/>
      <c r="AB666" s="687"/>
      <c r="AL666" s="687"/>
      <c r="AU666" s="687"/>
    </row>
    <row r="667" spans="1:47" ht="11.25" customHeight="1">
      <c r="A667" s="687"/>
      <c r="B667" s="687"/>
      <c r="C667" s="687"/>
      <c r="G667" s="687"/>
      <c r="AB667" s="687"/>
      <c r="AL667" s="687"/>
      <c r="AU667" s="687"/>
    </row>
    <row r="668" spans="1:47" ht="11.25" customHeight="1">
      <c r="A668" s="687"/>
      <c r="B668" s="687"/>
      <c r="C668" s="687"/>
      <c r="G668" s="687"/>
      <c r="AB668" s="687"/>
      <c r="AL668" s="687"/>
      <c r="AU668" s="687"/>
    </row>
    <row r="669" spans="1:47" ht="11.25" customHeight="1">
      <c r="A669" s="687"/>
      <c r="B669" s="687"/>
      <c r="C669" s="687"/>
      <c r="G669" s="687"/>
      <c r="AB669" s="687"/>
      <c r="AL669" s="687"/>
      <c r="AU669" s="687"/>
    </row>
    <row r="670" spans="1:47" ht="11.25" customHeight="1">
      <c r="A670" s="687"/>
      <c r="B670" s="687"/>
      <c r="C670" s="687"/>
      <c r="G670" s="687"/>
      <c r="AB670" s="687"/>
      <c r="AL670" s="687"/>
      <c r="AU670" s="687"/>
    </row>
    <row r="671" spans="1:47" ht="11.25" customHeight="1">
      <c r="A671" s="687"/>
      <c r="B671" s="687"/>
      <c r="C671" s="687"/>
      <c r="G671" s="687"/>
      <c r="AB671" s="687"/>
      <c r="AL671" s="687"/>
      <c r="AU671" s="687"/>
    </row>
    <row r="672" spans="1:47" ht="11.25" customHeight="1">
      <c r="A672" s="687"/>
      <c r="B672" s="687"/>
      <c r="C672" s="687"/>
      <c r="G672" s="687"/>
      <c r="AB672" s="687"/>
      <c r="AL672" s="687"/>
      <c r="AU672" s="687"/>
    </row>
    <row r="673" spans="1:47" ht="11.25" customHeight="1">
      <c r="A673" s="687"/>
      <c r="B673" s="687"/>
      <c r="C673" s="687"/>
      <c r="G673" s="687"/>
      <c r="AB673" s="687"/>
      <c r="AL673" s="687"/>
      <c r="AU673" s="687"/>
    </row>
    <row r="674" spans="1:47" ht="11.25" customHeight="1">
      <c r="A674" s="687"/>
      <c r="B674" s="687"/>
      <c r="C674" s="687"/>
      <c r="G674" s="687"/>
      <c r="AB674" s="687"/>
      <c r="AL674" s="687"/>
      <c r="AU674" s="687"/>
    </row>
    <row r="675" spans="1:47" ht="11.25" customHeight="1">
      <c r="A675" s="687"/>
      <c r="B675" s="687"/>
      <c r="C675" s="687"/>
      <c r="G675" s="687"/>
      <c r="AB675" s="687"/>
      <c r="AL675" s="687"/>
      <c r="AU675" s="687"/>
    </row>
    <row r="676" spans="1:47" ht="11.25" customHeight="1">
      <c r="A676" s="687"/>
      <c r="B676" s="687"/>
      <c r="C676" s="687"/>
      <c r="G676" s="687"/>
      <c r="AB676" s="687"/>
      <c r="AL676" s="687"/>
      <c r="AU676" s="687"/>
    </row>
    <row r="677" spans="1:47" ht="11.25" customHeight="1">
      <c r="A677" s="687"/>
      <c r="B677" s="687"/>
      <c r="C677" s="687"/>
      <c r="G677" s="687"/>
      <c r="AB677" s="687"/>
      <c r="AL677" s="687"/>
      <c r="AU677" s="687"/>
    </row>
    <row r="678" spans="1:47" ht="11.25" customHeight="1">
      <c r="A678" s="687"/>
      <c r="B678" s="687"/>
      <c r="C678" s="687"/>
      <c r="G678" s="687"/>
      <c r="AB678" s="687"/>
      <c r="AL678" s="687"/>
      <c r="AU678" s="687"/>
    </row>
    <row r="679" spans="1:47" ht="11.25" customHeight="1">
      <c r="A679" s="687"/>
      <c r="B679" s="687"/>
      <c r="C679" s="687"/>
      <c r="G679" s="687"/>
      <c r="AB679" s="687"/>
      <c r="AL679" s="687"/>
      <c r="AU679" s="687"/>
    </row>
    <row r="680" spans="1:47" ht="11.25" customHeight="1">
      <c r="A680" s="687"/>
      <c r="B680" s="687"/>
      <c r="C680" s="687"/>
      <c r="G680" s="687"/>
      <c r="AB680" s="687"/>
      <c r="AL680" s="687"/>
      <c r="AU680" s="687"/>
    </row>
    <row r="681" spans="1:47" ht="11.25" customHeight="1">
      <c r="A681" s="687"/>
      <c r="B681" s="687"/>
      <c r="C681" s="687"/>
      <c r="G681" s="687"/>
      <c r="AB681" s="687"/>
      <c r="AL681" s="687"/>
      <c r="AU681" s="687"/>
    </row>
    <row r="682" spans="1:47" ht="11.25" customHeight="1">
      <c r="A682" s="687"/>
      <c r="B682" s="687"/>
      <c r="C682" s="687"/>
      <c r="G682" s="687"/>
      <c r="AB682" s="687"/>
      <c r="AL682" s="687"/>
      <c r="AU682" s="687"/>
    </row>
    <row r="683" spans="1:47" ht="11.25" customHeight="1">
      <c r="A683" s="687"/>
      <c r="B683" s="687"/>
      <c r="C683" s="687"/>
      <c r="G683" s="687"/>
      <c r="AB683" s="687"/>
      <c r="AL683" s="687"/>
      <c r="AU683" s="687"/>
    </row>
    <row r="684" spans="1:47" ht="11.25" customHeight="1">
      <c r="A684" s="687"/>
      <c r="B684" s="687"/>
      <c r="C684" s="687"/>
      <c r="G684" s="687"/>
      <c r="AB684" s="687"/>
      <c r="AL684" s="687"/>
      <c r="AU684" s="687"/>
    </row>
    <row r="685" spans="1:47" ht="11.25" customHeight="1">
      <c r="A685" s="687"/>
      <c r="B685" s="687"/>
      <c r="C685" s="687"/>
      <c r="G685" s="687"/>
      <c r="AB685" s="687"/>
      <c r="AL685" s="687"/>
      <c r="AU685" s="687"/>
    </row>
    <row r="686" spans="1:47" ht="11.25" customHeight="1">
      <c r="A686" s="687"/>
      <c r="B686" s="687"/>
      <c r="C686" s="687"/>
      <c r="G686" s="687"/>
      <c r="AB686" s="687"/>
      <c r="AL686" s="687"/>
      <c r="AU686" s="687"/>
    </row>
    <row r="687" spans="1:47" ht="11.25" customHeight="1">
      <c r="A687" s="687"/>
      <c r="B687" s="687"/>
      <c r="C687" s="687"/>
      <c r="G687" s="687"/>
      <c r="AB687" s="687"/>
      <c r="AL687" s="687"/>
      <c r="AU687" s="687"/>
    </row>
    <row r="688" spans="1:47" ht="11.25" customHeight="1">
      <c r="A688" s="687"/>
      <c r="B688" s="687"/>
      <c r="C688" s="687"/>
      <c r="G688" s="687"/>
      <c r="AB688" s="687"/>
      <c r="AL688" s="687"/>
      <c r="AU688" s="687"/>
    </row>
    <row r="689" spans="1:47" ht="11.25" customHeight="1">
      <c r="A689" s="687"/>
      <c r="B689" s="687"/>
      <c r="C689" s="687"/>
      <c r="G689" s="687"/>
      <c r="AB689" s="687"/>
      <c r="AL689" s="687"/>
      <c r="AU689" s="687"/>
    </row>
    <row r="690" spans="1:47" ht="11.25" customHeight="1">
      <c r="A690" s="687"/>
      <c r="B690" s="687"/>
      <c r="C690" s="687"/>
      <c r="G690" s="687"/>
      <c r="AB690" s="687"/>
      <c r="AL690" s="687"/>
      <c r="AU690" s="687"/>
    </row>
    <row r="691" spans="1:47" ht="11.25" customHeight="1">
      <c r="A691" s="687"/>
      <c r="B691" s="687"/>
      <c r="C691" s="687"/>
      <c r="G691" s="687"/>
      <c r="AB691" s="687"/>
      <c r="AL691" s="687"/>
      <c r="AU691" s="687"/>
    </row>
    <row r="692" spans="1:47" ht="11.25" customHeight="1">
      <c r="A692" s="687"/>
      <c r="B692" s="687"/>
      <c r="C692" s="687"/>
      <c r="G692" s="687"/>
      <c r="AB692" s="687"/>
      <c r="AL692" s="687"/>
      <c r="AU692" s="687"/>
    </row>
    <row r="693" spans="1:47" ht="11.25" customHeight="1">
      <c r="A693" s="687"/>
      <c r="B693" s="687"/>
      <c r="C693" s="687"/>
      <c r="G693" s="687"/>
      <c r="AB693" s="687"/>
      <c r="AL693" s="687"/>
      <c r="AU693" s="687"/>
    </row>
    <row r="694" spans="1:47" ht="11.25" customHeight="1">
      <c r="A694" s="687"/>
      <c r="B694" s="687"/>
      <c r="C694" s="687"/>
      <c r="G694" s="687"/>
      <c r="AB694" s="687"/>
      <c r="AL694" s="687"/>
      <c r="AU694" s="687"/>
    </row>
    <row r="695" spans="1:47" ht="11.25" customHeight="1">
      <c r="A695" s="687"/>
      <c r="B695" s="687"/>
      <c r="C695" s="687"/>
      <c r="G695" s="687"/>
      <c r="AB695" s="687"/>
      <c r="AL695" s="687"/>
      <c r="AU695" s="687"/>
    </row>
    <row r="696" spans="1:47" ht="11.25" customHeight="1">
      <c r="A696" s="687"/>
      <c r="B696" s="687"/>
      <c r="C696" s="687"/>
      <c r="G696" s="687"/>
      <c r="AB696" s="687"/>
      <c r="AL696" s="687"/>
      <c r="AU696" s="687"/>
    </row>
    <row r="697" spans="1:47" ht="11.25" customHeight="1">
      <c r="A697" s="687"/>
      <c r="B697" s="687"/>
      <c r="C697" s="687"/>
      <c r="G697" s="687"/>
      <c r="AB697" s="687"/>
      <c r="AL697" s="687"/>
      <c r="AU697" s="687"/>
    </row>
    <row r="698" spans="1:47" ht="11.25" customHeight="1">
      <c r="A698" s="687"/>
      <c r="B698" s="687"/>
      <c r="C698" s="687"/>
      <c r="G698" s="687"/>
      <c r="AB698" s="687"/>
      <c r="AL698" s="687"/>
      <c r="AU698" s="687"/>
    </row>
    <row r="699" spans="1:47" ht="11.25" customHeight="1">
      <c r="A699" s="687"/>
      <c r="B699" s="687"/>
      <c r="C699" s="687"/>
      <c r="G699" s="687"/>
      <c r="AB699" s="687"/>
      <c r="AL699" s="687"/>
      <c r="AU699" s="687"/>
    </row>
    <row r="700" spans="1:47" ht="11.25" customHeight="1">
      <c r="A700" s="687"/>
      <c r="B700" s="687"/>
      <c r="C700" s="687"/>
      <c r="G700" s="687"/>
      <c r="AB700" s="687"/>
      <c r="AL700" s="687"/>
      <c r="AU700" s="687"/>
    </row>
    <row r="701" spans="1:47" ht="11.25" customHeight="1">
      <c r="A701" s="687"/>
      <c r="B701" s="687"/>
      <c r="C701" s="687"/>
      <c r="G701" s="687"/>
      <c r="AB701" s="687"/>
      <c r="AL701" s="687"/>
      <c r="AU701" s="687"/>
    </row>
    <row r="702" spans="1:47" ht="11.25" customHeight="1">
      <c r="A702" s="687"/>
      <c r="B702" s="687"/>
      <c r="C702" s="687"/>
      <c r="G702" s="687"/>
      <c r="AB702" s="687"/>
      <c r="AL702" s="687"/>
      <c r="AU702" s="687"/>
    </row>
    <row r="703" spans="1:47" ht="11.25" customHeight="1">
      <c r="A703" s="687"/>
      <c r="B703" s="687"/>
      <c r="C703" s="687"/>
      <c r="G703" s="687"/>
      <c r="AB703" s="687"/>
      <c r="AL703" s="687"/>
      <c r="AU703" s="687"/>
    </row>
    <row r="704" spans="1:47" ht="11.25" customHeight="1">
      <c r="A704" s="687"/>
      <c r="B704" s="687"/>
      <c r="C704" s="687"/>
      <c r="G704" s="687"/>
      <c r="AB704" s="687"/>
      <c r="AL704" s="687"/>
      <c r="AU704" s="687"/>
    </row>
    <row r="705" spans="1:47" ht="11.25" customHeight="1">
      <c r="A705" s="687"/>
      <c r="B705" s="687"/>
      <c r="C705" s="687"/>
      <c r="G705" s="687"/>
      <c r="AB705" s="687"/>
      <c r="AL705" s="687"/>
      <c r="AU705" s="687"/>
    </row>
    <row r="706" spans="1:47" ht="11.25" customHeight="1">
      <c r="A706" s="687"/>
      <c r="B706" s="687"/>
      <c r="C706" s="687"/>
      <c r="G706" s="687"/>
      <c r="AB706" s="687"/>
      <c r="AL706" s="687"/>
      <c r="AU706" s="687"/>
    </row>
    <row r="707" spans="1:47" ht="11.25" customHeight="1">
      <c r="A707" s="687"/>
      <c r="B707" s="687"/>
      <c r="C707" s="687"/>
      <c r="G707" s="687"/>
      <c r="AB707" s="687"/>
      <c r="AL707" s="687"/>
      <c r="AU707" s="687"/>
    </row>
    <row r="708" spans="1:47" ht="11.25" customHeight="1">
      <c r="A708" s="687"/>
      <c r="B708" s="687"/>
      <c r="C708" s="687"/>
      <c r="G708" s="687"/>
      <c r="AB708" s="687"/>
      <c r="AL708" s="687"/>
      <c r="AU708" s="687"/>
    </row>
    <row r="709" spans="1:47" ht="11.25" customHeight="1">
      <c r="A709" s="687"/>
      <c r="B709" s="687"/>
      <c r="C709" s="687"/>
      <c r="G709" s="687"/>
      <c r="AB709" s="687"/>
      <c r="AL709" s="687"/>
      <c r="AU709" s="687"/>
    </row>
    <row r="710" spans="1:47" ht="11.25" customHeight="1">
      <c r="A710" s="687"/>
      <c r="B710" s="687"/>
      <c r="C710" s="687"/>
      <c r="G710" s="687"/>
      <c r="AB710" s="687"/>
      <c r="AL710" s="687"/>
      <c r="AU710" s="687"/>
    </row>
    <row r="711" spans="1:47" ht="11.25" customHeight="1">
      <c r="A711" s="687"/>
      <c r="B711" s="687"/>
      <c r="C711" s="687"/>
      <c r="G711" s="687"/>
      <c r="AB711" s="687"/>
      <c r="AL711" s="687"/>
      <c r="AU711" s="687"/>
    </row>
    <row r="712" spans="1:47" ht="11.25" customHeight="1">
      <c r="A712" s="687"/>
      <c r="B712" s="687"/>
      <c r="C712" s="687"/>
      <c r="G712" s="687"/>
      <c r="AB712" s="687"/>
      <c r="AL712" s="687"/>
      <c r="AU712" s="687"/>
    </row>
    <row r="713" spans="1:47" ht="11.25" customHeight="1">
      <c r="A713" s="687"/>
      <c r="B713" s="687"/>
      <c r="C713" s="687"/>
      <c r="G713" s="687"/>
      <c r="AB713" s="687"/>
      <c r="AL713" s="687"/>
      <c r="AU713" s="687"/>
    </row>
    <row r="714" spans="1:47" ht="11.25" customHeight="1">
      <c r="A714" s="687"/>
      <c r="B714" s="687"/>
      <c r="C714" s="687"/>
      <c r="G714" s="687"/>
      <c r="AB714" s="687"/>
      <c r="AL714" s="687"/>
      <c r="AU714" s="687"/>
    </row>
    <row r="715" spans="1:47" ht="11.25" customHeight="1">
      <c r="A715" s="687"/>
      <c r="B715" s="687"/>
      <c r="C715" s="687"/>
      <c r="G715" s="687"/>
      <c r="AB715" s="687"/>
      <c r="AL715" s="687"/>
      <c r="AU715" s="687"/>
    </row>
    <row r="716" spans="1:47" ht="11.25" customHeight="1">
      <c r="A716" s="687"/>
      <c r="B716" s="687"/>
      <c r="C716" s="687"/>
      <c r="G716" s="687"/>
      <c r="AB716" s="687"/>
      <c r="AL716" s="687"/>
      <c r="AU716" s="687"/>
    </row>
    <row r="717" spans="1:47" ht="11.25" customHeight="1">
      <c r="A717" s="687"/>
      <c r="B717" s="687"/>
      <c r="C717" s="687"/>
      <c r="G717" s="687"/>
      <c r="AB717" s="687"/>
      <c r="AL717" s="687"/>
      <c r="AU717" s="687"/>
    </row>
    <row r="718" spans="1:47" ht="11.25" customHeight="1">
      <c r="A718" s="687"/>
      <c r="B718" s="687"/>
      <c r="C718" s="687"/>
      <c r="G718" s="687"/>
      <c r="AB718" s="687"/>
      <c r="AL718" s="687"/>
      <c r="AU718" s="687"/>
    </row>
    <row r="719" spans="1:47" ht="11.25" customHeight="1">
      <c r="A719" s="687"/>
      <c r="B719" s="687"/>
      <c r="C719" s="687"/>
      <c r="G719" s="687"/>
      <c r="AB719" s="687"/>
      <c r="AL719" s="687"/>
      <c r="AU719" s="687"/>
    </row>
    <row r="720" spans="1:47" ht="11.25" customHeight="1">
      <c r="A720" s="687"/>
      <c r="B720" s="687"/>
      <c r="C720" s="687"/>
      <c r="G720" s="687"/>
      <c r="AB720" s="687"/>
      <c r="AL720" s="687"/>
      <c r="AU720" s="687"/>
    </row>
    <row r="721" spans="1:47" ht="11.25" customHeight="1">
      <c r="A721" s="687"/>
      <c r="B721" s="687"/>
      <c r="C721" s="687"/>
      <c r="G721" s="687"/>
      <c r="AB721" s="687"/>
      <c r="AL721" s="687"/>
      <c r="AU721" s="687"/>
    </row>
    <row r="722" spans="1:47" ht="11.25" customHeight="1">
      <c r="A722" s="687"/>
      <c r="B722" s="687"/>
      <c r="C722" s="687"/>
      <c r="G722" s="687"/>
      <c r="AB722" s="687"/>
      <c r="AL722" s="687"/>
      <c r="AU722" s="687"/>
    </row>
    <row r="723" spans="1:47" ht="11.25" customHeight="1">
      <c r="A723" s="687"/>
      <c r="B723" s="687"/>
      <c r="C723" s="687"/>
      <c r="G723" s="687"/>
      <c r="AB723" s="687"/>
      <c r="AL723" s="687"/>
      <c r="AU723" s="687"/>
    </row>
    <row r="724" spans="1:47" ht="11.25" customHeight="1">
      <c r="A724" s="687"/>
      <c r="B724" s="687"/>
      <c r="C724" s="687"/>
      <c r="G724" s="687"/>
      <c r="AB724" s="687"/>
      <c r="AL724" s="687"/>
      <c r="AU724" s="687"/>
    </row>
    <row r="725" spans="1:47" ht="11.25" customHeight="1">
      <c r="A725" s="687"/>
      <c r="B725" s="687"/>
      <c r="C725" s="687"/>
      <c r="G725" s="687"/>
      <c r="AB725" s="687"/>
      <c r="AL725" s="687"/>
      <c r="AU725" s="687"/>
    </row>
    <row r="726" spans="1:47" ht="11.25" customHeight="1">
      <c r="A726" s="687"/>
      <c r="B726" s="687"/>
      <c r="C726" s="687"/>
      <c r="G726" s="687"/>
      <c r="AB726" s="687"/>
      <c r="AL726" s="687"/>
      <c r="AU726" s="687"/>
    </row>
    <row r="727" spans="1:47" ht="11.25" customHeight="1">
      <c r="A727" s="687"/>
      <c r="B727" s="687"/>
      <c r="C727" s="687"/>
      <c r="G727" s="687"/>
      <c r="AB727" s="687"/>
      <c r="AL727" s="687"/>
      <c r="AU727" s="687"/>
    </row>
    <row r="728" spans="1:47" ht="11.25" customHeight="1">
      <c r="A728" s="687"/>
      <c r="B728" s="687"/>
      <c r="C728" s="687"/>
      <c r="G728" s="687"/>
      <c r="AB728" s="687"/>
      <c r="AL728" s="687"/>
      <c r="AU728" s="687"/>
    </row>
    <row r="729" spans="1:47" ht="11.25" customHeight="1">
      <c r="A729" s="687"/>
      <c r="B729" s="687"/>
      <c r="C729" s="687"/>
      <c r="G729" s="687"/>
      <c r="AB729" s="687"/>
      <c r="AL729" s="687"/>
      <c r="AU729" s="687"/>
    </row>
    <row r="730" spans="1:47" ht="11.25" customHeight="1">
      <c r="A730" s="687"/>
      <c r="B730" s="687"/>
      <c r="C730" s="687"/>
      <c r="G730" s="687"/>
      <c r="AB730" s="687"/>
      <c r="AL730" s="687"/>
      <c r="AU730" s="687"/>
    </row>
    <row r="731" spans="1:47" ht="11.25" customHeight="1">
      <c r="A731" s="687"/>
      <c r="B731" s="687"/>
      <c r="C731" s="687"/>
      <c r="G731" s="687"/>
      <c r="AB731" s="687"/>
      <c r="AL731" s="687"/>
      <c r="AU731" s="687"/>
    </row>
    <row r="732" spans="1:47" ht="11.25" customHeight="1">
      <c r="A732" s="687"/>
      <c r="B732" s="687"/>
      <c r="C732" s="687"/>
      <c r="G732" s="687"/>
      <c r="AB732" s="687"/>
      <c r="AL732" s="687"/>
      <c r="AU732" s="687"/>
    </row>
    <row r="733" spans="1:47" ht="11.25" customHeight="1">
      <c r="A733" s="687"/>
      <c r="B733" s="687"/>
      <c r="C733" s="687"/>
      <c r="G733" s="687"/>
      <c r="AB733" s="687"/>
      <c r="AL733" s="687"/>
      <c r="AU733" s="687"/>
    </row>
    <row r="734" spans="1:47" ht="11.25" customHeight="1">
      <c r="A734" s="687"/>
      <c r="B734" s="687"/>
      <c r="C734" s="687"/>
      <c r="G734" s="687"/>
      <c r="AB734" s="687"/>
      <c r="AL734" s="687"/>
      <c r="AU734" s="687"/>
    </row>
    <row r="735" spans="1:47" ht="11.25" customHeight="1">
      <c r="A735" s="687"/>
      <c r="B735" s="687"/>
      <c r="C735" s="687"/>
      <c r="G735" s="687"/>
      <c r="AB735" s="687"/>
      <c r="AL735" s="687"/>
      <c r="AU735" s="687"/>
    </row>
    <row r="736" spans="1:47" ht="11.25" customHeight="1">
      <c r="A736" s="687"/>
      <c r="B736" s="687"/>
      <c r="C736" s="687"/>
      <c r="G736" s="687"/>
      <c r="AB736" s="687"/>
      <c r="AL736" s="687"/>
      <c r="AU736" s="687"/>
    </row>
    <row r="737" spans="1:47" ht="11.25" customHeight="1">
      <c r="A737" s="687"/>
      <c r="B737" s="687"/>
      <c r="C737" s="687"/>
      <c r="G737" s="687"/>
      <c r="AB737" s="687"/>
      <c r="AL737" s="687"/>
      <c r="AU737" s="687"/>
    </row>
    <row r="738" spans="1:47" ht="11.25" customHeight="1">
      <c r="A738" s="687"/>
      <c r="B738" s="687"/>
      <c r="C738" s="687"/>
      <c r="G738" s="687"/>
      <c r="AB738" s="687"/>
      <c r="AL738" s="687"/>
      <c r="AU738" s="687"/>
    </row>
    <row r="739" spans="1:47" ht="11.25" customHeight="1">
      <c r="A739" s="687"/>
      <c r="B739" s="687"/>
      <c r="C739" s="687"/>
      <c r="G739" s="687"/>
      <c r="AB739" s="687"/>
      <c r="AL739" s="687"/>
      <c r="AU739" s="687"/>
    </row>
    <row r="740" spans="1:47" ht="11.25" customHeight="1">
      <c r="A740" s="687"/>
      <c r="B740" s="687"/>
      <c r="C740" s="687"/>
      <c r="G740" s="687"/>
      <c r="AB740" s="687"/>
      <c r="AL740" s="687"/>
      <c r="AU740" s="687"/>
    </row>
    <row r="741" spans="1:47" ht="11.25" customHeight="1">
      <c r="A741" s="687"/>
      <c r="B741" s="687"/>
      <c r="C741" s="687"/>
      <c r="G741" s="687"/>
      <c r="AB741" s="687"/>
      <c r="AL741" s="687"/>
      <c r="AU741" s="687"/>
    </row>
    <row r="742" spans="1:47" ht="11.25" customHeight="1">
      <c r="A742" s="687"/>
      <c r="B742" s="687"/>
      <c r="C742" s="687"/>
      <c r="G742" s="687"/>
      <c r="AB742" s="687"/>
      <c r="AL742" s="687"/>
      <c r="AU742" s="687"/>
    </row>
    <row r="743" spans="1:47" ht="11.25" customHeight="1">
      <c r="A743" s="687"/>
      <c r="B743" s="687"/>
      <c r="C743" s="687"/>
      <c r="G743" s="687"/>
      <c r="AB743" s="687"/>
      <c r="AL743" s="687"/>
      <c r="AU743" s="687"/>
    </row>
    <row r="744" spans="1:47" ht="11.25" customHeight="1">
      <c r="A744" s="687"/>
      <c r="B744" s="687"/>
      <c r="C744" s="687"/>
      <c r="G744" s="687"/>
      <c r="AB744" s="687"/>
      <c r="AL744" s="687"/>
      <c r="AU744" s="687"/>
    </row>
    <row r="745" spans="1:47" ht="11.25" customHeight="1">
      <c r="A745" s="687"/>
      <c r="B745" s="687"/>
      <c r="C745" s="687"/>
      <c r="G745" s="687"/>
      <c r="AB745" s="687"/>
      <c r="AL745" s="687"/>
      <c r="AU745" s="687"/>
    </row>
    <row r="746" spans="1:47" ht="11.25" customHeight="1">
      <c r="A746" s="687"/>
      <c r="B746" s="687"/>
      <c r="C746" s="687"/>
      <c r="G746" s="687"/>
      <c r="AB746" s="687"/>
      <c r="AL746" s="687"/>
      <c r="AU746" s="687"/>
    </row>
    <row r="747" spans="1:47" ht="11.25" customHeight="1">
      <c r="A747" s="687"/>
      <c r="B747" s="687"/>
      <c r="C747" s="687"/>
      <c r="G747" s="687"/>
      <c r="AB747" s="687"/>
      <c r="AL747" s="687"/>
      <c r="AU747" s="687"/>
    </row>
    <row r="748" spans="1:47" ht="11.25" customHeight="1">
      <c r="A748" s="687"/>
      <c r="B748" s="687"/>
      <c r="C748" s="687"/>
      <c r="G748" s="687"/>
      <c r="AB748" s="687"/>
      <c r="AL748" s="687"/>
      <c r="AU748" s="687"/>
    </row>
    <row r="749" spans="1:47" ht="11.25" customHeight="1">
      <c r="A749" s="687"/>
      <c r="B749" s="687"/>
      <c r="C749" s="687"/>
      <c r="G749" s="687"/>
      <c r="AB749" s="687"/>
      <c r="AL749" s="687"/>
      <c r="AU749" s="687"/>
    </row>
    <row r="750" spans="1:47" ht="11.25" customHeight="1">
      <c r="A750" s="687"/>
      <c r="B750" s="687"/>
      <c r="C750" s="687"/>
      <c r="G750" s="687"/>
      <c r="AB750" s="687"/>
      <c r="AL750" s="687"/>
      <c r="AU750" s="687"/>
    </row>
    <row r="751" spans="1:47" ht="11.25" customHeight="1">
      <c r="A751" s="687"/>
      <c r="B751" s="687"/>
      <c r="C751" s="687"/>
      <c r="G751" s="687"/>
      <c r="AB751" s="687"/>
      <c r="AL751" s="687"/>
      <c r="AU751" s="687"/>
    </row>
    <row r="752" spans="1:47" ht="11.25" customHeight="1">
      <c r="A752" s="687"/>
      <c r="B752" s="687"/>
      <c r="C752" s="687"/>
      <c r="G752" s="687"/>
      <c r="AB752" s="687"/>
      <c r="AL752" s="687"/>
      <c r="AU752" s="687"/>
    </row>
    <row r="753" spans="1:47" ht="11.25" customHeight="1">
      <c r="A753" s="687"/>
      <c r="B753" s="687"/>
      <c r="C753" s="687"/>
      <c r="G753" s="687"/>
      <c r="AB753" s="687"/>
      <c r="AL753" s="687"/>
      <c r="AU753" s="687"/>
    </row>
    <row r="754" spans="1:47" ht="11.25" customHeight="1">
      <c r="A754" s="687"/>
      <c r="B754" s="687"/>
      <c r="C754" s="687"/>
      <c r="G754" s="687"/>
      <c r="AB754" s="687"/>
      <c r="AL754" s="687"/>
      <c r="AU754" s="687"/>
    </row>
    <row r="755" spans="1:47" ht="11.25" customHeight="1">
      <c r="A755" s="687"/>
      <c r="B755" s="687"/>
      <c r="C755" s="687"/>
      <c r="G755" s="687"/>
      <c r="AB755" s="687"/>
      <c r="AL755" s="687"/>
      <c r="AU755" s="687"/>
    </row>
    <row r="756" spans="1:47" ht="11.25" customHeight="1">
      <c r="A756" s="687"/>
      <c r="B756" s="687"/>
      <c r="C756" s="687"/>
      <c r="G756" s="687"/>
      <c r="AB756" s="687"/>
      <c r="AL756" s="687"/>
      <c r="AU756" s="687"/>
    </row>
    <row r="757" spans="1:47" ht="11.25" customHeight="1">
      <c r="A757" s="687"/>
      <c r="B757" s="687"/>
      <c r="C757" s="687"/>
      <c r="G757" s="687"/>
      <c r="AB757" s="687"/>
      <c r="AL757" s="687"/>
      <c r="AU757" s="687"/>
    </row>
    <row r="758" spans="1:47" ht="11.25" customHeight="1">
      <c r="A758" s="687"/>
      <c r="B758" s="687"/>
      <c r="C758" s="687"/>
      <c r="G758" s="687"/>
      <c r="AB758" s="687"/>
      <c r="AL758" s="687"/>
      <c r="AU758" s="687"/>
    </row>
    <row r="759" spans="1:47" ht="11.25" customHeight="1">
      <c r="A759" s="687"/>
      <c r="B759" s="687"/>
      <c r="C759" s="687"/>
      <c r="G759" s="687"/>
      <c r="AB759" s="687"/>
      <c r="AL759" s="687"/>
      <c r="AU759" s="687"/>
    </row>
    <row r="760" spans="1:47" ht="11.25" customHeight="1">
      <c r="A760" s="687"/>
      <c r="B760" s="687"/>
      <c r="C760" s="687"/>
      <c r="G760" s="687"/>
      <c r="AB760" s="687"/>
      <c r="AL760" s="687"/>
      <c r="AU760" s="687"/>
    </row>
    <row r="761" spans="1:47" ht="11.25" customHeight="1">
      <c r="A761" s="687"/>
      <c r="B761" s="687"/>
      <c r="C761" s="687"/>
      <c r="G761" s="687"/>
      <c r="AB761" s="687"/>
      <c r="AL761" s="687"/>
      <c r="AU761" s="687"/>
    </row>
    <row r="762" spans="1:47" ht="11.25" customHeight="1">
      <c r="A762" s="687"/>
      <c r="B762" s="687"/>
      <c r="C762" s="687"/>
      <c r="G762" s="687"/>
      <c r="AB762" s="687"/>
      <c r="AL762" s="687"/>
      <c r="AU762" s="687"/>
    </row>
    <row r="763" spans="1:47" ht="11.25" customHeight="1">
      <c r="A763" s="687"/>
      <c r="B763" s="687"/>
      <c r="C763" s="687"/>
      <c r="G763" s="687"/>
      <c r="AB763" s="687"/>
      <c r="AL763" s="687"/>
      <c r="AU763" s="687"/>
    </row>
    <row r="764" spans="1:47" ht="11.25" customHeight="1">
      <c r="A764" s="687"/>
      <c r="B764" s="687"/>
      <c r="C764" s="687"/>
      <c r="G764" s="687"/>
      <c r="AB764" s="687"/>
      <c r="AL764" s="687"/>
      <c r="AU764" s="687"/>
    </row>
    <row r="765" spans="1:47" ht="11.25" customHeight="1">
      <c r="A765" s="687"/>
      <c r="B765" s="687"/>
      <c r="C765" s="687"/>
      <c r="G765" s="687"/>
      <c r="AB765" s="687"/>
      <c r="AL765" s="687"/>
      <c r="AU765" s="687"/>
    </row>
    <row r="766" spans="1:47" ht="11.25" customHeight="1">
      <c r="A766" s="687"/>
      <c r="B766" s="687"/>
      <c r="C766" s="687"/>
      <c r="G766" s="687"/>
      <c r="AB766" s="687"/>
      <c r="AL766" s="687"/>
      <c r="AU766" s="687"/>
    </row>
    <row r="767" spans="1:47" ht="11.25" customHeight="1">
      <c r="A767" s="687"/>
      <c r="B767" s="687"/>
      <c r="C767" s="687"/>
      <c r="G767" s="687"/>
      <c r="AB767" s="687"/>
      <c r="AL767" s="687"/>
      <c r="AU767" s="687"/>
    </row>
    <row r="768" spans="1:47" ht="11.25" customHeight="1">
      <c r="A768" s="687"/>
      <c r="B768" s="687"/>
      <c r="C768" s="687"/>
      <c r="G768" s="687"/>
      <c r="AB768" s="687"/>
      <c r="AL768" s="687"/>
      <c r="AU768" s="687"/>
    </row>
    <row r="769" spans="1:47" ht="11.25" customHeight="1">
      <c r="A769" s="687"/>
      <c r="B769" s="687"/>
      <c r="C769" s="687"/>
      <c r="G769" s="687"/>
      <c r="AB769" s="687"/>
      <c r="AL769" s="687"/>
      <c r="AU769" s="687"/>
    </row>
    <row r="770" spans="1:47" ht="11.25" customHeight="1">
      <c r="A770" s="687"/>
      <c r="B770" s="687"/>
      <c r="C770" s="687"/>
      <c r="G770" s="687"/>
      <c r="AB770" s="687"/>
      <c r="AL770" s="687"/>
      <c r="AU770" s="687"/>
    </row>
    <row r="771" spans="1:47" ht="11.25" customHeight="1">
      <c r="A771" s="687"/>
      <c r="B771" s="687"/>
      <c r="C771" s="687"/>
      <c r="G771" s="687"/>
      <c r="AB771" s="687"/>
      <c r="AL771" s="687"/>
      <c r="AU771" s="687"/>
    </row>
    <row r="772" spans="1:47" ht="11.25" customHeight="1">
      <c r="A772" s="687"/>
      <c r="B772" s="687"/>
      <c r="C772" s="687"/>
      <c r="G772" s="687"/>
      <c r="AB772" s="687"/>
      <c r="AL772" s="687"/>
      <c r="AU772" s="687"/>
    </row>
    <row r="773" spans="1:47" ht="11.25" customHeight="1">
      <c r="A773" s="687"/>
      <c r="B773" s="687"/>
      <c r="C773" s="687"/>
      <c r="G773" s="687"/>
      <c r="AB773" s="687"/>
      <c r="AL773" s="687"/>
      <c r="AU773" s="687"/>
    </row>
    <row r="774" spans="1:47" ht="11.25" customHeight="1">
      <c r="A774" s="687"/>
      <c r="B774" s="687"/>
      <c r="C774" s="687"/>
      <c r="G774" s="687"/>
      <c r="AB774" s="687"/>
      <c r="AL774" s="687"/>
      <c r="AU774" s="687"/>
    </row>
    <row r="775" spans="1:47" ht="11.25" customHeight="1">
      <c r="A775" s="687"/>
      <c r="B775" s="687"/>
      <c r="C775" s="687"/>
      <c r="G775" s="687"/>
      <c r="AB775" s="687"/>
      <c r="AL775" s="687"/>
      <c r="AU775" s="687"/>
    </row>
    <row r="776" spans="1:47" ht="11.25" customHeight="1">
      <c r="A776" s="687"/>
      <c r="B776" s="687"/>
      <c r="C776" s="687"/>
      <c r="G776" s="687"/>
      <c r="AB776" s="687"/>
      <c r="AL776" s="687"/>
      <c r="AU776" s="687"/>
    </row>
    <row r="777" spans="1:47" ht="11.25" customHeight="1">
      <c r="A777" s="687"/>
      <c r="B777" s="687"/>
      <c r="C777" s="687"/>
      <c r="G777" s="687"/>
      <c r="AB777" s="687"/>
      <c r="AL777" s="687"/>
      <c r="AU777" s="687"/>
    </row>
    <row r="778" spans="1:47" ht="11.25" customHeight="1">
      <c r="A778" s="687"/>
      <c r="B778" s="687"/>
      <c r="C778" s="687"/>
      <c r="G778" s="687"/>
      <c r="AB778" s="687"/>
      <c r="AL778" s="687"/>
      <c r="AU778" s="687"/>
    </row>
    <row r="779" spans="1:47" ht="11.25" customHeight="1">
      <c r="A779" s="687"/>
      <c r="B779" s="687"/>
      <c r="C779" s="687"/>
      <c r="G779" s="687"/>
      <c r="AB779" s="687"/>
      <c r="AL779" s="687"/>
      <c r="AU779" s="687"/>
    </row>
    <row r="780" spans="1:47" ht="11.25" customHeight="1">
      <c r="A780" s="687"/>
      <c r="B780" s="687"/>
      <c r="C780" s="687"/>
      <c r="G780" s="687"/>
      <c r="AB780" s="687"/>
      <c r="AL780" s="687"/>
      <c r="AU780" s="687"/>
    </row>
    <row r="781" spans="1:47" ht="11.25" customHeight="1">
      <c r="A781" s="687"/>
      <c r="B781" s="687"/>
      <c r="C781" s="687"/>
      <c r="G781" s="687"/>
      <c r="AB781" s="687"/>
      <c r="AL781" s="687"/>
      <c r="AU781" s="687"/>
    </row>
    <row r="782" spans="1:47" ht="11.25" customHeight="1">
      <c r="A782" s="687"/>
      <c r="B782" s="687"/>
      <c r="C782" s="687"/>
      <c r="G782" s="687"/>
      <c r="AB782" s="687"/>
      <c r="AL782" s="687"/>
      <c r="AU782" s="687"/>
    </row>
    <row r="783" spans="1:47" ht="11.25" customHeight="1">
      <c r="A783" s="687"/>
      <c r="B783" s="687"/>
      <c r="C783" s="687"/>
      <c r="G783" s="687"/>
      <c r="AB783" s="687"/>
      <c r="AL783" s="687"/>
      <c r="AU783" s="687"/>
    </row>
    <row r="784" spans="1:47" ht="11.25" customHeight="1">
      <c r="A784" s="687"/>
      <c r="B784" s="687"/>
      <c r="C784" s="687"/>
      <c r="G784" s="687"/>
      <c r="AB784" s="687"/>
      <c r="AL784" s="687"/>
      <c r="AU784" s="687"/>
    </row>
    <row r="785" spans="1:47" ht="11.25" customHeight="1">
      <c r="A785" s="687"/>
      <c r="B785" s="687"/>
      <c r="C785" s="687"/>
      <c r="G785" s="687"/>
      <c r="AB785" s="687"/>
      <c r="AL785" s="687"/>
      <c r="AU785" s="687"/>
    </row>
    <row r="786" spans="1:47" ht="11.25" customHeight="1">
      <c r="A786" s="687"/>
      <c r="B786" s="687"/>
      <c r="C786" s="687"/>
      <c r="G786" s="687"/>
      <c r="AB786" s="687"/>
      <c r="AL786" s="687"/>
      <c r="AU786" s="687"/>
    </row>
    <row r="787" spans="1:47" ht="11.25" customHeight="1">
      <c r="A787" s="687"/>
      <c r="B787" s="687"/>
      <c r="C787" s="687"/>
      <c r="G787" s="687"/>
      <c r="AB787" s="687"/>
      <c r="AL787" s="687"/>
      <c r="AU787" s="687"/>
    </row>
    <row r="788" spans="1:47" ht="11.25" customHeight="1">
      <c r="A788" s="687"/>
      <c r="B788" s="687"/>
      <c r="C788" s="687"/>
      <c r="G788" s="687"/>
      <c r="AB788" s="687"/>
      <c r="AL788" s="687"/>
      <c r="AU788" s="687"/>
    </row>
    <row r="789" spans="1:47" ht="11.25" customHeight="1">
      <c r="A789" s="687"/>
      <c r="B789" s="687"/>
      <c r="C789" s="687"/>
      <c r="G789" s="687"/>
      <c r="AB789" s="687"/>
      <c r="AL789" s="687"/>
      <c r="AU789" s="687"/>
    </row>
    <row r="790" spans="1:47" ht="11.25" customHeight="1">
      <c r="A790" s="687"/>
      <c r="B790" s="687"/>
      <c r="C790" s="687"/>
      <c r="G790" s="687"/>
      <c r="AB790" s="687"/>
      <c r="AL790" s="687"/>
      <c r="AU790" s="687"/>
    </row>
    <row r="791" spans="1:47" ht="11.25" customHeight="1">
      <c r="A791" s="687"/>
      <c r="B791" s="687"/>
      <c r="C791" s="687"/>
      <c r="G791" s="687"/>
      <c r="AB791" s="687"/>
      <c r="AL791" s="687"/>
      <c r="AU791" s="687"/>
    </row>
    <row r="792" spans="1:47" ht="11.25" customHeight="1">
      <c r="A792" s="687"/>
      <c r="B792" s="687"/>
      <c r="C792" s="687"/>
      <c r="G792" s="687"/>
      <c r="AB792" s="687"/>
      <c r="AL792" s="687"/>
      <c r="AU792" s="687"/>
    </row>
    <row r="793" spans="1:47" ht="11.25" customHeight="1">
      <c r="A793" s="687"/>
      <c r="B793" s="687"/>
      <c r="C793" s="687"/>
      <c r="G793" s="687"/>
      <c r="AB793" s="687"/>
      <c r="AL793" s="687"/>
      <c r="AU793" s="687"/>
    </row>
    <row r="794" spans="1:47" ht="11.25" customHeight="1">
      <c r="A794" s="687"/>
      <c r="B794" s="687"/>
      <c r="C794" s="687"/>
      <c r="G794" s="687"/>
      <c r="AB794" s="687"/>
      <c r="AL794" s="687"/>
      <c r="AU794" s="687"/>
    </row>
    <row r="795" spans="1:47" ht="11.25" customHeight="1">
      <c r="A795" s="687"/>
      <c r="B795" s="687"/>
      <c r="C795" s="687"/>
      <c r="G795" s="687"/>
      <c r="AB795" s="687"/>
      <c r="AL795" s="687"/>
      <c r="AU795" s="687"/>
    </row>
    <row r="796" spans="1:47" ht="11.25" customHeight="1">
      <c r="A796" s="687"/>
      <c r="B796" s="687"/>
      <c r="C796" s="687"/>
      <c r="G796" s="687"/>
      <c r="AB796" s="687"/>
      <c r="AL796" s="687"/>
      <c r="AU796" s="687"/>
    </row>
    <row r="797" spans="1:47" ht="11.25" customHeight="1">
      <c r="A797" s="687"/>
      <c r="B797" s="687"/>
      <c r="C797" s="687"/>
      <c r="G797" s="687"/>
      <c r="AB797" s="687"/>
      <c r="AL797" s="687"/>
      <c r="AU797" s="687"/>
    </row>
    <row r="798" spans="1:47" ht="11.25" customHeight="1">
      <c r="A798" s="687"/>
      <c r="B798" s="687"/>
      <c r="C798" s="687"/>
      <c r="G798" s="687"/>
      <c r="AB798" s="687"/>
      <c r="AL798" s="687"/>
      <c r="AU798" s="687"/>
    </row>
    <row r="799" spans="1:47" ht="11.25" customHeight="1">
      <c r="A799" s="687"/>
      <c r="B799" s="687"/>
      <c r="C799" s="687"/>
      <c r="G799" s="687"/>
      <c r="AB799" s="687"/>
      <c r="AL799" s="687"/>
      <c r="AU799" s="687"/>
    </row>
    <row r="800" spans="1:47" ht="11.25" customHeight="1">
      <c r="A800" s="687"/>
      <c r="B800" s="687"/>
      <c r="C800" s="687"/>
      <c r="G800" s="687"/>
      <c r="AB800" s="687"/>
      <c r="AL800" s="687"/>
      <c r="AU800" s="687"/>
    </row>
    <row r="801" spans="1:47" ht="11.25" customHeight="1">
      <c r="A801" s="687"/>
      <c r="B801" s="687"/>
      <c r="C801" s="687"/>
      <c r="G801" s="687"/>
      <c r="AB801" s="687"/>
      <c r="AL801" s="687"/>
      <c r="AU801" s="687"/>
    </row>
    <row r="802" spans="1:47" ht="11.25" customHeight="1">
      <c r="A802" s="687"/>
      <c r="B802" s="687"/>
      <c r="C802" s="687"/>
      <c r="G802" s="687"/>
      <c r="AB802" s="687"/>
      <c r="AL802" s="687"/>
      <c r="AU802" s="687"/>
    </row>
    <row r="803" spans="1:47" ht="11.25" customHeight="1">
      <c r="A803" s="687"/>
      <c r="B803" s="687"/>
      <c r="C803" s="687"/>
      <c r="G803" s="687"/>
      <c r="AB803" s="687"/>
      <c r="AL803" s="687"/>
      <c r="AU803" s="687"/>
    </row>
    <row r="804" spans="1:47" ht="11.25" customHeight="1">
      <c r="A804" s="687"/>
      <c r="B804" s="687"/>
      <c r="C804" s="687"/>
      <c r="G804" s="687"/>
      <c r="AB804" s="687"/>
      <c r="AL804" s="687"/>
      <c r="AU804" s="687"/>
    </row>
    <row r="805" spans="1:47" ht="11.25" customHeight="1">
      <c r="A805" s="687"/>
      <c r="B805" s="687"/>
      <c r="C805" s="687"/>
      <c r="G805" s="687"/>
      <c r="AB805" s="687"/>
      <c r="AL805" s="687"/>
      <c r="AU805" s="687"/>
    </row>
    <row r="806" spans="1:47" ht="11.25" customHeight="1">
      <c r="A806" s="687"/>
      <c r="B806" s="687"/>
      <c r="C806" s="687"/>
      <c r="G806" s="687"/>
      <c r="AB806" s="687"/>
      <c r="AL806" s="687"/>
      <c r="AU806" s="687"/>
    </row>
    <row r="807" spans="1:47" ht="11.25" customHeight="1">
      <c r="A807" s="687"/>
      <c r="B807" s="687"/>
      <c r="C807" s="687"/>
      <c r="G807" s="687"/>
      <c r="AB807" s="687"/>
      <c r="AL807" s="687"/>
      <c r="AU807" s="687"/>
    </row>
    <row r="808" spans="1:47" ht="11.25" customHeight="1">
      <c r="A808" s="687"/>
      <c r="B808" s="687"/>
      <c r="C808" s="687"/>
      <c r="G808" s="687"/>
      <c r="AB808" s="687"/>
      <c r="AL808" s="687"/>
      <c r="AU808" s="687"/>
    </row>
    <row r="809" spans="1:47" ht="11.25" customHeight="1">
      <c r="A809" s="687"/>
      <c r="B809" s="687"/>
      <c r="C809" s="687"/>
      <c r="G809" s="687"/>
      <c r="AB809" s="687"/>
      <c r="AL809" s="687"/>
      <c r="AU809" s="687"/>
    </row>
    <row r="810" spans="1:47" ht="11.25" customHeight="1">
      <c r="A810" s="687"/>
      <c r="B810" s="687"/>
      <c r="C810" s="687"/>
      <c r="G810" s="687"/>
      <c r="AB810" s="687"/>
      <c r="AL810" s="687"/>
      <c r="AU810" s="687"/>
    </row>
    <row r="811" spans="1:47" ht="11.25" customHeight="1">
      <c r="A811" s="687"/>
      <c r="B811" s="687"/>
      <c r="C811" s="687"/>
      <c r="G811" s="687"/>
      <c r="AB811" s="687"/>
      <c r="AL811" s="687"/>
      <c r="AU811" s="687"/>
    </row>
    <row r="812" spans="1:47" ht="11.25" customHeight="1">
      <c r="A812" s="687"/>
      <c r="B812" s="687"/>
      <c r="C812" s="687"/>
      <c r="G812" s="687"/>
      <c r="AB812" s="687"/>
      <c r="AL812" s="687"/>
      <c r="AU812" s="687"/>
    </row>
    <row r="813" spans="1:47" ht="11.25" customHeight="1">
      <c r="A813" s="687"/>
      <c r="B813" s="687"/>
      <c r="C813" s="687"/>
      <c r="G813" s="687"/>
      <c r="AB813" s="687"/>
      <c r="AL813" s="687"/>
      <c r="AU813" s="687"/>
    </row>
    <row r="814" spans="1:47" ht="11.25" customHeight="1">
      <c r="A814" s="687"/>
      <c r="B814" s="687"/>
      <c r="C814" s="687"/>
      <c r="G814" s="687"/>
      <c r="AB814" s="687"/>
      <c r="AL814" s="687"/>
      <c r="AU814" s="687"/>
    </row>
    <row r="815" spans="1:47" ht="11.25" customHeight="1">
      <c r="A815" s="687"/>
      <c r="B815" s="687"/>
      <c r="C815" s="687"/>
      <c r="G815" s="687"/>
      <c r="AB815" s="687"/>
      <c r="AL815" s="687"/>
      <c r="AU815" s="687"/>
    </row>
    <row r="816" spans="1:47" ht="11.25" customHeight="1">
      <c r="A816" s="687"/>
      <c r="B816" s="687"/>
      <c r="C816" s="687"/>
      <c r="G816" s="687"/>
      <c r="AB816" s="687"/>
      <c r="AL816" s="687"/>
      <c r="AU816" s="687"/>
    </row>
    <row r="817" spans="1:47" ht="11.25" customHeight="1">
      <c r="A817" s="687"/>
      <c r="B817" s="687"/>
      <c r="C817" s="687"/>
      <c r="G817" s="687"/>
      <c r="AB817" s="687"/>
      <c r="AL817" s="687"/>
      <c r="AU817" s="687"/>
    </row>
    <row r="818" spans="1:47" ht="11.25" customHeight="1">
      <c r="A818" s="687"/>
      <c r="B818" s="687"/>
      <c r="C818" s="687"/>
      <c r="G818" s="687"/>
      <c r="AB818" s="687"/>
      <c r="AL818" s="687"/>
      <c r="AU818" s="687"/>
    </row>
    <row r="819" spans="1:47" ht="11.25" customHeight="1">
      <c r="A819" s="687"/>
      <c r="B819" s="687"/>
      <c r="C819" s="687"/>
      <c r="G819" s="687"/>
      <c r="AB819" s="687"/>
      <c r="AL819" s="687"/>
      <c r="AU819" s="687"/>
    </row>
    <row r="820" spans="1:47" ht="11.25" customHeight="1">
      <c r="A820" s="687"/>
      <c r="B820" s="687"/>
      <c r="C820" s="687"/>
      <c r="G820" s="687"/>
      <c r="AB820" s="687"/>
      <c r="AL820" s="687"/>
      <c r="AU820" s="687"/>
    </row>
    <row r="821" spans="1:47" ht="11.25" customHeight="1">
      <c r="A821" s="687"/>
      <c r="B821" s="687"/>
      <c r="C821" s="687"/>
      <c r="G821" s="687"/>
      <c r="AB821" s="687"/>
      <c r="AL821" s="687"/>
      <c r="AU821" s="687"/>
    </row>
    <row r="822" spans="1:47" ht="11.25" customHeight="1">
      <c r="A822" s="687"/>
      <c r="B822" s="687"/>
      <c r="C822" s="687"/>
      <c r="G822" s="687"/>
      <c r="AB822" s="687"/>
      <c r="AL822" s="687"/>
      <c r="AU822" s="687"/>
    </row>
    <row r="823" spans="1:47" ht="11.25" customHeight="1">
      <c r="A823" s="687"/>
      <c r="B823" s="687"/>
      <c r="C823" s="687"/>
      <c r="G823" s="687"/>
      <c r="AB823" s="687"/>
      <c r="AL823" s="687"/>
      <c r="AU823" s="687"/>
    </row>
    <row r="824" spans="1:47" ht="11.25" customHeight="1">
      <c r="A824" s="687"/>
      <c r="B824" s="687"/>
      <c r="C824" s="687"/>
      <c r="G824" s="687"/>
      <c r="AB824" s="687"/>
      <c r="AL824" s="687"/>
      <c r="AU824" s="687"/>
    </row>
    <row r="825" spans="1:47" ht="11.25" customHeight="1">
      <c r="A825" s="687"/>
      <c r="B825" s="687"/>
      <c r="C825" s="687"/>
      <c r="G825" s="687"/>
      <c r="AB825" s="687"/>
      <c r="AL825" s="687"/>
      <c r="AU825" s="687"/>
    </row>
    <row r="826" spans="1:47" ht="11.25" customHeight="1">
      <c r="A826" s="687"/>
      <c r="B826" s="687"/>
      <c r="C826" s="687"/>
      <c r="G826" s="687"/>
      <c r="AB826" s="687"/>
      <c r="AL826" s="687"/>
      <c r="AU826" s="687"/>
    </row>
    <row r="827" spans="1:47" ht="11.25" customHeight="1">
      <c r="A827" s="687"/>
      <c r="B827" s="687"/>
      <c r="C827" s="687"/>
      <c r="G827" s="687"/>
      <c r="AB827" s="687"/>
      <c r="AL827" s="687"/>
      <c r="AU827" s="687"/>
    </row>
    <row r="828" spans="1:47" ht="11.25" customHeight="1">
      <c r="A828" s="687"/>
      <c r="B828" s="687"/>
      <c r="C828" s="687"/>
      <c r="G828" s="687"/>
      <c r="AB828" s="687"/>
      <c r="AL828" s="687"/>
      <c r="AU828" s="687"/>
    </row>
    <row r="829" spans="1:47" ht="11.25" customHeight="1">
      <c r="A829" s="687"/>
      <c r="B829" s="687"/>
      <c r="C829" s="687"/>
      <c r="G829" s="687"/>
      <c r="AB829" s="687"/>
      <c r="AL829" s="687"/>
      <c r="AU829" s="687"/>
    </row>
    <row r="830" spans="1:47" ht="11.25" customHeight="1">
      <c r="A830" s="687"/>
      <c r="B830" s="687"/>
      <c r="C830" s="687"/>
      <c r="G830" s="687"/>
      <c r="AB830" s="687"/>
      <c r="AL830" s="687"/>
      <c r="AU830" s="687"/>
    </row>
    <row r="831" spans="1:47" ht="11.25" customHeight="1">
      <c r="A831" s="687"/>
      <c r="B831" s="687"/>
      <c r="C831" s="687"/>
      <c r="G831" s="687"/>
      <c r="AB831" s="687"/>
      <c r="AL831" s="687"/>
      <c r="AU831" s="687"/>
    </row>
    <row r="832" spans="1:47" ht="11.25" customHeight="1">
      <c r="A832" s="687"/>
      <c r="B832" s="687"/>
      <c r="C832" s="687"/>
      <c r="G832" s="687"/>
      <c r="AB832" s="687"/>
      <c r="AL832" s="687"/>
      <c r="AU832" s="687"/>
    </row>
    <row r="833" spans="1:47" ht="11.25" customHeight="1">
      <c r="A833" s="687"/>
      <c r="B833" s="687"/>
      <c r="C833" s="687"/>
      <c r="G833" s="687"/>
      <c r="AB833" s="687"/>
      <c r="AL833" s="687"/>
      <c r="AU833" s="687"/>
    </row>
    <row r="834" spans="1:47" ht="11.25" customHeight="1">
      <c r="A834" s="687"/>
      <c r="B834" s="687"/>
      <c r="C834" s="687"/>
      <c r="G834" s="687"/>
      <c r="AB834" s="687"/>
      <c r="AL834" s="687"/>
      <c r="AU834" s="687"/>
    </row>
    <row r="835" spans="1:47" ht="11.25" customHeight="1">
      <c r="A835" s="687"/>
      <c r="B835" s="687"/>
      <c r="C835" s="687"/>
      <c r="G835" s="687"/>
      <c r="AB835" s="687"/>
      <c r="AL835" s="687"/>
      <c r="AU835" s="687"/>
    </row>
    <row r="836" spans="1:47" ht="11.25" customHeight="1">
      <c r="A836" s="687"/>
      <c r="B836" s="687"/>
      <c r="C836" s="687"/>
      <c r="G836" s="687"/>
      <c r="AB836" s="687"/>
      <c r="AL836" s="687"/>
      <c r="AU836" s="687"/>
    </row>
    <row r="837" spans="1:47" ht="11.25" customHeight="1">
      <c r="A837" s="687"/>
      <c r="B837" s="687"/>
      <c r="C837" s="687"/>
      <c r="G837" s="687"/>
      <c r="AB837" s="687"/>
      <c r="AL837" s="687"/>
      <c r="AU837" s="687"/>
    </row>
    <row r="838" spans="1:47" ht="11.25" customHeight="1">
      <c r="A838" s="687"/>
      <c r="B838" s="687"/>
      <c r="C838" s="687"/>
      <c r="G838" s="687"/>
      <c r="AB838" s="687"/>
      <c r="AL838" s="687"/>
      <c r="AU838" s="687"/>
    </row>
    <row r="839" spans="1:47" ht="11.25" customHeight="1">
      <c r="A839" s="687"/>
      <c r="B839" s="687"/>
      <c r="C839" s="687"/>
      <c r="G839" s="687"/>
      <c r="AB839" s="687"/>
      <c r="AL839" s="687"/>
      <c r="AU839" s="687"/>
    </row>
    <row r="840" spans="1:47" ht="11.25" customHeight="1">
      <c r="A840" s="687"/>
      <c r="B840" s="687"/>
      <c r="C840" s="687"/>
      <c r="G840" s="687"/>
      <c r="AB840" s="687"/>
      <c r="AL840" s="687"/>
      <c r="AU840" s="687"/>
    </row>
    <row r="841" spans="1:47" ht="11.25" customHeight="1">
      <c r="A841" s="687"/>
      <c r="B841" s="687"/>
      <c r="C841" s="687"/>
      <c r="G841" s="687"/>
      <c r="AB841" s="687"/>
      <c r="AL841" s="687"/>
      <c r="AU841" s="687"/>
    </row>
    <row r="842" spans="1:47" ht="11.25" customHeight="1">
      <c r="A842" s="687"/>
      <c r="B842" s="687"/>
      <c r="C842" s="687"/>
      <c r="G842" s="687"/>
      <c r="AB842" s="687"/>
      <c r="AL842" s="687"/>
      <c r="AU842" s="687"/>
    </row>
    <row r="843" spans="1:47" ht="11.25" customHeight="1">
      <c r="A843" s="687"/>
      <c r="B843" s="687"/>
      <c r="C843" s="687"/>
      <c r="G843" s="687"/>
      <c r="AB843" s="687"/>
      <c r="AL843" s="687"/>
      <c r="AU843" s="687"/>
    </row>
    <row r="844" spans="1:47" ht="11.25" customHeight="1">
      <c r="A844" s="687"/>
      <c r="B844" s="687"/>
      <c r="C844" s="687"/>
      <c r="G844" s="687"/>
      <c r="AB844" s="687"/>
      <c r="AL844" s="687"/>
      <c r="AU844" s="687"/>
    </row>
    <row r="845" spans="1:47" ht="11.25" customHeight="1">
      <c r="A845" s="687"/>
      <c r="B845" s="687"/>
      <c r="C845" s="687"/>
      <c r="G845" s="687"/>
      <c r="AB845" s="687"/>
      <c r="AL845" s="687"/>
      <c r="AU845" s="687"/>
    </row>
    <row r="846" spans="1:47" ht="11.25" customHeight="1">
      <c r="A846" s="687"/>
      <c r="B846" s="687"/>
      <c r="C846" s="687"/>
      <c r="G846" s="687"/>
      <c r="AB846" s="687"/>
      <c r="AL846" s="687"/>
      <c r="AU846" s="687"/>
    </row>
    <row r="847" spans="1:47" ht="11.25" customHeight="1">
      <c r="A847" s="687"/>
      <c r="B847" s="687"/>
      <c r="C847" s="687"/>
      <c r="G847" s="687"/>
      <c r="AB847" s="687"/>
      <c r="AL847" s="687"/>
      <c r="AU847" s="687"/>
    </row>
    <row r="848" spans="1:47" ht="11.25" customHeight="1">
      <c r="A848" s="687"/>
      <c r="B848" s="687"/>
      <c r="C848" s="687"/>
      <c r="G848" s="687"/>
      <c r="AB848" s="687"/>
      <c r="AL848" s="687"/>
      <c r="AU848" s="687"/>
    </row>
    <row r="849" spans="1:47" ht="11.25" customHeight="1">
      <c r="A849" s="687"/>
      <c r="B849" s="687"/>
      <c r="C849" s="687"/>
      <c r="G849" s="687"/>
      <c r="AB849" s="687"/>
      <c r="AL849" s="687"/>
      <c r="AU849" s="687"/>
    </row>
    <row r="850" spans="1:47" ht="11.25" customHeight="1">
      <c r="A850" s="687"/>
      <c r="B850" s="687"/>
      <c r="C850" s="687"/>
      <c r="G850" s="687"/>
      <c r="AB850" s="687"/>
      <c r="AL850" s="687"/>
      <c r="AU850" s="687"/>
    </row>
    <row r="851" spans="1:47" ht="11.25" customHeight="1">
      <c r="A851" s="687"/>
      <c r="B851" s="687"/>
      <c r="C851" s="687"/>
      <c r="G851" s="687"/>
      <c r="AB851" s="687"/>
      <c r="AL851" s="687"/>
      <c r="AU851" s="687"/>
    </row>
    <row r="852" spans="1:47" ht="11.25" customHeight="1">
      <c r="A852" s="687"/>
      <c r="B852" s="687"/>
      <c r="C852" s="687"/>
      <c r="G852" s="687"/>
      <c r="AB852" s="687"/>
      <c r="AL852" s="687"/>
      <c r="AU852" s="687"/>
    </row>
    <row r="853" spans="1:47" ht="11.25" customHeight="1">
      <c r="A853" s="687"/>
      <c r="B853" s="687"/>
      <c r="C853" s="687"/>
      <c r="G853" s="687"/>
      <c r="AB853" s="687"/>
      <c r="AL853" s="687"/>
      <c r="AU853" s="687"/>
    </row>
    <row r="854" spans="1:47" ht="11.25" customHeight="1">
      <c r="A854" s="687"/>
      <c r="B854" s="687"/>
      <c r="C854" s="687"/>
      <c r="G854" s="687"/>
      <c r="AB854" s="687"/>
      <c r="AL854" s="687"/>
      <c r="AU854" s="687"/>
    </row>
    <row r="855" spans="1:47" ht="11.25" customHeight="1">
      <c r="A855" s="687"/>
      <c r="B855" s="687"/>
      <c r="C855" s="687"/>
      <c r="G855" s="687"/>
      <c r="AB855" s="687"/>
      <c r="AL855" s="687"/>
      <c r="AU855" s="687"/>
    </row>
    <row r="856" spans="1:47" ht="11.25" customHeight="1">
      <c r="A856" s="687"/>
      <c r="B856" s="687"/>
      <c r="C856" s="687"/>
      <c r="G856" s="687"/>
      <c r="AB856" s="687"/>
      <c r="AL856" s="687"/>
      <c r="AU856" s="687"/>
    </row>
    <row r="857" spans="1:47" ht="11.25" customHeight="1">
      <c r="A857" s="687"/>
      <c r="B857" s="687"/>
      <c r="C857" s="687"/>
      <c r="G857" s="687"/>
      <c r="AB857" s="687"/>
      <c r="AL857" s="687"/>
      <c r="AU857" s="687"/>
    </row>
    <row r="858" spans="1:47" ht="11.25" customHeight="1">
      <c r="A858" s="687"/>
      <c r="B858" s="687"/>
      <c r="C858" s="687"/>
      <c r="G858" s="687"/>
      <c r="AB858" s="687"/>
      <c r="AL858" s="687"/>
      <c r="AU858" s="687"/>
    </row>
    <row r="859" spans="1:47" ht="11.25" customHeight="1">
      <c r="A859" s="687"/>
      <c r="B859" s="687"/>
      <c r="C859" s="687"/>
      <c r="G859" s="687"/>
      <c r="AB859" s="687"/>
      <c r="AL859" s="687"/>
      <c r="AU859" s="687"/>
    </row>
    <row r="860" spans="1:47" ht="11.25" customHeight="1">
      <c r="A860" s="687"/>
      <c r="B860" s="687"/>
      <c r="C860" s="687"/>
      <c r="G860" s="687"/>
      <c r="AB860" s="687"/>
      <c r="AL860" s="687"/>
      <c r="AU860" s="687"/>
    </row>
    <row r="861" spans="1:47" ht="11.25" customHeight="1">
      <c r="A861" s="687"/>
      <c r="B861" s="687"/>
      <c r="C861" s="687"/>
      <c r="G861" s="687"/>
      <c r="AB861" s="687"/>
      <c r="AL861" s="687"/>
      <c r="AU861" s="687"/>
    </row>
    <row r="862" spans="1:47" ht="11.25" customHeight="1">
      <c r="A862" s="687"/>
      <c r="B862" s="687"/>
      <c r="C862" s="687"/>
      <c r="G862" s="687"/>
      <c r="AB862" s="687"/>
      <c r="AL862" s="687"/>
      <c r="AU862" s="687"/>
    </row>
    <row r="863" spans="1:47" ht="11.25" customHeight="1">
      <c r="A863" s="687"/>
      <c r="B863" s="687"/>
      <c r="C863" s="687"/>
      <c r="G863" s="687"/>
      <c r="AB863" s="687"/>
      <c r="AL863" s="687"/>
      <c r="AU863" s="687"/>
    </row>
    <row r="864" spans="1:47" ht="11.25" customHeight="1">
      <c r="A864" s="687"/>
      <c r="B864" s="687"/>
      <c r="C864" s="687"/>
      <c r="G864" s="687"/>
      <c r="AB864" s="687"/>
      <c r="AL864" s="687"/>
      <c r="AU864" s="687"/>
    </row>
    <row r="865" spans="1:47" ht="11.25" customHeight="1">
      <c r="A865" s="687"/>
      <c r="B865" s="687"/>
      <c r="C865" s="687"/>
      <c r="G865" s="687"/>
      <c r="AB865" s="687"/>
      <c r="AL865" s="687"/>
      <c r="AU865" s="687"/>
    </row>
    <row r="866" spans="1:47" ht="11.25" customHeight="1">
      <c r="A866" s="687"/>
      <c r="B866" s="687"/>
      <c r="C866" s="687"/>
      <c r="G866" s="687"/>
      <c r="AB866" s="687"/>
      <c r="AL866" s="687"/>
      <c r="AU866" s="687"/>
    </row>
    <row r="867" spans="1:47" ht="11.25" customHeight="1">
      <c r="A867" s="687"/>
      <c r="B867" s="687"/>
      <c r="C867" s="687"/>
      <c r="G867" s="687"/>
      <c r="AB867" s="687"/>
      <c r="AL867" s="687"/>
      <c r="AU867" s="687"/>
    </row>
    <row r="868" spans="1:47" ht="11.25" customHeight="1">
      <c r="A868" s="687"/>
      <c r="B868" s="687"/>
      <c r="C868" s="687"/>
      <c r="G868" s="687"/>
      <c r="AB868" s="687"/>
      <c r="AL868" s="687"/>
      <c r="AU868" s="687"/>
    </row>
    <row r="869" spans="1:47" ht="11.25" customHeight="1">
      <c r="A869" s="687"/>
      <c r="B869" s="687"/>
      <c r="C869" s="687"/>
      <c r="G869" s="687"/>
      <c r="AB869" s="687"/>
      <c r="AL869" s="687"/>
      <c r="AU869" s="687"/>
    </row>
    <row r="870" spans="1:47" ht="11.25" customHeight="1">
      <c r="A870" s="687"/>
      <c r="B870" s="687"/>
      <c r="C870" s="687"/>
      <c r="G870" s="687"/>
      <c r="AB870" s="687"/>
      <c r="AL870" s="687"/>
      <c r="AU870" s="687"/>
    </row>
    <row r="871" spans="1:47" ht="11.25" customHeight="1">
      <c r="A871" s="687"/>
      <c r="B871" s="687"/>
      <c r="C871" s="687"/>
      <c r="G871" s="687"/>
      <c r="AB871" s="687"/>
      <c r="AL871" s="687"/>
      <c r="AU871" s="687"/>
    </row>
    <row r="872" spans="1:47" ht="11.25" customHeight="1">
      <c r="A872" s="687"/>
      <c r="B872" s="687"/>
      <c r="C872" s="687"/>
      <c r="G872" s="687"/>
      <c r="AB872" s="687"/>
      <c r="AL872" s="687"/>
      <c r="AU872" s="687"/>
    </row>
    <row r="873" spans="1:47" ht="11.25" customHeight="1">
      <c r="A873" s="687"/>
      <c r="B873" s="687"/>
      <c r="C873" s="687"/>
      <c r="G873" s="687"/>
      <c r="AB873" s="687"/>
      <c r="AL873" s="687"/>
      <c r="AU873" s="687"/>
    </row>
    <row r="874" spans="1:47" ht="11.25" customHeight="1">
      <c r="A874" s="687"/>
      <c r="B874" s="687"/>
      <c r="C874" s="687"/>
      <c r="G874" s="687"/>
      <c r="AB874" s="687"/>
      <c r="AL874" s="687"/>
      <c r="AU874" s="687"/>
    </row>
    <row r="875" spans="1:47" ht="11.25" customHeight="1">
      <c r="A875" s="687"/>
      <c r="B875" s="687"/>
      <c r="C875" s="687"/>
      <c r="G875" s="687"/>
      <c r="AB875" s="687"/>
      <c r="AL875" s="687"/>
      <c r="AU875" s="687"/>
    </row>
    <row r="876" spans="1:47" ht="11.25" customHeight="1">
      <c r="A876" s="687"/>
      <c r="B876" s="687"/>
      <c r="C876" s="687"/>
      <c r="G876" s="687"/>
      <c r="AB876" s="687"/>
      <c r="AL876" s="687"/>
      <c r="AU876" s="687"/>
    </row>
    <row r="877" spans="1:47" ht="11.25" customHeight="1">
      <c r="A877" s="687"/>
      <c r="B877" s="687"/>
      <c r="C877" s="687"/>
      <c r="G877" s="687"/>
      <c r="AB877" s="687"/>
      <c r="AL877" s="687"/>
      <c r="AU877" s="687"/>
    </row>
    <row r="878" spans="1:47" ht="11.25" customHeight="1">
      <c r="A878" s="687"/>
      <c r="B878" s="687"/>
      <c r="C878" s="687"/>
      <c r="G878" s="687"/>
      <c r="AB878" s="687"/>
      <c r="AL878" s="687"/>
      <c r="AU878" s="687"/>
    </row>
    <row r="879" spans="1:47" ht="11.25" customHeight="1">
      <c r="A879" s="687"/>
      <c r="B879" s="687"/>
      <c r="C879" s="687"/>
      <c r="G879" s="687"/>
      <c r="AB879" s="687"/>
      <c r="AL879" s="687"/>
      <c r="AU879" s="687"/>
    </row>
    <row r="880" spans="1:47" ht="11.25" customHeight="1">
      <c r="A880" s="687"/>
      <c r="B880" s="687"/>
      <c r="C880" s="687"/>
      <c r="G880" s="687"/>
      <c r="AB880" s="687"/>
      <c r="AL880" s="687"/>
      <c r="AU880" s="687"/>
    </row>
    <row r="881" spans="1:47" ht="11.25" customHeight="1">
      <c r="A881" s="687"/>
      <c r="B881" s="687"/>
      <c r="C881" s="687"/>
      <c r="G881" s="687"/>
      <c r="AB881" s="687"/>
      <c r="AL881" s="687"/>
      <c r="AU881" s="687"/>
    </row>
    <row r="882" spans="1:47" ht="11.25" customHeight="1">
      <c r="A882" s="687"/>
      <c r="B882" s="687"/>
      <c r="C882" s="687"/>
      <c r="G882" s="687"/>
      <c r="AB882" s="687"/>
      <c r="AL882" s="687"/>
      <c r="AU882" s="687"/>
    </row>
    <row r="883" spans="1:47" ht="11.25" customHeight="1">
      <c r="A883" s="687"/>
      <c r="B883" s="687"/>
      <c r="C883" s="687"/>
      <c r="G883" s="687"/>
      <c r="AB883" s="687"/>
      <c r="AL883" s="687"/>
      <c r="AU883" s="687"/>
    </row>
    <row r="884" spans="1:47" ht="11.25" customHeight="1">
      <c r="A884" s="687"/>
      <c r="B884" s="687"/>
      <c r="C884" s="687"/>
      <c r="G884" s="687"/>
      <c r="AB884" s="687"/>
      <c r="AL884" s="687"/>
      <c r="AU884" s="687"/>
    </row>
    <row r="885" spans="1:47" ht="11.25" customHeight="1">
      <c r="A885" s="687"/>
      <c r="B885" s="687"/>
      <c r="C885" s="687"/>
      <c r="G885" s="687"/>
      <c r="AB885" s="687"/>
      <c r="AL885" s="687"/>
      <c r="AU885" s="687"/>
    </row>
    <row r="886" spans="1:47" ht="11.25" customHeight="1">
      <c r="A886" s="687"/>
      <c r="B886" s="687"/>
      <c r="C886" s="687"/>
      <c r="G886" s="687"/>
      <c r="AB886" s="687"/>
      <c r="AL886" s="687"/>
      <c r="AU886" s="687"/>
    </row>
    <row r="887" spans="1:47" ht="11.25" customHeight="1">
      <c r="A887" s="687"/>
      <c r="B887" s="687"/>
      <c r="C887" s="687"/>
      <c r="G887" s="687"/>
      <c r="AB887" s="687"/>
      <c r="AL887" s="687"/>
      <c r="AU887" s="687"/>
    </row>
    <row r="888" spans="1:47" ht="11.25" customHeight="1">
      <c r="A888" s="687"/>
      <c r="B888" s="687"/>
      <c r="C888" s="687"/>
      <c r="G888" s="687"/>
      <c r="AB888" s="687"/>
      <c r="AL888" s="687"/>
      <c r="AU888" s="687"/>
    </row>
    <row r="889" spans="1:47" ht="11.25" customHeight="1">
      <c r="A889" s="687"/>
      <c r="B889" s="687"/>
      <c r="C889" s="687"/>
      <c r="G889" s="687"/>
      <c r="AB889" s="687"/>
      <c r="AL889" s="687"/>
      <c r="AU889" s="687"/>
    </row>
    <row r="890" spans="1:47" ht="11.25" customHeight="1">
      <c r="A890" s="687"/>
      <c r="B890" s="687"/>
      <c r="C890" s="687"/>
      <c r="G890" s="687"/>
      <c r="AB890" s="687"/>
      <c r="AL890" s="687"/>
      <c r="AU890" s="687"/>
    </row>
    <row r="891" spans="1:47" ht="11.25" customHeight="1">
      <c r="A891" s="687"/>
      <c r="B891" s="687"/>
      <c r="C891" s="687"/>
      <c r="G891" s="687"/>
      <c r="AB891" s="687"/>
      <c r="AL891" s="687"/>
      <c r="AU891" s="687"/>
    </row>
    <row r="892" spans="1:47" ht="11.25" customHeight="1">
      <c r="A892" s="687"/>
      <c r="B892" s="687"/>
      <c r="C892" s="687"/>
      <c r="G892" s="687"/>
      <c r="AB892" s="687"/>
      <c r="AL892" s="687"/>
      <c r="AU892" s="687"/>
    </row>
    <row r="893" spans="1:47" ht="11.25" customHeight="1">
      <c r="A893" s="687"/>
      <c r="B893" s="687"/>
      <c r="C893" s="687"/>
      <c r="G893" s="687"/>
      <c r="AB893" s="687"/>
      <c r="AL893" s="687"/>
      <c r="AU893" s="687"/>
    </row>
    <row r="894" spans="1:47" ht="11.25" customHeight="1">
      <c r="A894" s="687"/>
      <c r="B894" s="687"/>
      <c r="C894" s="687"/>
      <c r="G894" s="687"/>
      <c r="AB894" s="687"/>
      <c r="AL894" s="687"/>
      <c r="AU894" s="687"/>
    </row>
    <row r="895" spans="1:47" ht="11.25" customHeight="1">
      <c r="A895" s="687"/>
      <c r="B895" s="687"/>
      <c r="C895" s="687"/>
      <c r="G895" s="687"/>
      <c r="AB895" s="687"/>
      <c r="AL895" s="687"/>
      <c r="AU895" s="687"/>
    </row>
    <row r="896" spans="1:47" ht="11.25" customHeight="1">
      <c r="A896" s="687"/>
      <c r="B896" s="687"/>
      <c r="C896" s="687"/>
      <c r="G896" s="687"/>
      <c r="AB896" s="687"/>
      <c r="AL896" s="687"/>
      <c r="AU896" s="687"/>
    </row>
    <row r="897" spans="1:47" ht="11.25" customHeight="1">
      <c r="A897" s="687"/>
      <c r="B897" s="687"/>
      <c r="C897" s="687"/>
      <c r="G897" s="687"/>
      <c r="AB897" s="687"/>
      <c r="AL897" s="687"/>
      <c r="AU897" s="687"/>
    </row>
    <row r="898" spans="1:47" ht="11.25" customHeight="1">
      <c r="A898" s="687"/>
      <c r="B898" s="687"/>
      <c r="C898" s="687"/>
      <c r="G898" s="687"/>
      <c r="AB898" s="687"/>
      <c r="AL898" s="687"/>
      <c r="AU898" s="687"/>
    </row>
    <row r="899" spans="1:47" ht="11.25" customHeight="1">
      <c r="A899" s="687"/>
      <c r="B899" s="687"/>
      <c r="C899" s="687"/>
      <c r="G899" s="687"/>
      <c r="AB899" s="687"/>
      <c r="AL899" s="687"/>
      <c r="AU899" s="687"/>
    </row>
    <row r="900" spans="1:47" ht="11.25" customHeight="1">
      <c r="A900" s="687"/>
      <c r="B900" s="687"/>
      <c r="C900" s="687"/>
      <c r="G900" s="687"/>
      <c r="AB900" s="687"/>
      <c r="AL900" s="687"/>
      <c r="AU900" s="687"/>
    </row>
    <row r="901" spans="1:47" ht="11.25" customHeight="1">
      <c r="A901" s="687"/>
      <c r="B901" s="687"/>
      <c r="C901" s="687"/>
      <c r="G901" s="687"/>
      <c r="AB901" s="687"/>
      <c r="AL901" s="687"/>
      <c r="AU901" s="687"/>
    </row>
    <row r="902" spans="1:47" ht="11.25" customHeight="1">
      <c r="A902" s="687"/>
      <c r="B902" s="687"/>
      <c r="C902" s="687"/>
      <c r="G902" s="687"/>
      <c r="AB902" s="687"/>
      <c r="AL902" s="687"/>
      <c r="AU902" s="687"/>
    </row>
    <row r="903" spans="1:47" ht="11.25" customHeight="1">
      <c r="A903" s="687"/>
      <c r="B903" s="687"/>
      <c r="C903" s="687"/>
      <c r="G903" s="687"/>
      <c r="AB903" s="687"/>
      <c r="AL903" s="687"/>
      <c r="AU903" s="687"/>
    </row>
    <row r="904" spans="1:47" ht="11.25" customHeight="1">
      <c r="A904" s="687"/>
      <c r="B904" s="687"/>
      <c r="C904" s="687"/>
      <c r="G904" s="687"/>
      <c r="AB904" s="687"/>
      <c r="AL904" s="687"/>
      <c r="AU904" s="687"/>
    </row>
    <row r="905" spans="1:47" ht="11.25" customHeight="1">
      <c r="A905" s="687"/>
      <c r="B905" s="687"/>
      <c r="C905" s="687"/>
      <c r="G905" s="687"/>
      <c r="AB905" s="687"/>
      <c r="AL905" s="687"/>
      <c r="AU905" s="687"/>
    </row>
    <row r="906" spans="1:47" ht="11.25" customHeight="1">
      <c r="A906" s="687"/>
      <c r="B906" s="687"/>
      <c r="C906" s="687"/>
      <c r="G906" s="687"/>
      <c r="AB906" s="687"/>
      <c r="AL906" s="687"/>
      <c r="AU906" s="687"/>
    </row>
    <row r="907" spans="1:47" ht="11.25" customHeight="1">
      <c r="A907" s="687"/>
      <c r="B907" s="687"/>
      <c r="C907" s="687"/>
      <c r="G907" s="687"/>
      <c r="AB907" s="687"/>
      <c r="AL907" s="687"/>
      <c r="AU907" s="687"/>
    </row>
    <row r="908" spans="1:47" ht="11.25" customHeight="1">
      <c r="A908" s="687"/>
      <c r="B908" s="687"/>
      <c r="C908" s="687"/>
      <c r="G908" s="687"/>
      <c r="AB908" s="687"/>
      <c r="AL908" s="687"/>
      <c r="AU908" s="687"/>
    </row>
    <row r="909" spans="1:47" ht="11.25" customHeight="1">
      <c r="A909" s="687"/>
      <c r="B909" s="687"/>
      <c r="C909" s="687"/>
      <c r="G909" s="687"/>
      <c r="AB909" s="687"/>
      <c r="AL909" s="687"/>
      <c r="AU909" s="687"/>
    </row>
    <row r="910" spans="1:47" ht="11.25" customHeight="1">
      <c r="A910" s="687"/>
      <c r="B910" s="687"/>
      <c r="C910" s="687"/>
      <c r="G910" s="687"/>
      <c r="AB910" s="687"/>
      <c r="AL910" s="687"/>
      <c r="AU910" s="687"/>
    </row>
    <row r="911" spans="1:47" ht="11.25" customHeight="1">
      <c r="A911" s="687"/>
      <c r="B911" s="687"/>
      <c r="C911" s="687"/>
      <c r="G911" s="687"/>
      <c r="AB911" s="687"/>
      <c r="AL911" s="687"/>
      <c r="AU911" s="687"/>
    </row>
    <row r="912" spans="1:47" ht="11.25" customHeight="1">
      <c r="A912" s="687"/>
      <c r="B912" s="687"/>
      <c r="C912" s="687"/>
      <c r="G912" s="687"/>
      <c r="AB912" s="687"/>
      <c r="AL912" s="687"/>
      <c r="AU912" s="687"/>
    </row>
    <row r="913" spans="1:47" ht="11.25" customHeight="1">
      <c r="A913" s="687"/>
      <c r="B913" s="687"/>
      <c r="C913" s="687"/>
      <c r="G913" s="687"/>
      <c r="AB913" s="687"/>
      <c r="AL913" s="687"/>
      <c r="AU913" s="687"/>
    </row>
    <row r="914" spans="1:47" ht="11.25" customHeight="1">
      <c r="A914" s="687"/>
      <c r="B914" s="687"/>
      <c r="C914" s="687"/>
      <c r="G914" s="687"/>
      <c r="AB914" s="687"/>
      <c r="AL914" s="687"/>
      <c r="AU914" s="687"/>
    </row>
    <row r="915" spans="1:47" ht="11.25" customHeight="1">
      <c r="A915" s="687"/>
      <c r="B915" s="687"/>
      <c r="C915" s="687"/>
      <c r="G915" s="687"/>
      <c r="AB915" s="687"/>
      <c r="AL915" s="687"/>
      <c r="AU915" s="687"/>
    </row>
    <row r="916" spans="1:47" ht="11.25" customHeight="1">
      <c r="A916" s="687"/>
      <c r="B916" s="687"/>
      <c r="C916" s="687"/>
      <c r="G916" s="687"/>
      <c r="AB916" s="687"/>
      <c r="AL916" s="687"/>
      <c r="AU916" s="687"/>
    </row>
    <row r="917" spans="1:47" ht="11.25" customHeight="1">
      <c r="A917" s="687"/>
      <c r="B917" s="687"/>
      <c r="C917" s="687"/>
      <c r="G917" s="687"/>
      <c r="AB917" s="687"/>
      <c r="AL917" s="687"/>
      <c r="AU917" s="687"/>
    </row>
    <row r="918" spans="1:47" ht="11.25" customHeight="1">
      <c r="A918" s="687"/>
      <c r="B918" s="687"/>
      <c r="C918" s="687"/>
      <c r="G918" s="687"/>
      <c r="AB918" s="687"/>
      <c r="AL918" s="687"/>
      <c r="AU918" s="687"/>
    </row>
    <row r="919" spans="1:47" ht="11.25" customHeight="1">
      <c r="A919" s="687"/>
      <c r="B919" s="687"/>
      <c r="C919" s="687"/>
      <c r="G919" s="687"/>
      <c r="AB919" s="687"/>
      <c r="AL919" s="687"/>
      <c r="AU919" s="687"/>
    </row>
    <row r="920" spans="1:47" ht="11.25" customHeight="1">
      <c r="A920" s="687"/>
      <c r="B920" s="687"/>
      <c r="C920" s="687"/>
      <c r="G920" s="687"/>
      <c r="AB920" s="687"/>
      <c r="AL920" s="687"/>
      <c r="AU920" s="687"/>
    </row>
    <row r="921" spans="1:47" ht="11.25" customHeight="1">
      <c r="A921" s="687"/>
      <c r="B921" s="687"/>
      <c r="C921" s="687"/>
      <c r="G921" s="687"/>
      <c r="AB921" s="687"/>
      <c r="AL921" s="687"/>
      <c r="AU921" s="687"/>
    </row>
    <row r="922" spans="1:47" ht="11.25" customHeight="1">
      <c r="A922" s="687"/>
      <c r="B922" s="687"/>
      <c r="C922" s="687"/>
      <c r="G922" s="687"/>
      <c r="AB922" s="687"/>
      <c r="AL922" s="687"/>
      <c r="AU922" s="687"/>
    </row>
    <row r="923" spans="1:47" ht="11.25" customHeight="1">
      <c r="A923" s="687"/>
      <c r="B923" s="687"/>
      <c r="C923" s="687"/>
      <c r="G923" s="687"/>
      <c r="AB923" s="687"/>
      <c r="AL923" s="687"/>
      <c r="AU923" s="687"/>
    </row>
    <row r="924" spans="1:47" ht="11.25" customHeight="1">
      <c r="A924" s="687"/>
      <c r="B924" s="687"/>
      <c r="C924" s="687"/>
      <c r="G924" s="687"/>
      <c r="AB924" s="687"/>
      <c r="AL924" s="687"/>
      <c r="AU924" s="687"/>
    </row>
    <row r="925" spans="1:47" ht="11.25" customHeight="1">
      <c r="A925" s="687"/>
      <c r="B925" s="687"/>
      <c r="C925" s="687"/>
      <c r="G925" s="687"/>
      <c r="AB925" s="687"/>
      <c r="AL925" s="687"/>
      <c r="AU925" s="687"/>
    </row>
    <row r="926" spans="1:47" ht="11.25" customHeight="1">
      <c r="A926" s="687"/>
      <c r="B926" s="687"/>
      <c r="C926" s="687"/>
      <c r="G926" s="687"/>
      <c r="AB926" s="687"/>
      <c r="AL926" s="687"/>
      <c r="AU926" s="687"/>
    </row>
    <row r="927" spans="1:47" ht="11.25" customHeight="1">
      <c r="A927" s="687"/>
      <c r="B927" s="687"/>
      <c r="C927" s="687"/>
      <c r="G927" s="687"/>
      <c r="AB927" s="687"/>
      <c r="AL927" s="687"/>
      <c r="AU927" s="687"/>
    </row>
    <row r="928" spans="1:47" ht="11.25" customHeight="1">
      <c r="A928" s="687"/>
      <c r="B928" s="687"/>
      <c r="C928" s="687"/>
      <c r="G928" s="687"/>
      <c r="AB928" s="687"/>
      <c r="AL928" s="687"/>
      <c r="AU928" s="687"/>
    </row>
    <row r="929" spans="1:47" ht="11.25" customHeight="1">
      <c r="A929" s="687"/>
      <c r="B929" s="687"/>
      <c r="C929" s="687"/>
      <c r="G929" s="687"/>
      <c r="AB929" s="687"/>
      <c r="AL929" s="687"/>
      <c r="AU929" s="687"/>
    </row>
    <row r="930" spans="1:47" ht="11.25" customHeight="1">
      <c r="A930" s="687"/>
      <c r="B930" s="687"/>
      <c r="C930" s="687"/>
      <c r="G930" s="687"/>
      <c r="AB930" s="687"/>
      <c r="AL930" s="687"/>
      <c r="AU930" s="687"/>
    </row>
    <row r="931" spans="1:47" ht="11.25" customHeight="1">
      <c r="A931" s="687"/>
      <c r="B931" s="687"/>
      <c r="C931" s="687"/>
      <c r="G931" s="687"/>
      <c r="AB931" s="687"/>
      <c r="AL931" s="687"/>
      <c r="AU931" s="687"/>
    </row>
    <row r="932" spans="1:47" ht="11.25" customHeight="1">
      <c r="A932" s="687"/>
      <c r="B932" s="687"/>
      <c r="C932" s="687"/>
      <c r="G932" s="687"/>
      <c r="AB932" s="687"/>
      <c r="AL932" s="687"/>
      <c r="AU932" s="687"/>
    </row>
    <row r="933" spans="1:47" ht="11.25" customHeight="1">
      <c r="A933" s="687"/>
      <c r="B933" s="687"/>
      <c r="C933" s="687"/>
      <c r="G933" s="687"/>
      <c r="AB933" s="687"/>
      <c r="AL933" s="687"/>
      <c r="AU933" s="687"/>
    </row>
    <row r="934" spans="1:47" ht="11.25" customHeight="1">
      <c r="A934" s="687"/>
      <c r="B934" s="687"/>
      <c r="C934" s="687"/>
      <c r="G934" s="687"/>
      <c r="AB934" s="687"/>
      <c r="AL934" s="687"/>
      <c r="AU934" s="687"/>
    </row>
    <row r="935" spans="1:47" ht="11.25" customHeight="1">
      <c r="A935" s="687"/>
      <c r="B935" s="687"/>
      <c r="C935" s="687"/>
      <c r="G935" s="687"/>
      <c r="AB935" s="687"/>
      <c r="AL935" s="687"/>
      <c r="AU935" s="687"/>
    </row>
    <row r="936" spans="1:47" ht="11.25" customHeight="1">
      <c r="A936" s="687"/>
      <c r="B936" s="687"/>
      <c r="C936" s="687"/>
      <c r="G936" s="687"/>
      <c r="AB936" s="687"/>
      <c r="AL936" s="687"/>
      <c r="AU936" s="687"/>
    </row>
    <row r="937" spans="1:47" ht="11.25" customHeight="1">
      <c r="A937" s="687"/>
      <c r="B937" s="687"/>
      <c r="C937" s="687"/>
      <c r="G937" s="687"/>
      <c r="AB937" s="687"/>
      <c r="AL937" s="687"/>
      <c r="AU937" s="687"/>
    </row>
    <row r="938" spans="1:47" ht="11.25" customHeight="1">
      <c r="A938" s="687"/>
      <c r="B938" s="687"/>
      <c r="C938" s="687"/>
      <c r="G938" s="687"/>
      <c r="AB938" s="687"/>
      <c r="AL938" s="687"/>
      <c r="AU938" s="687"/>
    </row>
    <row r="939" spans="1:47" ht="11.25" customHeight="1">
      <c r="A939" s="687"/>
      <c r="B939" s="687"/>
      <c r="C939" s="687"/>
      <c r="G939" s="687"/>
      <c r="AB939" s="687"/>
      <c r="AL939" s="687"/>
      <c r="AU939" s="687"/>
    </row>
    <row r="940" spans="1:47" ht="11.25" customHeight="1">
      <c r="A940" s="687"/>
      <c r="B940" s="687"/>
      <c r="C940" s="687"/>
      <c r="G940" s="687"/>
      <c r="AB940" s="687"/>
      <c r="AL940" s="687"/>
      <c r="AU940" s="687"/>
    </row>
    <row r="941" spans="1:47" ht="11.25" customHeight="1">
      <c r="A941" s="687"/>
      <c r="B941" s="687"/>
      <c r="C941" s="687"/>
      <c r="G941" s="687"/>
      <c r="AB941" s="687"/>
      <c r="AL941" s="687"/>
      <c r="AU941" s="687"/>
    </row>
    <row r="942" spans="1:47" ht="11.25" customHeight="1">
      <c r="A942" s="687"/>
      <c r="B942" s="687"/>
      <c r="C942" s="687"/>
      <c r="G942" s="687"/>
      <c r="AB942" s="687"/>
      <c r="AL942" s="687"/>
      <c r="AU942" s="687"/>
    </row>
    <row r="943" spans="1:47" ht="11.25" customHeight="1">
      <c r="A943" s="687"/>
      <c r="B943" s="687"/>
      <c r="C943" s="687"/>
      <c r="G943" s="687"/>
      <c r="AB943" s="687"/>
      <c r="AL943" s="687"/>
      <c r="AU943" s="687"/>
    </row>
    <row r="944" spans="1:47" ht="11.25" customHeight="1">
      <c r="A944" s="687"/>
      <c r="B944" s="687"/>
      <c r="C944" s="687"/>
      <c r="G944" s="687"/>
      <c r="AB944" s="687"/>
      <c r="AL944" s="687"/>
      <c r="AU944" s="687"/>
    </row>
    <row r="945" spans="1:47" ht="11.25" customHeight="1">
      <c r="A945" s="687"/>
      <c r="B945" s="687"/>
      <c r="C945" s="687"/>
      <c r="G945" s="687"/>
      <c r="AB945" s="687"/>
      <c r="AL945" s="687"/>
      <c r="AU945" s="687"/>
    </row>
    <row r="946" spans="1:47" ht="11.25" customHeight="1">
      <c r="A946" s="687"/>
      <c r="B946" s="687"/>
      <c r="C946" s="687"/>
      <c r="G946" s="687"/>
      <c r="AB946" s="687"/>
      <c r="AL946" s="687"/>
      <c r="AU946" s="687"/>
    </row>
    <row r="947" spans="1:47" ht="11.25" customHeight="1">
      <c r="A947" s="687"/>
      <c r="B947" s="687"/>
      <c r="C947" s="687"/>
      <c r="G947" s="687"/>
      <c r="AB947" s="687"/>
      <c r="AL947" s="687"/>
      <c r="AU947" s="687"/>
    </row>
    <row r="948" spans="1:47" ht="11.25" customHeight="1">
      <c r="A948" s="687"/>
      <c r="B948" s="687"/>
      <c r="C948" s="687"/>
      <c r="G948" s="687"/>
      <c r="AB948" s="687"/>
      <c r="AL948" s="687"/>
      <c r="AU948" s="687"/>
    </row>
    <row r="949" spans="1:47" ht="11.25" customHeight="1">
      <c r="A949" s="687"/>
      <c r="B949" s="687"/>
      <c r="C949" s="687"/>
      <c r="G949" s="687"/>
      <c r="AB949" s="687"/>
      <c r="AL949" s="687"/>
      <c r="AU949" s="687"/>
    </row>
    <row r="950" spans="1:47" ht="11.25" customHeight="1">
      <c r="A950" s="687"/>
      <c r="B950" s="687"/>
      <c r="C950" s="687"/>
      <c r="G950" s="687"/>
      <c r="AB950" s="687"/>
      <c r="AL950" s="687"/>
      <c r="AU950" s="687"/>
    </row>
    <row r="951" spans="1:47" ht="11.25" customHeight="1">
      <c r="A951" s="687"/>
      <c r="B951" s="687"/>
      <c r="C951" s="687"/>
      <c r="G951" s="687"/>
      <c r="AB951" s="687"/>
      <c r="AL951" s="687"/>
      <c r="AU951" s="687"/>
    </row>
    <row r="952" spans="1:47" ht="11.25" customHeight="1">
      <c r="A952" s="687"/>
      <c r="B952" s="687"/>
      <c r="C952" s="687"/>
      <c r="G952" s="687"/>
      <c r="AB952" s="687"/>
      <c r="AL952" s="687"/>
      <c r="AU952" s="687"/>
    </row>
    <row r="953" spans="1:47" ht="11.25" customHeight="1">
      <c r="A953" s="687"/>
      <c r="B953" s="687"/>
      <c r="C953" s="687"/>
      <c r="G953" s="687"/>
      <c r="AB953" s="687"/>
      <c r="AL953" s="687"/>
      <c r="AU953" s="687"/>
    </row>
    <row r="954" spans="1:47" ht="11.25" customHeight="1">
      <c r="A954" s="687"/>
      <c r="B954" s="687"/>
      <c r="C954" s="687"/>
      <c r="G954" s="687"/>
      <c r="AB954" s="687"/>
      <c r="AL954" s="687"/>
      <c r="AU954" s="687"/>
    </row>
    <row r="955" spans="1:47" ht="11.25" customHeight="1">
      <c r="A955" s="687"/>
      <c r="B955" s="687"/>
      <c r="C955" s="687"/>
      <c r="G955" s="687"/>
      <c r="AB955" s="687"/>
      <c r="AL955" s="687"/>
      <c r="AU955" s="687"/>
    </row>
    <row r="956" spans="1:47" ht="11.25" customHeight="1">
      <c r="A956" s="687"/>
      <c r="B956" s="687"/>
      <c r="C956" s="687"/>
      <c r="G956" s="687"/>
      <c r="AB956" s="687"/>
      <c r="AL956" s="687"/>
      <c r="AU956" s="687"/>
    </row>
    <row r="957" spans="1:47" ht="11.25" customHeight="1">
      <c r="A957" s="687"/>
      <c r="B957" s="687"/>
      <c r="C957" s="687"/>
      <c r="G957" s="687"/>
      <c r="AB957" s="687"/>
      <c r="AL957" s="687"/>
      <c r="AU957" s="687"/>
    </row>
    <row r="958" spans="1:47" ht="11.25" customHeight="1">
      <c r="A958" s="687"/>
      <c r="B958" s="687"/>
      <c r="C958" s="687"/>
      <c r="G958" s="687"/>
      <c r="AB958" s="687"/>
      <c r="AL958" s="687"/>
      <c r="AU958" s="687"/>
    </row>
    <row r="959" spans="1:47" ht="11.25" customHeight="1">
      <c r="A959" s="687"/>
      <c r="B959" s="687"/>
      <c r="C959" s="687"/>
      <c r="G959" s="687"/>
      <c r="AB959" s="687"/>
      <c r="AL959" s="687"/>
      <c r="AU959" s="687"/>
    </row>
    <row r="960" spans="1:47" ht="11.25" customHeight="1">
      <c r="A960" s="687"/>
      <c r="B960" s="687"/>
      <c r="C960" s="687"/>
      <c r="G960" s="687"/>
      <c r="AB960" s="687"/>
      <c r="AL960" s="687"/>
      <c r="AU960" s="687"/>
    </row>
    <row r="961" spans="1:47" ht="11.25" customHeight="1">
      <c r="A961" s="687"/>
      <c r="B961" s="687"/>
      <c r="C961" s="687"/>
      <c r="G961" s="687"/>
      <c r="AB961" s="687"/>
      <c r="AL961" s="687"/>
      <c r="AU961" s="687"/>
    </row>
    <row r="962" spans="1:47" ht="11.25" customHeight="1">
      <c r="A962" s="687"/>
      <c r="B962" s="687"/>
      <c r="C962" s="687"/>
      <c r="G962" s="687"/>
      <c r="AB962" s="687"/>
      <c r="AL962" s="687"/>
      <c r="AU962" s="687"/>
    </row>
    <row r="963" spans="1:47" ht="11.25" customHeight="1">
      <c r="A963" s="687"/>
      <c r="B963" s="687"/>
      <c r="C963" s="687"/>
      <c r="G963" s="687"/>
      <c r="AB963" s="687"/>
      <c r="AL963" s="687"/>
      <c r="AU963" s="687"/>
    </row>
    <row r="964" spans="1:47" ht="11.25" customHeight="1">
      <c r="A964" s="687"/>
      <c r="B964" s="687"/>
      <c r="C964" s="687"/>
      <c r="G964" s="687"/>
      <c r="AB964" s="687"/>
      <c r="AL964" s="687"/>
      <c r="AU964" s="687"/>
    </row>
    <row r="965" spans="1:47" ht="11.25" customHeight="1">
      <c r="A965" s="687"/>
      <c r="B965" s="687"/>
      <c r="C965" s="687"/>
      <c r="G965" s="687"/>
      <c r="AB965" s="687"/>
      <c r="AL965" s="687"/>
      <c r="AU965" s="687"/>
    </row>
    <row r="966" spans="1:47" ht="11.25" customHeight="1">
      <c r="A966" s="687"/>
      <c r="B966" s="687"/>
      <c r="C966" s="687"/>
      <c r="G966" s="687"/>
      <c r="AB966" s="687"/>
      <c r="AL966" s="687"/>
      <c r="AU966" s="687"/>
    </row>
    <row r="967" spans="1:47" ht="11.25" customHeight="1">
      <c r="A967" s="687"/>
      <c r="B967" s="687"/>
      <c r="C967" s="687"/>
      <c r="G967" s="687"/>
      <c r="AB967" s="687"/>
      <c r="AL967" s="687"/>
      <c r="AU967" s="687"/>
    </row>
    <row r="968" spans="1:47" ht="11.25" customHeight="1">
      <c r="A968" s="687"/>
      <c r="B968" s="687"/>
      <c r="C968" s="687"/>
      <c r="G968" s="687"/>
      <c r="AB968" s="687"/>
      <c r="AL968" s="687"/>
      <c r="AU968" s="687"/>
    </row>
    <row r="969" spans="1:47" ht="11.25" customHeight="1">
      <c r="A969" s="687"/>
      <c r="B969" s="687"/>
      <c r="C969" s="687"/>
      <c r="G969" s="687"/>
      <c r="AB969" s="687"/>
      <c r="AL969" s="687"/>
      <c r="AU969" s="687"/>
    </row>
    <row r="970" spans="1:47" ht="11.25" customHeight="1">
      <c r="A970" s="687"/>
      <c r="B970" s="687"/>
      <c r="C970" s="687"/>
      <c r="G970" s="687"/>
      <c r="AB970" s="687"/>
      <c r="AL970" s="687"/>
      <c r="AU970" s="687"/>
    </row>
    <row r="971" spans="1:47" ht="11.25" customHeight="1">
      <c r="A971" s="687"/>
      <c r="B971" s="687"/>
      <c r="C971" s="687"/>
      <c r="G971" s="687"/>
      <c r="AB971" s="687"/>
      <c r="AL971" s="687"/>
      <c r="AU971" s="687"/>
    </row>
    <row r="972" spans="1:47" ht="11.25" customHeight="1">
      <c r="A972" s="687"/>
      <c r="B972" s="687"/>
      <c r="C972" s="687"/>
      <c r="G972" s="687"/>
      <c r="AB972" s="687"/>
      <c r="AL972" s="687"/>
      <c r="AU972" s="687"/>
    </row>
    <row r="973" spans="1:47" ht="11.25" customHeight="1">
      <c r="A973" s="687"/>
      <c r="B973" s="687"/>
      <c r="C973" s="687"/>
      <c r="G973" s="687"/>
      <c r="AB973" s="687"/>
      <c r="AL973" s="687"/>
      <c r="AU973" s="687"/>
    </row>
    <row r="974" spans="1:47" ht="11.25" customHeight="1">
      <c r="A974" s="687"/>
      <c r="B974" s="687"/>
      <c r="C974" s="687"/>
      <c r="G974" s="687"/>
      <c r="AB974" s="687"/>
      <c r="AL974" s="687"/>
      <c r="AU974" s="687"/>
    </row>
    <row r="975" spans="1:47" ht="11.25" customHeight="1">
      <c r="A975" s="687"/>
      <c r="B975" s="687"/>
      <c r="C975" s="687"/>
      <c r="G975" s="687"/>
      <c r="AB975" s="687"/>
      <c r="AL975" s="687"/>
      <c r="AU975" s="687"/>
    </row>
    <row r="976" spans="1:47" ht="11.25" customHeight="1">
      <c r="A976" s="687"/>
      <c r="B976" s="687"/>
      <c r="C976" s="687"/>
      <c r="G976" s="687"/>
      <c r="AB976" s="687"/>
      <c r="AL976" s="687"/>
      <c r="AU976" s="687"/>
    </row>
    <row r="977" spans="1:47" ht="11.25" customHeight="1">
      <c r="A977" s="687"/>
      <c r="B977" s="687"/>
      <c r="C977" s="687"/>
      <c r="G977" s="687"/>
      <c r="AB977" s="687"/>
      <c r="AL977" s="687"/>
      <c r="AU977" s="687"/>
    </row>
    <row r="978" spans="1:47" ht="11.25" customHeight="1">
      <c r="A978" s="687"/>
      <c r="B978" s="687"/>
      <c r="C978" s="687"/>
      <c r="G978" s="687"/>
      <c r="AB978" s="687"/>
      <c r="AL978" s="687"/>
      <c r="AU978" s="687"/>
    </row>
    <row r="979" spans="1:47" ht="11.25" customHeight="1">
      <c r="A979" s="687"/>
      <c r="B979" s="687"/>
      <c r="C979" s="687"/>
      <c r="G979" s="687"/>
      <c r="AB979" s="687"/>
      <c r="AL979" s="687"/>
      <c r="AU979" s="687"/>
    </row>
    <row r="980" spans="1:47" ht="11.25" customHeight="1">
      <c r="A980" s="687"/>
      <c r="B980" s="687"/>
      <c r="C980" s="687"/>
      <c r="G980" s="687"/>
      <c r="AB980" s="687"/>
      <c r="AL980" s="687"/>
      <c r="AU980" s="687"/>
    </row>
    <row r="981" spans="1:47" ht="11.25" customHeight="1">
      <c r="A981" s="687"/>
      <c r="B981" s="687"/>
      <c r="C981" s="687"/>
      <c r="G981" s="687"/>
      <c r="AB981" s="687"/>
      <c r="AL981" s="687"/>
      <c r="AU981" s="687"/>
    </row>
    <row r="982" spans="1:47" ht="11.25" customHeight="1">
      <c r="A982" s="687"/>
      <c r="B982" s="687"/>
      <c r="C982" s="687"/>
      <c r="G982" s="687"/>
      <c r="AB982" s="687"/>
      <c r="AL982" s="687"/>
      <c r="AU982" s="687"/>
    </row>
    <row r="983" spans="1:47" ht="11.25" customHeight="1">
      <c r="A983" s="687"/>
      <c r="B983" s="687"/>
      <c r="C983" s="687"/>
      <c r="G983" s="687"/>
      <c r="AB983" s="687"/>
      <c r="AL983" s="687"/>
      <c r="AU983" s="687"/>
    </row>
    <row r="984" spans="1:47" ht="11.25" customHeight="1">
      <c r="A984" s="687"/>
      <c r="B984" s="687"/>
      <c r="C984" s="687"/>
      <c r="G984" s="687"/>
      <c r="AB984" s="687"/>
      <c r="AL984" s="687"/>
      <c r="AU984" s="687"/>
    </row>
    <row r="985" spans="1:47" ht="11.25" customHeight="1">
      <c r="A985" s="687"/>
      <c r="B985" s="687"/>
      <c r="C985" s="687"/>
      <c r="G985" s="687"/>
      <c r="AB985" s="687"/>
      <c r="AL985" s="687"/>
      <c r="AU985" s="687"/>
    </row>
    <row r="986" spans="1:47" ht="11.25" customHeight="1">
      <c r="A986" s="687"/>
      <c r="B986" s="687"/>
      <c r="C986" s="687"/>
      <c r="G986" s="687"/>
      <c r="AB986" s="687"/>
      <c r="AL986" s="687"/>
      <c r="AU986" s="687"/>
    </row>
    <row r="987" spans="1:47" ht="11.25" customHeight="1">
      <c r="A987" s="687"/>
      <c r="B987" s="687"/>
      <c r="C987" s="687"/>
      <c r="G987" s="687"/>
      <c r="AB987" s="687"/>
      <c r="AL987" s="687"/>
      <c r="AU987" s="687"/>
    </row>
    <row r="988" spans="1:47" ht="11.25" customHeight="1">
      <c r="A988" s="687"/>
      <c r="B988" s="687"/>
      <c r="C988" s="687"/>
      <c r="G988" s="687"/>
      <c r="AB988" s="687"/>
      <c r="AL988" s="687"/>
      <c r="AU988" s="687"/>
    </row>
    <row r="989" spans="1:47" ht="11.25" customHeight="1">
      <c r="A989" s="687"/>
      <c r="B989" s="687"/>
      <c r="C989" s="687"/>
      <c r="G989" s="687"/>
      <c r="AB989" s="687"/>
      <c r="AL989" s="687"/>
      <c r="AU989" s="687"/>
    </row>
    <row r="990" spans="1:47" ht="11.25" customHeight="1">
      <c r="A990" s="687"/>
      <c r="B990" s="687"/>
      <c r="C990" s="687"/>
      <c r="G990" s="687"/>
      <c r="AB990" s="687"/>
      <c r="AL990" s="687"/>
      <c r="AU990" s="687"/>
    </row>
    <row r="991" spans="1:47" ht="11.25" customHeight="1">
      <c r="A991" s="687"/>
      <c r="B991" s="687"/>
      <c r="C991" s="687"/>
      <c r="G991" s="687"/>
      <c r="AB991" s="687"/>
      <c r="AL991" s="687"/>
      <c r="AU991" s="687"/>
    </row>
    <row r="992" spans="1:47" ht="11.25" customHeight="1">
      <c r="A992" s="687"/>
      <c r="B992" s="687"/>
      <c r="C992" s="687"/>
      <c r="G992" s="687"/>
      <c r="AB992" s="687"/>
      <c r="AL992" s="687"/>
      <c r="AU992" s="687"/>
    </row>
    <row r="993" spans="1:47" ht="11.25" customHeight="1">
      <c r="A993" s="687"/>
      <c r="B993" s="687"/>
      <c r="C993" s="687"/>
      <c r="G993" s="687"/>
      <c r="AB993" s="687"/>
      <c r="AL993" s="687"/>
      <c r="AU993" s="687"/>
    </row>
    <row r="994" spans="1:47" ht="11.25" customHeight="1">
      <c r="A994" s="687"/>
      <c r="B994" s="687"/>
      <c r="C994" s="687"/>
      <c r="G994" s="687"/>
      <c r="AB994" s="687"/>
      <c r="AL994" s="687"/>
      <c r="AU994" s="687"/>
    </row>
  </sheetData>
  <sheetProtection algorithmName="SHA-512" hashValue="uT17xFz+uoqqfWqHPfEb5fC2qy9VBZPlz00pWPMEsG/5wRnvP2MYqt+dOx4v8SgHuqfP9+Y/pXnGhHCkQW0BBA==" saltValue="74+SD6rZw+1SVIZQT9isoA==" spinCount="100000" sheet="1" objects="1" scenarios="1"/>
  <mergeCells count="631">
    <mergeCell ref="AA7:AH7"/>
    <mergeCell ref="AR7:BB7"/>
    <mergeCell ref="AA8:AH8"/>
    <mergeCell ref="AR8:BB8"/>
    <mergeCell ref="I9:R9"/>
    <mergeCell ref="AR9:BB9"/>
    <mergeCell ref="A2:AX2"/>
    <mergeCell ref="A3:AX3"/>
    <mergeCell ref="A4:AX4"/>
    <mergeCell ref="R5:W5"/>
    <mergeCell ref="AA5:AF5"/>
    <mergeCell ref="A11:A15"/>
    <mergeCell ref="B11:F11"/>
    <mergeCell ref="G11:L11"/>
    <mergeCell ref="M11:S11"/>
    <mergeCell ref="T11:Y11"/>
    <mergeCell ref="Z11:AA12"/>
    <mergeCell ref="L12:L15"/>
    <mergeCell ref="M12:M14"/>
    <mergeCell ref="N12:N14"/>
    <mergeCell ref="O12:O14"/>
    <mergeCell ref="P12:P14"/>
    <mergeCell ref="Q12:Q15"/>
    <mergeCell ref="R12:R15"/>
    <mergeCell ref="S12:S15"/>
    <mergeCell ref="T12:T15"/>
    <mergeCell ref="U12:U15"/>
    <mergeCell ref="W12:W15"/>
    <mergeCell ref="X12:X15"/>
    <mergeCell ref="Y12:Y15"/>
    <mergeCell ref="B12:B15"/>
    <mergeCell ref="C12:C15"/>
    <mergeCell ref="D12:D15"/>
    <mergeCell ref="E12:E15"/>
    <mergeCell ref="F12:F15"/>
    <mergeCell ref="G12:H15"/>
    <mergeCell ref="I12:I14"/>
    <mergeCell ref="J12:J14"/>
    <mergeCell ref="K12:K14"/>
    <mergeCell ref="Z13:Z15"/>
    <mergeCell ref="AA13:AA15"/>
    <mergeCell ref="AC13:AC15"/>
    <mergeCell ref="AD13:AD15"/>
    <mergeCell ref="V12:V15"/>
    <mergeCell ref="AE13:AE15"/>
    <mergeCell ref="AF13:AG13"/>
    <mergeCell ref="AH13:AK13"/>
    <mergeCell ref="AO13:AP13"/>
    <mergeCell ref="BI11:BJ12"/>
    <mergeCell ref="AB11:AK11"/>
    <mergeCell ref="AL11:AY11"/>
    <mergeCell ref="AZ11:BC11"/>
    <mergeCell ref="BE11:BE15"/>
    <mergeCell ref="BF11:BG12"/>
    <mergeCell ref="BH11:BH15"/>
    <mergeCell ref="AF12:AK12"/>
    <mergeCell ref="AL12:AL15"/>
    <mergeCell ref="AV12:AW12"/>
    <mergeCell ref="AX12:AX15"/>
    <mergeCell ref="AY12:AY15"/>
    <mergeCell ref="AZ12:AZ15"/>
    <mergeCell ref="BA12:BA15"/>
    <mergeCell ref="BC12:BC15"/>
    <mergeCell ref="AU12:AU15"/>
    <mergeCell ref="AC12:AE12"/>
    <mergeCell ref="AM12:AN13"/>
    <mergeCell ref="AO12:AT12"/>
    <mergeCell ref="A17:A19"/>
    <mergeCell ref="B17:B19"/>
    <mergeCell ref="C17:C19"/>
    <mergeCell ref="D17:D19"/>
    <mergeCell ref="E17:E19"/>
    <mergeCell ref="F17:F19"/>
    <mergeCell ref="I17:I19"/>
    <mergeCell ref="BJ13:BJ15"/>
    <mergeCell ref="AF14:AG14"/>
    <mergeCell ref="AH14:AI14"/>
    <mergeCell ref="AJ14:AK14"/>
    <mergeCell ref="AM14:AM15"/>
    <mergeCell ref="AN14:AN15"/>
    <mergeCell ref="AO14:AP14"/>
    <mergeCell ref="AQ14:AR14"/>
    <mergeCell ref="AS14:AT14"/>
    <mergeCell ref="AQ13:AT13"/>
    <mergeCell ref="AV13:AV15"/>
    <mergeCell ref="AW13:AW15"/>
    <mergeCell ref="BF13:BF15"/>
    <mergeCell ref="BG13:BG15"/>
    <mergeCell ref="BI13:BI15"/>
    <mergeCell ref="BB12:BB15"/>
    <mergeCell ref="AB12:AB15"/>
    <mergeCell ref="J17:J19"/>
    <mergeCell ref="K17:K19"/>
    <mergeCell ref="L17:L19"/>
    <mergeCell ref="M17:M19"/>
    <mergeCell ref="N17:N19"/>
    <mergeCell ref="O17:O19"/>
    <mergeCell ref="G16:H16"/>
    <mergeCell ref="Z16:AA16"/>
    <mergeCell ref="AZ16:BC16"/>
    <mergeCell ref="X17:X19"/>
    <mergeCell ref="Y17:Y19"/>
    <mergeCell ref="Z17:Z19"/>
    <mergeCell ref="AA17:AA19"/>
    <mergeCell ref="P17:P19"/>
    <mergeCell ref="Q17:Q19"/>
    <mergeCell ref="R17:R19"/>
    <mergeCell ref="S17:S19"/>
    <mergeCell ref="T17:T19"/>
    <mergeCell ref="U17:U19"/>
    <mergeCell ref="BJ17:BJ18"/>
    <mergeCell ref="A20:A22"/>
    <mergeCell ref="B20:B22"/>
    <mergeCell ref="C20:C22"/>
    <mergeCell ref="D20:D22"/>
    <mergeCell ref="E20:E22"/>
    <mergeCell ref="F20:F22"/>
    <mergeCell ref="AZ17:AZ19"/>
    <mergeCell ref="BA17:BA19"/>
    <mergeCell ref="BB17:BB19"/>
    <mergeCell ref="BC17:BC19"/>
    <mergeCell ref="BE17:BE19"/>
    <mergeCell ref="BF17:BF19"/>
    <mergeCell ref="AT17:AT18"/>
    <mergeCell ref="AU17:AU18"/>
    <mergeCell ref="AV17:AV19"/>
    <mergeCell ref="AW17:AW19"/>
    <mergeCell ref="AX17:AX19"/>
    <mergeCell ref="AY17:AY19"/>
    <mergeCell ref="AN17:AN18"/>
    <mergeCell ref="AO17:AO18"/>
    <mergeCell ref="AP17:AP18"/>
    <mergeCell ref="AQ17:AQ18"/>
    <mergeCell ref="AR17:AR18"/>
    <mergeCell ref="I20:I22"/>
    <mergeCell ref="J20:J22"/>
    <mergeCell ref="K20:K22"/>
    <mergeCell ref="L20:L22"/>
    <mergeCell ref="M20:M22"/>
    <mergeCell ref="N20:N22"/>
    <mergeCell ref="BG17:BG19"/>
    <mergeCell ref="BH17:BH18"/>
    <mergeCell ref="BI17:BI18"/>
    <mergeCell ref="AS17:AS18"/>
    <mergeCell ref="AH17:AH18"/>
    <mergeCell ref="AI17:AI18"/>
    <mergeCell ref="AJ17:AJ18"/>
    <mergeCell ref="AK17:AK18"/>
    <mergeCell ref="AL17:AL18"/>
    <mergeCell ref="AM17:AM18"/>
    <mergeCell ref="AB17:AB18"/>
    <mergeCell ref="AC17:AC18"/>
    <mergeCell ref="AD17:AD18"/>
    <mergeCell ref="AE17:AE18"/>
    <mergeCell ref="AF17:AF18"/>
    <mergeCell ref="AG17:AG18"/>
    <mergeCell ref="V17:V19"/>
    <mergeCell ref="W17:W19"/>
    <mergeCell ref="W20:W22"/>
    <mergeCell ref="X20:X22"/>
    <mergeCell ref="Y20:Y22"/>
    <mergeCell ref="Z20:Z22"/>
    <mergeCell ref="O20:O22"/>
    <mergeCell ref="P20:P22"/>
    <mergeCell ref="Q20:Q22"/>
    <mergeCell ref="R20:R22"/>
    <mergeCell ref="S20:S22"/>
    <mergeCell ref="T20:T22"/>
    <mergeCell ref="BI20:BI21"/>
    <mergeCell ref="BJ20:BJ21"/>
    <mergeCell ref="A23:A25"/>
    <mergeCell ref="B23:B25"/>
    <mergeCell ref="C23:C25"/>
    <mergeCell ref="D23:D25"/>
    <mergeCell ref="E23:E25"/>
    <mergeCell ref="AY20:AY22"/>
    <mergeCell ref="AZ20:AZ22"/>
    <mergeCell ref="BA20:BA22"/>
    <mergeCell ref="BB20:BB22"/>
    <mergeCell ref="BC20:BC22"/>
    <mergeCell ref="BE20:BE22"/>
    <mergeCell ref="AS20:AS21"/>
    <mergeCell ref="AT20:AT21"/>
    <mergeCell ref="AU20:AU21"/>
    <mergeCell ref="AV20:AV22"/>
    <mergeCell ref="AW20:AW22"/>
    <mergeCell ref="AX20:AX22"/>
    <mergeCell ref="AM20:AM21"/>
    <mergeCell ref="AN20:AN21"/>
    <mergeCell ref="AO20:AO21"/>
    <mergeCell ref="AP20:AP21"/>
    <mergeCell ref="AQ20:AQ21"/>
    <mergeCell ref="F23:F25"/>
    <mergeCell ref="I23:I25"/>
    <mergeCell ref="J23:J25"/>
    <mergeCell ref="K23:K25"/>
    <mergeCell ref="L23:L25"/>
    <mergeCell ref="M23:M25"/>
    <mergeCell ref="BF20:BF22"/>
    <mergeCell ref="BG20:BG22"/>
    <mergeCell ref="BH20:BH21"/>
    <mergeCell ref="AR20:AR21"/>
    <mergeCell ref="AG20:AG21"/>
    <mergeCell ref="AH20:AH21"/>
    <mergeCell ref="AI20:AI21"/>
    <mergeCell ref="AJ20:AJ21"/>
    <mergeCell ref="AK20:AK21"/>
    <mergeCell ref="AL20:AL21"/>
    <mergeCell ref="AA20:AA22"/>
    <mergeCell ref="AB20:AB21"/>
    <mergeCell ref="AC20:AC21"/>
    <mergeCell ref="AD20:AD21"/>
    <mergeCell ref="AE20:AE21"/>
    <mergeCell ref="AF20:AF21"/>
    <mergeCell ref="U20:U22"/>
    <mergeCell ref="V20:V22"/>
    <mergeCell ref="T23:T25"/>
    <mergeCell ref="U23:U25"/>
    <mergeCell ref="V23:V25"/>
    <mergeCell ref="W23:W25"/>
    <mergeCell ref="X23:X25"/>
    <mergeCell ref="Y23:Y25"/>
    <mergeCell ref="N23:N25"/>
    <mergeCell ref="O23:O25"/>
    <mergeCell ref="P23:P25"/>
    <mergeCell ref="Q23:Q25"/>
    <mergeCell ref="R23:R25"/>
    <mergeCell ref="S23:S25"/>
    <mergeCell ref="AF23:AF24"/>
    <mergeCell ref="AG23:AG24"/>
    <mergeCell ref="AH23:AH24"/>
    <mergeCell ref="AI23:AI24"/>
    <mergeCell ref="AJ23:AJ24"/>
    <mergeCell ref="AK23:AK24"/>
    <mergeCell ref="Z23:Z25"/>
    <mergeCell ref="AA23:AA25"/>
    <mergeCell ref="AB23:AB24"/>
    <mergeCell ref="AC23:AC24"/>
    <mergeCell ref="AD23:AD24"/>
    <mergeCell ref="AE23:AE24"/>
    <mergeCell ref="AR23:AR24"/>
    <mergeCell ref="AS23:AS24"/>
    <mergeCell ref="AT23:AT24"/>
    <mergeCell ref="AU23:AU24"/>
    <mergeCell ref="AV23:AV25"/>
    <mergeCell ref="AW23:AW25"/>
    <mergeCell ref="AL23:AL24"/>
    <mergeCell ref="AM23:AM24"/>
    <mergeCell ref="AN23:AN24"/>
    <mergeCell ref="AO23:AO24"/>
    <mergeCell ref="AP23:AP24"/>
    <mergeCell ref="AQ23:AQ24"/>
    <mergeCell ref="BE23:BE25"/>
    <mergeCell ref="BF23:BF25"/>
    <mergeCell ref="BG23:BG25"/>
    <mergeCell ref="BH23:BH24"/>
    <mergeCell ref="BI23:BI24"/>
    <mergeCell ref="BJ23:BJ24"/>
    <mergeCell ref="AX23:AX25"/>
    <mergeCell ref="AY23:AY25"/>
    <mergeCell ref="AZ23:AZ25"/>
    <mergeCell ref="BA23:BA25"/>
    <mergeCell ref="BB23:BB25"/>
    <mergeCell ref="BC23:BC25"/>
    <mergeCell ref="I26:I28"/>
    <mergeCell ref="J26:J28"/>
    <mergeCell ref="K26:K28"/>
    <mergeCell ref="L26:L28"/>
    <mergeCell ref="M26:M28"/>
    <mergeCell ref="N26:N28"/>
    <mergeCell ref="A26:A28"/>
    <mergeCell ref="B26:B28"/>
    <mergeCell ref="C26:C28"/>
    <mergeCell ref="D26:D28"/>
    <mergeCell ref="E26:E28"/>
    <mergeCell ref="F26:F28"/>
    <mergeCell ref="W26:W28"/>
    <mergeCell ref="X26:X28"/>
    <mergeCell ref="Y26:Y28"/>
    <mergeCell ref="Z26:Z28"/>
    <mergeCell ref="O26:O28"/>
    <mergeCell ref="P26:P28"/>
    <mergeCell ref="Q26:Q28"/>
    <mergeCell ref="R26:R28"/>
    <mergeCell ref="S26:S28"/>
    <mergeCell ref="T26:T28"/>
    <mergeCell ref="BI26:BI27"/>
    <mergeCell ref="BJ26:BJ27"/>
    <mergeCell ref="A29:A31"/>
    <mergeCell ref="B29:B31"/>
    <mergeCell ref="C29:C31"/>
    <mergeCell ref="D29:D31"/>
    <mergeCell ref="E29:E31"/>
    <mergeCell ref="AY26:AY28"/>
    <mergeCell ref="AZ26:AZ28"/>
    <mergeCell ref="BA26:BA28"/>
    <mergeCell ref="BB26:BB28"/>
    <mergeCell ref="BC26:BC28"/>
    <mergeCell ref="BE26:BE28"/>
    <mergeCell ref="AS26:AS27"/>
    <mergeCell ref="AT26:AT27"/>
    <mergeCell ref="AU26:AU27"/>
    <mergeCell ref="AV26:AV28"/>
    <mergeCell ref="AW26:AW28"/>
    <mergeCell ref="AX26:AX28"/>
    <mergeCell ref="AM26:AM27"/>
    <mergeCell ref="AN26:AN27"/>
    <mergeCell ref="AO26:AO27"/>
    <mergeCell ref="AP26:AP27"/>
    <mergeCell ref="AQ26:AQ27"/>
    <mergeCell ref="F29:F31"/>
    <mergeCell ref="I29:I31"/>
    <mergeCell ref="J29:J31"/>
    <mergeCell ref="K29:K31"/>
    <mergeCell ref="L29:L31"/>
    <mergeCell ref="M29:M31"/>
    <mergeCell ref="BF26:BF28"/>
    <mergeCell ref="BG26:BG28"/>
    <mergeCell ref="BH26:BH27"/>
    <mergeCell ref="AR26:AR27"/>
    <mergeCell ref="AG26:AG27"/>
    <mergeCell ref="AH26:AH27"/>
    <mergeCell ref="AI26:AI27"/>
    <mergeCell ref="AJ26:AJ27"/>
    <mergeCell ref="AK26:AK27"/>
    <mergeCell ref="AL26:AL27"/>
    <mergeCell ref="AA26:AA28"/>
    <mergeCell ref="AB26:AB27"/>
    <mergeCell ref="AC26:AC27"/>
    <mergeCell ref="AD26:AD27"/>
    <mergeCell ref="AE26:AE27"/>
    <mergeCell ref="AF26:AF27"/>
    <mergeCell ref="U26:U28"/>
    <mergeCell ref="V26:V28"/>
    <mergeCell ref="T29:T31"/>
    <mergeCell ref="U29:U31"/>
    <mergeCell ref="V29:V31"/>
    <mergeCell ref="W29:W31"/>
    <mergeCell ref="X29:X31"/>
    <mergeCell ref="Y29:Y31"/>
    <mergeCell ref="N29:N31"/>
    <mergeCell ref="O29:O31"/>
    <mergeCell ref="P29:P31"/>
    <mergeCell ref="Q29:Q31"/>
    <mergeCell ref="R29:R31"/>
    <mergeCell ref="S29:S31"/>
    <mergeCell ref="AF29:AF30"/>
    <mergeCell ref="AG29:AG30"/>
    <mergeCell ref="AH29:AH30"/>
    <mergeCell ref="AI29:AI30"/>
    <mergeCell ref="AJ29:AJ30"/>
    <mergeCell ref="AK29:AK30"/>
    <mergeCell ref="Z29:Z31"/>
    <mergeCell ref="AA29:AA31"/>
    <mergeCell ref="AB29:AB30"/>
    <mergeCell ref="AC29:AC30"/>
    <mergeCell ref="AD29:AD30"/>
    <mergeCell ref="AE29:AE30"/>
    <mergeCell ref="AR29:AR30"/>
    <mergeCell ref="AS29:AS30"/>
    <mergeCell ref="AT29:AT30"/>
    <mergeCell ref="AU29:AU30"/>
    <mergeCell ref="AV29:AV31"/>
    <mergeCell ref="AW29:AW31"/>
    <mergeCell ref="AL29:AL30"/>
    <mergeCell ref="AM29:AM30"/>
    <mergeCell ref="AN29:AN30"/>
    <mergeCell ref="AO29:AO30"/>
    <mergeCell ref="AP29:AP30"/>
    <mergeCell ref="AQ29:AQ30"/>
    <mergeCell ref="BE29:BE31"/>
    <mergeCell ref="BF29:BF31"/>
    <mergeCell ref="BG29:BG31"/>
    <mergeCell ref="BH29:BH30"/>
    <mergeCell ref="BI29:BI30"/>
    <mergeCell ref="BJ29:BJ30"/>
    <mergeCell ref="AX29:AX31"/>
    <mergeCell ref="AY29:AY31"/>
    <mergeCell ref="AZ29:AZ31"/>
    <mergeCell ref="BA29:BA31"/>
    <mergeCell ref="BB29:BB31"/>
    <mergeCell ref="BC29:BC31"/>
    <mergeCell ref="I32:I34"/>
    <mergeCell ref="J32:J34"/>
    <mergeCell ref="K32:K34"/>
    <mergeCell ref="L32:L34"/>
    <mergeCell ref="M32:M34"/>
    <mergeCell ref="N32:N34"/>
    <mergeCell ref="A32:A34"/>
    <mergeCell ref="B32:B34"/>
    <mergeCell ref="C32:C34"/>
    <mergeCell ref="D32:D34"/>
    <mergeCell ref="E32:E34"/>
    <mergeCell ref="F32:F34"/>
    <mergeCell ref="W32:W34"/>
    <mergeCell ref="X32:X34"/>
    <mergeCell ref="Y32:Y34"/>
    <mergeCell ref="Z32:Z34"/>
    <mergeCell ref="O32:O34"/>
    <mergeCell ref="P32:P34"/>
    <mergeCell ref="Q32:Q34"/>
    <mergeCell ref="R32:R34"/>
    <mergeCell ref="S32:S34"/>
    <mergeCell ref="T32:T34"/>
    <mergeCell ref="BI32:BI33"/>
    <mergeCell ref="BJ32:BJ33"/>
    <mergeCell ref="A35:A37"/>
    <mergeCell ref="B35:B37"/>
    <mergeCell ref="C35:C37"/>
    <mergeCell ref="D35:D37"/>
    <mergeCell ref="E35:E37"/>
    <mergeCell ref="AY32:AY34"/>
    <mergeCell ref="AZ32:AZ34"/>
    <mergeCell ref="BA32:BA34"/>
    <mergeCell ref="BB32:BB34"/>
    <mergeCell ref="BC32:BC34"/>
    <mergeCell ref="BE32:BE34"/>
    <mergeCell ref="AS32:AS33"/>
    <mergeCell ref="AT32:AT33"/>
    <mergeCell ref="AU32:AU33"/>
    <mergeCell ref="AV32:AV34"/>
    <mergeCell ref="AW32:AW34"/>
    <mergeCell ref="AX32:AX34"/>
    <mergeCell ref="AM32:AM33"/>
    <mergeCell ref="AN32:AN33"/>
    <mergeCell ref="AO32:AO33"/>
    <mergeCell ref="AP32:AP33"/>
    <mergeCell ref="AQ32:AQ33"/>
    <mergeCell ref="F35:F37"/>
    <mergeCell ref="I35:I37"/>
    <mergeCell ref="J35:J37"/>
    <mergeCell ref="K35:K37"/>
    <mergeCell ref="L35:L37"/>
    <mergeCell ref="M35:M37"/>
    <mergeCell ref="BF32:BF34"/>
    <mergeCell ref="BG32:BG34"/>
    <mergeCell ref="BH32:BH33"/>
    <mergeCell ref="AR32:AR33"/>
    <mergeCell ref="AG32:AG33"/>
    <mergeCell ref="AH32:AH33"/>
    <mergeCell ref="AI32:AI33"/>
    <mergeCell ref="AJ32:AJ33"/>
    <mergeCell ref="AK32:AK33"/>
    <mergeCell ref="AL32:AL33"/>
    <mergeCell ref="AA32:AA34"/>
    <mergeCell ref="AB32:AB33"/>
    <mergeCell ref="AC32:AC33"/>
    <mergeCell ref="AD32:AD33"/>
    <mergeCell ref="AE32:AE33"/>
    <mergeCell ref="AF32:AF33"/>
    <mergeCell ref="U32:U34"/>
    <mergeCell ref="V32:V34"/>
    <mergeCell ref="T35:T37"/>
    <mergeCell ref="U35:U37"/>
    <mergeCell ref="V35:V37"/>
    <mergeCell ref="W35:W37"/>
    <mergeCell ref="X35:X37"/>
    <mergeCell ref="Y35:Y37"/>
    <mergeCell ref="N35:N37"/>
    <mergeCell ref="O35:O37"/>
    <mergeCell ref="P35:P37"/>
    <mergeCell ref="Q35:Q37"/>
    <mergeCell ref="R35:R37"/>
    <mergeCell ref="S35:S37"/>
    <mergeCell ref="AI35:AI36"/>
    <mergeCell ref="AJ35:AJ36"/>
    <mergeCell ref="AK35:AK36"/>
    <mergeCell ref="Z35:Z37"/>
    <mergeCell ref="AA35:AA37"/>
    <mergeCell ref="AB35:AB36"/>
    <mergeCell ref="AC35:AC36"/>
    <mergeCell ref="AD35:AD36"/>
    <mergeCell ref="AE35:AE36"/>
    <mergeCell ref="BH35:BH36"/>
    <mergeCell ref="BI35:BI36"/>
    <mergeCell ref="BJ35:BJ36"/>
    <mergeCell ref="AX35:AX37"/>
    <mergeCell ref="AY35:AY37"/>
    <mergeCell ref="AZ35:AZ37"/>
    <mergeCell ref="BA35:BA37"/>
    <mergeCell ref="BB35:BB37"/>
    <mergeCell ref="BC35:BC37"/>
    <mergeCell ref="A38:A40"/>
    <mergeCell ref="B38:B40"/>
    <mergeCell ref="C38:C40"/>
    <mergeCell ref="D38:D40"/>
    <mergeCell ref="E38:E40"/>
    <mergeCell ref="F38:F40"/>
    <mergeCell ref="BE35:BE37"/>
    <mergeCell ref="BF35:BF37"/>
    <mergeCell ref="BG35:BG37"/>
    <mergeCell ref="AR35:AR36"/>
    <mergeCell ref="AS35:AS36"/>
    <mergeCell ref="AT35:AT36"/>
    <mergeCell ref="AU35:AU36"/>
    <mergeCell ref="AV35:AV37"/>
    <mergeCell ref="AW35:AW37"/>
    <mergeCell ref="AL35:AL36"/>
    <mergeCell ref="AM35:AM36"/>
    <mergeCell ref="AN35:AN36"/>
    <mergeCell ref="AO35:AO36"/>
    <mergeCell ref="AP35:AP36"/>
    <mergeCell ref="AQ35:AQ36"/>
    <mergeCell ref="AF35:AF36"/>
    <mergeCell ref="AG35:AG36"/>
    <mergeCell ref="AH35:AH36"/>
    <mergeCell ref="O38:O40"/>
    <mergeCell ref="P38:P40"/>
    <mergeCell ref="Q38:Q40"/>
    <mergeCell ref="R38:R40"/>
    <mergeCell ref="S38:S40"/>
    <mergeCell ref="T38:T40"/>
    <mergeCell ref="I38:I40"/>
    <mergeCell ref="J38:J40"/>
    <mergeCell ref="K38:K40"/>
    <mergeCell ref="L38:L40"/>
    <mergeCell ref="M38:M40"/>
    <mergeCell ref="N38:N40"/>
    <mergeCell ref="AA38:AA40"/>
    <mergeCell ref="AB38:AB39"/>
    <mergeCell ref="AC38:AC39"/>
    <mergeCell ref="AD38:AD39"/>
    <mergeCell ref="AE38:AE39"/>
    <mergeCell ref="AF38:AF39"/>
    <mergeCell ref="U38:U40"/>
    <mergeCell ref="V38:V40"/>
    <mergeCell ref="W38:W40"/>
    <mergeCell ref="X38:X40"/>
    <mergeCell ref="Y38:Y40"/>
    <mergeCell ref="Z38:Z40"/>
    <mergeCell ref="AO38:AO39"/>
    <mergeCell ref="AP38:AP39"/>
    <mergeCell ref="AQ38:AQ39"/>
    <mergeCell ref="AR38:AR39"/>
    <mergeCell ref="AG38:AG39"/>
    <mergeCell ref="AH38:AH39"/>
    <mergeCell ref="AI38:AI39"/>
    <mergeCell ref="AJ38:AJ39"/>
    <mergeCell ref="AK38:AK39"/>
    <mergeCell ref="AL38:AL39"/>
    <mergeCell ref="BF38:BF40"/>
    <mergeCell ref="BG38:BG40"/>
    <mergeCell ref="BH38:BH39"/>
    <mergeCell ref="BI38:BI39"/>
    <mergeCell ref="BJ38:BJ39"/>
    <mergeCell ref="A41:D42"/>
    <mergeCell ref="E41:F42"/>
    <mergeCell ref="G41:S42"/>
    <mergeCell ref="Y41:AA42"/>
    <mergeCell ref="AB41:AB42"/>
    <mergeCell ref="AY38:AY40"/>
    <mergeCell ref="AZ38:AZ40"/>
    <mergeCell ref="BA38:BA40"/>
    <mergeCell ref="BB38:BB40"/>
    <mergeCell ref="BC38:BC40"/>
    <mergeCell ref="BE38:BE40"/>
    <mergeCell ref="AS38:AS39"/>
    <mergeCell ref="AT38:AT39"/>
    <mergeCell ref="AU38:AU39"/>
    <mergeCell ref="AV38:AV40"/>
    <mergeCell ref="AW38:AW40"/>
    <mergeCell ref="AX38:AX40"/>
    <mergeCell ref="AM38:AM39"/>
    <mergeCell ref="AN38:AN39"/>
    <mergeCell ref="AK41:AK42"/>
    <mergeCell ref="AL41:AL42"/>
    <mergeCell ref="AM41:AM42"/>
    <mergeCell ref="AN41:AN42"/>
    <mergeCell ref="AC41:AC42"/>
    <mergeCell ref="AD41:AD42"/>
    <mergeCell ref="AE41:AE42"/>
    <mergeCell ref="AF41:AF42"/>
    <mergeCell ref="AG41:AG42"/>
    <mergeCell ref="AH41:AH42"/>
    <mergeCell ref="AV46:AX48"/>
    <mergeCell ref="B47:E47"/>
    <mergeCell ref="H47:J47"/>
    <mergeCell ref="L47:L48"/>
    <mergeCell ref="M47:M48"/>
    <mergeCell ref="N47:N48"/>
    <mergeCell ref="AU41:AU42"/>
    <mergeCell ref="AV41:AX42"/>
    <mergeCell ref="AY41:BC42"/>
    <mergeCell ref="AN43:AU43"/>
    <mergeCell ref="AV43:AX45"/>
    <mergeCell ref="A44:J44"/>
    <mergeCell ref="AN44:AN45"/>
    <mergeCell ref="AO44:AS44"/>
    <mergeCell ref="AT44:AU45"/>
    <mergeCell ref="A45:J45"/>
    <mergeCell ref="AO41:AO42"/>
    <mergeCell ref="AP41:AP42"/>
    <mergeCell ref="AQ41:AQ42"/>
    <mergeCell ref="AR41:AR42"/>
    <mergeCell ref="AS41:AS42"/>
    <mergeCell ref="AT41:AT42"/>
    <mergeCell ref="AI41:AI42"/>
    <mergeCell ref="AJ41:AJ42"/>
    <mergeCell ref="W50:AB50"/>
    <mergeCell ref="AD50:AI50"/>
    <mergeCell ref="AN47:AN48"/>
    <mergeCell ref="AO47:AS47"/>
    <mergeCell ref="AT47:AU48"/>
    <mergeCell ref="AO48:AS48"/>
    <mergeCell ref="W49:AB49"/>
    <mergeCell ref="AD49:AI49"/>
    <mergeCell ref="W45:AB45"/>
    <mergeCell ref="AD45:AI45"/>
    <mergeCell ref="AO45:AS45"/>
    <mergeCell ref="AN46:AU46"/>
    <mergeCell ref="I53:I54"/>
    <mergeCell ref="J53:J54"/>
    <mergeCell ref="R53:R54"/>
    <mergeCell ref="T53:T54"/>
    <mergeCell ref="U53:U54"/>
    <mergeCell ref="V53:V54"/>
    <mergeCell ref="K50:K51"/>
    <mergeCell ref="O50:O51"/>
    <mergeCell ref="P50:P51"/>
    <mergeCell ref="Q50:Q51"/>
    <mergeCell ref="AX53:AX54"/>
    <mergeCell ref="AZ53:AZ54"/>
    <mergeCell ref="BA53:BA54"/>
    <mergeCell ref="BB53:BB54"/>
    <mergeCell ref="BC53:BC54"/>
    <mergeCell ref="W53:W54"/>
    <mergeCell ref="Y53:Y54"/>
    <mergeCell ref="Z53:Z54"/>
    <mergeCell ref="AA53:AA54"/>
    <mergeCell ref="AV53:AV54"/>
    <mergeCell ref="AW53:AW54"/>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EQ40"/>
  <sheetViews>
    <sheetView zoomScale="85" zoomScaleNormal="85" workbookViewId="0">
      <selection activeCell="C16" sqref="C16:BV40"/>
    </sheetView>
  </sheetViews>
  <sheetFormatPr defaultRowHeight="15"/>
  <cols>
    <col min="1" max="1" width="24.5703125" style="293" customWidth="1"/>
    <col min="2" max="2" width="25" style="599" customWidth="1"/>
    <col min="3" max="25" width="9.85546875" style="599" customWidth="1"/>
    <col min="26" max="34" width="9.85546875" style="293" customWidth="1"/>
    <col min="35" max="50" width="9.85546875" style="599" customWidth="1"/>
    <col min="51" max="54" width="9.85546875" style="293" customWidth="1"/>
    <col min="55" max="74" width="9.85546875" style="599" customWidth="1"/>
    <col min="75" max="265" width="9.140625" style="599"/>
    <col min="266" max="266" width="3.28515625" style="599" customWidth="1"/>
    <col min="267" max="267" width="5.140625" style="599" customWidth="1"/>
    <col min="268" max="268" width="34.85546875" style="599" customWidth="1"/>
    <col min="269" max="320" width="7.7109375" style="599" customWidth="1"/>
    <col min="321" max="321" width="5.7109375" style="599" customWidth="1"/>
    <col min="322" max="322" width="20.7109375" style="599" customWidth="1"/>
    <col min="323" max="328" width="7.7109375" style="599" customWidth="1"/>
    <col min="329" max="329" width="3.28515625" style="599" customWidth="1"/>
    <col min="330" max="521" width="9.140625" style="599"/>
    <col min="522" max="522" width="3.28515625" style="599" customWidth="1"/>
    <col min="523" max="523" width="5.140625" style="599" customWidth="1"/>
    <col min="524" max="524" width="34.85546875" style="599" customWidth="1"/>
    <col min="525" max="576" width="7.7109375" style="599" customWidth="1"/>
    <col min="577" max="577" width="5.7109375" style="599" customWidth="1"/>
    <col min="578" max="578" width="20.7109375" style="599" customWidth="1"/>
    <col min="579" max="584" width="7.7109375" style="599" customWidth="1"/>
    <col min="585" max="585" width="3.28515625" style="599" customWidth="1"/>
    <col min="586" max="777" width="9.140625" style="599"/>
    <col min="778" max="778" width="3.28515625" style="599" customWidth="1"/>
    <col min="779" max="779" width="5.140625" style="599" customWidth="1"/>
    <col min="780" max="780" width="34.85546875" style="599" customWidth="1"/>
    <col min="781" max="832" width="7.7109375" style="599" customWidth="1"/>
    <col min="833" max="833" width="5.7109375" style="599" customWidth="1"/>
    <col min="834" max="834" width="20.7109375" style="599" customWidth="1"/>
    <col min="835" max="840" width="7.7109375" style="599" customWidth="1"/>
    <col min="841" max="841" width="3.28515625" style="599" customWidth="1"/>
    <col min="842" max="1033" width="9.140625" style="599"/>
    <col min="1034" max="1034" width="3.28515625" style="599" customWidth="1"/>
    <col min="1035" max="1035" width="5.140625" style="599" customWidth="1"/>
    <col min="1036" max="1036" width="34.85546875" style="599" customWidth="1"/>
    <col min="1037" max="1088" width="7.7109375" style="599" customWidth="1"/>
    <col min="1089" max="1089" width="5.7109375" style="599" customWidth="1"/>
    <col min="1090" max="1090" width="20.7109375" style="599" customWidth="1"/>
    <col min="1091" max="1096" width="7.7109375" style="599" customWidth="1"/>
    <col min="1097" max="1097" width="3.28515625" style="599" customWidth="1"/>
    <col min="1098" max="1289" width="9.140625" style="599"/>
    <col min="1290" max="1290" width="3.28515625" style="599" customWidth="1"/>
    <col min="1291" max="1291" width="5.140625" style="599" customWidth="1"/>
    <col min="1292" max="1292" width="34.85546875" style="599" customWidth="1"/>
    <col min="1293" max="1344" width="7.7109375" style="599" customWidth="1"/>
    <col min="1345" max="1345" width="5.7109375" style="599" customWidth="1"/>
    <col min="1346" max="1346" width="20.7109375" style="599" customWidth="1"/>
    <col min="1347" max="1352" width="7.7109375" style="599" customWidth="1"/>
    <col min="1353" max="1353" width="3.28515625" style="599" customWidth="1"/>
    <col min="1354" max="1545" width="9.140625" style="599"/>
    <col min="1546" max="1546" width="3.28515625" style="599" customWidth="1"/>
    <col min="1547" max="1547" width="5.140625" style="599" customWidth="1"/>
    <col min="1548" max="1548" width="34.85546875" style="599" customWidth="1"/>
    <col min="1549" max="1600" width="7.7109375" style="599" customWidth="1"/>
    <col min="1601" max="1601" width="5.7109375" style="599" customWidth="1"/>
    <col min="1602" max="1602" width="20.7109375" style="599" customWidth="1"/>
    <col min="1603" max="1608" width="7.7109375" style="599" customWidth="1"/>
    <col min="1609" max="1609" width="3.28515625" style="599" customWidth="1"/>
    <col min="1610" max="1801" width="9.140625" style="599"/>
    <col min="1802" max="1802" width="3.28515625" style="599" customWidth="1"/>
    <col min="1803" max="1803" width="5.140625" style="599" customWidth="1"/>
    <col min="1804" max="1804" width="34.85546875" style="599" customWidth="1"/>
    <col min="1805" max="1856" width="7.7109375" style="599" customWidth="1"/>
    <col min="1857" max="1857" width="5.7109375" style="599" customWidth="1"/>
    <col min="1858" max="1858" width="20.7109375" style="599" customWidth="1"/>
    <col min="1859" max="1864" width="7.7109375" style="599" customWidth="1"/>
    <col min="1865" max="1865" width="3.28515625" style="599" customWidth="1"/>
    <col min="1866" max="2057" width="9.140625" style="599"/>
    <col min="2058" max="2058" width="3.28515625" style="599" customWidth="1"/>
    <col min="2059" max="2059" width="5.140625" style="599" customWidth="1"/>
    <col min="2060" max="2060" width="34.85546875" style="599" customWidth="1"/>
    <col min="2061" max="2112" width="7.7109375" style="599" customWidth="1"/>
    <col min="2113" max="2113" width="5.7109375" style="599" customWidth="1"/>
    <col min="2114" max="2114" width="20.7109375" style="599" customWidth="1"/>
    <col min="2115" max="2120" width="7.7109375" style="599" customWidth="1"/>
    <col min="2121" max="2121" width="3.28515625" style="599" customWidth="1"/>
    <col min="2122" max="2313" width="9.140625" style="599"/>
    <col min="2314" max="2314" width="3.28515625" style="599" customWidth="1"/>
    <col min="2315" max="2315" width="5.140625" style="599" customWidth="1"/>
    <col min="2316" max="2316" width="34.85546875" style="599" customWidth="1"/>
    <col min="2317" max="2368" width="7.7109375" style="599" customWidth="1"/>
    <col min="2369" max="2369" width="5.7109375" style="599" customWidth="1"/>
    <col min="2370" max="2370" width="20.7109375" style="599" customWidth="1"/>
    <col min="2371" max="2376" width="7.7109375" style="599" customWidth="1"/>
    <col min="2377" max="2377" width="3.28515625" style="599" customWidth="1"/>
    <col min="2378" max="2569" width="9.140625" style="599"/>
    <col min="2570" max="2570" width="3.28515625" style="599" customWidth="1"/>
    <col min="2571" max="2571" width="5.140625" style="599" customWidth="1"/>
    <col min="2572" max="2572" width="34.85546875" style="599" customWidth="1"/>
    <col min="2573" max="2624" width="7.7109375" style="599" customWidth="1"/>
    <col min="2625" max="2625" width="5.7109375" style="599" customWidth="1"/>
    <col min="2626" max="2626" width="20.7109375" style="599" customWidth="1"/>
    <col min="2627" max="2632" width="7.7109375" style="599" customWidth="1"/>
    <col min="2633" max="2633" width="3.28515625" style="599" customWidth="1"/>
    <col min="2634" max="2825" width="9.140625" style="599"/>
    <col min="2826" max="2826" width="3.28515625" style="599" customWidth="1"/>
    <col min="2827" max="2827" width="5.140625" style="599" customWidth="1"/>
    <col min="2828" max="2828" width="34.85546875" style="599" customWidth="1"/>
    <col min="2829" max="2880" width="7.7109375" style="599" customWidth="1"/>
    <col min="2881" max="2881" width="5.7109375" style="599" customWidth="1"/>
    <col min="2882" max="2882" width="20.7109375" style="599" customWidth="1"/>
    <col min="2883" max="2888" width="7.7109375" style="599" customWidth="1"/>
    <col min="2889" max="2889" width="3.28515625" style="599" customWidth="1"/>
    <col min="2890" max="3081" width="9.140625" style="599"/>
    <col min="3082" max="3082" width="3.28515625" style="599" customWidth="1"/>
    <col min="3083" max="3083" width="5.140625" style="599" customWidth="1"/>
    <col min="3084" max="3084" width="34.85546875" style="599" customWidth="1"/>
    <col min="3085" max="3136" width="7.7109375" style="599" customWidth="1"/>
    <col min="3137" max="3137" width="5.7109375" style="599" customWidth="1"/>
    <col min="3138" max="3138" width="20.7109375" style="599" customWidth="1"/>
    <col min="3139" max="3144" width="7.7109375" style="599" customWidth="1"/>
    <col min="3145" max="3145" width="3.28515625" style="599" customWidth="1"/>
    <col min="3146" max="3337" width="9.140625" style="599"/>
    <col min="3338" max="3338" width="3.28515625" style="599" customWidth="1"/>
    <col min="3339" max="3339" width="5.140625" style="599" customWidth="1"/>
    <col min="3340" max="3340" width="34.85546875" style="599" customWidth="1"/>
    <col min="3341" max="3392" width="7.7109375" style="599" customWidth="1"/>
    <col min="3393" max="3393" width="5.7109375" style="599" customWidth="1"/>
    <col min="3394" max="3394" width="20.7109375" style="599" customWidth="1"/>
    <col min="3395" max="3400" width="7.7109375" style="599" customWidth="1"/>
    <col min="3401" max="3401" width="3.28515625" style="599" customWidth="1"/>
    <col min="3402" max="3593" width="9.140625" style="599"/>
    <col min="3594" max="3594" width="3.28515625" style="599" customWidth="1"/>
    <col min="3595" max="3595" width="5.140625" style="599" customWidth="1"/>
    <col min="3596" max="3596" width="34.85546875" style="599" customWidth="1"/>
    <col min="3597" max="3648" width="7.7109375" style="599" customWidth="1"/>
    <col min="3649" max="3649" width="5.7109375" style="599" customWidth="1"/>
    <col min="3650" max="3650" width="20.7109375" style="599" customWidth="1"/>
    <col min="3651" max="3656" width="7.7109375" style="599" customWidth="1"/>
    <col min="3657" max="3657" width="3.28515625" style="599" customWidth="1"/>
    <col min="3658" max="3849" width="9.140625" style="599"/>
    <col min="3850" max="3850" width="3.28515625" style="599" customWidth="1"/>
    <col min="3851" max="3851" width="5.140625" style="599" customWidth="1"/>
    <col min="3852" max="3852" width="34.85546875" style="599" customWidth="1"/>
    <col min="3853" max="3904" width="7.7109375" style="599" customWidth="1"/>
    <col min="3905" max="3905" width="5.7109375" style="599" customWidth="1"/>
    <col min="3906" max="3906" width="20.7109375" style="599" customWidth="1"/>
    <col min="3907" max="3912" width="7.7109375" style="599" customWidth="1"/>
    <col min="3913" max="3913" width="3.28515625" style="599" customWidth="1"/>
    <col min="3914" max="4105" width="9.140625" style="599"/>
    <col min="4106" max="4106" width="3.28515625" style="599" customWidth="1"/>
    <col min="4107" max="4107" width="5.140625" style="599" customWidth="1"/>
    <col min="4108" max="4108" width="34.85546875" style="599" customWidth="1"/>
    <col min="4109" max="4160" width="7.7109375" style="599" customWidth="1"/>
    <col min="4161" max="4161" width="5.7109375" style="599" customWidth="1"/>
    <col min="4162" max="4162" width="20.7109375" style="599" customWidth="1"/>
    <col min="4163" max="4168" width="7.7109375" style="599" customWidth="1"/>
    <col min="4169" max="4169" width="3.28515625" style="599" customWidth="1"/>
    <col min="4170" max="4361" width="9.140625" style="599"/>
    <col min="4362" max="4362" width="3.28515625" style="599" customWidth="1"/>
    <col min="4363" max="4363" width="5.140625" style="599" customWidth="1"/>
    <col min="4364" max="4364" width="34.85546875" style="599" customWidth="1"/>
    <col min="4365" max="4416" width="7.7109375" style="599" customWidth="1"/>
    <col min="4417" max="4417" width="5.7109375" style="599" customWidth="1"/>
    <col min="4418" max="4418" width="20.7109375" style="599" customWidth="1"/>
    <col min="4419" max="4424" width="7.7109375" style="599" customWidth="1"/>
    <col min="4425" max="4425" width="3.28515625" style="599" customWidth="1"/>
    <col min="4426" max="4617" width="9.140625" style="599"/>
    <col min="4618" max="4618" width="3.28515625" style="599" customWidth="1"/>
    <col min="4619" max="4619" width="5.140625" style="599" customWidth="1"/>
    <col min="4620" max="4620" width="34.85546875" style="599" customWidth="1"/>
    <col min="4621" max="4672" width="7.7109375" style="599" customWidth="1"/>
    <col min="4673" max="4673" width="5.7109375" style="599" customWidth="1"/>
    <col min="4674" max="4674" width="20.7109375" style="599" customWidth="1"/>
    <col min="4675" max="4680" width="7.7109375" style="599" customWidth="1"/>
    <col min="4681" max="4681" width="3.28515625" style="599" customWidth="1"/>
    <col min="4682" max="4873" width="9.140625" style="599"/>
    <col min="4874" max="4874" width="3.28515625" style="599" customWidth="1"/>
    <col min="4875" max="4875" width="5.140625" style="599" customWidth="1"/>
    <col min="4876" max="4876" width="34.85546875" style="599" customWidth="1"/>
    <col min="4877" max="4928" width="7.7109375" style="599" customWidth="1"/>
    <col min="4929" max="4929" width="5.7109375" style="599" customWidth="1"/>
    <col min="4930" max="4930" width="20.7109375" style="599" customWidth="1"/>
    <col min="4931" max="4936" width="7.7109375" style="599" customWidth="1"/>
    <col min="4937" max="4937" width="3.28515625" style="599" customWidth="1"/>
    <col min="4938" max="5129" width="9.140625" style="599"/>
    <col min="5130" max="5130" width="3.28515625" style="599" customWidth="1"/>
    <col min="5131" max="5131" width="5.140625" style="599" customWidth="1"/>
    <col min="5132" max="5132" width="34.85546875" style="599" customWidth="1"/>
    <col min="5133" max="5184" width="7.7109375" style="599" customWidth="1"/>
    <col min="5185" max="5185" width="5.7109375" style="599" customWidth="1"/>
    <col min="5186" max="5186" width="20.7109375" style="599" customWidth="1"/>
    <col min="5187" max="5192" width="7.7109375" style="599" customWidth="1"/>
    <col min="5193" max="5193" width="3.28515625" style="599" customWidth="1"/>
    <col min="5194" max="5385" width="9.140625" style="599"/>
    <col min="5386" max="5386" width="3.28515625" style="599" customWidth="1"/>
    <col min="5387" max="5387" width="5.140625" style="599" customWidth="1"/>
    <col min="5388" max="5388" width="34.85546875" style="599" customWidth="1"/>
    <col min="5389" max="5440" width="7.7109375" style="599" customWidth="1"/>
    <col min="5441" max="5441" width="5.7109375" style="599" customWidth="1"/>
    <col min="5442" max="5442" width="20.7109375" style="599" customWidth="1"/>
    <col min="5443" max="5448" width="7.7109375" style="599" customWidth="1"/>
    <col min="5449" max="5449" width="3.28515625" style="599" customWidth="1"/>
    <col min="5450" max="5641" width="9.140625" style="599"/>
    <col min="5642" max="5642" width="3.28515625" style="599" customWidth="1"/>
    <col min="5643" max="5643" width="5.140625" style="599" customWidth="1"/>
    <col min="5644" max="5644" width="34.85546875" style="599" customWidth="1"/>
    <col min="5645" max="5696" width="7.7109375" style="599" customWidth="1"/>
    <col min="5697" max="5697" width="5.7109375" style="599" customWidth="1"/>
    <col min="5698" max="5698" width="20.7109375" style="599" customWidth="1"/>
    <col min="5699" max="5704" width="7.7109375" style="599" customWidth="1"/>
    <col min="5705" max="5705" width="3.28515625" style="599" customWidth="1"/>
    <col min="5706" max="5897" width="9.140625" style="599"/>
    <col min="5898" max="5898" width="3.28515625" style="599" customWidth="1"/>
    <col min="5899" max="5899" width="5.140625" style="599" customWidth="1"/>
    <col min="5900" max="5900" width="34.85546875" style="599" customWidth="1"/>
    <col min="5901" max="5952" width="7.7109375" style="599" customWidth="1"/>
    <col min="5953" max="5953" width="5.7109375" style="599" customWidth="1"/>
    <col min="5954" max="5954" width="20.7109375" style="599" customWidth="1"/>
    <col min="5955" max="5960" width="7.7109375" style="599" customWidth="1"/>
    <col min="5961" max="5961" width="3.28515625" style="599" customWidth="1"/>
    <col min="5962" max="6153" width="9.140625" style="599"/>
    <col min="6154" max="6154" width="3.28515625" style="599" customWidth="1"/>
    <col min="6155" max="6155" width="5.140625" style="599" customWidth="1"/>
    <col min="6156" max="6156" width="34.85546875" style="599" customWidth="1"/>
    <col min="6157" max="6208" width="7.7109375" style="599" customWidth="1"/>
    <col min="6209" max="6209" width="5.7109375" style="599" customWidth="1"/>
    <col min="6210" max="6210" width="20.7109375" style="599" customWidth="1"/>
    <col min="6211" max="6216" width="7.7109375" style="599" customWidth="1"/>
    <col min="6217" max="6217" width="3.28515625" style="599" customWidth="1"/>
    <col min="6218" max="6409" width="9.140625" style="599"/>
    <col min="6410" max="6410" width="3.28515625" style="599" customWidth="1"/>
    <col min="6411" max="6411" width="5.140625" style="599" customWidth="1"/>
    <col min="6412" max="6412" width="34.85546875" style="599" customWidth="1"/>
    <col min="6413" max="6464" width="7.7109375" style="599" customWidth="1"/>
    <col min="6465" max="6465" width="5.7109375" style="599" customWidth="1"/>
    <col min="6466" max="6466" width="20.7109375" style="599" customWidth="1"/>
    <col min="6467" max="6472" width="7.7109375" style="599" customWidth="1"/>
    <col min="6473" max="6473" width="3.28515625" style="599" customWidth="1"/>
    <col min="6474" max="6665" width="9.140625" style="599"/>
    <col min="6666" max="6666" width="3.28515625" style="599" customWidth="1"/>
    <col min="6667" max="6667" width="5.140625" style="599" customWidth="1"/>
    <col min="6668" max="6668" width="34.85546875" style="599" customWidth="1"/>
    <col min="6669" max="6720" width="7.7109375" style="599" customWidth="1"/>
    <col min="6721" max="6721" width="5.7109375" style="599" customWidth="1"/>
    <col min="6722" max="6722" width="20.7109375" style="599" customWidth="1"/>
    <col min="6723" max="6728" width="7.7109375" style="599" customWidth="1"/>
    <col min="6729" max="6729" width="3.28515625" style="599" customWidth="1"/>
    <col min="6730" max="6921" width="9.140625" style="599"/>
    <col min="6922" max="6922" width="3.28515625" style="599" customWidth="1"/>
    <col min="6923" max="6923" width="5.140625" style="599" customWidth="1"/>
    <col min="6924" max="6924" width="34.85546875" style="599" customWidth="1"/>
    <col min="6925" max="6976" width="7.7109375" style="599" customWidth="1"/>
    <col min="6977" max="6977" width="5.7109375" style="599" customWidth="1"/>
    <col min="6978" max="6978" width="20.7109375" style="599" customWidth="1"/>
    <col min="6979" max="6984" width="7.7109375" style="599" customWidth="1"/>
    <col min="6985" max="6985" width="3.28515625" style="599" customWidth="1"/>
    <col min="6986" max="7177" width="9.140625" style="599"/>
    <col min="7178" max="7178" width="3.28515625" style="599" customWidth="1"/>
    <col min="7179" max="7179" width="5.140625" style="599" customWidth="1"/>
    <col min="7180" max="7180" width="34.85546875" style="599" customWidth="1"/>
    <col min="7181" max="7232" width="7.7109375" style="599" customWidth="1"/>
    <col min="7233" max="7233" width="5.7109375" style="599" customWidth="1"/>
    <col min="7234" max="7234" width="20.7109375" style="599" customWidth="1"/>
    <col min="7235" max="7240" width="7.7109375" style="599" customWidth="1"/>
    <col min="7241" max="7241" width="3.28515625" style="599" customWidth="1"/>
    <col min="7242" max="7433" width="9.140625" style="599"/>
    <col min="7434" max="7434" width="3.28515625" style="599" customWidth="1"/>
    <col min="7435" max="7435" width="5.140625" style="599" customWidth="1"/>
    <col min="7436" max="7436" width="34.85546875" style="599" customWidth="1"/>
    <col min="7437" max="7488" width="7.7109375" style="599" customWidth="1"/>
    <col min="7489" max="7489" width="5.7109375" style="599" customWidth="1"/>
    <col min="7490" max="7490" width="20.7109375" style="599" customWidth="1"/>
    <col min="7491" max="7496" width="7.7109375" style="599" customWidth="1"/>
    <col min="7497" max="7497" width="3.28515625" style="599" customWidth="1"/>
    <col min="7498" max="7689" width="9.140625" style="599"/>
    <col min="7690" max="7690" width="3.28515625" style="599" customWidth="1"/>
    <col min="7691" max="7691" width="5.140625" style="599" customWidth="1"/>
    <col min="7692" max="7692" width="34.85546875" style="599" customWidth="1"/>
    <col min="7693" max="7744" width="7.7109375" style="599" customWidth="1"/>
    <col min="7745" max="7745" width="5.7109375" style="599" customWidth="1"/>
    <col min="7746" max="7746" width="20.7109375" style="599" customWidth="1"/>
    <col min="7747" max="7752" width="7.7109375" style="599" customWidth="1"/>
    <col min="7753" max="7753" width="3.28515625" style="599" customWidth="1"/>
    <col min="7754" max="7945" width="9.140625" style="599"/>
    <col min="7946" max="7946" width="3.28515625" style="599" customWidth="1"/>
    <col min="7947" max="7947" width="5.140625" style="599" customWidth="1"/>
    <col min="7948" max="7948" width="34.85546875" style="599" customWidth="1"/>
    <col min="7949" max="8000" width="7.7109375" style="599" customWidth="1"/>
    <col min="8001" max="8001" width="5.7109375" style="599" customWidth="1"/>
    <col min="8002" max="8002" width="20.7109375" style="599" customWidth="1"/>
    <col min="8003" max="8008" width="7.7109375" style="599" customWidth="1"/>
    <col min="8009" max="8009" width="3.28515625" style="599" customWidth="1"/>
    <col min="8010" max="8201" width="9.140625" style="599"/>
    <col min="8202" max="8202" width="3.28515625" style="599" customWidth="1"/>
    <col min="8203" max="8203" width="5.140625" style="599" customWidth="1"/>
    <col min="8204" max="8204" width="34.85546875" style="599" customWidth="1"/>
    <col min="8205" max="8256" width="7.7109375" style="599" customWidth="1"/>
    <col min="8257" max="8257" width="5.7109375" style="599" customWidth="1"/>
    <col min="8258" max="8258" width="20.7109375" style="599" customWidth="1"/>
    <col min="8259" max="8264" width="7.7109375" style="599" customWidth="1"/>
    <col min="8265" max="8265" width="3.28515625" style="599" customWidth="1"/>
    <col min="8266" max="8457" width="9.140625" style="599"/>
    <col min="8458" max="8458" width="3.28515625" style="599" customWidth="1"/>
    <col min="8459" max="8459" width="5.140625" style="599" customWidth="1"/>
    <col min="8460" max="8460" width="34.85546875" style="599" customWidth="1"/>
    <col min="8461" max="8512" width="7.7109375" style="599" customWidth="1"/>
    <col min="8513" max="8513" width="5.7109375" style="599" customWidth="1"/>
    <col min="8514" max="8514" width="20.7109375" style="599" customWidth="1"/>
    <col min="8515" max="8520" width="7.7109375" style="599" customWidth="1"/>
    <col min="8521" max="8521" width="3.28515625" style="599" customWidth="1"/>
    <col min="8522" max="8713" width="9.140625" style="599"/>
    <col min="8714" max="8714" width="3.28515625" style="599" customWidth="1"/>
    <col min="8715" max="8715" width="5.140625" style="599" customWidth="1"/>
    <col min="8716" max="8716" width="34.85546875" style="599" customWidth="1"/>
    <col min="8717" max="8768" width="7.7109375" style="599" customWidth="1"/>
    <col min="8769" max="8769" width="5.7109375" style="599" customWidth="1"/>
    <col min="8770" max="8770" width="20.7109375" style="599" customWidth="1"/>
    <col min="8771" max="8776" width="7.7109375" style="599" customWidth="1"/>
    <col min="8777" max="8777" width="3.28515625" style="599" customWidth="1"/>
    <col min="8778" max="8969" width="9.140625" style="599"/>
    <col min="8970" max="8970" width="3.28515625" style="599" customWidth="1"/>
    <col min="8971" max="8971" width="5.140625" style="599" customWidth="1"/>
    <col min="8972" max="8972" width="34.85546875" style="599" customWidth="1"/>
    <col min="8973" max="9024" width="7.7109375" style="599" customWidth="1"/>
    <col min="9025" max="9025" width="5.7109375" style="599" customWidth="1"/>
    <col min="9026" max="9026" width="20.7109375" style="599" customWidth="1"/>
    <col min="9027" max="9032" width="7.7109375" style="599" customWidth="1"/>
    <col min="9033" max="9033" width="3.28515625" style="599" customWidth="1"/>
    <col min="9034" max="9225" width="9.140625" style="599"/>
    <col min="9226" max="9226" width="3.28515625" style="599" customWidth="1"/>
    <col min="9227" max="9227" width="5.140625" style="599" customWidth="1"/>
    <col min="9228" max="9228" width="34.85546875" style="599" customWidth="1"/>
    <col min="9229" max="9280" width="7.7109375" style="599" customWidth="1"/>
    <col min="9281" max="9281" width="5.7109375" style="599" customWidth="1"/>
    <col min="9282" max="9282" width="20.7109375" style="599" customWidth="1"/>
    <col min="9283" max="9288" width="7.7109375" style="599" customWidth="1"/>
    <col min="9289" max="9289" width="3.28515625" style="599" customWidth="1"/>
    <col min="9290" max="9481" width="9.140625" style="599"/>
    <col min="9482" max="9482" width="3.28515625" style="599" customWidth="1"/>
    <col min="9483" max="9483" width="5.140625" style="599" customWidth="1"/>
    <col min="9484" max="9484" width="34.85546875" style="599" customWidth="1"/>
    <col min="9485" max="9536" width="7.7109375" style="599" customWidth="1"/>
    <col min="9537" max="9537" width="5.7109375" style="599" customWidth="1"/>
    <col min="9538" max="9538" width="20.7109375" style="599" customWidth="1"/>
    <col min="9539" max="9544" width="7.7109375" style="599" customWidth="1"/>
    <col min="9545" max="9545" width="3.28515625" style="599" customWidth="1"/>
    <col min="9546" max="9737" width="9.140625" style="599"/>
    <col min="9738" max="9738" width="3.28515625" style="599" customWidth="1"/>
    <col min="9739" max="9739" width="5.140625" style="599" customWidth="1"/>
    <col min="9740" max="9740" width="34.85546875" style="599" customWidth="1"/>
    <col min="9741" max="9792" width="7.7109375" style="599" customWidth="1"/>
    <col min="9793" max="9793" width="5.7109375" style="599" customWidth="1"/>
    <col min="9794" max="9794" width="20.7109375" style="599" customWidth="1"/>
    <col min="9795" max="9800" width="7.7109375" style="599" customWidth="1"/>
    <col min="9801" max="9801" width="3.28515625" style="599" customWidth="1"/>
    <col min="9802" max="9993" width="9.140625" style="599"/>
    <col min="9994" max="9994" width="3.28515625" style="599" customWidth="1"/>
    <col min="9995" max="9995" width="5.140625" style="599" customWidth="1"/>
    <col min="9996" max="9996" width="34.85546875" style="599" customWidth="1"/>
    <col min="9997" max="10048" width="7.7109375" style="599" customWidth="1"/>
    <col min="10049" max="10049" width="5.7109375" style="599" customWidth="1"/>
    <col min="10050" max="10050" width="20.7109375" style="599" customWidth="1"/>
    <col min="10051" max="10056" width="7.7109375" style="599" customWidth="1"/>
    <col min="10057" max="10057" width="3.28515625" style="599" customWidth="1"/>
    <col min="10058" max="10249" width="9.140625" style="599"/>
    <col min="10250" max="10250" width="3.28515625" style="599" customWidth="1"/>
    <col min="10251" max="10251" width="5.140625" style="599" customWidth="1"/>
    <col min="10252" max="10252" width="34.85546875" style="599" customWidth="1"/>
    <col min="10253" max="10304" width="7.7109375" style="599" customWidth="1"/>
    <col min="10305" max="10305" width="5.7109375" style="599" customWidth="1"/>
    <col min="10306" max="10306" width="20.7109375" style="599" customWidth="1"/>
    <col min="10307" max="10312" width="7.7109375" style="599" customWidth="1"/>
    <col min="10313" max="10313" width="3.28515625" style="599" customWidth="1"/>
    <col min="10314" max="10505" width="9.140625" style="599"/>
    <col min="10506" max="10506" width="3.28515625" style="599" customWidth="1"/>
    <col min="10507" max="10507" width="5.140625" style="599" customWidth="1"/>
    <col min="10508" max="10508" width="34.85546875" style="599" customWidth="1"/>
    <col min="10509" max="10560" width="7.7109375" style="599" customWidth="1"/>
    <col min="10561" max="10561" width="5.7109375" style="599" customWidth="1"/>
    <col min="10562" max="10562" width="20.7109375" style="599" customWidth="1"/>
    <col min="10563" max="10568" width="7.7109375" style="599" customWidth="1"/>
    <col min="10569" max="10569" width="3.28515625" style="599" customWidth="1"/>
    <col min="10570" max="10761" width="9.140625" style="599"/>
    <col min="10762" max="10762" width="3.28515625" style="599" customWidth="1"/>
    <col min="10763" max="10763" width="5.140625" style="599" customWidth="1"/>
    <col min="10764" max="10764" width="34.85546875" style="599" customWidth="1"/>
    <col min="10765" max="10816" width="7.7109375" style="599" customWidth="1"/>
    <col min="10817" max="10817" width="5.7109375" style="599" customWidth="1"/>
    <col min="10818" max="10818" width="20.7109375" style="599" customWidth="1"/>
    <col min="10819" max="10824" width="7.7109375" style="599" customWidth="1"/>
    <col min="10825" max="10825" width="3.28515625" style="599" customWidth="1"/>
    <col min="10826" max="11017" width="9.140625" style="599"/>
    <col min="11018" max="11018" width="3.28515625" style="599" customWidth="1"/>
    <col min="11019" max="11019" width="5.140625" style="599" customWidth="1"/>
    <col min="11020" max="11020" width="34.85546875" style="599" customWidth="1"/>
    <col min="11021" max="11072" width="7.7109375" style="599" customWidth="1"/>
    <col min="11073" max="11073" width="5.7109375" style="599" customWidth="1"/>
    <col min="11074" max="11074" width="20.7109375" style="599" customWidth="1"/>
    <col min="11075" max="11080" width="7.7109375" style="599" customWidth="1"/>
    <col min="11081" max="11081" width="3.28515625" style="599" customWidth="1"/>
    <col min="11082" max="11273" width="9.140625" style="599"/>
    <col min="11274" max="11274" width="3.28515625" style="599" customWidth="1"/>
    <col min="11275" max="11275" width="5.140625" style="599" customWidth="1"/>
    <col min="11276" max="11276" width="34.85546875" style="599" customWidth="1"/>
    <col min="11277" max="11328" width="7.7109375" style="599" customWidth="1"/>
    <col min="11329" max="11329" width="5.7109375" style="599" customWidth="1"/>
    <col min="11330" max="11330" width="20.7109375" style="599" customWidth="1"/>
    <col min="11331" max="11336" width="7.7109375" style="599" customWidth="1"/>
    <col min="11337" max="11337" width="3.28515625" style="599" customWidth="1"/>
    <col min="11338" max="11529" width="9.140625" style="599"/>
    <col min="11530" max="11530" width="3.28515625" style="599" customWidth="1"/>
    <col min="11531" max="11531" width="5.140625" style="599" customWidth="1"/>
    <col min="11532" max="11532" width="34.85546875" style="599" customWidth="1"/>
    <col min="11533" max="11584" width="7.7109375" style="599" customWidth="1"/>
    <col min="11585" max="11585" width="5.7109375" style="599" customWidth="1"/>
    <col min="11586" max="11586" width="20.7109375" style="599" customWidth="1"/>
    <col min="11587" max="11592" width="7.7109375" style="599" customWidth="1"/>
    <col min="11593" max="11593" width="3.28515625" style="599" customWidth="1"/>
    <col min="11594" max="11785" width="9.140625" style="599"/>
    <col min="11786" max="11786" width="3.28515625" style="599" customWidth="1"/>
    <col min="11787" max="11787" width="5.140625" style="599" customWidth="1"/>
    <col min="11788" max="11788" width="34.85546875" style="599" customWidth="1"/>
    <col min="11789" max="11840" width="7.7109375" style="599" customWidth="1"/>
    <col min="11841" max="11841" width="5.7109375" style="599" customWidth="1"/>
    <col min="11842" max="11842" width="20.7109375" style="599" customWidth="1"/>
    <col min="11843" max="11848" width="7.7109375" style="599" customWidth="1"/>
    <col min="11849" max="11849" width="3.28515625" style="599" customWidth="1"/>
    <col min="11850" max="12041" width="9.140625" style="599"/>
    <col min="12042" max="12042" width="3.28515625" style="599" customWidth="1"/>
    <col min="12043" max="12043" width="5.140625" style="599" customWidth="1"/>
    <col min="12044" max="12044" width="34.85546875" style="599" customWidth="1"/>
    <col min="12045" max="12096" width="7.7109375" style="599" customWidth="1"/>
    <col min="12097" max="12097" width="5.7109375" style="599" customWidth="1"/>
    <col min="12098" max="12098" width="20.7109375" style="599" customWidth="1"/>
    <col min="12099" max="12104" width="7.7109375" style="599" customWidth="1"/>
    <col min="12105" max="12105" width="3.28515625" style="599" customWidth="1"/>
    <col min="12106" max="12297" width="9.140625" style="599"/>
    <col min="12298" max="12298" width="3.28515625" style="599" customWidth="1"/>
    <col min="12299" max="12299" width="5.140625" style="599" customWidth="1"/>
    <col min="12300" max="12300" width="34.85546875" style="599" customWidth="1"/>
    <col min="12301" max="12352" width="7.7109375" style="599" customWidth="1"/>
    <col min="12353" max="12353" width="5.7109375" style="599" customWidth="1"/>
    <col min="12354" max="12354" width="20.7109375" style="599" customWidth="1"/>
    <col min="12355" max="12360" width="7.7109375" style="599" customWidth="1"/>
    <col min="12361" max="12361" width="3.28515625" style="599" customWidth="1"/>
    <col min="12362" max="12553" width="9.140625" style="599"/>
    <col min="12554" max="12554" width="3.28515625" style="599" customWidth="1"/>
    <col min="12555" max="12555" width="5.140625" style="599" customWidth="1"/>
    <col min="12556" max="12556" width="34.85546875" style="599" customWidth="1"/>
    <col min="12557" max="12608" width="7.7109375" style="599" customWidth="1"/>
    <col min="12609" max="12609" width="5.7109375" style="599" customWidth="1"/>
    <col min="12610" max="12610" width="20.7109375" style="599" customWidth="1"/>
    <col min="12611" max="12616" width="7.7109375" style="599" customWidth="1"/>
    <col min="12617" max="12617" width="3.28515625" style="599" customWidth="1"/>
    <col min="12618" max="12809" width="9.140625" style="599"/>
    <col min="12810" max="12810" width="3.28515625" style="599" customWidth="1"/>
    <col min="12811" max="12811" width="5.140625" style="599" customWidth="1"/>
    <col min="12812" max="12812" width="34.85546875" style="599" customWidth="1"/>
    <col min="12813" max="12864" width="7.7109375" style="599" customWidth="1"/>
    <col min="12865" max="12865" width="5.7109375" style="599" customWidth="1"/>
    <col min="12866" max="12866" width="20.7109375" style="599" customWidth="1"/>
    <col min="12867" max="12872" width="7.7109375" style="599" customWidth="1"/>
    <col min="12873" max="12873" width="3.28515625" style="599" customWidth="1"/>
    <col min="12874" max="13065" width="9.140625" style="599"/>
    <col min="13066" max="13066" width="3.28515625" style="599" customWidth="1"/>
    <col min="13067" max="13067" width="5.140625" style="599" customWidth="1"/>
    <col min="13068" max="13068" width="34.85546875" style="599" customWidth="1"/>
    <col min="13069" max="13120" width="7.7109375" style="599" customWidth="1"/>
    <col min="13121" max="13121" width="5.7109375" style="599" customWidth="1"/>
    <col min="13122" max="13122" width="20.7109375" style="599" customWidth="1"/>
    <col min="13123" max="13128" width="7.7109375" style="599" customWidth="1"/>
    <col min="13129" max="13129" width="3.28515625" style="599" customWidth="1"/>
    <col min="13130" max="13321" width="9.140625" style="599"/>
    <col min="13322" max="13322" width="3.28515625" style="599" customWidth="1"/>
    <col min="13323" max="13323" width="5.140625" style="599" customWidth="1"/>
    <col min="13324" max="13324" width="34.85546875" style="599" customWidth="1"/>
    <col min="13325" max="13376" width="7.7109375" style="599" customWidth="1"/>
    <col min="13377" max="13377" width="5.7109375" style="599" customWidth="1"/>
    <col min="13378" max="13378" width="20.7109375" style="599" customWidth="1"/>
    <col min="13379" max="13384" width="7.7109375" style="599" customWidth="1"/>
    <col min="13385" max="13385" width="3.28515625" style="599" customWidth="1"/>
    <col min="13386" max="13577" width="9.140625" style="599"/>
    <col min="13578" max="13578" width="3.28515625" style="599" customWidth="1"/>
    <col min="13579" max="13579" width="5.140625" style="599" customWidth="1"/>
    <col min="13580" max="13580" width="34.85546875" style="599" customWidth="1"/>
    <col min="13581" max="13632" width="7.7109375" style="599" customWidth="1"/>
    <col min="13633" max="13633" width="5.7109375" style="599" customWidth="1"/>
    <col min="13634" max="13634" width="20.7109375" style="599" customWidth="1"/>
    <col min="13635" max="13640" width="7.7109375" style="599" customWidth="1"/>
    <col min="13641" max="13641" width="3.28515625" style="599" customWidth="1"/>
    <col min="13642" max="13833" width="9.140625" style="599"/>
    <col min="13834" max="13834" width="3.28515625" style="599" customWidth="1"/>
    <col min="13835" max="13835" width="5.140625" style="599" customWidth="1"/>
    <col min="13836" max="13836" width="34.85546875" style="599" customWidth="1"/>
    <col min="13837" max="13888" width="7.7109375" style="599" customWidth="1"/>
    <col min="13889" max="13889" width="5.7109375" style="599" customWidth="1"/>
    <col min="13890" max="13890" width="20.7109375" style="599" customWidth="1"/>
    <col min="13891" max="13896" width="7.7109375" style="599" customWidth="1"/>
    <col min="13897" max="13897" width="3.28515625" style="599" customWidth="1"/>
    <col min="13898" max="14089" width="9.140625" style="599"/>
    <col min="14090" max="14090" width="3.28515625" style="599" customWidth="1"/>
    <col min="14091" max="14091" width="5.140625" style="599" customWidth="1"/>
    <col min="14092" max="14092" width="34.85546875" style="599" customWidth="1"/>
    <col min="14093" max="14144" width="7.7109375" style="599" customWidth="1"/>
    <col min="14145" max="14145" width="5.7109375" style="599" customWidth="1"/>
    <col min="14146" max="14146" width="20.7109375" style="599" customWidth="1"/>
    <col min="14147" max="14152" width="7.7109375" style="599" customWidth="1"/>
    <col min="14153" max="14153" width="3.28515625" style="599" customWidth="1"/>
    <col min="14154" max="14345" width="9.140625" style="599"/>
    <col min="14346" max="14346" width="3.28515625" style="599" customWidth="1"/>
    <col min="14347" max="14347" width="5.140625" style="599" customWidth="1"/>
    <col min="14348" max="14348" width="34.85546875" style="599" customWidth="1"/>
    <col min="14349" max="14400" width="7.7109375" style="599" customWidth="1"/>
    <col min="14401" max="14401" width="5.7109375" style="599" customWidth="1"/>
    <col min="14402" max="14402" width="20.7109375" style="599" customWidth="1"/>
    <col min="14403" max="14408" width="7.7109375" style="599" customWidth="1"/>
    <col min="14409" max="14409" width="3.28515625" style="599" customWidth="1"/>
    <col min="14410" max="14601" width="9.140625" style="599"/>
    <col min="14602" max="14602" width="3.28515625" style="599" customWidth="1"/>
    <col min="14603" max="14603" width="5.140625" style="599" customWidth="1"/>
    <col min="14604" max="14604" width="34.85546875" style="599" customWidth="1"/>
    <col min="14605" max="14656" width="7.7109375" style="599" customWidth="1"/>
    <col min="14657" max="14657" width="5.7109375" style="599" customWidth="1"/>
    <col min="14658" max="14658" width="20.7109375" style="599" customWidth="1"/>
    <col min="14659" max="14664" width="7.7109375" style="599" customWidth="1"/>
    <col min="14665" max="14665" width="3.28515625" style="599" customWidth="1"/>
    <col min="14666" max="14857" width="9.140625" style="599"/>
    <col min="14858" max="14858" width="3.28515625" style="599" customWidth="1"/>
    <col min="14859" max="14859" width="5.140625" style="599" customWidth="1"/>
    <col min="14860" max="14860" width="34.85546875" style="599" customWidth="1"/>
    <col min="14861" max="14912" width="7.7109375" style="599" customWidth="1"/>
    <col min="14913" max="14913" width="5.7109375" style="599" customWidth="1"/>
    <col min="14914" max="14914" width="20.7109375" style="599" customWidth="1"/>
    <col min="14915" max="14920" width="7.7109375" style="599" customWidth="1"/>
    <col min="14921" max="14921" width="3.28515625" style="599" customWidth="1"/>
    <col min="14922" max="15113" width="9.140625" style="599"/>
    <col min="15114" max="15114" width="3.28515625" style="599" customWidth="1"/>
    <col min="15115" max="15115" width="5.140625" style="599" customWidth="1"/>
    <col min="15116" max="15116" width="34.85546875" style="599" customWidth="1"/>
    <col min="15117" max="15168" width="7.7109375" style="599" customWidth="1"/>
    <col min="15169" max="15169" width="5.7109375" style="599" customWidth="1"/>
    <col min="15170" max="15170" width="20.7109375" style="599" customWidth="1"/>
    <col min="15171" max="15176" width="7.7109375" style="599" customWidth="1"/>
    <col min="15177" max="15177" width="3.28515625" style="599" customWidth="1"/>
    <col min="15178" max="15369" width="9.140625" style="599"/>
    <col min="15370" max="15370" width="3.28515625" style="599" customWidth="1"/>
    <col min="15371" max="15371" width="5.140625" style="599" customWidth="1"/>
    <col min="15372" max="15372" width="34.85546875" style="599" customWidth="1"/>
    <col min="15373" max="15424" width="7.7109375" style="599" customWidth="1"/>
    <col min="15425" max="15425" width="5.7109375" style="599" customWidth="1"/>
    <col min="15426" max="15426" width="20.7109375" style="599" customWidth="1"/>
    <col min="15427" max="15432" width="7.7109375" style="599" customWidth="1"/>
    <col min="15433" max="15433" width="3.28515625" style="599" customWidth="1"/>
    <col min="15434" max="15625" width="9.140625" style="599"/>
    <col min="15626" max="15626" width="3.28515625" style="599" customWidth="1"/>
    <col min="15627" max="15627" width="5.140625" style="599" customWidth="1"/>
    <col min="15628" max="15628" width="34.85546875" style="599" customWidth="1"/>
    <col min="15629" max="15680" width="7.7109375" style="599" customWidth="1"/>
    <col min="15681" max="15681" width="5.7109375" style="599" customWidth="1"/>
    <col min="15682" max="15682" width="20.7109375" style="599" customWidth="1"/>
    <col min="15683" max="15688" width="7.7109375" style="599" customWidth="1"/>
    <col min="15689" max="15689" width="3.28515625" style="599" customWidth="1"/>
    <col min="15690" max="15881" width="9.140625" style="599"/>
    <col min="15882" max="15882" width="3.28515625" style="599" customWidth="1"/>
    <col min="15883" max="15883" width="5.140625" style="599" customWidth="1"/>
    <col min="15884" max="15884" width="34.85546875" style="599" customWidth="1"/>
    <col min="15885" max="15936" width="7.7109375" style="599" customWidth="1"/>
    <col min="15937" max="15937" width="5.7109375" style="599" customWidth="1"/>
    <col min="15938" max="15938" width="20.7109375" style="599" customWidth="1"/>
    <col min="15939" max="15944" width="7.7109375" style="599" customWidth="1"/>
    <col min="15945" max="15945" width="3.28515625" style="599" customWidth="1"/>
    <col min="15946" max="16137" width="9.140625" style="599"/>
    <col min="16138" max="16138" width="3.28515625" style="599" customWidth="1"/>
    <col min="16139" max="16139" width="5.140625" style="599" customWidth="1"/>
    <col min="16140" max="16140" width="34.85546875" style="599" customWidth="1"/>
    <col min="16141" max="16192" width="7.7109375" style="599" customWidth="1"/>
    <col min="16193" max="16193" width="5.7109375" style="599" customWidth="1"/>
    <col min="16194" max="16194" width="20.7109375" style="599" customWidth="1"/>
    <col min="16195" max="16200" width="7.7109375" style="599" customWidth="1"/>
    <col min="16201" max="16201" width="3.28515625" style="599" customWidth="1"/>
    <col min="16202" max="16384" width="9.140625" style="599"/>
  </cols>
  <sheetData>
    <row r="1" spans="1:147" s="293" customFormat="1">
      <c r="AD1" s="602"/>
      <c r="AE1" s="602"/>
      <c r="AF1" s="602"/>
      <c r="AG1" s="602"/>
      <c r="AH1" s="602"/>
      <c r="AQ1" s="341"/>
      <c r="AR1" s="341"/>
      <c r="AV1" s="603" t="s">
        <v>917</v>
      </c>
      <c r="AY1" s="602"/>
      <c r="AZ1" s="602"/>
      <c r="BA1" s="602"/>
      <c r="BB1" s="602"/>
      <c r="BK1" s="341"/>
      <c r="BL1" s="341"/>
      <c r="BV1" s="599"/>
      <c r="BY1" s="341"/>
    </row>
    <row r="2" spans="1:147" s="293" customFormat="1" ht="18">
      <c r="A2" s="1952" t="s">
        <v>918</v>
      </c>
      <c r="B2" s="1952"/>
      <c r="C2" s="1952"/>
      <c r="D2" s="1952"/>
      <c r="E2" s="1952"/>
      <c r="F2" s="1952"/>
      <c r="G2" s="1952"/>
      <c r="H2" s="1952"/>
      <c r="I2" s="1952"/>
      <c r="J2" s="1952"/>
      <c r="K2" s="1952"/>
      <c r="L2" s="1952"/>
      <c r="M2" s="1952"/>
      <c r="N2" s="1952"/>
      <c r="O2" s="1952"/>
      <c r="P2" s="1952"/>
      <c r="Q2" s="1952"/>
      <c r="R2" s="1952"/>
      <c r="S2" s="1952"/>
      <c r="T2" s="1952"/>
      <c r="U2" s="1952"/>
      <c r="V2" s="1952"/>
      <c r="W2" s="1952"/>
      <c r="X2" s="1952"/>
      <c r="Y2" s="1952"/>
      <c r="Z2" s="1952"/>
      <c r="AA2" s="1952"/>
      <c r="AB2" s="1952"/>
      <c r="AC2" s="1952"/>
      <c r="AD2" s="1952"/>
      <c r="AE2" s="1952"/>
      <c r="AF2" s="1952"/>
      <c r="AG2" s="1952"/>
      <c r="AH2" s="1952"/>
      <c r="AI2" s="1952"/>
      <c r="AJ2" s="1952"/>
      <c r="AK2" s="1952"/>
      <c r="AL2" s="1952"/>
      <c r="AM2" s="1952"/>
      <c r="AN2" s="1952"/>
      <c r="AO2" s="1952"/>
      <c r="AP2" s="1952"/>
      <c r="AQ2" s="1952"/>
      <c r="AR2" s="1952"/>
      <c r="AS2" s="1952"/>
      <c r="AT2" s="1952"/>
      <c r="AU2" s="1952"/>
      <c r="AV2" s="1952"/>
      <c r="AW2" s="604"/>
      <c r="AX2" s="604"/>
      <c r="AY2" s="604"/>
      <c r="AZ2" s="604"/>
      <c r="BA2" s="604"/>
      <c r="BB2" s="604"/>
      <c r="BC2" s="604"/>
      <c r="BD2" s="604"/>
      <c r="BE2" s="604"/>
      <c r="BF2" s="604"/>
      <c r="BG2" s="604"/>
      <c r="BH2" s="604"/>
      <c r="BI2" s="604"/>
      <c r="BJ2" s="604"/>
      <c r="BK2" s="604"/>
      <c r="BL2" s="604"/>
      <c r="BM2" s="604"/>
      <c r="BN2" s="604"/>
      <c r="BO2" s="604"/>
      <c r="BP2" s="604"/>
      <c r="BQ2" s="604"/>
      <c r="BR2" s="604"/>
      <c r="BS2" s="604"/>
      <c r="BT2" s="604"/>
      <c r="BU2" s="604"/>
      <c r="BV2" s="604"/>
      <c r="BW2" s="604"/>
      <c r="BX2" s="604"/>
      <c r="BY2" s="604"/>
      <c r="BZ2" s="602"/>
      <c r="CA2" s="602"/>
      <c r="CB2" s="602"/>
      <c r="CC2" s="602"/>
      <c r="CD2" s="602"/>
      <c r="CE2" s="602"/>
      <c r="CF2" s="602"/>
      <c r="CG2" s="602"/>
      <c r="CH2" s="602"/>
      <c r="CI2" s="602"/>
      <c r="CJ2" s="602"/>
      <c r="CK2" s="602"/>
      <c r="CL2" s="602"/>
      <c r="CM2" s="602"/>
      <c r="CN2" s="602"/>
      <c r="CO2" s="602"/>
      <c r="CP2" s="602"/>
      <c r="CQ2" s="605"/>
      <c r="CR2" s="605"/>
      <c r="CS2" s="605"/>
      <c r="CT2" s="605"/>
      <c r="CU2" s="606"/>
      <c r="CV2" s="605"/>
      <c r="CW2" s="602"/>
      <c r="CX2" s="602"/>
      <c r="CY2" s="602"/>
    </row>
    <row r="3" spans="1:147" s="293" customFormat="1" ht="18">
      <c r="A3" s="1952" t="s">
        <v>1</v>
      </c>
      <c r="B3" s="1952"/>
      <c r="C3" s="1952"/>
      <c r="D3" s="1952"/>
      <c r="E3" s="1952"/>
      <c r="F3" s="1952"/>
      <c r="G3" s="1952"/>
      <c r="H3" s="1952"/>
      <c r="I3" s="1952"/>
      <c r="J3" s="1952"/>
      <c r="K3" s="1952"/>
      <c r="L3" s="1952"/>
      <c r="M3" s="1952"/>
      <c r="N3" s="1952"/>
      <c r="O3" s="1952"/>
      <c r="P3" s="1952"/>
      <c r="Q3" s="1952"/>
      <c r="R3" s="1952"/>
      <c r="S3" s="1952"/>
      <c r="T3" s="1952"/>
      <c r="U3" s="1952"/>
      <c r="V3" s="1952"/>
      <c r="W3" s="1952"/>
      <c r="X3" s="1952"/>
      <c r="Y3" s="1952"/>
      <c r="Z3" s="1952"/>
      <c r="AA3" s="1952"/>
      <c r="AB3" s="1952"/>
      <c r="AC3" s="1952"/>
      <c r="AD3" s="1952"/>
      <c r="AE3" s="1952"/>
      <c r="AF3" s="1952"/>
      <c r="AG3" s="1952"/>
      <c r="AH3" s="1952"/>
      <c r="AI3" s="1952"/>
      <c r="AJ3" s="1952"/>
      <c r="AK3" s="1952"/>
      <c r="AL3" s="1952"/>
      <c r="AM3" s="1952"/>
      <c r="AN3" s="1952"/>
      <c r="AO3" s="1952"/>
      <c r="AP3" s="1952"/>
      <c r="AQ3" s="1952"/>
      <c r="AR3" s="1952"/>
      <c r="AS3" s="1952"/>
      <c r="AT3" s="1952"/>
      <c r="AU3" s="1952"/>
      <c r="AV3" s="1952"/>
      <c r="AW3" s="604"/>
      <c r="AX3" s="604"/>
      <c r="AY3" s="604"/>
      <c r="AZ3" s="604"/>
      <c r="BA3" s="604"/>
      <c r="BB3" s="604"/>
      <c r="BC3" s="604"/>
      <c r="BD3" s="604"/>
      <c r="BE3" s="604"/>
      <c r="BF3" s="604"/>
      <c r="BG3" s="604"/>
      <c r="BH3" s="604"/>
      <c r="BI3" s="604"/>
      <c r="BJ3" s="604"/>
      <c r="BK3" s="604"/>
      <c r="BL3" s="604"/>
      <c r="BM3" s="604"/>
      <c r="BN3" s="604"/>
      <c r="BO3" s="604"/>
      <c r="BP3" s="604"/>
      <c r="BQ3" s="604"/>
      <c r="BR3" s="604"/>
      <c r="BS3" s="604"/>
      <c r="BT3" s="604"/>
      <c r="BU3" s="604"/>
      <c r="BV3" s="604"/>
      <c r="BW3" s="604"/>
      <c r="BX3" s="604"/>
      <c r="BY3" s="604"/>
      <c r="BZ3" s="607"/>
      <c r="CA3" s="608"/>
      <c r="CB3" s="608"/>
      <c r="CC3" s="607"/>
      <c r="CD3" s="609"/>
      <c r="CE3" s="610"/>
      <c r="CF3" s="610"/>
      <c r="CG3" s="610"/>
      <c r="CH3" s="610"/>
      <c r="CI3" s="610"/>
      <c r="CJ3" s="610"/>
      <c r="CK3" s="610"/>
      <c r="CL3" s="610"/>
      <c r="CM3" s="610"/>
      <c r="CN3" s="610"/>
      <c r="CO3" s="610"/>
      <c r="CP3" s="610"/>
      <c r="CQ3" s="607"/>
      <c r="CR3" s="607"/>
      <c r="CS3" s="607"/>
      <c r="CT3" s="607"/>
      <c r="CU3" s="611"/>
      <c r="CV3" s="607"/>
      <c r="CW3" s="610"/>
      <c r="CX3" s="610"/>
      <c r="CY3" s="610"/>
    </row>
    <row r="4" spans="1:147" s="293" customFormat="1" ht="15.75">
      <c r="A4" s="1953" t="s">
        <v>919</v>
      </c>
      <c r="B4" s="1953"/>
      <c r="C4" s="1953"/>
      <c r="D4" s="1953"/>
      <c r="E4" s="1953"/>
      <c r="F4" s="1953"/>
      <c r="G4" s="1953"/>
      <c r="H4" s="1953"/>
      <c r="I4" s="1953"/>
      <c r="J4" s="1953"/>
      <c r="K4" s="1953"/>
      <c r="L4" s="1953"/>
      <c r="M4" s="1953"/>
      <c r="N4" s="1953"/>
      <c r="O4" s="1953"/>
      <c r="P4" s="1953"/>
      <c r="Q4" s="1953"/>
      <c r="R4" s="1953"/>
      <c r="S4" s="1953"/>
      <c r="T4" s="1953"/>
      <c r="U4" s="1953"/>
      <c r="V4" s="1953"/>
      <c r="W4" s="1953"/>
      <c r="X4" s="1953"/>
      <c r="Y4" s="1953"/>
      <c r="Z4" s="1953"/>
      <c r="AA4" s="1953"/>
      <c r="AB4" s="1953"/>
      <c r="AC4" s="1953"/>
      <c r="AD4" s="1953"/>
      <c r="AE4" s="1953"/>
      <c r="AF4" s="1953"/>
      <c r="AG4" s="1953"/>
      <c r="AH4" s="1953"/>
      <c r="AI4" s="1953"/>
      <c r="AJ4" s="1953"/>
      <c r="AK4" s="1953"/>
      <c r="AL4" s="1953"/>
      <c r="AM4" s="1953"/>
      <c r="AN4" s="1953"/>
      <c r="AO4" s="1953"/>
      <c r="AP4" s="1953"/>
      <c r="AQ4" s="1953"/>
      <c r="AR4" s="1953"/>
      <c r="AS4" s="1953"/>
      <c r="AT4" s="1953"/>
      <c r="AU4" s="1953"/>
      <c r="AV4" s="1953"/>
      <c r="AW4" s="612"/>
      <c r="AX4" s="612"/>
      <c r="AY4" s="612"/>
      <c r="AZ4" s="612"/>
      <c r="BA4" s="612"/>
      <c r="BB4" s="612"/>
      <c r="BC4" s="612"/>
      <c r="BD4" s="612"/>
      <c r="BE4" s="612"/>
      <c r="BF4" s="612"/>
      <c r="BG4" s="612"/>
      <c r="BH4" s="612"/>
      <c r="BI4" s="612"/>
      <c r="BJ4" s="612"/>
      <c r="BK4" s="612"/>
      <c r="BL4" s="612"/>
      <c r="BM4" s="612"/>
      <c r="BN4" s="612"/>
      <c r="BO4" s="612"/>
      <c r="BP4" s="612"/>
      <c r="BQ4" s="612"/>
      <c r="BR4" s="612"/>
      <c r="BS4" s="612"/>
      <c r="BT4" s="612"/>
      <c r="BU4" s="612"/>
      <c r="BV4" s="612"/>
      <c r="BW4" s="612"/>
      <c r="BX4" s="612"/>
      <c r="BY4" s="612"/>
      <c r="BZ4" s="613"/>
      <c r="CA4" s="613"/>
      <c r="CB4" s="613"/>
      <c r="CC4" s="613"/>
      <c r="CD4" s="614"/>
      <c r="CE4" s="613"/>
      <c r="CF4" s="613"/>
      <c r="CG4" s="615"/>
      <c r="CH4" s="615"/>
      <c r="CI4" s="615"/>
      <c r="CJ4" s="615"/>
      <c r="CK4" s="615"/>
      <c r="CL4" s="615"/>
      <c r="CM4" s="615"/>
      <c r="CN4" s="615"/>
      <c r="CO4" s="615"/>
      <c r="CP4" s="615"/>
      <c r="CQ4" s="616"/>
      <c r="CR4" s="616"/>
      <c r="CS4" s="616"/>
      <c r="CT4" s="616"/>
      <c r="CU4" s="616"/>
      <c r="CV4" s="616"/>
      <c r="CW4" s="615"/>
      <c r="CX4" s="615"/>
      <c r="CY4" s="615"/>
    </row>
    <row r="5" spans="1:147" s="293" customFormat="1" ht="15.75">
      <c r="A5" s="1953" t="s">
        <v>920</v>
      </c>
      <c r="B5" s="1953"/>
      <c r="C5" s="1953"/>
      <c r="D5" s="1953"/>
      <c r="E5" s="1953"/>
      <c r="F5" s="1953"/>
      <c r="G5" s="1953"/>
      <c r="H5" s="1953"/>
      <c r="I5" s="1953"/>
      <c r="J5" s="1953"/>
      <c r="K5" s="1953"/>
      <c r="L5" s="1953"/>
      <c r="M5" s="1953"/>
      <c r="N5" s="1953"/>
      <c r="O5" s="1953"/>
      <c r="P5" s="1953"/>
      <c r="Q5" s="1953"/>
      <c r="R5" s="1953"/>
      <c r="S5" s="1953"/>
      <c r="T5" s="1953"/>
      <c r="U5" s="1953"/>
      <c r="V5" s="1953"/>
      <c r="W5" s="1953"/>
      <c r="X5" s="1953"/>
      <c r="Y5" s="1953"/>
      <c r="Z5" s="1953"/>
      <c r="AA5" s="1953"/>
      <c r="AB5" s="1953"/>
      <c r="AC5" s="1953"/>
      <c r="AD5" s="1953"/>
      <c r="AE5" s="1953"/>
      <c r="AF5" s="1953"/>
      <c r="AG5" s="1953"/>
      <c r="AH5" s="1953"/>
      <c r="AI5" s="1953"/>
      <c r="AJ5" s="1953"/>
      <c r="AK5" s="1953"/>
      <c r="AL5" s="1953"/>
      <c r="AM5" s="1953"/>
      <c r="AN5" s="1953"/>
      <c r="AO5" s="1953"/>
      <c r="AP5" s="1953"/>
      <c r="AQ5" s="1953"/>
      <c r="AR5" s="1953"/>
      <c r="AS5" s="1953"/>
      <c r="AT5" s="1953"/>
      <c r="AU5" s="1953"/>
      <c r="AV5" s="1953"/>
      <c r="AW5" s="612"/>
      <c r="AX5" s="612"/>
      <c r="AY5" s="612"/>
      <c r="AZ5" s="612"/>
      <c r="BA5" s="612"/>
      <c r="BB5" s="612"/>
      <c r="BC5" s="612"/>
      <c r="BD5" s="612"/>
      <c r="BE5" s="612"/>
      <c r="BF5" s="612"/>
      <c r="BG5" s="612"/>
      <c r="BH5" s="612"/>
      <c r="BI5" s="612"/>
      <c r="BJ5" s="612"/>
      <c r="BK5" s="612"/>
      <c r="BL5" s="612"/>
      <c r="BM5" s="612"/>
      <c r="BN5" s="612"/>
      <c r="BO5" s="612"/>
      <c r="BP5" s="612"/>
      <c r="BQ5" s="612"/>
      <c r="BR5" s="612"/>
      <c r="BS5" s="612"/>
      <c r="BT5" s="612"/>
      <c r="BU5" s="612"/>
      <c r="BV5" s="612"/>
      <c r="BW5" s="612"/>
      <c r="BX5" s="612"/>
      <c r="BY5" s="612"/>
      <c r="BZ5" s="613"/>
      <c r="CA5" s="613"/>
      <c r="CB5" s="613"/>
      <c r="CC5" s="613"/>
      <c r="CD5" s="614"/>
      <c r="CE5" s="613"/>
      <c r="CF5" s="613"/>
      <c r="CG5" s="615"/>
      <c r="CH5" s="615"/>
      <c r="CI5" s="615"/>
      <c r="CJ5" s="615"/>
      <c r="CK5" s="615"/>
      <c r="CL5" s="615"/>
      <c r="CM5" s="615"/>
      <c r="CN5" s="615"/>
      <c r="CO5" s="615"/>
      <c r="CP5" s="615"/>
      <c r="CQ5" s="616"/>
      <c r="CR5" s="616"/>
      <c r="CS5" s="616"/>
      <c r="CT5" s="616"/>
      <c r="CU5" s="616"/>
      <c r="CV5" s="616"/>
      <c r="CW5" s="615"/>
      <c r="CX5" s="615"/>
      <c r="CY5" s="615"/>
    </row>
    <row r="6" spans="1:147" s="293" customFormat="1" ht="20.25">
      <c r="A6" s="617" t="s">
        <v>921</v>
      </c>
      <c r="B6" s="600"/>
      <c r="C6" s="618"/>
      <c r="D6" s="619"/>
      <c r="E6" s="619"/>
      <c r="F6" s="619"/>
      <c r="G6" s="619"/>
      <c r="H6" s="619"/>
      <c r="I6" s="619"/>
      <c r="J6" s="620"/>
      <c r="K6" s="620"/>
      <c r="L6" s="619"/>
      <c r="M6" s="619"/>
      <c r="N6" s="619"/>
      <c r="O6" s="619"/>
      <c r="P6" s="620"/>
      <c r="Q6" s="620"/>
      <c r="R6" s="620"/>
      <c r="S6" s="620"/>
      <c r="T6" s="620"/>
      <c r="U6" s="620"/>
      <c r="V6" s="620"/>
      <c r="W6" s="620"/>
      <c r="X6" s="620"/>
      <c r="Y6" s="607"/>
      <c r="Z6" s="621"/>
      <c r="AA6" s="621"/>
      <c r="AB6" s="621"/>
      <c r="AC6" s="621"/>
      <c r="AD6" s="622"/>
      <c r="AE6" s="622"/>
      <c r="AF6" s="622"/>
      <c r="AG6" s="622"/>
      <c r="AH6" s="622"/>
      <c r="AI6" s="607"/>
      <c r="AJ6" s="607"/>
      <c r="AK6" s="607"/>
      <c r="AL6" s="607"/>
      <c r="AM6" s="607"/>
      <c r="AN6" s="607"/>
      <c r="AO6" s="607"/>
      <c r="AP6" s="607"/>
      <c r="AQ6" s="607"/>
      <c r="AR6" s="607"/>
      <c r="AS6" s="607"/>
      <c r="AT6" s="607"/>
      <c r="AU6" s="607"/>
      <c r="AV6" s="607"/>
      <c r="AW6" s="607"/>
      <c r="AX6" s="607"/>
      <c r="AY6" s="622"/>
      <c r="AZ6" s="622"/>
      <c r="BA6" s="622"/>
      <c r="BB6" s="622"/>
      <c r="BC6" s="607"/>
      <c r="BD6" s="607"/>
      <c r="BE6" s="607"/>
      <c r="BF6" s="607"/>
      <c r="BG6" s="607"/>
      <c r="BH6" s="607"/>
      <c r="BI6" s="607"/>
      <c r="BJ6" s="607"/>
      <c r="BK6" s="607"/>
      <c r="BL6" s="607"/>
      <c r="BM6" s="607"/>
      <c r="BN6" s="607"/>
      <c r="BO6" s="607"/>
      <c r="BP6" s="607"/>
      <c r="BQ6" s="607"/>
      <c r="BR6" s="607"/>
      <c r="BS6" s="607"/>
      <c r="BT6" s="607"/>
      <c r="BU6" s="607"/>
      <c r="BV6" s="607"/>
      <c r="BW6" s="619"/>
      <c r="BX6" s="619"/>
      <c r="BY6" s="619"/>
      <c r="BZ6" s="619"/>
      <c r="CA6" s="619"/>
      <c r="CB6" s="620"/>
      <c r="CC6" s="620"/>
      <c r="CD6" s="623"/>
      <c r="CE6" s="620"/>
      <c r="CF6" s="610"/>
      <c r="CG6" s="610"/>
      <c r="CH6" s="610"/>
      <c r="CI6" s="610"/>
      <c r="CJ6" s="610"/>
      <c r="CK6" s="610"/>
      <c r="CL6" s="610"/>
      <c r="CM6" s="610"/>
      <c r="CN6" s="610"/>
      <c r="CO6" s="610"/>
      <c r="CP6" s="610"/>
      <c r="CQ6" s="618"/>
      <c r="CR6" s="618"/>
      <c r="CS6" s="618"/>
      <c r="CT6" s="618"/>
      <c r="CU6" s="618"/>
      <c r="CV6" s="618"/>
      <c r="CW6" s="610"/>
      <c r="CX6" s="610"/>
      <c r="CY6" s="610"/>
    </row>
    <row r="7" spans="1:147" s="293" customFormat="1" ht="15.75">
      <c r="A7" s="617" t="s">
        <v>427</v>
      </c>
      <c r="B7" s="601"/>
      <c r="C7" s="615"/>
      <c r="D7" s="615"/>
      <c r="E7" s="614"/>
      <c r="F7" s="614"/>
      <c r="G7" s="614"/>
      <c r="H7" s="614"/>
      <c r="I7" s="614"/>
      <c r="J7" s="614"/>
      <c r="K7" s="614"/>
      <c r="L7" s="624"/>
      <c r="M7" s="624"/>
      <c r="N7" s="624"/>
      <c r="O7" s="624"/>
      <c r="P7" s="614"/>
      <c r="Q7" s="614"/>
      <c r="R7" s="614"/>
      <c r="S7" s="614"/>
      <c r="T7" s="614"/>
      <c r="U7" s="614"/>
      <c r="V7" s="614"/>
      <c r="W7" s="614"/>
      <c r="X7" s="614"/>
      <c r="Y7" s="610"/>
      <c r="Z7" s="619"/>
      <c r="AA7" s="619"/>
      <c r="AB7" s="619"/>
      <c r="AC7" s="619"/>
      <c r="AD7" s="625"/>
      <c r="AE7" s="625"/>
      <c r="AF7" s="625"/>
      <c r="AG7" s="625"/>
      <c r="AH7" s="625"/>
      <c r="AI7" s="607"/>
      <c r="AJ7" s="607"/>
      <c r="AK7" s="607"/>
      <c r="AL7" s="607"/>
      <c r="AM7" s="607"/>
      <c r="AN7" s="607"/>
      <c r="AO7" s="610"/>
      <c r="AP7" s="610"/>
      <c r="AQ7" s="610"/>
      <c r="AR7" s="610"/>
      <c r="AS7" s="610"/>
      <c r="AT7" s="610"/>
      <c r="AU7" s="610"/>
      <c r="AV7" s="610"/>
      <c r="AW7" s="607"/>
      <c r="AX7" s="607"/>
      <c r="AY7" s="625"/>
      <c r="AZ7" s="625"/>
      <c r="BA7" s="625"/>
      <c r="BB7" s="625"/>
      <c r="BC7" s="607"/>
      <c r="BD7" s="607"/>
      <c r="BE7" s="607"/>
      <c r="BF7" s="607"/>
      <c r="BG7" s="607"/>
      <c r="BH7" s="607"/>
      <c r="BI7" s="610"/>
      <c r="BJ7" s="610"/>
      <c r="BK7" s="610"/>
      <c r="BL7" s="610"/>
      <c r="BM7" s="610"/>
      <c r="BN7" s="610"/>
      <c r="BO7" s="610"/>
      <c r="BP7" s="610"/>
      <c r="BQ7" s="610"/>
      <c r="BR7" s="610"/>
      <c r="BS7" s="610"/>
      <c r="BT7" s="610"/>
      <c r="BU7" s="610"/>
      <c r="BV7" s="610"/>
      <c r="BW7" s="624"/>
      <c r="BX7" s="624"/>
      <c r="BY7" s="624"/>
      <c r="BZ7" s="624"/>
      <c r="CA7" s="624"/>
      <c r="CB7" s="614"/>
      <c r="CC7" s="614"/>
      <c r="CD7" s="623"/>
      <c r="CE7" s="620"/>
      <c r="CF7" s="610"/>
      <c r="CG7" s="610"/>
      <c r="CH7" s="610"/>
      <c r="CI7" s="610"/>
      <c r="CJ7" s="610"/>
      <c r="CK7" s="610"/>
      <c r="CL7" s="610"/>
      <c r="CM7" s="610"/>
      <c r="CN7" s="610"/>
      <c r="CO7" s="610"/>
      <c r="CP7" s="610"/>
      <c r="CQ7" s="610"/>
      <c r="CR7" s="610"/>
      <c r="CS7" s="615"/>
      <c r="CT7" s="615"/>
      <c r="CU7" s="615"/>
      <c r="CV7" s="615"/>
      <c r="CW7" s="610"/>
      <c r="CX7" s="610"/>
      <c r="CY7" s="610"/>
    </row>
    <row r="8" spans="1:147" s="293" customFormat="1" ht="15.75">
      <c r="A8" s="617" t="s">
        <v>922</v>
      </c>
      <c r="B8" s="601"/>
      <c r="C8" s="615"/>
      <c r="D8" s="615"/>
      <c r="E8" s="614"/>
      <c r="F8" s="614"/>
      <c r="G8" s="614"/>
      <c r="H8" s="614"/>
      <c r="I8" s="614"/>
      <c r="J8" s="614"/>
      <c r="K8" s="614"/>
      <c r="L8" s="624"/>
      <c r="M8" s="624"/>
      <c r="N8" s="624"/>
      <c r="O8" s="624"/>
      <c r="P8" s="614"/>
      <c r="Q8" s="614"/>
      <c r="R8" s="614"/>
      <c r="S8" s="614"/>
      <c r="T8" s="614"/>
      <c r="U8" s="614"/>
      <c r="V8" s="614"/>
      <c r="W8" s="614"/>
      <c r="X8" s="614"/>
      <c r="Y8" s="610"/>
      <c r="Z8" s="614"/>
      <c r="AA8" s="614"/>
      <c r="AB8" s="614"/>
      <c r="AC8" s="614"/>
      <c r="AD8" s="625"/>
      <c r="AE8" s="625"/>
      <c r="AF8" s="625"/>
      <c r="AG8" s="625"/>
      <c r="AH8" s="625"/>
      <c r="AI8" s="607"/>
      <c r="AJ8" s="607"/>
      <c r="AK8" s="607"/>
      <c r="AL8" s="607"/>
      <c r="AM8" s="607"/>
      <c r="AN8" s="607"/>
      <c r="AO8" s="610"/>
      <c r="AP8" s="610"/>
      <c r="AQ8" s="610"/>
      <c r="AR8" s="610"/>
      <c r="AS8" s="610"/>
      <c r="AT8" s="610"/>
      <c r="AU8" s="610"/>
      <c r="AV8" s="610"/>
      <c r="AW8" s="607"/>
      <c r="AX8" s="607"/>
      <c r="AY8" s="625"/>
      <c r="AZ8" s="625"/>
      <c r="BA8" s="625"/>
      <c r="BB8" s="625"/>
      <c r="BC8" s="607"/>
      <c r="BD8" s="607"/>
      <c r="BE8" s="607"/>
      <c r="BF8" s="607"/>
      <c r="BG8" s="607"/>
      <c r="BH8" s="607"/>
      <c r="BI8" s="610"/>
      <c r="BJ8" s="610"/>
      <c r="BK8" s="610"/>
      <c r="BL8" s="610"/>
      <c r="BM8" s="610"/>
      <c r="BN8" s="610"/>
      <c r="BO8" s="610"/>
      <c r="BP8" s="610"/>
      <c r="BQ8" s="610"/>
      <c r="BR8" s="610"/>
      <c r="BS8" s="610"/>
      <c r="BT8" s="610"/>
      <c r="BU8" s="610"/>
      <c r="BV8" s="610"/>
      <c r="BW8" s="624"/>
      <c r="BX8" s="624"/>
      <c r="BY8" s="624"/>
      <c r="BZ8" s="624"/>
      <c r="CA8" s="624"/>
      <c r="CB8" s="614"/>
      <c r="CC8" s="614"/>
      <c r="CD8" s="623"/>
      <c r="CE8" s="620"/>
      <c r="CF8" s="610"/>
      <c r="CG8" s="610"/>
      <c r="CH8" s="610"/>
      <c r="CI8" s="610"/>
      <c r="CJ8" s="610"/>
      <c r="CK8" s="610"/>
      <c r="CL8" s="610"/>
      <c r="CM8" s="610"/>
      <c r="CN8" s="610"/>
      <c r="CO8" s="610"/>
      <c r="CP8" s="610"/>
      <c r="CQ8" s="610"/>
      <c r="CR8" s="610"/>
      <c r="CS8" s="615"/>
      <c r="CT8" s="615"/>
      <c r="CU8" s="615"/>
      <c r="CV8" s="615"/>
      <c r="CW8" s="610"/>
      <c r="CX8" s="610"/>
      <c r="CY8" s="610"/>
    </row>
    <row r="9" spans="1:147" ht="18">
      <c r="A9" s="1954" t="s">
        <v>923</v>
      </c>
      <c r="B9" s="1954" t="s">
        <v>924</v>
      </c>
      <c r="C9" s="1957" t="s">
        <v>925</v>
      </c>
      <c r="D9" s="1958"/>
      <c r="E9" s="1959" t="s">
        <v>926</v>
      </c>
      <c r="F9" s="1959"/>
      <c r="G9" s="1959"/>
      <c r="H9" s="1959"/>
      <c r="I9" s="1959"/>
      <c r="J9" s="1959"/>
      <c r="K9" s="1959"/>
      <c r="L9" s="1959"/>
      <c r="M9" s="1959"/>
      <c r="N9" s="1959"/>
      <c r="O9" s="1959"/>
      <c r="P9" s="1959"/>
      <c r="Q9" s="1959"/>
      <c r="R9" s="1959"/>
      <c r="S9" s="1959"/>
      <c r="T9" s="1959"/>
      <c r="U9" s="1959"/>
      <c r="V9" s="1959"/>
      <c r="W9" s="1959"/>
      <c r="X9" s="1959"/>
      <c r="Y9" s="1959"/>
      <c r="Z9" s="1959" t="s">
        <v>927</v>
      </c>
      <c r="AA9" s="1959"/>
      <c r="AB9" s="1959"/>
      <c r="AC9" s="1959"/>
      <c r="AD9" s="1960" t="s">
        <v>366</v>
      </c>
      <c r="AE9" s="1961"/>
      <c r="AF9" s="1961"/>
      <c r="AG9" s="1961"/>
      <c r="AH9" s="1961"/>
      <c r="AI9" s="1961"/>
      <c r="AJ9" s="1961"/>
      <c r="AK9" s="1961"/>
      <c r="AL9" s="1961"/>
      <c r="AM9" s="1961"/>
      <c r="AN9" s="1961"/>
      <c r="AO9" s="1961"/>
      <c r="AP9" s="1961"/>
      <c r="AQ9" s="1961"/>
      <c r="AR9" s="1961"/>
      <c r="AS9" s="1961"/>
      <c r="AT9" s="1961"/>
      <c r="AU9" s="1961"/>
      <c r="AV9" s="1962"/>
      <c r="AW9" s="1959" t="s">
        <v>928</v>
      </c>
      <c r="AX9" s="1959"/>
      <c r="AY9" s="1959"/>
      <c r="AZ9" s="1959"/>
      <c r="BA9" s="1959"/>
      <c r="BB9" s="1959"/>
      <c r="BC9" s="1959"/>
      <c r="BD9" s="1959"/>
      <c r="BE9" s="1959"/>
      <c r="BF9" s="1959"/>
      <c r="BG9" s="1959"/>
      <c r="BH9" s="1959"/>
      <c r="BI9" s="1959"/>
      <c r="BJ9" s="1959"/>
      <c r="BK9" s="1959"/>
      <c r="BL9" s="1959"/>
      <c r="BM9" s="1959"/>
      <c r="BN9" s="1959"/>
      <c r="BO9" s="1959"/>
      <c r="BP9" s="1959"/>
      <c r="BQ9" s="1959"/>
      <c r="BR9" s="1959"/>
      <c r="BS9" s="1959"/>
      <c r="BT9" s="1959"/>
      <c r="BU9" s="1959" t="s">
        <v>929</v>
      </c>
      <c r="BV9" s="1959" t="s">
        <v>930</v>
      </c>
      <c r="BW9" s="626"/>
    </row>
    <row r="10" spans="1:147" s="627" customFormat="1" ht="18">
      <c r="A10" s="1955"/>
      <c r="B10" s="1955"/>
      <c r="C10" s="1954" t="s">
        <v>931</v>
      </c>
      <c r="D10" s="1954" t="s">
        <v>932</v>
      </c>
      <c r="E10" s="1959"/>
      <c r="F10" s="1959"/>
      <c r="G10" s="1959"/>
      <c r="H10" s="1959"/>
      <c r="I10" s="1959"/>
      <c r="J10" s="1959"/>
      <c r="K10" s="1959"/>
      <c r="L10" s="1959"/>
      <c r="M10" s="1959"/>
      <c r="N10" s="1959"/>
      <c r="O10" s="1959"/>
      <c r="P10" s="1959"/>
      <c r="Q10" s="1959"/>
      <c r="R10" s="1959"/>
      <c r="S10" s="1959"/>
      <c r="T10" s="1959"/>
      <c r="U10" s="1959"/>
      <c r="V10" s="1959"/>
      <c r="W10" s="1959"/>
      <c r="X10" s="1959"/>
      <c r="Y10" s="1959"/>
      <c r="Z10" s="1959"/>
      <c r="AA10" s="1959"/>
      <c r="AB10" s="1959"/>
      <c r="AC10" s="1959"/>
      <c r="AD10" s="1959" t="s">
        <v>933</v>
      </c>
      <c r="AE10" s="1963" t="s">
        <v>225</v>
      </c>
      <c r="AF10" s="1964"/>
      <c r="AG10" s="1964"/>
      <c r="AH10" s="1965"/>
      <c r="AI10" s="1959" t="s">
        <v>226</v>
      </c>
      <c r="AJ10" s="1959"/>
      <c r="AK10" s="1959"/>
      <c r="AL10" s="1959"/>
      <c r="AM10" s="1959"/>
      <c r="AN10" s="1959"/>
      <c r="AO10" s="1959"/>
      <c r="AP10" s="1959"/>
      <c r="AQ10" s="1959"/>
      <c r="AR10" s="1959"/>
      <c r="AS10" s="1959"/>
      <c r="AT10" s="1959"/>
      <c r="AU10" s="1959"/>
      <c r="AV10" s="1959"/>
      <c r="AW10" s="1959" t="s">
        <v>934</v>
      </c>
      <c r="AX10" s="1959" t="s">
        <v>266</v>
      </c>
      <c r="AY10" s="1959" t="s">
        <v>225</v>
      </c>
      <c r="AZ10" s="1959"/>
      <c r="BA10" s="1959"/>
      <c r="BB10" s="1959"/>
      <c r="BC10" s="1959" t="s">
        <v>226</v>
      </c>
      <c r="BD10" s="1959"/>
      <c r="BE10" s="1959"/>
      <c r="BF10" s="1959"/>
      <c r="BG10" s="1959"/>
      <c r="BH10" s="1959"/>
      <c r="BI10" s="1959"/>
      <c r="BJ10" s="1959"/>
      <c r="BK10" s="1959"/>
      <c r="BL10" s="1959"/>
      <c r="BM10" s="1959"/>
      <c r="BN10" s="1959"/>
      <c r="BO10" s="1959"/>
      <c r="BP10" s="1959"/>
      <c r="BQ10" s="1959" t="s">
        <v>228</v>
      </c>
      <c r="BR10" s="1959"/>
      <c r="BS10" s="1959"/>
      <c r="BT10" s="1959" t="s">
        <v>935</v>
      </c>
      <c r="BU10" s="1959"/>
      <c r="BV10" s="1959"/>
      <c r="BW10" s="626"/>
      <c r="BX10" s="599"/>
      <c r="BY10" s="599"/>
      <c r="BZ10" s="599"/>
      <c r="CA10" s="599"/>
      <c r="CB10" s="599"/>
      <c r="CC10" s="599"/>
      <c r="CD10" s="599"/>
      <c r="CE10" s="599"/>
      <c r="CF10" s="599"/>
      <c r="CG10" s="599"/>
      <c r="CH10" s="599"/>
      <c r="CI10" s="599"/>
      <c r="CJ10" s="599"/>
      <c r="CK10" s="599"/>
      <c r="CL10" s="599"/>
      <c r="CM10" s="599"/>
      <c r="CN10" s="599"/>
      <c r="CO10" s="599"/>
      <c r="CP10" s="599"/>
      <c r="CQ10" s="599"/>
      <c r="CR10" s="599"/>
      <c r="CS10" s="599"/>
      <c r="CT10" s="599"/>
      <c r="CU10" s="599"/>
      <c r="CV10" s="599"/>
      <c r="CW10" s="599"/>
      <c r="CX10" s="599"/>
      <c r="CY10" s="599"/>
      <c r="CZ10" s="599"/>
      <c r="DA10" s="599"/>
      <c r="DB10" s="599"/>
      <c r="DC10" s="599"/>
      <c r="DD10" s="599"/>
      <c r="DE10" s="599"/>
      <c r="DF10" s="599"/>
      <c r="DG10" s="599"/>
      <c r="DH10" s="599"/>
      <c r="DI10" s="599"/>
      <c r="DJ10" s="599"/>
      <c r="DK10" s="599"/>
      <c r="DL10" s="599"/>
      <c r="DM10" s="599"/>
      <c r="DN10" s="599"/>
      <c r="DO10" s="599"/>
      <c r="DP10" s="599"/>
      <c r="DQ10" s="599"/>
      <c r="DR10" s="599"/>
      <c r="DS10" s="599"/>
      <c r="DT10" s="599"/>
      <c r="DU10" s="599"/>
      <c r="DV10" s="599"/>
      <c r="DW10" s="599"/>
      <c r="DX10" s="599"/>
      <c r="DY10" s="599"/>
      <c r="DZ10" s="599"/>
      <c r="EA10" s="599"/>
      <c r="EB10" s="599"/>
      <c r="EC10" s="599"/>
      <c r="ED10" s="599"/>
      <c r="EE10" s="599"/>
      <c r="EF10" s="599"/>
      <c r="EG10" s="599"/>
      <c r="EH10" s="599"/>
      <c r="EI10" s="599"/>
      <c r="EJ10" s="599"/>
      <c r="EK10" s="599"/>
      <c r="EL10" s="599"/>
      <c r="EM10" s="599"/>
      <c r="EN10" s="599"/>
      <c r="EO10" s="599"/>
      <c r="EP10" s="599"/>
      <c r="EQ10" s="599"/>
    </row>
    <row r="11" spans="1:147" s="627" customFormat="1" ht="12.75">
      <c r="A11" s="1955"/>
      <c r="B11" s="1955"/>
      <c r="C11" s="1955"/>
      <c r="D11" s="1955"/>
      <c r="E11" s="1957" t="s">
        <v>936</v>
      </c>
      <c r="F11" s="1958"/>
      <c r="G11" s="1958"/>
      <c r="H11" s="1958"/>
      <c r="I11" s="1972"/>
      <c r="J11" s="1957" t="s">
        <v>937</v>
      </c>
      <c r="K11" s="1958"/>
      <c r="L11" s="1958"/>
      <c r="M11" s="1958"/>
      <c r="N11" s="1958"/>
      <c r="O11" s="1972"/>
      <c r="P11" s="1954" t="s">
        <v>978</v>
      </c>
      <c r="Q11" s="1954" t="s">
        <v>938</v>
      </c>
      <c r="R11" s="1954" t="s">
        <v>939</v>
      </c>
      <c r="S11" s="1954" t="s">
        <v>72</v>
      </c>
      <c r="T11" s="1954" t="s">
        <v>940</v>
      </c>
      <c r="U11" s="1954" t="s">
        <v>941</v>
      </c>
      <c r="V11" s="1954" t="s">
        <v>942</v>
      </c>
      <c r="W11" s="1954" t="s">
        <v>943</v>
      </c>
      <c r="X11" s="1954" t="s">
        <v>944</v>
      </c>
      <c r="Y11" s="1954" t="s">
        <v>555</v>
      </c>
      <c r="Z11" s="1959" t="s">
        <v>217</v>
      </c>
      <c r="AA11" s="1959"/>
      <c r="AB11" s="1959"/>
      <c r="AC11" s="1959"/>
      <c r="AD11" s="1959"/>
      <c r="AE11" s="1966"/>
      <c r="AF11" s="1967"/>
      <c r="AG11" s="1967"/>
      <c r="AH11" s="1968"/>
      <c r="AI11" s="1959" t="s">
        <v>945</v>
      </c>
      <c r="AJ11" s="1959"/>
      <c r="AK11" s="1959"/>
      <c r="AL11" s="1959"/>
      <c r="AM11" s="1959" t="s">
        <v>946</v>
      </c>
      <c r="AN11" s="1959"/>
      <c r="AO11" s="1959"/>
      <c r="AP11" s="1959"/>
      <c r="AQ11" s="1959"/>
      <c r="AR11" s="1959"/>
      <c r="AS11" s="1959"/>
      <c r="AT11" s="1959"/>
      <c r="AU11" s="1959" t="s">
        <v>947</v>
      </c>
      <c r="AV11" s="1959"/>
      <c r="AW11" s="1959"/>
      <c r="AX11" s="1959"/>
      <c r="AY11" s="1959"/>
      <c r="AZ11" s="1959"/>
      <c r="BA11" s="1959"/>
      <c r="BB11" s="1959"/>
      <c r="BC11" s="1959" t="s">
        <v>945</v>
      </c>
      <c r="BD11" s="1959"/>
      <c r="BE11" s="1959"/>
      <c r="BF11" s="1959"/>
      <c r="BG11" s="1959" t="s">
        <v>946</v>
      </c>
      <c r="BH11" s="1959"/>
      <c r="BI11" s="1959"/>
      <c r="BJ11" s="1959"/>
      <c r="BK11" s="1959"/>
      <c r="BL11" s="1959"/>
      <c r="BM11" s="1959"/>
      <c r="BN11" s="1959"/>
      <c r="BO11" s="1959" t="s">
        <v>947</v>
      </c>
      <c r="BP11" s="1959"/>
      <c r="BQ11" s="1959" t="s">
        <v>838</v>
      </c>
      <c r="BR11" s="1959" t="s">
        <v>948</v>
      </c>
      <c r="BS11" s="1959" t="s">
        <v>236</v>
      </c>
      <c r="BT11" s="1959"/>
      <c r="BU11" s="1959"/>
      <c r="BV11" s="1959"/>
      <c r="BW11" s="599"/>
      <c r="BX11" s="599"/>
      <c r="BY11" s="599"/>
      <c r="BZ11" s="599"/>
      <c r="CA11" s="599"/>
      <c r="CB11" s="599"/>
      <c r="CC11" s="599"/>
      <c r="CD11" s="599"/>
      <c r="CE11" s="599"/>
      <c r="CF11" s="599"/>
      <c r="CG11" s="599"/>
      <c r="CH11" s="599"/>
      <c r="CI11" s="599"/>
      <c r="CJ11" s="599"/>
      <c r="CK11" s="599"/>
      <c r="CL11" s="599"/>
      <c r="CM11" s="599"/>
      <c r="CN11" s="599"/>
      <c r="CO11" s="599"/>
      <c r="CP11" s="599"/>
      <c r="CQ11" s="599"/>
      <c r="CR11" s="599"/>
      <c r="CS11" s="599"/>
      <c r="CT11" s="599"/>
      <c r="CU11" s="599"/>
      <c r="CV11" s="599"/>
      <c r="CW11" s="599"/>
      <c r="CX11" s="599"/>
      <c r="CY11" s="599"/>
      <c r="CZ11" s="599"/>
      <c r="DA11" s="599"/>
      <c r="DB11" s="599"/>
      <c r="DC11" s="599"/>
      <c r="DD11" s="599"/>
      <c r="DE11" s="599"/>
      <c r="DF11" s="599"/>
      <c r="DG11" s="599"/>
      <c r="DH11" s="599"/>
      <c r="DI11" s="599"/>
      <c r="DJ11" s="599"/>
      <c r="DK11" s="599"/>
      <c r="DL11" s="599"/>
      <c r="DM11" s="599"/>
      <c r="DN11" s="599"/>
      <c r="DO11" s="599"/>
      <c r="DP11" s="599"/>
      <c r="DQ11" s="599"/>
      <c r="DR11" s="599"/>
      <c r="DS11" s="599"/>
      <c r="DT11" s="599"/>
      <c r="DU11" s="599"/>
      <c r="DV11" s="599"/>
      <c r="DW11" s="599"/>
      <c r="DX11" s="599"/>
      <c r="DY11" s="599"/>
      <c r="DZ11" s="599"/>
      <c r="EA11" s="599"/>
      <c r="EB11" s="599"/>
      <c r="EC11" s="599"/>
      <c r="ED11" s="599"/>
      <c r="EE11" s="599"/>
      <c r="EF11" s="599"/>
      <c r="EG11" s="599"/>
      <c r="EH11" s="599"/>
      <c r="EI11" s="599"/>
      <c r="EJ11" s="599"/>
      <c r="EK11" s="599"/>
      <c r="EL11" s="599"/>
      <c r="EM11" s="599"/>
      <c r="EN11" s="599"/>
      <c r="EO11" s="599"/>
      <c r="EP11" s="599"/>
      <c r="EQ11" s="599"/>
    </row>
    <row r="12" spans="1:147" s="627" customFormat="1" ht="12.75">
      <c r="A12" s="1955"/>
      <c r="B12" s="1955"/>
      <c r="C12" s="1955"/>
      <c r="D12" s="1955"/>
      <c r="E12" s="1954" t="s">
        <v>949</v>
      </c>
      <c r="F12" s="1954" t="s">
        <v>950</v>
      </c>
      <c r="G12" s="1954" t="s">
        <v>951</v>
      </c>
      <c r="H12" s="1954" t="s">
        <v>952</v>
      </c>
      <c r="I12" s="1954" t="s">
        <v>953</v>
      </c>
      <c r="J12" s="1954" t="s">
        <v>954</v>
      </c>
      <c r="K12" s="1954" t="s">
        <v>955</v>
      </c>
      <c r="L12" s="1954" t="s">
        <v>956</v>
      </c>
      <c r="M12" s="1954" t="s">
        <v>957</v>
      </c>
      <c r="N12" s="1954" t="s">
        <v>459</v>
      </c>
      <c r="O12" s="1954" t="s">
        <v>958</v>
      </c>
      <c r="P12" s="1955"/>
      <c r="Q12" s="1955"/>
      <c r="R12" s="1955"/>
      <c r="S12" s="1955"/>
      <c r="T12" s="1955"/>
      <c r="U12" s="1955"/>
      <c r="V12" s="1955"/>
      <c r="W12" s="1955"/>
      <c r="X12" s="1955"/>
      <c r="Y12" s="1955"/>
      <c r="Z12" s="1959">
        <v>0</v>
      </c>
      <c r="AA12" s="1959">
        <v>1</v>
      </c>
      <c r="AB12" s="1959">
        <v>2</v>
      </c>
      <c r="AC12" s="1959">
        <v>3</v>
      </c>
      <c r="AD12" s="1959"/>
      <c r="AE12" s="1969"/>
      <c r="AF12" s="1970"/>
      <c r="AG12" s="1970"/>
      <c r="AH12" s="1971"/>
      <c r="AI12" s="1959" t="s">
        <v>959</v>
      </c>
      <c r="AJ12" s="1959"/>
      <c r="AK12" s="1959"/>
      <c r="AL12" s="1959"/>
      <c r="AM12" s="1959" t="s">
        <v>959</v>
      </c>
      <c r="AN12" s="1959"/>
      <c r="AO12" s="1959"/>
      <c r="AP12" s="1959"/>
      <c r="AQ12" s="1959" t="s">
        <v>960</v>
      </c>
      <c r="AR12" s="1959"/>
      <c r="AS12" s="1959"/>
      <c r="AT12" s="1959"/>
      <c r="AU12" s="1959"/>
      <c r="AV12" s="1959"/>
      <c r="AW12" s="1959"/>
      <c r="AX12" s="1959"/>
      <c r="AY12" s="1959"/>
      <c r="AZ12" s="1959"/>
      <c r="BA12" s="1959"/>
      <c r="BB12" s="1959"/>
      <c r="BC12" s="1959" t="s">
        <v>959</v>
      </c>
      <c r="BD12" s="1959"/>
      <c r="BE12" s="1959"/>
      <c r="BF12" s="1959"/>
      <c r="BG12" s="1959" t="s">
        <v>959</v>
      </c>
      <c r="BH12" s="1959"/>
      <c r="BI12" s="1959"/>
      <c r="BJ12" s="1959"/>
      <c r="BK12" s="1959" t="s">
        <v>960</v>
      </c>
      <c r="BL12" s="1959"/>
      <c r="BM12" s="1959"/>
      <c r="BN12" s="1959"/>
      <c r="BO12" s="1959"/>
      <c r="BP12" s="1959"/>
      <c r="BQ12" s="1959"/>
      <c r="BR12" s="1959"/>
      <c r="BS12" s="1959"/>
      <c r="BT12" s="1959"/>
      <c r="BU12" s="1959"/>
      <c r="BV12" s="1959"/>
      <c r="BW12" s="599"/>
      <c r="BX12" s="599"/>
      <c r="BY12" s="599"/>
      <c r="BZ12" s="599"/>
      <c r="CA12" s="599"/>
      <c r="CB12" s="599"/>
      <c r="CC12" s="599"/>
      <c r="CD12" s="599"/>
      <c r="CE12" s="599"/>
      <c r="CF12" s="599"/>
      <c r="CG12" s="599"/>
      <c r="CH12" s="599"/>
      <c r="CI12" s="599"/>
      <c r="CJ12" s="599"/>
      <c r="CK12" s="599"/>
      <c r="CL12" s="599"/>
      <c r="CM12" s="599"/>
      <c r="CN12" s="599"/>
      <c r="CO12" s="599"/>
      <c r="CP12" s="599"/>
      <c r="CQ12" s="599"/>
      <c r="CR12" s="599"/>
      <c r="CS12" s="599"/>
      <c r="CT12" s="599"/>
      <c r="CU12" s="599"/>
      <c r="CV12" s="599"/>
      <c r="CW12" s="599"/>
      <c r="CX12" s="599"/>
      <c r="CY12" s="599"/>
      <c r="CZ12" s="599"/>
      <c r="DA12" s="599"/>
      <c r="DB12" s="599"/>
      <c r="DC12" s="599"/>
      <c r="DD12" s="599"/>
      <c r="DE12" s="599"/>
      <c r="DF12" s="599"/>
      <c r="DG12" s="599"/>
      <c r="DH12" s="599"/>
      <c r="DI12" s="599"/>
      <c r="DJ12" s="599"/>
      <c r="DK12" s="599"/>
      <c r="DL12" s="599"/>
      <c r="DM12" s="599"/>
      <c r="DN12" s="599"/>
      <c r="DO12" s="599"/>
      <c r="DP12" s="599"/>
      <c r="DQ12" s="599"/>
      <c r="DR12" s="599"/>
      <c r="DS12" s="599"/>
      <c r="DT12" s="599"/>
      <c r="DU12" s="599"/>
      <c r="DV12" s="599"/>
      <c r="DW12" s="599"/>
      <c r="DX12" s="599"/>
      <c r="DY12" s="599"/>
      <c r="DZ12" s="599"/>
      <c r="EA12" s="599"/>
      <c r="EB12" s="599"/>
      <c r="EC12" s="599"/>
      <c r="ED12" s="599"/>
      <c r="EE12" s="599"/>
      <c r="EF12" s="599"/>
      <c r="EG12" s="599"/>
      <c r="EH12" s="599"/>
      <c r="EI12" s="599"/>
      <c r="EJ12" s="599"/>
      <c r="EK12" s="599"/>
      <c r="EL12" s="599"/>
      <c r="EM12" s="599"/>
      <c r="EN12" s="599"/>
      <c r="EO12" s="599"/>
      <c r="EP12" s="599"/>
      <c r="EQ12" s="599"/>
    </row>
    <row r="13" spans="1:147" s="628" customFormat="1" ht="12.75">
      <c r="A13" s="1955"/>
      <c r="B13" s="1955"/>
      <c r="C13" s="1955"/>
      <c r="D13" s="1955"/>
      <c r="E13" s="1955"/>
      <c r="F13" s="1955"/>
      <c r="G13" s="1955"/>
      <c r="H13" s="1955"/>
      <c r="I13" s="1955"/>
      <c r="J13" s="1955"/>
      <c r="K13" s="1955"/>
      <c r="L13" s="1955"/>
      <c r="M13" s="1955"/>
      <c r="N13" s="1955"/>
      <c r="O13" s="1955"/>
      <c r="P13" s="1955"/>
      <c r="Q13" s="1955"/>
      <c r="R13" s="1955"/>
      <c r="S13" s="1955"/>
      <c r="T13" s="1955"/>
      <c r="U13" s="1955"/>
      <c r="V13" s="1955"/>
      <c r="W13" s="1955"/>
      <c r="X13" s="1955"/>
      <c r="Y13" s="1955"/>
      <c r="Z13" s="1959"/>
      <c r="AA13" s="1959"/>
      <c r="AB13" s="1959"/>
      <c r="AC13" s="1959"/>
      <c r="AD13" s="1959"/>
      <c r="AE13" s="1959" t="s">
        <v>961</v>
      </c>
      <c r="AF13" s="1959"/>
      <c r="AG13" s="1957" t="s">
        <v>962</v>
      </c>
      <c r="AH13" s="1972"/>
      <c r="AI13" s="1959" t="s">
        <v>963</v>
      </c>
      <c r="AJ13" s="1959"/>
      <c r="AK13" s="1959" t="s">
        <v>964</v>
      </c>
      <c r="AL13" s="1959"/>
      <c r="AM13" s="1959" t="s">
        <v>963</v>
      </c>
      <c r="AN13" s="1959"/>
      <c r="AO13" s="1959" t="s">
        <v>964</v>
      </c>
      <c r="AP13" s="1959"/>
      <c r="AQ13" s="1959" t="s">
        <v>963</v>
      </c>
      <c r="AR13" s="1959"/>
      <c r="AS13" s="1959" t="s">
        <v>964</v>
      </c>
      <c r="AT13" s="1959"/>
      <c r="AU13" s="1959"/>
      <c r="AV13" s="1959"/>
      <c r="AW13" s="1959"/>
      <c r="AX13" s="1959"/>
      <c r="AY13" s="1959" t="s">
        <v>961</v>
      </c>
      <c r="AZ13" s="1959"/>
      <c r="BA13" s="1959" t="s">
        <v>962</v>
      </c>
      <c r="BB13" s="1959"/>
      <c r="BC13" s="1959" t="s">
        <v>963</v>
      </c>
      <c r="BD13" s="1959"/>
      <c r="BE13" s="1959" t="s">
        <v>964</v>
      </c>
      <c r="BF13" s="1959"/>
      <c r="BG13" s="1959" t="s">
        <v>963</v>
      </c>
      <c r="BH13" s="1959"/>
      <c r="BI13" s="1959" t="s">
        <v>964</v>
      </c>
      <c r="BJ13" s="1959"/>
      <c r="BK13" s="1959" t="s">
        <v>963</v>
      </c>
      <c r="BL13" s="1959"/>
      <c r="BM13" s="1959" t="s">
        <v>964</v>
      </c>
      <c r="BN13" s="1959"/>
      <c r="BO13" s="1959"/>
      <c r="BP13" s="1959"/>
      <c r="BQ13" s="1959"/>
      <c r="BR13" s="1959"/>
      <c r="BS13" s="1959"/>
      <c r="BT13" s="1959"/>
      <c r="BU13" s="1959"/>
      <c r="BV13" s="1959"/>
    </row>
    <row r="14" spans="1:147" s="628" customFormat="1" ht="12.75">
      <c r="A14" s="1956"/>
      <c r="B14" s="1956"/>
      <c r="C14" s="1956"/>
      <c r="D14" s="1956"/>
      <c r="E14" s="1956"/>
      <c r="F14" s="1956"/>
      <c r="G14" s="1956"/>
      <c r="H14" s="1956"/>
      <c r="I14" s="1956"/>
      <c r="J14" s="1956"/>
      <c r="K14" s="1956"/>
      <c r="L14" s="1956"/>
      <c r="M14" s="1956"/>
      <c r="N14" s="1956"/>
      <c r="O14" s="1956"/>
      <c r="P14" s="1956"/>
      <c r="Q14" s="1956"/>
      <c r="R14" s="1956"/>
      <c r="S14" s="1956"/>
      <c r="T14" s="1956"/>
      <c r="U14" s="1956"/>
      <c r="V14" s="1956"/>
      <c r="W14" s="1956"/>
      <c r="X14" s="1956"/>
      <c r="Y14" s="1956"/>
      <c r="Z14" s="1959"/>
      <c r="AA14" s="1959"/>
      <c r="AB14" s="1959"/>
      <c r="AC14" s="1959"/>
      <c r="AD14" s="1959"/>
      <c r="AE14" s="629" t="s">
        <v>116</v>
      </c>
      <c r="AF14" s="629" t="s">
        <v>117</v>
      </c>
      <c r="AG14" s="629" t="s">
        <v>116</v>
      </c>
      <c r="AH14" s="630" t="s">
        <v>117</v>
      </c>
      <c r="AI14" s="629" t="s">
        <v>116</v>
      </c>
      <c r="AJ14" s="631" t="s">
        <v>117</v>
      </c>
      <c r="AK14" s="629" t="s">
        <v>116</v>
      </c>
      <c r="AL14" s="631" t="s">
        <v>117</v>
      </c>
      <c r="AM14" s="629" t="s">
        <v>116</v>
      </c>
      <c r="AN14" s="631" t="s">
        <v>117</v>
      </c>
      <c r="AO14" s="629" t="s">
        <v>116</v>
      </c>
      <c r="AP14" s="631" t="s">
        <v>117</v>
      </c>
      <c r="AQ14" s="629" t="s">
        <v>116</v>
      </c>
      <c r="AR14" s="631" t="s">
        <v>117</v>
      </c>
      <c r="AS14" s="629" t="s">
        <v>116</v>
      </c>
      <c r="AT14" s="631" t="s">
        <v>117</v>
      </c>
      <c r="AU14" s="629" t="s">
        <v>116</v>
      </c>
      <c r="AV14" s="631" t="s">
        <v>117</v>
      </c>
      <c r="AW14" s="1959"/>
      <c r="AX14" s="1959"/>
      <c r="AY14" s="629" t="s">
        <v>116</v>
      </c>
      <c r="AZ14" s="629" t="s">
        <v>117</v>
      </c>
      <c r="BA14" s="629" t="s">
        <v>116</v>
      </c>
      <c r="BB14" s="629" t="s">
        <v>117</v>
      </c>
      <c r="BC14" s="629" t="s">
        <v>116</v>
      </c>
      <c r="BD14" s="629" t="s">
        <v>117</v>
      </c>
      <c r="BE14" s="629" t="s">
        <v>116</v>
      </c>
      <c r="BF14" s="629" t="s">
        <v>117</v>
      </c>
      <c r="BG14" s="629" t="s">
        <v>116</v>
      </c>
      <c r="BH14" s="629" t="s">
        <v>117</v>
      </c>
      <c r="BI14" s="629" t="s">
        <v>116</v>
      </c>
      <c r="BJ14" s="629" t="s">
        <v>117</v>
      </c>
      <c r="BK14" s="629" t="s">
        <v>116</v>
      </c>
      <c r="BL14" s="629" t="s">
        <v>117</v>
      </c>
      <c r="BM14" s="629" t="s">
        <v>116</v>
      </c>
      <c r="BN14" s="629" t="s">
        <v>117</v>
      </c>
      <c r="BO14" s="629" t="s">
        <v>116</v>
      </c>
      <c r="BP14" s="629" t="s">
        <v>117</v>
      </c>
      <c r="BQ14" s="1959"/>
      <c r="BR14" s="1959"/>
      <c r="BS14" s="1959"/>
      <c r="BT14" s="1959"/>
      <c r="BU14" s="1959"/>
      <c r="BV14" s="1959"/>
    </row>
    <row r="15" spans="1:147" s="633" customFormat="1" ht="8.25">
      <c r="A15" s="632">
        <v>1</v>
      </c>
      <c r="B15" s="632">
        <v>2</v>
      </c>
      <c r="C15" s="632">
        <v>3</v>
      </c>
      <c r="D15" s="632">
        <v>4</v>
      </c>
      <c r="E15" s="632">
        <v>5</v>
      </c>
      <c r="F15" s="632">
        <v>6</v>
      </c>
      <c r="G15" s="632">
        <v>7</v>
      </c>
      <c r="H15" s="632">
        <v>8</v>
      </c>
      <c r="I15" s="632">
        <v>9</v>
      </c>
      <c r="J15" s="632">
        <v>10</v>
      </c>
      <c r="K15" s="632">
        <v>11</v>
      </c>
      <c r="L15" s="632">
        <v>12</v>
      </c>
      <c r="M15" s="632">
        <v>13</v>
      </c>
      <c r="N15" s="632">
        <v>14</v>
      </c>
      <c r="O15" s="632">
        <v>15</v>
      </c>
      <c r="P15" s="632">
        <v>16</v>
      </c>
      <c r="Q15" s="632">
        <v>17</v>
      </c>
      <c r="R15" s="632">
        <v>18</v>
      </c>
      <c r="S15" s="632">
        <v>19</v>
      </c>
      <c r="T15" s="632">
        <v>20</v>
      </c>
      <c r="U15" s="632">
        <v>21</v>
      </c>
      <c r="V15" s="632">
        <v>22</v>
      </c>
      <c r="W15" s="632">
        <v>23</v>
      </c>
      <c r="X15" s="632">
        <v>24</v>
      </c>
      <c r="Y15" s="632">
        <v>25</v>
      </c>
      <c r="Z15" s="632">
        <v>26</v>
      </c>
      <c r="AA15" s="632">
        <v>27</v>
      </c>
      <c r="AB15" s="632">
        <v>28</v>
      </c>
      <c r="AC15" s="632">
        <v>29</v>
      </c>
      <c r="AD15" s="632">
        <v>30</v>
      </c>
      <c r="AE15" s="632">
        <v>31</v>
      </c>
      <c r="AF15" s="632">
        <v>32</v>
      </c>
      <c r="AG15" s="632">
        <v>33</v>
      </c>
      <c r="AH15" s="632">
        <v>34</v>
      </c>
      <c r="AI15" s="632">
        <v>35</v>
      </c>
      <c r="AJ15" s="632">
        <v>36</v>
      </c>
      <c r="AK15" s="632">
        <v>37</v>
      </c>
      <c r="AL15" s="632">
        <v>38</v>
      </c>
      <c r="AM15" s="632">
        <v>39</v>
      </c>
      <c r="AN15" s="632">
        <v>40</v>
      </c>
      <c r="AO15" s="632">
        <v>41</v>
      </c>
      <c r="AP15" s="632">
        <v>42</v>
      </c>
      <c r="AQ15" s="632">
        <v>43</v>
      </c>
      <c r="AR15" s="632">
        <v>44</v>
      </c>
      <c r="AS15" s="632">
        <v>45</v>
      </c>
      <c r="AT15" s="632">
        <v>46</v>
      </c>
      <c r="AU15" s="632">
        <v>47</v>
      </c>
      <c r="AV15" s="632">
        <v>48</v>
      </c>
      <c r="AW15" s="632">
        <v>49</v>
      </c>
      <c r="AX15" s="632">
        <v>50</v>
      </c>
      <c r="AY15" s="632">
        <v>51</v>
      </c>
      <c r="AZ15" s="632">
        <v>52</v>
      </c>
      <c r="BA15" s="632">
        <v>53</v>
      </c>
      <c r="BB15" s="632">
        <v>54</v>
      </c>
      <c r="BC15" s="632">
        <v>55</v>
      </c>
      <c r="BD15" s="632">
        <v>56</v>
      </c>
      <c r="BE15" s="632">
        <v>57</v>
      </c>
      <c r="BF15" s="632">
        <v>58</v>
      </c>
      <c r="BG15" s="632">
        <v>59</v>
      </c>
      <c r="BH15" s="632">
        <v>60</v>
      </c>
      <c r="BI15" s="632">
        <v>61</v>
      </c>
      <c r="BJ15" s="632">
        <v>62</v>
      </c>
      <c r="BK15" s="632">
        <v>63</v>
      </c>
      <c r="BL15" s="632">
        <v>64</v>
      </c>
      <c r="BM15" s="632">
        <v>65</v>
      </c>
      <c r="BN15" s="632">
        <v>66</v>
      </c>
      <c r="BO15" s="632">
        <v>67</v>
      </c>
      <c r="BP15" s="632">
        <v>68</v>
      </c>
      <c r="BQ15" s="632">
        <v>69</v>
      </c>
      <c r="BR15" s="632">
        <v>70</v>
      </c>
      <c r="BS15" s="632">
        <v>71</v>
      </c>
      <c r="BT15" s="632">
        <v>72</v>
      </c>
      <c r="BU15" s="632">
        <v>73</v>
      </c>
      <c r="BV15" s="632">
        <v>74</v>
      </c>
    </row>
    <row r="16" spans="1:147" ht="35.25" customHeight="1">
      <c r="A16" s="1976" t="s">
        <v>965</v>
      </c>
      <c r="B16" s="634" t="s">
        <v>831</v>
      </c>
      <c r="C16" s="635"/>
      <c r="D16" s="635"/>
      <c r="E16" s="635"/>
      <c r="F16" s="635"/>
      <c r="G16" s="635"/>
      <c r="H16" s="635"/>
      <c r="I16" s="653"/>
      <c r="J16" s="635"/>
      <c r="K16" s="635"/>
      <c r="L16" s="635"/>
      <c r="M16" s="635"/>
      <c r="N16" s="635"/>
      <c r="O16" s="653"/>
      <c r="P16" s="635"/>
      <c r="Q16" s="635"/>
      <c r="R16" s="635"/>
      <c r="S16" s="635"/>
      <c r="T16" s="635"/>
      <c r="U16" s="639"/>
      <c r="V16" s="643"/>
      <c r="W16" s="635"/>
      <c r="X16" s="635"/>
      <c r="Y16" s="635"/>
      <c r="Z16" s="636"/>
      <c r="AA16" s="636"/>
      <c r="AB16" s="636"/>
      <c r="AC16" s="636"/>
      <c r="AD16" s="635"/>
      <c r="AE16" s="645"/>
      <c r="AF16" s="645"/>
      <c r="AG16" s="645"/>
      <c r="AH16" s="645"/>
      <c r="AI16" s="635"/>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c r="BF16" s="635"/>
      <c r="BG16" s="635"/>
      <c r="BH16" s="635"/>
      <c r="BI16" s="635"/>
      <c r="BJ16" s="635"/>
      <c r="BK16" s="635"/>
      <c r="BL16" s="635"/>
      <c r="BM16" s="635"/>
      <c r="BN16" s="635"/>
      <c r="BO16" s="635"/>
      <c r="BP16" s="637"/>
      <c r="BQ16" s="637"/>
      <c r="BR16" s="637"/>
      <c r="BS16" s="637"/>
      <c r="BT16" s="637"/>
      <c r="BU16" s="635"/>
      <c r="BV16" s="646"/>
    </row>
    <row r="17" spans="1:74" ht="35.25" customHeight="1">
      <c r="A17" s="1977"/>
      <c r="B17" s="634" t="s">
        <v>966</v>
      </c>
      <c r="C17" s="635"/>
      <c r="D17" s="635"/>
      <c r="E17" s="635"/>
      <c r="F17" s="635"/>
      <c r="G17" s="635"/>
      <c r="H17" s="635"/>
      <c r="I17" s="653"/>
      <c r="J17" s="635"/>
      <c r="K17" s="635"/>
      <c r="L17" s="635"/>
      <c r="M17" s="635"/>
      <c r="N17" s="635"/>
      <c r="O17" s="653"/>
      <c r="P17" s="635"/>
      <c r="Q17" s="635"/>
      <c r="R17" s="635"/>
      <c r="S17" s="635"/>
      <c r="T17" s="635"/>
      <c r="U17" s="639"/>
      <c r="V17" s="635"/>
      <c r="W17" s="635"/>
      <c r="X17" s="635"/>
      <c r="Y17" s="635"/>
      <c r="Z17" s="636"/>
      <c r="AA17" s="636"/>
      <c r="AB17" s="636"/>
      <c r="AC17" s="636"/>
      <c r="AD17" s="635"/>
      <c r="AE17" s="647"/>
      <c r="AF17" s="645"/>
      <c r="AG17" s="645"/>
      <c r="AH17" s="645"/>
      <c r="AI17" s="635"/>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c r="BF17" s="635"/>
      <c r="BG17" s="635"/>
      <c r="BH17" s="635"/>
      <c r="BI17" s="635"/>
      <c r="BJ17" s="635"/>
      <c r="BK17" s="635"/>
      <c r="BL17" s="635"/>
      <c r="BM17" s="635"/>
      <c r="BN17" s="635"/>
      <c r="BO17" s="635"/>
      <c r="BP17" s="637"/>
      <c r="BQ17" s="637"/>
      <c r="BR17" s="637"/>
      <c r="BS17" s="637"/>
      <c r="BT17" s="637"/>
      <c r="BU17" s="635"/>
      <c r="BV17" s="646"/>
    </row>
    <row r="18" spans="1:74" ht="35.25" customHeight="1">
      <c r="A18" s="1977"/>
      <c r="B18" s="634" t="s">
        <v>967</v>
      </c>
      <c r="C18" s="635"/>
      <c r="D18" s="635"/>
      <c r="E18" s="635"/>
      <c r="F18" s="635"/>
      <c r="G18" s="635"/>
      <c r="H18" s="635"/>
      <c r="I18" s="653"/>
      <c r="J18" s="635"/>
      <c r="K18" s="635"/>
      <c r="L18" s="635"/>
      <c r="M18" s="635"/>
      <c r="N18" s="635"/>
      <c r="O18" s="653"/>
      <c r="P18" s="635"/>
      <c r="Q18" s="635"/>
      <c r="R18" s="635"/>
      <c r="S18" s="635"/>
      <c r="T18" s="635"/>
      <c r="U18" s="639"/>
      <c r="V18" s="635"/>
      <c r="W18" s="635"/>
      <c r="X18" s="635"/>
      <c r="Y18" s="635"/>
      <c r="Z18" s="636"/>
      <c r="AA18" s="636"/>
      <c r="AB18" s="636"/>
      <c r="AC18" s="636"/>
      <c r="AD18" s="635"/>
      <c r="AE18" s="647"/>
      <c r="AF18" s="645"/>
      <c r="AG18" s="645"/>
      <c r="AH18" s="645"/>
      <c r="AI18" s="635"/>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c r="BF18" s="635"/>
      <c r="BG18" s="635"/>
      <c r="BH18" s="635"/>
      <c r="BI18" s="635"/>
      <c r="BJ18" s="635"/>
      <c r="BK18" s="635"/>
      <c r="BL18" s="635"/>
      <c r="BM18" s="635"/>
      <c r="BN18" s="635"/>
      <c r="BO18" s="635"/>
      <c r="BP18" s="637"/>
      <c r="BQ18" s="637"/>
      <c r="BR18" s="637"/>
      <c r="BS18" s="637"/>
      <c r="BT18" s="637"/>
      <c r="BU18" s="635"/>
      <c r="BV18" s="646"/>
    </row>
    <row r="19" spans="1:74" ht="35.25" customHeight="1">
      <c r="A19" s="1977"/>
      <c r="B19" s="638" t="s">
        <v>968</v>
      </c>
      <c r="C19" s="639"/>
      <c r="D19" s="639"/>
      <c r="E19" s="639"/>
      <c r="F19" s="639"/>
      <c r="G19" s="639"/>
      <c r="H19" s="639"/>
      <c r="I19" s="654"/>
      <c r="J19" s="639"/>
      <c r="K19" s="639"/>
      <c r="L19" s="639"/>
      <c r="M19" s="639"/>
      <c r="N19" s="639"/>
      <c r="O19" s="654"/>
      <c r="P19" s="639"/>
      <c r="Q19" s="639"/>
      <c r="R19" s="639"/>
      <c r="S19" s="639"/>
      <c r="T19" s="639"/>
      <c r="U19" s="639"/>
      <c r="V19" s="639"/>
      <c r="W19" s="639"/>
      <c r="X19" s="639"/>
      <c r="Y19" s="639"/>
      <c r="Z19" s="639"/>
      <c r="AA19" s="639"/>
      <c r="AB19" s="639"/>
      <c r="AC19" s="639"/>
      <c r="AD19" s="639"/>
      <c r="AE19" s="639"/>
      <c r="AF19" s="639"/>
      <c r="AG19" s="639"/>
      <c r="AH19" s="639"/>
      <c r="AI19" s="639"/>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54"/>
    </row>
    <row r="20" spans="1:74" ht="35.25" customHeight="1">
      <c r="A20" s="1976" t="s">
        <v>969</v>
      </c>
      <c r="B20" s="634" t="s">
        <v>970</v>
      </c>
      <c r="C20" s="635"/>
      <c r="D20" s="635"/>
      <c r="E20" s="637"/>
      <c r="F20" s="637"/>
      <c r="G20" s="637"/>
      <c r="H20" s="637"/>
      <c r="I20" s="655"/>
      <c r="J20" s="637"/>
      <c r="K20" s="637"/>
      <c r="L20" s="637"/>
      <c r="M20" s="637"/>
      <c r="N20" s="637"/>
      <c r="O20" s="655"/>
      <c r="P20" s="637"/>
      <c r="Q20" s="637"/>
      <c r="R20" s="637"/>
      <c r="S20" s="637"/>
      <c r="T20" s="637"/>
      <c r="U20" s="641"/>
      <c r="V20" s="637"/>
      <c r="W20" s="637"/>
      <c r="X20" s="637"/>
      <c r="Y20" s="637"/>
      <c r="Z20" s="648"/>
      <c r="AA20" s="648"/>
      <c r="AB20" s="648"/>
      <c r="AC20" s="648"/>
      <c r="AD20" s="635"/>
      <c r="AE20" s="637"/>
      <c r="AF20" s="635"/>
      <c r="AG20" s="635"/>
      <c r="AH20" s="635"/>
      <c r="AI20" s="635"/>
      <c r="AJ20" s="635"/>
      <c r="AK20" s="635"/>
      <c r="AL20" s="635"/>
      <c r="AM20" s="635"/>
      <c r="AN20" s="635"/>
      <c r="AO20" s="635"/>
      <c r="AP20" s="635"/>
      <c r="AQ20" s="635"/>
      <c r="AR20" s="635"/>
      <c r="AS20" s="635"/>
      <c r="AT20" s="635"/>
      <c r="AU20" s="635"/>
      <c r="AV20" s="635"/>
      <c r="AW20" s="637"/>
      <c r="AX20" s="637"/>
      <c r="AY20" s="635"/>
      <c r="AZ20" s="635"/>
      <c r="BA20" s="635"/>
      <c r="BB20" s="637"/>
      <c r="BC20" s="635"/>
      <c r="BD20" s="635"/>
      <c r="BE20" s="635"/>
      <c r="BF20" s="635"/>
      <c r="BG20" s="635"/>
      <c r="BH20" s="635"/>
      <c r="BI20" s="635"/>
      <c r="BJ20" s="635"/>
      <c r="BK20" s="635"/>
      <c r="BL20" s="635"/>
      <c r="BM20" s="635"/>
      <c r="BN20" s="635"/>
      <c r="BO20" s="635"/>
      <c r="BP20" s="637"/>
      <c r="BQ20" s="637"/>
      <c r="BR20" s="637"/>
      <c r="BS20" s="637"/>
      <c r="BT20" s="637"/>
      <c r="BU20" s="637"/>
      <c r="BV20" s="640"/>
    </row>
    <row r="21" spans="1:74" ht="35.25" customHeight="1">
      <c r="A21" s="1977"/>
      <c r="B21" s="634" t="s">
        <v>971</v>
      </c>
      <c r="C21" s="635"/>
      <c r="D21" s="635"/>
      <c r="E21" s="637"/>
      <c r="F21" s="637"/>
      <c r="G21" s="637"/>
      <c r="H21" s="637"/>
      <c r="I21" s="655"/>
      <c r="J21" s="637"/>
      <c r="K21" s="637"/>
      <c r="L21" s="637"/>
      <c r="M21" s="637"/>
      <c r="N21" s="637"/>
      <c r="O21" s="655"/>
      <c r="P21" s="637"/>
      <c r="Q21" s="637"/>
      <c r="R21" s="637"/>
      <c r="S21" s="637"/>
      <c r="T21" s="637"/>
      <c r="U21" s="641"/>
      <c r="V21" s="637"/>
      <c r="W21" s="637"/>
      <c r="X21" s="637"/>
      <c r="Y21" s="637"/>
      <c r="Z21" s="649"/>
      <c r="AA21" s="649"/>
      <c r="AB21" s="649"/>
      <c r="AC21" s="649"/>
      <c r="AD21" s="635"/>
      <c r="AE21" s="637"/>
      <c r="AF21" s="635"/>
      <c r="AG21" s="635"/>
      <c r="AH21" s="635"/>
      <c r="AI21" s="635"/>
      <c r="AJ21" s="635"/>
      <c r="AK21" s="635"/>
      <c r="AL21" s="635"/>
      <c r="AM21" s="635"/>
      <c r="AN21" s="635"/>
      <c r="AO21" s="635"/>
      <c r="AP21" s="635"/>
      <c r="AQ21" s="635"/>
      <c r="AR21" s="635"/>
      <c r="AS21" s="635"/>
      <c r="AT21" s="635"/>
      <c r="AU21" s="635"/>
      <c r="AV21" s="635"/>
      <c r="AW21" s="637"/>
      <c r="AX21" s="637"/>
      <c r="AY21" s="635"/>
      <c r="AZ21" s="635"/>
      <c r="BA21" s="635"/>
      <c r="BB21" s="637"/>
      <c r="BC21" s="635"/>
      <c r="BD21" s="635"/>
      <c r="BE21" s="635"/>
      <c r="BF21" s="635"/>
      <c r="BG21" s="635"/>
      <c r="BH21" s="635"/>
      <c r="BI21" s="635"/>
      <c r="BJ21" s="635"/>
      <c r="BK21" s="635"/>
      <c r="BL21" s="635"/>
      <c r="BM21" s="635"/>
      <c r="BN21" s="635"/>
      <c r="BO21" s="635"/>
      <c r="BP21" s="637"/>
      <c r="BQ21" s="637"/>
      <c r="BR21" s="637"/>
      <c r="BS21" s="637"/>
      <c r="BT21" s="637"/>
      <c r="BU21" s="637"/>
      <c r="BV21" s="640"/>
    </row>
    <row r="22" spans="1:74" ht="35.25" customHeight="1">
      <c r="A22" s="1977"/>
      <c r="B22" s="638" t="s">
        <v>968</v>
      </c>
      <c r="C22" s="641"/>
      <c r="D22" s="641"/>
      <c r="E22" s="641"/>
      <c r="F22" s="641"/>
      <c r="G22" s="641"/>
      <c r="H22" s="641"/>
      <c r="I22" s="656"/>
      <c r="J22" s="641"/>
      <c r="K22" s="641"/>
      <c r="L22" s="641"/>
      <c r="M22" s="641"/>
      <c r="N22" s="641"/>
      <c r="O22" s="656"/>
      <c r="P22" s="641"/>
      <c r="Q22" s="641"/>
      <c r="R22" s="641"/>
      <c r="S22" s="641"/>
      <c r="T22" s="641"/>
      <c r="U22" s="641"/>
      <c r="V22" s="641"/>
      <c r="W22" s="641"/>
      <c r="X22" s="641"/>
      <c r="Y22" s="639"/>
      <c r="Z22" s="650"/>
      <c r="AA22" s="650"/>
      <c r="AB22" s="650"/>
      <c r="AC22" s="650"/>
      <c r="AD22" s="639"/>
      <c r="AE22" s="639"/>
      <c r="AF22" s="639"/>
      <c r="AG22" s="639"/>
      <c r="AH22" s="639"/>
      <c r="AI22" s="639"/>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c r="BF22" s="639"/>
      <c r="BG22" s="639"/>
      <c r="BH22" s="639"/>
      <c r="BI22" s="639"/>
      <c r="BJ22" s="639"/>
      <c r="BK22" s="639"/>
      <c r="BL22" s="639"/>
      <c r="BM22" s="639"/>
      <c r="BN22" s="639"/>
      <c r="BO22" s="639"/>
      <c r="BP22" s="639"/>
      <c r="BQ22" s="639"/>
      <c r="BR22" s="639"/>
      <c r="BS22" s="639"/>
      <c r="BT22" s="639"/>
      <c r="BU22" s="639"/>
      <c r="BV22" s="654"/>
    </row>
    <row r="23" spans="1:74" ht="35.25" customHeight="1">
      <c r="A23" s="1978" t="s">
        <v>972</v>
      </c>
      <c r="B23" s="634" t="s">
        <v>970</v>
      </c>
      <c r="C23" s="635"/>
      <c r="D23" s="635"/>
      <c r="E23" s="637"/>
      <c r="F23" s="637"/>
      <c r="G23" s="637"/>
      <c r="H23" s="637"/>
      <c r="I23" s="655"/>
      <c r="J23" s="637"/>
      <c r="K23" s="637"/>
      <c r="L23" s="637"/>
      <c r="M23" s="637"/>
      <c r="N23" s="637"/>
      <c r="O23" s="655"/>
      <c r="P23" s="637"/>
      <c r="Q23" s="637"/>
      <c r="R23" s="637"/>
      <c r="S23" s="637"/>
      <c r="T23" s="637"/>
      <c r="U23" s="641"/>
      <c r="V23" s="637"/>
      <c r="W23" s="637"/>
      <c r="X23" s="637"/>
      <c r="Y23" s="637"/>
      <c r="Z23" s="649"/>
      <c r="AA23" s="649"/>
      <c r="AB23" s="649"/>
      <c r="AC23" s="649"/>
      <c r="AD23" s="635"/>
      <c r="AE23" s="637"/>
      <c r="AF23" s="635"/>
      <c r="AG23" s="635"/>
      <c r="AH23" s="635"/>
      <c r="AI23" s="635"/>
      <c r="AJ23" s="635"/>
      <c r="AK23" s="635"/>
      <c r="AL23" s="635"/>
      <c r="AM23" s="635"/>
      <c r="AN23" s="635"/>
      <c r="AO23" s="635"/>
      <c r="AP23" s="635"/>
      <c r="AQ23" s="635"/>
      <c r="AR23" s="635"/>
      <c r="AS23" s="635"/>
      <c r="AT23" s="635"/>
      <c r="AU23" s="635"/>
      <c r="AV23" s="635"/>
      <c r="AW23" s="637"/>
      <c r="AX23" s="637"/>
      <c r="AY23" s="635"/>
      <c r="AZ23" s="635"/>
      <c r="BA23" s="635"/>
      <c r="BB23" s="637"/>
      <c r="BC23" s="635"/>
      <c r="BD23" s="635"/>
      <c r="BE23" s="635"/>
      <c r="BF23" s="635"/>
      <c r="BG23" s="635"/>
      <c r="BH23" s="635"/>
      <c r="BI23" s="635"/>
      <c r="BJ23" s="635"/>
      <c r="BK23" s="635"/>
      <c r="BL23" s="635"/>
      <c r="BM23" s="635"/>
      <c r="BN23" s="635"/>
      <c r="BO23" s="635"/>
      <c r="BP23" s="637"/>
      <c r="BQ23" s="637"/>
      <c r="BR23" s="637"/>
      <c r="BS23" s="637"/>
      <c r="BT23" s="637"/>
      <c r="BU23" s="637"/>
      <c r="BV23" s="640"/>
    </row>
    <row r="24" spans="1:74" ht="35.25" customHeight="1">
      <c r="A24" s="1978"/>
      <c r="B24" s="634" t="s">
        <v>971</v>
      </c>
      <c r="C24" s="635"/>
      <c r="D24" s="635"/>
      <c r="E24" s="637"/>
      <c r="F24" s="637"/>
      <c r="G24" s="637"/>
      <c r="H24" s="637"/>
      <c r="I24" s="655"/>
      <c r="J24" s="637"/>
      <c r="K24" s="637"/>
      <c r="L24" s="637"/>
      <c r="M24" s="637"/>
      <c r="N24" s="637"/>
      <c r="O24" s="655"/>
      <c r="P24" s="637"/>
      <c r="Q24" s="637"/>
      <c r="R24" s="637"/>
      <c r="S24" s="637"/>
      <c r="T24" s="637"/>
      <c r="U24" s="641"/>
      <c r="V24" s="637"/>
      <c r="W24" s="637"/>
      <c r="X24" s="637"/>
      <c r="Y24" s="637"/>
      <c r="Z24" s="649"/>
      <c r="AA24" s="649"/>
      <c r="AB24" s="649"/>
      <c r="AC24" s="649"/>
      <c r="AD24" s="635"/>
      <c r="AE24" s="637"/>
      <c r="AF24" s="635"/>
      <c r="AG24" s="635"/>
      <c r="AH24" s="635"/>
      <c r="AI24" s="635"/>
      <c r="AJ24" s="635"/>
      <c r="AK24" s="635"/>
      <c r="AL24" s="635"/>
      <c r="AM24" s="635"/>
      <c r="AN24" s="635"/>
      <c r="AO24" s="635"/>
      <c r="AP24" s="635"/>
      <c r="AQ24" s="635"/>
      <c r="AR24" s="635"/>
      <c r="AS24" s="635"/>
      <c r="AT24" s="635"/>
      <c r="AU24" s="635"/>
      <c r="AV24" s="635"/>
      <c r="AW24" s="637"/>
      <c r="AX24" s="637"/>
      <c r="AY24" s="635"/>
      <c r="AZ24" s="635"/>
      <c r="BA24" s="635"/>
      <c r="BB24" s="637"/>
      <c r="BC24" s="635"/>
      <c r="BD24" s="635"/>
      <c r="BE24" s="635"/>
      <c r="BF24" s="635"/>
      <c r="BG24" s="635"/>
      <c r="BH24" s="635"/>
      <c r="BI24" s="635"/>
      <c r="BJ24" s="635"/>
      <c r="BK24" s="635"/>
      <c r="BL24" s="635"/>
      <c r="BM24" s="635"/>
      <c r="BN24" s="635"/>
      <c r="BO24" s="635"/>
      <c r="BP24" s="637"/>
      <c r="BQ24" s="637"/>
      <c r="BR24" s="637"/>
      <c r="BS24" s="637"/>
      <c r="BT24" s="637"/>
      <c r="BU24" s="637"/>
      <c r="BV24" s="640"/>
    </row>
    <row r="25" spans="1:74" ht="35.25" customHeight="1">
      <c r="A25" s="1978"/>
      <c r="B25" s="638" t="s">
        <v>968</v>
      </c>
      <c r="C25" s="641"/>
      <c r="D25" s="641"/>
      <c r="E25" s="641"/>
      <c r="F25" s="641"/>
      <c r="G25" s="641"/>
      <c r="H25" s="641"/>
      <c r="I25" s="656"/>
      <c r="J25" s="641"/>
      <c r="K25" s="641"/>
      <c r="L25" s="641"/>
      <c r="M25" s="641"/>
      <c r="N25" s="641"/>
      <c r="O25" s="656"/>
      <c r="P25" s="641"/>
      <c r="Q25" s="641"/>
      <c r="R25" s="641"/>
      <c r="S25" s="641"/>
      <c r="T25" s="641"/>
      <c r="U25" s="641"/>
      <c r="V25" s="641"/>
      <c r="W25" s="641"/>
      <c r="X25" s="641"/>
      <c r="Y25" s="639"/>
      <c r="Z25" s="651"/>
      <c r="AA25" s="651"/>
      <c r="AB25" s="651"/>
      <c r="AC25" s="651"/>
      <c r="AD25" s="639"/>
      <c r="AE25" s="639"/>
      <c r="AF25" s="639"/>
      <c r="AG25" s="639"/>
      <c r="AH25" s="639"/>
      <c r="AI25" s="639"/>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54"/>
    </row>
    <row r="26" spans="1:74" ht="35.25" customHeight="1">
      <c r="A26" s="1973" t="s">
        <v>973</v>
      </c>
      <c r="B26" s="634" t="s">
        <v>970</v>
      </c>
      <c r="C26" s="637"/>
      <c r="D26" s="637"/>
      <c r="E26" s="637"/>
      <c r="F26" s="637"/>
      <c r="G26" s="637"/>
      <c r="H26" s="637"/>
      <c r="I26" s="655"/>
      <c r="J26" s="637"/>
      <c r="K26" s="637"/>
      <c r="L26" s="637"/>
      <c r="M26" s="637"/>
      <c r="N26" s="637"/>
      <c r="O26" s="655"/>
      <c r="P26" s="637"/>
      <c r="Q26" s="637"/>
      <c r="R26" s="637"/>
      <c r="S26" s="637"/>
      <c r="T26" s="637"/>
      <c r="U26" s="641"/>
      <c r="V26" s="637"/>
      <c r="W26" s="637"/>
      <c r="X26" s="637"/>
      <c r="Y26" s="635"/>
      <c r="Z26" s="637"/>
      <c r="AA26" s="637"/>
      <c r="AB26" s="637"/>
      <c r="AC26" s="637"/>
      <c r="AD26" s="635"/>
      <c r="AE26" s="637"/>
      <c r="AF26" s="637"/>
      <c r="AG26" s="637"/>
      <c r="AH26" s="637"/>
      <c r="AI26" s="637"/>
      <c r="AJ26" s="637"/>
      <c r="AK26" s="637"/>
      <c r="AL26" s="637"/>
      <c r="AM26" s="637"/>
      <c r="AN26" s="637"/>
      <c r="AO26" s="637"/>
      <c r="AP26" s="637"/>
      <c r="AQ26" s="637"/>
      <c r="AR26" s="637"/>
      <c r="AS26" s="637"/>
      <c r="AT26" s="637"/>
      <c r="AU26" s="637"/>
      <c r="AV26" s="637"/>
      <c r="AW26" s="637"/>
      <c r="AX26" s="637"/>
      <c r="AY26" s="637"/>
      <c r="AZ26" s="637"/>
      <c r="BA26" s="637"/>
      <c r="BB26" s="637"/>
      <c r="BC26" s="637"/>
      <c r="BD26" s="637"/>
      <c r="BE26" s="637"/>
      <c r="BF26" s="637"/>
      <c r="BG26" s="637"/>
      <c r="BH26" s="637"/>
      <c r="BI26" s="637"/>
      <c r="BJ26" s="637"/>
      <c r="BK26" s="637"/>
      <c r="BL26" s="637"/>
      <c r="BM26" s="637"/>
      <c r="BN26" s="637"/>
      <c r="BO26" s="637"/>
      <c r="BP26" s="637"/>
      <c r="BQ26" s="637"/>
      <c r="BR26" s="637"/>
      <c r="BS26" s="637"/>
      <c r="BT26" s="637"/>
      <c r="BU26" s="637"/>
      <c r="BV26" s="640"/>
    </row>
    <row r="27" spans="1:74" ht="35.25" customHeight="1">
      <c r="A27" s="1974"/>
      <c r="B27" s="634" t="s">
        <v>971</v>
      </c>
      <c r="C27" s="637"/>
      <c r="D27" s="637"/>
      <c r="E27" s="637"/>
      <c r="F27" s="637"/>
      <c r="G27" s="637"/>
      <c r="H27" s="637"/>
      <c r="I27" s="655"/>
      <c r="J27" s="637"/>
      <c r="K27" s="637"/>
      <c r="L27" s="637"/>
      <c r="M27" s="637"/>
      <c r="N27" s="637"/>
      <c r="O27" s="655"/>
      <c r="P27" s="637"/>
      <c r="Q27" s="637"/>
      <c r="R27" s="637"/>
      <c r="S27" s="637"/>
      <c r="T27" s="637"/>
      <c r="U27" s="641"/>
      <c r="V27" s="637"/>
      <c r="W27" s="637"/>
      <c r="X27" s="637"/>
      <c r="Y27" s="635"/>
      <c r="Z27" s="637"/>
      <c r="AA27" s="637"/>
      <c r="AB27" s="637"/>
      <c r="AC27" s="637"/>
      <c r="AD27" s="635"/>
      <c r="AE27" s="637"/>
      <c r="AF27" s="637"/>
      <c r="AG27" s="637"/>
      <c r="AH27" s="637"/>
      <c r="AI27" s="637"/>
      <c r="AJ27" s="637"/>
      <c r="AK27" s="637"/>
      <c r="AL27" s="637"/>
      <c r="AM27" s="637"/>
      <c r="AN27" s="637"/>
      <c r="AO27" s="637"/>
      <c r="AP27" s="637"/>
      <c r="AQ27" s="637"/>
      <c r="AR27" s="637"/>
      <c r="AS27" s="637"/>
      <c r="AT27" s="637"/>
      <c r="AU27" s="637"/>
      <c r="AV27" s="637"/>
      <c r="AW27" s="637"/>
      <c r="AX27" s="637"/>
      <c r="AY27" s="637"/>
      <c r="AZ27" s="637"/>
      <c r="BA27" s="637"/>
      <c r="BB27" s="637"/>
      <c r="BC27" s="637"/>
      <c r="BD27" s="637"/>
      <c r="BE27" s="637"/>
      <c r="BF27" s="637"/>
      <c r="BG27" s="637"/>
      <c r="BH27" s="637"/>
      <c r="BI27" s="637"/>
      <c r="BJ27" s="637"/>
      <c r="BK27" s="637"/>
      <c r="BL27" s="637"/>
      <c r="BM27" s="637"/>
      <c r="BN27" s="637"/>
      <c r="BO27" s="637"/>
      <c r="BP27" s="637"/>
      <c r="BQ27" s="637"/>
      <c r="BR27" s="637"/>
      <c r="BS27" s="637"/>
      <c r="BT27" s="637"/>
      <c r="BU27" s="637"/>
      <c r="BV27" s="640"/>
    </row>
    <row r="28" spans="1:74" ht="35.25" customHeight="1">
      <c r="A28" s="1975"/>
      <c r="B28" s="638" t="s">
        <v>968</v>
      </c>
      <c r="C28" s="639"/>
      <c r="D28" s="639"/>
      <c r="E28" s="639"/>
      <c r="F28" s="639"/>
      <c r="G28" s="639"/>
      <c r="H28" s="639"/>
      <c r="I28" s="654"/>
      <c r="J28" s="639"/>
      <c r="K28" s="639"/>
      <c r="L28" s="639"/>
      <c r="M28" s="639"/>
      <c r="N28" s="639"/>
      <c r="O28" s="654"/>
      <c r="P28" s="639"/>
      <c r="Q28" s="639"/>
      <c r="R28" s="639"/>
      <c r="S28" s="639"/>
      <c r="T28" s="639"/>
      <c r="U28" s="639"/>
      <c r="V28" s="639"/>
      <c r="W28" s="639"/>
      <c r="X28" s="639"/>
      <c r="Y28" s="639"/>
      <c r="Z28" s="652"/>
      <c r="AA28" s="652"/>
      <c r="AB28" s="652"/>
      <c r="AC28" s="652"/>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54"/>
    </row>
    <row r="29" spans="1:74" ht="35.25" customHeight="1">
      <c r="A29" s="1973" t="s">
        <v>974</v>
      </c>
      <c r="B29" s="972" t="s">
        <v>970</v>
      </c>
      <c r="C29" s="974"/>
      <c r="D29" s="974"/>
      <c r="E29" s="974"/>
      <c r="F29" s="974"/>
      <c r="G29" s="974"/>
      <c r="H29" s="974"/>
      <c r="I29" s="655"/>
      <c r="J29" s="637"/>
      <c r="K29" s="637"/>
      <c r="L29" s="637"/>
      <c r="M29" s="637"/>
      <c r="N29" s="637"/>
      <c r="O29" s="655"/>
      <c r="P29" s="637"/>
      <c r="Q29" s="637"/>
      <c r="R29" s="637"/>
      <c r="S29" s="637"/>
      <c r="T29" s="637"/>
      <c r="U29" s="641"/>
      <c r="V29" s="637"/>
      <c r="W29" s="637"/>
      <c r="X29" s="637"/>
      <c r="Y29" s="635"/>
      <c r="Z29" s="637"/>
      <c r="AA29" s="637"/>
      <c r="AB29" s="637"/>
      <c r="AC29" s="637"/>
      <c r="AD29" s="635"/>
      <c r="AE29" s="637"/>
      <c r="AF29" s="637"/>
      <c r="AG29" s="637"/>
      <c r="AH29" s="637"/>
      <c r="AI29" s="637"/>
      <c r="AJ29" s="637"/>
      <c r="AK29" s="637"/>
      <c r="AL29" s="637"/>
      <c r="AM29" s="637"/>
      <c r="AN29" s="637"/>
      <c r="AO29" s="637"/>
      <c r="AP29" s="637"/>
      <c r="AQ29" s="637"/>
      <c r="AR29" s="637"/>
      <c r="AS29" s="637"/>
      <c r="AT29" s="637"/>
      <c r="AU29" s="637"/>
      <c r="AV29" s="637"/>
      <c r="AW29" s="637"/>
      <c r="AX29" s="637"/>
      <c r="AY29" s="637"/>
      <c r="AZ29" s="637"/>
      <c r="BA29" s="637"/>
      <c r="BB29" s="637"/>
      <c r="BC29" s="637"/>
      <c r="BD29" s="637"/>
      <c r="BE29" s="637"/>
      <c r="BF29" s="637"/>
      <c r="BG29" s="637"/>
      <c r="BH29" s="637"/>
      <c r="BI29" s="637"/>
      <c r="BJ29" s="637"/>
      <c r="BK29" s="637"/>
      <c r="BL29" s="637"/>
      <c r="BM29" s="637"/>
      <c r="BN29" s="637"/>
      <c r="BO29" s="637"/>
      <c r="BP29" s="637"/>
      <c r="BQ29" s="637"/>
      <c r="BR29" s="637"/>
      <c r="BS29" s="637"/>
      <c r="BT29" s="637"/>
      <c r="BU29" s="637"/>
      <c r="BV29" s="640"/>
    </row>
    <row r="30" spans="1:74" ht="35.25" customHeight="1">
      <c r="A30" s="1974"/>
      <c r="B30" s="972" t="s">
        <v>971</v>
      </c>
      <c r="C30" s="974"/>
      <c r="D30" s="974"/>
      <c r="E30" s="974"/>
      <c r="F30" s="974"/>
      <c r="G30" s="974"/>
      <c r="H30" s="974"/>
      <c r="I30" s="655"/>
      <c r="J30" s="637"/>
      <c r="K30" s="637"/>
      <c r="L30" s="637"/>
      <c r="M30" s="637"/>
      <c r="N30" s="637"/>
      <c r="O30" s="655"/>
      <c r="P30" s="637"/>
      <c r="Q30" s="637"/>
      <c r="R30" s="637"/>
      <c r="S30" s="637"/>
      <c r="T30" s="637"/>
      <c r="U30" s="641"/>
      <c r="V30" s="637"/>
      <c r="W30" s="637"/>
      <c r="X30" s="637"/>
      <c r="Y30" s="635"/>
      <c r="Z30" s="637"/>
      <c r="AA30" s="637"/>
      <c r="AB30" s="637"/>
      <c r="AC30" s="637"/>
      <c r="AD30" s="635"/>
      <c r="AE30" s="637"/>
      <c r="AF30" s="637"/>
      <c r="AG30" s="637"/>
      <c r="AH30" s="637"/>
      <c r="AI30" s="637"/>
      <c r="AJ30" s="637"/>
      <c r="AK30" s="637"/>
      <c r="AL30" s="637"/>
      <c r="AM30" s="637"/>
      <c r="AN30" s="637"/>
      <c r="AO30" s="637"/>
      <c r="AP30" s="637"/>
      <c r="AQ30" s="637"/>
      <c r="AR30" s="637"/>
      <c r="AS30" s="637"/>
      <c r="AT30" s="637"/>
      <c r="AU30" s="637"/>
      <c r="AV30" s="637"/>
      <c r="AW30" s="637"/>
      <c r="AX30" s="637"/>
      <c r="AY30" s="637"/>
      <c r="AZ30" s="637"/>
      <c r="BA30" s="637"/>
      <c r="BB30" s="637"/>
      <c r="BC30" s="637"/>
      <c r="BD30" s="637"/>
      <c r="BE30" s="637"/>
      <c r="BF30" s="637"/>
      <c r="BG30" s="637"/>
      <c r="BH30" s="637"/>
      <c r="BI30" s="637"/>
      <c r="BJ30" s="637"/>
      <c r="BK30" s="637"/>
      <c r="BL30" s="637"/>
      <c r="BM30" s="637"/>
      <c r="BN30" s="637"/>
      <c r="BO30" s="637"/>
      <c r="BP30" s="637"/>
      <c r="BQ30" s="637"/>
      <c r="BR30" s="637"/>
      <c r="BS30" s="637"/>
      <c r="BT30" s="637"/>
      <c r="BU30" s="637"/>
      <c r="BV30" s="640"/>
    </row>
    <row r="31" spans="1:74" ht="35.25" customHeight="1">
      <c r="A31" s="1974"/>
      <c r="B31" s="638" t="s">
        <v>968</v>
      </c>
      <c r="C31" s="639"/>
      <c r="D31" s="639"/>
      <c r="E31" s="639"/>
      <c r="F31" s="639"/>
      <c r="G31" s="639"/>
      <c r="H31" s="639"/>
      <c r="I31" s="654"/>
      <c r="J31" s="639"/>
      <c r="K31" s="639"/>
      <c r="L31" s="639"/>
      <c r="M31" s="639"/>
      <c r="N31" s="639"/>
      <c r="O31" s="654"/>
      <c r="P31" s="639"/>
      <c r="Q31" s="639"/>
      <c r="R31" s="639"/>
      <c r="S31" s="639"/>
      <c r="T31" s="639"/>
      <c r="U31" s="639"/>
      <c r="V31" s="639"/>
      <c r="W31" s="639"/>
      <c r="X31" s="639"/>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54"/>
    </row>
    <row r="32" spans="1:74" ht="35.25" customHeight="1">
      <c r="A32" s="1976" t="s">
        <v>975</v>
      </c>
      <c r="B32" s="634" t="s">
        <v>970</v>
      </c>
      <c r="C32" s="637"/>
      <c r="D32" s="637"/>
      <c r="E32" s="635"/>
      <c r="F32" s="635"/>
      <c r="G32" s="635"/>
      <c r="H32" s="635"/>
      <c r="I32" s="653"/>
      <c r="J32" s="637"/>
      <c r="K32" s="637"/>
      <c r="L32" s="637"/>
      <c r="M32" s="637"/>
      <c r="N32" s="637"/>
      <c r="O32" s="655"/>
      <c r="P32" s="635"/>
      <c r="Q32" s="635"/>
      <c r="R32" s="637"/>
      <c r="S32" s="637"/>
      <c r="T32" s="639"/>
      <c r="U32" s="637"/>
      <c r="V32" s="637"/>
      <c r="W32" s="637"/>
      <c r="X32" s="637"/>
      <c r="Y32" s="637"/>
      <c r="Z32" s="649"/>
      <c r="AA32" s="649"/>
      <c r="AB32" s="649"/>
      <c r="AC32" s="649"/>
      <c r="AD32" s="635"/>
      <c r="AE32" s="637"/>
      <c r="AF32" s="637"/>
      <c r="AG32" s="637"/>
      <c r="AH32" s="637"/>
      <c r="AI32" s="635"/>
      <c r="AJ32" s="635"/>
      <c r="AK32" s="635"/>
      <c r="AL32" s="635"/>
      <c r="AM32" s="635"/>
      <c r="AN32" s="635"/>
      <c r="AO32" s="635"/>
      <c r="AP32" s="635"/>
      <c r="AQ32" s="635"/>
      <c r="AR32" s="635"/>
      <c r="AS32" s="635"/>
      <c r="AT32" s="635"/>
      <c r="AU32" s="635"/>
      <c r="AV32" s="637"/>
      <c r="AW32" s="637"/>
      <c r="AX32" s="637"/>
      <c r="AY32" s="637"/>
      <c r="AZ32" s="637"/>
      <c r="BA32" s="637"/>
      <c r="BB32" s="637"/>
      <c r="BC32" s="635"/>
      <c r="BD32" s="635"/>
      <c r="BE32" s="635"/>
      <c r="BF32" s="635"/>
      <c r="BG32" s="635"/>
      <c r="BH32" s="635"/>
      <c r="BI32" s="635"/>
      <c r="BJ32" s="635"/>
      <c r="BK32" s="635"/>
      <c r="BL32" s="635"/>
      <c r="BM32" s="635"/>
      <c r="BN32" s="635"/>
      <c r="BO32" s="635"/>
      <c r="BP32" s="637"/>
      <c r="BQ32" s="637"/>
      <c r="BR32" s="637"/>
      <c r="BS32" s="637"/>
      <c r="BT32" s="637"/>
      <c r="BU32" s="637"/>
      <c r="BV32" s="640"/>
    </row>
    <row r="33" spans="1:74" ht="35.25" customHeight="1">
      <c r="A33" s="1977"/>
      <c r="B33" s="634" t="s">
        <v>971</v>
      </c>
      <c r="C33" s="637"/>
      <c r="D33" s="637"/>
      <c r="E33" s="635"/>
      <c r="F33" s="635"/>
      <c r="G33" s="635"/>
      <c r="H33" s="635"/>
      <c r="I33" s="653"/>
      <c r="J33" s="637"/>
      <c r="K33" s="637"/>
      <c r="L33" s="637"/>
      <c r="M33" s="637"/>
      <c r="N33" s="637"/>
      <c r="O33" s="655"/>
      <c r="P33" s="635"/>
      <c r="Q33" s="635"/>
      <c r="R33" s="637"/>
      <c r="S33" s="637"/>
      <c r="T33" s="639"/>
      <c r="U33" s="637"/>
      <c r="V33" s="637"/>
      <c r="W33" s="637"/>
      <c r="X33" s="637"/>
      <c r="Y33" s="637"/>
      <c r="Z33" s="649"/>
      <c r="AA33" s="649"/>
      <c r="AB33" s="649"/>
      <c r="AC33" s="649"/>
      <c r="AD33" s="635"/>
      <c r="AE33" s="637"/>
      <c r="AF33" s="637"/>
      <c r="AG33" s="637"/>
      <c r="AH33" s="637"/>
      <c r="AI33" s="635"/>
      <c r="AJ33" s="635"/>
      <c r="AK33" s="635"/>
      <c r="AL33" s="635"/>
      <c r="AM33" s="635"/>
      <c r="AN33" s="635"/>
      <c r="AO33" s="635"/>
      <c r="AP33" s="635"/>
      <c r="AQ33" s="635"/>
      <c r="AR33" s="635"/>
      <c r="AS33" s="635"/>
      <c r="AT33" s="635"/>
      <c r="AU33" s="635"/>
      <c r="AV33" s="637"/>
      <c r="AW33" s="637"/>
      <c r="AX33" s="637"/>
      <c r="AY33" s="637"/>
      <c r="AZ33" s="637"/>
      <c r="BA33" s="637"/>
      <c r="BB33" s="637"/>
      <c r="BC33" s="635"/>
      <c r="BD33" s="635"/>
      <c r="BE33" s="635"/>
      <c r="BF33" s="635"/>
      <c r="BG33" s="635"/>
      <c r="BH33" s="635"/>
      <c r="BI33" s="635"/>
      <c r="BJ33" s="635"/>
      <c r="BK33" s="635"/>
      <c r="BL33" s="635"/>
      <c r="BM33" s="635"/>
      <c r="BN33" s="635"/>
      <c r="BO33" s="635"/>
      <c r="BP33" s="637"/>
      <c r="BQ33" s="637"/>
      <c r="BR33" s="637"/>
      <c r="BS33" s="637"/>
      <c r="BT33" s="637"/>
      <c r="BU33" s="637"/>
      <c r="BV33" s="640"/>
    </row>
    <row r="34" spans="1:74" ht="35.25" customHeight="1">
      <c r="A34" s="1977"/>
      <c r="B34" s="638" t="s">
        <v>968</v>
      </c>
      <c r="C34" s="639"/>
      <c r="D34" s="639"/>
      <c r="E34" s="639"/>
      <c r="F34" s="639"/>
      <c r="G34" s="639"/>
      <c r="H34" s="639"/>
      <c r="I34" s="654"/>
      <c r="J34" s="639"/>
      <c r="K34" s="639"/>
      <c r="L34" s="639"/>
      <c r="M34" s="639"/>
      <c r="N34" s="639"/>
      <c r="O34" s="654"/>
      <c r="P34" s="639"/>
      <c r="Q34" s="639"/>
      <c r="R34" s="639"/>
      <c r="S34" s="639"/>
      <c r="T34" s="639"/>
      <c r="U34" s="639"/>
      <c r="V34" s="639"/>
      <c r="W34" s="639"/>
      <c r="X34" s="639"/>
      <c r="Y34" s="639"/>
      <c r="Z34" s="652"/>
      <c r="AA34" s="652"/>
      <c r="AB34" s="652"/>
      <c r="AC34" s="652"/>
      <c r="AD34" s="639"/>
      <c r="AE34" s="639"/>
      <c r="AF34" s="639"/>
      <c r="AG34" s="639"/>
      <c r="AH34" s="639"/>
      <c r="AI34" s="639"/>
      <c r="AJ34" s="639"/>
      <c r="AK34" s="639"/>
      <c r="AL34" s="639"/>
      <c r="AM34" s="639"/>
      <c r="AN34" s="639"/>
      <c r="AO34" s="639"/>
      <c r="AP34" s="639"/>
      <c r="AQ34" s="639"/>
      <c r="AR34" s="639"/>
      <c r="AS34" s="639"/>
      <c r="AT34" s="639"/>
      <c r="AU34" s="639"/>
      <c r="AV34" s="639"/>
      <c r="AW34" s="639"/>
      <c r="AX34" s="639"/>
      <c r="AY34" s="639"/>
      <c r="AZ34" s="639"/>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54"/>
    </row>
    <row r="35" spans="1:74" ht="35.25" customHeight="1">
      <c r="A35" s="1973" t="s">
        <v>976</v>
      </c>
      <c r="B35" s="634" t="s">
        <v>970</v>
      </c>
      <c r="C35" s="637"/>
      <c r="D35" s="637"/>
      <c r="E35" s="637"/>
      <c r="F35" s="637"/>
      <c r="G35" s="637"/>
      <c r="H35" s="637"/>
      <c r="I35" s="655"/>
      <c r="J35" s="637"/>
      <c r="K35" s="637"/>
      <c r="L35" s="637"/>
      <c r="M35" s="637"/>
      <c r="N35" s="637"/>
      <c r="O35" s="655"/>
      <c r="P35" s="637"/>
      <c r="Q35" s="637"/>
      <c r="R35" s="637"/>
      <c r="S35" s="637"/>
      <c r="T35" s="641"/>
      <c r="U35" s="637"/>
      <c r="V35" s="637"/>
      <c r="W35" s="637"/>
      <c r="X35" s="637"/>
      <c r="Y35" s="635"/>
      <c r="Z35" s="637"/>
      <c r="AA35" s="637"/>
      <c r="AB35" s="637"/>
      <c r="AC35" s="637"/>
      <c r="AD35" s="635"/>
      <c r="AE35" s="637"/>
      <c r="AF35" s="637"/>
      <c r="AG35" s="637"/>
      <c r="AH35" s="637"/>
      <c r="AI35" s="637"/>
      <c r="AJ35" s="637"/>
      <c r="AK35" s="637"/>
      <c r="AL35" s="637"/>
      <c r="AM35" s="637"/>
      <c r="AN35" s="637"/>
      <c r="AO35" s="637"/>
      <c r="AP35" s="637"/>
      <c r="AQ35" s="637"/>
      <c r="AR35" s="637"/>
      <c r="AS35" s="637"/>
      <c r="AT35" s="637"/>
      <c r="AU35" s="637"/>
      <c r="AV35" s="637"/>
      <c r="AW35" s="637"/>
      <c r="AX35" s="637"/>
      <c r="AY35" s="637"/>
      <c r="AZ35" s="637"/>
      <c r="BA35" s="637"/>
      <c r="BB35" s="637"/>
      <c r="BC35" s="637"/>
      <c r="BD35" s="637"/>
      <c r="BE35" s="637"/>
      <c r="BF35" s="637"/>
      <c r="BG35" s="637"/>
      <c r="BH35" s="637"/>
      <c r="BI35" s="637"/>
      <c r="BJ35" s="637"/>
      <c r="BK35" s="637"/>
      <c r="BL35" s="637"/>
      <c r="BM35" s="637"/>
      <c r="BN35" s="637"/>
      <c r="BO35" s="637"/>
      <c r="BP35" s="637"/>
      <c r="BQ35" s="637"/>
      <c r="BR35" s="637"/>
      <c r="BS35" s="637"/>
      <c r="BT35" s="637"/>
      <c r="BU35" s="637"/>
      <c r="BV35" s="640"/>
    </row>
    <row r="36" spans="1:74" ht="35.25" customHeight="1">
      <c r="A36" s="1974"/>
      <c r="B36" s="634" t="s">
        <v>971</v>
      </c>
      <c r="C36" s="637"/>
      <c r="D36" s="637"/>
      <c r="E36" s="637"/>
      <c r="F36" s="637"/>
      <c r="G36" s="637"/>
      <c r="H36" s="637"/>
      <c r="I36" s="655"/>
      <c r="J36" s="637"/>
      <c r="K36" s="637"/>
      <c r="L36" s="637"/>
      <c r="M36" s="637"/>
      <c r="N36" s="637"/>
      <c r="O36" s="655"/>
      <c r="P36" s="637"/>
      <c r="Q36" s="637"/>
      <c r="R36" s="637"/>
      <c r="S36" s="637"/>
      <c r="T36" s="641"/>
      <c r="U36" s="637"/>
      <c r="V36" s="637"/>
      <c r="W36" s="637"/>
      <c r="X36" s="637"/>
      <c r="Y36" s="635"/>
      <c r="Z36" s="637"/>
      <c r="AA36" s="637"/>
      <c r="AB36" s="637"/>
      <c r="AC36" s="637"/>
      <c r="AD36" s="635"/>
      <c r="AE36" s="637"/>
      <c r="AF36" s="637"/>
      <c r="AG36" s="637"/>
      <c r="AH36" s="637"/>
      <c r="AI36" s="637"/>
      <c r="AJ36" s="637"/>
      <c r="AK36" s="637"/>
      <c r="AL36" s="637"/>
      <c r="AM36" s="637"/>
      <c r="AN36" s="637"/>
      <c r="AO36" s="637"/>
      <c r="AP36" s="637"/>
      <c r="AQ36" s="637"/>
      <c r="AR36" s="637"/>
      <c r="AS36" s="637"/>
      <c r="AT36" s="637"/>
      <c r="AU36" s="637"/>
      <c r="AV36" s="637"/>
      <c r="AW36" s="637"/>
      <c r="AX36" s="637"/>
      <c r="AY36" s="637"/>
      <c r="AZ36" s="637"/>
      <c r="BA36" s="637"/>
      <c r="BB36" s="637"/>
      <c r="BC36" s="637"/>
      <c r="BD36" s="637"/>
      <c r="BE36" s="637"/>
      <c r="BF36" s="637"/>
      <c r="BG36" s="637"/>
      <c r="BH36" s="637"/>
      <c r="BI36" s="637"/>
      <c r="BJ36" s="637"/>
      <c r="BK36" s="637"/>
      <c r="BL36" s="637"/>
      <c r="BM36" s="637"/>
      <c r="BN36" s="637"/>
      <c r="BO36" s="637"/>
      <c r="BP36" s="637"/>
      <c r="BQ36" s="637"/>
      <c r="BR36" s="637"/>
      <c r="BS36" s="637"/>
      <c r="BT36" s="637"/>
      <c r="BU36" s="637"/>
      <c r="BV36" s="640"/>
    </row>
    <row r="37" spans="1:74" ht="35.25" customHeight="1">
      <c r="A37" s="1975"/>
      <c r="B37" s="638" t="s">
        <v>968</v>
      </c>
      <c r="C37" s="639"/>
      <c r="D37" s="639"/>
      <c r="E37" s="639"/>
      <c r="F37" s="639"/>
      <c r="G37" s="639"/>
      <c r="H37" s="639"/>
      <c r="I37" s="654"/>
      <c r="J37" s="639"/>
      <c r="K37" s="639"/>
      <c r="L37" s="639"/>
      <c r="M37" s="639"/>
      <c r="N37" s="639"/>
      <c r="O37" s="654"/>
      <c r="P37" s="639"/>
      <c r="Q37" s="639"/>
      <c r="R37" s="639"/>
      <c r="S37" s="639"/>
      <c r="T37" s="639"/>
      <c r="U37" s="639"/>
      <c r="V37" s="639"/>
      <c r="W37" s="639"/>
      <c r="X37" s="639"/>
      <c r="Y37" s="639"/>
      <c r="Z37" s="652"/>
      <c r="AA37" s="652"/>
      <c r="AB37" s="652"/>
      <c r="AC37" s="652"/>
      <c r="AD37" s="639"/>
      <c r="AE37" s="639"/>
      <c r="AF37" s="639"/>
      <c r="AG37" s="639"/>
      <c r="AH37" s="639"/>
      <c r="AI37" s="639"/>
      <c r="AJ37" s="639"/>
      <c r="AK37" s="639"/>
      <c r="AL37" s="639"/>
      <c r="AM37" s="639"/>
      <c r="AN37" s="639"/>
      <c r="AO37" s="639"/>
      <c r="AP37" s="639"/>
      <c r="AQ37" s="639"/>
      <c r="AR37" s="639"/>
      <c r="AS37" s="639"/>
      <c r="AT37" s="639"/>
      <c r="AU37" s="639"/>
      <c r="AV37" s="639"/>
      <c r="AW37" s="639"/>
      <c r="AX37" s="639"/>
      <c r="AY37" s="639"/>
      <c r="AZ37" s="639"/>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54"/>
    </row>
    <row r="38" spans="1:74" ht="35.25" customHeight="1">
      <c r="A38" s="1973" t="s">
        <v>977</v>
      </c>
      <c r="B38" s="972" t="s">
        <v>970</v>
      </c>
      <c r="C38" s="973"/>
      <c r="D38" s="973"/>
      <c r="E38" s="974"/>
      <c r="F38" s="974"/>
      <c r="G38" s="974"/>
      <c r="H38" s="974"/>
      <c r="I38" s="655"/>
      <c r="J38" s="637"/>
      <c r="K38" s="637"/>
      <c r="L38" s="637"/>
      <c r="M38" s="637"/>
      <c r="N38" s="637"/>
      <c r="O38" s="655"/>
      <c r="P38" s="637"/>
      <c r="Q38" s="637"/>
      <c r="R38" s="637"/>
      <c r="S38" s="637"/>
      <c r="T38" s="641"/>
      <c r="U38" s="637"/>
      <c r="V38" s="637"/>
      <c r="W38" s="637"/>
      <c r="X38" s="637"/>
      <c r="Y38" s="635"/>
      <c r="Z38" s="637"/>
      <c r="AA38" s="637"/>
      <c r="AB38" s="637"/>
      <c r="AC38" s="637"/>
      <c r="AD38" s="635"/>
      <c r="AE38" s="637"/>
      <c r="AF38" s="637"/>
      <c r="AG38" s="637"/>
      <c r="AH38" s="637"/>
      <c r="AI38" s="637"/>
      <c r="AJ38" s="637"/>
      <c r="AK38" s="637"/>
      <c r="AL38" s="637"/>
      <c r="AM38" s="637"/>
      <c r="AN38" s="637"/>
      <c r="AO38" s="637"/>
      <c r="AP38" s="637"/>
      <c r="AQ38" s="637"/>
      <c r="AR38" s="637"/>
      <c r="AS38" s="637"/>
      <c r="AT38" s="637"/>
      <c r="AU38" s="637"/>
      <c r="AV38" s="637"/>
      <c r="AW38" s="637"/>
      <c r="AX38" s="637"/>
      <c r="AY38" s="637"/>
      <c r="AZ38" s="637"/>
      <c r="BA38" s="637"/>
      <c r="BB38" s="637"/>
      <c r="BC38" s="637"/>
      <c r="BD38" s="637"/>
      <c r="BE38" s="637"/>
      <c r="BF38" s="637"/>
      <c r="BG38" s="637"/>
      <c r="BH38" s="637"/>
      <c r="BI38" s="637"/>
      <c r="BJ38" s="637"/>
      <c r="BK38" s="637"/>
      <c r="BL38" s="637"/>
      <c r="BM38" s="637"/>
      <c r="BN38" s="637"/>
      <c r="BO38" s="637"/>
      <c r="BP38" s="637"/>
      <c r="BQ38" s="637"/>
      <c r="BR38" s="637"/>
      <c r="BS38" s="637"/>
      <c r="BT38" s="637"/>
      <c r="BU38" s="637"/>
      <c r="BV38" s="640"/>
    </row>
    <row r="39" spans="1:74" ht="35.25" customHeight="1">
      <c r="A39" s="1974"/>
      <c r="B39" s="972" t="s">
        <v>971</v>
      </c>
      <c r="C39" s="973"/>
      <c r="D39" s="973"/>
      <c r="E39" s="974"/>
      <c r="F39" s="974"/>
      <c r="G39" s="974"/>
      <c r="H39" s="974"/>
      <c r="I39" s="655"/>
      <c r="J39" s="637"/>
      <c r="K39" s="637"/>
      <c r="L39" s="637"/>
      <c r="M39" s="637"/>
      <c r="N39" s="637"/>
      <c r="O39" s="655"/>
      <c r="P39" s="637"/>
      <c r="Q39" s="637"/>
      <c r="R39" s="637"/>
      <c r="S39" s="637"/>
      <c r="T39" s="641"/>
      <c r="U39" s="637"/>
      <c r="V39" s="637"/>
      <c r="W39" s="637"/>
      <c r="X39" s="637"/>
      <c r="Y39" s="635"/>
      <c r="Z39" s="637"/>
      <c r="AA39" s="637"/>
      <c r="AB39" s="637"/>
      <c r="AC39" s="637"/>
      <c r="AD39" s="635"/>
      <c r="AE39" s="637"/>
      <c r="AF39" s="637"/>
      <c r="AG39" s="637"/>
      <c r="AH39" s="637"/>
      <c r="AI39" s="637"/>
      <c r="AJ39" s="637"/>
      <c r="AK39" s="637"/>
      <c r="AL39" s="637"/>
      <c r="AM39" s="637"/>
      <c r="AN39" s="637"/>
      <c r="AO39" s="637"/>
      <c r="AP39" s="637"/>
      <c r="AQ39" s="637"/>
      <c r="AR39" s="637"/>
      <c r="AS39" s="637"/>
      <c r="AT39" s="637"/>
      <c r="AU39" s="637"/>
      <c r="AV39" s="637"/>
      <c r="AW39" s="637"/>
      <c r="AX39" s="637"/>
      <c r="AY39" s="637"/>
      <c r="AZ39" s="637"/>
      <c r="BA39" s="637"/>
      <c r="BB39" s="637"/>
      <c r="BC39" s="637"/>
      <c r="BD39" s="637"/>
      <c r="BE39" s="637"/>
      <c r="BF39" s="637"/>
      <c r="BG39" s="637"/>
      <c r="BH39" s="637"/>
      <c r="BI39" s="637"/>
      <c r="BJ39" s="637"/>
      <c r="BK39" s="637"/>
      <c r="BL39" s="637"/>
      <c r="BM39" s="637"/>
      <c r="BN39" s="637"/>
      <c r="BO39" s="637"/>
      <c r="BP39" s="637"/>
      <c r="BQ39" s="637"/>
      <c r="BR39" s="637"/>
      <c r="BS39" s="637"/>
      <c r="BT39" s="637"/>
      <c r="BU39" s="637"/>
      <c r="BV39" s="640"/>
    </row>
    <row r="40" spans="1:74" ht="35.25" customHeight="1">
      <c r="A40" s="1975"/>
      <c r="B40" s="642" t="s">
        <v>968</v>
      </c>
      <c r="C40" s="639"/>
      <c r="D40" s="639"/>
      <c r="E40" s="639"/>
      <c r="F40" s="639"/>
      <c r="G40" s="639"/>
      <c r="H40" s="639"/>
      <c r="I40" s="654"/>
      <c r="J40" s="639"/>
      <c r="K40" s="639"/>
      <c r="L40" s="639"/>
      <c r="M40" s="639"/>
      <c r="N40" s="639"/>
      <c r="O40" s="654"/>
      <c r="P40" s="639"/>
      <c r="Q40" s="639"/>
      <c r="R40" s="639"/>
      <c r="S40" s="639"/>
      <c r="T40" s="639"/>
      <c r="U40" s="639"/>
      <c r="V40" s="639"/>
      <c r="W40" s="639"/>
      <c r="X40" s="639"/>
      <c r="Y40" s="639"/>
      <c r="Z40" s="639"/>
      <c r="AA40" s="639"/>
      <c r="AB40" s="639"/>
      <c r="AC40" s="639"/>
      <c r="AD40" s="639"/>
      <c r="AE40" s="639"/>
      <c r="AF40" s="639"/>
      <c r="AG40" s="639"/>
      <c r="AH40" s="639"/>
      <c r="AI40" s="639"/>
      <c r="AJ40" s="639"/>
      <c r="AK40" s="639"/>
      <c r="AL40" s="639"/>
      <c r="AM40" s="639"/>
      <c r="AN40" s="639"/>
      <c r="AO40" s="639"/>
      <c r="AP40" s="639"/>
      <c r="AQ40" s="639"/>
      <c r="AR40" s="639"/>
      <c r="AS40" s="639"/>
      <c r="AT40" s="639"/>
      <c r="AU40" s="639"/>
      <c r="AV40" s="639"/>
      <c r="AW40" s="639"/>
      <c r="AX40" s="639"/>
      <c r="AY40" s="639"/>
      <c r="AZ40" s="639"/>
      <c r="BA40" s="639"/>
      <c r="BB40" s="639"/>
      <c r="BC40" s="639"/>
      <c r="BD40" s="639"/>
      <c r="BE40" s="639"/>
      <c r="BF40" s="639"/>
      <c r="BG40" s="639"/>
      <c r="BH40" s="639"/>
      <c r="BI40" s="639"/>
      <c r="BJ40" s="639"/>
      <c r="BK40" s="639"/>
      <c r="BL40" s="639"/>
      <c r="BM40" s="639"/>
      <c r="BN40" s="639"/>
      <c r="BO40" s="639"/>
      <c r="BP40" s="639"/>
      <c r="BQ40" s="639"/>
      <c r="BR40" s="639"/>
      <c r="BS40" s="639"/>
      <c r="BT40" s="639"/>
      <c r="BU40" s="639"/>
      <c r="BV40" s="654"/>
    </row>
  </sheetData>
  <sheetProtection algorithmName="SHA-512" hashValue="nP4IwsACfExgI6lC0gM78Z8jBUWPF/4F1ukMWmcjRxh6UISn9zdDHThIWprax9XSxOe9FvvcCJxZo0OL64C1/g==" saltValue="jyFQFzJOKaa9KeoaL/6ImQ==" spinCount="100000" sheet="1" objects="1" scenarios="1"/>
  <mergeCells count="91">
    <mergeCell ref="A23:A25"/>
    <mergeCell ref="A26:A28"/>
    <mergeCell ref="A29:A31"/>
    <mergeCell ref="A32:A34"/>
    <mergeCell ref="A35:A37"/>
    <mergeCell ref="A38:A40"/>
    <mergeCell ref="BG13:BH13"/>
    <mergeCell ref="BI13:BJ13"/>
    <mergeCell ref="BK13:BL13"/>
    <mergeCell ref="BM13:BN13"/>
    <mergeCell ref="A16:A19"/>
    <mergeCell ref="A20:A22"/>
    <mergeCell ref="AQ13:AR13"/>
    <mergeCell ref="AS13:AT13"/>
    <mergeCell ref="AY13:AZ13"/>
    <mergeCell ref="BA13:BB13"/>
    <mergeCell ref="BC13:BD13"/>
    <mergeCell ref="BE13:BF13"/>
    <mergeCell ref="AE13:AF13"/>
    <mergeCell ref="AG13:AH13"/>
    <mergeCell ref="AI13:AJ13"/>
    <mergeCell ref="AU11:AV13"/>
    <mergeCell ref="BC11:BF11"/>
    <mergeCell ref="AK13:AL13"/>
    <mergeCell ref="AM13:AN13"/>
    <mergeCell ref="AO13:AP13"/>
    <mergeCell ref="AI12:AL12"/>
    <mergeCell ref="AM12:AP12"/>
    <mergeCell ref="O12:O14"/>
    <mergeCell ref="Y11:Y14"/>
    <mergeCell ref="Z11:AC11"/>
    <mergeCell ref="AI11:AL11"/>
    <mergeCell ref="AM11:AT11"/>
    <mergeCell ref="J12:J14"/>
    <mergeCell ref="K12:K14"/>
    <mergeCell ref="L12:L14"/>
    <mergeCell ref="M12:M14"/>
    <mergeCell ref="N12:N14"/>
    <mergeCell ref="E12:E14"/>
    <mergeCell ref="F12:F14"/>
    <mergeCell ref="G12:G14"/>
    <mergeCell ref="H12:H14"/>
    <mergeCell ref="I12:I14"/>
    <mergeCell ref="BC10:BP10"/>
    <mergeCell ref="BQ10:BS10"/>
    <mergeCell ref="BT10:BT14"/>
    <mergeCell ref="Z12:Z14"/>
    <mergeCell ref="AA12:AA14"/>
    <mergeCell ref="AB12:AB14"/>
    <mergeCell ref="AC12:AC14"/>
    <mergeCell ref="BG11:BN11"/>
    <mergeCell ref="BO11:BP13"/>
    <mergeCell ref="BQ11:BQ14"/>
    <mergeCell ref="BR11:BR14"/>
    <mergeCell ref="BS11:BS14"/>
    <mergeCell ref="AQ12:AT12"/>
    <mergeCell ref="BC12:BF12"/>
    <mergeCell ref="BG12:BJ12"/>
    <mergeCell ref="BK12:BN12"/>
    <mergeCell ref="AW9:BT9"/>
    <mergeCell ref="BU9:BU14"/>
    <mergeCell ref="BV9:BV14"/>
    <mergeCell ref="C10:C14"/>
    <mergeCell ref="D10:D14"/>
    <mergeCell ref="AD10:AD14"/>
    <mergeCell ref="AE10:AH12"/>
    <mergeCell ref="AI10:AV10"/>
    <mergeCell ref="AW10:AW14"/>
    <mergeCell ref="E11:I11"/>
    <mergeCell ref="J11:O11"/>
    <mergeCell ref="P11:P14"/>
    <mergeCell ref="Q11:Q14"/>
    <mergeCell ref="R11:R14"/>
    <mergeCell ref="AX10:AX14"/>
    <mergeCell ref="AY10:BB12"/>
    <mergeCell ref="A2:AV2"/>
    <mergeCell ref="A3:AV3"/>
    <mergeCell ref="A4:AV4"/>
    <mergeCell ref="A5:AV5"/>
    <mergeCell ref="A9:A14"/>
    <mergeCell ref="B9:B14"/>
    <mergeCell ref="C9:D9"/>
    <mergeCell ref="E9:Y10"/>
    <mergeCell ref="Z9:AC10"/>
    <mergeCell ref="AD9:AV9"/>
    <mergeCell ref="S11:S14"/>
    <mergeCell ref="T11:T14"/>
    <mergeCell ref="U11:U14"/>
    <mergeCell ref="V11:V14"/>
    <mergeCell ref="W11:W14"/>
    <mergeCell ref="X11:X14"/>
  </mergeCells>
  <dataValidations count="1">
    <dataValidation type="custom" operator="greaterThanOrEqual" allowBlank="1" showInputMessage="1" showErrorMessage="1" error="Bilangan diliputi mesti &lt;= Bilangan dilawati" sqref="JL65529 TH65529 ADD65529 AMZ65529 AWV65529 BGR65529 BQN65529 CAJ65529 CKF65529 CUB65529 DDX65529 DNT65529 DXP65529 EHL65529 ERH65529 FBD65529 FKZ65529 FUV65529 GER65529 GON65529 GYJ65529 HIF65529 HSB65529 IBX65529 ILT65529 IVP65529 JFL65529 JPH65529 JZD65529 KIZ65529 KSV65529 LCR65529 LMN65529 LWJ65529 MGF65529 MQB65529 MZX65529 NJT65529 NTP65529 ODL65529 ONH65529 OXD65529 PGZ65529 PQV65529 QAR65529 QKN65529 QUJ65529 REF65529 ROB65529 RXX65529 SHT65529 SRP65529 TBL65529 TLH65529 TVD65529 UEZ65529 UOV65529 UYR65529 VIN65529 VSJ65529 WCF65529 WMB65529 WVX65529 JL131065 TH131065 ADD131065 AMZ131065 AWV131065 BGR131065 BQN131065 CAJ131065 CKF131065 CUB131065 DDX131065 DNT131065 DXP131065 EHL131065 ERH131065 FBD131065 FKZ131065 FUV131065 GER131065 GON131065 GYJ131065 HIF131065 HSB131065 IBX131065 ILT131065 IVP131065 JFL131065 JPH131065 JZD131065 KIZ131065 KSV131065 LCR131065 LMN131065 LWJ131065 MGF131065 MQB131065 MZX131065 NJT131065 NTP131065 ODL131065 ONH131065 OXD131065 PGZ131065 PQV131065 QAR131065 QKN131065 QUJ131065 REF131065 ROB131065 RXX131065 SHT131065 SRP131065 TBL131065 TLH131065 TVD131065 UEZ131065 UOV131065 UYR131065 VIN131065 VSJ131065 WCF131065 WMB131065 WVX131065 JL196601 TH196601 ADD196601 AMZ196601 AWV196601 BGR196601 BQN196601 CAJ196601 CKF196601 CUB196601 DDX196601 DNT196601 DXP196601 EHL196601 ERH196601 FBD196601 FKZ196601 FUV196601 GER196601 GON196601 GYJ196601 HIF196601 HSB196601 IBX196601 ILT196601 IVP196601 JFL196601 JPH196601 JZD196601 KIZ196601 KSV196601 LCR196601 LMN196601 LWJ196601 MGF196601 MQB196601 MZX196601 NJT196601 NTP196601 ODL196601 ONH196601 OXD196601 PGZ196601 PQV196601 QAR196601 QKN196601 QUJ196601 REF196601 ROB196601 RXX196601 SHT196601 SRP196601 TBL196601 TLH196601 TVD196601 UEZ196601 UOV196601 UYR196601 VIN196601 VSJ196601 WCF196601 WMB196601 WVX196601 JL262137 TH262137 ADD262137 AMZ262137 AWV262137 BGR262137 BQN262137 CAJ262137 CKF262137 CUB262137 DDX262137 DNT262137 DXP262137 EHL262137 ERH262137 FBD262137 FKZ262137 FUV262137 GER262137 GON262137 GYJ262137 HIF262137 HSB262137 IBX262137 ILT262137 IVP262137 JFL262137 JPH262137 JZD262137 KIZ262137 KSV262137 LCR262137 LMN262137 LWJ262137 MGF262137 MQB262137 MZX262137 NJT262137 NTP262137 ODL262137 ONH262137 OXD262137 PGZ262137 PQV262137 QAR262137 QKN262137 QUJ262137 REF262137 ROB262137 RXX262137 SHT262137 SRP262137 TBL262137 TLH262137 TVD262137 UEZ262137 UOV262137 UYR262137 VIN262137 VSJ262137 WCF262137 WMB262137 WVX262137 JL327673 TH327673 ADD327673 AMZ327673 AWV327673 BGR327673 BQN327673 CAJ327673 CKF327673 CUB327673 DDX327673 DNT327673 DXP327673 EHL327673 ERH327673 FBD327673 FKZ327673 FUV327673 GER327673 GON327673 GYJ327673 HIF327673 HSB327673 IBX327673 ILT327673 IVP327673 JFL327673 JPH327673 JZD327673 KIZ327673 KSV327673 LCR327673 LMN327673 LWJ327673 MGF327673 MQB327673 MZX327673 NJT327673 NTP327673 ODL327673 ONH327673 OXD327673 PGZ327673 PQV327673 QAR327673 QKN327673 QUJ327673 REF327673 ROB327673 RXX327673 SHT327673 SRP327673 TBL327673 TLH327673 TVD327673 UEZ327673 UOV327673 UYR327673 VIN327673 VSJ327673 WCF327673 WMB327673 WVX327673 JL393209 TH393209 ADD393209 AMZ393209 AWV393209 BGR393209 BQN393209 CAJ393209 CKF393209 CUB393209 DDX393209 DNT393209 DXP393209 EHL393209 ERH393209 FBD393209 FKZ393209 FUV393209 GER393209 GON393209 GYJ393209 HIF393209 HSB393209 IBX393209 ILT393209 IVP393209 JFL393209 JPH393209 JZD393209 KIZ393209 KSV393209 LCR393209 LMN393209 LWJ393209 MGF393209 MQB393209 MZX393209 NJT393209 NTP393209 ODL393209 ONH393209 OXD393209 PGZ393209 PQV393209 QAR393209 QKN393209 QUJ393209 REF393209 ROB393209 RXX393209 SHT393209 SRP393209 TBL393209 TLH393209 TVD393209 UEZ393209 UOV393209 UYR393209 VIN393209 VSJ393209 WCF393209 WMB393209 WVX393209 JL458745 TH458745 ADD458745 AMZ458745 AWV458745 BGR458745 BQN458745 CAJ458745 CKF458745 CUB458745 DDX458745 DNT458745 DXP458745 EHL458745 ERH458745 FBD458745 FKZ458745 FUV458745 GER458745 GON458745 GYJ458745 HIF458745 HSB458745 IBX458745 ILT458745 IVP458745 JFL458745 JPH458745 JZD458745 KIZ458745 KSV458745 LCR458745 LMN458745 LWJ458745 MGF458745 MQB458745 MZX458745 NJT458745 NTP458745 ODL458745 ONH458745 OXD458745 PGZ458745 PQV458745 QAR458745 QKN458745 QUJ458745 REF458745 ROB458745 RXX458745 SHT458745 SRP458745 TBL458745 TLH458745 TVD458745 UEZ458745 UOV458745 UYR458745 VIN458745 VSJ458745 WCF458745 WMB458745 WVX458745 JL524281 TH524281 ADD524281 AMZ524281 AWV524281 BGR524281 BQN524281 CAJ524281 CKF524281 CUB524281 DDX524281 DNT524281 DXP524281 EHL524281 ERH524281 FBD524281 FKZ524281 FUV524281 GER524281 GON524281 GYJ524281 HIF524281 HSB524281 IBX524281 ILT524281 IVP524281 JFL524281 JPH524281 JZD524281 KIZ524281 KSV524281 LCR524281 LMN524281 LWJ524281 MGF524281 MQB524281 MZX524281 NJT524281 NTP524281 ODL524281 ONH524281 OXD524281 PGZ524281 PQV524281 QAR524281 QKN524281 QUJ524281 REF524281 ROB524281 RXX524281 SHT524281 SRP524281 TBL524281 TLH524281 TVD524281 UEZ524281 UOV524281 UYR524281 VIN524281 VSJ524281 WCF524281 WMB524281 WVX524281 JL589817 TH589817 ADD589817 AMZ589817 AWV589817 BGR589817 BQN589817 CAJ589817 CKF589817 CUB589817 DDX589817 DNT589817 DXP589817 EHL589817 ERH589817 FBD589817 FKZ589817 FUV589817 GER589817 GON589817 GYJ589817 HIF589817 HSB589817 IBX589817 ILT589817 IVP589817 JFL589817 JPH589817 JZD589817 KIZ589817 KSV589817 LCR589817 LMN589817 LWJ589817 MGF589817 MQB589817 MZX589817 NJT589817 NTP589817 ODL589817 ONH589817 OXD589817 PGZ589817 PQV589817 QAR589817 QKN589817 QUJ589817 REF589817 ROB589817 RXX589817 SHT589817 SRP589817 TBL589817 TLH589817 TVD589817 UEZ589817 UOV589817 UYR589817 VIN589817 VSJ589817 WCF589817 WMB589817 WVX589817 JL655353 TH655353 ADD655353 AMZ655353 AWV655353 BGR655353 BQN655353 CAJ655353 CKF655353 CUB655353 DDX655353 DNT655353 DXP655353 EHL655353 ERH655353 FBD655353 FKZ655353 FUV655353 GER655353 GON655353 GYJ655353 HIF655353 HSB655353 IBX655353 ILT655353 IVP655353 JFL655353 JPH655353 JZD655353 KIZ655353 KSV655353 LCR655353 LMN655353 LWJ655353 MGF655353 MQB655353 MZX655353 NJT655353 NTP655353 ODL655353 ONH655353 OXD655353 PGZ655353 PQV655353 QAR655353 QKN655353 QUJ655353 REF655353 ROB655353 RXX655353 SHT655353 SRP655353 TBL655353 TLH655353 TVD655353 UEZ655353 UOV655353 UYR655353 VIN655353 VSJ655353 WCF655353 WMB655353 WVX655353 JL720889 TH720889 ADD720889 AMZ720889 AWV720889 BGR720889 BQN720889 CAJ720889 CKF720889 CUB720889 DDX720889 DNT720889 DXP720889 EHL720889 ERH720889 FBD720889 FKZ720889 FUV720889 GER720889 GON720889 GYJ720889 HIF720889 HSB720889 IBX720889 ILT720889 IVP720889 JFL720889 JPH720889 JZD720889 KIZ720889 KSV720889 LCR720889 LMN720889 LWJ720889 MGF720889 MQB720889 MZX720889 NJT720889 NTP720889 ODL720889 ONH720889 OXD720889 PGZ720889 PQV720889 QAR720889 QKN720889 QUJ720889 REF720889 ROB720889 RXX720889 SHT720889 SRP720889 TBL720889 TLH720889 TVD720889 UEZ720889 UOV720889 UYR720889 VIN720889 VSJ720889 WCF720889 WMB720889 WVX720889 JL786425 TH786425 ADD786425 AMZ786425 AWV786425 BGR786425 BQN786425 CAJ786425 CKF786425 CUB786425 DDX786425 DNT786425 DXP786425 EHL786425 ERH786425 FBD786425 FKZ786425 FUV786425 GER786425 GON786425 GYJ786425 HIF786425 HSB786425 IBX786425 ILT786425 IVP786425 JFL786425 JPH786425 JZD786425 KIZ786425 KSV786425 LCR786425 LMN786425 LWJ786425 MGF786425 MQB786425 MZX786425 NJT786425 NTP786425 ODL786425 ONH786425 OXD786425 PGZ786425 PQV786425 QAR786425 QKN786425 QUJ786425 REF786425 ROB786425 RXX786425 SHT786425 SRP786425 TBL786425 TLH786425 TVD786425 UEZ786425 UOV786425 UYR786425 VIN786425 VSJ786425 WCF786425 WMB786425 WVX786425 JL851961 TH851961 ADD851961 AMZ851961 AWV851961 BGR851961 BQN851961 CAJ851961 CKF851961 CUB851961 DDX851961 DNT851961 DXP851961 EHL851961 ERH851961 FBD851961 FKZ851961 FUV851961 GER851961 GON851961 GYJ851961 HIF851961 HSB851961 IBX851961 ILT851961 IVP851961 JFL851961 JPH851961 JZD851961 KIZ851961 KSV851961 LCR851961 LMN851961 LWJ851961 MGF851961 MQB851961 MZX851961 NJT851961 NTP851961 ODL851961 ONH851961 OXD851961 PGZ851961 PQV851961 QAR851961 QKN851961 QUJ851961 REF851961 ROB851961 RXX851961 SHT851961 SRP851961 TBL851961 TLH851961 TVD851961 UEZ851961 UOV851961 UYR851961 VIN851961 VSJ851961 WCF851961 WMB851961 WVX851961 JL917497 TH917497 ADD917497 AMZ917497 AWV917497 BGR917497 BQN917497 CAJ917497 CKF917497 CUB917497 DDX917497 DNT917497 DXP917497 EHL917497 ERH917497 FBD917497 FKZ917497 FUV917497 GER917497 GON917497 GYJ917497 HIF917497 HSB917497 IBX917497 ILT917497 IVP917497 JFL917497 JPH917497 JZD917497 KIZ917497 KSV917497 LCR917497 LMN917497 LWJ917497 MGF917497 MQB917497 MZX917497 NJT917497 NTP917497 ODL917497 ONH917497 OXD917497 PGZ917497 PQV917497 QAR917497 QKN917497 QUJ917497 REF917497 ROB917497 RXX917497 SHT917497 SRP917497 TBL917497 TLH917497 TVD917497 UEZ917497 UOV917497 UYR917497 VIN917497 VSJ917497 WCF917497 WMB917497 WVX917497 JL983033 TH983033 ADD983033 AMZ983033 AWV983033 BGR983033 BQN983033 CAJ983033 CKF983033 CUB983033 DDX983033 DNT983033 DXP983033 EHL983033 ERH983033 FBD983033 FKZ983033 FUV983033 GER983033 GON983033 GYJ983033 HIF983033 HSB983033 IBX983033 ILT983033 IVP983033 JFL983033 JPH983033 JZD983033 KIZ983033 KSV983033 LCR983033 LMN983033 LWJ983033 MGF983033 MQB983033 MZX983033 NJT983033 NTP983033 ODL983033 ONH983033 OXD983033 PGZ983033 PQV983033 QAR983033 QKN983033 QUJ983033 REF983033 ROB983033 RXX983033 SHT983033 SRP983033 TBL983033 TLH983033 TVD983033 UEZ983033 UOV983033 UYR983033 VIN983033 VSJ983033 WCF983033 WMB983033 WVX983033 JL65531 TH65531 ADD65531 AMZ65531 AWV65531 BGR65531 BQN65531 CAJ65531 CKF65531 CUB65531 DDX65531 DNT65531 DXP65531 EHL65531 ERH65531 FBD65531 FKZ65531 FUV65531 GER65531 GON65531 GYJ65531 HIF65531 HSB65531 IBX65531 ILT65531 IVP65531 JFL65531 JPH65531 JZD65531 KIZ65531 KSV65531 LCR65531 LMN65531 LWJ65531 MGF65531 MQB65531 MZX65531 NJT65531 NTP65531 ODL65531 ONH65531 OXD65531 PGZ65531 PQV65531 QAR65531 QKN65531 QUJ65531 REF65531 ROB65531 RXX65531 SHT65531 SRP65531 TBL65531 TLH65531 TVD65531 UEZ65531 UOV65531 UYR65531 VIN65531 VSJ65531 WCF65531 WMB65531 WVX65531 JL131067 TH131067 ADD131067 AMZ131067 AWV131067 BGR131067 BQN131067 CAJ131067 CKF131067 CUB131067 DDX131067 DNT131067 DXP131067 EHL131067 ERH131067 FBD131067 FKZ131067 FUV131067 GER131067 GON131067 GYJ131067 HIF131067 HSB131067 IBX131067 ILT131067 IVP131067 JFL131067 JPH131067 JZD131067 KIZ131067 KSV131067 LCR131067 LMN131067 LWJ131067 MGF131067 MQB131067 MZX131067 NJT131067 NTP131067 ODL131067 ONH131067 OXD131067 PGZ131067 PQV131067 QAR131067 QKN131067 QUJ131067 REF131067 ROB131067 RXX131067 SHT131067 SRP131067 TBL131067 TLH131067 TVD131067 UEZ131067 UOV131067 UYR131067 VIN131067 VSJ131067 WCF131067 WMB131067 WVX131067 JL196603 TH196603 ADD196603 AMZ196603 AWV196603 BGR196603 BQN196603 CAJ196603 CKF196603 CUB196603 DDX196603 DNT196603 DXP196603 EHL196603 ERH196603 FBD196603 FKZ196603 FUV196603 GER196603 GON196603 GYJ196603 HIF196603 HSB196603 IBX196603 ILT196603 IVP196603 JFL196603 JPH196603 JZD196603 KIZ196603 KSV196603 LCR196603 LMN196603 LWJ196603 MGF196603 MQB196603 MZX196603 NJT196603 NTP196603 ODL196603 ONH196603 OXD196603 PGZ196603 PQV196603 QAR196603 QKN196603 QUJ196603 REF196603 ROB196603 RXX196603 SHT196603 SRP196603 TBL196603 TLH196603 TVD196603 UEZ196603 UOV196603 UYR196603 VIN196603 VSJ196603 WCF196603 WMB196603 WVX196603 JL262139 TH262139 ADD262139 AMZ262139 AWV262139 BGR262139 BQN262139 CAJ262139 CKF262139 CUB262139 DDX262139 DNT262139 DXP262139 EHL262139 ERH262139 FBD262139 FKZ262139 FUV262139 GER262139 GON262139 GYJ262139 HIF262139 HSB262139 IBX262139 ILT262139 IVP262139 JFL262139 JPH262139 JZD262139 KIZ262139 KSV262139 LCR262139 LMN262139 LWJ262139 MGF262139 MQB262139 MZX262139 NJT262139 NTP262139 ODL262139 ONH262139 OXD262139 PGZ262139 PQV262139 QAR262139 QKN262139 QUJ262139 REF262139 ROB262139 RXX262139 SHT262139 SRP262139 TBL262139 TLH262139 TVD262139 UEZ262139 UOV262139 UYR262139 VIN262139 VSJ262139 WCF262139 WMB262139 WVX262139 JL327675 TH327675 ADD327675 AMZ327675 AWV327675 BGR327675 BQN327675 CAJ327675 CKF327675 CUB327675 DDX327675 DNT327675 DXP327675 EHL327675 ERH327675 FBD327675 FKZ327675 FUV327675 GER327675 GON327675 GYJ327675 HIF327675 HSB327675 IBX327675 ILT327675 IVP327675 JFL327675 JPH327675 JZD327675 KIZ327675 KSV327675 LCR327675 LMN327675 LWJ327675 MGF327675 MQB327675 MZX327675 NJT327675 NTP327675 ODL327675 ONH327675 OXD327675 PGZ327675 PQV327675 QAR327675 QKN327675 QUJ327675 REF327675 ROB327675 RXX327675 SHT327675 SRP327675 TBL327675 TLH327675 TVD327675 UEZ327675 UOV327675 UYR327675 VIN327675 VSJ327675 WCF327675 WMB327675 WVX327675 JL393211 TH393211 ADD393211 AMZ393211 AWV393211 BGR393211 BQN393211 CAJ393211 CKF393211 CUB393211 DDX393211 DNT393211 DXP393211 EHL393211 ERH393211 FBD393211 FKZ393211 FUV393211 GER393211 GON393211 GYJ393211 HIF393211 HSB393211 IBX393211 ILT393211 IVP393211 JFL393211 JPH393211 JZD393211 KIZ393211 KSV393211 LCR393211 LMN393211 LWJ393211 MGF393211 MQB393211 MZX393211 NJT393211 NTP393211 ODL393211 ONH393211 OXD393211 PGZ393211 PQV393211 QAR393211 QKN393211 QUJ393211 REF393211 ROB393211 RXX393211 SHT393211 SRP393211 TBL393211 TLH393211 TVD393211 UEZ393211 UOV393211 UYR393211 VIN393211 VSJ393211 WCF393211 WMB393211 WVX393211 JL458747 TH458747 ADD458747 AMZ458747 AWV458747 BGR458747 BQN458747 CAJ458747 CKF458747 CUB458747 DDX458747 DNT458747 DXP458747 EHL458747 ERH458747 FBD458747 FKZ458747 FUV458747 GER458747 GON458747 GYJ458747 HIF458747 HSB458747 IBX458747 ILT458747 IVP458747 JFL458747 JPH458747 JZD458747 KIZ458747 KSV458747 LCR458747 LMN458747 LWJ458747 MGF458747 MQB458747 MZX458747 NJT458747 NTP458747 ODL458747 ONH458747 OXD458747 PGZ458747 PQV458747 QAR458747 QKN458747 QUJ458747 REF458747 ROB458747 RXX458747 SHT458747 SRP458747 TBL458747 TLH458747 TVD458747 UEZ458747 UOV458747 UYR458747 VIN458747 VSJ458747 WCF458747 WMB458747 WVX458747 JL524283 TH524283 ADD524283 AMZ524283 AWV524283 BGR524283 BQN524283 CAJ524283 CKF524283 CUB524283 DDX524283 DNT524283 DXP524283 EHL524283 ERH524283 FBD524283 FKZ524283 FUV524283 GER524283 GON524283 GYJ524283 HIF524283 HSB524283 IBX524283 ILT524283 IVP524283 JFL524283 JPH524283 JZD524283 KIZ524283 KSV524283 LCR524283 LMN524283 LWJ524283 MGF524283 MQB524283 MZX524283 NJT524283 NTP524283 ODL524283 ONH524283 OXD524283 PGZ524283 PQV524283 QAR524283 QKN524283 QUJ524283 REF524283 ROB524283 RXX524283 SHT524283 SRP524283 TBL524283 TLH524283 TVD524283 UEZ524283 UOV524283 UYR524283 VIN524283 VSJ524283 WCF524283 WMB524283 WVX524283 JL589819 TH589819 ADD589819 AMZ589819 AWV589819 BGR589819 BQN589819 CAJ589819 CKF589819 CUB589819 DDX589819 DNT589819 DXP589819 EHL589819 ERH589819 FBD589819 FKZ589819 FUV589819 GER589819 GON589819 GYJ589819 HIF589819 HSB589819 IBX589819 ILT589819 IVP589819 JFL589819 JPH589819 JZD589819 KIZ589819 KSV589819 LCR589819 LMN589819 LWJ589819 MGF589819 MQB589819 MZX589819 NJT589819 NTP589819 ODL589819 ONH589819 OXD589819 PGZ589819 PQV589819 QAR589819 QKN589819 QUJ589819 REF589819 ROB589819 RXX589819 SHT589819 SRP589819 TBL589819 TLH589819 TVD589819 UEZ589819 UOV589819 UYR589819 VIN589819 VSJ589819 WCF589819 WMB589819 WVX589819 JL655355 TH655355 ADD655355 AMZ655355 AWV655355 BGR655355 BQN655355 CAJ655355 CKF655355 CUB655355 DDX655355 DNT655355 DXP655355 EHL655355 ERH655355 FBD655355 FKZ655355 FUV655355 GER655355 GON655355 GYJ655355 HIF655355 HSB655355 IBX655355 ILT655355 IVP655355 JFL655355 JPH655355 JZD655355 KIZ655355 KSV655355 LCR655355 LMN655355 LWJ655355 MGF655355 MQB655355 MZX655355 NJT655355 NTP655355 ODL655355 ONH655355 OXD655355 PGZ655355 PQV655355 QAR655355 QKN655355 QUJ655355 REF655355 ROB655355 RXX655355 SHT655355 SRP655355 TBL655355 TLH655355 TVD655355 UEZ655355 UOV655355 UYR655355 VIN655355 VSJ655355 WCF655355 WMB655355 WVX655355 JL720891 TH720891 ADD720891 AMZ720891 AWV720891 BGR720891 BQN720891 CAJ720891 CKF720891 CUB720891 DDX720891 DNT720891 DXP720891 EHL720891 ERH720891 FBD720891 FKZ720891 FUV720891 GER720891 GON720891 GYJ720891 HIF720891 HSB720891 IBX720891 ILT720891 IVP720891 JFL720891 JPH720891 JZD720891 KIZ720891 KSV720891 LCR720891 LMN720891 LWJ720891 MGF720891 MQB720891 MZX720891 NJT720891 NTP720891 ODL720891 ONH720891 OXD720891 PGZ720891 PQV720891 QAR720891 QKN720891 QUJ720891 REF720891 ROB720891 RXX720891 SHT720891 SRP720891 TBL720891 TLH720891 TVD720891 UEZ720891 UOV720891 UYR720891 VIN720891 VSJ720891 WCF720891 WMB720891 WVX720891 JL786427 TH786427 ADD786427 AMZ786427 AWV786427 BGR786427 BQN786427 CAJ786427 CKF786427 CUB786427 DDX786427 DNT786427 DXP786427 EHL786427 ERH786427 FBD786427 FKZ786427 FUV786427 GER786427 GON786427 GYJ786427 HIF786427 HSB786427 IBX786427 ILT786427 IVP786427 JFL786427 JPH786427 JZD786427 KIZ786427 KSV786427 LCR786427 LMN786427 LWJ786427 MGF786427 MQB786427 MZX786427 NJT786427 NTP786427 ODL786427 ONH786427 OXD786427 PGZ786427 PQV786427 QAR786427 QKN786427 QUJ786427 REF786427 ROB786427 RXX786427 SHT786427 SRP786427 TBL786427 TLH786427 TVD786427 UEZ786427 UOV786427 UYR786427 VIN786427 VSJ786427 WCF786427 WMB786427 WVX786427 JL851963 TH851963 ADD851963 AMZ851963 AWV851963 BGR851963 BQN851963 CAJ851963 CKF851963 CUB851963 DDX851963 DNT851963 DXP851963 EHL851963 ERH851963 FBD851963 FKZ851963 FUV851963 GER851963 GON851963 GYJ851963 HIF851963 HSB851963 IBX851963 ILT851963 IVP851963 JFL851963 JPH851963 JZD851963 KIZ851963 KSV851963 LCR851963 LMN851963 LWJ851963 MGF851963 MQB851963 MZX851963 NJT851963 NTP851963 ODL851963 ONH851963 OXD851963 PGZ851963 PQV851963 QAR851963 QKN851963 QUJ851963 REF851963 ROB851963 RXX851963 SHT851963 SRP851963 TBL851963 TLH851963 TVD851963 UEZ851963 UOV851963 UYR851963 VIN851963 VSJ851963 WCF851963 WMB851963 WVX851963 JL917499 TH917499 ADD917499 AMZ917499 AWV917499 BGR917499 BQN917499 CAJ917499 CKF917499 CUB917499 DDX917499 DNT917499 DXP917499 EHL917499 ERH917499 FBD917499 FKZ917499 FUV917499 GER917499 GON917499 GYJ917499 HIF917499 HSB917499 IBX917499 ILT917499 IVP917499 JFL917499 JPH917499 JZD917499 KIZ917499 KSV917499 LCR917499 LMN917499 LWJ917499 MGF917499 MQB917499 MZX917499 NJT917499 NTP917499 ODL917499 ONH917499 OXD917499 PGZ917499 PQV917499 QAR917499 QKN917499 QUJ917499 REF917499 ROB917499 RXX917499 SHT917499 SRP917499 TBL917499 TLH917499 TVD917499 UEZ917499 UOV917499 UYR917499 VIN917499 VSJ917499 WCF917499 WMB917499 WVX917499 JL983035 TH983035 ADD983035 AMZ983035 AWV983035 BGR983035 BQN983035 CAJ983035 CKF983035 CUB983035 DDX983035 DNT983035 DXP983035 EHL983035 ERH983035 FBD983035 FKZ983035 FUV983035 GER983035 GON983035 GYJ983035 HIF983035 HSB983035 IBX983035 ILT983035 IVP983035 JFL983035 JPH983035 JZD983035 KIZ983035 KSV983035 LCR983035 LMN983035 LWJ983035 MGF983035 MQB983035 MZX983035 NJT983035 NTP983035 ODL983035 ONH983035 OXD983035 PGZ983035 PQV983035 QAR983035 QKN983035 QUJ983035 REF983035 ROB983035 RXX983035 SHT983035 SRP983035 TBL983035 TLH983035 TVD983035 UEZ983035 UOV983035 UYR983035 VIN983035 VSJ983035 WCF983035 WMB983035 WVX983035 JH16:JH18 TD16:TD18 ACZ16:ACZ18 AMV16:AMV18 AWR16:AWR18 BGN16:BGN18 BQJ16:BQJ18 CAF16:CAF18 CKB16:CKB18 CTX16:CTX18 DDT16:DDT18 DNP16:DNP18 DXL16:DXL18 EHH16:EHH18 ERD16:ERD18 FAZ16:FAZ18 FKV16:FKV18 FUR16:FUR18 GEN16:GEN18 GOJ16:GOJ18 GYF16:GYF18 HIB16:HIB18 HRX16:HRX18 IBT16:IBT18 ILP16:ILP18 IVL16:IVL18 JFH16:JFH18 JPD16:JPD18 JYZ16:JYZ18 KIV16:KIV18 KSR16:KSR18 LCN16:LCN18 LMJ16:LMJ18 LWF16:LWF18 MGB16:MGB18 MPX16:MPX18 MZT16:MZT18 NJP16:NJP18 NTL16:NTL18 ODH16:ODH18 OND16:OND18 OWZ16:OWZ18 PGV16:PGV18 PQR16:PQR18 QAN16:QAN18 QKJ16:QKJ18 QUF16:QUF18 REB16:REB18 RNX16:RNX18 RXT16:RXT18 SHP16:SHP18 SRL16:SRL18 TBH16:TBH18 TLD16:TLD18 TUZ16:TUZ18 UEV16:UEV18 UOR16:UOR18 UYN16:UYN18 VIJ16:VIJ18 VSF16:VSF18 WCB16:WCB18 WLX16:WLX18 WVT16:WVT18 JL65533 TH65533 ADD65533 AMZ65533 AWV65533 BGR65533 BQN65533 CAJ65533 CKF65533 CUB65533 DDX65533 DNT65533 DXP65533 EHL65533 ERH65533 FBD65533 FKZ65533 FUV65533 GER65533 GON65533 GYJ65533 HIF65533 HSB65533 IBX65533 ILT65533 IVP65533 JFL65533 JPH65533 JZD65533 KIZ65533 KSV65533 LCR65533 LMN65533 LWJ65533 MGF65533 MQB65533 MZX65533 NJT65533 NTP65533 ODL65533 ONH65533 OXD65533 PGZ65533 PQV65533 QAR65533 QKN65533 QUJ65533 REF65533 ROB65533 RXX65533 SHT65533 SRP65533 TBL65533 TLH65533 TVD65533 UEZ65533 UOV65533 UYR65533 VIN65533 VSJ65533 WCF65533 WMB65533 WVX65533 JL131069 TH131069 ADD131069 AMZ131069 AWV131069 BGR131069 BQN131069 CAJ131069 CKF131069 CUB131069 DDX131069 DNT131069 DXP131069 EHL131069 ERH131069 FBD131069 FKZ131069 FUV131069 GER131069 GON131069 GYJ131069 HIF131069 HSB131069 IBX131069 ILT131069 IVP131069 JFL131069 JPH131069 JZD131069 KIZ131069 KSV131069 LCR131069 LMN131069 LWJ131069 MGF131069 MQB131069 MZX131069 NJT131069 NTP131069 ODL131069 ONH131069 OXD131069 PGZ131069 PQV131069 QAR131069 QKN131069 QUJ131069 REF131069 ROB131069 RXX131069 SHT131069 SRP131069 TBL131069 TLH131069 TVD131069 UEZ131069 UOV131069 UYR131069 VIN131069 VSJ131069 WCF131069 WMB131069 WVX131069 JL196605 TH196605 ADD196605 AMZ196605 AWV196605 BGR196605 BQN196605 CAJ196605 CKF196605 CUB196605 DDX196605 DNT196605 DXP196605 EHL196605 ERH196605 FBD196605 FKZ196605 FUV196605 GER196605 GON196605 GYJ196605 HIF196605 HSB196605 IBX196605 ILT196605 IVP196605 JFL196605 JPH196605 JZD196605 KIZ196605 KSV196605 LCR196605 LMN196605 LWJ196605 MGF196605 MQB196605 MZX196605 NJT196605 NTP196605 ODL196605 ONH196605 OXD196605 PGZ196605 PQV196605 QAR196605 QKN196605 QUJ196605 REF196605 ROB196605 RXX196605 SHT196605 SRP196605 TBL196605 TLH196605 TVD196605 UEZ196605 UOV196605 UYR196605 VIN196605 VSJ196605 WCF196605 WMB196605 WVX196605 JL262141 TH262141 ADD262141 AMZ262141 AWV262141 BGR262141 BQN262141 CAJ262141 CKF262141 CUB262141 DDX262141 DNT262141 DXP262141 EHL262141 ERH262141 FBD262141 FKZ262141 FUV262141 GER262141 GON262141 GYJ262141 HIF262141 HSB262141 IBX262141 ILT262141 IVP262141 JFL262141 JPH262141 JZD262141 KIZ262141 KSV262141 LCR262141 LMN262141 LWJ262141 MGF262141 MQB262141 MZX262141 NJT262141 NTP262141 ODL262141 ONH262141 OXD262141 PGZ262141 PQV262141 QAR262141 QKN262141 QUJ262141 REF262141 ROB262141 RXX262141 SHT262141 SRP262141 TBL262141 TLH262141 TVD262141 UEZ262141 UOV262141 UYR262141 VIN262141 VSJ262141 WCF262141 WMB262141 WVX262141 JL327677 TH327677 ADD327677 AMZ327677 AWV327677 BGR327677 BQN327677 CAJ327677 CKF327677 CUB327677 DDX327677 DNT327677 DXP327677 EHL327677 ERH327677 FBD327677 FKZ327677 FUV327677 GER327677 GON327677 GYJ327677 HIF327677 HSB327677 IBX327677 ILT327677 IVP327677 JFL327677 JPH327677 JZD327677 KIZ327677 KSV327677 LCR327677 LMN327677 LWJ327677 MGF327677 MQB327677 MZX327677 NJT327677 NTP327677 ODL327677 ONH327677 OXD327677 PGZ327677 PQV327677 QAR327677 QKN327677 QUJ327677 REF327677 ROB327677 RXX327677 SHT327677 SRP327677 TBL327677 TLH327677 TVD327677 UEZ327677 UOV327677 UYR327677 VIN327677 VSJ327677 WCF327677 WMB327677 WVX327677 JL393213 TH393213 ADD393213 AMZ393213 AWV393213 BGR393213 BQN393213 CAJ393213 CKF393213 CUB393213 DDX393213 DNT393213 DXP393213 EHL393213 ERH393213 FBD393213 FKZ393213 FUV393213 GER393213 GON393213 GYJ393213 HIF393213 HSB393213 IBX393213 ILT393213 IVP393213 JFL393213 JPH393213 JZD393213 KIZ393213 KSV393213 LCR393213 LMN393213 LWJ393213 MGF393213 MQB393213 MZX393213 NJT393213 NTP393213 ODL393213 ONH393213 OXD393213 PGZ393213 PQV393213 QAR393213 QKN393213 QUJ393213 REF393213 ROB393213 RXX393213 SHT393213 SRP393213 TBL393213 TLH393213 TVD393213 UEZ393213 UOV393213 UYR393213 VIN393213 VSJ393213 WCF393213 WMB393213 WVX393213 JL458749 TH458749 ADD458749 AMZ458749 AWV458749 BGR458749 BQN458749 CAJ458749 CKF458749 CUB458749 DDX458749 DNT458749 DXP458749 EHL458749 ERH458749 FBD458749 FKZ458749 FUV458749 GER458749 GON458749 GYJ458749 HIF458749 HSB458749 IBX458749 ILT458749 IVP458749 JFL458749 JPH458749 JZD458749 KIZ458749 KSV458749 LCR458749 LMN458749 LWJ458749 MGF458749 MQB458749 MZX458749 NJT458749 NTP458749 ODL458749 ONH458749 OXD458749 PGZ458749 PQV458749 QAR458749 QKN458749 QUJ458749 REF458749 ROB458749 RXX458749 SHT458749 SRP458749 TBL458749 TLH458749 TVD458749 UEZ458749 UOV458749 UYR458749 VIN458749 VSJ458749 WCF458749 WMB458749 WVX458749 JL524285 TH524285 ADD524285 AMZ524285 AWV524285 BGR524285 BQN524285 CAJ524285 CKF524285 CUB524285 DDX524285 DNT524285 DXP524285 EHL524285 ERH524285 FBD524285 FKZ524285 FUV524285 GER524285 GON524285 GYJ524285 HIF524285 HSB524285 IBX524285 ILT524285 IVP524285 JFL524285 JPH524285 JZD524285 KIZ524285 KSV524285 LCR524285 LMN524285 LWJ524285 MGF524285 MQB524285 MZX524285 NJT524285 NTP524285 ODL524285 ONH524285 OXD524285 PGZ524285 PQV524285 QAR524285 QKN524285 QUJ524285 REF524285 ROB524285 RXX524285 SHT524285 SRP524285 TBL524285 TLH524285 TVD524285 UEZ524285 UOV524285 UYR524285 VIN524285 VSJ524285 WCF524285 WMB524285 WVX524285 JL589821 TH589821 ADD589821 AMZ589821 AWV589821 BGR589821 BQN589821 CAJ589821 CKF589821 CUB589821 DDX589821 DNT589821 DXP589821 EHL589821 ERH589821 FBD589821 FKZ589821 FUV589821 GER589821 GON589821 GYJ589821 HIF589821 HSB589821 IBX589821 ILT589821 IVP589821 JFL589821 JPH589821 JZD589821 KIZ589821 KSV589821 LCR589821 LMN589821 LWJ589821 MGF589821 MQB589821 MZX589821 NJT589821 NTP589821 ODL589821 ONH589821 OXD589821 PGZ589821 PQV589821 QAR589821 QKN589821 QUJ589821 REF589821 ROB589821 RXX589821 SHT589821 SRP589821 TBL589821 TLH589821 TVD589821 UEZ589821 UOV589821 UYR589821 VIN589821 VSJ589821 WCF589821 WMB589821 WVX589821 JL655357 TH655357 ADD655357 AMZ655357 AWV655357 BGR655357 BQN655357 CAJ655357 CKF655357 CUB655357 DDX655357 DNT655357 DXP655357 EHL655357 ERH655357 FBD655357 FKZ655357 FUV655357 GER655357 GON655357 GYJ655357 HIF655357 HSB655357 IBX655357 ILT655357 IVP655357 JFL655357 JPH655357 JZD655357 KIZ655357 KSV655357 LCR655357 LMN655357 LWJ655357 MGF655357 MQB655357 MZX655357 NJT655357 NTP655357 ODL655357 ONH655357 OXD655357 PGZ655357 PQV655357 QAR655357 QKN655357 QUJ655357 REF655357 ROB655357 RXX655357 SHT655357 SRP655357 TBL655357 TLH655357 TVD655357 UEZ655357 UOV655357 UYR655357 VIN655357 VSJ655357 WCF655357 WMB655357 WVX655357 JL720893 TH720893 ADD720893 AMZ720893 AWV720893 BGR720893 BQN720893 CAJ720893 CKF720893 CUB720893 DDX720893 DNT720893 DXP720893 EHL720893 ERH720893 FBD720893 FKZ720893 FUV720893 GER720893 GON720893 GYJ720893 HIF720893 HSB720893 IBX720893 ILT720893 IVP720893 JFL720893 JPH720893 JZD720893 KIZ720893 KSV720893 LCR720893 LMN720893 LWJ720893 MGF720893 MQB720893 MZX720893 NJT720893 NTP720893 ODL720893 ONH720893 OXD720893 PGZ720893 PQV720893 QAR720893 QKN720893 QUJ720893 REF720893 ROB720893 RXX720893 SHT720893 SRP720893 TBL720893 TLH720893 TVD720893 UEZ720893 UOV720893 UYR720893 VIN720893 VSJ720893 WCF720893 WMB720893 WVX720893 JL786429 TH786429 ADD786429 AMZ786429 AWV786429 BGR786429 BQN786429 CAJ786429 CKF786429 CUB786429 DDX786429 DNT786429 DXP786429 EHL786429 ERH786429 FBD786429 FKZ786429 FUV786429 GER786429 GON786429 GYJ786429 HIF786429 HSB786429 IBX786429 ILT786429 IVP786429 JFL786429 JPH786429 JZD786429 KIZ786429 KSV786429 LCR786429 LMN786429 LWJ786429 MGF786429 MQB786429 MZX786429 NJT786429 NTP786429 ODL786429 ONH786429 OXD786429 PGZ786429 PQV786429 QAR786429 QKN786429 QUJ786429 REF786429 ROB786429 RXX786429 SHT786429 SRP786429 TBL786429 TLH786429 TVD786429 UEZ786429 UOV786429 UYR786429 VIN786429 VSJ786429 WCF786429 WMB786429 WVX786429 JL851965 TH851965 ADD851965 AMZ851965 AWV851965 BGR851965 BQN851965 CAJ851965 CKF851965 CUB851965 DDX851965 DNT851965 DXP851965 EHL851965 ERH851965 FBD851965 FKZ851965 FUV851965 GER851965 GON851965 GYJ851965 HIF851965 HSB851965 IBX851965 ILT851965 IVP851965 JFL851965 JPH851965 JZD851965 KIZ851965 KSV851965 LCR851965 LMN851965 LWJ851965 MGF851965 MQB851965 MZX851965 NJT851965 NTP851965 ODL851965 ONH851965 OXD851965 PGZ851965 PQV851965 QAR851965 QKN851965 QUJ851965 REF851965 ROB851965 RXX851965 SHT851965 SRP851965 TBL851965 TLH851965 TVD851965 UEZ851965 UOV851965 UYR851965 VIN851965 VSJ851965 WCF851965 WMB851965 WVX851965 JL917501 TH917501 ADD917501 AMZ917501 AWV917501 BGR917501 BQN917501 CAJ917501 CKF917501 CUB917501 DDX917501 DNT917501 DXP917501 EHL917501 ERH917501 FBD917501 FKZ917501 FUV917501 GER917501 GON917501 GYJ917501 HIF917501 HSB917501 IBX917501 ILT917501 IVP917501 JFL917501 JPH917501 JZD917501 KIZ917501 KSV917501 LCR917501 LMN917501 LWJ917501 MGF917501 MQB917501 MZX917501 NJT917501 NTP917501 ODL917501 ONH917501 OXD917501 PGZ917501 PQV917501 QAR917501 QKN917501 QUJ917501 REF917501 ROB917501 RXX917501 SHT917501 SRP917501 TBL917501 TLH917501 TVD917501 UEZ917501 UOV917501 UYR917501 VIN917501 VSJ917501 WCF917501 WMB917501 WVX917501 JL983037 TH983037 ADD983037 AMZ983037 AWV983037 BGR983037 BQN983037 CAJ983037 CKF983037 CUB983037 DDX983037 DNT983037 DXP983037 EHL983037 ERH983037 FBD983037 FKZ983037 FUV983037 GER983037 GON983037 GYJ983037 HIF983037 HSB983037 IBX983037 ILT983037 IVP983037 JFL983037 JPH983037 JZD983037 KIZ983037 KSV983037 LCR983037 LMN983037 LWJ983037 MGF983037 MQB983037 MZX983037 NJT983037 NTP983037 ODL983037 ONH983037 OXD983037 PGZ983037 PQV983037 QAR983037 QKN983037 QUJ983037 REF983037 ROB983037 RXX983037 SHT983037 SRP983037 TBL983037 TLH983037 TVD983037 UEZ983037 UOV983037 UYR983037 VIN983037 VSJ983037 WCF983037 WMB983037 WVX983037">
      <formula1>(JH16&lt;=JG16)</formula1>
    </dataValidation>
  </dataValidations>
  <pageMargins left="0.7" right="0.7" top="0.75" bottom="0.75" header="0.3" footer="0.3"/>
  <pageSetup paperSize="9" orientation="portrait" horizontalDpi="0" verticalDpi="0" r:id="rId1"/>
  <drawing r:id="rId2"/>
  <legacy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CE994"/>
  <sheetViews>
    <sheetView zoomScale="80" zoomScaleNormal="80" workbookViewId="0">
      <selection activeCell="CB19" sqref="CB19:CB21"/>
    </sheetView>
  </sheetViews>
  <sheetFormatPr defaultColWidth="14.42578125" defaultRowHeight="15"/>
  <cols>
    <col min="1" max="1" width="2.5703125" style="529" customWidth="1"/>
    <col min="2" max="2" width="22.42578125" style="529" customWidth="1"/>
    <col min="3" max="83" width="7.5703125" style="529" customWidth="1"/>
    <col min="84" max="16384" width="14.42578125" style="529"/>
  </cols>
  <sheetData>
    <row r="1" spans="1:83" ht="11.25" customHeight="1">
      <c r="A1" s="506">
        <v>1</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c r="AG1" s="506"/>
      <c r="AH1" s="506"/>
      <c r="AI1" s="506"/>
      <c r="AJ1" s="506"/>
      <c r="AK1" s="506"/>
      <c r="AL1" s="506"/>
      <c r="AM1" s="506"/>
      <c r="AN1" s="506"/>
      <c r="AO1" s="506"/>
      <c r="AP1" s="506"/>
      <c r="AQ1" s="506"/>
      <c r="AR1" s="506"/>
      <c r="AS1" s="506"/>
      <c r="AT1" s="506"/>
      <c r="AU1" s="506"/>
      <c r="AV1" s="506"/>
      <c r="AW1" s="506"/>
      <c r="AX1" s="507"/>
      <c r="AY1" s="506"/>
      <c r="AZ1" s="506"/>
      <c r="BA1" s="506"/>
      <c r="BB1" s="506"/>
      <c r="BC1" s="506"/>
      <c r="BD1" s="506"/>
      <c r="BE1" s="506"/>
      <c r="BF1" s="506"/>
      <c r="BG1" s="506"/>
      <c r="BH1" s="506"/>
      <c r="BI1" s="506"/>
      <c r="BJ1" s="506"/>
      <c r="BK1" s="507"/>
      <c r="BL1" s="506"/>
      <c r="BM1" s="506"/>
      <c r="BN1" s="506"/>
      <c r="BO1" s="506"/>
      <c r="BP1" s="506"/>
      <c r="BQ1" s="506"/>
      <c r="BR1" s="506"/>
      <c r="BS1" s="506"/>
      <c r="BT1" s="506"/>
      <c r="BU1" s="506"/>
      <c r="BV1" s="506"/>
      <c r="BW1" s="506"/>
      <c r="BX1" s="506"/>
      <c r="BZ1" s="506"/>
      <c r="CA1" s="506"/>
      <c r="CD1" s="506"/>
      <c r="CE1" s="506"/>
    </row>
    <row r="2" spans="1:83" ht="15" customHeight="1">
      <c r="A2" s="506"/>
      <c r="B2" s="506"/>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6"/>
      <c r="AG2" s="506"/>
      <c r="AH2" s="506"/>
      <c r="AI2" s="506"/>
      <c r="AJ2" s="506"/>
      <c r="AK2" s="506"/>
      <c r="AL2" s="506"/>
      <c r="AM2" s="506"/>
      <c r="AN2" s="506"/>
      <c r="AO2" s="506"/>
      <c r="AP2" s="506"/>
      <c r="AQ2" s="506"/>
      <c r="AR2" s="506"/>
      <c r="AS2" s="506"/>
      <c r="AT2" s="506"/>
      <c r="AU2" s="506"/>
      <c r="AV2" s="506"/>
      <c r="AW2" s="506"/>
      <c r="AX2" s="507"/>
      <c r="AY2" s="506"/>
      <c r="AZ2" s="506"/>
      <c r="BA2" s="506"/>
      <c r="BB2" s="506"/>
      <c r="BC2" s="506"/>
      <c r="BD2" s="506"/>
      <c r="BE2" s="506"/>
      <c r="BF2" s="506"/>
      <c r="BG2" s="506"/>
      <c r="BH2" s="506"/>
      <c r="BI2" s="506"/>
      <c r="BJ2" s="1987" t="s">
        <v>845</v>
      </c>
      <c r="BK2" s="1987"/>
      <c r="BL2" s="1987"/>
      <c r="BM2" s="1987"/>
      <c r="BN2" s="1987"/>
      <c r="BO2" s="1987"/>
      <c r="BP2" s="1987"/>
      <c r="BQ2" s="1987"/>
      <c r="BR2" s="506"/>
      <c r="BS2" s="506"/>
      <c r="BT2" s="506"/>
      <c r="BU2" s="506"/>
      <c r="BV2" s="506"/>
      <c r="BW2" s="506"/>
      <c r="BX2" s="506"/>
      <c r="BZ2" s="506"/>
      <c r="CA2" s="506"/>
      <c r="CD2" s="506"/>
      <c r="CE2" s="506"/>
    </row>
    <row r="3" spans="1:83" ht="15" customHeight="1">
      <c r="A3" s="506"/>
      <c r="B3" s="506"/>
      <c r="C3" s="506"/>
      <c r="D3" s="506"/>
      <c r="E3" s="508"/>
      <c r="F3" s="506"/>
      <c r="G3" s="506"/>
      <c r="H3" s="506"/>
      <c r="I3" s="506"/>
      <c r="J3" s="506"/>
      <c r="K3" s="506"/>
      <c r="L3" s="506"/>
      <c r="M3" s="506"/>
      <c r="N3" s="506"/>
      <c r="O3" s="506"/>
      <c r="P3" s="506"/>
      <c r="Q3" s="506"/>
      <c r="R3" s="506"/>
      <c r="S3" s="506"/>
      <c r="T3" s="506"/>
      <c r="U3" s="506"/>
      <c r="V3" s="506"/>
      <c r="W3" s="506"/>
      <c r="X3" s="506"/>
      <c r="Y3" s="506"/>
      <c r="Z3" s="506"/>
      <c r="AA3" s="506"/>
      <c r="AB3" s="506"/>
      <c r="AC3" s="506"/>
      <c r="AD3" s="506"/>
      <c r="AE3" s="506"/>
      <c r="AF3" s="506"/>
      <c r="AG3" s="506"/>
      <c r="AH3" s="506"/>
      <c r="AI3" s="506"/>
      <c r="AJ3" s="506"/>
      <c r="AK3" s="506"/>
      <c r="AL3" s="506"/>
      <c r="AM3" s="506"/>
      <c r="AN3" s="506"/>
      <c r="AO3" s="506"/>
      <c r="AP3" s="506"/>
      <c r="AQ3" s="506"/>
      <c r="AR3" s="506"/>
      <c r="AS3" s="506"/>
      <c r="AT3" s="506"/>
      <c r="AU3" s="506"/>
      <c r="AV3" s="506"/>
      <c r="AW3" s="506"/>
      <c r="AX3" s="507"/>
      <c r="AY3" s="506"/>
      <c r="AZ3" s="506"/>
      <c r="BA3" s="506"/>
      <c r="BB3" s="506"/>
      <c r="BC3" s="506"/>
      <c r="BD3" s="506"/>
      <c r="BE3" s="506"/>
      <c r="BF3" s="506"/>
      <c r="BG3" s="506"/>
      <c r="BH3" s="506"/>
      <c r="BI3" s="506"/>
      <c r="BJ3" s="506"/>
      <c r="BK3" s="507"/>
      <c r="BL3" s="506"/>
      <c r="BM3" s="1988"/>
      <c r="BN3" s="1980"/>
      <c r="BO3" s="530"/>
      <c r="BP3" s="506"/>
      <c r="BQ3" s="506"/>
      <c r="BR3" s="506"/>
      <c r="BS3" s="506"/>
      <c r="BT3" s="506"/>
      <c r="BU3" s="506"/>
      <c r="BV3" s="506"/>
      <c r="BW3" s="506"/>
      <c r="BX3" s="506"/>
      <c r="BZ3" s="506"/>
      <c r="CA3" s="506"/>
      <c r="CD3" s="506"/>
      <c r="CE3" s="506"/>
    </row>
    <row r="4" spans="1:83" ht="17.25" customHeight="1">
      <c r="A4" s="509"/>
      <c r="B4" s="1989" t="s">
        <v>1</v>
      </c>
      <c r="C4" s="1980"/>
      <c r="D4" s="1980"/>
      <c r="E4" s="1980"/>
      <c r="F4" s="1980"/>
      <c r="G4" s="1980"/>
      <c r="H4" s="1980"/>
      <c r="I4" s="1980"/>
      <c r="J4" s="1980"/>
      <c r="K4" s="1980"/>
      <c r="L4" s="1980"/>
      <c r="M4" s="1980"/>
      <c r="N4" s="1980"/>
      <c r="O4" s="1980"/>
      <c r="P4" s="1980"/>
      <c r="Q4" s="1980"/>
      <c r="R4" s="1980"/>
      <c r="S4" s="1980"/>
      <c r="T4" s="1980"/>
      <c r="U4" s="1980"/>
      <c r="V4" s="1980"/>
      <c r="W4" s="1980"/>
      <c r="X4" s="1980"/>
      <c r="Y4" s="1980"/>
      <c r="Z4" s="1980"/>
      <c r="AA4" s="1980"/>
      <c r="AB4" s="1980"/>
      <c r="AC4" s="1980"/>
      <c r="AD4" s="1980"/>
      <c r="AE4" s="1980"/>
      <c r="AF4" s="1980"/>
      <c r="AG4" s="1980"/>
      <c r="AH4" s="1980"/>
      <c r="AI4" s="1980"/>
      <c r="AJ4" s="1980"/>
      <c r="AK4" s="1980"/>
      <c r="AL4" s="1980"/>
      <c r="AM4" s="1980"/>
      <c r="AN4" s="1980"/>
      <c r="AO4" s="1980"/>
      <c r="AP4" s="1980"/>
      <c r="AQ4" s="1980"/>
      <c r="AR4" s="1980"/>
      <c r="AS4" s="1980"/>
      <c r="AT4" s="1980"/>
      <c r="AU4" s="1980"/>
      <c r="AV4" s="1980"/>
      <c r="AW4" s="1980"/>
      <c r="AX4" s="1980"/>
      <c r="AY4" s="1980"/>
      <c r="AZ4" s="1980"/>
      <c r="BA4" s="1980"/>
      <c r="BB4" s="1980"/>
      <c r="BC4" s="1980"/>
      <c r="BD4" s="1980"/>
      <c r="BE4" s="1980"/>
      <c r="BF4" s="1980"/>
      <c r="BG4" s="1980"/>
      <c r="BH4" s="1980"/>
      <c r="BI4" s="1980"/>
      <c r="BJ4" s="1980"/>
      <c r="BK4" s="1980"/>
      <c r="BL4" s="1980"/>
      <c r="BM4" s="1980"/>
      <c r="BN4" s="1980"/>
      <c r="BO4" s="531"/>
      <c r="BP4" s="509"/>
      <c r="BQ4" s="509"/>
      <c r="BR4" s="509"/>
      <c r="BS4" s="509"/>
      <c r="BT4" s="509"/>
      <c r="BU4" s="509"/>
      <c r="BV4" s="509"/>
      <c r="BW4" s="509"/>
      <c r="BX4" s="509"/>
      <c r="BZ4" s="509"/>
      <c r="CA4" s="509"/>
      <c r="CD4" s="509"/>
      <c r="CE4" s="509"/>
    </row>
    <row r="5" spans="1:83" ht="17.25" customHeight="1">
      <c r="A5" s="509"/>
      <c r="B5" s="1989" t="s">
        <v>199</v>
      </c>
      <c r="C5" s="1980"/>
      <c r="D5" s="1980"/>
      <c r="E5" s="1980"/>
      <c r="F5" s="1980"/>
      <c r="G5" s="1980"/>
      <c r="H5" s="1980"/>
      <c r="I5" s="1980"/>
      <c r="J5" s="1980"/>
      <c r="K5" s="1980"/>
      <c r="L5" s="1980"/>
      <c r="M5" s="1980"/>
      <c r="N5" s="1980"/>
      <c r="O5" s="1980"/>
      <c r="P5" s="1980"/>
      <c r="Q5" s="1980"/>
      <c r="R5" s="1980"/>
      <c r="S5" s="1980"/>
      <c r="T5" s="1980"/>
      <c r="U5" s="1980"/>
      <c r="V5" s="1980"/>
      <c r="W5" s="1980"/>
      <c r="X5" s="1980"/>
      <c r="Y5" s="1980"/>
      <c r="Z5" s="1980"/>
      <c r="AA5" s="1980"/>
      <c r="AB5" s="1980"/>
      <c r="AC5" s="1980"/>
      <c r="AD5" s="1980"/>
      <c r="AE5" s="1980"/>
      <c r="AF5" s="1980"/>
      <c r="AG5" s="1980"/>
      <c r="AH5" s="1980"/>
      <c r="AI5" s="1980"/>
      <c r="AJ5" s="1980"/>
      <c r="AK5" s="1980"/>
      <c r="AL5" s="1980"/>
      <c r="AM5" s="1980"/>
      <c r="AN5" s="1980"/>
      <c r="AO5" s="1980"/>
      <c r="AP5" s="1980"/>
      <c r="AQ5" s="1980"/>
      <c r="AR5" s="1980"/>
      <c r="AS5" s="1980"/>
      <c r="AT5" s="1980"/>
      <c r="AU5" s="1980"/>
      <c r="AV5" s="1980"/>
      <c r="AW5" s="1980"/>
      <c r="AX5" s="1980"/>
      <c r="AY5" s="1980"/>
      <c r="AZ5" s="1980"/>
      <c r="BA5" s="1980"/>
      <c r="BB5" s="1980"/>
      <c r="BC5" s="1980"/>
      <c r="BD5" s="1980"/>
      <c r="BE5" s="1980"/>
      <c r="BF5" s="1980"/>
      <c r="BG5" s="1980"/>
      <c r="BH5" s="1980"/>
      <c r="BI5" s="1980"/>
      <c r="BJ5" s="1980"/>
      <c r="BK5" s="1980"/>
      <c r="BL5" s="1980"/>
      <c r="BM5" s="1980"/>
      <c r="BN5" s="1980"/>
      <c r="BO5" s="531"/>
      <c r="BP5" s="509"/>
      <c r="BQ5" s="509"/>
      <c r="BR5" s="509"/>
      <c r="BS5" s="509"/>
      <c r="BT5" s="509"/>
      <c r="BU5" s="509"/>
      <c r="BV5" s="509"/>
      <c r="BW5" s="509"/>
      <c r="BX5" s="509"/>
      <c r="BZ5" s="509"/>
      <c r="CA5" s="509"/>
      <c r="CD5" s="509"/>
      <c r="CE5" s="509"/>
    </row>
    <row r="6" spans="1:83" ht="26.25" customHeight="1">
      <c r="A6" s="510"/>
      <c r="B6" s="1990" t="s">
        <v>846</v>
      </c>
      <c r="C6" s="1991"/>
      <c r="D6" s="1991"/>
      <c r="E6" s="1991"/>
      <c r="F6" s="1991"/>
      <c r="G6" s="1991"/>
      <c r="H6" s="1991"/>
      <c r="I6" s="1991"/>
      <c r="J6" s="1991"/>
      <c r="K6" s="1991"/>
      <c r="L6" s="1991"/>
      <c r="M6" s="1991"/>
      <c r="N6" s="1991"/>
      <c r="O6" s="1991"/>
      <c r="P6" s="1991"/>
      <c r="Q6" s="1991"/>
      <c r="R6" s="1991"/>
      <c r="S6" s="1991"/>
      <c r="T6" s="1991"/>
      <c r="U6" s="1991"/>
      <c r="V6" s="1991"/>
      <c r="W6" s="1991"/>
      <c r="X6" s="1991"/>
      <c r="Y6" s="1991"/>
      <c r="Z6" s="1991"/>
      <c r="AA6" s="1991"/>
      <c r="AB6" s="1991"/>
      <c r="AC6" s="1991"/>
      <c r="AD6" s="1991"/>
      <c r="AE6" s="1991"/>
      <c r="AF6" s="1991"/>
      <c r="AG6" s="1991"/>
      <c r="AH6" s="1991"/>
      <c r="AI6" s="1991"/>
      <c r="AJ6" s="1991"/>
      <c r="AK6" s="1991"/>
      <c r="AL6" s="1991"/>
      <c r="AM6" s="1991"/>
      <c r="AN6" s="1991"/>
      <c r="AO6" s="1991"/>
      <c r="AP6" s="1991"/>
      <c r="AQ6" s="1991"/>
      <c r="AR6" s="1991"/>
      <c r="AS6" s="1991"/>
      <c r="AT6" s="1991"/>
      <c r="AU6" s="1991"/>
      <c r="AV6" s="1991"/>
      <c r="AW6" s="1991"/>
      <c r="AX6" s="1991"/>
      <c r="AY6" s="1991"/>
      <c r="AZ6" s="1991"/>
      <c r="BA6" s="1991"/>
      <c r="BB6" s="1991"/>
      <c r="BC6" s="1991"/>
      <c r="BD6" s="1991"/>
      <c r="BE6" s="1991"/>
      <c r="BF6" s="1991"/>
      <c r="BG6" s="1991"/>
      <c r="BH6" s="1991"/>
      <c r="BI6" s="1991"/>
      <c r="BJ6" s="1991"/>
      <c r="BK6" s="1991"/>
      <c r="BL6" s="1991"/>
      <c r="BM6" s="1991"/>
      <c r="BN6" s="1991"/>
      <c r="BO6" s="531"/>
      <c r="BP6" s="510"/>
      <c r="BQ6" s="510"/>
      <c r="BR6" s="510"/>
      <c r="BS6" s="510"/>
      <c r="BT6" s="510"/>
      <c r="BU6" s="510"/>
      <c r="BV6" s="510"/>
      <c r="BW6" s="510"/>
      <c r="BX6" s="510"/>
      <c r="BZ6" s="510"/>
      <c r="CA6" s="510"/>
      <c r="CD6" s="510"/>
      <c r="CE6" s="510"/>
    </row>
    <row r="7" spans="1:83" ht="17.25" customHeight="1">
      <c r="A7" s="509"/>
      <c r="B7" s="511"/>
      <c r="C7" s="511"/>
      <c r="D7" s="511"/>
      <c r="E7" s="511"/>
      <c r="F7" s="511"/>
      <c r="G7" s="511"/>
      <c r="H7" s="511"/>
      <c r="I7" s="511"/>
      <c r="J7" s="511"/>
      <c r="K7" s="511"/>
      <c r="L7" s="511"/>
      <c r="M7" s="511"/>
      <c r="N7" s="511"/>
      <c r="O7" s="511"/>
      <c r="P7" s="511"/>
      <c r="Q7" s="511"/>
      <c r="R7" s="511"/>
      <c r="S7" s="511"/>
      <c r="T7" s="512" t="s">
        <v>847</v>
      </c>
      <c r="V7" s="1992"/>
      <c r="W7" s="1992"/>
      <c r="X7" s="1992"/>
      <c r="Y7" s="1992"/>
      <c r="AB7" s="513"/>
      <c r="AC7" s="513"/>
      <c r="AD7" s="512"/>
      <c r="AE7" s="512" t="s">
        <v>848</v>
      </c>
      <c r="AF7" s="513"/>
      <c r="AG7" s="513"/>
      <c r="AH7" s="513"/>
      <c r="AI7" s="512"/>
      <c r="AJ7" s="512" t="s">
        <v>848</v>
      </c>
      <c r="AL7" s="1992"/>
      <c r="AM7" s="1992"/>
      <c r="AN7" s="1992"/>
      <c r="AS7" s="512"/>
      <c r="AT7" s="512"/>
      <c r="AU7" s="514"/>
      <c r="AV7" s="514"/>
      <c r="AW7" s="514"/>
      <c r="AX7" s="515"/>
      <c r="AY7" s="511"/>
      <c r="AZ7" s="511"/>
      <c r="BA7" s="511"/>
      <c r="BB7" s="511"/>
      <c r="BC7" s="511"/>
      <c r="BD7" s="511"/>
      <c r="BE7" s="511"/>
      <c r="BF7" s="511"/>
      <c r="BG7" s="511"/>
      <c r="BH7" s="511"/>
      <c r="BI7" s="511"/>
      <c r="BJ7" s="511"/>
      <c r="BK7" s="515"/>
      <c r="BL7" s="511"/>
      <c r="BM7" s="511"/>
      <c r="BN7" s="511"/>
      <c r="BO7" s="511"/>
      <c r="BP7" s="509"/>
      <c r="BQ7" s="509"/>
      <c r="BR7" s="509"/>
      <c r="BS7" s="509"/>
      <c r="BT7" s="509"/>
      <c r="BU7" s="509"/>
      <c r="BV7" s="509"/>
      <c r="BW7" s="509"/>
      <c r="BX7" s="509"/>
      <c r="BZ7" s="509"/>
      <c r="CA7" s="509"/>
      <c r="CD7" s="509"/>
      <c r="CE7" s="509"/>
    </row>
    <row r="8" spans="1:83" ht="12.75" customHeight="1">
      <c r="A8" s="509"/>
      <c r="B8" s="516"/>
      <c r="C8" s="516"/>
      <c r="D8" s="516"/>
      <c r="E8" s="517"/>
      <c r="F8" s="517"/>
      <c r="G8" s="517"/>
      <c r="H8" s="517"/>
      <c r="I8" s="517"/>
      <c r="J8" s="517"/>
      <c r="K8" s="517"/>
      <c r="L8" s="517"/>
      <c r="M8" s="517"/>
      <c r="N8" s="517"/>
      <c r="O8" s="517"/>
      <c r="P8" s="517"/>
      <c r="Q8" s="517"/>
      <c r="R8" s="517"/>
      <c r="S8" s="517"/>
      <c r="T8" s="517"/>
      <c r="U8" s="517"/>
      <c r="V8" s="517"/>
      <c r="W8" s="509"/>
      <c r="X8" s="517"/>
      <c r="Y8" s="517"/>
      <c r="Z8" s="517"/>
      <c r="AA8" s="517"/>
      <c r="AB8" s="517"/>
      <c r="AC8" s="517"/>
      <c r="AD8" s="517"/>
      <c r="AE8" s="517"/>
      <c r="AF8" s="517"/>
      <c r="AG8" s="517"/>
      <c r="AH8" s="517"/>
      <c r="AI8" s="517"/>
      <c r="AJ8" s="517"/>
      <c r="AK8" s="517"/>
      <c r="AL8" s="517"/>
      <c r="AM8" s="517"/>
      <c r="AN8" s="517"/>
      <c r="AO8" s="517"/>
      <c r="AP8" s="517"/>
      <c r="AQ8" s="517"/>
      <c r="AR8" s="517"/>
      <c r="AS8" s="517"/>
      <c r="AT8" s="517"/>
      <c r="AU8" s="517"/>
      <c r="AV8" s="517"/>
      <c r="AW8" s="517"/>
      <c r="AX8" s="517"/>
      <c r="AY8" s="517"/>
      <c r="AZ8" s="517"/>
      <c r="BA8" s="517"/>
      <c r="BB8" s="517"/>
      <c r="BC8" s="517"/>
      <c r="BD8" s="517"/>
      <c r="BE8" s="517"/>
      <c r="BF8" s="517"/>
      <c r="BG8" s="517"/>
      <c r="BH8" s="517"/>
      <c r="BI8" s="517"/>
      <c r="BJ8" s="517"/>
      <c r="BK8" s="517"/>
      <c r="BL8" s="517"/>
      <c r="BM8" s="517"/>
      <c r="BN8" s="518"/>
      <c r="BO8" s="518"/>
      <c r="BP8" s="509"/>
      <c r="BQ8" s="509"/>
      <c r="BR8" s="509"/>
      <c r="BS8" s="509"/>
      <c r="BT8" s="509"/>
      <c r="BU8" s="509"/>
      <c r="BV8" s="509"/>
      <c r="BW8" s="509"/>
      <c r="BX8" s="509"/>
      <c r="BZ8" s="509"/>
      <c r="CA8" s="509"/>
      <c r="CD8" s="509"/>
      <c r="CE8" s="509"/>
    </row>
    <row r="9" spans="1:83" ht="18.75" customHeight="1">
      <c r="A9" s="533"/>
      <c r="B9" s="1979" t="s">
        <v>849</v>
      </c>
      <c r="C9" s="1980"/>
      <c r="D9" s="1980"/>
      <c r="E9" s="1980"/>
      <c r="F9" s="1980"/>
      <c r="G9" s="1980"/>
      <c r="H9" s="1980"/>
      <c r="I9" s="1980"/>
      <c r="J9" s="1981"/>
      <c r="K9" s="1982"/>
      <c r="L9" s="1982"/>
      <c r="M9" s="1982"/>
      <c r="N9" s="1982"/>
      <c r="O9" s="1982"/>
      <c r="P9" s="1982"/>
      <c r="Q9" s="1982"/>
      <c r="R9" s="1982"/>
      <c r="S9" s="1982"/>
      <c r="T9" s="1982"/>
      <c r="U9" s="1983"/>
      <c r="V9" s="532"/>
      <c r="W9" s="519"/>
      <c r="AC9" s="533" t="s">
        <v>850</v>
      </c>
      <c r="AH9" s="535"/>
      <c r="AI9" s="1984"/>
      <c r="AJ9" s="1984"/>
      <c r="AK9" s="1984"/>
      <c r="AL9" s="1984"/>
      <c r="AM9" s="1984"/>
      <c r="AN9" s="1984"/>
      <c r="AO9" s="1984"/>
      <c r="AP9" s="1984"/>
      <c r="AQ9" s="1984"/>
      <c r="AR9" s="1984"/>
      <c r="AS9" s="1984"/>
      <c r="AU9" s="533"/>
      <c r="AW9" s="520"/>
      <c r="AX9" s="520"/>
      <c r="AY9" s="520"/>
      <c r="AZ9" s="533" t="s">
        <v>851</v>
      </c>
      <c r="BA9" s="520"/>
      <c r="BB9" s="520"/>
      <c r="BC9" s="520"/>
      <c r="BD9" s="520"/>
      <c r="BE9" s="520"/>
      <c r="BF9" s="520"/>
      <c r="BG9" s="520"/>
      <c r="BH9" s="1985"/>
      <c r="BI9" s="1986"/>
      <c r="BJ9" s="1986"/>
      <c r="BK9" s="1986"/>
      <c r="BL9" s="1986"/>
      <c r="BM9" s="1986"/>
      <c r="BN9" s="1986"/>
      <c r="BO9" s="1986"/>
      <c r="BP9" s="1986"/>
      <c r="BQ9" s="1986"/>
      <c r="BR9" s="1986"/>
      <c r="BS9" s="533"/>
      <c r="BT9" s="533"/>
      <c r="BU9" s="533"/>
      <c r="BV9" s="533"/>
      <c r="BW9" s="533"/>
      <c r="BX9" s="533"/>
      <c r="BZ9" s="533"/>
      <c r="CA9" s="533"/>
      <c r="CD9" s="533"/>
      <c r="CE9" s="533"/>
    </row>
    <row r="10" spans="1:83" ht="18.75" customHeight="1">
      <c r="A10" s="533"/>
      <c r="B10" s="1979" t="s">
        <v>852</v>
      </c>
      <c r="C10" s="1980"/>
      <c r="D10" s="1980"/>
      <c r="E10" s="1980"/>
      <c r="F10" s="1980"/>
      <c r="G10" s="1980"/>
      <c r="H10" s="1980"/>
      <c r="I10" s="1980"/>
      <c r="J10" s="1981"/>
      <c r="K10" s="1982"/>
      <c r="L10" s="1982"/>
      <c r="M10" s="1982"/>
      <c r="N10" s="1982"/>
      <c r="O10" s="1982"/>
      <c r="P10" s="1982"/>
      <c r="Q10" s="1982"/>
      <c r="R10" s="1982"/>
      <c r="S10" s="1982"/>
      <c r="T10" s="1982"/>
      <c r="U10" s="1983"/>
      <c r="V10" s="532"/>
      <c r="W10" s="519"/>
      <c r="AC10" s="533" t="s">
        <v>853</v>
      </c>
      <c r="AH10" s="535"/>
      <c r="AI10" s="1984"/>
      <c r="AJ10" s="1984"/>
      <c r="AK10" s="1984"/>
      <c r="AL10" s="1984"/>
      <c r="AM10" s="1984"/>
      <c r="AN10" s="1984"/>
      <c r="AO10" s="1984"/>
      <c r="AP10" s="1984"/>
      <c r="AQ10" s="1984"/>
      <c r="AR10" s="1984"/>
      <c r="AS10" s="1984"/>
      <c r="AU10" s="533"/>
      <c r="AW10" s="520"/>
      <c r="AX10" s="520"/>
      <c r="AY10" s="520"/>
      <c r="AZ10" s="533" t="s">
        <v>854</v>
      </c>
      <c r="BA10" s="520"/>
      <c r="BB10" s="520"/>
      <c r="BC10" s="520"/>
      <c r="BD10" s="520"/>
      <c r="BE10" s="520"/>
      <c r="BF10" s="520"/>
      <c r="BG10" s="520"/>
      <c r="BH10" s="1985"/>
      <c r="BI10" s="1986"/>
      <c r="BJ10" s="1986"/>
      <c r="BK10" s="1986"/>
      <c r="BL10" s="1986"/>
      <c r="BM10" s="1986"/>
      <c r="BN10" s="1986"/>
      <c r="BO10" s="1986"/>
      <c r="BP10" s="1986"/>
      <c r="BQ10" s="1986"/>
      <c r="BR10" s="1986"/>
      <c r="BS10" s="533"/>
      <c r="BT10" s="533"/>
      <c r="BU10" s="533"/>
      <c r="BV10" s="533"/>
      <c r="BW10" s="533"/>
      <c r="BX10" s="533"/>
      <c r="BZ10" s="533"/>
      <c r="CA10" s="533"/>
      <c r="CD10" s="533"/>
      <c r="CE10" s="533"/>
    </row>
    <row r="11" spans="1:83" ht="18.75" customHeight="1">
      <c r="A11" s="533"/>
      <c r="B11" s="1979" t="s">
        <v>855</v>
      </c>
      <c r="C11" s="1980"/>
      <c r="D11" s="1980"/>
      <c r="E11" s="1980"/>
      <c r="F11" s="1980"/>
      <c r="G11" s="1980"/>
      <c r="H11" s="1980"/>
      <c r="I11" s="1980"/>
      <c r="J11" s="1981"/>
      <c r="K11" s="1982"/>
      <c r="L11" s="1982"/>
      <c r="M11" s="1982"/>
      <c r="N11" s="1982"/>
      <c r="O11" s="1982"/>
      <c r="P11" s="1982"/>
      <c r="Q11" s="1982"/>
      <c r="R11" s="1982"/>
      <c r="S11" s="1982"/>
      <c r="T11" s="1982"/>
      <c r="U11" s="1983"/>
      <c r="V11" s="532"/>
      <c r="W11" s="519"/>
      <c r="X11" s="519"/>
      <c r="Y11" s="519"/>
      <c r="Z11" s="519"/>
      <c r="AA11" s="519"/>
      <c r="AB11" s="519"/>
      <c r="AC11" s="519"/>
      <c r="AD11" s="519"/>
      <c r="AE11" s="519"/>
      <c r="AF11" s="519"/>
      <c r="AG11" s="519"/>
      <c r="AH11" s="519"/>
      <c r="AI11" s="519"/>
      <c r="AJ11" s="521"/>
      <c r="AK11" s="519"/>
      <c r="AL11" s="519"/>
      <c r="AM11" s="519"/>
      <c r="AN11" s="519"/>
      <c r="AO11" s="519"/>
      <c r="AP11" s="519"/>
      <c r="AQ11" s="519"/>
      <c r="AR11" s="519"/>
      <c r="AS11" s="519"/>
      <c r="AT11" s="519"/>
      <c r="AU11" s="519"/>
      <c r="AW11" s="520"/>
      <c r="AX11" s="520"/>
      <c r="AY11" s="520"/>
      <c r="AZ11" s="533" t="s">
        <v>856</v>
      </c>
      <c r="BA11" s="520"/>
      <c r="BB11" s="520"/>
      <c r="BC11" s="520"/>
      <c r="BD11" s="520"/>
      <c r="BE11" s="520"/>
      <c r="BF11" s="520"/>
      <c r="BG11" s="520"/>
      <c r="BH11" s="1985"/>
      <c r="BI11" s="1986"/>
      <c r="BJ11" s="1986"/>
      <c r="BK11" s="1986"/>
      <c r="BL11" s="1986"/>
      <c r="BM11" s="1986"/>
      <c r="BN11" s="1986"/>
      <c r="BO11" s="1986"/>
      <c r="BP11" s="1986"/>
      <c r="BQ11" s="1986"/>
      <c r="BR11" s="1986"/>
      <c r="BS11" s="533"/>
      <c r="BT11" s="533"/>
      <c r="BU11" s="533"/>
      <c r="BV11" s="533"/>
      <c r="BW11" s="533"/>
      <c r="BX11" s="533"/>
      <c r="BZ11" s="533"/>
      <c r="CA11" s="533"/>
      <c r="CD11" s="533"/>
      <c r="CE11" s="533"/>
    </row>
    <row r="12" spans="1:83" ht="12.75" customHeight="1" thickBot="1">
      <c r="A12" s="533"/>
      <c r="B12" s="521"/>
      <c r="C12" s="521"/>
      <c r="D12" s="521"/>
      <c r="E12" s="519"/>
      <c r="F12" s="519"/>
      <c r="G12" s="519"/>
      <c r="H12" s="521"/>
      <c r="I12" s="519"/>
      <c r="J12" s="519"/>
      <c r="K12" s="519"/>
      <c r="L12" s="519"/>
      <c r="M12" s="519"/>
      <c r="N12" s="519"/>
      <c r="O12" s="519"/>
      <c r="P12" s="519"/>
      <c r="Q12" s="519"/>
      <c r="R12" s="519"/>
      <c r="S12" s="519"/>
      <c r="T12" s="519"/>
      <c r="U12" s="519"/>
      <c r="V12" s="519"/>
      <c r="W12" s="519"/>
      <c r="X12" s="519"/>
      <c r="Y12" s="519"/>
      <c r="Z12" s="519"/>
      <c r="AA12" s="519"/>
      <c r="AB12" s="519"/>
      <c r="AC12" s="519"/>
      <c r="AD12" s="519"/>
      <c r="AE12" s="519"/>
      <c r="AF12" s="519"/>
      <c r="AG12" s="519"/>
      <c r="AH12" s="519"/>
      <c r="AI12" s="519"/>
      <c r="AJ12" s="521"/>
      <c r="AK12" s="519"/>
      <c r="AL12" s="519"/>
      <c r="AM12" s="519"/>
      <c r="AN12" s="519"/>
      <c r="AO12" s="519"/>
      <c r="AP12" s="519"/>
      <c r="AQ12" s="519"/>
      <c r="AR12" s="519"/>
      <c r="AS12" s="519"/>
      <c r="AT12" s="519"/>
      <c r="AU12" s="519"/>
      <c r="AV12" s="519"/>
      <c r="AW12" s="519"/>
      <c r="AX12" s="521"/>
      <c r="AY12" s="519"/>
      <c r="AZ12" s="519"/>
      <c r="BA12" s="519"/>
      <c r="BB12" s="519"/>
      <c r="BC12" s="519"/>
      <c r="BD12" s="519"/>
      <c r="BE12" s="519"/>
      <c r="BF12" s="519"/>
      <c r="BG12" s="519"/>
      <c r="BH12" s="519"/>
      <c r="BI12" s="519"/>
      <c r="BJ12" s="519"/>
      <c r="BK12" s="521"/>
      <c r="BL12" s="519"/>
      <c r="BM12" s="519"/>
      <c r="BN12" s="519"/>
      <c r="BO12" s="519"/>
      <c r="BP12" s="533"/>
      <c r="BQ12" s="533"/>
      <c r="BR12" s="533"/>
      <c r="BS12" s="533"/>
      <c r="BT12" s="533"/>
      <c r="BU12" s="533"/>
      <c r="BV12" s="533"/>
      <c r="BW12" s="533"/>
      <c r="BX12" s="533"/>
      <c r="BZ12" s="533"/>
      <c r="CA12" s="533"/>
      <c r="CD12" s="533"/>
      <c r="CE12" s="533"/>
    </row>
    <row r="13" spans="1:83" ht="29.25" customHeight="1">
      <c r="A13" s="533"/>
      <c r="B13" s="1993" t="s">
        <v>857</v>
      </c>
      <c r="C13" s="1996" t="s">
        <v>858</v>
      </c>
      <c r="D13" s="1997"/>
      <c r="E13" s="1997"/>
      <c r="F13" s="1997"/>
      <c r="G13" s="1998"/>
      <c r="H13" s="1996" t="s">
        <v>859</v>
      </c>
      <c r="I13" s="1997"/>
      <c r="J13" s="1997"/>
      <c r="K13" s="1997"/>
      <c r="L13" s="1997"/>
      <c r="M13" s="1998"/>
      <c r="N13" s="1996" t="s">
        <v>860</v>
      </c>
      <c r="O13" s="2005"/>
      <c r="P13" s="2005"/>
      <c r="Q13" s="2005"/>
      <c r="R13" s="2005"/>
      <c r="S13" s="2006"/>
      <c r="T13" s="1996" t="s">
        <v>213</v>
      </c>
      <c r="U13" s="2005"/>
      <c r="V13" s="2005"/>
      <c r="W13" s="2005"/>
      <c r="X13" s="2005"/>
      <c r="Y13" s="2005"/>
      <c r="Z13" s="2005"/>
      <c r="AA13" s="2005"/>
      <c r="AB13" s="2005"/>
      <c r="AC13" s="2006"/>
      <c r="AD13" s="2013" t="s">
        <v>214</v>
      </c>
      <c r="AE13" s="1998"/>
      <c r="AF13" s="2014" t="s">
        <v>550</v>
      </c>
      <c r="AG13" s="2014"/>
      <c r="AH13" s="2014"/>
      <c r="AI13" s="2014"/>
      <c r="AJ13" s="2021" t="s">
        <v>215</v>
      </c>
      <c r="AK13" s="2033"/>
      <c r="AL13" s="2033"/>
      <c r="AM13" s="2033"/>
      <c r="AN13" s="2033"/>
      <c r="AO13" s="2033"/>
      <c r="AP13" s="2033"/>
      <c r="AQ13" s="2033"/>
      <c r="AR13" s="2033"/>
      <c r="AS13" s="2033"/>
      <c r="AT13" s="2033"/>
      <c r="AU13" s="2033"/>
      <c r="AV13" s="2033"/>
      <c r="AW13" s="2022"/>
      <c r="AX13" s="2021" t="s">
        <v>216</v>
      </c>
      <c r="AY13" s="2033"/>
      <c r="AZ13" s="2033"/>
      <c r="BA13" s="2033"/>
      <c r="BB13" s="2033"/>
      <c r="BC13" s="2033"/>
      <c r="BD13" s="2033"/>
      <c r="BE13" s="2033"/>
      <c r="BF13" s="2033"/>
      <c r="BG13" s="2033"/>
      <c r="BH13" s="2033"/>
      <c r="BI13" s="2033"/>
      <c r="BJ13" s="2033"/>
      <c r="BK13" s="2033"/>
      <c r="BL13" s="2033"/>
      <c r="BM13" s="2033"/>
      <c r="BN13" s="2033"/>
      <c r="BO13" s="2022"/>
      <c r="BP13" s="2036" t="s">
        <v>217</v>
      </c>
      <c r="BQ13" s="1997"/>
      <c r="BR13" s="1997"/>
      <c r="BS13" s="1998"/>
      <c r="BT13" s="536"/>
      <c r="BU13" s="2037" t="s">
        <v>57</v>
      </c>
      <c r="BV13" s="2038" t="s">
        <v>145</v>
      </c>
      <c r="BW13" s="2039"/>
      <c r="BX13" s="2040" t="s">
        <v>861</v>
      </c>
      <c r="BY13" s="2040"/>
      <c r="BZ13" s="2037" t="s">
        <v>862</v>
      </c>
      <c r="CA13" s="2037" t="s">
        <v>165</v>
      </c>
      <c r="CB13" s="2053" t="s">
        <v>863</v>
      </c>
      <c r="CC13" s="2054"/>
      <c r="CD13" s="2025" t="s">
        <v>864</v>
      </c>
      <c r="CE13" s="2028" t="s">
        <v>865</v>
      </c>
    </row>
    <row r="14" spans="1:83" ht="21.75" customHeight="1">
      <c r="A14" s="533"/>
      <c r="B14" s="1994"/>
      <c r="C14" s="1999"/>
      <c r="D14" s="2000"/>
      <c r="E14" s="2000"/>
      <c r="F14" s="2000"/>
      <c r="G14" s="2001"/>
      <c r="H14" s="2002"/>
      <c r="I14" s="2003"/>
      <c r="J14" s="2003"/>
      <c r="K14" s="2003"/>
      <c r="L14" s="2003"/>
      <c r="M14" s="2004"/>
      <c r="N14" s="2007"/>
      <c r="O14" s="2008"/>
      <c r="P14" s="2008"/>
      <c r="Q14" s="2008"/>
      <c r="R14" s="2008"/>
      <c r="S14" s="2009"/>
      <c r="T14" s="2007"/>
      <c r="U14" s="2008"/>
      <c r="V14" s="2008"/>
      <c r="W14" s="2008"/>
      <c r="X14" s="2008"/>
      <c r="Y14" s="2008"/>
      <c r="Z14" s="2008"/>
      <c r="AA14" s="2008"/>
      <c r="AB14" s="2008"/>
      <c r="AC14" s="2009"/>
      <c r="AD14" s="2002"/>
      <c r="AE14" s="2004"/>
      <c r="AF14" s="2014"/>
      <c r="AG14" s="2014"/>
      <c r="AH14" s="2014"/>
      <c r="AI14" s="2014"/>
      <c r="AJ14" s="2031" t="s">
        <v>227</v>
      </c>
      <c r="AK14" s="2032" t="s">
        <v>225</v>
      </c>
      <c r="AL14" s="2033"/>
      <c r="AM14" s="2022"/>
      <c r="AN14" s="2034" t="s">
        <v>265</v>
      </c>
      <c r="AO14" s="1998"/>
      <c r="AP14" s="2035" t="s">
        <v>267</v>
      </c>
      <c r="AQ14" s="1998"/>
      <c r="AR14" s="2021" t="s">
        <v>226</v>
      </c>
      <c r="AS14" s="2033"/>
      <c r="AT14" s="2033"/>
      <c r="AU14" s="2033"/>
      <c r="AV14" s="2033"/>
      <c r="AW14" s="2022"/>
      <c r="AX14" s="2015" t="s">
        <v>227</v>
      </c>
      <c r="AY14" s="2041" t="s">
        <v>225</v>
      </c>
      <c r="AZ14" s="1998"/>
      <c r="BA14" s="2034" t="s">
        <v>265</v>
      </c>
      <c r="BB14" s="1998"/>
      <c r="BC14" s="2035" t="s">
        <v>267</v>
      </c>
      <c r="BD14" s="1998"/>
      <c r="BE14" s="2021" t="s">
        <v>226</v>
      </c>
      <c r="BF14" s="2033"/>
      <c r="BG14" s="2033"/>
      <c r="BH14" s="2033"/>
      <c r="BI14" s="2033"/>
      <c r="BJ14" s="2022"/>
      <c r="BK14" s="2042" t="s">
        <v>82</v>
      </c>
      <c r="BL14" s="2021" t="s">
        <v>228</v>
      </c>
      <c r="BM14" s="2033"/>
      <c r="BN14" s="2015" t="s">
        <v>84</v>
      </c>
      <c r="BO14" s="2024" t="s">
        <v>268</v>
      </c>
      <c r="BP14" s="2002"/>
      <c r="BQ14" s="2003"/>
      <c r="BR14" s="2003"/>
      <c r="BS14" s="2004"/>
      <c r="BT14" s="536"/>
      <c r="BU14" s="1994"/>
      <c r="BV14" s="2057" t="s">
        <v>58</v>
      </c>
      <c r="BW14" s="2057" t="s">
        <v>59</v>
      </c>
      <c r="BX14" s="2058" t="s">
        <v>866</v>
      </c>
      <c r="BY14" s="2061" t="s">
        <v>270</v>
      </c>
      <c r="BZ14" s="1994"/>
      <c r="CA14" s="1994"/>
      <c r="CB14" s="2055"/>
      <c r="CC14" s="2056"/>
      <c r="CD14" s="2026"/>
      <c r="CE14" s="2029"/>
    </row>
    <row r="15" spans="1:83" ht="29.25" customHeight="1" thickBot="1">
      <c r="A15" s="533"/>
      <c r="B15" s="1994"/>
      <c r="C15" s="2015" t="s">
        <v>55</v>
      </c>
      <c r="D15" s="2015" t="s">
        <v>56</v>
      </c>
      <c r="E15" s="2015" t="s">
        <v>26</v>
      </c>
      <c r="F15" s="2015" t="s">
        <v>53</v>
      </c>
      <c r="G15" s="2015" t="s">
        <v>54</v>
      </c>
      <c r="H15" s="1999"/>
      <c r="I15" s="2000"/>
      <c r="J15" s="2000"/>
      <c r="K15" s="2000"/>
      <c r="L15" s="2000"/>
      <c r="M15" s="2001"/>
      <c r="N15" s="2010"/>
      <c r="O15" s="2011"/>
      <c r="P15" s="2011"/>
      <c r="Q15" s="2011"/>
      <c r="R15" s="2011"/>
      <c r="S15" s="2012"/>
      <c r="T15" s="2010"/>
      <c r="U15" s="2011"/>
      <c r="V15" s="2011"/>
      <c r="W15" s="2011"/>
      <c r="X15" s="2011"/>
      <c r="Y15" s="2011"/>
      <c r="Z15" s="2011"/>
      <c r="AA15" s="2011"/>
      <c r="AB15" s="2011"/>
      <c r="AC15" s="2012"/>
      <c r="AD15" s="1999"/>
      <c r="AE15" s="2001"/>
      <c r="AF15" s="2018" t="s">
        <v>867</v>
      </c>
      <c r="AG15" s="2020" t="s">
        <v>93</v>
      </c>
      <c r="AH15" s="2020"/>
      <c r="AI15" s="2020"/>
      <c r="AJ15" s="2002"/>
      <c r="AK15" s="2015" t="s">
        <v>110</v>
      </c>
      <c r="AL15" s="2015" t="s">
        <v>232</v>
      </c>
      <c r="AM15" s="2015" t="s">
        <v>868</v>
      </c>
      <c r="AN15" s="1999"/>
      <c r="AO15" s="2001"/>
      <c r="AP15" s="2000"/>
      <c r="AQ15" s="2001"/>
      <c r="AR15" s="2021" t="s">
        <v>95</v>
      </c>
      <c r="AS15" s="2022"/>
      <c r="AT15" s="2021" t="s">
        <v>96</v>
      </c>
      <c r="AU15" s="2033"/>
      <c r="AV15" s="2033"/>
      <c r="AW15" s="2022"/>
      <c r="AX15" s="2016"/>
      <c r="AY15" s="2000"/>
      <c r="AZ15" s="2001"/>
      <c r="BA15" s="1999"/>
      <c r="BB15" s="2001"/>
      <c r="BC15" s="2000"/>
      <c r="BD15" s="2001"/>
      <c r="BE15" s="2021" t="s">
        <v>95</v>
      </c>
      <c r="BF15" s="2022"/>
      <c r="BG15" s="2021" t="s">
        <v>96</v>
      </c>
      <c r="BH15" s="2033"/>
      <c r="BI15" s="2033"/>
      <c r="BJ15" s="2022"/>
      <c r="BK15" s="2016"/>
      <c r="BL15" s="2015" t="s">
        <v>98</v>
      </c>
      <c r="BM15" s="2031" t="s">
        <v>99</v>
      </c>
      <c r="BN15" s="2016"/>
      <c r="BO15" s="2016"/>
      <c r="BP15" s="1999"/>
      <c r="BQ15" s="2000"/>
      <c r="BR15" s="2000"/>
      <c r="BS15" s="2001"/>
      <c r="BT15" s="536"/>
      <c r="BU15" s="1994"/>
      <c r="BV15" s="2016"/>
      <c r="BW15" s="2016"/>
      <c r="BX15" s="2059"/>
      <c r="BY15" s="2062"/>
      <c r="BZ15" s="1994"/>
      <c r="CA15" s="1994"/>
      <c r="CB15" s="2055"/>
      <c r="CC15" s="2056"/>
      <c r="CD15" s="2026"/>
      <c r="CE15" s="2029"/>
    </row>
    <row r="16" spans="1:83" ht="79.5" customHeight="1">
      <c r="A16" s="522"/>
      <c r="B16" s="1994"/>
      <c r="C16" s="2016"/>
      <c r="D16" s="2016"/>
      <c r="E16" s="2016"/>
      <c r="F16" s="2016"/>
      <c r="G16" s="2016"/>
      <c r="H16" s="2031" t="s">
        <v>218</v>
      </c>
      <c r="I16" s="1998"/>
      <c r="J16" s="537" t="s">
        <v>61</v>
      </c>
      <c r="K16" s="538" t="s">
        <v>869</v>
      </c>
      <c r="L16" s="538" t="s">
        <v>870</v>
      </c>
      <c r="M16" s="2044" t="s">
        <v>65</v>
      </c>
      <c r="N16" s="2024" t="s">
        <v>261</v>
      </c>
      <c r="O16" s="538" t="s">
        <v>61</v>
      </c>
      <c r="P16" s="538" t="s">
        <v>871</v>
      </c>
      <c r="Q16" s="538" t="s">
        <v>869</v>
      </c>
      <c r="R16" s="539" t="s">
        <v>870</v>
      </c>
      <c r="S16" s="2044" t="s">
        <v>69</v>
      </c>
      <c r="T16" s="2042" t="s">
        <v>219</v>
      </c>
      <c r="U16" s="2015" t="s">
        <v>220</v>
      </c>
      <c r="V16" s="2024" t="s">
        <v>262</v>
      </c>
      <c r="W16" s="2015" t="s">
        <v>33</v>
      </c>
      <c r="X16" s="2015" t="s">
        <v>73</v>
      </c>
      <c r="Y16" s="2024" t="s">
        <v>263</v>
      </c>
      <c r="Z16" s="2015" t="s">
        <v>221</v>
      </c>
      <c r="AA16" s="2015" t="s">
        <v>35</v>
      </c>
      <c r="AB16" s="2024" t="s">
        <v>872</v>
      </c>
      <c r="AC16" s="2015" t="s">
        <v>223</v>
      </c>
      <c r="AD16" s="2050">
        <v>1</v>
      </c>
      <c r="AE16" s="2050" t="s">
        <v>231</v>
      </c>
      <c r="AF16" s="2018"/>
      <c r="AG16" s="2018" t="s">
        <v>107</v>
      </c>
      <c r="AH16" s="2018" t="s">
        <v>108</v>
      </c>
      <c r="AI16" s="2047" t="s">
        <v>109</v>
      </c>
      <c r="AJ16" s="2002"/>
      <c r="AK16" s="2016"/>
      <c r="AL16" s="2016"/>
      <c r="AM16" s="2016"/>
      <c r="AN16" s="2049" t="s">
        <v>110</v>
      </c>
      <c r="AO16" s="2049" t="s">
        <v>113</v>
      </c>
      <c r="AP16" s="2049" t="s">
        <v>110</v>
      </c>
      <c r="AQ16" s="2049" t="s">
        <v>113</v>
      </c>
      <c r="AR16" s="2021" t="s">
        <v>114</v>
      </c>
      <c r="AS16" s="2022"/>
      <c r="AT16" s="2021" t="s">
        <v>114</v>
      </c>
      <c r="AU16" s="2022"/>
      <c r="AV16" s="2021" t="s">
        <v>115</v>
      </c>
      <c r="AW16" s="2022"/>
      <c r="AX16" s="2016"/>
      <c r="AY16" s="2023" t="s">
        <v>110</v>
      </c>
      <c r="AZ16" s="2015" t="s">
        <v>113</v>
      </c>
      <c r="BA16" s="2049" t="s">
        <v>110</v>
      </c>
      <c r="BB16" s="2049" t="s">
        <v>113</v>
      </c>
      <c r="BC16" s="2049" t="s">
        <v>110</v>
      </c>
      <c r="BD16" s="2049" t="s">
        <v>113</v>
      </c>
      <c r="BE16" s="2021" t="s">
        <v>114</v>
      </c>
      <c r="BF16" s="2022"/>
      <c r="BG16" s="2043" t="s">
        <v>114</v>
      </c>
      <c r="BH16" s="2022"/>
      <c r="BI16" s="2043" t="s">
        <v>115</v>
      </c>
      <c r="BJ16" s="2022"/>
      <c r="BK16" s="2016"/>
      <c r="BL16" s="2016"/>
      <c r="BM16" s="2002"/>
      <c r="BN16" s="2016"/>
      <c r="BO16" s="2016"/>
      <c r="BP16" s="1993">
        <v>0</v>
      </c>
      <c r="BQ16" s="1993">
        <v>1</v>
      </c>
      <c r="BR16" s="1993">
        <v>2</v>
      </c>
      <c r="BS16" s="1993">
        <v>3</v>
      </c>
      <c r="BT16" s="540"/>
      <c r="BU16" s="1994"/>
      <c r="BV16" s="2016"/>
      <c r="BW16" s="2016"/>
      <c r="BX16" s="2059"/>
      <c r="BY16" s="2062"/>
      <c r="BZ16" s="1994"/>
      <c r="CA16" s="1994"/>
      <c r="CB16" s="2051" t="s">
        <v>873</v>
      </c>
      <c r="CC16" s="2051" t="s">
        <v>874</v>
      </c>
      <c r="CD16" s="2026"/>
      <c r="CE16" s="2029"/>
    </row>
    <row r="17" spans="1:83" ht="63.75" customHeight="1">
      <c r="A17" s="522"/>
      <c r="B17" s="1995"/>
      <c r="C17" s="2017"/>
      <c r="D17" s="2017"/>
      <c r="E17" s="2017"/>
      <c r="F17" s="2017"/>
      <c r="G17" s="2017"/>
      <c r="H17" s="1999"/>
      <c r="I17" s="2001"/>
      <c r="J17" s="541" t="s">
        <v>118</v>
      </c>
      <c r="K17" s="542" t="s">
        <v>120</v>
      </c>
      <c r="L17" s="543" t="s">
        <v>121</v>
      </c>
      <c r="M17" s="2045"/>
      <c r="N17" s="2017"/>
      <c r="O17" s="544" t="s">
        <v>123</v>
      </c>
      <c r="P17" s="542" t="s">
        <v>124</v>
      </c>
      <c r="Q17" s="541" t="s">
        <v>125</v>
      </c>
      <c r="R17" s="544" t="s">
        <v>126</v>
      </c>
      <c r="S17" s="2045"/>
      <c r="T17" s="2046"/>
      <c r="U17" s="2017"/>
      <c r="V17" s="2017"/>
      <c r="W17" s="2017"/>
      <c r="X17" s="2017"/>
      <c r="Y17" s="2017"/>
      <c r="Z17" s="2017"/>
      <c r="AA17" s="2017"/>
      <c r="AB17" s="2017"/>
      <c r="AC17" s="2017"/>
      <c r="AD17" s="2017"/>
      <c r="AE17" s="2017"/>
      <c r="AF17" s="2019"/>
      <c r="AG17" s="2019"/>
      <c r="AH17" s="2019"/>
      <c r="AI17" s="2048"/>
      <c r="AJ17" s="1999"/>
      <c r="AK17" s="2017"/>
      <c r="AL17" s="2017"/>
      <c r="AM17" s="2017"/>
      <c r="AN17" s="2017"/>
      <c r="AO17" s="2017"/>
      <c r="AP17" s="2017"/>
      <c r="AQ17" s="2017"/>
      <c r="AR17" s="545" t="s">
        <v>129</v>
      </c>
      <c r="AS17" s="546" t="s">
        <v>130</v>
      </c>
      <c r="AT17" s="546" t="s">
        <v>129</v>
      </c>
      <c r="AU17" s="546" t="s">
        <v>130</v>
      </c>
      <c r="AV17" s="546" t="s">
        <v>129</v>
      </c>
      <c r="AW17" s="547" t="s">
        <v>130</v>
      </c>
      <c r="AX17" s="2017"/>
      <c r="AY17" s="2001"/>
      <c r="AZ17" s="2017"/>
      <c r="BA17" s="2017"/>
      <c r="BB17" s="2017"/>
      <c r="BC17" s="2017"/>
      <c r="BD17" s="2017"/>
      <c r="BE17" s="546" t="s">
        <v>129</v>
      </c>
      <c r="BF17" s="546" t="s">
        <v>130</v>
      </c>
      <c r="BG17" s="546" t="s">
        <v>129</v>
      </c>
      <c r="BH17" s="546" t="s">
        <v>130</v>
      </c>
      <c r="BI17" s="546" t="s">
        <v>129</v>
      </c>
      <c r="BJ17" s="548" t="s">
        <v>130</v>
      </c>
      <c r="BK17" s="2017"/>
      <c r="BL17" s="2017"/>
      <c r="BM17" s="1999"/>
      <c r="BN17" s="2017"/>
      <c r="BO17" s="2017"/>
      <c r="BP17" s="2017"/>
      <c r="BQ17" s="2017"/>
      <c r="BR17" s="2017"/>
      <c r="BS17" s="2017"/>
      <c r="BT17" s="536"/>
      <c r="BU17" s="1995"/>
      <c r="BV17" s="2017"/>
      <c r="BW17" s="2017"/>
      <c r="BX17" s="2060"/>
      <c r="BY17" s="2063"/>
      <c r="BZ17" s="1995"/>
      <c r="CA17" s="1995"/>
      <c r="CB17" s="2052"/>
      <c r="CC17" s="2052"/>
      <c r="CD17" s="2027"/>
      <c r="CE17" s="2030"/>
    </row>
    <row r="18" spans="1:83" ht="18" customHeight="1">
      <c r="A18" s="519"/>
      <c r="B18" s="549">
        <v>1</v>
      </c>
      <c r="C18" s="549">
        <v>2</v>
      </c>
      <c r="D18" s="549">
        <v>3</v>
      </c>
      <c r="E18" s="549">
        <v>4</v>
      </c>
      <c r="F18" s="549">
        <v>5</v>
      </c>
      <c r="G18" s="550">
        <v>6</v>
      </c>
      <c r="H18" s="2064">
        <v>7</v>
      </c>
      <c r="I18" s="2022"/>
      <c r="J18" s="551">
        <v>8</v>
      </c>
      <c r="K18" s="552">
        <v>9</v>
      </c>
      <c r="L18" s="551">
        <v>10</v>
      </c>
      <c r="M18" s="552">
        <v>11</v>
      </c>
      <c r="N18" s="551">
        <v>12</v>
      </c>
      <c r="O18" s="551">
        <v>13</v>
      </c>
      <c r="P18" s="552">
        <v>14</v>
      </c>
      <c r="Q18" s="551">
        <v>15</v>
      </c>
      <c r="R18" s="552">
        <v>16</v>
      </c>
      <c r="S18" s="551">
        <v>17</v>
      </c>
      <c r="T18" s="551">
        <v>18</v>
      </c>
      <c r="U18" s="552">
        <v>19</v>
      </c>
      <c r="V18" s="551">
        <v>20</v>
      </c>
      <c r="W18" s="551">
        <v>21</v>
      </c>
      <c r="X18" s="552">
        <v>22</v>
      </c>
      <c r="Y18" s="551">
        <v>23</v>
      </c>
      <c r="Z18" s="551">
        <v>24</v>
      </c>
      <c r="AA18" s="552">
        <v>25</v>
      </c>
      <c r="AB18" s="551">
        <v>26</v>
      </c>
      <c r="AC18" s="552">
        <v>27</v>
      </c>
      <c r="AD18" s="2064">
        <v>29</v>
      </c>
      <c r="AE18" s="2022"/>
      <c r="AF18" s="552">
        <v>30</v>
      </c>
      <c r="AG18" s="551">
        <v>31</v>
      </c>
      <c r="AH18" s="552">
        <v>32</v>
      </c>
      <c r="AI18" s="551">
        <v>33</v>
      </c>
      <c r="AJ18" s="552">
        <v>34</v>
      </c>
      <c r="AK18" s="551">
        <v>35</v>
      </c>
      <c r="AL18" s="552">
        <v>36</v>
      </c>
      <c r="AM18" s="551">
        <v>37</v>
      </c>
      <c r="AN18" s="552">
        <v>38</v>
      </c>
      <c r="AO18" s="551">
        <v>39</v>
      </c>
      <c r="AP18" s="552">
        <v>40</v>
      </c>
      <c r="AQ18" s="551">
        <v>41</v>
      </c>
      <c r="AR18" s="552">
        <v>42</v>
      </c>
      <c r="AS18" s="551">
        <v>43</v>
      </c>
      <c r="AT18" s="552">
        <v>44</v>
      </c>
      <c r="AU18" s="551">
        <v>45</v>
      </c>
      <c r="AV18" s="552">
        <v>46</v>
      </c>
      <c r="AW18" s="551">
        <v>47</v>
      </c>
      <c r="AX18" s="552">
        <v>48</v>
      </c>
      <c r="AY18" s="551">
        <v>49</v>
      </c>
      <c r="AZ18" s="552">
        <v>50</v>
      </c>
      <c r="BA18" s="551">
        <v>51</v>
      </c>
      <c r="BB18" s="552">
        <v>52</v>
      </c>
      <c r="BC18" s="551">
        <v>53</v>
      </c>
      <c r="BD18" s="552">
        <v>54</v>
      </c>
      <c r="BE18" s="551">
        <v>55</v>
      </c>
      <c r="BF18" s="552">
        <v>56</v>
      </c>
      <c r="BG18" s="551">
        <v>57</v>
      </c>
      <c r="BH18" s="552">
        <v>58</v>
      </c>
      <c r="BI18" s="551">
        <v>59</v>
      </c>
      <c r="BJ18" s="552">
        <v>60</v>
      </c>
      <c r="BK18" s="551">
        <v>61</v>
      </c>
      <c r="BL18" s="552">
        <v>62</v>
      </c>
      <c r="BM18" s="551">
        <v>63</v>
      </c>
      <c r="BN18" s="552">
        <v>64</v>
      </c>
      <c r="BO18" s="551">
        <v>65</v>
      </c>
      <c r="BP18" s="2065">
        <v>66</v>
      </c>
      <c r="BQ18" s="2033"/>
      <c r="BR18" s="2033"/>
      <c r="BS18" s="2022"/>
      <c r="BT18" s="536"/>
      <c r="BU18" s="553">
        <v>67</v>
      </c>
      <c r="BV18" s="554">
        <v>68</v>
      </c>
      <c r="BW18" s="553">
        <v>69</v>
      </c>
      <c r="BX18" s="554">
        <v>70</v>
      </c>
      <c r="BY18" s="553">
        <v>71</v>
      </c>
      <c r="BZ18" s="554">
        <v>72</v>
      </c>
      <c r="CA18" s="553">
        <v>73</v>
      </c>
      <c r="CB18" s="554">
        <v>74</v>
      </c>
      <c r="CC18" s="553">
        <v>75</v>
      </c>
      <c r="CD18" s="554">
        <v>72</v>
      </c>
      <c r="CE18" s="554">
        <v>72</v>
      </c>
    </row>
    <row r="19" spans="1:83" ht="27" customHeight="1">
      <c r="A19" s="523"/>
      <c r="B19" s="2066" t="s">
        <v>875</v>
      </c>
      <c r="C19" s="2069">
        <v>0</v>
      </c>
      <c r="D19" s="2069">
        <v>0</v>
      </c>
      <c r="E19" s="2069">
        <v>0</v>
      </c>
      <c r="F19" s="2069">
        <v>0</v>
      </c>
      <c r="G19" s="2069">
        <v>0</v>
      </c>
      <c r="H19" s="555" t="s">
        <v>131</v>
      </c>
      <c r="I19" s="556">
        <v>0</v>
      </c>
      <c r="J19" s="2069">
        <v>0</v>
      </c>
      <c r="K19" s="2069">
        <v>0</v>
      </c>
      <c r="L19" s="2069">
        <v>0</v>
      </c>
      <c r="M19" s="2072">
        <v>0</v>
      </c>
      <c r="N19" s="2069">
        <v>0</v>
      </c>
      <c r="O19" s="2069">
        <v>0</v>
      </c>
      <c r="P19" s="2069">
        <v>0</v>
      </c>
      <c r="Q19" s="2069">
        <v>0</v>
      </c>
      <c r="R19" s="2069">
        <v>0</v>
      </c>
      <c r="S19" s="2072">
        <v>0</v>
      </c>
      <c r="T19" s="2069">
        <v>0</v>
      </c>
      <c r="U19" s="2069">
        <v>0</v>
      </c>
      <c r="V19" s="2069">
        <v>0</v>
      </c>
      <c r="W19" s="2069">
        <v>0</v>
      </c>
      <c r="X19" s="2069">
        <v>0</v>
      </c>
      <c r="Y19" s="2069">
        <v>0</v>
      </c>
      <c r="Z19" s="2069">
        <v>0</v>
      </c>
      <c r="AA19" s="2069">
        <v>0</v>
      </c>
      <c r="AB19" s="2069">
        <v>0</v>
      </c>
      <c r="AC19" s="2069">
        <v>0</v>
      </c>
      <c r="AD19" s="2069">
        <v>0</v>
      </c>
      <c r="AE19" s="2069">
        <v>0</v>
      </c>
      <c r="AF19" s="2069">
        <v>0</v>
      </c>
      <c r="AG19" s="2069">
        <v>0</v>
      </c>
      <c r="AH19" s="2069">
        <v>0</v>
      </c>
      <c r="AI19" s="2069">
        <v>0</v>
      </c>
      <c r="AJ19" s="2077" t="s">
        <v>116</v>
      </c>
      <c r="AK19" s="2069">
        <v>0</v>
      </c>
      <c r="AL19" s="2069">
        <v>0</v>
      </c>
      <c r="AM19" s="2069">
        <v>0</v>
      </c>
      <c r="AN19" s="2078">
        <v>0</v>
      </c>
      <c r="AO19" s="2069">
        <v>0</v>
      </c>
      <c r="AP19" s="2069">
        <v>0</v>
      </c>
      <c r="AQ19" s="2069">
        <v>0</v>
      </c>
      <c r="AR19" s="2069">
        <v>0</v>
      </c>
      <c r="AS19" s="2069">
        <v>0</v>
      </c>
      <c r="AT19" s="2069">
        <v>0</v>
      </c>
      <c r="AU19" s="2069">
        <v>0</v>
      </c>
      <c r="AV19" s="2069">
        <v>0</v>
      </c>
      <c r="AW19" s="2069">
        <v>0</v>
      </c>
      <c r="AX19" s="2077" t="s">
        <v>116</v>
      </c>
      <c r="AY19" s="2069">
        <v>0</v>
      </c>
      <c r="AZ19" s="2069">
        <v>0</v>
      </c>
      <c r="BA19" s="2069">
        <v>0</v>
      </c>
      <c r="BB19" s="2069">
        <v>0</v>
      </c>
      <c r="BC19" s="2069">
        <v>0</v>
      </c>
      <c r="BD19" s="2069">
        <v>0</v>
      </c>
      <c r="BE19" s="2069">
        <v>0</v>
      </c>
      <c r="BF19" s="2069">
        <v>0</v>
      </c>
      <c r="BG19" s="2069">
        <v>0</v>
      </c>
      <c r="BH19" s="2069">
        <v>0</v>
      </c>
      <c r="BI19" s="2069">
        <v>0</v>
      </c>
      <c r="BJ19" s="2069">
        <v>0</v>
      </c>
      <c r="BK19" s="2072">
        <v>0</v>
      </c>
      <c r="BL19" s="2069">
        <v>0</v>
      </c>
      <c r="BM19" s="2069">
        <v>0</v>
      </c>
      <c r="BN19" s="2069">
        <v>0</v>
      </c>
      <c r="BO19" s="2080">
        <v>0</v>
      </c>
      <c r="BP19" s="2069">
        <v>0</v>
      </c>
      <c r="BQ19" s="2069">
        <v>0</v>
      </c>
      <c r="BR19" s="2069">
        <v>0</v>
      </c>
      <c r="BS19" s="2069">
        <v>0</v>
      </c>
      <c r="BT19" s="557"/>
      <c r="BU19" s="2069">
        <v>0</v>
      </c>
      <c r="BV19" s="2069">
        <v>0</v>
      </c>
      <c r="BW19" s="2069">
        <v>0</v>
      </c>
      <c r="BX19" s="2069">
        <v>0</v>
      </c>
      <c r="BY19" s="2069">
        <v>0</v>
      </c>
      <c r="BZ19" s="2069">
        <v>0</v>
      </c>
      <c r="CA19" s="2081">
        <v>0</v>
      </c>
      <c r="CB19" s="2084">
        <v>0</v>
      </c>
      <c r="CC19" s="2084">
        <v>0</v>
      </c>
      <c r="CD19" s="2069">
        <v>0</v>
      </c>
      <c r="CE19" s="2069">
        <v>0</v>
      </c>
    </row>
    <row r="20" spans="1:83" ht="27" customHeight="1">
      <c r="A20" s="523"/>
      <c r="B20" s="2067"/>
      <c r="C20" s="2070"/>
      <c r="D20" s="2070"/>
      <c r="E20" s="2070"/>
      <c r="F20" s="2070"/>
      <c r="G20" s="2070"/>
      <c r="H20" s="558" t="s">
        <v>161</v>
      </c>
      <c r="I20" s="556">
        <v>0</v>
      </c>
      <c r="J20" s="2070"/>
      <c r="K20" s="2070"/>
      <c r="L20" s="2070"/>
      <c r="M20" s="2073"/>
      <c r="N20" s="2070"/>
      <c r="O20" s="2070"/>
      <c r="P20" s="2070"/>
      <c r="Q20" s="2070"/>
      <c r="R20" s="2070"/>
      <c r="S20" s="2073"/>
      <c r="T20" s="2070"/>
      <c r="U20" s="2070"/>
      <c r="V20" s="2070"/>
      <c r="W20" s="2070"/>
      <c r="X20" s="2070"/>
      <c r="Y20" s="2070"/>
      <c r="Z20" s="2070"/>
      <c r="AA20" s="2070"/>
      <c r="AB20" s="2070"/>
      <c r="AC20" s="2075"/>
      <c r="AD20" s="2070"/>
      <c r="AE20" s="2070"/>
      <c r="AF20" s="2075"/>
      <c r="AG20" s="2075"/>
      <c r="AH20" s="2075"/>
      <c r="AI20" s="2070"/>
      <c r="AJ20" s="2017"/>
      <c r="AK20" s="2071"/>
      <c r="AL20" s="2071"/>
      <c r="AM20" s="2071"/>
      <c r="AN20" s="2079"/>
      <c r="AO20" s="2071"/>
      <c r="AP20" s="2071"/>
      <c r="AQ20" s="2071"/>
      <c r="AR20" s="2071"/>
      <c r="AS20" s="2071"/>
      <c r="AT20" s="2071"/>
      <c r="AU20" s="2071"/>
      <c r="AV20" s="2071"/>
      <c r="AW20" s="2071"/>
      <c r="AX20" s="2017"/>
      <c r="AY20" s="2071"/>
      <c r="AZ20" s="2071"/>
      <c r="BA20" s="2071"/>
      <c r="BB20" s="2071"/>
      <c r="BC20" s="2071"/>
      <c r="BD20" s="2071"/>
      <c r="BE20" s="2071"/>
      <c r="BF20" s="2071"/>
      <c r="BG20" s="2071"/>
      <c r="BH20" s="2071"/>
      <c r="BI20" s="2071"/>
      <c r="BJ20" s="2071"/>
      <c r="BK20" s="2074"/>
      <c r="BL20" s="2070"/>
      <c r="BM20" s="2070"/>
      <c r="BN20" s="2070"/>
      <c r="BO20" s="2070"/>
      <c r="BP20" s="2070"/>
      <c r="BQ20" s="2070"/>
      <c r="BR20" s="2070"/>
      <c r="BS20" s="2070"/>
      <c r="BT20" s="559"/>
      <c r="BU20" s="2070"/>
      <c r="BV20" s="2070"/>
      <c r="BW20" s="2070"/>
      <c r="BX20" s="2070"/>
      <c r="BY20" s="2070"/>
      <c r="BZ20" s="2070"/>
      <c r="CA20" s="2082"/>
      <c r="CB20" s="2084"/>
      <c r="CC20" s="2084"/>
      <c r="CD20" s="2070"/>
      <c r="CE20" s="2070"/>
    </row>
    <row r="21" spans="1:83" ht="27" customHeight="1">
      <c r="A21" s="523"/>
      <c r="B21" s="2068"/>
      <c r="C21" s="2071"/>
      <c r="D21" s="2071"/>
      <c r="E21" s="2071"/>
      <c r="F21" s="2071"/>
      <c r="G21" s="2071"/>
      <c r="H21" s="555" t="s">
        <v>122</v>
      </c>
      <c r="I21" s="556">
        <v>0</v>
      </c>
      <c r="J21" s="2071"/>
      <c r="K21" s="2071"/>
      <c r="L21" s="2071"/>
      <c r="M21" s="2074"/>
      <c r="N21" s="2071"/>
      <c r="O21" s="2071"/>
      <c r="P21" s="2071"/>
      <c r="Q21" s="2071"/>
      <c r="R21" s="2071"/>
      <c r="S21" s="2074"/>
      <c r="T21" s="2071"/>
      <c r="U21" s="2071"/>
      <c r="V21" s="2071"/>
      <c r="W21" s="2071"/>
      <c r="X21" s="2071"/>
      <c r="Y21" s="2071"/>
      <c r="Z21" s="2071"/>
      <c r="AA21" s="2071"/>
      <c r="AB21" s="2071"/>
      <c r="AC21" s="2076"/>
      <c r="AD21" s="2071"/>
      <c r="AE21" s="2071"/>
      <c r="AF21" s="2076"/>
      <c r="AG21" s="2076"/>
      <c r="AH21" s="2076"/>
      <c r="AI21" s="2071"/>
      <c r="AJ21" s="560" t="s">
        <v>117</v>
      </c>
      <c r="AK21" s="561">
        <v>0</v>
      </c>
      <c r="AL21" s="562">
        <v>0</v>
      </c>
      <c r="AM21" s="563"/>
      <c r="AN21" s="564"/>
      <c r="AO21" s="561">
        <v>0</v>
      </c>
      <c r="AP21" s="565">
        <v>0</v>
      </c>
      <c r="AQ21" s="566">
        <v>0</v>
      </c>
      <c r="AR21" s="562">
        <v>0</v>
      </c>
      <c r="AS21" s="562">
        <v>0</v>
      </c>
      <c r="AT21" s="562">
        <v>0</v>
      </c>
      <c r="AU21" s="562">
        <v>0</v>
      </c>
      <c r="AV21" s="562">
        <v>0</v>
      </c>
      <c r="AW21" s="562">
        <v>0</v>
      </c>
      <c r="AX21" s="560" t="s">
        <v>117</v>
      </c>
      <c r="AY21" s="567">
        <v>0</v>
      </c>
      <c r="AZ21" s="562">
        <v>0</v>
      </c>
      <c r="BA21" s="563"/>
      <c r="BB21" s="561">
        <v>0</v>
      </c>
      <c r="BC21" s="568">
        <v>0</v>
      </c>
      <c r="BD21" s="562">
        <v>0</v>
      </c>
      <c r="BE21" s="562">
        <v>0</v>
      </c>
      <c r="BF21" s="562">
        <v>0</v>
      </c>
      <c r="BG21" s="562">
        <v>0</v>
      </c>
      <c r="BH21" s="562">
        <v>0</v>
      </c>
      <c r="BI21" s="562">
        <v>0</v>
      </c>
      <c r="BJ21" s="562">
        <v>0</v>
      </c>
      <c r="BK21" s="569">
        <v>0</v>
      </c>
      <c r="BL21" s="2071"/>
      <c r="BM21" s="2071"/>
      <c r="BN21" s="2071"/>
      <c r="BO21" s="2071"/>
      <c r="BP21" s="2071"/>
      <c r="BQ21" s="2071"/>
      <c r="BR21" s="2071"/>
      <c r="BS21" s="2071"/>
      <c r="BT21" s="559"/>
      <c r="BU21" s="2071"/>
      <c r="BV21" s="2071"/>
      <c r="BW21" s="2071"/>
      <c r="BX21" s="2071"/>
      <c r="BY21" s="2071"/>
      <c r="BZ21" s="2071"/>
      <c r="CA21" s="2083"/>
      <c r="CB21" s="2084"/>
      <c r="CC21" s="2084"/>
      <c r="CD21" s="2071"/>
      <c r="CE21" s="2071"/>
    </row>
    <row r="22" spans="1:83" ht="27" customHeight="1">
      <c r="A22" s="523"/>
      <c r="B22" s="2085" t="s">
        <v>895</v>
      </c>
      <c r="C22" s="2069">
        <v>0</v>
      </c>
      <c r="D22" s="2069">
        <v>0</v>
      </c>
      <c r="E22" s="2069">
        <v>0</v>
      </c>
      <c r="F22" s="2069">
        <v>0</v>
      </c>
      <c r="G22" s="2069">
        <v>0</v>
      </c>
      <c r="H22" s="558" t="s">
        <v>131</v>
      </c>
      <c r="I22" s="556">
        <v>0</v>
      </c>
      <c r="J22" s="2069">
        <v>0</v>
      </c>
      <c r="K22" s="2069">
        <v>0</v>
      </c>
      <c r="L22" s="2069">
        <v>0</v>
      </c>
      <c r="M22" s="2072">
        <v>0</v>
      </c>
      <c r="N22" s="2069">
        <v>0</v>
      </c>
      <c r="O22" s="2069">
        <v>0</v>
      </c>
      <c r="P22" s="2069">
        <v>0</v>
      </c>
      <c r="Q22" s="2069">
        <v>0</v>
      </c>
      <c r="R22" s="2069">
        <v>0</v>
      </c>
      <c r="S22" s="2072">
        <v>0</v>
      </c>
      <c r="T22" s="2069">
        <v>0</v>
      </c>
      <c r="U22" s="2069">
        <v>0</v>
      </c>
      <c r="V22" s="2069">
        <v>0</v>
      </c>
      <c r="W22" s="2069">
        <v>0</v>
      </c>
      <c r="X22" s="2069">
        <v>0</v>
      </c>
      <c r="Y22" s="2069">
        <v>0</v>
      </c>
      <c r="Z22" s="2069">
        <v>0</v>
      </c>
      <c r="AA22" s="2069">
        <v>0</v>
      </c>
      <c r="AB22" s="2069">
        <v>0</v>
      </c>
      <c r="AC22" s="2069">
        <v>0</v>
      </c>
      <c r="AD22" s="2069">
        <v>0</v>
      </c>
      <c r="AE22" s="2069">
        <v>0</v>
      </c>
      <c r="AF22" s="2069">
        <v>0</v>
      </c>
      <c r="AG22" s="2069">
        <v>0</v>
      </c>
      <c r="AH22" s="2069">
        <v>0</v>
      </c>
      <c r="AI22" s="2069">
        <v>0</v>
      </c>
      <c r="AJ22" s="2077" t="s">
        <v>116</v>
      </c>
      <c r="AK22" s="2069">
        <v>0</v>
      </c>
      <c r="AL22" s="2069">
        <v>0</v>
      </c>
      <c r="AM22" s="2069">
        <v>0</v>
      </c>
      <c r="AN22" s="2069">
        <v>0</v>
      </c>
      <c r="AO22" s="2069">
        <v>0</v>
      </c>
      <c r="AP22" s="2069">
        <v>0</v>
      </c>
      <c r="AQ22" s="2069">
        <v>0</v>
      </c>
      <c r="AR22" s="2069">
        <v>0</v>
      </c>
      <c r="AS22" s="2069">
        <v>0</v>
      </c>
      <c r="AT22" s="2069">
        <v>0</v>
      </c>
      <c r="AU22" s="2069">
        <v>0</v>
      </c>
      <c r="AV22" s="2069">
        <v>0</v>
      </c>
      <c r="AW22" s="2069">
        <v>0</v>
      </c>
      <c r="AX22" s="2077" t="s">
        <v>116</v>
      </c>
      <c r="AY22" s="2069">
        <v>0</v>
      </c>
      <c r="AZ22" s="2069">
        <v>0</v>
      </c>
      <c r="BA22" s="2069">
        <v>0</v>
      </c>
      <c r="BB22" s="2069">
        <v>0</v>
      </c>
      <c r="BC22" s="2088">
        <v>0</v>
      </c>
      <c r="BD22" s="2069">
        <v>0</v>
      </c>
      <c r="BE22" s="2069">
        <v>0</v>
      </c>
      <c r="BF22" s="2069">
        <v>0</v>
      </c>
      <c r="BG22" s="2069">
        <v>0</v>
      </c>
      <c r="BH22" s="2069">
        <v>0</v>
      </c>
      <c r="BI22" s="2069">
        <v>0</v>
      </c>
      <c r="BJ22" s="2069">
        <v>0</v>
      </c>
      <c r="BK22" s="2072">
        <v>0</v>
      </c>
      <c r="BL22" s="2069">
        <v>0</v>
      </c>
      <c r="BM22" s="2069">
        <v>0</v>
      </c>
      <c r="BN22" s="2069">
        <v>0</v>
      </c>
      <c r="BO22" s="2080">
        <v>0</v>
      </c>
      <c r="BP22" s="2069">
        <v>0</v>
      </c>
      <c r="BQ22" s="2069">
        <v>0</v>
      </c>
      <c r="BR22" s="2069">
        <v>0</v>
      </c>
      <c r="BS22" s="2069">
        <v>0</v>
      </c>
      <c r="BT22" s="557"/>
      <c r="BU22" s="2069">
        <v>0</v>
      </c>
      <c r="BV22" s="2069">
        <v>0</v>
      </c>
      <c r="BW22" s="2069">
        <v>0</v>
      </c>
      <c r="BX22" s="2069">
        <v>0</v>
      </c>
      <c r="BY22" s="2069">
        <v>0</v>
      </c>
      <c r="BZ22" s="2069">
        <v>0</v>
      </c>
      <c r="CA22" s="2069">
        <v>0</v>
      </c>
      <c r="CB22" s="2084">
        <v>0</v>
      </c>
      <c r="CC22" s="2084">
        <v>0</v>
      </c>
      <c r="CD22" s="2069">
        <v>0</v>
      </c>
      <c r="CE22" s="2069">
        <v>0</v>
      </c>
    </row>
    <row r="23" spans="1:83" ht="27" customHeight="1">
      <c r="A23" s="523"/>
      <c r="B23" s="2086"/>
      <c r="C23" s="2070"/>
      <c r="D23" s="2070"/>
      <c r="E23" s="2070"/>
      <c r="F23" s="2070"/>
      <c r="G23" s="2070"/>
      <c r="H23" s="555" t="s">
        <v>161</v>
      </c>
      <c r="I23" s="556">
        <v>0</v>
      </c>
      <c r="J23" s="2070"/>
      <c r="K23" s="2070"/>
      <c r="L23" s="2070"/>
      <c r="M23" s="2073"/>
      <c r="N23" s="2070"/>
      <c r="O23" s="2070"/>
      <c r="P23" s="2070"/>
      <c r="Q23" s="2070"/>
      <c r="R23" s="2070"/>
      <c r="S23" s="2073"/>
      <c r="T23" s="2070"/>
      <c r="U23" s="2070"/>
      <c r="V23" s="2070"/>
      <c r="W23" s="2070"/>
      <c r="X23" s="2070"/>
      <c r="Y23" s="2070"/>
      <c r="Z23" s="2070"/>
      <c r="AA23" s="2070"/>
      <c r="AB23" s="2070"/>
      <c r="AC23" s="2075"/>
      <c r="AD23" s="2070"/>
      <c r="AE23" s="2070"/>
      <c r="AF23" s="2075"/>
      <c r="AG23" s="2075"/>
      <c r="AH23" s="2075"/>
      <c r="AI23" s="2070"/>
      <c r="AJ23" s="2017"/>
      <c r="AK23" s="2071"/>
      <c r="AL23" s="2071"/>
      <c r="AM23" s="2071"/>
      <c r="AN23" s="2071"/>
      <c r="AO23" s="2071"/>
      <c r="AP23" s="2071"/>
      <c r="AQ23" s="2071"/>
      <c r="AR23" s="2071"/>
      <c r="AS23" s="2071"/>
      <c r="AT23" s="2071"/>
      <c r="AU23" s="2071"/>
      <c r="AV23" s="2071"/>
      <c r="AW23" s="2071"/>
      <c r="AX23" s="2017"/>
      <c r="AY23" s="2071"/>
      <c r="AZ23" s="2071"/>
      <c r="BA23" s="2071"/>
      <c r="BB23" s="2071"/>
      <c r="BC23" s="2071"/>
      <c r="BD23" s="2071"/>
      <c r="BE23" s="2071"/>
      <c r="BF23" s="2071"/>
      <c r="BG23" s="2071"/>
      <c r="BH23" s="2071"/>
      <c r="BI23" s="2071"/>
      <c r="BJ23" s="2071"/>
      <c r="BK23" s="2074"/>
      <c r="BL23" s="2070"/>
      <c r="BM23" s="2070"/>
      <c r="BN23" s="2070"/>
      <c r="BO23" s="2070"/>
      <c r="BP23" s="2070"/>
      <c r="BQ23" s="2070"/>
      <c r="BR23" s="2070"/>
      <c r="BS23" s="2070"/>
      <c r="BT23" s="559"/>
      <c r="BU23" s="2070"/>
      <c r="BV23" s="2070"/>
      <c r="BW23" s="2070"/>
      <c r="BX23" s="2070"/>
      <c r="BY23" s="2070"/>
      <c r="BZ23" s="2070"/>
      <c r="CA23" s="2070"/>
      <c r="CB23" s="2084"/>
      <c r="CC23" s="2084"/>
      <c r="CD23" s="2070"/>
      <c r="CE23" s="2070"/>
    </row>
    <row r="24" spans="1:83" ht="27" customHeight="1">
      <c r="A24" s="523"/>
      <c r="B24" s="2087"/>
      <c r="C24" s="2071"/>
      <c r="D24" s="2071"/>
      <c r="E24" s="2071"/>
      <c r="F24" s="2071"/>
      <c r="G24" s="2071"/>
      <c r="H24" s="558" t="s">
        <v>122</v>
      </c>
      <c r="I24" s="556">
        <v>0</v>
      </c>
      <c r="J24" s="2071"/>
      <c r="K24" s="2071"/>
      <c r="L24" s="2071"/>
      <c r="M24" s="2074"/>
      <c r="N24" s="2071"/>
      <c r="O24" s="2071"/>
      <c r="P24" s="2071"/>
      <c r="Q24" s="2071"/>
      <c r="R24" s="2071"/>
      <c r="S24" s="2074"/>
      <c r="T24" s="2071"/>
      <c r="U24" s="2071"/>
      <c r="V24" s="2071"/>
      <c r="W24" s="2071"/>
      <c r="X24" s="2071"/>
      <c r="Y24" s="2071"/>
      <c r="Z24" s="2071"/>
      <c r="AA24" s="2071"/>
      <c r="AB24" s="2071"/>
      <c r="AC24" s="2076"/>
      <c r="AD24" s="2071"/>
      <c r="AE24" s="2071"/>
      <c r="AF24" s="2076"/>
      <c r="AG24" s="2076"/>
      <c r="AH24" s="2076"/>
      <c r="AI24" s="2071"/>
      <c r="AJ24" s="560" t="s">
        <v>117</v>
      </c>
      <c r="AK24" s="561">
        <v>0</v>
      </c>
      <c r="AL24" s="562">
        <v>0</v>
      </c>
      <c r="AM24" s="563"/>
      <c r="AN24" s="564"/>
      <c r="AO24" s="561">
        <v>0</v>
      </c>
      <c r="AP24" s="565">
        <v>0</v>
      </c>
      <c r="AQ24" s="566">
        <v>0</v>
      </c>
      <c r="AR24" s="562">
        <v>0</v>
      </c>
      <c r="AS24" s="562">
        <v>0</v>
      </c>
      <c r="AT24" s="562">
        <v>0</v>
      </c>
      <c r="AU24" s="562">
        <v>0</v>
      </c>
      <c r="AV24" s="562">
        <v>0</v>
      </c>
      <c r="AW24" s="562">
        <v>0</v>
      </c>
      <c r="AX24" s="560" t="s">
        <v>117</v>
      </c>
      <c r="AY24" s="567">
        <v>0</v>
      </c>
      <c r="AZ24" s="562">
        <v>0</v>
      </c>
      <c r="BA24" s="563"/>
      <c r="BB24" s="561">
        <v>0</v>
      </c>
      <c r="BC24" s="568">
        <v>0</v>
      </c>
      <c r="BD24" s="562">
        <v>0</v>
      </c>
      <c r="BE24" s="562">
        <v>0</v>
      </c>
      <c r="BF24" s="562">
        <v>0</v>
      </c>
      <c r="BG24" s="562">
        <v>0</v>
      </c>
      <c r="BH24" s="562">
        <v>0</v>
      </c>
      <c r="BI24" s="562">
        <v>0</v>
      </c>
      <c r="BJ24" s="562">
        <v>0</v>
      </c>
      <c r="BK24" s="569">
        <v>0</v>
      </c>
      <c r="BL24" s="2071"/>
      <c r="BM24" s="2071"/>
      <c r="BN24" s="2071"/>
      <c r="BO24" s="2071"/>
      <c r="BP24" s="2071"/>
      <c r="BQ24" s="2071"/>
      <c r="BR24" s="2071"/>
      <c r="BS24" s="2071"/>
      <c r="BT24" s="559"/>
      <c r="BU24" s="2071"/>
      <c r="BV24" s="2071"/>
      <c r="BW24" s="2071"/>
      <c r="BX24" s="2071"/>
      <c r="BY24" s="2071"/>
      <c r="BZ24" s="2071"/>
      <c r="CA24" s="2071"/>
      <c r="CB24" s="2084"/>
      <c r="CC24" s="2084"/>
      <c r="CD24" s="2071"/>
      <c r="CE24" s="2071"/>
    </row>
    <row r="25" spans="1:83" ht="27" customHeight="1">
      <c r="A25" s="523"/>
      <c r="B25" s="2066" t="s">
        <v>896</v>
      </c>
      <c r="C25" s="2069">
        <v>0</v>
      </c>
      <c r="D25" s="2069">
        <v>0</v>
      </c>
      <c r="E25" s="2069">
        <v>0</v>
      </c>
      <c r="F25" s="2069">
        <v>0</v>
      </c>
      <c r="G25" s="2069">
        <v>0</v>
      </c>
      <c r="H25" s="555" t="s">
        <v>131</v>
      </c>
      <c r="I25" s="556">
        <v>0</v>
      </c>
      <c r="J25" s="2069">
        <v>0</v>
      </c>
      <c r="K25" s="2069">
        <v>0</v>
      </c>
      <c r="L25" s="2069">
        <v>0</v>
      </c>
      <c r="M25" s="2072">
        <v>0</v>
      </c>
      <c r="N25" s="2069">
        <v>0</v>
      </c>
      <c r="O25" s="2069">
        <v>0</v>
      </c>
      <c r="P25" s="2069">
        <v>0</v>
      </c>
      <c r="Q25" s="2069">
        <v>0</v>
      </c>
      <c r="R25" s="2069">
        <v>0</v>
      </c>
      <c r="S25" s="2072">
        <v>0</v>
      </c>
      <c r="T25" s="2069">
        <v>0</v>
      </c>
      <c r="U25" s="2069">
        <v>0</v>
      </c>
      <c r="V25" s="2069">
        <v>0</v>
      </c>
      <c r="W25" s="2069">
        <v>0</v>
      </c>
      <c r="X25" s="2069">
        <v>0</v>
      </c>
      <c r="Y25" s="2069">
        <v>0</v>
      </c>
      <c r="Z25" s="2069">
        <v>0</v>
      </c>
      <c r="AA25" s="2069">
        <v>0</v>
      </c>
      <c r="AB25" s="2069">
        <v>0</v>
      </c>
      <c r="AC25" s="2069">
        <v>0</v>
      </c>
      <c r="AD25" s="2069">
        <v>0</v>
      </c>
      <c r="AE25" s="2069">
        <v>0</v>
      </c>
      <c r="AF25" s="2069">
        <v>0</v>
      </c>
      <c r="AG25" s="2069">
        <v>0</v>
      </c>
      <c r="AH25" s="2069">
        <v>0</v>
      </c>
      <c r="AI25" s="2069">
        <v>0</v>
      </c>
      <c r="AJ25" s="2077" t="s">
        <v>116</v>
      </c>
      <c r="AK25" s="2069">
        <v>0</v>
      </c>
      <c r="AL25" s="2069">
        <v>0</v>
      </c>
      <c r="AM25" s="2069">
        <v>0</v>
      </c>
      <c r="AN25" s="2069">
        <v>0</v>
      </c>
      <c r="AO25" s="2069">
        <v>0</v>
      </c>
      <c r="AP25" s="2069">
        <v>0</v>
      </c>
      <c r="AQ25" s="2069">
        <v>0</v>
      </c>
      <c r="AR25" s="2069">
        <v>0</v>
      </c>
      <c r="AS25" s="2069">
        <v>0</v>
      </c>
      <c r="AT25" s="2069">
        <v>0</v>
      </c>
      <c r="AU25" s="2069">
        <v>0</v>
      </c>
      <c r="AV25" s="2069">
        <v>0</v>
      </c>
      <c r="AW25" s="2069">
        <v>0</v>
      </c>
      <c r="AX25" s="2077" t="s">
        <v>116</v>
      </c>
      <c r="AY25" s="2069">
        <v>0</v>
      </c>
      <c r="AZ25" s="2069">
        <v>0</v>
      </c>
      <c r="BA25" s="2069">
        <v>0</v>
      </c>
      <c r="BB25" s="2069">
        <v>0</v>
      </c>
      <c r="BC25" s="2088">
        <v>0</v>
      </c>
      <c r="BD25" s="2069">
        <v>0</v>
      </c>
      <c r="BE25" s="2069">
        <v>0</v>
      </c>
      <c r="BF25" s="2069">
        <v>0</v>
      </c>
      <c r="BG25" s="2069">
        <v>0</v>
      </c>
      <c r="BH25" s="2069">
        <v>0</v>
      </c>
      <c r="BI25" s="2069">
        <v>0</v>
      </c>
      <c r="BJ25" s="2069">
        <v>0</v>
      </c>
      <c r="BK25" s="2072">
        <v>0</v>
      </c>
      <c r="BL25" s="2069">
        <v>0</v>
      </c>
      <c r="BM25" s="2069">
        <v>0</v>
      </c>
      <c r="BN25" s="2069">
        <v>0</v>
      </c>
      <c r="BO25" s="2080">
        <v>0</v>
      </c>
      <c r="BP25" s="2069">
        <v>0</v>
      </c>
      <c r="BQ25" s="2069">
        <v>0</v>
      </c>
      <c r="BR25" s="2069">
        <v>0</v>
      </c>
      <c r="BS25" s="2069">
        <v>0</v>
      </c>
      <c r="BT25" s="557"/>
      <c r="BU25" s="2069">
        <v>0</v>
      </c>
      <c r="BV25" s="2069">
        <v>0</v>
      </c>
      <c r="BW25" s="2069">
        <v>0</v>
      </c>
      <c r="BX25" s="2069">
        <v>0</v>
      </c>
      <c r="BY25" s="2069">
        <v>0</v>
      </c>
      <c r="BZ25" s="2069">
        <v>0</v>
      </c>
      <c r="CA25" s="2069">
        <v>0</v>
      </c>
      <c r="CB25" s="2084">
        <v>0</v>
      </c>
      <c r="CC25" s="2084">
        <v>0</v>
      </c>
      <c r="CD25" s="2069">
        <v>0</v>
      </c>
      <c r="CE25" s="2069">
        <v>0</v>
      </c>
    </row>
    <row r="26" spans="1:83" ht="27" customHeight="1">
      <c r="A26" s="523"/>
      <c r="B26" s="2089"/>
      <c r="C26" s="2070"/>
      <c r="D26" s="2070"/>
      <c r="E26" s="2070"/>
      <c r="F26" s="2070"/>
      <c r="G26" s="2070"/>
      <c r="H26" s="558" t="s">
        <v>161</v>
      </c>
      <c r="I26" s="556">
        <v>0</v>
      </c>
      <c r="J26" s="2070"/>
      <c r="K26" s="2070"/>
      <c r="L26" s="2070"/>
      <c r="M26" s="2073"/>
      <c r="N26" s="2070"/>
      <c r="O26" s="2070"/>
      <c r="P26" s="2070"/>
      <c r="Q26" s="2070"/>
      <c r="R26" s="2070"/>
      <c r="S26" s="2073"/>
      <c r="T26" s="2070"/>
      <c r="U26" s="2070"/>
      <c r="V26" s="2070"/>
      <c r="W26" s="2070"/>
      <c r="X26" s="2070"/>
      <c r="Y26" s="2070"/>
      <c r="Z26" s="2070"/>
      <c r="AA26" s="2070"/>
      <c r="AB26" s="2070"/>
      <c r="AC26" s="2075"/>
      <c r="AD26" s="2070"/>
      <c r="AE26" s="2070"/>
      <c r="AF26" s="2075"/>
      <c r="AG26" s="2075"/>
      <c r="AH26" s="2075"/>
      <c r="AI26" s="2070"/>
      <c r="AJ26" s="2017"/>
      <c r="AK26" s="2071"/>
      <c r="AL26" s="2071"/>
      <c r="AM26" s="2071"/>
      <c r="AN26" s="2071"/>
      <c r="AO26" s="2071"/>
      <c r="AP26" s="2071"/>
      <c r="AQ26" s="2071"/>
      <c r="AR26" s="2071"/>
      <c r="AS26" s="2071"/>
      <c r="AT26" s="2071"/>
      <c r="AU26" s="2071"/>
      <c r="AV26" s="2071"/>
      <c r="AW26" s="2071"/>
      <c r="AX26" s="2017"/>
      <c r="AY26" s="2071"/>
      <c r="AZ26" s="2071"/>
      <c r="BA26" s="2071"/>
      <c r="BB26" s="2071"/>
      <c r="BC26" s="2071"/>
      <c r="BD26" s="2071"/>
      <c r="BE26" s="2071"/>
      <c r="BF26" s="2071"/>
      <c r="BG26" s="2071"/>
      <c r="BH26" s="2071"/>
      <c r="BI26" s="2071"/>
      <c r="BJ26" s="2071"/>
      <c r="BK26" s="2074"/>
      <c r="BL26" s="2070"/>
      <c r="BM26" s="2070"/>
      <c r="BN26" s="2070"/>
      <c r="BO26" s="2070"/>
      <c r="BP26" s="2070"/>
      <c r="BQ26" s="2070"/>
      <c r="BR26" s="2070"/>
      <c r="BS26" s="2070"/>
      <c r="BT26" s="559"/>
      <c r="BU26" s="2070"/>
      <c r="BV26" s="2070"/>
      <c r="BW26" s="2070"/>
      <c r="BX26" s="2070"/>
      <c r="BY26" s="2070"/>
      <c r="BZ26" s="2070"/>
      <c r="CA26" s="2070"/>
      <c r="CB26" s="2084"/>
      <c r="CC26" s="2084"/>
      <c r="CD26" s="2070"/>
      <c r="CE26" s="2070"/>
    </row>
    <row r="27" spans="1:83" ht="27" customHeight="1">
      <c r="A27" s="523"/>
      <c r="B27" s="2090"/>
      <c r="C27" s="2071"/>
      <c r="D27" s="2071"/>
      <c r="E27" s="2071"/>
      <c r="F27" s="2071"/>
      <c r="G27" s="2071"/>
      <c r="H27" s="555" t="s">
        <v>122</v>
      </c>
      <c r="I27" s="556">
        <v>0</v>
      </c>
      <c r="J27" s="2071"/>
      <c r="K27" s="2071"/>
      <c r="L27" s="2071"/>
      <c r="M27" s="2074"/>
      <c r="N27" s="2071"/>
      <c r="O27" s="2071"/>
      <c r="P27" s="2071"/>
      <c r="Q27" s="2071"/>
      <c r="R27" s="2071"/>
      <c r="S27" s="2074"/>
      <c r="T27" s="2071"/>
      <c r="U27" s="2071"/>
      <c r="V27" s="2071"/>
      <c r="W27" s="2071"/>
      <c r="X27" s="2071"/>
      <c r="Y27" s="2071"/>
      <c r="Z27" s="2071"/>
      <c r="AA27" s="2071"/>
      <c r="AB27" s="2071"/>
      <c r="AC27" s="2076"/>
      <c r="AD27" s="2071"/>
      <c r="AE27" s="2071"/>
      <c r="AF27" s="2076"/>
      <c r="AG27" s="2076"/>
      <c r="AH27" s="2076"/>
      <c r="AI27" s="2071"/>
      <c r="AJ27" s="560" t="s">
        <v>117</v>
      </c>
      <c r="AK27" s="561">
        <v>0</v>
      </c>
      <c r="AL27" s="562">
        <v>0</v>
      </c>
      <c r="AM27" s="563"/>
      <c r="AN27" s="564"/>
      <c r="AO27" s="561">
        <v>0</v>
      </c>
      <c r="AP27" s="565">
        <v>0</v>
      </c>
      <c r="AQ27" s="566">
        <v>0</v>
      </c>
      <c r="AR27" s="562">
        <v>0</v>
      </c>
      <c r="AS27" s="562">
        <v>0</v>
      </c>
      <c r="AT27" s="562">
        <v>0</v>
      </c>
      <c r="AU27" s="562">
        <v>0</v>
      </c>
      <c r="AV27" s="562">
        <v>0</v>
      </c>
      <c r="AW27" s="562">
        <v>0</v>
      </c>
      <c r="AX27" s="560" t="s">
        <v>117</v>
      </c>
      <c r="AY27" s="567">
        <v>0</v>
      </c>
      <c r="AZ27" s="562">
        <v>0</v>
      </c>
      <c r="BA27" s="563"/>
      <c r="BB27" s="561">
        <v>0</v>
      </c>
      <c r="BC27" s="568">
        <v>0</v>
      </c>
      <c r="BD27" s="562">
        <v>0</v>
      </c>
      <c r="BE27" s="562">
        <v>0</v>
      </c>
      <c r="BF27" s="562">
        <v>0</v>
      </c>
      <c r="BG27" s="562">
        <v>0</v>
      </c>
      <c r="BH27" s="562">
        <v>0</v>
      </c>
      <c r="BI27" s="562">
        <v>0</v>
      </c>
      <c r="BJ27" s="562">
        <v>0</v>
      </c>
      <c r="BK27" s="569">
        <v>0</v>
      </c>
      <c r="BL27" s="2071"/>
      <c r="BM27" s="2071"/>
      <c r="BN27" s="2071"/>
      <c r="BO27" s="2071"/>
      <c r="BP27" s="2071"/>
      <c r="BQ27" s="2071"/>
      <c r="BR27" s="2071"/>
      <c r="BS27" s="2071"/>
      <c r="BT27" s="559"/>
      <c r="BU27" s="2071"/>
      <c r="BV27" s="2071"/>
      <c r="BW27" s="2071"/>
      <c r="BX27" s="2071"/>
      <c r="BY27" s="2071"/>
      <c r="BZ27" s="2071"/>
      <c r="CA27" s="2071"/>
      <c r="CB27" s="2084"/>
      <c r="CC27" s="2084"/>
      <c r="CD27" s="2071"/>
      <c r="CE27" s="2071"/>
    </row>
    <row r="28" spans="1:83" ht="27" customHeight="1">
      <c r="A28" s="523"/>
      <c r="B28" s="2066" t="s">
        <v>876</v>
      </c>
      <c r="C28" s="2069">
        <v>0</v>
      </c>
      <c r="D28" s="2069">
        <v>0</v>
      </c>
      <c r="E28" s="2069">
        <v>0</v>
      </c>
      <c r="F28" s="2069">
        <v>0</v>
      </c>
      <c r="G28" s="2069">
        <v>0</v>
      </c>
      <c r="H28" s="558" t="s">
        <v>131</v>
      </c>
      <c r="I28" s="556">
        <v>0</v>
      </c>
      <c r="J28" s="2069">
        <v>0</v>
      </c>
      <c r="K28" s="2069">
        <v>0</v>
      </c>
      <c r="L28" s="2069">
        <v>0</v>
      </c>
      <c r="M28" s="2072">
        <v>0</v>
      </c>
      <c r="N28" s="2069">
        <v>0</v>
      </c>
      <c r="O28" s="2069">
        <v>0</v>
      </c>
      <c r="P28" s="2069">
        <v>0</v>
      </c>
      <c r="Q28" s="2069">
        <v>0</v>
      </c>
      <c r="R28" s="2069">
        <v>0</v>
      </c>
      <c r="S28" s="2072">
        <v>0</v>
      </c>
      <c r="T28" s="2069">
        <v>0</v>
      </c>
      <c r="U28" s="2069">
        <v>0</v>
      </c>
      <c r="V28" s="2069">
        <v>0</v>
      </c>
      <c r="W28" s="2069">
        <v>0</v>
      </c>
      <c r="X28" s="2069">
        <v>0</v>
      </c>
      <c r="Y28" s="2069">
        <v>0</v>
      </c>
      <c r="Z28" s="2069">
        <v>0</v>
      </c>
      <c r="AA28" s="2069">
        <v>0</v>
      </c>
      <c r="AB28" s="2069">
        <v>0</v>
      </c>
      <c r="AC28" s="2069">
        <v>0</v>
      </c>
      <c r="AD28" s="2069">
        <v>0</v>
      </c>
      <c r="AE28" s="2069">
        <v>0</v>
      </c>
      <c r="AF28" s="2069">
        <v>0</v>
      </c>
      <c r="AG28" s="2069">
        <v>0</v>
      </c>
      <c r="AH28" s="2069">
        <v>0</v>
      </c>
      <c r="AI28" s="2069">
        <v>0</v>
      </c>
      <c r="AJ28" s="2077" t="s">
        <v>116</v>
      </c>
      <c r="AK28" s="2069">
        <v>0</v>
      </c>
      <c r="AL28" s="2069">
        <v>0</v>
      </c>
      <c r="AM28" s="2069">
        <v>0</v>
      </c>
      <c r="AN28" s="2069">
        <v>0</v>
      </c>
      <c r="AO28" s="2069">
        <v>0</v>
      </c>
      <c r="AP28" s="2069">
        <v>0</v>
      </c>
      <c r="AQ28" s="2069">
        <v>0</v>
      </c>
      <c r="AR28" s="2069">
        <v>0</v>
      </c>
      <c r="AS28" s="2069">
        <v>0</v>
      </c>
      <c r="AT28" s="2069">
        <v>0</v>
      </c>
      <c r="AU28" s="2069">
        <v>0</v>
      </c>
      <c r="AV28" s="2069">
        <v>0</v>
      </c>
      <c r="AW28" s="2069">
        <v>0</v>
      </c>
      <c r="AX28" s="2077" t="s">
        <v>116</v>
      </c>
      <c r="AY28" s="2069">
        <v>0</v>
      </c>
      <c r="AZ28" s="2069">
        <v>0</v>
      </c>
      <c r="BA28" s="2069">
        <v>0</v>
      </c>
      <c r="BB28" s="2069">
        <v>0</v>
      </c>
      <c r="BC28" s="2088">
        <v>0</v>
      </c>
      <c r="BD28" s="2069">
        <v>0</v>
      </c>
      <c r="BE28" s="2069">
        <v>0</v>
      </c>
      <c r="BF28" s="2069">
        <v>0</v>
      </c>
      <c r="BG28" s="2069">
        <v>0</v>
      </c>
      <c r="BH28" s="2069">
        <v>0</v>
      </c>
      <c r="BI28" s="2069">
        <v>0</v>
      </c>
      <c r="BJ28" s="2069">
        <v>0</v>
      </c>
      <c r="BK28" s="2072">
        <v>0</v>
      </c>
      <c r="BL28" s="2069">
        <v>0</v>
      </c>
      <c r="BM28" s="2069">
        <v>0</v>
      </c>
      <c r="BN28" s="2069">
        <v>0</v>
      </c>
      <c r="BO28" s="2080">
        <v>0</v>
      </c>
      <c r="BP28" s="2069">
        <v>0</v>
      </c>
      <c r="BQ28" s="2069">
        <v>0</v>
      </c>
      <c r="BR28" s="2069">
        <v>0</v>
      </c>
      <c r="BS28" s="2069">
        <v>0</v>
      </c>
      <c r="BT28" s="557"/>
      <c r="BU28" s="2069">
        <v>0</v>
      </c>
      <c r="BV28" s="2069">
        <v>0</v>
      </c>
      <c r="BW28" s="2069">
        <v>0</v>
      </c>
      <c r="BX28" s="2069">
        <v>0</v>
      </c>
      <c r="BY28" s="2069">
        <v>0</v>
      </c>
      <c r="BZ28" s="2069">
        <v>0</v>
      </c>
      <c r="CA28" s="2069">
        <v>0</v>
      </c>
      <c r="CB28" s="2084">
        <v>0</v>
      </c>
      <c r="CC28" s="2084">
        <v>0</v>
      </c>
      <c r="CD28" s="2069">
        <v>0</v>
      </c>
      <c r="CE28" s="2069">
        <v>0</v>
      </c>
    </row>
    <row r="29" spans="1:83" ht="27" customHeight="1">
      <c r="A29" s="523"/>
      <c r="B29" s="2089"/>
      <c r="C29" s="2070"/>
      <c r="D29" s="2070"/>
      <c r="E29" s="2070"/>
      <c r="F29" s="2070"/>
      <c r="G29" s="2070"/>
      <c r="H29" s="555" t="s">
        <v>161</v>
      </c>
      <c r="I29" s="556">
        <v>0</v>
      </c>
      <c r="J29" s="2070"/>
      <c r="K29" s="2070"/>
      <c r="L29" s="2070"/>
      <c r="M29" s="2073"/>
      <c r="N29" s="2070"/>
      <c r="O29" s="2070"/>
      <c r="P29" s="2070"/>
      <c r="Q29" s="2070"/>
      <c r="R29" s="2070"/>
      <c r="S29" s="2073"/>
      <c r="T29" s="2070"/>
      <c r="U29" s="2070"/>
      <c r="V29" s="2070"/>
      <c r="W29" s="2070"/>
      <c r="X29" s="2070"/>
      <c r="Y29" s="2070"/>
      <c r="Z29" s="2070"/>
      <c r="AA29" s="2070"/>
      <c r="AB29" s="2070"/>
      <c r="AC29" s="2075"/>
      <c r="AD29" s="2070"/>
      <c r="AE29" s="2070"/>
      <c r="AF29" s="2075"/>
      <c r="AG29" s="2075"/>
      <c r="AH29" s="2075"/>
      <c r="AI29" s="2070"/>
      <c r="AJ29" s="2017"/>
      <c r="AK29" s="2076"/>
      <c r="AL29" s="2076"/>
      <c r="AM29" s="2076"/>
      <c r="AN29" s="2076"/>
      <c r="AO29" s="2076"/>
      <c r="AP29" s="2076"/>
      <c r="AQ29" s="2076"/>
      <c r="AR29" s="2076"/>
      <c r="AS29" s="2076"/>
      <c r="AT29" s="2076"/>
      <c r="AU29" s="2076"/>
      <c r="AV29" s="2076"/>
      <c r="AW29" s="2076"/>
      <c r="AX29" s="2017"/>
      <c r="AY29" s="2071"/>
      <c r="AZ29" s="2071"/>
      <c r="BA29" s="2071"/>
      <c r="BB29" s="2071"/>
      <c r="BC29" s="2071"/>
      <c r="BD29" s="2071"/>
      <c r="BE29" s="2071"/>
      <c r="BF29" s="2071"/>
      <c r="BG29" s="2071"/>
      <c r="BH29" s="2071"/>
      <c r="BI29" s="2071"/>
      <c r="BJ29" s="2071"/>
      <c r="BK29" s="2074"/>
      <c r="BL29" s="2070"/>
      <c r="BM29" s="2070"/>
      <c r="BN29" s="2070"/>
      <c r="BO29" s="2070"/>
      <c r="BP29" s="2070"/>
      <c r="BQ29" s="2070"/>
      <c r="BR29" s="2070"/>
      <c r="BS29" s="2070"/>
      <c r="BT29" s="559"/>
      <c r="BU29" s="2070"/>
      <c r="BV29" s="2070"/>
      <c r="BW29" s="2070"/>
      <c r="BX29" s="2070"/>
      <c r="BY29" s="2070"/>
      <c r="BZ29" s="2070"/>
      <c r="CA29" s="2070"/>
      <c r="CB29" s="2084"/>
      <c r="CC29" s="2084"/>
      <c r="CD29" s="2070"/>
      <c r="CE29" s="2070"/>
    </row>
    <row r="30" spans="1:83" ht="27" customHeight="1">
      <c r="A30" s="523"/>
      <c r="B30" s="2090"/>
      <c r="C30" s="2071"/>
      <c r="D30" s="2071"/>
      <c r="E30" s="2071"/>
      <c r="F30" s="2071"/>
      <c r="G30" s="2071"/>
      <c r="H30" s="558" t="s">
        <v>122</v>
      </c>
      <c r="I30" s="556">
        <v>0</v>
      </c>
      <c r="J30" s="2071"/>
      <c r="K30" s="2071"/>
      <c r="L30" s="2071"/>
      <c r="M30" s="2074"/>
      <c r="N30" s="2071"/>
      <c r="O30" s="2071"/>
      <c r="P30" s="2071"/>
      <c r="Q30" s="2071"/>
      <c r="R30" s="2071"/>
      <c r="S30" s="2074"/>
      <c r="T30" s="2071"/>
      <c r="U30" s="2071"/>
      <c r="V30" s="2071"/>
      <c r="W30" s="2071"/>
      <c r="X30" s="2071"/>
      <c r="Y30" s="2071"/>
      <c r="Z30" s="2071"/>
      <c r="AA30" s="2071"/>
      <c r="AB30" s="2071"/>
      <c r="AC30" s="2076"/>
      <c r="AD30" s="2071"/>
      <c r="AE30" s="2071"/>
      <c r="AF30" s="2076"/>
      <c r="AG30" s="2076"/>
      <c r="AH30" s="2076"/>
      <c r="AI30" s="2071"/>
      <c r="AJ30" s="560" t="s">
        <v>117</v>
      </c>
      <c r="AK30" s="561">
        <v>0</v>
      </c>
      <c r="AL30" s="562">
        <v>0</v>
      </c>
      <c r="AM30" s="563"/>
      <c r="AN30" s="564"/>
      <c r="AO30" s="561">
        <v>0</v>
      </c>
      <c r="AP30" s="565">
        <v>0</v>
      </c>
      <c r="AQ30" s="566">
        <v>0</v>
      </c>
      <c r="AR30" s="562">
        <v>0</v>
      </c>
      <c r="AS30" s="562">
        <v>0</v>
      </c>
      <c r="AT30" s="562">
        <v>0</v>
      </c>
      <c r="AU30" s="562">
        <v>0</v>
      </c>
      <c r="AV30" s="562">
        <v>0</v>
      </c>
      <c r="AW30" s="562">
        <v>0</v>
      </c>
      <c r="AX30" s="560" t="s">
        <v>117</v>
      </c>
      <c r="AY30" s="562">
        <v>0</v>
      </c>
      <c r="AZ30" s="562">
        <v>0</v>
      </c>
      <c r="BA30" s="563"/>
      <c r="BB30" s="561">
        <v>0</v>
      </c>
      <c r="BC30" s="568">
        <v>0</v>
      </c>
      <c r="BD30" s="562">
        <v>0</v>
      </c>
      <c r="BE30" s="562">
        <v>0</v>
      </c>
      <c r="BF30" s="562">
        <v>0</v>
      </c>
      <c r="BG30" s="562">
        <v>0</v>
      </c>
      <c r="BH30" s="562">
        <v>0</v>
      </c>
      <c r="BI30" s="562">
        <v>0</v>
      </c>
      <c r="BJ30" s="562">
        <v>0</v>
      </c>
      <c r="BK30" s="569">
        <v>0</v>
      </c>
      <c r="BL30" s="2071"/>
      <c r="BM30" s="2071"/>
      <c r="BN30" s="2071"/>
      <c r="BO30" s="2071"/>
      <c r="BP30" s="2071"/>
      <c r="BQ30" s="2071"/>
      <c r="BR30" s="2071"/>
      <c r="BS30" s="2071"/>
      <c r="BT30" s="559"/>
      <c r="BU30" s="2071"/>
      <c r="BV30" s="2071"/>
      <c r="BW30" s="2071"/>
      <c r="BX30" s="2071"/>
      <c r="BY30" s="2071"/>
      <c r="BZ30" s="2071"/>
      <c r="CA30" s="2071"/>
      <c r="CB30" s="2084"/>
      <c r="CC30" s="2084"/>
      <c r="CD30" s="2071"/>
      <c r="CE30" s="2071"/>
    </row>
    <row r="31" spans="1:83" ht="27" customHeight="1">
      <c r="A31" s="523"/>
      <c r="B31" s="2066" t="s">
        <v>897</v>
      </c>
      <c r="C31" s="2069">
        <v>0</v>
      </c>
      <c r="D31" s="2069">
        <v>0</v>
      </c>
      <c r="E31" s="2069">
        <v>0</v>
      </c>
      <c r="F31" s="2069">
        <v>0</v>
      </c>
      <c r="G31" s="2069">
        <v>0</v>
      </c>
      <c r="H31" s="555" t="s">
        <v>131</v>
      </c>
      <c r="I31" s="556">
        <v>0</v>
      </c>
      <c r="J31" s="2069">
        <v>0</v>
      </c>
      <c r="K31" s="2069">
        <v>0</v>
      </c>
      <c r="L31" s="2069">
        <v>0</v>
      </c>
      <c r="M31" s="2072">
        <v>0</v>
      </c>
      <c r="N31" s="2069">
        <v>0</v>
      </c>
      <c r="O31" s="2069">
        <v>0</v>
      </c>
      <c r="P31" s="2069">
        <v>0</v>
      </c>
      <c r="Q31" s="2069">
        <v>0</v>
      </c>
      <c r="R31" s="2069">
        <v>0</v>
      </c>
      <c r="S31" s="2072">
        <v>0</v>
      </c>
      <c r="T31" s="2069">
        <v>0</v>
      </c>
      <c r="U31" s="2069">
        <v>0</v>
      </c>
      <c r="V31" s="2069">
        <v>0</v>
      </c>
      <c r="W31" s="2069">
        <v>0</v>
      </c>
      <c r="X31" s="2069">
        <v>0</v>
      </c>
      <c r="Y31" s="2069">
        <v>0</v>
      </c>
      <c r="Z31" s="2069">
        <v>0</v>
      </c>
      <c r="AA31" s="2069">
        <v>0</v>
      </c>
      <c r="AB31" s="2069">
        <v>0</v>
      </c>
      <c r="AC31" s="2069">
        <v>0</v>
      </c>
      <c r="AD31" s="2069">
        <v>0</v>
      </c>
      <c r="AE31" s="2069">
        <v>0</v>
      </c>
      <c r="AF31" s="2069">
        <v>0</v>
      </c>
      <c r="AG31" s="2069">
        <v>0</v>
      </c>
      <c r="AH31" s="2069">
        <v>0</v>
      </c>
      <c r="AI31" s="2069">
        <v>0</v>
      </c>
      <c r="AJ31" s="2077" t="s">
        <v>116</v>
      </c>
      <c r="AK31" s="2069">
        <v>0</v>
      </c>
      <c r="AL31" s="2069">
        <v>0</v>
      </c>
      <c r="AM31" s="2069">
        <v>0</v>
      </c>
      <c r="AN31" s="2069">
        <v>0</v>
      </c>
      <c r="AO31" s="2069">
        <v>0</v>
      </c>
      <c r="AP31" s="2069">
        <v>0</v>
      </c>
      <c r="AQ31" s="2069">
        <v>0</v>
      </c>
      <c r="AR31" s="2069">
        <v>0</v>
      </c>
      <c r="AS31" s="2069">
        <v>0</v>
      </c>
      <c r="AT31" s="2069">
        <v>0</v>
      </c>
      <c r="AU31" s="2069">
        <v>0</v>
      </c>
      <c r="AV31" s="2069">
        <v>0</v>
      </c>
      <c r="AW31" s="2069">
        <v>0</v>
      </c>
      <c r="AX31" s="2077" t="s">
        <v>116</v>
      </c>
      <c r="AY31" s="2069">
        <v>0</v>
      </c>
      <c r="AZ31" s="2069">
        <v>0</v>
      </c>
      <c r="BA31" s="2069">
        <v>0</v>
      </c>
      <c r="BB31" s="2069">
        <v>0</v>
      </c>
      <c r="BC31" s="2088">
        <v>0</v>
      </c>
      <c r="BD31" s="2069">
        <v>0</v>
      </c>
      <c r="BE31" s="2069">
        <v>0</v>
      </c>
      <c r="BF31" s="2069">
        <v>0</v>
      </c>
      <c r="BG31" s="2069">
        <v>0</v>
      </c>
      <c r="BH31" s="2069">
        <v>0</v>
      </c>
      <c r="BI31" s="2069">
        <v>0</v>
      </c>
      <c r="BJ31" s="2069">
        <v>0</v>
      </c>
      <c r="BK31" s="2072">
        <v>0</v>
      </c>
      <c r="BL31" s="2069">
        <v>0</v>
      </c>
      <c r="BM31" s="2069">
        <v>0</v>
      </c>
      <c r="BN31" s="2069">
        <v>0</v>
      </c>
      <c r="BO31" s="2080">
        <v>0</v>
      </c>
      <c r="BP31" s="2069">
        <v>0</v>
      </c>
      <c r="BQ31" s="2069">
        <v>0</v>
      </c>
      <c r="BR31" s="2069">
        <v>0</v>
      </c>
      <c r="BS31" s="2069">
        <v>0</v>
      </c>
      <c r="BT31" s="557"/>
      <c r="BU31" s="2069">
        <v>0</v>
      </c>
      <c r="BV31" s="2069">
        <v>0</v>
      </c>
      <c r="BW31" s="2069">
        <v>0</v>
      </c>
      <c r="BX31" s="2069">
        <v>0</v>
      </c>
      <c r="BY31" s="2069">
        <v>0</v>
      </c>
      <c r="BZ31" s="2069">
        <v>0</v>
      </c>
      <c r="CA31" s="2069">
        <v>0</v>
      </c>
      <c r="CB31" s="2084">
        <v>0</v>
      </c>
      <c r="CC31" s="2084">
        <v>0</v>
      </c>
      <c r="CD31" s="2069">
        <v>0</v>
      </c>
      <c r="CE31" s="2069">
        <v>0</v>
      </c>
    </row>
    <row r="32" spans="1:83" ht="27" customHeight="1">
      <c r="A32" s="523"/>
      <c r="B32" s="2089"/>
      <c r="C32" s="2070"/>
      <c r="D32" s="2070"/>
      <c r="E32" s="2070"/>
      <c r="F32" s="2070"/>
      <c r="G32" s="2070"/>
      <c r="H32" s="558" t="s">
        <v>161</v>
      </c>
      <c r="I32" s="556">
        <v>0</v>
      </c>
      <c r="J32" s="2070"/>
      <c r="K32" s="2070"/>
      <c r="L32" s="2070"/>
      <c r="M32" s="2073"/>
      <c r="N32" s="2070"/>
      <c r="O32" s="2070"/>
      <c r="P32" s="2070"/>
      <c r="Q32" s="2070"/>
      <c r="R32" s="2070"/>
      <c r="S32" s="2073"/>
      <c r="T32" s="2070"/>
      <c r="U32" s="2070"/>
      <c r="V32" s="2070"/>
      <c r="W32" s="2070"/>
      <c r="X32" s="2070"/>
      <c r="Y32" s="2070"/>
      <c r="Z32" s="2070"/>
      <c r="AA32" s="2070"/>
      <c r="AB32" s="2070"/>
      <c r="AC32" s="2075"/>
      <c r="AD32" s="2070"/>
      <c r="AE32" s="2070"/>
      <c r="AF32" s="2075"/>
      <c r="AG32" s="2075"/>
      <c r="AH32" s="2075"/>
      <c r="AI32" s="2070"/>
      <c r="AJ32" s="2017"/>
      <c r="AK32" s="2071"/>
      <c r="AL32" s="2071"/>
      <c r="AM32" s="2071"/>
      <c r="AN32" s="2071"/>
      <c r="AO32" s="2071"/>
      <c r="AP32" s="2071"/>
      <c r="AQ32" s="2071"/>
      <c r="AR32" s="2071"/>
      <c r="AS32" s="2071"/>
      <c r="AT32" s="2071"/>
      <c r="AU32" s="2071"/>
      <c r="AV32" s="2071"/>
      <c r="AW32" s="2071"/>
      <c r="AX32" s="2017"/>
      <c r="AY32" s="2071"/>
      <c r="AZ32" s="2071"/>
      <c r="BA32" s="2071"/>
      <c r="BB32" s="2071"/>
      <c r="BC32" s="2071"/>
      <c r="BD32" s="2071"/>
      <c r="BE32" s="2071"/>
      <c r="BF32" s="2071"/>
      <c r="BG32" s="2071"/>
      <c r="BH32" s="2071"/>
      <c r="BI32" s="2071"/>
      <c r="BJ32" s="2071"/>
      <c r="BK32" s="2074"/>
      <c r="BL32" s="2070"/>
      <c r="BM32" s="2070"/>
      <c r="BN32" s="2070"/>
      <c r="BO32" s="2070"/>
      <c r="BP32" s="2070"/>
      <c r="BQ32" s="2070"/>
      <c r="BR32" s="2070"/>
      <c r="BS32" s="2070"/>
      <c r="BT32" s="559"/>
      <c r="BU32" s="2070"/>
      <c r="BV32" s="2070"/>
      <c r="BW32" s="2070"/>
      <c r="BX32" s="2070"/>
      <c r="BY32" s="2070"/>
      <c r="BZ32" s="2070"/>
      <c r="CA32" s="2070"/>
      <c r="CB32" s="2084"/>
      <c r="CC32" s="2084"/>
      <c r="CD32" s="2070"/>
      <c r="CE32" s="2070"/>
    </row>
    <row r="33" spans="1:83" ht="27" customHeight="1">
      <c r="A33" s="523"/>
      <c r="B33" s="2090"/>
      <c r="C33" s="2071"/>
      <c r="D33" s="2071"/>
      <c r="E33" s="2071"/>
      <c r="F33" s="2071"/>
      <c r="G33" s="2071"/>
      <c r="H33" s="555" t="s">
        <v>122</v>
      </c>
      <c r="I33" s="556">
        <v>0</v>
      </c>
      <c r="J33" s="2071"/>
      <c r="K33" s="2071"/>
      <c r="L33" s="2071"/>
      <c r="M33" s="2074"/>
      <c r="N33" s="2071"/>
      <c r="O33" s="2071"/>
      <c r="P33" s="2071"/>
      <c r="Q33" s="2071"/>
      <c r="R33" s="2071"/>
      <c r="S33" s="2074"/>
      <c r="T33" s="2071"/>
      <c r="U33" s="2071"/>
      <c r="V33" s="2071"/>
      <c r="W33" s="2071"/>
      <c r="X33" s="2071"/>
      <c r="Y33" s="2071"/>
      <c r="Z33" s="2071"/>
      <c r="AA33" s="2071"/>
      <c r="AB33" s="2071"/>
      <c r="AC33" s="2076"/>
      <c r="AD33" s="2071"/>
      <c r="AE33" s="2071"/>
      <c r="AF33" s="2076"/>
      <c r="AG33" s="2076"/>
      <c r="AH33" s="2076"/>
      <c r="AI33" s="2071"/>
      <c r="AJ33" s="560" t="s">
        <v>117</v>
      </c>
      <c r="AK33" s="561">
        <v>0</v>
      </c>
      <c r="AL33" s="562">
        <v>0</v>
      </c>
      <c r="AM33" s="563"/>
      <c r="AN33" s="564"/>
      <c r="AO33" s="561">
        <v>0</v>
      </c>
      <c r="AP33" s="565">
        <v>0</v>
      </c>
      <c r="AQ33" s="566">
        <v>0</v>
      </c>
      <c r="AR33" s="562">
        <v>0</v>
      </c>
      <c r="AS33" s="562">
        <v>0</v>
      </c>
      <c r="AT33" s="562">
        <v>0</v>
      </c>
      <c r="AU33" s="562">
        <v>0</v>
      </c>
      <c r="AV33" s="562">
        <v>0</v>
      </c>
      <c r="AW33" s="562">
        <v>0</v>
      </c>
      <c r="AX33" s="560" t="s">
        <v>117</v>
      </c>
      <c r="AY33" s="562">
        <v>0</v>
      </c>
      <c r="AZ33" s="562">
        <v>0</v>
      </c>
      <c r="BA33" s="563"/>
      <c r="BB33" s="561">
        <v>0</v>
      </c>
      <c r="BC33" s="568">
        <v>0</v>
      </c>
      <c r="BD33" s="562">
        <v>0</v>
      </c>
      <c r="BE33" s="562">
        <v>0</v>
      </c>
      <c r="BF33" s="562">
        <v>0</v>
      </c>
      <c r="BG33" s="562">
        <v>0</v>
      </c>
      <c r="BH33" s="562">
        <v>0</v>
      </c>
      <c r="BI33" s="562">
        <v>0</v>
      </c>
      <c r="BJ33" s="562">
        <v>0</v>
      </c>
      <c r="BK33" s="569">
        <v>0</v>
      </c>
      <c r="BL33" s="2071"/>
      <c r="BM33" s="2071"/>
      <c r="BN33" s="2071"/>
      <c r="BO33" s="2071"/>
      <c r="BP33" s="2071"/>
      <c r="BQ33" s="2071"/>
      <c r="BR33" s="2071"/>
      <c r="BS33" s="2071"/>
      <c r="BT33" s="559"/>
      <c r="BU33" s="2071"/>
      <c r="BV33" s="2071"/>
      <c r="BW33" s="2071"/>
      <c r="BX33" s="2071"/>
      <c r="BY33" s="2071"/>
      <c r="BZ33" s="2071"/>
      <c r="CA33" s="2071"/>
      <c r="CB33" s="2084"/>
      <c r="CC33" s="2084"/>
      <c r="CD33" s="2071"/>
      <c r="CE33" s="2071"/>
    </row>
    <row r="34" spans="1:83" ht="27" customHeight="1">
      <c r="A34" s="523"/>
      <c r="B34" s="2066" t="s">
        <v>877</v>
      </c>
      <c r="C34" s="2069">
        <v>0</v>
      </c>
      <c r="D34" s="2069">
        <v>0</v>
      </c>
      <c r="E34" s="2069">
        <v>0</v>
      </c>
      <c r="F34" s="2069">
        <v>0</v>
      </c>
      <c r="G34" s="2069">
        <v>0</v>
      </c>
      <c r="H34" s="558" t="s">
        <v>131</v>
      </c>
      <c r="I34" s="556">
        <v>0</v>
      </c>
      <c r="J34" s="2069">
        <v>0</v>
      </c>
      <c r="K34" s="2069">
        <v>0</v>
      </c>
      <c r="L34" s="2069">
        <v>0</v>
      </c>
      <c r="M34" s="2072">
        <v>0</v>
      </c>
      <c r="N34" s="2069">
        <v>0</v>
      </c>
      <c r="O34" s="2069">
        <v>0</v>
      </c>
      <c r="P34" s="2069">
        <v>0</v>
      </c>
      <c r="Q34" s="2069">
        <v>0</v>
      </c>
      <c r="R34" s="2069">
        <v>0</v>
      </c>
      <c r="S34" s="2072">
        <v>0</v>
      </c>
      <c r="T34" s="2069">
        <v>0</v>
      </c>
      <c r="U34" s="2069">
        <v>0</v>
      </c>
      <c r="V34" s="2069">
        <v>0</v>
      </c>
      <c r="W34" s="2069">
        <v>0</v>
      </c>
      <c r="X34" s="2069">
        <v>0</v>
      </c>
      <c r="Y34" s="2069">
        <v>0</v>
      </c>
      <c r="Z34" s="2069">
        <v>0</v>
      </c>
      <c r="AA34" s="2069">
        <v>0</v>
      </c>
      <c r="AB34" s="2069">
        <v>0</v>
      </c>
      <c r="AC34" s="2069">
        <v>0</v>
      </c>
      <c r="AD34" s="2069">
        <v>0</v>
      </c>
      <c r="AE34" s="2069">
        <v>0</v>
      </c>
      <c r="AF34" s="2069">
        <v>0</v>
      </c>
      <c r="AG34" s="2069">
        <v>0</v>
      </c>
      <c r="AH34" s="2069">
        <v>0</v>
      </c>
      <c r="AI34" s="2069">
        <v>0</v>
      </c>
      <c r="AJ34" s="2077" t="s">
        <v>116</v>
      </c>
      <c r="AK34" s="2069">
        <v>0</v>
      </c>
      <c r="AL34" s="2069">
        <v>0</v>
      </c>
      <c r="AM34" s="2069">
        <v>0</v>
      </c>
      <c r="AN34" s="2069">
        <v>0</v>
      </c>
      <c r="AO34" s="2069">
        <v>0</v>
      </c>
      <c r="AP34" s="2069">
        <v>0</v>
      </c>
      <c r="AQ34" s="2069">
        <v>0</v>
      </c>
      <c r="AR34" s="2069">
        <v>0</v>
      </c>
      <c r="AS34" s="2069">
        <v>0</v>
      </c>
      <c r="AT34" s="2069">
        <v>0</v>
      </c>
      <c r="AU34" s="2069">
        <v>0</v>
      </c>
      <c r="AV34" s="2069">
        <v>0</v>
      </c>
      <c r="AW34" s="2069">
        <v>0</v>
      </c>
      <c r="AX34" s="2077" t="s">
        <v>116</v>
      </c>
      <c r="AY34" s="2069">
        <v>0</v>
      </c>
      <c r="AZ34" s="2069">
        <v>0</v>
      </c>
      <c r="BA34" s="2069">
        <v>0</v>
      </c>
      <c r="BB34" s="2069">
        <v>0</v>
      </c>
      <c r="BC34" s="2088">
        <v>0</v>
      </c>
      <c r="BD34" s="2069">
        <v>0</v>
      </c>
      <c r="BE34" s="2069">
        <v>0</v>
      </c>
      <c r="BF34" s="2069">
        <v>0</v>
      </c>
      <c r="BG34" s="2069">
        <v>0</v>
      </c>
      <c r="BH34" s="2069">
        <v>0</v>
      </c>
      <c r="BI34" s="2069">
        <v>0</v>
      </c>
      <c r="BJ34" s="2069">
        <v>0</v>
      </c>
      <c r="BK34" s="2072">
        <v>0</v>
      </c>
      <c r="BL34" s="2069">
        <v>0</v>
      </c>
      <c r="BM34" s="2069">
        <v>0</v>
      </c>
      <c r="BN34" s="2069">
        <v>0</v>
      </c>
      <c r="BO34" s="2080">
        <v>0</v>
      </c>
      <c r="BP34" s="2069">
        <v>0</v>
      </c>
      <c r="BQ34" s="2069">
        <v>0</v>
      </c>
      <c r="BR34" s="2069">
        <v>0</v>
      </c>
      <c r="BS34" s="2069">
        <v>0</v>
      </c>
      <c r="BT34" s="557"/>
      <c r="BU34" s="2069">
        <v>0</v>
      </c>
      <c r="BV34" s="2069">
        <v>0</v>
      </c>
      <c r="BW34" s="2069">
        <v>0</v>
      </c>
      <c r="BX34" s="2069">
        <v>0</v>
      </c>
      <c r="BY34" s="2069">
        <v>0</v>
      </c>
      <c r="BZ34" s="2069">
        <v>0</v>
      </c>
      <c r="CA34" s="2069">
        <v>0</v>
      </c>
      <c r="CB34" s="2084">
        <v>0</v>
      </c>
      <c r="CC34" s="2084">
        <v>0</v>
      </c>
      <c r="CD34" s="2069">
        <v>0</v>
      </c>
      <c r="CE34" s="2069">
        <v>0</v>
      </c>
    </row>
    <row r="35" spans="1:83" ht="27" customHeight="1">
      <c r="A35" s="523"/>
      <c r="B35" s="2089"/>
      <c r="C35" s="2070"/>
      <c r="D35" s="2070"/>
      <c r="E35" s="2070"/>
      <c r="F35" s="2070"/>
      <c r="G35" s="2070"/>
      <c r="H35" s="555" t="s">
        <v>161</v>
      </c>
      <c r="I35" s="556">
        <v>0</v>
      </c>
      <c r="J35" s="2070"/>
      <c r="K35" s="2070"/>
      <c r="L35" s="2070"/>
      <c r="M35" s="2073"/>
      <c r="N35" s="2070"/>
      <c r="O35" s="2070"/>
      <c r="P35" s="2070"/>
      <c r="Q35" s="2070"/>
      <c r="R35" s="2070"/>
      <c r="S35" s="2073"/>
      <c r="T35" s="2070"/>
      <c r="U35" s="2070"/>
      <c r="V35" s="2070"/>
      <c r="W35" s="2070"/>
      <c r="X35" s="2070"/>
      <c r="Y35" s="2070"/>
      <c r="Z35" s="2070"/>
      <c r="AA35" s="2070"/>
      <c r="AB35" s="2070"/>
      <c r="AC35" s="2075"/>
      <c r="AD35" s="2070"/>
      <c r="AE35" s="2070"/>
      <c r="AF35" s="2075"/>
      <c r="AG35" s="2075"/>
      <c r="AH35" s="2075"/>
      <c r="AI35" s="2070"/>
      <c r="AJ35" s="2017"/>
      <c r="AK35" s="2071"/>
      <c r="AL35" s="2071"/>
      <c r="AM35" s="2071"/>
      <c r="AN35" s="2071"/>
      <c r="AO35" s="2071"/>
      <c r="AP35" s="2071"/>
      <c r="AQ35" s="2071"/>
      <c r="AR35" s="2071"/>
      <c r="AS35" s="2071"/>
      <c r="AT35" s="2071"/>
      <c r="AU35" s="2071"/>
      <c r="AV35" s="2071"/>
      <c r="AW35" s="2071"/>
      <c r="AX35" s="2017"/>
      <c r="AY35" s="2071"/>
      <c r="AZ35" s="2071"/>
      <c r="BA35" s="2071"/>
      <c r="BB35" s="2071"/>
      <c r="BC35" s="2071"/>
      <c r="BD35" s="2071"/>
      <c r="BE35" s="2071"/>
      <c r="BF35" s="2071"/>
      <c r="BG35" s="2071"/>
      <c r="BH35" s="2071"/>
      <c r="BI35" s="2071"/>
      <c r="BJ35" s="2071"/>
      <c r="BK35" s="2074"/>
      <c r="BL35" s="2070"/>
      <c r="BM35" s="2070"/>
      <c r="BN35" s="2070"/>
      <c r="BO35" s="2070"/>
      <c r="BP35" s="2070"/>
      <c r="BQ35" s="2070"/>
      <c r="BR35" s="2070"/>
      <c r="BS35" s="2070"/>
      <c r="BT35" s="559"/>
      <c r="BU35" s="2070"/>
      <c r="BV35" s="2070"/>
      <c r="BW35" s="2070"/>
      <c r="BX35" s="2070"/>
      <c r="BY35" s="2070"/>
      <c r="BZ35" s="2070"/>
      <c r="CA35" s="2070"/>
      <c r="CB35" s="2084"/>
      <c r="CC35" s="2084"/>
      <c r="CD35" s="2070"/>
      <c r="CE35" s="2070"/>
    </row>
    <row r="36" spans="1:83" ht="27" customHeight="1">
      <c r="A36" s="523"/>
      <c r="B36" s="2090"/>
      <c r="C36" s="2071"/>
      <c r="D36" s="2071"/>
      <c r="E36" s="2071"/>
      <c r="F36" s="2071"/>
      <c r="G36" s="2071"/>
      <c r="H36" s="558" t="s">
        <v>122</v>
      </c>
      <c r="I36" s="556">
        <v>0</v>
      </c>
      <c r="J36" s="2071"/>
      <c r="K36" s="2071"/>
      <c r="L36" s="2071"/>
      <c r="M36" s="2074"/>
      <c r="N36" s="2071"/>
      <c r="O36" s="2071"/>
      <c r="P36" s="2071"/>
      <c r="Q36" s="2071"/>
      <c r="R36" s="2071"/>
      <c r="S36" s="2074"/>
      <c r="T36" s="2071"/>
      <c r="U36" s="2071"/>
      <c r="V36" s="2071"/>
      <c r="W36" s="2071"/>
      <c r="X36" s="2071"/>
      <c r="Y36" s="2071"/>
      <c r="Z36" s="2071"/>
      <c r="AA36" s="2071"/>
      <c r="AB36" s="2071"/>
      <c r="AC36" s="2076"/>
      <c r="AD36" s="2071"/>
      <c r="AE36" s="2071"/>
      <c r="AF36" s="2076"/>
      <c r="AG36" s="2076"/>
      <c r="AH36" s="2076"/>
      <c r="AI36" s="2071"/>
      <c r="AJ36" s="560" t="s">
        <v>117</v>
      </c>
      <c r="AK36" s="561">
        <v>0</v>
      </c>
      <c r="AL36" s="562">
        <v>0</v>
      </c>
      <c r="AM36" s="563"/>
      <c r="AN36" s="564"/>
      <c r="AO36" s="561">
        <v>0</v>
      </c>
      <c r="AP36" s="565">
        <v>0</v>
      </c>
      <c r="AQ36" s="566">
        <v>0</v>
      </c>
      <c r="AR36" s="562">
        <v>0</v>
      </c>
      <c r="AS36" s="562">
        <v>0</v>
      </c>
      <c r="AT36" s="562">
        <v>0</v>
      </c>
      <c r="AU36" s="562">
        <v>0</v>
      </c>
      <c r="AV36" s="562">
        <v>0</v>
      </c>
      <c r="AW36" s="562">
        <v>0</v>
      </c>
      <c r="AX36" s="560" t="s">
        <v>117</v>
      </c>
      <c r="AY36" s="562">
        <v>0</v>
      </c>
      <c r="AZ36" s="562">
        <v>0</v>
      </c>
      <c r="BA36" s="563"/>
      <c r="BB36" s="561">
        <v>0</v>
      </c>
      <c r="BC36" s="568">
        <v>0</v>
      </c>
      <c r="BD36" s="562">
        <v>0</v>
      </c>
      <c r="BE36" s="562">
        <v>0</v>
      </c>
      <c r="BF36" s="562">
        <v>0</v>
      </c>
      <c r="BG36" s="562">
        <v>0</v>
      </c>
      <c r="BH36" s="562">
        <v>0</v>
      </c>
      <c r="BI36" s="562">
        <v>0</v>
      </c>
      <c r="BJ36" s="562">
        <v>0</v>
      </c>
      <c r="BK36" s="569">
        <v>0</v>
      </c>
      <c r="BL36" s="2071"/>
      <c r="BM36" s="2071"/>
      <c r="BN36" s="2071"/>
      <c r="BO36" s="2071"/>
      <c r="BP36" s="2071"/>
      <c r="BQ36" s="2071"/>
      <c r="BR36" s="2071"/>
      <c r="BS36" s="2071"/>
      <c r="BT36" s="559"/>
      <c r="BU36" s="2071"/>
      <c r="BV36" s="2071"/>
      <c r="BW36" s="2071"/>
      <c r="BX36" s="2071"/>
      <c r="BY36" s="2071"/>
      <c r="BZ36" s="2071"/>
      <c r="CA36" s="2071"/>
      <c r="CB36" s="2084"/>
      <c r="CC36" s="2084"/>
      <c r="CD36" s="2071"/>
      <c r="CE36" s="2071"/>
    </row>
    <row r="37" spans="1:83" ht="27" customHeight="1">
      <c r="A37" s="523"/>
      <c r="B37" s="2093" t="s">
        <v>878</v>
      </c>
      <c r="C37" s="2094">
        <v>0</v>
      </c>
      <c r="D37" s="2094">
        <v>0</v>
      </c>
      <c r="E37" s="2094">
        <v>0</v>
      </c>
      <c r="F37" s="2091">
        <v>0</v>
      </c>
      <c r="G37" s="2091">
        <v>0</v>
      </c>
      <c r="H37" s="570" t="s">
        <v>131</v>
      </c>
      <c r="I37" s="571" t="e">
        <v>#VALUE!</v>
      </c>
      <c r="J37" s="2091">
        <v>0</v>
      </c>
      <c r="K37" s="2091">
        <v>0</v>
      </c>
      <c r="L37" s="2091">
        <v>0</v>
      </c>
      <c r="M37" s="2091">
        <v>0</v>
      </c>
      <c r="N37" s="2092">
        <v>0</v>
      </c>
      <c r="O37" s="2091">
        <v>0</v>
      </c>
      <c r="P37" s="2091">
        <v>0</v>
      </c>
      <c r="Q37" s="2091">
        <v>0</v>
      </c>
      <c r="R37" s="2091">
        <v>0</v>
      </c>
      <c r="S37" s="2091">
        <v>0</v>
      </c>
      <c r="T37" s="2091">
        <v>0</v>
      </c>
      <c r="U37" s="2091">
        <v>0</v>
      </c>
      <c r="V37" s="2091">
        <v>0</v>
      </c>
      <c r="W37" s="2091">
        <v>0</v>
      </c>
      <c r="X37" s="2091">
        <v>0</v>
      </c>
      <c r="Y37" s="2091">
        <v>0</v>
      </c>
      <c r="Z37" s="2091">
        <v>0</v>
      </c>
      <c r="AA37" s="2091">
        <v>0</v>
      </c>
      <c r="AB37" s="2091">
        <v>0</v>
      </c>
      <c r="AC37" s="2091">
        <v>0</v>
      </c>
      <c r="AD37" s="2091">
        <v>0</v>
      </c>
      <c r="AE37" s="2091">
        <v>0</v>
      </c>
      <c r="AF37" s="2091">
        <v>0</v>
      </c>
      <c r="AG37" s="2091">
        <v>0</v>
      </c>
      <c r="AH37" s="2091">
        <v>0</v>
      </c>
      <c r="AI37" s="2091">
        <v>0</v>
      </c>
      <c r="AJ37" s="2077" t="s">
        <v>116</v>
      </c>
      <c r="AK37" s="2091">
        <v>0</v>
      </c>
      <c r="AL37" s="2091">
        <v>0</v>
      </c>
      <c r="AM37" s="2091">
        <v>0</v>
      </c>
      <c r="AN37" s="2091">
        <v>0</v>
      </c>
      <c r="AO37" s="2091">
        <v>0</v>
      </c>
      <c r="AP37" s="2091">
        <v>0</v>
      </c>
      <c r="AQ37" s="2091">
        <v>0</v>
      </c>
      <c r="AR37" s="2091">
        <v>0</v>
      </c>
      <c r="AS37" s="2091">
        <v>0</v>
      </c>
      <c r="AT37" s="2091">
        <v>0</v>
      </c>
      <c r="AU37" s="2091">
        <v>0</v>
      </c>
      <c r="AV37" s="2091">
        <v>0</v>
      </c>
      <c r="AW37" s="2091">
        <v>0</v>
      </c>
      <c r="AX37" s="2077" t="s">
        <v>116</v>
      </c>
      <c r="AY37" s="2091">
        <v>0</v>
      </c>
      <c r="AZ37" s="2091">
        <v>0</v>
      </c>
      <c r="BA37" s="2091">
        <v>0</v>
      </c>
      <c r="BB37" s="2091">
        <v>0</v>
      </c>
      <c r="BC37" s="2095">
        <v>0</v>
      </c>
      <c r="BD37" s="2091">
        <v>0</v>
      </c>
      <c r="BE37" s="2091">
        <v>0</v>
      </c>
      <c r="BF37" s="2091">
        <v>0</v>
      </c>
      <c r="BG37" s="2091">
        <v>0</v>
      </c>
      <c r="BH37" s="2091">
        <v>0</v>
      </c>
      <c r="BI37" s="2091">
        <v>0</v>
      </c>
      <c r="BJ37" s="2091">
        <v>0</v>
      </c>
      <c r="BK37" s="2091">
        <v>0</v>
      </c>
      <c r="BL37" s="2091">
        <v>0</v>
      </c>
      <c r="BM37" s="2091">
        <v>0</v>
      </c>
      <c r="BN37" s="2091">
        <v>0</v>
      </c>
      <c r="BO37" s="2091">
        <v>0</v>
      </c>
      <c r="BP37" s="2091">
        <v>0</v>
      </c>
      <c r="BQ37" s="2091">
        <v>0</v>
      </c>
      <c r="BR37" s="2091">
        <v>0</v>
      </c>
      <c r="BS37" s="2091">
        <v>0</v>
      </c>
      <c r="BT37" s="572"/>
      <c r="BU37" s="2091">
        <v>0</v>
      </c>
      <c r="BV37" s="2091">
        <v>0</v>
      </c>
      <c r="BW37" s="2091">
        <v>0</v>
      </c>
      <c r="BX37" s="2091">
        <v>0</v>
      </c>
      <c r="BY37" s="2091">
        <v>0</v>
      </c>
      <c r="BZ37" s="2091">
        <v>0</v>
      </c>
      <c r="CA37" s="2091">
        <v>0</v>
      </c>
      <c r="CB37" s="2091">
        <v>0</v>
      </c>
      <c r="CC37" s="2091">
        <v>0</v>
      </c>
      <c r="CD37" s="2091">
        <v>0</v>
      </c>
      <c r="CE37" s="2091">
        <v>0</v>
      </c>
    </row>
    <row r="38" spans="1:83" ht="27" customHeight="1">
      <c r="A38" s="523"/>
      <c r="B38" s="2016"/>
      <c r="C38" s="2070"/>
      <c r="D38" s="2070"/>
      <c r="E38" s="2070"/>
      <c r="F38" s="2073"/>
      <c r="G38" s="2073"/>
      <c r="H38" s="570" t="s">
        <v>161</v>
      </c>
      <c r="I38" s="571" t="e">
        <v>#VALUE!</v>
      </c>
      <c r="J38" s="2073"/>
      <c r="K38" s="2073"/>
      <c r="L38" s="2073"/>
      <c r="M38" s="2073"/>
      <c r="N38" s="2073"/>
      <c r="O38" s="2073"/>
      <c r="P38" s="2073"/>
      <c r="Q38" s="2073"/>
      <c r="R38" s="2073"/>
      <c r="S38" s="2073"/>
      <c r="T38" s="2073"/>
      <c r="U38" s="2073"/>
      <c r="V38" s="2073"/>
      <c r="W38" s="2073"/>
      <c r="X38" s="2073"/>
      <c r="Y38" s="2073"/>
      <c r="Z38" s="2073"/>
      <c r="AA38" s="2073"/>
      <c r="AB38" s="2073"/>
      <c r="AC38" s="2073"/>
      <c r="AD38" s="2073"/>
      <c r="AE38" s="2073"/>
      <c r="AF38" s="2073"/>
      <c r="AG38" s="2073"/>
      <c r="AH38" s="2073"/>
      <c r="AI38" s="2073"/>
      <c r="AJ38" s="2017"/>
      <c r="AK38" s="2074"/>
      <c r="AL38" s="2074"/>
      <c r="AM38" s="2074"/>
      <c r="AN38" s="2074"/>
      <c r="AO38" s="2074"/>
      <c r="AP38" s="2074"/>
      <c r="AQ38" s="2074"/>
      <c r="AR38" s="2074"/>
      <c r="AS38" s="2074"/>
      <c r="AT38" s="2074"/>
      <c r="AU38" s="2074"/>
      <c r="AV38" s="2074"/>
      <c r="AW38" s="2074"/>
      <c r="AX38" s="2017"/>
      <c r="AY38" s="2074"/>
      <c r="AZ38" s="2074"/>
      <c r="BA38" s="2074"/>
      <c r="BB38" s="2074"/>
      <c r="BC38" s="2074"/>
      <c r="BD38" s="2074"/>
      <c r="BE38" s="2074"/>
      <c r="BF38" s="2074"/>
      <c r="BG38" s="2074"/>
      <c r="BH38" s="2074"/>
      <c r="BI38" s="2074"/>
      <c r="BJ38" s="2074"/>
      <c r="BK38" s="2074"/>
      <c r="BL38" s="2073"/>
      <c r="BM38" s="2073"/>
      <c r="BN38" s="2073"/>
      <c r="BO38" s="2073"/>
      <c r="BP38" s="2073"/>
      <c r="BQ38" s="2073"/>
      <c r="BR38" s="2073"/>
      <c r="BS38" s="2073"/>
      <c r="BT38" s="559"/>
      <c r="BU38" s="2073"/>
      <c r="BV38" s="2073"/>
      <c r="BW38" s="2073"/>
      <c r="BX38" s="2074"/>
      <c r="BY38" s="2074"/>
      <c r="BZ38" s="2073"/>
      <c r="CA38" s="2073"/>
      <c r="CB38" s="2073"/>
      <c r="CC38" s="2073"/>
      <c r="CD38" s="2073"/>
      <c r="CE38" s="2073"/>
    </row>
    <row r="39" spans="1:83" ht="27" customHeight="1">
      <c r="A39" s="523"/>
      <c r="B39" s="2017"/>
      <c r="C39" s="2071"/>
      <c r="D39" s="2071"/>
      <c r="E39" s="2071"/>
      <c r="F39" s="2074"/>
      <c r="G39" s="2074"/>
      <c r="H39" s="573" t="s">
        <v>122</v>
      </c>
      <c r="I39" s="571" t="e">
        <v>#VALUE!</v>
      </c>
      <c r="J39" s="2073"/>
      <c r="K39" s="2073"/>
      <c r="L39" s="2073"/>
      <c r="M39" s="2074"/>
      <c r="N39" s="2074"/>
      <c r="O39" s="2073"/>
      <c r="P39" s="2073"/>
      <c r="Q39" s="2073"/>
      <c r="R39" s="2073"/>
      <c r="S39" s="2074"/>
      <c r="T39" s="2073"/>
      <c r="U39" s="2073"/>
      <c r="V39" s="2073"/>
      <c r="W39" s="2073"/>
      <c r="X39" s="2073"/>
      <c r="Y39" s="2073"/>
      <c r="Z39" s="2073"/>
      <c r="AA39" s="2073"/>
      <c r="AB39" s="2073"/>
      <c r="AC39" s="2073"/>
      <c r="AD39" s="2073"/>
      <c r="AE39" s="2073"/>
      <c r="AF39" s="2073"/>
      <c r="AG39" s="2073"/>
      <c r="AH39" s="2073"/>
      <c r="AI39" s="2073"/>
      <c r="AJ39" s="560" t="s">
        <v>117</v>
      </c>
      <c r="AK39" s="574">
        <v>0</v>
      </c>
      <c r="AL39" s="575">
        <v>0</v>
      </c>
      <c r="AM39" s="576"/>
      <c r="AN39" s="577"/>
      <c r="AO39" s="574">
        <v>0</v>
      </c>
      <c r="AP39" s="578">
        <v>0</v>
      </c>
      <c r="AQ39" s="579">
        <v>0</v>
      </c>
      <c r="AR39" s="575">
        <v>0</v>
      </c>
      <c r="AS39" s="575">
        <v>0</v>
      </c>
      <c r="AT39" s="575">
        <v>0</v>
      </c>
      <c r="AU39" s="575">
        <v>0</v>
      </c>
      <c r="AV39" s="575">
        <v>0</v>
      </c>
      <c r="AW39" s="575">
        <v>0</v>
      </c>
      <c r="AX39" s="560" t="s">
        <v>117</v>
      </c>
      <c r="AY39" s="575">
        <v>0</v>
      </c>
      <c r="AZ39" s="575">
        <v>0</v>
      </c>
      <c r="BA39" s="576"/>
      <c r="BB39" s="574">
        <v>0</v>
      </c>
      <c r="BC39" s="580">
        <v>0</v>
      </c>
      <c r="BD39" s="575">
        <v>0</v>
      </c>
      <c r="BE39" s="575">
        <v>0</v>
      </c>
      <c r="BF39" s="575">
        <v>0</v>
      </c>
      <c r="BG39" s="575">
        <v>0</v>
      </c>
      <c r="BH39" s="575">
        <v>0</v>
      </c>
      <c r="BI39" s="575">
        <v>0</v>
      </c>
      <c r="BJ39" s="575">
        <v>0</v>
      </c>
      <c r="BK39" s="575">
        <v>0</v>
      </c>
      <c r="BL39" s="2074"/>
      <c r="BM39" s="2074"/>
      <c r="BN39" s="2074"/>
      <c r="BO39" s="2074"/>
      <c r="BP39" s="2074"/>
      <c r="BQ39" s="2074"/>
      <c r="BR39" s="2074"/>
      <c r="BS39" s="2074"/>
      <c r="BT39" s="559"/>
      <c r="BU39" s="2074"/>
      <c r="BV39" s="2074"/>
      <c r="BW39" s="2074"/>
      <c r="BX39" s="575"/>
      <c r="BY39" s="575"/>
      <c r="BZ39" s="2074"/>
      <c r="CA39" s="2074"/>
      <c r="CB39" s="2074"/>
      <c r="CC39" s="2074"/>
      <c r="CD39" s="2074"/>
      <c r="CE39" s="2074"/>
    </row>
    <row r="40" spans="1:83" ht="27" customHeight="1">
      <c r="A40" s="523"/>
      <c r="B40" s="2096" t="s">
        <v>879</v>
      </c>
      <c r="C40" s="1997"/>
      <c r="D40" s="1997"/>
      <c r="E40" s="1998"/>
      <c r="F40" s="2096">
        <v>0</v>
      </c>
      <c r="G40" s="1998"/>
      <c r="H40" s="2097"/>
      <c r="I40" s="1997"/>
      <c r="J40" s="1997"/>
      <c r="K40" s="1997"/>
      <c r="L40" s="1997"/>
      <c r="M40" s="1997"/>
      <c r="N40" s="1997"/>
      <c r="O40" s="1997"/>
      <c r="P40" s="1997"/>
      <c r="Q40" s="1997"/>
      <c r="R40" s="1997"/>
      <c r="S40" s="1997"/>
      <c r="T40" s="1997"/>
      <c r="U40" s="1998"/>
      <c r="V40" s="581" t="s">
        <v>238</v>
      </c>
      <c r="W40" s="582" t="s">
        <v>238</v>
      </c>
      <c r="X40" s="582" t="s">
        <v>238</v>
      </c>
      <c r="Y40" s="582" t="s">
        <v>238</v>
      </c>
      <c r="Z40" s="582" t="s">
        <v>238</v>
      </c>
      <c r="AA40" s="582" t="s">
        <v>238</v>
      </c>
      <c r="AB40" s="583" t="s">
        <v>238</v>
      </c>
      <c r="AC40" s="2098"/>
      <c r="AD40" s="2099"/>
      <c r="AE40" s="2099"/>
      <c r="AF40" s="2099"/>
      <c r="AG40" s="2099"/>
      <c r="AH40" s="2099"/>
      <c r="AI40" s="2100"/>
      <c r="AJ40" s="2107">
        <v>0</v>
      </c>
      <c r="AK40" s="2091">
        <v>0</v>
      </c>
      <c r="AL40" s="2091">
        <v>0</v>
      </c>
      <c r="AM40" s="2095">
        <v>0</v>
      </c>
      <c r="AN40" s="2095">
        <v>0</v>
      </c>
      <c r="AO40" s="2095">
        <v>0</v>
      </c>
      <c r="AP40" s="2095">
        <v>0</v>
      </c>
      <c r="AQ40" s="2095">
        <v>0</v>
      </c>
      <c r="AR40" s="2091">
        <v>0</v>
      </c>
      <c r="AS40" s="2091"/>
      <c r="AT40" s="2091">
        <v>0</v>
      </c>
      <c r="AU40" s="2091">
        <v>0</v>
      </c>
      <c r="AV40" s="2091">
        <v>0</v>
      </c>
      <c r="AW40" s="2091">
        <v>0</v>
      </c>
      <c r="AX40" s="2107">
        <v>0</v>
      </c>
      <c r="AY40" s="2091">
        <v>0</v>
      </c>
      <c r="AZ40" s="2095">
        <v>0</v>
      </c>
      <c r="BA40" s="2095">
        <v>0</v>
      </c>
      <c r="BB40" s="2095">
        <v>0</v>
      </c>
      <c r="BC40" s="2095">
        <v>0</v>
      </c>
      <c r="BD40" s="2095">
        <v>0</v>
      </c>
      <c r="BE40" s="2091">
        <v>0</v>
      </c>
      <c r="BF40" s="2091">
        <v>0</v>
      </c>
      <c r="BG40" s="2091"/>
      <c r="BH40" s="2091"/>
      <c r="BI40" s="2091"/>
      <c r="BJ40" s="2091"/>
      <c r="BK40" s="2091"/>
      <c r="BL40" s="2081" t="s">
        <v>240</v>
      </c>
      <c r="BM40" s="2112"/>
      <c r="BN40" s="2114"/>
      <c r="BO40" s="584"/>
      <c r="BP40" s="2115"/>
      <c r="BQ40" s="2108"/>
      <c r="BR40" s="2108"/>
      <c r="BS40" s="2108"/>
      <c r="BT40" s="585"/>
      <c r="BU40" s="586"/>
      <c r="BV40" s="586"/>
      <c r="BW40" s="586"/>
      <c r="BX40" s="586"/>
      <c r="BY40" s="587"/>
      <c r="BZ40" s="586"/>
      <c r="CA40" s="586"/>
      <c r="CB40" s="587"/>
      <c r="CC40" s="587"/>
      <c r="CD40" s="586"/>
      <c r="CE40" s="586"/>
    </row>
    <row r="41" spans="1:83" ht="27" customHeight="1">
      <c r="A41" s="523"/>
      <c r="B41" s="2002"/>
      <c r="C41" s="2003"/>
      <c r="D41" s="2003"/>
      <c r="E41" s="2004"/>
      <c r="F41" s="2002"/>
      <c r="G41" s="2004"/>
      <c r="H41" s="2002"/>
      <c r="I41" s="2003"/>
      <c r="J41" s="2003"/>
      <c r="K41" s="2003"/>
      <c r="L41" s="2003"/>
      <c r="M41" s="2003"/>
      <c r="N41" s="2003"/>
      <c r="O41" s="2003"/>
      <c r="P41" s="2003"/>
      <c r="Q41" s="2003"/>
      <c r="R41" s="2003"/>
      <c r="S41" s="2003"/>
      <c r="T41" s="2003"/>
      <c r="U41" s="2004"/>
      <c r="V41" s="2109">
        <v>0</v>
      </c>
      <c r="W41" s="2111">
        <v>0</v>
      </c>
      <c r="X41" s="2111">
        <v>0</v>
      </c>
      <c r="Y41" s="2111">
        <v>0</v>
      </c>
      <c r="Z41" s="2111">
        <v>0</v>
      </c>
      <c r="AA41" s="2111">
        <v>0</v>
      </c>
      <c r="AB41" s="2111">
        <v>0</v>
      </c>
      <c r="AC41" s="2101"/>
      <c r="AD41" s="2102"/>
      <c r="AE41" s="2102"/>
      <c r="AF41" s="2102"/>
      <c r="AG41" s="2102"/>
      <c r="AH41" s="2102"/>
      <c r="AI41" s="2103"/>
      <c r="AJ41" s="2016"/>
      <c r="AK41" s="2073"/>
      <c r="AL41" s="2073"/>
      <c r="AM41" s="2073"/>
      <c r="AN41" s="2073"/>
      <c r="AO41" s="2073"/>
      <c r="AP41" s="2073"/>
      <c r="AQ41" s="2073"/>
      <c r="AR41" s="2073"/>
      <c r="AS41" s="2073"/>
      <c r="AT41" s="2073"/>
      <c r="AU41" s="2073"/>
      <c r="AV41" s="2073"/>
      <c r="AW41" s="2073"/>
      <c r="AX41" s="2016"/>
      <c r="AY41" s="2073"/>
      <c r="AZ41" s="2073"/>
      <c r="BA41" s="2073"/>
      <c r="BB41" s="2073"/>
      <c r="BC41" s="2073"/>
      <c r="BD41" s="2073"/>
      <c r="BE41" s="2073"/>
      <c r="BF41" s="2073"/>
      <c r="BG41" s="2073"/>
      <c r="BH41" s="2073"/>
      <c r="BI41" s="2073"/>
      <c r="BJ41" s="2073"/>
      <c r="BK41" s="2073"/>
      <c r="BL41" s="2083"/>
      <c r="BM41" s="2113"/>
      <c r="BN41" s="2002"/>
      <c r="BO41" s="584"/>
      <c r="BP41" s="2116"/>
      <c r="BQ41" s="2003"/>
      <c r="BR41" s="2003"/>
      <c r="BS41" s="2003"/>
      <c r="BT41" s="587"/>
      <c r="BU41" s="586"/>
      <c r="BV41" s="586"/>
      <c r="BW41" s="586"/>
      <c r="BX41" s="586"/>
      <c r="BY41" s="587"/>
      <c r="BZ41" s="586"/>
      <c r="CA41" s="586"/>
      <c r="CB41" s="587"/>
      <c r="CC41" s="587"/>
      <c r="CD41" s="586"/>
      <c r="CE41" s="586"/>
    </row>
    <row r="42" spans="1:83" ht="27" customHeight="1">
      <c r="A42" s="523"/>
      <c r="B42" s="2117">
        <f>F37+G37</f>
        <v>0</v>
      </c>
      <c r="C42" s="2033"/>
      <c r="D42" s="2033"/>
      <c r="E42" s="2022"/>
      <c r="F42" s="1999"/>
      <c r="G42" s="2001"/>
      <c r="H42" s="1999"/>
      <c r="I42" s="2000"/>
      <c r="J42" s="2000"/>
      <c r="K42" s="2000"/>
      <c r="L42" s="2000"/>
      <c r="M42" s="2000"/>
      <c r="N42" s="2000"/>
      <c r="O42" s="2000"/>
      <c r="P42" s="2000"/>
      <c r="Q42" s="2000"/>
      <c r="R42" s="2000"/>
      <c r="S42" s="2000"/>
      <c r="T42" s="2000"/>
      <c r="U42" s="2001"/>
      <c r="V42" s="2110"/>
      <c r="W42" s="2110"/>
      <c r="X42" s="2110"/>
      <c r="Y42" s="2110"/>
      <c r="Z42" s="2110"/>
      <c r="AA42" s="2110"/>
      <c r="AB42" s="2110"/>
      <c r="AC42" s="2104"/>
      <c r="AD42" s="2105"/>
      <c r="AE42" s="2105"/>
      <c r="AF42" s="2105"/>
      <c r="AG42" s="2105"/>
      <c r="AH42" s="2105"/>
      <c r="AI42" s="2106"/>
      <c r="AJ42" s="2017"/>
      <c r="AK42" s="2074"/>
      <c r="AL42" s="2074"/>
      <c r="AM42" s="2074"/>
      <c r="AN42" s="2074"/>
      <c r="AO42" s="2074"/>
      <c r="AP42" s="2074"/>
      <c r="AQ42" s="2074"/>
      <c r="AR42" s="2074"/>
      <c r="AS42" s="2074"/>
      <c r="AT42" s="2074"/>
      <c r="AU42" s="2074"/>
      <c r="AV42" s="2074"/>
      <c r="AW42" s="2074"/>
      <c r="AX42" s="2017"/>
      <c r="AY42" s="2074"/>
      <c r="AZ42" s="2074"/>
      <c r="BA42" s="2074"/>
      <c r="BB42" s="2074"/>
      <c r="BC42" s="2074"/>
      <c r="BD42" s="2074"/>
      <c r="BE42" s="2073"/>
      <c r="BF42" s="2073"/>
      <c r="BG42" s="2073"/>
      <c r="BH42" s="2073"/>
      <c r="BI42" s="2073"/>
      <c r="BJ42" s="2073"/>
      <c r="BK42" s="2073"/>
      <c r="BL42" s="2118"/>
      <c r="BM42" s="2119"/>
      <c r="BN42" s="1999"/>
      <c r="BO42" s="584"/>
      <c r="BP42" s="2116"/>
      <c r="BQ42" s="2003"/>
      <c r="BR42" s="2003"/>
      <c r="BS42" s="2003"/>
      <c r="BT42" s="587"/>
      <c r="BU42" s="586"/>
      <c r="BV42" s="586"/>
      <c r="BW42" s="586"/>
      <c r="BX42" s="586"/>
      <c r="BY42" s="587"/>
      <c r="BZ42" s="586"/>
      <c r="CA42" s="586"/>
      <c r="CB42" s="587"/>
      <c r="CC42" s="587"/>
      <c r="CD42" s="586"/>
      <c r="CE42" s="586"/>
    </row>
    <row r="43" spans="1:83" ht="30.75" customHeight="1">
      <c r="A43" s="533"/>
      <c r="B43" s="588"/>
      <c r="C43" s="588"/>
      <c r="D43" s="588"/>
      <c r="E43" s="589"/>
      <c r="F43" s="589"/>
      <c r="G43" s="589"/>
      <c r="H43" s="588"/>
      <c r="I43" s="589"/>
      <c r="J43" s="589"/>
      <c r="K43" s="589"/>
      <c r="L43" s="589"/>
      <c r="M43" s="589"/>
      <c r="N43" s="589"/>
      <c r="O43" s="589"/>
      <c r="P43" s="589"/>
      <c r="Q43" s="589"/>
      <c r="R43" s="589"/>
      <c r="S43" s="589"/>
      <c r="T43" s="589"/>
      <c r="U43" s="589"/>
      <c r="V43" s="589"/>
      <c r="W43" s="589"/>
      <c r="X43" s="589"/>
      <c r="Y43" s="589"/>
      <c r="Z43" s="589"/>
      <c r="AA43" s="589"/>
      <c r="AB43" s="589"/>
      <c r="AC43" s="589"/>
      <c r="AD43" s="589"/>
      <c r="AE43" s="589"/>
      <c r="AF43" s="589"/>
      <c r="AG43" s="589"/>
      <c r="AH43" s="589"/>
      <c r="AI43" s="589"/>
      <c r="AJ43" s="588"/>
      <c r="AK43" s="589"/>
      <c r="AL43" s="589"/>
      <c r="AM43" s="589"/>
      <c r="AN43" s="589"/>
      <c r="AO43" s="589"/>
      <c r="AP43" s="589"/>
      <c r="AQ43" s="589"/>
      <c r="AR43" s="589"/>
      <c r="AS43" s="589"/>
      <c r="AT43" s="589"/>
      <c r="AU43" s="589"/>
      <c r="AV43" s="589"/>
      <c r="AW43" s="589"/>
      <c r="AX43" s="588"/>
      <c r="AY43" s="588"/>
      <c r="AZ43" s="2120" t="s">
        <v>880</v>
      </c>
      <c r="BA43" s="2033"/>
      <c r="BB43" s="2033"/>
      <c r="BC43" s="2033"/>
      <c r="BD43" s="2033"/>
      <c r="BE43" s="2033"/>
      <c r="BF43" s="2033"/>
      <c r="BG43" s="2033"/>
      <c r="BH43" s="2033"/>
      <c r="BI43" s="2033"/>
      <c r="BJ43" s="2033"/>
      <c r="BK43" s="2022"/>
      <c r="BL43" s="2121" t="e">
        <f>BO37/F37%</f>
        <v>#DIV/0!</v>
      </c>
      <c r="BM43" s="2122"/>
      <c r="BN43" s="2123"/>
      <c r="BO43" s="590"/>
      <c r="BP43" s="589"/>
      <c r="BQ43" s="589"/>
      <c r="BR43" s="589"/>
      <c r="BS43" s="589"/>
      <c r="BT43" s="589"/>
      <c r="BU43" s="589"/>
      <c r="BV43" s="589"/>
      <c r="BW43" s="589"/>
      <c r="BX43" s="589"/>
      <c r="BY43" s="587"/>
      <c r="BZ43" s="589"/>
      <c r="CA43" s="589"/>
      <c r="CB43" s="587"/>
      <c r="CC43" s="587"/>
      <c r="CD43" s="589"/>
      <c r="CE43" s="589"/>
    </row>
    <row r="44" spans="1:83" ht="29.25" customHeight="1">
      <c r="A44" s="533"/>
      <c r="B44" s="2128" t="s">
        <v>881</v>
      </c>
      <c r="C44" s="2003"/>
      <c r="D44" s="2003"/>
      <c r="E44" s="2003"/>
      <c r="F44" s="2003"/>
      <c r="G44" s="2003"/>
      <c r="H44" s="2003"/>
      <c r="I44" s="2003"/>
      <c r="J44" s="2003"/>
      <c r="K44" s="2003"/>
      <c r="L44" s="589"/>
      <c r="M44" s="589"/>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88"/>
      <c r="AK44" s="589"/>
      <c r="AL44" s="589"/>
      <c r="AM44" s="589"/>
      <c r="AN44" s="589"/>
      <c r="AO44" s="589"/>
      <c r="AP44" s="589"/>
      <c r="AQ44" s="589"/>
      <c r="AR44" s="589"/>
      <c r="AS44" s="589"/>
      <c r="AT44" s="589"/>
      <c r="AU44" s="589"/>
      <c r="AV44" s="589"/>
      <c r="AW44" s="589"/>
      <c r="AX44" s="588"/>
      <c r="AY44" s="588"/>
      <c r="AZ44" s="2129" t="s">
        <v>882</v>
      </c>
      <c r="BA44" s="2033"/>
      <c r="BB44" s="2033"/>
      <c r="BC44" s="2033"/>
      <c r="BD44" s="2033"/>
      <c r="BE44" s="2033"/>
      <c r="BF44" s="2033"/>
      <c r="BG44" s="2033"/>
      <c r="BH44" s="2033"/>
      <c r="BI44" s="2033"/>
      <c r="BJ44" s="2130" t="s">
        <v>245</v>
      </c>
      <c r="BK44" s="2004"/>
      <c r="BL44" s="2124"/>
      <c r="BM44" s="2124"/>
      <c r="BN44" s="2125"/>
      <c r="BO44" s="590"/>
      <c r="BP44" s="589"/>
      <c r="BQ44" s="589"/>
      <c r="BR44" s="589"/>
      <c r="BS44" s="589"/>
      <c r="BT44" s="589"/>
      <c r="BU44" s="589"/>
      <c r="BV44" s="589"/>
      <c r="BW44" s="589"/>
      <c r="BX44" s="589"/>
      <c r="BY44" s="587"/>
      <c r="BZ44" s="589"/>
      <c r="CA44" s="589"/>
      <c r="CB44" s="587"/>
      <c r="CC44" s="587"/>
      <c r="CD44" s="589"/>
      <c r="CE44" s="589"/>
    </row>
    <row r="45" spans="1:83" ht="23.45" customHeight="1">
      <c r="A45" s="533"/>
      <c r="B45" s="2128" t="s">
        <v>883</v>
      </c>
      <c r="C45" s="2003"/>
      <c r="D45" s="2003"/>
      <c r="E45" s="2003"/>
      <c r="F45" s="2003"/>
      <c r="G45" s="2003"/>
      <c r="H45" s="2003"/>
      <c r="I45" s="2003"/>
      <c r="J45" s="2003"/>
      <c r="K45" s="2003"/>
      <c r="L45" s="589"/>
      <c r="M45" s="589"/>
      <c r="N45" s="589"/>
      <c r="O45" s="589"/>
      <c r="P45" s="589"/>
      <c r="Q45" s="589"/>
      <c r="R45" s="589"/>
      <c r="S45" s="589"/>
      <c r="T45" s="589"/>
      <c r="U45" s="589"/>
      <c r="V45" s="589"/>
      <c r="W45" s="589"/>
      <c r="X45" s="589"/>
      <c r="Y45" s="589"/>
      <c r="Z45" s="589"/>
      <c r="AA45" s="2008" t="s">
        <v>247</v>
      </c>
      <c r="AB45" s="2003"/>
      <c r="AC45" s="2003"/>
      <c r="AD45" s="2003"/>
      <c r="AE45" s="2003"/>
      <c r="AF45" s="2003"/>
      <c r="AG45" s="2003"/>
      <c r="AH45" s="2003"/>
      <c r="AI45" s="2003"/>
      <c r="AJ45" s="2003"/>
      <c r="AK45" s="589"/>
      <c r="AL45" s="2008" t="s">
        <v>248</v>
      </c>
      <c r="AM45" s="2003"/>
      <c r="AN45" s="2003"/>
      <c r="AO45" s="2003"/>
      <c r="AP45" s="2003"/>
      <c r="AQ45" s="2003"/>
      <c r="AR45" s="2003"/>
      <c r="AS45" s="2003"/>
      <c r="AT45" s="2003"/>
      <c r="AU45" s="2003"/>
      <c r="AV45" s="589"/>
      <c r="AW45" s="589"/>
      <c r="AX45" s="588"/>
      <c r="AY45" s="588"/>
      <c r="AZ45" s="2132" t="s">
        <v>884</v>
      </c>
      <c r="BA45" s="2003"/>
      <c r="BB45" s="2003"/>
      <c r="BC45" s="2003"/>
      <c r="BD45" s="2003"/>
      <c r="BE45" s="2003"/>
      <c r="BF45" s="2003"/>
      <c r="BG45" s="2003"/>
      <c r="BH45" s="2003"/>
      <c r="BI45" s="2003"/>
      <c r="BJ45" s="2003"/>
      <c r="BK45" s="2004"/>
      <c r="BL45" s="2126"/>
      <c r="BM45" s="2126"/>
      <c r="BN45" s="2127"/>
      <c r="BO45" s="590"/>
      <c r="BP45" s="589"/>
      <c r="BQ45" s="589"/>
      <c r="BR45" s="589"/>
      <c r="BS45" s="589"/>
      <c r="BT45" s="589"/>
      <c r="BU45" s="589"/>
      <c r="BV45" s="589"/>
      <c r="BW45" s="589"/>
      <c r="BX45" s="589"/>
      <c r="BY45" s="587"/>
      <c r="BZ45" s="589"/>
      <c r="CA45" s="589"/>
      <c r="CB45" s="587"/>
      <c r="CC45" s="587"/>
      <c r="CD45" s="589"/>
      <c r="CE45" s="589"/>
    </row>
    <row r="46" spans="1:83" ht="23.45" customHeight="1">
      <c r="A46" s="533"/>
      <c r="B46" s="588"/>
      <c r="C46" s="591"/>
      <c r="D46" s="591"/>
      <c r="E46" s="589"/>
      <c r="F46" s="589"/>
      <c r="G46" s="589"/>
      <c r="H46" s="588"/>
      <c r="I46" s="589"/>
      <c r="J46" s="589"/>
      <c r="K46" s="589"/>
      <c r="L46" s="589"/>
      <c r="M46" s="589"/>
      <c r="N46" s="589"/>
      <c r="O46" s="589"/>
      <c r="P46" s="589"/>
      <c r="Q46" s="589"/>
      <c r="R46" s="589"/>
      <c r="S46" s="589"/>
      <c r="T46" s="589"/>
      <c r="U46" s="589"/>
      <c r="V46" s="589"/>
      <c r="W46" s="589"/>
      <c r="X46" s="589"/>
      <c r="Y46" s="589"/>
      <c r="Z46" s="588"/>
      <c r="AA46" s="588"/>
      <c r="AB46" s="588"/>
      <c r="AC46" s="588"/>
      <c r="AD46" s="589"/>
      <c r="AE46" s="589"/>
      <c r="AF46" s="588"/>
      <c r="AG46" s="588"/>
      <c r="AH46" s="588"/>
      <c r="AI46" s="589"/>
      <c r="AJ46" s="588"/>
      <c r="AK46" s="589"/>
      <c r="AL46" s="589"/>
      <c r="AM46" s="589"/>
      <c r="AN46" s="589"/>
      <c r="AO46" s="589"/>
      <c r="AP46" s="589"/>
      <c r="AQ46" s="589"/>
      <c r="AR46" s="589"/>
      <c r="AS46" s="589"/>
      <c r="AT46" s="589"/>
      <c r="AU46" s="589"/>
      <c r="AV46" s="588"/>
      <c r="AW46" s="588"/>
      <c r="AX46" s="588"/>
      <c r="AY46" s="588"/>
      <c r="AZ46" s="2120" t="s">
        <v>250</v>
      </c>
      <c r="BA46" s="2033"/>
      <c r="BB46" s="2033"/>
      <c r="BC46" s="2033"/>
      <c r="BD46" s="2033"/>
      <c r="BE46" s="2033"/>
      <c r="BF46" s="2033"/>
      <c r="BG46" s="2033"/>
      <c r="BH46" s="2033"/>
      <c r="BI46" s="2033"/>
      <c r="BJ46" s="2033"/>
      <c r="BK46" s="2022"/>
      <c r="BL46" s="2121" t="e">
        <f>BO37/E37%</f>
        <v>#DIV/0!</v>
      </c>
      <c r="BM46" s="2122"/>
      <c r="BN46" s="2123"/>
      <c r="BO46" s="590"/>
      <c r="BP46" s="589"/>
      <c r="BQ46" s="589"/>
      <c r="BR46" s="589"/>
      <c r="BS46" s="589"/>
      <c r="BT46" s="589"/>
      <c r="BU46" s="589"/>
      <c r="BV46" s="589"/>
      <c r="BW46" s="589"/>
      <c r="BX46" s="589"/>
      <c r="BY46" s="587"/>
      <c r="BZ46" s="589"/>
      <c r="CA46" s="589"/>
      <c r="CB46" s="587"/>
      <c r="CC46" s="587"/>
      <c r="CD46" s="589"/>
      <c r="CE46" s="589"/>
    </row>
    <row r="47" spans="1:83" ht="23.45" customHeight="1">
      <c r="A47" s="533"/>
      <c r="B47" s="588"/>
      <c r="C47" s="592"/>
      <c r="D47" s="536"/>
      <c r="E47" s="593"/>
      <c r="F47" s="536"/>
      <c r="G47" s="536"/>
      <c r="H47" s="536"/>
      <c r="I47" s="536"/>
      <c r="J47" s="536"/>
      <c r="K47" s="592"/>
      <c r="L47" s="536"/>
      <c r="M47" s="593"/>
      <c r="N47" s="536"/>
      <c r="O47" s="536"/>
      <c r="P47" s="536"/>
      <c r="Q47" s="536"/>
      <c r="R47" s="536"/>
      <c r="S47" s="536"/>
      <c r="T47" s="589"/>
      <c r="U47" s="589"/>
      <c r="V47" s="589"/>
      <c r="W47" s="589"/>
      <c r="X47" s="589"/>
      <c r="Y47" s="589"/>
      <c r="Z47" s="588"/>
      <c r="AA47" s="588"/>
      <c r="AB47" s="588"/>
      <c r="AC47" s="588"/>
      <c r="AD47" s="589"/>
      <c r="AE47" s="589"/>
      <c r="AF47" s="588"/>
      <c r="AG47" s="588"/>
      <c r="AH47" s="588"/>
      <c r="AI47" s="589"/>
      <c r="AJ47" s="588"/>
      <c r="AK47" s="589"/>
      <c r="AL47" s="589"/>
      <c r="AM47" s="589"/>
      <c r="AN47" s="589"/>
      <c r="AO47" s="589"/>
      <c r="AP47" s="589"/>
      <c r="AQ47" s="589"/>
      <c r="AR47" s="589"/>
      <c r="AS47" s="589"/>
      <c r="AT47" s="589"/>
      <c r="AU47" s="589"/>
      <c r="AV47" s="588"/>
      <c r="AW47" s="588"/>
      <c r="AX47" s="588"/>
      <c r="AY47" s="588"/>
      <c r="AZ47" s="2133" t="s">
        <v>885</v>
      </c>
      <c r="BA47" s="2033"/>
      <c r="BB47" s="2033"/>
      <c r="BC47" s="2033"/>
      <c r="BD47" s="2033"/>
      <c r="BE47" s="2033"/>
      <c r="BF47" s="2033"/>
      <c r="BG47" s="2033"/>
      <c r="BH47" s="2033"/>
      <c r="BI47" s="2033"/>
      <c r="BJ47" s="2130" t="s">
        <v>245</v>
      </c>
      <c r="BK47" s="2004"/>
      <c r="BL47" s="2124"/>
      <c r="BM47" s="2124"/>
      <c r="BN47" s="2125"/>
      <c r="BO47" s="590"/>
      <c r="BP47" s="589"/>
      <c r="BQ47" s="589"/>
      <c r="BR47" s="589"/>
      <c r="BS47" s="589"/>
      <c r="BT47" s="589"/>
      <c r="BU47" s="589"/>
      <c r="BV47" s="589"/>
      <c r="BW47" s="589"/>
      <c r="BX47" s="589"/>
      <c r="BY47" s="587"/>
      <c r="BZ47" s="589"/>
      <c r="CA47" s="589"/>
      <c r="CB47" s="587"/>
      <c r="CC47" s="587"/>
      <c r="CD47" s="589"/>
      <c r="CE47" s="589"/>
    </row>
    <row r="48" spans="1:83" ht="23.45" customHeight="1">
      <c r="A48" s="533"/>
      <c r="B48" s="588"/>
      <c r="C48" s="592"/>
      <c r="D48" s="536"/>
      <c r="E48" s="593"/>
      <c r="F48" s="536"/>
      <c r="G48" s="536"/>
      <c r="H48" s="536"/>
      <c r="I48" s="536"/>
      <c r="J48" s="536"/>
      <c r="K48" s="592"/>
      <c r="L48" s="536"/>
      <c r="M48" s="593"/>
      <c r="N48" s="536"/>
      <c r="O48" s="536"/>
      <c r="P48" s="536"/>
      <c r="Q48" s="536"/>
      <c r="R48" s="536"/>
      <c r="S48" s="536"/>
      <c r="T48" s="589"/>
      <c r="U48" s="589"/>
      <c r="V48" s="589"/>
      <c r="W48" s="589"/>
      <c r="X48" s="589"/>
      <c r="Y48" s="589"/>
      <c r="Z48" s="588"/>
      <c r="AA48" s="588"/>
      <c r="AB48" s="588"/>
      <c r="AC48" s="588"/>
      <c r="AD48" s="589"/>
      <c r="AE48" s="589"/>
      <c r="AF48" s="588"/>
      <c r="AG48" s="588"/>
      <c r="AH48" s="588"/>
      <c r="AI48" s="589"/>
      <c r="AJ48" s="588"/>
      <c r="AK48" s="589"/>
      <c r="AL48" s="589"/>
      <c r="AM48" s="589"/>
      <c r="AN48" s="589"/>
      <c r="AO48" s="589"/>
      <c r="AP48" s="589"/>
      <c r="AQ48" s="589"/>
      <c r="AR48" s="589"/>
      <c r="AS48" s="589"/>
      <c r="AT48" s="589"/>
      <c r="AU48" s="589"/>
      <c r="AV48" s="589"/>
      <c r="AW48" s="588"/>
      <c r="AX48" s="588"/>
      <c r="AY48" s="588"/>
      <c r="AZ48" s="2134" t="s">
        <v>886</v>
      </c>
      <c r="BA48" s="2000"/>
      <c r="BB48" s="2000"/>
      <c r="BC48" s="2000"/>
      <c r="BD48" s="2000"/>
      <c r="BE48" s="2000"/>
      <c r="BF48" s="2000"/>
      <c r="BG48" s="2000"/>
      <c r="BH48" s="2000"/>
      <c r="BI48" s="2000"/>
      <c r="BJ48" s="2000"/>
      <c r="BK48" s="2001"/>
      <c r="BL48" s="2126"/>
      <c r="BM48" s="2126"/>
      <c r="BN48" s="2127"/>
      <c r="BO48" s="590"/>
      <c r="BP48" s="589"/>
      <c r="BQ48" s="589"/>
      <c r="BR48" s="589"/>
      <c r="BS48" s="589"/>
      <c r="BT48" s="589"/>
      <c r="BU48" s="589"/>
      <c r="BV48" s="589"/>
      <c r="BW48" s="589"/>
      <c r="BX48" s="589"/>
      <c r="BY48" s="587"/>
      <c r="BZ48" s="589"/>
      <c r="CA48" s="589"/>
      <c r="CB48" s="587"/>
      <c r="CC48" s="587"/>
      <c r="CD48" s="589"/>
      <c r="CE48" s="589"/>
    </row>
    <row r="49" spans="1:83" ht="23.45" customHeight="1">
      <c r="A49" s="533"/>
      <c r="B49" s="588"/>
      <c r="C49" s="592"/>
      <c r="D49" s="536"/>
      <c r="E49" s="593"/>
      <c r="F49" s="536"/>
      <c r="G49" s="536"/>
      <c r="H49" s="536"/>
      <c r="I49" s="536"/>
      <c r="J49" s="536"/>
      <c r="K49" s="593"/>
      <c r="L49" s="536"/>
      <c r="M49" s="593"/>
      <c r="N49" s="536"/>
      <c r="O49" s="536"/>
      <c r="P49" s="536"/>
      <c r="Q49" s="536"/>
      <c r="R49" s="536"/>
      <c r="S49" s="536"/>
      <c r="T49" s="589"/>
      <c r="U49" s="589"/>
      <c r="V49" s="589"/>
      <c r="W49" s="589"/>
      <c r="X49" s="589"/>
      <c r="Y49" s="589"/>
      <c r="Z49" s="588"/>
      <c r="AA49" s="2008" t="s">
        <v>255</v>
      </c>
      <c r="AB49" s="2003"/>
      <c r="AC49" s="2003"/>
      <c r="AD49" s="2003"/>
      <c r="AE49" s="2003"/>
      <c r="AF49" s="2003"/>
      <c r="AG49" s="2003"/>
      <c r="AH49" s="2003"/>
      <c r="AI49" s="2003"/>
      <c r="AJ49" s="2003"/>
      <c r="AK49" s="589"/>
      <c r="AL49" s="2008" t="s">
        <v>255</v>
      </c>
      <c r="AM49" s="2003"/>
      <c r="AN49" s="2003"/>
      <c r="AO49" s="2003"/>
      <c r="AP49" s="2003"/>
      <c r="AQ49" s="2003"/>
      <c r="AR49" s="2003"/>
      <c r="AS49" s="2003"/>
      <c r="AT49" s="2003"/>
      <c r="AU49" s="2003"/>
      <c r="AV49" s="589"/>
      <c r="AW49" s="589"/>
      <c r="AX49" s="588"/>
      <c r="AY49" s="588"/>
      <c r="AZ49" s="588"/>
      <c r="BA49" s="588"/>
      <c r="BB49" s="588"/>
      <c r="BC49" s="588"/>
      <c r="BD49" s="588"/>
      <c r="BE49" s="588"/>
      <c r="BF49" s="588"/>
      <c r="BG49" s="594"/>
      <c r="BH49" s="594"/>
      <c r="BI49" s="594"/>
      <c r="BJ49" s="594"/>
      <c r="BK49" s="588"/>
      <c r="BL49" s="595"/>
      <c r="BM49" s="596"/>
      <c r="BN49" s="596"/>
      <c r="BO49" s="596"/>
      <c r="BP49" s="589"/>
      <c r="BQ49" s="589"/>
      <c r="BR49" s="589"/>
      <c r="BS49" s="589"/>
      <c r="BT49" s="589"/>
      <c r="BU49" s="589"/>
      <c r="BV49" s="589"/>
      <c r="BW49" s="589"/>
      <c r="BX49" s="589"/>
      <c r="BY49" s="587"/>
      <c r="BZ49" s="589"/>
      <c r="CA49" s="589"/>
      <c r="CB49" s="587"/>
      <c r="CC49" s="587"/>
      <c r="CD49" s="589"/>
      <c r="CE49" s="589"/>
    </row>
    <row r="50" spans="1:83" ht="23.45" customHeight="1">
      <c r="A50" s="533"/>
      <c r="B50" s="588"/>
      <c r="C50" s="589"/>
      <c r="D50" s="589"/>
      <c r="E50" s="589"/>
      <c r="F50" s="589"/>
      <c r="G50" s="589"/>
      <c r="H50" s="588"/>
      <c r="I50" s="589"/>
      <c r="J50" s="589"/>
      <c r="K50" s="589"/>
      <c r="L50" s="589"/>
      <c r="M50" s="589"/>
      <c r="N50" s="589"/>
      <c r="O50" s="589"/>
      <c r="P50" s="589"/>
      <c r="Q50" s="589"/>
      <c r="R50" s="589"/>
      <c r="S50" s="589"/>
      <c r="T50" s="589"/>
      <c r="U50" s="589"/>
      <c r="V50" s="589"/>
      <c r="W50" s="589"/>
      <c r="X50" s="589"/>
      <c r="Y50" s="589"/>
      <c r="Z50" s="589"/>
      <c r="AA50" s="2008" t="s">
        <v>258</v>
      </c>
      <c r="AB50" s="2003"/>
      <c r="AC50" s="2003"/>
      <c r="AD50" s="2003"/>
      <c r="AE50" s="2003"/>
      <c r="AF50" s="2003"/>
      <c r="AG50" s="2003"/>
      <c r="AH50" s="2003"/>
      <c r="AI50" s="2003"/>
      <c r="AJ50" s="2003"/>
      <c r="AK50" s="589"/>
      <c r="AL50" s="2008" t="s">
        <v>258</v>
      </c>
      <c r="AM50" s="2003"/>
      <c r="AN50" s="2003"/>
      <c r="AO50" s="2003"/>
      <c r="AP50" s="2003"/>
      <c r="AQ50" s="2003"/>
      <c r="AR50" s="2003"/>
      <c r="AS50" s="2003"/>
      <c r="AT50" s="2003"/>
      <c r="AU50" s="2003"/>
      <c r="AV50" s="589"/>
      <c r="AW50" s="589"/>
      <c r="AX50" s="588"/>
      <c r="AY50" s="588"/>
      <c r="AZ50" s="588"/>
      <c r="BA50" s="588"/>
      <c r="BB50" s="588"/>
      <c r="BC50" s="588"/>
      <c r="BD50" s="588"/>
      <c r="BE50" s="588"/>
      <c r="BF50" s="588"/>
      <c r="BG50" s="594"/>
      <c r="BH50" s="594"/>
      <c r="BI50" s="594"/>
      <c r="BJ50" s="594"/>
      <c r="BK50" s="588"/>
      <c r="BL50" s="595"/>
      <c r="BM50" s="596"/>
      <c r="BN50" s="596"/>
      <c r="BO50" s="596"/>
      <c r="BP50" s="589"/>
      <c r="BQ50" s="589"/>
      <c r="BR50" s="589"/>
      <c r="BS50" s="589"/>
      <c r="BT50" s="589"/>
      <c r="BU50" s="589"/>
      <c r="BV50" s="589"/>
      <c r="BW50" s="589"/>
      <c r="BX50" s="589"/>
      <c r="BY50" s="587"/>
      <c r="BZ50" s="589"/>
      <c r="CA50" s="589"/>
      <c r="CB50" s="587"/>
      <c r="CC50" s="587"/>
      <c r="CD50" s="589"/>
      <c r="CE50" s="589"/>
    </row>
    <row r="51" spans="1:83" ht="18" customHeight="1">
      <c r="A51" s="533"/>
      <c r="B51" s="532"/>
      <c r="C51" s="532"/>
      <c r="D51" s="532"/>
      <c r="E51" s="533"/>
      <c r="F51" s="533"/>
      <c r="G51" s="533"/>
      <c r="H51" s="532"/>
      <c r="I51" s="533"/>
      <c r="J51" s="533"/>
      <c r="K51" s="533"/>
      <c r="L51" s="533"/>
      <c r="M51" s="533"/>
      <c r="N51" s="533"/>
      <c r="O51" s="533"/>
      <c r="P51" s="533"/>
      <c r="Q51" s="533"/>
      <c r="R51" s="533"/>
      <c r="S51" s="533"/>
      <c r="T51" s="533"/>
      <c r="U51" s="533"/>
      <c r="V51" s="533"/>
      <c r="W51" s="533"/>
      <c r="X51" s="533"/>
      <c r="Y51" s="533"/>
      <c r="Z51" s="533"/>
      <c r="AA51" s="533"/>
      <c r="AB51" s="533"/>
      <c r="AC51" s="533"/>
      <c r="AD51" s="533"/>
      <c r="AE51" s="533"/>
      <c r="AF51" s="533"/>
      <c r="AG51" s="533"/>
      <c r="AH51" s="533"/>
      <c r="AI51" s="533"/>
      <c r="AJ51" s="532"/>
      <c r="AK51" s="533"/>
      <c r="AL51" s="533"/>
      <c r="AM51" s="533"/>
      <c r="AN51" s="533"/>
      <c r="AO51" s="533"/>
      <c r="AP51" s="533"/>
      <c r="AQ51" s="533"/>
      <c r="AR51" s="533"/>
      <c r="AS51" s="533"/>
      <c r="AT51" s="533"/>
      <c r="AU51" s="533"/>
      <c r="AV51" s="533"/>
      <c r="AW51" s="533"/>
      <c r="AX51" s="532"/>
      <c r="AY51" s="532"/>
      <c r="AZ51" s="532"/>
      <c r="BA51" s="532"/>
      <c r="BB51" s="532"/>
      <c r="BC51" s="532"/>
      <c r="BD51" s="532"/>
      <c r="BE51" s="532"/>
      <c r="BF51" s="532"/>
      <c r="BG51" s="528"/>
      <c r="BH51" s="528"/>
      <c r="BI51" s="528"/>
      <c r="BJ51" s="528"/>
      <c r="BK51" s="532"/>
      <c r="BL51" s="524"/>
      <c r="BM51" s="525"/>
      <c r="BN51" s="525"/>
      <c r="BO51" s="525"/>
      <c r="BP51" s="533"/>
      <c r="BQ51" s="533"/>
      <c r="BR51" s="533"/>
      <c r="BS51" s="533"/>
      <c r="BT51" s="533"/>
      <c r="BU51" s="533"/>
      <c r="BV51" s="533"/>
      <c r="BW51" s="533"/>
      <c r="BX51" s="533"/>
      <c r="BZ51" s="533"/>
      <c r="CA51" s="533"/>
      <c r="CD51" s="533"/>
      <c r="CE51" s="533"/>
    </row>
    <row r="52" spans="1:83" ht="12.75" customHeight="1">
      <c r="A52" s="506"/>
      <c r="B52" s="526"/>
      <c r="C52" s="507"/>
      <c r="D52" s="507"/>
      <c r="E52" s="506"/>
      <c r="F52" s="506"/>
      <c r="G52" s="506"/>
      <c r="H52" s="507"/>
      <c r="I52" s="506"/>
      <c r="J52" s="506"/>
      <c r="K52" s="506"/>
      <c r="L52" s="506"/>
      <c r="M52" s="506"/>
      <c r="N52" s="506"/>
      <c r="O52" s="506"/>
      <c r="P52" s="506"/>
      <c r="Q52" s="506"/>
      <c r="R52" s="506"/>
      <c r="S52" s="506"/>
      <c r="T52" s="506"/>
      <c r="U52" s="506"/>
      <c r="V52" s="506"/>
      <c r="W52" s="506"/>
      <c r="X52" s="506"/>
      <c r="Y52" s="506"/>
      <c r="Z52" s="506"/>
      <c r="AA52" s="506"/>
      <c r="AB52" s="506"/>
      <c r="AC52" s="506"/>
      <c r="AD52" s="506"/>
      <c r="AE52" s="506"/>
      <c r="AF52" s="506"/>
      <c r="AG52" s="506"/>
      <c r="AH52" s="506"/>
      <c r="AI52" s="506"/>
      <c r="AJ52" s="507"/>
      <c r="AK52" s="506"/>
      <c r="AL52" s="506"/>
      <c r="AM52" s="506"/>
      <c r="AN52" s="506"/>
      <c r="AO52" s="506"/>
      <c r="AP52" s="506"/>
      <c r="AQ52" s="506"/>
      <c r="AR52" s="506"/>
      <c r="AS52" s="506"/>
      <c r="AT52" s="506"/>
      <c r="AU52" s="506"/>
      <c r="AV52" s="506"/>
      <c r="AW52" s="506"/>
      <c r="AX52" s="507"/>
      <c r="AY52" s="506"/>
      <c r="AZ52" s="506"/>
      <c r="BA52" s="506"/>
      <c r="BB52" s="506"/>
      <c r="BC52" s="506"/>
      <c r="BD52" s="506"/>
      <c r="BE52" s="506"/>
      <c r="BF52" s="506"/>
      <c r="BG52" s="506"/>
      <c r="BH52" s="506"/>
      <c r="BI52" s="506"/>
      <c r="BJ52" s="506"/>
      <c r="BK52" s="507"/>
      <c r="BL52" s="506"/>
      <c r="BM52" s="506"/>
      <c r="BN52" s="506"/>
      <c r="BO52" s="506"/>
      <c r="BP52" s="506"/>
      <c r="BQ52" s="506"/>
      <c r="BR52" s="506"/>
      <c r="BS52" s="506"/>
      <c r="BT52" s="506"/>
      <c r="BU52" s="506"/>
      <c r="BV52" s="506"/>
      <c r="BW52" s="506"/>
      <c r="BX52" s="506"/>
      <c r="BZ52" s="506"/>
      <c r="CA52" s="506"/>
      <c r="CD52" s="506"/>
      <c r="CE52" s="506"/>
    </row>
    <row r="53" spans="1:83" ht="11.25" customHeight="1">
      <c r="A53" s="506"/>
      <c r="B53" s="507"/>
      <c r="C53" s="507"/>
      <c r="D53" s="507"/>
      <c r="E53" s="506"/>
      <c r="F53" s="506"/>
      <c r="G53" s="506"/>
      <c r="H53" s="507"/>
      <c r="I53" s="506"/>
      <c r="J53" s="2131"/>
      <c r="K53" s="2131"/>
      <c r="L53" s="2131"/>
      <c r="M53" s="2131"/>
      <c r="N53" s="534"/>
      <c r="O53" s="2131"/>
      <c r="P53" s="2131"/>
      <c r="Q53" s="2131"/>
      <c r="R53" s="2131"/>
      <c r="S53" s="2131"/>
      <c r="T53" s="2131"/>
      <c r="U53" s="2131"/>
      <c r="V53" s="534"/>
      <c r="W53" s="2131"/>
      <c r="X53" s="2131"/>
      <c r="Y53" s="534"/>
      <c r="Z53" s="2131"/>
      <c r="AA53" s="2131"/>
      <c r="AB53" s="534"/>
      <c r="AC53" s="534"/>
      <c r="AD53" s="2131"/>
      <c r="AE53" s="2131"/>
      <c r="AF53" s="534"/>
      <c r="AG53" s="534"/>
      <c r="AH53" s="534"/>
      <c r="AI53" s="2131"/>
      <c r="AJ53" s="532"/>
      <c r="AK53" s="532"/>
      <c r="AL53" s="532"/>
      <c r="AM53" s="532"/>
      <c r="AN53" s="532"/>
      <c r="AO53" s="532"/>
      <c r="AP53" s="532"/>
      <c r="AQ53" s="532"/>
      <c r="AR53" s="532"/>
      <c r="AS53" s="532"/>
      <c r="AT53" s="532"/>
      <c r="AU53" s="532"/>
      <c r="AV53" s="532"/>
      <c r="AW53" s="532"/>
      <c r="AX53" s="532"/>
      <c r="AY53" s="532"/>
      <c r="AZ53" s="532"/>
      <c r="BA53" s="532"/>
      <c r="BB53" s="532"/>
      <c r="BC53" s="532"/>
      <c r="BD53" s="532"/>
      <c r="BE53" s="532"/>
      <c r="BF53" s="532"/>
      <c r="BG53" s="532"/>
      <c r="BH53" s="532"/>
      <c r="BI53" s="532"/>
      <c r="BJ53" s="532"/>
      <c r="BK53" s="532"/>
      <c r="BL53" s="2131"/>
      <c r="BM53" s="2131"/>
      <c r="BN53" s="2131"/>
      <c r="BO53" s="534"/>
      <c r="BP53" s="2131"/>
      <c r="BQ53" s="2131"/>
      <c r="BR53" s="2131"/>
      <c r="BS53" s="2131"/>
      <c r="BT53" s="534"/>
      <c r="BU53" s="506"/>
      <c r="BV53" s="506"/>
      <c r="BW53" s="506"/>
      <c r="BX53" s="506"/>
      <c r="BZ53" s="506"/>
      <c r="CA53" s="506"/>
      <c r="CD53" s="506"/>
      <c r="CE53" s="506"/>
    </row>
    <row r="54" spans="1:83" ht="11.25" customHeight="1">
      <c r="A54" s="506"/>
      <c r="B54" s="507"/>
      <c r="C54" s="507"/>
      <c r="D54" s="507"/>
      <c r="E54" s="506"/>
      <c r="F54" s="506"/>
      <c r="G54" s="506"/>
      <c r="H54" s="507"/>
      <c r="I54" s="506"/>
      <c r="J54" s="1980"/>
      <c r="K54" s="1980"/>
      <c r="L54" s="1980"/>
      <c r="M54" s="1980"/>
      <c r="N54" s="534"/>
      <c r="O54" s="1980"/>
      <c r="P54" s="1980"/>
      <c r="Q54" s="1980"/>
      <c r="R54" s="1980"/>
      <c r="S54" s="1980"/>
      <c r="T54" s="1980"/>
      <c r="U54" s="1980"/>
      <c r="V54" s="534"/>
      <c r="W54" s="1980"/>
      <c r="X54" s="1980"/>
      <c r="Y54" s="534"/>
      <c r="Z54" s="1980"/>
      <c r="AA54" s="1980"/>
      <c r="AB54" s="534"/>
      <c r="AC54" s="534"/>
      <c r="AD54" s="1980"/>
      <c r="AE54" s="1980"/>
      <c r="AF54" s="534"/>
      <c r="AG54" s="534"/>
      <c r="AH54" s="534"/>
      <c r="AI54" s="1980"/>
      <c r="AJ54" s="534"/>
      <c r="AK54" s="534"/>
      <c r="AL54" s="534"/>
      <c r="AM54" s="534"/>
      <c r="AN54" s="534"/>
      <c r="AO54" s="534"/>
      <c r="AP54" s="534"/>
      <c r="AQ54" s="534"/>
      <c r="AR54" s="534"/>
      <c r="AS54" s="534"/>
      <c r="AT54" s="534"/>
      <c r="AU54" s="534"/>
      <c r="AV54" s="534"/>
      <c r="AW54" s="534"/>
      <c r="AX54" s="534"/>
      <c r="AY54" s="534"/>
      <c r="AZ54" s="534"/>
      <c r="BA54" s="534"/>
      <c r="BB54" s="534"/>
      <c r="BC54" s="534"/>
      <c r="BD54" s="534"/>
      <c r="BE54" s="534"/>
      <c r="BF54" s="534"/>
      <c r="BG54" s="534"/>
      <c r="BH54" s="534"/>
      <c r="BI54" s="534"/>
      <c r="BJ54" s="534"/>
      <c r="BK54" s="532"/>
      <c r="BL54" s="1980"/>
      <c r="BM54" s="1980"/>
      <c r="BN54" s="1980"/>
      <c r="BO54" s="534"/>
      <c r="BP54" s="1980"/>
      <c r="BQ54" s="1980"/>
      <c r="BR54" s="1980"/>
      <c r="BS54" s="1980"/>
      <c r="BU54" s="506"/>
      <c r="BV54" s="506"/>
      <c r="BW54" s="506"/>
      <c r="BX54" s="506"/>
      <c r="BZ54" s="506"/>
      <c r="CA54" s="506"/>
      <c r="CD54" s="506"/>
      <c r="CE54" s="506"/>
    </row>
    <row r="55" spans="1:83" ht="11.25" customHeight="1">
      <c r="A55" s="506"/>
      <c r="B55" s="507"/>
      <c r="C55" s="507"/>
      <c r="D55" s="507"/>
      <c r="E55" s="506"/>
      <c r="F55" s="506"/>
      <c r="G55" s="506"/>
      <c r="H55" s="507"/>
      <c r="I55" s="506"/>
      <c r="J55" s="506"/>
      <c r="K55" s="506"/>
      <c r="L55" s="506"/>
      <c r="M55" s="506"/>
      <c r="N55" s="506"/>
      <c r="O55" s="506"/>
      <c r="P55" s="506"/>
      <c r="Q55" s="506"/>
      <c r="R55" s="506"/>
      <c r="S55" s="506"/>
      <c r="T55" s="506"/>
      <c r="U55" s="506"/>
      <c r="V55" s="506"/>
      <c r="W55" s="506"/>
      <c r="X55" s="506"/>
      <c r="Y55" s="506"/>
      <c r="Z55" s="506"/>
      <c r="AA55" s="506"/>
      <c r="AB55" s="506"/>
      <c r="AC55" s="506"/>
      <c r="AD55" s="506"/>
      <c r="AE55" s="506"/>
      <c r="AF55" s="506"/>
      <c r="AG55" s="506"/>
      <c r="AH55" s="506"/>
      <c r="AI55" s="506"/>
      <c r="AJ55" s="507"/>
      <c r="AK55" s="506"/>
      <c r="AL55" s="506"/>
      <c r="AM55" s="506"/>
      <c r="AN55" s="506"/>
      <c r="AO55" s="506"/>
      <c r="AP55" s="506"/>
      <c r="AQ55" s="506"/>
      <c r="AR55" s="506"/>
      <c r="AS55" s="506"/>
      <c r="AT55" s="506"/>
      <c r="AU55" s="506"/>
      <c r="AV55" s="506"/>
      <c r="AW55" s="506"/>
      <c r="AX55" s="507"/>
      <c r="AY55" s="506"/>
      <c r="AZ55" s="506"/>
      <c r="BA55" s="506"/>
      <c r="BB55" s="506"/>
      <c r="BC55" s="506"/>
      <c r="BD55" s="506"/>
      <c r="BE55" s="506"/>
      <c r="BF55" s="506"/>
      <c r="BG55" s="506"/>
      <c r="BH55" s="506"/>
      <c r="BI55" s="506"/>
      <c r="BJ55" s="506"/>
      <c r="BK55" s="507"/>
      <c r="BL55" s="506"/>
      <c r="BM55" s="506"/>
      <c r="BN55" s="506"/>
      <c r="BO55" s="506"/>
      <c r="BP55" s="506"/>
      <c r="BQ55" s="506"/>
      <c r="BR55" s="506"/>
      <c r="BS55" s="506"/>
      <c r="BT55" s="506"/>
      <c r="BU55" s="506"/>
      <c r="BV55" s="506"/>
      <c r="BW55" s="506"/>
      <c r="BX55" s="506"/>
      <c r="BZ55" s="506"/>
      <c r="CA55" s="506"/>
      <c r="CD55" s="506"/>
      <c r="CE55" s="506"/>
    </row>
    <row r="56" spans="1:83" ht="11.25" customHeight="1">
      <c r="A56" s="506"/>
      <c r="B56" s="507"/>
      <c r="C56" s="507"/>
      <c r="D56" s="507"/>
      <c r="E56" s="506"/>
      <c r="F56" s="506"/>
      <c r="G56" s="506"/>
      <c r="H56" s="507"/>
      <c r="I56" s="506"/>
      <c r="J56" s="506"/>
      <c r="K56" s="506"/>
      <c r="L56" s="506"/>
      <c r="M56" s="506"/>
      <c r="N56" s="506"/>
      <c r="O56" s="506"/>
      <c r="P56" s="506"/>
      <c r="Q56" s="506"/>
      <c r="R56" s="506"/>
      <c r="S56" s="506"/>
      <c r="T56" s="506"/>
      <c r="U56" s="506"/>
      <c r="V56" s="506"/>
      <c r="W56" s="506"/>
      <c r="X56" s="506"/>
      <c r="Y56" s="506"/>
      <c r="Z56" s="506"/>
      <c r="AA56" s="506"/>
      <c r="AB56" s="506"/>
      <c r="AC56" s="506"/>
      <c r="AD56" s="506"/>
      <c r="AE56" s="506"/>
      <c r="AF56" s="506"/>
      <c r="AG56" s="506"/>
      <c r="AH56" s="506"/>
      <c r="AI56" s="506"/>
      <c r="AJ56" s="507"/>
      <c r="AK56" s="506"/>
      <c r="AL56" s="506"/>
      <c r="AM56" s="506"/>
      <c r="AN56" s="506"/>
      <c r="AO56" s="506"/>
      <c r="AP56" s="506"/>
      <c r="AQ56" s="506"/>
      <c r="AR56" s="506"/>
      <c r="AS56" s="506"/>
      <c r="AT56" s="506"/>
      <c r="AU56" s="506"/>
      <c r="AV56" s="506"/>
      <c r="AW56" s="506"/>
      <c r="AX56" s="507"/>
      <c r="AY56" s="506"/>
      <c r="AZ56" s="506"/>
      <c r="BA56" s="506"/>
      <c r="BB56" s="506"/>
      <c r="BC56" s="506"/>
      <c r="BD56" s="506"/>
      <c r="BE56" s="506"/>
      <c r="BF56" s="506"/>
      <c r="BG56" s="506"/>
      <c r="BH56" s="506"/>
      <c r="BI56" s="506"/>
      <c r="BJ56" s="506"/>
      <c r="BK56" s="507"/>
      <c r="BL56" s="506"/>
      <c r="BM56" s="506"/>
      <c r="BN56" s="506"/>
      <c r="BO56" s="506"/>
      <c r="BP56" s="506"/>
      <c r="BQ56" s="506"/>
      <c r="BR56" s="506"/>
      <c r="BS56" s="506"/>
      <c r="BT56" s="506"/>
      <c r="BU56" s="506"/>
      <c r="BV56" s="506"/>
      <c r="BW56" s="506"/>
      <c r="BX56" s="506"/>
      <c r="BZ56" s="506"/>
      <c r="CA56" s="506"/>
      <c r="CD56" s="506"/>
      <c r="CE56" s="506"/>
    </row>
    <row r="57" spans="1:83" ht="11.25" customHeight="1">
      <c r="A57" s="506"/>
      <c r="B57" s="507"/>
      <c r="C57" s="507"/>
      <c r="D57" s="507"/>
      <c r="E57" s="506"/>
      <c r="F57" s="506"/>
      <c r="G57" s="506"/>
      <c r="H57" s="507"/>
      <c r="I57" s="506"/>
      <c r="J57" s="506"/>
      <c r="K57" s="506"/>
      <c r="L57" s="506"/>
      <c r="M57" s="506"/>
      <c r="N57" s="506"/>
      <c r="O57" s="506"/>
      <c r="P57" s="506"/>
      <c r="Q57" s="506"/>
      <c r="R57" s="506"/>
      <c r="S57" s="506"/>
      <c r="T57" s="506"/>
      <c r="U57" s="506"/>
      <c r="V57" s="506"/>
      <c r="W57" s="506"/>
      <c r="X57" s="506"/>
      <c r="Y57" s="506"/>
      <c r="Z57" s="506"/>
      <c r="AA57" s="506"/>
      <c r="AB57" s="506"/>
      <c r="AC57" s="506"/>
      <c r="AD57" s="506"/>
      <c r="AE57" s="506"/>
      <c r="AF57" s="506"/>
      <c r="AG57" s="506"/>
      <c r="AH57" s="506"/>
      <c r="AI57" s="506"/>
      <c r="AJ57" s="507"/>
      <c r="AK57" s="506"/>
      <c r="AL57" s="506"/>
      <c r="AM57" s="506"/>
      <c r="AN57" s="506"/>
      <c r="AO57" s="506"/>
      <c r="AP57" s="506"/>
      <c r="AQ57" s="506"/>
      <c r="AR57" s="506"/>
      <c r="AS57" s="506"/>
      <c r="AT57" s="506"/>
      <c r="AU57" s="506"/>
      <c r="AV57" s="506"/>
      <c r="AW57" s="506"/>
      <c r="AX57" s="507"/>
      <c r="AY57" s="506"/>
      <c r="AZ57" s="506"/>
      <c r="BA57" s="506"/>
      <c r="BB57" s="506"/>
      <c r="BC57" s="506"/>
      <c r="BD57" s="506"/>
      <c r="BE57" s="506"/>
      <c r="BF57" s="506"/>
      <c r="BG57" s="506"/>
      <c r="BH57" s="506"/>
      <c r="BI57" s="506"/>
      <c r="BJ57" s="506"/>
      <c r="BK57" s="507"/>
      <c r="BL57" s="506"/>
      <c r="BM57" s="506"/>
      <c r="BN57" s="506"/>
      <c r="BO57" s="506"/>
      <c r="BP57" s="506"/>
      <c r="BQ57" s="506"/>
      <c r="BR57" s="506"/>
      <c r="BS57" s="506"/>
      <c r="BT57" s="506"/>
      <c r="BU57" s="506"/>
      <c r="BV57" s="506"/>
      <c r="BW57" s="506"/>
      <c r="BX57" s="506"/>
      <c r="BZ57" s="506"/>
      <c r="CA57" s="506"/>
      <c r="CD57" s="506"/>
      <c r="CE57" s="506"/>
    </row>
    <row r="58" spans="1:83" ht="11.25" customHeight="1">
      <c r="A58" s="506"/>
      <c r="B58" s="507"/>
      <c r="C58" s="507"/>
      <c r="D58" s="507"/>
      <c r="E58" s="506"/>
      <c r="F58" s="506"/>
      <c r="G58" s="506"/>
      <c r="H58" s="507"/>
      <c r="I58" s="506"/>
      <c r="J58" s="506"/>
      <c r="K58" s="506"/>
      <c r="L58" s="506"/>
      <c r="M58" s="506"/>
      <c r="N58" s="506"/>
      <c r="O58" s="506"/>
      <c r="P58" s="506"/>
      <c r="Q58" s="506"/>
      <c r="R58" s="506"/>
      <c r="S58" s="506"/>
      <c r="T58" s="506"/>
      <c r="U58" s="506"/>
      <c r="V58" s="506"/>
      <c r="W58" s="506"/>
      <c r="X58" s="506"/>
      <c r="Y58" s="506"/>
      <c r="Z58" s="506"/>
      <c r="AA58" s="506"/>
      <c r="AB58" s="506"/>
      <c r="AC58" s="506"/>
      <c r="AD58" s="506"/>
      <c r="AE58" s="506"/>
      <c r="AF58" s="506"/>
      <c r="AG58" s="506"/>
      <c r="AH58" s="506"/>
      <c r="AI58" s="506"/>
      <c r="AJ58" s="507"/>
      <c r="AK58" s="506"/>
      <c r="AL58" s="506"/>
      <c r="AM58" s="506"/>
      <c r="AN58" s="506"/>
      <c r="AO58" s="506"/>
      <c r="AP58" s="506"/>
      <c r="AQ58" s="506"/>
      <c r="AR58" s="506"/>
      <c r="AS58" s="506"/>
      <c r="AT58" s="506"/>
      <c r="AU58" s="506"/>
      <c r="AV58" s="506"/>
      <c r="AW58" s="506"/>
      <c r="AX58" s="507"/>
      <c r="AY58" s="506"/>
      <c r="AZ58" s="506"/>
      <c r="BA58" s="506"/>
      <c r="BB58" s="506"/>
      <c r="BC58" s="506"/>
      <c r="BD58" s="506"/>
      <c r="BE58" s="506"/>
      <c r="BF58" s="506"/>
      <c r="BG58" s="506"/>
      <c r="BH58" s="506"/>
      <c r="BI58" s="506"/>
      <c r="BJ58" s="506"/>
      <c r="BK58" s="507"/>
      <c r="BL58" s="506"/>
      <c r="BM58" s="506"/>
      <c r="BN58" s="506"/>
      <c r="BO58" s="506"/>
      <c r="BP58" s="506"/>
      <c r="BQ58" s="506"/>
      <c r="BR58" s="506"/>
      <c r="BS58" s="506"/>
      <c r="BT58" s="506"/>
      <c r="BU58" s="506"/>
      <c r="BV58" s="506"/>
      <c r="BW58" s="506"/>
      <c r="BX58" s="506"/>
      <c r="BZ58" s="506"/>
      <c r="CA58" s="506"/>
      <c r="CD58" s="506"/>
      <c r="CE58" s="506"/>
    </row>
    <row r="59" spans="1:83" ht="11.25" customHeight="1">
      <c r="A59" s="506"/>
      <c r="B59" s="507"/>
      <c r="C59" s="507"/>
      <c r="D59" s="507"/>
      <c r="E59" s="506"/>
      <c r="F59" s="506"/>
      <c r="G59" s="506"/>
      <c r="H59" s="507"/>
      <c r="I59" s="506"/>
      <c r="J59" s="506"/>
      <c r="K59" s="506"/>
      <c r="L59" s="506"/>
      <c r="M59" s="506"/>
      <c r="N59" s="506"/>
      <c r="O59" s="506"/>
      <c r="P59" s="506"/>
      <c r="Q59" s="506"/>
      <c r="R59" s="506"/>
      <c r="S59" s="506"/>
      <c r="T59" s="506"/>
      <c r="U59" s="506"/>
      <c r="V59" s="506"/>
      <c r="W59" s="506"/>
      <c r="X59" s="506"/>
      <c r="Y59" s="506"/>
      <c r="Z59" s="506"/>
      <c r="AA59" s="506"/>
      <c r="AB59" s="506"/>
      <c r="AC59" s="506"/>
      <c r="AD59" s="506"/>
      <c r="AE59" s="506"/>
      <c r="AF59" s="506"/>
      <c r="AG59" s="506"/>
      <c r="AH59" s="506"/>
      <c r="AI59" s="506"/>
      <c r="AJ59" s="507"/>
      <c r="AK59" s="506"/>
      <c r="AL59" s="506"/>
      <c r="AM59" s="506"/>
      <c r="AN59" s="506"/>
      <c r="AO59" s="506"/>
      <c r="AP59" s="506"/>
      <c r="AQ59" s="506"/>
      <c r="AR59" s="506"/>
      <c r="AS59" s="506"/>
      <c r="AT59" s="506"/>
      <c r="AU59" s="506"/>
      <c r="AV59" s="506"/>
      <c r="AW59" s="506"/>
      <c r="AX59" s="507"/>
      <c r="AY59" s="506"/>
      <c r="AZ59" s="506"/>
      <c r="BA59" s="506"/>
      <c r="BB59" s="506"/>
      <c r="BC59" s="506"/>
      <c r="BD59" s="506"/>
      <c r="BE59" s="506"/>
      <c r="BF59" s="506"/>
      <c r="BG59" s="506"/>
      <c r="BH59" s="506"/>
      <c r="BI59" s="506"/>
      <c r="BJ59" s="506"/>
      <c r="BK59" s="507"/>
      <c r="BL59" s="506"/>
      <c r="BM59" s="506"/>
      <c r="BN59" s="506"/>
      <c r="BO59" s="506"/>
      <c r="BP59" s="506"/>
      <c r="BQ59" s="506"/>
      <c r="BR59" s="506"/>
      <c r="BS59" s="506"/>
      <c r="BT59" s="506"/>
      <c r="BU59" s="506"/>
      <c r="BV59" s="506"/>
      <c r="BW59" s="506"/>
      <c r="BX59" s="506"/>
      <c r="BZ59" s="506"/>
      <c r="CA59" s="506"/>
      <c r="CD59" s="506"/>
      <c r="CE59" s="506"/>
    </row>
    <row r="60" spans="1:83" ht="11.25" customHeight="1">
      <c r="A60" s="506"/>
      <c r="B60" s="507"/>
      <c r="C60" s="507"/>
      <c r="D60" s="507"/>
      <c r="E60" s="506"/>
      <c r="F60" s="506"/>
      <c r="G60" s="506"/>
      <c r="H60" s="507"/>
      <c r="I60" s="506"/>
      <c r="J60" s="506"/>
      <c r="K60" s="506"/>
      <c r="L60" s="506"/>
      <c r="M60" s="506"/>
      <c r="N60" s="506"/>
      <c r="O60" s="506"/>
      <c r="P60" s="506"/>
      <c r="Q60" s="506"/>
      <c r="R60" s="506"/>
      <c r="S60" s="506"/>
      <c r="T60" s="506"/>
      <c r="U60" s="506"/>
      <c r="V60" s="506"/>
      <c r="W60" s="506"/>
      <c r="X60" s="506"/>
      <c r="Y60" s="506"/>
      <c r="Z60" s="506"/>
      <c r="AA60" s="506"/>
      <c r="AB60" s="506"/>
      <c r="AC60" s="506"/>
      <c r="AD60" s="506"/>
      <c r="AE60" s="506"/>
      <c r="AF60" s="506"/>
      <c r="AG60" s="506"/>
      <c r="AH60" s="506"/>
      <c r="AI60" s="506"/>
      <c r="AJ60" s="507"/>
      <c r="AK60" s="506"/>
      <c r="AL60" s="506"/>
      <c r="AM60" s="506"/>
      <c r="AN60" s="506"/>
      <c r="AO60" s="506"/>
      <c r="AP60" s="506"/>
      <c r="AQ60" s="506"/>
      <c r="AR60" s="506"/>
      <c r="AS60" s="506"/>
      <c r="AT60" s="506"/>
      <c r="AU60" s="506"/>
      <c r="AV60" s="506"/>
      <c r="AW60" s="506"/>
      <c r="AX60" s="507"/>
      <c r="AY60" s="506"/>
      <c r="AZ60" s="506"/>
      <c r="BA60" s="506"/>
      <c r="BB60" s="506"/>
      <c r="BC60" s="506"/>
      <c r="BD60" s="506"/>
      <c r="BE60" s="506"/>
      <c r="BF60" s="506"/>
      <c r="BG60" s="506"/>
      <c r="BH60" s="506"/>
      <c r="BI60" s="506"/>
      <c r="BJ60" s="506"/>
      <c r="BK60" s="507"/>
      <c r="BL60" s="506"/>
      <c r="BM60" s="506"/>
      <c r="BN60" s="506"/>
      <c r="BO60" s="506"/>
      <c r="BP60" s="506"/>
      <c r="BQ60" s="506"/>
      <c r="BR60" s="506"/>
      <c r="BS60" s="506"/>
      <c r="BT60" s="506"/>
      <c r="BU60" s="506"/>
      <c r="BV60" s="506"/>
      <c r="BW60" s="506"/>
      <c r="BX60" s="506"/>
      <c r="BZ60" s="506"/>
      <c r="CA60" s="506"/>
      <c r="CD60" s="506"/>
      <c r="CE60" s="506"/>
    </row>
    <row r="61" spans="1:83" ht="11.25" customHeight="1">
      <c r="A61" s="506"/>
      <c r="B61" s="507"/>
      <c r="C61" s="507"/>
      <c r="D61" s="507"/>
      <c r="E61" s="506"/>
      <c r="F61" s="506"/>
      <c r="G61" s="506"/>
      <c r="H61" s="507"/>
      <c r="I61" s="506"/>
      <c r="J61" s="506"/>
      <c r="K61" s="506"/>
      <c r="L61" s="506"/>
      <c r="M61" s="506"/>
      <c r="N61" s="506"/>
      <c r="O61" s="506"/>
      <c r="P61" s="506"/>
      <c r="Q61" s="506"/>
      <c r="R61" s="506"/>
      <c r="S61" s="506"/>
      <c r="T61" s="506"/>
      <c r="U61" s="506"/>
      <c r="V61" s="506"/>
      <c r="W61" s="506"/>
      <c r="X61" s="506"/>
      <c r="Y61" s="506"/>
      <c r="Z61" s="506"/>
      <c r="AA61" s="506"/>
      <c r="AB61" s="506"/>
      <c r="AC61" s="506"/>
      <c r="AD61" s="506"/>
      <c r="AE61" s="506"/>
      <c r="AF61" s="506"/>
      <c r="AG61" s="506"/>
      <c r="AH61" s="506"/>
      <c r="AI61" s="506"/>
      <c r="AJ61" s="507"/>
      <c r="AK61" s="506"/>
      <c r="AL61" s="506"/>
      <c r="AM61" s="506"/>
      <c r="AN61" s="506"/>
      <c r="AO61" s="506"/>
      <c r="AP61" s="506"/>
      <c r="AQ61" s="506"/>
      <c r="AR61" s="506"/>
      <c r="AS61" s="506"/>
      <c r="AT61" s="506"/>
      <c r="AU61" s="506"/>
      <c r="AV61" s="506"/>
      <c r="AW61" s="506"/>
      <c r="AX61" s="507"/>
      <c r="AY61" s="506"/>
      <c r="AZ61" s="506"/>
      <c r="BA61" s="506"/>
      <c r="BB61" s="506"/>
      <c r="BC61" s="506"/>
      <c r="BD61" s="506"/>
      <c r="BE61" s="506"/>
      <c r="BF61" s="506"/>
      <c r="BG61" s="506"/>
      <c r="BH61" s="506"/>
      <c r="BI61" s="506"/>
      <c r="BJ61" s="506"/>
      <c r="BK61" s="507"/>
      <c r="BL61" s="506"/>
      <c r="BM61" s="506"/>
      <c r="BN61" s="506"/>
      <c r="BO61" s="506"/>
      <c r="BP61" s="506"/>
      <c r="BQ61" s="506"/>
      <c r="BR61" s="506"/>
      <c r="BS61" s="506"/>
      <c r="BT61" s="506"/>
      <c r="BU61" s="506"/>
      <c r="BV61" s="506"/>
      <c r="BW61" s="506"/>
      <c r="BX61" s="506"/>
      <c r="BZ61" s="506"/>
      <c r="CA61" s="506"/>
      <c r="CD61" s="506"/>
      <c r="CE61" s="506"/>
    </row>
    <row r="62" spans="1:83" ht="11.25" customHeight="1">
      <c r="A62" s="506"/>
      <c r="B62" s="507"/>
      <c r="C62" s="507"/>
      <c r="D62" s="507"/>
      <c r="E62" s="506"/>
      <c r="F62" s="506"/>
      <c r="G62" s="506"/>
      <c r="H62" s="507"/>
      <c r="I62" s="506"/>
      <c r="J62" s="506"/>
      <c r="K62" s="506"/>
      <c r="L62" s="506"/>
      <c r="M62" s="506"/>
      <c r="N62" s="506"/>
      <c r="O62" s="506"/>
      <c r="P62" s="506"/>
      <c r="Q62" s="506"/>
      <c r="R62" s="506"/>
      <c r="S62" s="506"/>
      <c r="T62" s="506"/>
      <c r="U62" s="506"/>
      <c r="V62" s="506"/>
      <c r="W62" s="506"/>
      <c r="X62" s="506"/>
      <c r="Y62" s="506"/>
      <c r="Z62" s="506"/>
      <c r="AA62" s="506"/>
      <c r="AB62" s="506"/>
      <c r="AC62" s="506"/>
      <c r="AD62" s="506"/>
      <c r="AE62" s="506"/>
      <c r="AF62" s="506"/>
      <c r="AG62" s="506"/>
      <c r="AH62" s="506"/>
      <c r="AI62" s="506"/>
      <c r="AJ62" s="507"/>
      <c r="AK62" s="506"/>
      <c r="AL62" s="506"/>
      <c r="AM62" s="506"/>
      <c r="AN62" s="506"/>
      <c r="AO62" s="506"/>
      <c r="AP62" s="506"/>
      <c r="AQ62" s="506"/>
      <c r="AR62" s="506"/>
      <c r="AS62" s="506"/>
      <c r="AT62" s="506"/>
      <c r="AU62" s="506"/>
      <c r="AV62" s="506"/>
      <c r="AW62" s="506"/>
      <c r="AX62" s="507"/>
      <c r="AY62" s="506"/>
      <c r="AZ62" s="506"/>
      <c r="BA62" s="506"/>
      <c r="BB62" s="506"/>
      <c r="BC62" s="506"/>
      <c r="BD62" s="506"/>
      <c r="BE62" s="506"/>
      <c r="BF62" s="506"/>
      <c r="BG62" s="506"/>
      <c r="BH62" s="506"/>
      <c r="BI62" s="506"/>
      <c r="BJ62" s="506"/>
      <c r="BK62" s="507"/>
      <c r="BL62" s="506"/>
      <c r="BM62" s="506"/>
      <c r="BN62" s="506"/>
      <c r="BO62" s="506"/>
      <c r="BP62" s="506"/>
      <c r="BQ62" s="506"/>
      <c r="BR62" s="506"/>
      <c r="BS62" s="506"/>
      <c r="BT62" s="506"/>
      <c r="BU62" s="506"/>
      <c r="BV62" s="506"/>
      <c r="BW62" s="506"/>
      <c r="BX62" s="506"/>
      <c r="BZ62" s="506"/>
      <c r="CA62" s="506"/>
      <c r="CD62" s="506"/>
      <c r="CE62" s="506"/>
    </row>
    <row r="63" spans="1:83" ht="11.25" customHeight="1">
      <c r="A63" s="506"/>
      <c r="B63" s="507"/>
      <c r="C63" s="507"/>
      <c r="D63" s="507"/>
      <c r="E63" s="506"/>
      <c r="F63" s="506"/>
      <c r="G63" s="506"/>
      <c r="H63" s="507"/>
      <c r="I63" s="506"/>
      <c r="J63" s="506"/>
      <c r="K63" s="506"/>
      <c r="L63" s="506"/>
      <c r="M63" s="506"/>
      <c r="N63" s="506"/>
      <c r="O63" s="506"/>
      <c r="P63" s="506"/>
      <c r="Q63" s="506"/>
      <c r="R63" s="506"/>
      <c r="S63" s="506"/>
      <c r="T63" s="506"/>
      <c r="U63" s="506"/>
      <c r="V63" s="506"/>
      <c r="W63" s="506"/>
      <c r="X63" s="506"/>
      <c r="Y63" s="506"/>
      <c r="Z63" s="506"/>
      <c r="AA63" s="506"/>
      <c r="AB63" s="506"/>
      <c r="AC63" s="506"/>
      <c r="AD63" s="506"/>
      <c r="AE63" s="506"/>
      <c r="AF63" s="506"/>
      <c r="AG63" s="506"/>
      <c r="AH63" s="506"/>
      <c r="AI63" s="506"/>
      <c r="AJ63" s="507"/>
      <c r="AK63" s="506"/>
      <c r="AL63" s="506"/>
      <c r="AM63" s="506"/>
      <c r="AN63" s="506"/>
      <c r="AO63" s="506"/>
      <c r="AP63" s="506"/>
      <c r="AQ63" s="506"/>
      <c r="AR63" s="506"/>
      <c r="AS63" s="506"/>
      <c r="AT63" s="506"/>
      <c r="AU63" s="506"/>
      <c r="AV63" s="506"/>
      <c r="AW63" s="506"/>
      <c r="AX63" s="507"/>
      <c r="AY63" s="506"/>
      <c r="AZ63" s="506"/>
      <c r="BA63" s="506"/>
      <c r="BB63" s="506"/>
      <c r="BC63" s="506"/>
      <c r="BD63" s="506"/>
      <c r="BE63" s="506"/>
      <c r="BF63" s="506"/>
      <c r="BG63" s="506"/>
      <c r="BH63" s="506"/>
      <c r="BI63" s="506"/>
      <c r="BJ63" s="506"/>
      <c r="BK63" s="507"/>
      <c r="BL63" s="506"/>
      <c r="BM63" s="506"/>
      <c r="BN63" s="506"/>
      <c r="BO63" s="506"/>
      <c r="BP63" s="506"/>
      <c r="BQ63" s="506"/>
      <c r="BR63" s="506"/>
      <c r="BS63" s="506"/>
      <c r="BT63" s="506"/>
      <c r="BU63" s="506"/>
      <c r="BV63" s="506"/>
      <c r="BW63" s="506"/>
      <c r="BX63" s="506"/>
      <c r="BZ63" s="506"/>
      <c r="CA63" s="506"/>
      <c r="CD63" s="506"/>
      <c r="CE63" s="506"/>
    </row>
    <row r="64" spans="1:83" ht="11.25" customHeight="1">
      <c r="A64" s="506"/>
      <c r="B64" s="507"/>
      <c r="C64" s="507"/>
      <c r="D64" s="507"/>
      <c r="E64" s="506"/>
      <c r="F64" s="506"/>
      <c r="G64" s="506"/>
      <c r="H64" s="507"/>
      <c r="I64" s="506"/>
      <c r="J64" s="506"/>
      <c r="K64" s="506"/>
      <c r="L64" s="506"/>
      <c r="M64" s="506"/>
      <c r="N64" s="506"/>
      <c r="O64" s="506"/>
      <c r="P64" s="506"/>
      <c r="Q64" s="506"/>
      <c r="R64" s="506"/>
      <c r="S64" s="506"/>
      <c r="T64" s="506"/>
      <c r="U64" s="506"/>
      <c r="V64" s="506"/>
      <c r="W64" s="506"/>
      <c r="X64" s="506"/>
      <c r="Y64" s="506"/>
      <c r="Z64" s="506"/>
      <c r="AA64" s="506"/>
      <c r="AB64" s="506"/>
      <c r="AC64" s="506"/>
      <c r="AD64" s="506"/>
      <c r="AE64" s="506"/>
      <c r="AF64" s="506"/>
      <c r="AG64" s="506"/>
      <c r="AH64" s="506"/>
      <c r="AI64" s="506"/>
      <c r="AJ64" s="507"/>
      <c r="AK64" s="506"/>
      <c r="AL64" s="506"/>
      <c r="AM64" s="506"/>
      <c r="AN64" s="506"/>
      <c r="AO64" s="506"/>
      <c r="AP64" s="506"/>
      <c r="AQ64" s="506"/>
      <c r="AR64" s="506"/>
      <c r="AS64" s="506"/>
      <c r="AT64" s="506"/>
      <c r="AU64" s="506"/>
      <c r="AV64" s="506"/>
      <c r="AW64" s="506"/>
      <c r="AX64" s="507"/>
      <c r="AY64" s="506"/>
      <c r="AZ64" s="506"/>
      <c r="BA64" s="506"/>
      <c r="BB64" s="506"/>
      <c r="BC64" s="506"/>
      <c r="BD64" s="506"/>
      <c r="BE64" s="506"/>
      <c r="BF64" s="506"/>
      <c r="BG64" s="506"/>
      <c r="BH64" s="506"/>
      <c r="BI64" s="506"/>
      <c r="BJ64" s="506"/>
      <c r="BK64" s="507"/>
      <c r="BL64" s="506"/>
      <c r="BM64" s="506"/>
      <c r="BN64" s="506"/>
      <c r="BO64" s="506"/>
      <c r="BP64" s="506"/>
      <c r="BQ64" s="506"/>
      <c r="BR64" s="506"/>
      <c r="BS64" s="506"/>
      <c r="BT64" s="506"/>
      <c r="BU64" s="506"/>
      <c r="BV64" s="506"/>
      <c r="BW64" s="506"/>
      <c r="BX64" s="506"/>
      <c r="BZ64" s="506"/>
      <c r="CA64" s="506"/>
      <c r="CD64" s="506"/>
      <c r="CE64" s="506"/>
    </row>
    <row r="65" spans="1:83" ht="11.25" customHeight="1">
      <c r="A65" s="506"/>
      <c r="B65" s="507"/>
      <c r="C65" s="507"/>
      <c r="D65" s="507"/>
      <c r="E65" s="506"/>
      <c r="F65" s="506"/>
      <c r="G65" s="506"/>
      <c r="H65" s="507"/>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7"/>
      <c r="AK65" s="506"/>
      <c r="AL65" s="506"/>
      <c r="AM65" s="506"/>
      <c r="AN65" s="506"/>
      <c r="AO65" s="506"/>
      <c r="AP65" s="506"/>
      <c r="AQ65" s="506"/>
      <c r="AR65" s="506"/>
      <c r="AS65" s="506"/>
      <c r="AT65" s="506"/>
      <c r="AU65" s="506"/>
      <c r="AV65" s="506"/>
      <c r="AW65" s="506"/>
      <c r="AX65" s="507"/>
      <c r="AY65" s="506"/>
      <c r="AZ65" s="506"/>
      <c r="BA65" s="506"/>
      <c r="BB65" s="506"/>
      <c r="BC65" s="506"/>
      <c r="BD65" s="506"/>
      <c r="BE65" s="506"/>
      <c r="BF65" s="506"/>
      <c r="BG65" s="506"/>
      <c r="BH65" s="506"/>
      <c r="BI65" s="506"/>
      <c r="BJ65" s="506"/>
      <c r="BK65" s="507"/>
      <c r="BL65" s="506"/>
      <c r="BM65" s="506"/>
      <c r="BN65" s="506"/>
      <c r="BO65" s="506"/>
      <c r="BP65" s="506"/>
      <c r="BQ65" s="506"/>
      <c r="BR65" s="506"/>
      <c r="BS65" s="506"/>
      <c r="BT65" s="506"/>
      <c r="BU65" s="506"/>
      <c r="BV65" s="506"/>
      <c r="BW65" s="506"/>
      <c r="BX65" s="506"/>
      <c r="BZ65" s="506"/>
      <c r="CA65" s="506"/>
      <c r="CD65" s="506"/>
      <c r="CE65" s="506"/>
    </row>
    <row r="66" spans="1:83" ht="11.25" customHeight="1">
      <c r="A66" s="506"/>
      <c r="B66" s="507"/>
      <c r="C66" s="507"/>
      <c r="D66" s="507"/>
      <c r="E66" s="506"/>
      <c r="F66" s="506"/>
      <c r="G66" s="506"/>
      <c r="H66" s="507"/>
      <c r="I66" s="506"/>
      <c r="J66" s="506"/>
      <c r="K66" s="506"/>
      <c r="L66" s="506"/>
      <c r="M66" s="506"/>
      <c r="N66" s="506"/>
      <c r="O66" s="506"/>
      <c r="P66" s="506"/>
      <c r="Q66" s="506"/>
      <c r="R66" s="506"/>
      <c r="S66" s="506"/>
      <c r="T66" s="506"/>
      <c r="U66" s="506"/>
      <c r="V66" s="506"/>
      <c r="W66" s="506"/>
      <c r="X66" s="506"/>
      <c r="Y66" s="506"/>
      <c r="Z66" s="506"/>
      <c r="AA66" s="506"/>
      <c r="AB66" s="506"/>
      <c r="AC66" s="506"/>
      <c r="AD66" s="506"/>
      <c r="AE66" s="506"/>
      <c r="AF66" s="506"/>
      <c r="AG66" s="506"/>
      <c r="AH66" s="506"/>
      <c r="AI66" s="506"/>
      <c r="AJ66" s="507"/>
      <c r="AK66" s="506"/>
      <c r="AL66" s="506"/>
      <c r="AM66" s="506"/>
      <c r="AN66" s="506"/>
      <c r="AO66" s="506"/>
      <c r="AP66" s="506"/>
      <c r="AQ66" s="506"/>
      <c r="AR66" s="506"/>
      <c r="AS66" s="506"/>
      <c r="AT66" s="506"/>
      <c r="AU66" s="506"/>
      <c r="AV66" s="506"/>
      <c r="AW66" s="506"/>
      <c r="AX66" s="507"/>
      <c r="AY66" s="506"/>
      <c r="AZ66" s="506"/>
      <c r="BA66" s="506"/>
      <c r="BB66" s="506"/>
      <c r="BC66" s="506"/>
      <c r="BD66" s="506"/>
      <c r="BE66" s="506"/>
      <c r="BF66" s="506"/>
      <c r="BG66" s="506"/>
      <c r="BH66" s="506"/>
      <c r="BI66" s="506"/>
      <c r="BJ66" s="506"/>
      <c r="BK66" s="507"/>
      <c r="BL66" s="506"/>
      <c r="BM66" s="506"/>
      <c r="BN66" s="506"/>
      <c r="BO66" s="506"/>
      <c r="BP66" s="506"/>
      <c r="BQ66" s="506"/>
      <c r="BR66" s="506"/>
      <c r="BS66" s="506"/>
      <c r="BT66" s="506"/>
      <c r="BU66" s="506"/>
      <c r="BV66" s="506"/>
      <c r="BW66" s="506"/>
      <c r="BX66" s="506"/>
      <c r="BZ66" s="506"/>
      <c r="CA66" s="506"/>
      <c r="CD66" s="506"/>
      <c r="CE66" s="506"/>
    </row>
    <row r="67" spans="1:83" ht="11.25" customHeight="1">
      <c r="A67" s="506"/>
      <c r="B67" s="507"/>
      <c r="C67" s="507"/>
      <c r="D67" s="507"/>
      <c r="E67" s="506"/>
      <c r="F67" s="506"/>
      <c r="G67" s="506"/>
      <c r="H67" s="507"/>
      <c r="I67" s="506"/>
      <c r="J67" s="506"/>
      <c r="K67" s="506"/>
      <c r="L67" s="506"/>
      <c r="M67" s="506"/>
      <c r="N67" s="506"/>
      <c r="O67" s="506"/>
      <c r="P67" s="506"/>
      <c r="Q67" s="506"/>
      <c r="R67" s="506"/>
      <c r="S67" s="506"/>
      <c r="T67" s="506"/>
      <c r="U67" s="506"/>
      <c r="V67" s="506"/>
      <c r="W67" s="506"/>
      <c r="X67" s="506"/>
      <c r="Y67" s="506"/>
      <c r="Z67" s="506"/>
      <c r="AA67" s="506"/>
      <c r="AB67" s="506"/>
      <c r="AC67" s="506"/>
      <c r="AD67" s="506"/>
      <c r="AE67" s="506"/>
      <c r="AF67" s="506"/>
      <c r="AG67" s="506"/>
      <c r="AH67" s="506"/>
      <c r="AI67" s="506"/>
      <c r="AJ67" s="507"/>
      <c r="AK67" s="506"/>
      <c r="AL67" s="506"/>
      <c r="AM67" s="506"/>
      <c r="AN67" s="506"/>
      <c r="AO67" s="506"/>
      <c r="AP67" s="506"/>
      <c r="AQ67" s="506"/>
      <c r="AR67" s="506"/>
      <c r="AS67" s="506"/>
      <c r="AT67" s="506"/>
      <c r="AU67" s="506"/>
      <c r="AV67" s="506"/>
      <c r="AW67" s="506"/>
      <c r="AX67" s="507"/>
      <c r="AY67" s="506"/>
      <c r="AZ67" s="506"/>
      <c r="BA67" s="506"/>
      <c r="BB67" s="506"/>
      <c r="BC67" s="506"/>
      <c r="BD67" s="506"/>
      <c r="BE67" s="506"/>
      <c r="BF67" s="506"/>
      <c r="BG67" s="506"/>
      <c r="BH67" s="506"/>
      <c r="BI67" s="506"/>
      <c r="BJ67" s="506"/>
      <c r="BK67" s="507"/>
      <c r="BL67" s="506"/>
      <c r="BM67" s="506"/>
      <c r="BN67" s="506"/>
      <c r="BO67" s="506"/>
      <c r="BP67" s="506"/>
      <c r="BQ67" s="506"/>
      <c r="BR67" s="506"/>
      <c r="BS67" s="506"/>
      <c r="BT67" s="506"/>
      <c r="BU67" s="506"/>
      <c r="BV67" s="506"/>
      <c r="BW67" s="506"/>
      <c r="BX67" s="506"/>
      <c r="BZ67" s="506"/>
      <c r="CA67" s="506"/>
      <c r="CD67" s="506"/>
      <c r="CE67" s="506"/>
    </row>
    <row r="68" spans="1:83" ht="11.25" customHeight="1">
      <c r="A68" s="506"/>
      <c r="B68" s="507"/>
      <c r="C68" s="507"/>
      <c r="D68" s="507"/>
      <c r="E68" s="506"/>
      <c r="F68" s="506"/>
      <c r="G68" s="506"/>
      <c r="H68" s="507"/>
      <c r="I68" s="506"/>
      <c r="J68" s="506"/>
      <c r="K68" s="506"/>
      <c r="L68" s="506"/>
      <c r="M68" s="506"/>
      <c r="N68" s="506"/>
      <c r="O68" s="506"/>
      <c r="P68" s="506"/>
      <c r="Q68" s="506"/>
      <c r="R68" s="506"/>
      <c r="S68" s="506"/>
      <c r="T68" s="506"/>
      <c r="U68" s="506"/>
      <c r="V68" s="506"/>
      <c r="W68" s="506"/>
      <c r="X68" s="506"/>
      <c r="Y68" s="506"/>
      <c r="Z68" s="506"/>
      <c r="AA68" s="506"/>
      <c r="AB68" s="506"/>
      <c r="AC68" s="506"/>
      <c r="AD68" s="506"/>
      <c r="AE68" s="506"/>
      <c r="AF68" s="506"/>
      <c r="AG68" s="506"/>
      <c r="AH68" s="506"/>
      <c r="AI68" s="506"/>
      <c r="AJ68" s="507"/>
      <c r="AK68" s="506"/>
      <c r="AL68" s="506"/>
      <c r="AM68" s="506"/>
      <c r="AN68" s="506"/>
      <c r="AO68" s="506"/>
      <c r="AP68" s="506"/>
      <c r="AQ68" s="506"/>
      <c r="AR68" s="506"/>
      <c r="AS68" s="506"/>
      <c r="AT68" s="506"/>
      <c r="AU68" s="506"/>
      <c r="AV68" s="506"/>
      <c r="AW68" s="506"/>
      <c r="AX68" s="507"/>
      <c r="AY68" s="506"/>
      <c r="AZ68" s="506"/>
      <c r="BA68" s="506"/>
      <c r="BB68" s="506"/>
      <c r="BC68" s="506"/>
      <c r="BD68" s="506"/>
      <c r="BE68" s="506"/>
      <c r="BF68" s="506"/>
      <c r="BG68" s="506"/>
      <c r="BH68" s="506"/>
      <c r="BI68" s="506"/>
      <c r="BJ68" s="506"/>
      <c r="BK68" s="507"/>
      <c r="BL68" s="506"/>
      <c r="BM68" s="506"/>
      <c r="BN68" s="506"/>
      <c r="BO68" s="506"/>
      <c r="BP68" s="506"/>
      <c r="BQ68" s="506"/>
      <c r="BR68" s="506"/>
      <c r="BS68" s="506"/>
      <c r="BT68" s="506"/>
      <c r="BU68" s="506"/>
      <c r="BV68" s="506"/>
      <c r="BW68" s="506"/>
      <c r="BX68" s="506"/>
      <c r="BZ68" s="506"/>
      <c r="CA68" s="506"/>
      <c r="CD68" s="506"/>
      <c r="CE68" s="506"/>
    </row>
    <row r="69" spans="1:83" ht="11.25" customHeight="1">
      <c r="A69" s="506"/>
      <c r="B69" s="507"/>
      <c r="C69" s="507"/>
      <c r="D69" s="507"/>
      <c r="E69" s="506"/>
      <c r="F69" s="506"/>
      <c r="G69" s="506"/>
      <c r="H69" s="507"/>
      <c r="I69" s="506"/>
      <c r="J69" s="506"/>
      <c r="K69" s="506"/>
      <c r="L69" s="506"/>
      <c r="M69" s="506"/>
      <c r="N69" s="506"/>
      <c r="O69" s="506"/>
      <c r="P69" s="506"/>
      <c r="Q69" s="506"/>
      <c r="R69" s="506"/>
      <c r="S69" s="506"/>
      <c r="T69" s="506"/>
      <c r="U69" s="506"/>
      <c r="V69" s="506"/>
      <c r="W69" s="506"/>
      <c r="X69" s="506"/>
      <c r="Y69" s="506"/>
      <c r="Z69" s="506"/>
      <c r="AA69" s="506"/>
      <c r="AB69" s="506"/>
      <c r="AC69" s="506"/>
      <c r="AD69" s="506"/>
      <c r="AE69" s="506"/>
      <c r="AF69" s="506"/>
      <c r="AG69" s="506"/>
      <c r="AH69" s="506"/>
      <c r="AI69" s="506"/>
      <c r="AJ69" s="507"/>
      <c r="AK69" s="506"/>
      <c r="AL69" s="506"/>
      <c r="AM69" s="506"/>
      <c r="AN69" s="506"/>
      <c r="AO69" s="506"/>
      <c r="AP69" s="506"/>
      <c r="AQ69" s="506"/>
      <c r="AR69" s="506"/>
      <c r="AS69" s="506"/>
      <c r="AT69" s="506"/>
      <c r="AU69" s="506"/>
      <c r="AV69" s="506"/>
      <c r="AW69" s="506"/>
      <c r="AX69" s="507"/>
      <c r="AY69" s="506"/>
      <c r="AZ69" s="506"/>
      <c r="BA69" s="506"/>
      <c r="BB69" s="506"/>
      <c r="BC69" s="506"/>
      <c r="BD69" s="506"/>
      <c r="BE69" s="506"/>
      <c r="BF69" s="506"/>
      <c r="BG69" s="506"/>
      <c r="BH69" s="506"/>
      <c r="BI69" s="506"/>
      <c r="BJ69" s="506"/>
      <c r="BK69" s="507"/>
      <c r="BL69" s="506"/>
      <c r="BM69" s="506"/>
      <c r="BN69" s="506"/>
      <c r="BO69" s="506"/>
      <c r="BP69" s="506"/>
      <c r="BQ69" s="506"/>
      <c r="BR69" s="506"/>
      <c r="BS69" s="506"/>
      <c r="BT69" s="506"/>
      <c r="BU69" s="506"/>
      <c r="BV69" s="506"/>
      <c r="BW69" s="506"/>
      <c r="BX69" s="506"/>
      <c r="BZ69" s="506"/>
      <c r="CA69" s="506"/>
      <c r="CD69" s="506"/>
      <c r="CE69" s="506"/>
    </row>
    <row r="70" spans="1:83" ht="11.25" customHeight="1">
      <c r="A70" s="506"/>
      <c r="B70" s="507"/>
      <c r="C70" s="507"/>
      <c r="D70" s="507"/>
      <c r="E70" s="506"/>
      <c r="F70" s="506"/>
      <c r="G70" s="506"/>
      <c r="H70" s="507"/>
      <c r="I70" s="506"/>
      <c r="J70" s="506"/>
      <c r="K70" s="506"/>
      <c r="L70" s="506"/>
      <c r="M70" s="506"/>
      <c r="N70" s="506"/>
      <c r="O70" s="506"/>
      <c r="P70" s="506"/>
      <c r="Q70" s="506"/>
      <c r="R70" s="506"/>
      <c r="S70" s="506"/>
      <c r="T70" s="506"/>
      <c r="U70" s="506"/>
      <c r="V70" s="506"/>
      <c r="W70" s="506"/>
      <c r="X70" s="506"/>
      <c r="Y70" s="506"/>
      <c r="Z70" s="506"/>
      <c r="AA70" s="506"/>
      <c r="AB70" s="506"/>
      <c r="AC70" s="506"/>
      <c r="AD70" s="506"/>
      <c r="AE70" s="506"/>
      <c r="AF70" s="506"/>
      <c r="AG70" s="506"/>
      <c r="AH70" s="506"/>
      <c r="AI70" s="506"/>
      <c r="AJ70" s="507"/>
      <c r="AK70" s="506"/>
      <c r="AL70" s="506"/>
      <c r="AM70" s="506"/>
      <c r="AN70" s="506"/>
      <c r="AO70" s="506"/>
      <c r="AP70" s="506"/>
      <c r="AQ70" s="506"/>
      <c r="AR70" s="506"/>
      <c r="AS70" s="506"/>
      <c r="AT70" s="506"/>
      <c r="AU70" s="506"/>
      <c r="AV70" s="506"/>
      <c r="AW70" s="506"/>
      <c r="AX70" s="507"/>
      <c r="AY70" s="506"/>
      <c r="AZ70" s="506"/>
      <c r="BA70" s="506"/>
      <c r="BB70" s="506"/>
      <c r="BC70" s="506"/>
      <c r="BD70" s="506"/>
      <c r="BE70" s="506"/>
      <c r="BF70" s="506"/>
      <c r="BG70" s="506"/>
      <c r="BH70" s="506"/>
      <c r="BI70" s="506"/>
      <c r="BJ70" s="506"/>
      <c r="BK70" s="507"/>
      <c r="BL70" s="506"/>
      <c r="BM70" s="506"/>
      <c r="BN70" s="506"/>
      <c r="BO70" s="506"/>
      <c r="BP70" s="506"/>
      <c r="BQ70" s="506"/>
      <c r="BR70" s="506"/>
      <c r="BS70" s="506"/>
      <c r="BT70" s="506"/>
      <c r="BU70" s="506"/>
      <c r="BV70" s="506"/>
      <c r="BW70" s="506"/>
      <c r="BX70" s="506"/>
      <c r="BZ70" s="506"/>
      <c r="CA70" s="506"/>
      <c r="CD70" s="506"/>
      <c r="CE70" s="506"/>
    </row>
    <row r="71" spans="1:83" ht="11.25" customHeight="1">
      <c r="A71" s="506"/>
      <c r="B71" s="507"/>
      <c r="C71" s="507"/>
      <c r="D71" s="507"/>
      <c r="E71" s="506"/>
      <c r="F71" s="506"/>
      <c r="G71" s="506"/>
      <c r="H71" s="507"/>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7"/>
      <c r="AK71" s="506"/>
      <c r="AL71" s="506"/>
      <c r="AM71" s="506"/>
      <c r="AN71" s="506"/>
      <c r="AO71" s="506"/>
      <c r="AP71" s="506"/>
      <c r="AQ71" s="506"/>
      <c r="AR71" s="506"/>
      <c r="AS71" s="506"/>
      <c r="AT71" s="506"/>
      <c r="AU71" s="506"/>
      <c r="AV71" s="506"/>
      <c r="AW71" s="506"/>
      <c r="AX71" s="507"/>
      <c r="AY71" s="506"/>
      <c r="AZ71" s="506"/>
      <c r="BA71" s="506"/>
      <c r="BB71" s="506"/>
      <c r="BC71" s="506"/>
      <c r="BD71" s="506"/>
      <c r="BE71" s="506"/>
      <c r="BF71" s="506"/>
      <c r="BG71" s="506"/>
      <c r="BH71" s="506"/>
      <c r="BI71" s="506"/>
      <c r="BJ71" s="506"/>
      <c r="BK71" s="507"/>
      <c r="BL71" s="506"/>
      <c r="BM71" s="506"/>
      <c r="BN71" s="506"/>
      <c r="BO71" s="506"/>
      <c r="BP71" s="506"/>
      <c r="BQ71" s="506"/>
      <c r="BR71" s="506"/>
      <c r="BS71" s="506"/>
      <c r="BT71" s="506"/>
      <c r="BU71" s="506"/>
      <c r="BV71" s="506"/>
      <c r="BW71" s="506"/>
      <c r="BX71" s="506"/>
      <c r="BZ71" s="506"/>
      <c r="CA71" s="506"/>
      <c r="CD71" s="506"/>
      <c r="CE71" s="506"/>
    </row>
    <row r="72" spans="1:83" ht="11.25" customHeight="1">
      <c r="A72" s="506"/>
      <c r="B72" s="507"/>
      <c r="C72" s="507"/>
      <c r="D72" s="507"/>
      <c r="E72" s="506"/>
      <c r="F72" s="506"/>
      <c r="G72" s="506"/>
      <c r="H72" s="507"/>
      <c r="I72" s="506"/>
      <c r="J72" s="506"/>
      <c r="K72" s="506"/>
      <c r="L72" s="506"/>
      <c r="M72" s="506"/>
      <c r="N72" s="506"/>
      <c r="O72" s="506"/>
      <c r="P72" s="506"/>
      <c r="Q72" s="506"/>
      <c r="R72" s="506"/>
      <c r="S72" s="506"/>
      <c r="T72" s="506"/>
      <c r="U72" s="506"/>
      <c r="V72" s="506"/>
      <c r="W72" s="506"/>
      <c r="X72" s="506"/>
      <c r="Y72" s="506"/>
      <c r="Z72" s="506"/>
      <c r="AA72" s="506"/>
      <c r="AB72" s="506"/>
      <c r="AC72" s="506"/>
      <c r="AD72" s="506"/>
      <c r="AE72" s="506"/>
      <c r="AF72" s="506"/>
      <c r="AG72" s="506"/>
      <c r="AH72" s="506"/>
      <c r="AI72" s="506"/>
      <c r="AJ72" s="507"/>
      <c r="AK72" s="506"/>
      <c r="AL72" s="506"/>
      <c r="AM72" s="506"/>
      <c r="AN72" s="506"/>
      <c r="AO72" s="506"/>
      <c r="AP72" s="506"/>
      <c r="AQ72" s="506"/>
      <c r="AR72" s="506"/>
      <c r="AS72" s="506"/>
      <c r="AT72" s="506"/>
      <c r="AU72" s="506"/>
      <c r="AV72" s="506"/>
      <c r="AW72" s="506"/>
      <c r="AX72" s="507"/>
      <c r="AY72" s="506"/>
      <c r="AZ72" s="506"/>
      <c r="BA72" s="506"/>
      <c r="BB72" s="506"/>
      <c r="BC72" s="506"/>
      <c r="BD72" s="506"/>
      <c r="BE72" s="506"/>
      <c r="BF72" s="506"/>
      <c r="BG72" s="506"/>
      <c r="BH72" s="506"/>
      <c r="BI72" s="506"/>
      <c r="BJ72" s="506"/>
      <c r="BK72" s="507"/>
      <c r="BL72" s="506"/>
      <c r="BM72" s="506"/>
      <c r="BN72" s="506"/>
      <c r="BO72" s="506"/>
      <c r="BP72" s="506"/>
      <c r="BQ72" s="506"/>
      <c r="BR72" s="506"/>
      <c r="BS72" s="506"/>
      <c r="BT72" s="506"/>
      <c r="BU72" s="506"/>
      <c r="BV72" s="506"/>
      <c r="BW72" s="506"/>
      <c r="BX72" s="506"/>
      <c r="BZ72" s="506"/>
      <c r="CA72" s="506"/>
      <c r="CD72" s="506"/>
      <c r="CE72" s="506"/>
    </row>
    <row r="73" spans="1:83" ht="11.25" customHeight="1">
      <c r="A73" s="506"/>
      <c r="B73" s="507"/>
      <c r="C73" s="507"/>
      <c r="D73" s="507"/>
      <c r="E73" s="506"/>
      <c r="F73" s="506"/>
      <c r="G73" s="506"/>
      <c r="H73" s="507"/>
      <c r="I73" s="506"/>
      <c r="J73" s="506"/>
      <c r="K73" s="506"/>
      <c r="L73" s="506"/>
      <c r="M73" s="506"/>
      <c r="N73" s="506"/>
      <c r="O73" s="506"/>
      <c r="P73" s="506"/>
      <c r="Q73" s="506"/>
      <c r="R73" s="506"/>
      <c r="S73" s="506"/>
      <c r="T73" s="506"/>
      <c r="U73" s="506"/>
      <c r="V73" s="506"/>
      <c r="W73" s="506"/>
      <c r="X73" s="506"/>
      <c r="Y73" s="506"/>
      <c r="Z73" s="506"/>
      <c r="AA73" s="506"/>
      <c r="AB73" s="506"/>
      <c r="AC73" s="506"/>
      <c r="AD73" s="506"/>
      <c r="AE73" s="506"/>
      <c r="AF73" s="506"/>
      <c r="AG73" s="506"/>
      <c r="AH73" s="506"/>
      <c r="AI73" s="506"/>
      <c r="AJ73" s="507"/>
      <c r="AK73" s="506"/>
      <c r="AL73" s="506"/>
      <c r="AM73" s="506"/>
      <c r="AN73" s="506"/>
      <c r="AO73" s="506"/>
      <c r="AP73" s="506"/>
      <c r="AQ73" s="506"/>
      <c r="AR73" s="506"/>
      <c r="AS73" s="506"/>
      <c r="AT73" s="506"/>
      <c r="AU73" s="506"/>
      <c r="AV73" s="506"/>
      <c r="AW73" s="506"/>
      <c r="AX73" s="507"/>
      <c r="AY73" s="506"/>
      <c r="AZ73" s="506"/>
      <c r="BA73" s="506"/>
      <c r="BB73" s="506"/>
      <c r="BC73" s="506"/>
      <c r="BD73" s="506"/>
      <c r="BE73" s="506"/>
      <c r="BF73" s="506"/>
      <c r="BG73" s="506"/>
      <c r="BH73" s="506"/>
      <c r="BI73" s="506"/>
      <c r="BJ73" s="506"/>
      <c r="BK73" s="507"/>
      <c r="BL73" s="506"/>
      <c r="BM73" s="506"/>
      <c r="BN73" s="506"/>
      <c r="BO73" s="506"/>
      <c r="BP73" s="506"/>
      <c r="BQ73" s="506"/>
      <c r="BR73" s="506"/>
      <c r="BS73" s="506"/>
      <c r="BT73" s="506"/>
      <c r="BU73" s="506"/>
      <c r="BV73" s="506"/>
      <c r="BW73" s="506"/>
      <c r="BX73" s="506"/>
      <c r="BZ73" s="506"/>
      <c r="CA73" s="506"/>
      <c r="CD73" s="506"/>
      <c r="CE73" s="506"/>
    </row>
    <row r="74" spans="1:83" ht="11.25" customHeight="1">
      <c r="A74" s="506"/>
      <c r="B74" s="507"/>
      <c r="C74" s="507"/>
      <c r="D74" s="507"/>
      <c r="E74" s="506"/>
      <c r="F74" s="506"/>
      <c r="G74" s="506"/>
      <c r="H74" s="507"/>
      <c r="I74" s="506"/>
      <c r="J74" s="506"/>
      <c r="K74" s="506"/>
      <c r="L74" s="506"/>
      <c r="M74" s="506"/>
      <c r="N74" s="506"/>
      <c r="O74" s="506"/>
      <c r="P74" s="506"/>
      <c r="Q74" s="506"/>
      <c r="R74" s="506"/>
      <c r="S74" s="506"/>
      <c r="T74" s="506"/>
      <c r="U74" s="506"/>
      <c r="V74" s="506"/>
      <c r="W74" s="506"/>
      <c r="X74" s="506"/>
      <c r="Y74" s="506"/>
      <c r="Z74" s="506"/>
      <c r="AA74" s="506"/>
      <c r="AB74" s="506"/>
      <c r="AC74" s="506"/>
      <c r="AD74" s="506"/>
      <c r="AE74" s="506"/>
      <c r="AF74" s="506"/>
      <c r="AG74" s="506"/>
      <c r="AH74" s="506"/>
      <c r="AI74" s="506"/>
      <c r="AJ74" s="507"/>
      <c r="AK74" s="506"/>
      <c r="AL74" s="506"/>
      <c r="AM74" s="506"/>
      <c r="AN74" s="506"/>
      <c r="AO74" s="506"/>
      <c r="AP74" s="506"/>
      <c r="AQ74" s="506"/>
      <c r="AR74" s="506"/>
      <c r="AS74" s="506"/>
      <c r="AT74" s="506"/>
      <c r="AU74" s="506"/>
      <c r="AV74" s="506"/>
      <c r="AW74" s="506"/>
      <c r="AX74" s="507"/>
      <c r="AY74" s="506"/>
      <c r="AZ74" s="506"/>
      <c r="BA74" s="506"/>
      <c r="BB74" s="506"/>
      <c r="BC74" s="506"/>
      <c r="BD74" s="506"/>
      <c r="BE74" s="506"/>
      <c r="BF74" s="506"/>
      <c r="BG74" s="506"/>
      <c r="BH74" s="506"/>
      <c r="BI74" s="506"/>
      <c r="BJ74" s="506"/>
      <c r="BK74" s="507"/>
      <c r="BL74" s="506"/>
      <c r="BM74" s="506"/>
      <c r="BN74" s="506"/>
      <c r="BO74" s="506"/>
      <c r="BP74" s="506"/>
      <c r="BQ74" s="506"/>
      <c r="BR74" s="506"/>
      <c r="BS74" s="506"/>
      <c r="BT74" s="506"/>
      <c r="BU74" s="506"/>
      <c r="BV74" s="506"/>
      <c r="BW74" s="506"/>
      <c r="BX74" s="506"/>
      <c r="BZ74" s="506"/>
      <c r="CA74" s="506"/>
      <c r="CD74" s="506"/>
      <c r="CE74" s="506"/>
    </row>
    <row r="75" spans="1:83" ht="11.25" customHeight="1">
      <c r="A75" s="506"/>
      <c r="B75" s="507"/>
      <c r="C75" s="507"/>
      <c r="D75" s="507"/>
      <c r="E75" s="506"/>
      <c r="F75" s="506"/>
      <c r="G75" s="506"/>
      <c r="H75" s="507"/>
      <c r="I75" s="506"/>
      <c r="J75" s="506"/>
      <c r="K75" s="506"/>
      <c r="L75" s="506"/>
      <c r="M75" s="506"/>
      <c r="N75" s="506"/>
      <c r="O75" s="506"/>
      <c r="P75" s="506"/>
      <c r="Q75" s="506"/>
      <c r="R75" s="506"/>
      <c r="S75" s="506"/>
      <c r="T75" s="506"/>
      <c r="U75" s="506"/>
      <c r="V75" s="506"/>
      <c r="W75" s="506"/>
      <c r="X75" s="506"/>
      <c r="Y75" s="506"/>
      <c r="Z75" s="506"/>
      <c r="AA75" s="506"/>
      <c r="AB75" s="506"/>
      <c r="AC75" s="506"/>
      <c r="AD75" s="506"/>
      <c r="AE75" s="506"/>
      <c r="AF75" s="506"/>
      <c r="AG75" s="506"/>
      <c r="AH75" s="506"/>
      <c r="AI75" s="506"/>
      <c r="AJ75" s="507"/>
      <c r="AK75" s="506"/>
      <c r="AL75" s="506"/>
      <c r="AM75" s="506"/>
      <c r="AN75" s="506"/>
      <c r="AO75" s="506"/>
      <c r="AP75" s="506"/>
      <c r="AQ75" s="506"/>
      <c r="AR75" s="506"/>
      <c r="AS75" s="506"/>
      <c r="AT75" s="506"/>
      <c r="AU75" s="506"/>
      <c r="AV75" s="506"/>
      <c r="AW75" s="506"/>
      <c r="AX75" s="507"/>
      <c r="AY75" s="506"/>
      <c r="AZ75" s="506"/>
      <c r="BA75" s="506"/>
      <c r="BB75" s="506"/>
      <c r="BC75" s="506"/>
      <c r="BD75" s="506"/>
      <c r="BE75" s="506"/>
      <c r="BF75" s="506"/>
      <c r="BG75" s="506"/>
      <c r="BH75" s="506"/>
      <c r="BI75" s="506"/>
      <c r="BJ75" s="506"/>
      <c r="BK75" s="507"/>
      <c r="BL75" s="506"/>
      <c r="BM75" s="506"/>
      <c r="BN75" s="506"/>
      <c r="BO75" s="506"/>
      <c r="BP75" s="506"/>
      <c r="BQ75" s="506"/>
      <c r="BR75" s="506"/>
      <c r="BS75" s="506"/>
      <c r="BT75" s="506"/>
      <c r="BU75" s="506"/>
      <c r="BV75" s="506"/>
      <c r="BW75" s="506"/>
      <c r="BX75" s="506"/>
      <c r="BZ75" s="506"/>
      <c r="CA75" s="506"/>
      <c r="CD75" s="506"/>
      <c r="CE75" s="506"/>
    </row>
    <row r="76" spans="1:83" ht="11.25" customHeight="1">
      <c r="A76" s="506"/>
      <c r="B76" s="507"/>
      <c r="C76" s="507"/>
      <c r="D76" s="507"/>
      <c r="E76" s="506"/>
      <c r="F76" s="506"/>
      <c r="G76" s="506"/>
      <c r="H76" s="507"/>
      <c r="I76" s="506"/>
      <c r="J76" s="506"/>
      <c r="K76" s="506"/>
      <c r="L76" s="506"/>
      <c r="M76" s="506"/>
      <c r="N76" s="506"/>
      <c r="O76" s="506"/>
      <c r="P76" s="506"/>
      <c r="Q76" s="506"/>
      <c r="R76" s="506"/>
      <c r="S76" s="506"/>
      <c r="T76" s="506"/>
      <c r="U76" s="506"/>
      <c r="V76" s="506"/>
      <c r="W76" s="506"/>
      <c r="X76" s="506"/>
      <c r="Y76" s="506"/>
      <c r="Z76" s="506"/>
      <c r="AA76" s="506"/>
      <c r="AB76" s="506"/>
      <c r="AC76" s="506"/>
      <c r="AD76" s="506"/>
      <c r="AE76" s="506"/>
      <c r="AF76" s="506"/>
      <c r="AG76" s="506"/>
      <c r="AH76" s="506"/>
      <c r="AI76" s="506"/>
      <c r="AJ76" s="507"/>
      <c r="AK76" s="506"/>
      <c r="AL76" s="506"/>
      <c r="AM76" s="506"/>
      <c r="AN76" s="506"/>
      <c r="AO76" s="506"/>
      <c r="AP76" s="506"/>
      <c r="AQ76" s="506"/>
      <c r="AR76" s="506"/>
      <c r="AS76" s="506"/>
      <c r="AT76" s="506"/>
      <c r="AU76" s="506"/>
      <c r="AV76" s="506"/>
      <c r="AW76" s="506"/>
      <c r="AX76" s="507"/>
      <c r="AY76" s="506"/>
      <c r="AZ76" s="506"/>
      <c r="BA76" s="506"/>
      <c r="BB76" s="506"/>
      <c r="BC76" s="506"/>
      <c r="BD76" s="506"/>
      <c r="BE76" s="506"/>
      <c r="BF76" s="506"/>
      <c r="BG76" s="506"/>
      <c r="BH76" s="506"/>
      <c r="BI76" s="506"/>
      <c r="BJ76" s="506"/>
      <c r="BK76" s="507"/>
      <c r="BL76" s="506"/>
      <c r="BM76" s="506"/>
      <c r="BN76" s="506"/>
      <c r="BO76" s="506"/>
      <c r="BP76" s="506"/>
      <c r="BQ76" s="506"/>
      <c r="BR76" s="506"/>
      <c r="BS76" s="506"/>
      <c r="BT76" s="506"/>
      <c r="BU76" s="506"/>
      <c r="BV76" s="506"/>
      <c r="BW76" s="506"/>
      <c r="BX76" s="506"/>
      <c r="BZ76" s="506"/>
      <c r="CA76" s="506"/>
      <c r="CD76" s="506"/>
      <c r="CE76" s="506"/>
    </row>
    <row r="77" spans="1:83" ht="11.25" customHeight="1">
      <c r="A77" s="506"/>
      <c r="B77" s="507"/>
      <c r="C77" s="507"/>
      <c r="D77" s="507"/>
      <c r="E77" s="506"/>
      <c r="F77" s="506"/>
      <c r="G77" s="506"/>
      <c r="H77" s="507"/>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7"/>
      <c r="AK77" s="506"/>
      <c r="AL77" s="506"/>
      <c r="AM77" s="506"/>
      <c r="AN77" s="506"/>
      <c r="AO77" s="506"/>
      <c r="AP77" s="506"/>
      <c r="AQ77" s="506"/>
      <c r="AR77" s="506"/>
      <c r="AS77" s="506"/>
      <c r="AT77" s="506"/>
      <c r="AU77" s="506"/>
      <c r="AV77" s="506"/>
      <c r="AW77" s="506"/>
      <c r="AX77" s="507"/>
      <c r="AY77" s="506"/>
      <c r="AZ77" s="506"/>
      <c r="BA77" s="506"/>
      <c r="BB77" s="506"/>
      <c r="BC77" s="506"/>
      <c r="BD77" s="506"/>
      <c r="BE77" s="506"/>
      <c r="BF77" s="506"/>
      <c r="BG77" s="506"/>
      <c r="BH77" s="506"/>
      <c r="BI77" s="506"/>
      <c r="BJ77" s="506"/>
      <c r="BK77" s="507"/>
      <c r="BL77" s="506"/>
      <c r="BM77" s="506"/>
      <c r="BN77" s="506"/>
      <c r="BO77" s="506"/>
      <c r="BP77" s="506"/>
      <c r="BQ77" s="506"/>
      <c r="BR77" s="506"/>
      <c r="BS77" s="506"/>
      <c r="BT77" s="506"/>
      <c r="BU77" s="506"/>
      <c r="BV77" s="506"/>
      <c r="BW77" s="506"/>
      <c r="BX77" s="506"/>
      <c r="BZ77" s="506"/>
      <c r="CA77" s="506"/>
      <c r="CD77" s="506"/>
      <c r="CE77" s="506"/>
    </row>
    <row r="78" spans="1:83" ht="11.25" customHeight="1">
      <c r="A78" s="506"/>
      <c r="B78" s="507"/>
      <c r="C78" s="507"/>
      <c r="D78" s="507"/>
      <c r="E78" s="506"/>
      <c r="F78" s="506"/>
      <c r="G78" s="506"/>
      <c r="H78" s="507"/>
      <c r="I78" s="506"/>
      <c r="J78" s="506"/>
      <c r="K78" s="506"/>
      <c r="L78" s="506"/>
      <c r="M78" s="506"/>
      <c r="N78" s="506"/>
      <c r="O78" s="506"/>
      <c r="P78" s="506"/>
      <c r="Q78" s="506"/>
      <c r="R78" s="506"/>
      <c r="S78" s="506"/>
      <c r="T78" s="506"/>
      <c r="U78" s="506"/>
      <c r="V78" s="506"/>
      <c r="W78" s="506"/>
      <c r="X78" s="506"/>
      <c r="Y78" s="506"/>
      <c r="Z78" s="506"/>
      <c r="AA78" s="506"/>
      <c r="AB78" s="506"/>
      <c r="AC78" s="506"/>
      <c r="AD78" s="506"/>
      <c r="AE78" s="506"/>
      <c r="AF78" s="506"/>
      <c r="AG78" s="506"/>
      <c r="AH78" s="506"/>
      <c r="AI78" s="506"/>
      <c r="AJ78" s="507"/>
      <c r="AK78" s="506"/>
      <c r="AL78" s="506"/>
      <c r="AM78" s="506"/>
      <c r="AN78" s="506"/>
      <c r="AO78" s="506"/>
      <c r="AP78" s="506"/>
      <c r="AQ78" s="506"/>
      <c r="AR78" s="506"/>
      <c r="AS78" s="506"/>
      <c r="AT78" s="506"/>
      <c r="AU78" s="506"/>
      <c r="AV78" s="506"/>
      <c r="AW78" s="506"/>
      <c r="AX78" s="507"/>
      <c r="AY78" s="506"/>
      <c r="AZ78" s="506"/>
      <c r="BA78" s="506"/>
      <c r="BB78" s="506"/>
      <c r="BC78" s="506"/>
      <c r="BD78" s="506"/>
      <c r="BE78" s="506"/>
      <c r="BF78" s="506"/>
      <c r="BG78" s="506"/>
      <c r="BH78" s="506"/>
      <c r="BI78" s="506"/>
      <c r="BJ78" s="506"/>
      <c r="BK78" s="507"/>
      <c r="BL78" s="506"/>
      <c r="BM78" s="506"/>
      <c r="BN78" s="506"/>
      <c r="BO78" s="506"/>
      <c r="BP78" s="506"/>
      <c r="BQ78" s="506"/>
      <c r="BR78" s="506"/>
      <c r="BS78" s="506"/>
      <c r="BT78" s="506"/>
      <c r="BU78" s="506"/>
      <c r="BV78" s="506"/>
      <c r="BW78" s="506"/>
      <c r="BX78" s="506"/>
      <c r="BZ78" s="506"/>
      <c r="CA78" s="506"/>
      <c r="CD78" s="506"/>
      <c r="CE78" s="506"/>
    </row>
    <row r="79" spans="1:83" ht="11.25" customHeight="1">
      <c r="A79" s="506"/>
      <c r="B79" s="507"/>
      <c r="C79" s="507"/>
      <c r="D79" s="507"/>
      <c r="E79" s="506"/>
      <c r="F79" s="506"/>
      <c r="G79" s="506"/>
      <c r="H79" s="507"/>
      <c r="I79" s="506"/>
      <c r="J79" s="506"/>
      <c r="K79" s="506"/>
      <c r="L79" s="506"/>
      <c r="M79" s="506"/>
      <c r="N79" s="506"/>
      <c r="O79" s="506"/>
      <c r="P79" s="506"/>
      <c r="Q79" s="506"/>
      <c r="R79" s="506"/>
      <c r="S79" s="506"/>
      <c r="T79" s="506"/>
      <c r="U79" s="506"/>
      <c r="V79" s="506"/>
      <c r="W79" s="506"/>
      <c r="X79" s="506"/>
      <c r="Y79" s="506"/>
      <c r="Z79" s="506"/>
      <c r="AA79" s="506"/>
      <c r="AB79" s="506"/>
      <c r="AC79" s="506"/>
      <c r="AD79" s="506"/>
      <c r="AE79" s="506"/>
      <c r="AF79" s="506"/>
      <c r="AG79" s="506"/>
      <c r="AH79" s="506"/>
      <c r="AI79" s="506"/>
      <c r="AJ79" s="507"/>
      <c r="AK79" s="506"/>
      <c r="AL79" s="506"/>
      <c r="AM79" s="506"/>
      <c r="AN79" s="506"/>
      <c r="AO79" s="506"/>
      <c r="AP79" s="506"/>
      <c r="AQ79" s="506"/>
      <c r="AR79" s="506"/>
      <c r="AS79" s="506"/>
      <c r="AT79" s="506"/>
      <c r="AU79" s="506"/>
      <c r="AV79" s="506"/>
      <c r="AW79" s="506"/>
      <c r="AX79" s="507"/>
      <c r="AY79" s="506"/>
      <c r="AZ79" s="506"/>
      <c r="BA79" s="506"/>
      <c r="BB79" s="506"/>
      <c r="BC79" s="506"/>
      <c r="BD79" s="506"/>
      <c r="BE79" s="506"/>
      <c r="BF79" s="506"/>
      <c r="BG79" s="506"/>
      <c r="BH79" s="506"/>
      <c r="BI79" s="506"/>
      <c r="BJ79" s="506"/>
      <c r="BK79" s="507"/>
      <c r="BL79" s="506"/>
      <c r="BM79" s="506"/>
      <c r="BN79" s="506"/>
      <c r="BO79" s="506"/>
      <c r="BP79" s="506"/>
      <c r="BQ79" s="506"/>
      <c r="BR79" s="506"/>
      <c r="BS79" s="506"/>
      <c r="BT79" s="506"/>
      <c r="BU79" s="506"/>
      <c r="BV79" s="506"/>
      <c r="BW79" s="506"/>
      <c r="BX79" s="506"/>
      <c r="BZ79" s="506"/>
      <c r="CA79" s="506"/>
      <c r="CD79" s="506"/>
      <c r="CE79" s="506"/>
    </row>
    <row r="80" spans="1:83" ht="11.25" customHeight="1">
      <c r="A80" s="506"/>
      <c r="B80" s="507"/>
      <c r="C80" s="507"/>
      <c r="D80" s="507"/>
      <c r="E80" s="506"/>
      <c r="F80" s="506"/>
      <c r="G80" s="506"/>
      <c r="H80" s="507"/>
      <c r="I80" s="506"/>
      <c r="J80" s="506"/>
      <c r="K80" s="506"/>
      <c r="L80" s="506"/>
      <c r="M80" s="506"/>
      <c r="N80" s="506"/>
      <c r="O80" s="506"/>
      <c r="P80" s="506"/>
      <c r="Q80" s="506"/>
      <c r="R80" s="506"/>
      <c r="S80" s="506"/>
      <c r="T80" s="506"/>
      <c r="U80" s="506"/>
      <c r="V80" s="506"/>
      <c r="W80" s="506"/>
      <c r="X80" s="506"/>
      <c r="Y80" s="506"/>
      <c r="Z80" s="506"/>
      <c r="AA80" s="506"/>
      <c r="AB80" s="506"/>
      <c r="AC80" s="506"/>
      <c r="AD80" s="506"/>
      <c r="AE80" s="506"/>
      <c r="AF80" s="506"/>
      <c r="AG80" s="506"/>
      <c r="AH80" s="506"/>
      <c r="AI80" s="506"/>
      <c r="AJ80" s="507"/>
      <c r="AK80" s="506"/>
      <c r="AL80" s="506"/>
      <c r="AM80" s="506"/>
      <c r="AN80" s="506"/>
      <c r="AO80" s="506"/>
      <c r="AP80" s="506"/>
      <c r="AQ80" s="506"/>
      <c r="AR80" s="506"/>
      <c r="AS80" s="506"/>
      <c r="AT80" s="506"/>
      <c r="AU80" s="506"/>
      <c r="AV80" s="506"/>
      <c r="AW80" s="506"/>
      <c r="AX80" s="507"/>
      <c r="AY80" s="506"/>
      <c r="AZ80" s="506"/>
      <c r="BA80" s="506"/>
      <c r="BB80" s="506"/>
      <c r="BC80" s="506"/>
      <c r="BD80" s="506"/>
      <c r="BE80" s="506"/>
      <c r="BF80" s="506"/>
      <c r="BG80" s="506"/>
      <c r="BH80" s="506"/>
      <c r="BI80" s="506"/>
      <c r="BJ80" s="506"/>
      <c r="BK80" s="507"/>
      <c r="BL80" s="506"/>
      <c r="BM80" s="506"/>
      <c r="BN80" s="506"/>
      <c r="BO80" s="506"/>
      <c r="BP80" s="506"/>
      <c r="BQ80" s="506"/>
      <c r="BR80" s="506"/>
      <c r="BS80" s="506"/>
      <c r="BT80" s="506"/>
      <c r="BU80" s="506"/>
      <c r="BV80" s="506"/>
      <c r="BW80" s="506"/>
      <c r="BX80" s="506"/>
      <c r="BZ80" s="506"/>
      <c r="CA80" s="506"/>
      <c r="CD80" s="506"/>
      <c r="CE80" s="506"/>
    </row>
    <row r="81" spans="1:83" ht="11.25" customHeight="1">
      <c r="A81" s="506"/>
      <c r="B81" s="507"/>
      <c r="C81" s="507"/>
      <c r="D81" s="507"/>
      <c r="E81" s="506"/>
      <c r="F81" s="506"/>
      <c r="G81" s="506"/>
      <c r="H81" s="507"/>
      <c r="I81" s="506"/>
      <c r="J81" s="506"/>
      <c r="K81" s="506"/>
      <c r="L81" s="506"/>
      <c r="M81" s="506"/>
      <c r="N81" s="506"/>
      <c r="O81" s="506"/>
      <c r="P81" s="506"/>
      <c r="Q81" s="506"/>
      <c r="R81" s="506"/>
      <c r="S81" s="506"/>
      <c r="T81" s="506"/>
      <c r="U81" s="506"/>
      <c r="V81" s="506"/>
      <c r="W81" s="506"/>
      <c r="X81" s="506"/>
      <c r="Y81" s="506"/>
      <c r="Z81" s="506"/>
      <c r="AA81" s="506"/>
      <c r="AB81" s="506"/>
      <c r="AC81" s="506"/>
      <c r="AD81" s="506"/>
      <c r="AE81" s="506"/>
      <c r="AF81" s="506"/>
      <c r="AG81" s="506"/>
      <c r="AH81" s="506"/>
      <c r="AI81" s="506"/>
      <c r="AJ81" s="507"/>
      <c r="AK81" s="506"/>
      <c r="AL81" s="506"/>
      <c r="AM81" s="506"/>
      <c r="AN81" s="506"/>
      <c r="AO81" s="506"/>
      <c r="AP81" s="506"/>
      <c r="AQ81" s="506"/>
      <c r="AR81" s="506"/>
      <c r="AS81" s="506"/>
      <c r="AT81" s="506"/>
      <c r="AU81" s="506"/>
      <c r="AV81" s="506"/>
      <c r="AW81" s="506"/>
      <c r="AX81" s="507"/>
      <c r="AY81" s="506"/>
      <c r="AZ81" s="506"/>
      <c r="BA81" s="506"/>
      <c r="BB81" s="506"/>
      <c r="BC81" s="506"/>
      <c r="BD81" s="506"/>
      <c r="BE81" s="506"/>
      <c r="BF81" s="506"/>
      <c r="BG81" s="506"/>
      <c r="BH81" s="506"/>
      <c r="BI81" s="506"/>
      <c r="BJ81" s="506"/>
      <c r="BK81" s="507"/>
      <c r="BL81" s="506"/>
      <c r="BM81" s="506"/>
      <c r="BN81" s="506"/>
      <c r="BO81" s="506"/>
      <c r="BP81" s="506"/>
      <c r="BQ81" s="506"/>
      <c r="BR81" s="506"/>
      <c r="BS81" s="506"/>
      <c r="BT81" s="506"/>
      <c r="BU81" s="506"/>
      <c r="BV81" s="506"/>
      <c r="BW81" s="506"/>
      <c r="BX81" s="506"/>
      <c r="BZ81" s="506"/>
      <c r="CA81" s="506"/>
      <c r="CD81" s="506"/>
      <c r="CE81" s="506"/>
    </row>
    <row r="82" spans="1:83" ht="11.25" customHeight="1">
      <c r="A82" s="506"/>
      <c r="B82" s="507"/>
      <c r="C82" s="507"/>
      <c r="D82" s="507"/>
      <c r="E82" s="506"/>
      <c r="F82" s="506"/>
      <c r="G82" s="506"/>
      <c r="H82" s="507"/>
      <c r="I82" s="506"/>
      <c r="J82" s="506"/>
      <c r="K82" s="506"/>
      <c r="L82" s="506"/>
      <c r="M82" s="506"/>
      <c r="N82" s="506"/>
      <c r="O82" s="506"/>
      <c r="P82" s="506"/>
      <c r="Q82" s="506"/>
      <c r="R82" s="506"/>
      <c r="S82" s="506"/>
      <c r="T82" s="506"/>
      <c r="U82" s="506"/>
      <c r="V82" s="506"/>
      <c r="W82" s="506"/>
      <c r="X82" s="506"/>
      <c r="Y82" s="506"/>
      <c r="Z82" s="506"/>
      <c r="AA82" s="506"/>
      <c r="AB82" s="506"/>
      <c r="AC82" s="506"/>
      <c r="AD82" s="506"/>
      <c r="AE82" s="506"/>
      <c r="AF82" s="506"/>
      <c r="AG82" s="506"/>
      <c r="AH82" s="506"/>
      <c r="AI82" s="506"/>
      <c r="AJ82" s="507"/>
      <c r="AK82" s="506"/>
      <c r="AL82" s="506"/>
      <c r="AM82" s="506"/>
      <c r="AN82" s="506"/>
      <c r="AO82" s="506"/>
      <c r="AP82" s="506"/>
      <c r="AQ82" s="506"/>
      <c r="AR82" s="506"/>
      <c r="AS82" s="506"/>
      <c r="AT82" s="506"/>
      <c r="AU82" s="506"/>
      <c r="AV82" s="506"/>
      <c r="AW82" s="506"/>
      <c r="AX82" s="507"/>
      <c r="AY82" s="506"/>
      <c r="AZ82" s="506"/>
      <c r="BA82" s="506"/>
      <c r="BB82" s="506"/>
      <c r="BC82" s="506"/>
      <c r="BD82" s="506"/>
      <c r="BE82" s="506"/>
      <c r="BF82" s="506"/>
      <c r="BG82" s="506"/>
      <c r="BH82" s="506"/>
      <c r="BI82" s="506"/>
      <c r="BJ82" s="506"/>
      <c r="BK82" s="507"/>
      <c r="BL82" s="506"/>
      <c r="BM82" s="506"/>
      <c r="BN82" s="506"/>
      <c r="BO82" s="506"/>
      <c r="BP82" s="506"/>
      <c r="BQ82" s="506"/>
      <c r="BR82" s="506"/>
      <c r="BS82" s="506"/>
      <c r="BT82" s="506"/>
      <c r="BU82" s="506"/>
      <c r="BV82" s="506"/>
      <c r="BW82" s="506"/>
      <c r="BX82" s="506"/>
      <c r="BZ82" s="506"/>
      <c r="CA82" s="506"/>
      <c r="CD82" s="506"/>
      <c r="CE82" s="506"/>
    </row>
    <row r="83" spans="1:83" ht="11.25" customHeight="1">
      <c r="A83" s="506"/>
      <c r="B83" s="507"/>
      <c r="C83" s="507"/>
      <c r="D83" s="507"/>
      <c r="E83" s="506"/>
      <c r="F83" s="506"/>
      <c r="G83" s="506"/>
      <c r="H83" s="507"/>
      <c r="I83" s="506"/>
      <c r="J83" s="506"/>
      <c r="K83" s="506"/>
      <c r="L83" s="506"/>
      <c r="M83" s="506"/>
      <c r="N83" s="506"/>
      <c r="O83" s="506"/>
      <c r="P83" s="506"/>
      <c r="Q83" s="506"/>
      <c r="R83" s="506"/>
      <c r="S83" s="506"/>
      <c r="T83" s="506"/>
      <c r="U83" s="506"/>
      <c r="V83" s="506"/>
      <c r="W83" s="506"/>
      <c r="X83" s="506"/>
      <c r="Y83" s="506"/>
      <c r="Z83" s="506"/>
      <c r="AA83" s="506"/>
      <c r="AB83" s="506"/>
      <c r="AC83" s="506"/>
      <c r="AD83" s="506"/>
      <c r="AE83" s="506"/>
      <c r="AF83" s="506"/>
      <c r="AG83" s="506"/>
      <c r="AH83" s="506"/>
      <c r="AI83" s="506"/>
      <c r="AJ83" s="507"/>
      <c r="AK83" s="506"/>
      <c r="AL83" s="506"/>
      <c r="AM83" s="506"/>
      <c r="AN83" s="506"/>
      <c r="AO83" s="506"/>
      <c r="AP83" s="506"/>
      <c r="AQ83" s="506"/>
      <c r="AR83" s="506"/>
      <c r="AS83" s="506"/>
      <c r="AT83" s="506"/>
      <c r="AU83" s="506"/>
      <c r="AV83" s="506"/>
      <c r="AW83" s="506"/>
      <c r="AX83" s="507"/>
      <c r="AY83" s="506"/>
      <c r="AZ83" s="506"/>
      <c r="BA83" s="506"/>
      <c r="BB83" s="506"/>
      <c r="BC83" s="506"/>
      <c r="BD83" s="506"/>
      <c r="BE83" s="506"/>
      <c r="BF83" s="506"/>
      <c r="BG83" s="506"/>
      <c r="BH83" s="506"/>
      <c r="BI83" s="506"/>
      <c r="BJ83" s="506"/>
      <c r="BK83" s="507"/>
      <c r="BL83" s="506"/>
      <c r="BM83" s="506"/>
      <c r="BN83" s="506"/>
      <c r="BO83" s="506"/>
      <c r="BP83" s="506"/>
      <c r="BQ83" s="506"/>
      <c r="BR83" s="506"/>
      <c r="BS83" s="506"/>
      <c r="BT83" s="506"/>
      <c r="BU83" s="506"/>
      <c r="BV83" s="506"/>
      <c r="BW83" s="506"/>
      <c r="BX83" s="506"/>
      <c r="BZ83" s="506"/>
      <c r="CA83" s="506"/>
      <c r="CD83" s="506"/>
      <c r="CE83" s="506"/>
    </row>
    <row r="84" spans="1:83" ht="11.25" customHeight="1">
      <c r="A84" s="506"/>
      <c r="B84" s="507"/>
      <c r="C84" s="507"/>
      <c r="D84" s="507"/>
      <c r="E84" s="506"/>
      <c r="F84" s="506"/>
      <c r="G84" s="506"/>
      <c r="H84" s="507"/>
      <c r="I84" s="506"/>
      <c r="J84" s="506"/>
      <c r="K84" s="506"/>
      <c r="L84" s="506"/>
      <c r="M84" s="506"/>
      <c r="N84" s="506"/>
      <c r="O84" s="506"/>
      <c r="P84" s="506"/>
      <c r="Q84" s="506"/>
      <c r="R84" s="506"/>
      <c r="S84" s="506"/>
      <c r="T84" s="506"/>
      <c r="U84" s="506"/>
      <c r="V84" s="506"/>
      <c r="W84" s="506"/>
      <c r="X84" s="506"/>
      <c r="Y84" s="506"/>
      <c r="Z84" s="506"/>
      <c r="AA84" s="506"/>
      <c r="AB84" s="506"/>
      <c r="AC84" s="506"/>
      <c r="AD84" s="506"/>
      <c r="AE84" s="506"/>
      <c r="AF84" s="506"/>
      <c r="AG84" s="506"/>
      <c r="AH84" s="506"/>
      <c r="AI84" s="506"/>
      <c r="AJ84" s="507"/>
      <c r="AK84" s="506"/>
      <c r="AL84" s="506"/>
      <c r="AM84" s="506"/>
      <c r="AN84" s="506"/>
      <c r="AO84" s="506"/>
      <c r="AP84" s="506"/>
      <c r="AQ84" s="506"/>
      <c r="AR84" s="506"/>
      <c r="AS84" s="506"/>
      <c r="AT84" s="506"/>
      <c r="AU84" s="506"/>
      <c r="AV84" s="506"/>
      <c r="AW84" s="506"/>
      <c r="AX84" s="507"/>
      <c r="AY84" s="506"/>
      <c r="AZ84" s="506"/>
      <c r="BA84" s="506"/>
      <c r="BB84" s="506"/>
      <c r="BC84" s="506"/>
      <c r="BD84" s="506"/>
      <c r="BE84" s="506"/>
      <c r="BF84" s="506"/>
      <c r="BG84" s="506"/>
      <c r="BH84" s="506"/>
      <c r="BI84" s="506"/>
      <c r="BJ84" s="506"/>
      <c r="BK84" s="507"/>
      <c r="BL84" s="506"/>
      <c r="BM84" s="506"/>
      <c r="BN84" s="506"/>
      <c r="BO84" s="506"/>
      <c r="BP84" s="506"/>
      <c r="BQ84" s="506"/>
      <c r="BR84" s="506"/>
      <c r="BS84" s="506"/>
      <c r="BT84" s="506"/>
      <c r="BU84" s="506"/>
      <c r="BV84" s="506"/>
      <c r="BW84" s="506"/>
      <c r="BX84" s="506"/>
      <c r="BZ84" s="506"/>
      <c r="CA84" s="506"/>
      <c r="CD84" s="506"/>
      <c r="CE84" s="506"/>
    </row>
    <row r="85" spans="1:83" ht="11.25" customHeight="1">
      <c r="A85" s="506"/>
      <c r="B85" s="507"/>
      <c r="C85" s="507"/>
      <c r="D85" s="507"/>
      <c r="E85" s="506"/>
      <c r="F85" s="506"/>
      <c r="G85" s="506"/>
      <c r="H85" s="507"/>
      <c r="I85" s="506"/>
      <c r="J85" s="506"/>
      <c r="K85" s="506"/>
      <c r="L85" s="506"/>
      <c r="M85" s="506"/>
      <c r="N85" s="506"/>
      <c r="O85" s="506"/>
      <c r="P85" s="506"/>
      <c r="Q85" s="506"/>
      <c r="R85" s="506"/>
      <c r="S85" s="506"/>
      <c r="T85" s="506"/>
      <c r="U85" s="506"/>
      <c r="V85" s="506"/>
      <c r="W85" s="506"/>
      <c r="X85" s="506"/>
      <c r="Y85" s="506"/>
      <c r="Z85" s="506"/>
      <c r="AA85" s="506"/>
      <c r="AB85" s="506"/>
      <c r="AC85" s="506"/>
      <c r="AD85" s="506"/>
      <c r="AE85" s="506"/>
      <c r="AF85" s="506"/>
      <c r="AG85" s="506"/>
      <c r="AH85" s="506"/>
      <c r="AI85" s="506"/>
      <c r="AJ85" s="507"/>
      <c r="AK85" s="506"/>
      <c r="AL85" s="506"/>
      <c r="AM85" s="506"/>
      <c r="AN85" s="506"/>
      <c r="AO85" s="506"/>
      <c r="AP85" s="506"/>
      <c r="AQ85" s="506"/>
      <c r="AR85" s="506"/>
      <c r="AS85" s="506"/>
      <c r="AT85" s="506"/>
      <c r="AU85" s="506"/>
      <c r="AV85" s="506"/>
      <c r="AW85" s="506"/>
      <c r="AX85" s="507"/>
      <c r="AY85" s="506"/>
      <c r="AZ85" s="506"/>
      <c r="BA85" s="506"/>
      <c r="BB85" s="506"/>
      <c r="BC85" s="506"/>
      <c r="BD85" s="506"/>
      <c r="BE85" s="506"/>
      <c r="BF85" s="506"/>
      <c r="BG85" s="506"/>
      <c r="BH85" s="506"/>
      <c r="BI85" s="506"/>
      <c r="BJ85" s="506"/>
      <c r="BK85" s="507"/>
      <c r="BL85" s="506"/>
      <c r="BM85" s="506"/>
      <c r="BN85" s="506"/>
      <c r="BO85" s="506"/>
      <c r="BP85" s="506"/>
      <c r="BQ85" s="506"/>
      <c r="BR85" s="506"/>
      <c r="BS85" s="506"/>
      <c r="BT85" s="506"/>
      <c r="BU85" s="506"/>
      <c r="BV85" s="506"/>
      <c r="BW85" s="506"/>
      <c r="BX85" s="506"/>
      <c r="BZ85" s="506"/>
      <c r="CA85" s="506"/>
      <c r="CD85" s="506"/>
      <c r="CE85" s="506"/>
    </row>
    <row r="86" spans="1:83" ht="11.25" customHeight="1">
      <c r="A86" s="506"/>
      <c r="B86" s="507"/>
      <c r="C86" s="507"/>
      <c r="D86" s="507"/>
      <c r="E86" s="506"/>
      <c r="F86" s="506"/>
      <c r="G86" s="506"/>
      <c r="H86" s="507"/>
      <c r="I86" s="506"/>
      <c r="J86" s="506"/>
      <c r="K86" s="506"/>
      <c r="L86" s="506"/>
      <c r="M86" s="506"/>
      <c r="N86" s="506"/>
      <c r="O86" s="506"/>
      <c r="P86" s="506"/>
      <c r="Q86" s="506"/>
      <c r="R86" s="506"/>
      <c r="S86" s="506"/>
      <c r="T86" s="506"/>
      <c r="U86" s="506"/>
      <c r="V86" s="506"/>
      <c r="W86" s="506"/>
      <c r="X86" s="506"/>
      <c r="Y86" s="506"/>
      <c r="Z86" s="506"/>
      <c r="AA86" s="506"/>
      <c r="AB86" s="506"/>
      <c r="AC86" s="506"/>
      <c r="AD86" s="506"/>
      <c r="AE86" s="506"/>
      <c r="AF86" s="506"/>
      <c r="AG86" s="506"/>
      <c r="AH86" s="506"/>
      <c r="AI86" s="506"/>
      <c r="AJ86" s="507"/>
      <c r="AK86" s="506"/>
      <c r="AL86" s="506"/>
      <c r="AM86" s="506"/>
      <c r="AN86" s="506"/>
      <c r="AO86" s="506"/>
      <c r="AP86" s="506"/>
      <c r="AQ86" s="506"/>
      <c r="AR86" s="506"/>
      <c r="AS86" s="506"/>
      <c r="AT86" s="506"/>
      <c r="AU86" s="506"/>
      <c r="AV86" s="506"/>
      <c r="AW86" s="506"/>
      <c r="AX86" s="507"/>
      <c r="AY86" s="506"/>
      <c r="AZ86" s="506"/>
      <c r="BA86" s="506"/>
      <c r="BB86" s="506"/>
      <c r="BC86" s="506"/>
      <c r="BD86" s="506"/>
      <c r="BE86" s="506"/>
      <c r="BF86" s="506"/>
      <c r="BG86" s="506"/>
      <c r="BH86" s="506"/>
      <c r="BI86" s="506"/>
      <c r="BJ86" s="506"/>
      <c r="BK86" s="507"/>
      <c r="BL86" s="506"/>
      <c r="BM86" s="506"/>
      <c r="BN86" s="506"/>
      <c r="BO86" s="506"/>
      <c r="BP86" s="506"/>
      <c r="BQ86" s="506"/>
      <c r="BR86" s="506"/>
      <c r="BS86" s="506"/>
      <c r="BT86" s="506"/>
      <c r="BU86" s="506"/>
      <c r="BV86" s="506"/>
      <c r="BW86" s="506"/>
      <c r="BX86" s="506"/>
      <c r="BZ86" s="506"/>
      <c r="CA86" s="506"/>
      <c r="CD86" s="506"/>
      <c r="CE86" s="506"/>
    </row>
    <row r="87" spans="1:83" ht="11.25" customHeight="1">
      <c r="A87" s="506"/>
      <c r="B87" s="507"/>
      <c r="C87" s="507"/>
      <c r="D87" s="507"/>
      <c r="E87" s="506"/>
      <c r="F87" s="506"/>
      <c r="G87" s="506"/>
      <c r="H87" s="507"/>
      <c r="I87" s="506"/>
      <c r="J87" s="506"/>
      <c r="K87" s="506"/>
      <c r="L87" s="506"/>
      <c r="M87" s="506"/>
      <c r="N87" s="506"/>
      <c r="O87" s="506"/>
      <c r="P87" s="506"/>
      <c r="Q87" s="506"/>
      <c r="R87" s="506"/>
      <c r="S87" s="506"/>
      <c r="T87" s="506"/>
      <c r="U87" s="506"/>
      <c r="V87" s="506"/>
      <c r="W87" s="506"/>
      <c r="X87" s="506"/>
      <c r="Y87" s="506"/>
      <c r="Z87" s="506"/>
      <c r="AA87" s="506"/>
      <c r="AB87" s="506"/>
      <c r="AC87" s="506"/>
      <c r="AD87" s="506"/>
      <c r="AE87" s="506"/>
      <c r="AF87" s="506"/>
      <c r="AG87" s="506"/>
      <c r="AH87" s="506"/>
      <c r="AI87" s="506"/>
      <c r="AJ87" s="507"/>
      <c r="AK87" s="506"/>
      <c r="AL87" s="506"/>
      <c r="AM87" s="506"/>
      <c r="AN87" s="506"/>
      <c r="AO87" s="506"/>
      <c r="AP87" s="506"/>
      <c r="AQ87" s="506"/>
      <c r="AR87" s="506"/>
      <c r="AS87" s="506"/>
      <c r="AT87" s="506"/>
      <c r="AU87" s="506"/>
      <c r="AV87" s="506"/>
      <c r="AW87" s="506"/>
      <c r="AX87" s="507"/>
      <c r="AY87" s="506"/>
      <c r="AZ87" s="506"/>
      <c r="BA87" s="506"/>
      <c r="BB87" s="506"/>
      <c r="BC87" s="506"/>
      <c r="BD87" s="506"/>
      <c r="BE87" s="506"/>
      <c r="BF87" s="506"/>
      <c r="BG87" s="506"/>
      <c r="BH87" s="506"/>
      <c r="BI87" s="506"/>
      <c r="BJ87" s="506"/>
      <c r="BK87" s="507"/>
      <c r="BL87" s="506"/>
      <c r="BM87" s="506"/>
      <c r="BN87" s="506"/>
      <c r="BO87" s="506"/>
      <c r="BP87" s="506"/>
      <c r="BQ87" s="506"/>
      <c r="BR87" s="506"/>
      <c r="BS87" s="506"/>
      <c r="BT87" s="506"/>
      <c r="BU87" s="506"/>
      <c r="BV87" s="506"/>
      <c r="BW87" s="506"/>
      <c r="BX87" s="506"/>
      <c r="BZ87" s="506"/>
      <c r="CA87" s="506"/>
      <c r="CD87" s="506"/>
      <c r="CE87" s="506"/>
    </row>
    <row r="88" spans="1:83" ht="11.25" customHeight="1">
      <c r="A88" s="506"/>
      <c r="B88" s="507"/>
      <c r="C88" s="507"/>
      <c r="D88" s="507"/>
      <c r="E88" s="506"/>
      <c r="F88" s="506"/>
      <c r="G88" s="506"/>
      <c r="H88" s="507"/>
      <c r="I88" s="506"/>
      <c r="J88" s="506"/>
      <c r="K88" s="506"/>
      <c r="L88" s="506"/>
      <c r="M88" s="506"/>
      <c r="N88" s="506"/>
      <c r="O88" s="506"/>
      <c r="P88" s="506"/>
      <c r="Q88" s="506"/>
      <c r="R88" s="506"/>
      <c r="S88" s="506"/>
      <c r="T88" s="506"/>
      <c r="U88" s="506"/>
      <c r="V88" s="506"/>
      <c r="W88" s="506"/>
      <c r="X88" s="506"/>
      <c r="Y88" s="506"/>
      <c r="Z88" s="506"/>
      <c r="AA88" s="506"/>
      <c r="AB88" s="506"/>
      <c r="AC88" s="506"/>
      <c r="AD88" s="506"/>
      <c r="AE88" s="506"/>
      <c r="AF88" s="506"/>
      <c r="AG88" s="506"/>
      <c r="AH88" s="506"/>
      <c r="AI88" s="506"/>
      <c r="AJ88" s="507"/>
      <c r="AK88" s="506"/>
      <c r="AL88" s="506"/>
      <c r="AM88" s="506"/>
      <c r="AN88" s="506"/>
      <c r="AO88" s="506"/>
      <c r="AP88" s="506"/>
      <c r="AQ88" s="506"/>
      <c r="AR88" s="506"/>
      <c r="AS88" s="506"/>
      <c r="AT88" s="506"/>
      <c r="AU88" s="506"/>
      <c r="AV88" s="506"/>
      <c r="AW88" s="506"/>
      <c r="AX88" s="507"/>
      <c r="AY88" s="506"/>
      <c r="AZ88" s="506"/>
      <c r="BA88" s="506"/>
      <c r="BB88" s="506"/>
      <c r="BC88" s="506"/>
      <c r="BD88" s="506"/>
      <c r="BE88" s="506"/>
      <c r="BF88" s="506"/>
      <c r="BG88" s="506"/>
      <c r="BH88" s="506"/>
      <c r="BI88" s="506"/>
      <c r="BJ88" s="506"/>
      <c r="BK88" s="507"/>
      <c r="BL88" s="506"/>
      <c r="BM88" s="506"/>
      <c r="BN88" s="506"/>
      <c r="BO88" s="506"/>
      <c r="BP88" s="506"/>
      <c r="BQ88" s="506"/>
      <c r="BR88" s="506"/>
      <c r="BS88" s="506"/>
      <c r="BT88" s="506"/>
      <c r="BU88" s="506"/>
      <c r="BV88" s="506"/>
      <c r="BW88" s="506"/>
      <c r="BX88" s="506"/>
      <c r="BZ88" s="506"/>
      <c r="CA88" s="506"/>
      <c r="CD88" s="506"/>
      <c r="CE88" s="506"/>
    </row>
    <row r="89" spans="1:83" ht="11.25" customHeight="1">
      <c r="A89" s="506"/>
      <c r="B89" s="507"/>
      <c r="C89" s="507"/>
      <c r="D89" s="507"/>
      <c r="E89" s="506"/>
      <c r="F89" s="506"/>
      <c r="G89" s="506"/>
      <c r="H89" s="507"/>
      <c r="I89" s="506"/>
      <c r="J89" s="506"/>
      <c r="K89" s="506"/>
      <c r="L89" s="506"/>
      <c r="M89" s="506"/>
      <c r="N89" s="506"/>
      <c r="O89" s="506"/>
      <c r="P89" s="506"/>
      <c r="Q89" s="506"/>
      <c r="R89" s="506"/>
      <c r="S89" s="506"/>
      <c r="T89" s="506"/>
      <c r="U89" s="506"/>
      <c r="V89" s="506"/>
      <c r="W89" s="506"/>
      <c r="X89" s="506"/>
      <c r="Y89" s="506"/>
      <c r="Z89" s="506"/>
      <c r="AA89" s="506"/>
      <c r="AB89" s="506"/>
      <c r="AC89" s="506"/>
      <c r="AD89" s="506"/>
      <c r="AE89" s="506"/>
      <c r="AF89" s="506"/>
      <c r="AG89" s="506"/>
      <c r="AH89" s="506"/>
      <c r="AI89" s="506"/>
      <c r="AJ89" s="507"/>
      <c r="AK89" s="506"/>
      <c r="AL89" s="506"/>
      <c r="AM89" s="506"/>
      <c r="AN89" s="506"/>
      <c r="AO89" s="506"/>
      <c r="AP89" s="506"/>
      <c r="AQ89" s="506"/>
      <c r="AR89" s="506"/>
      <c r="AS89" s="506"/>
      <c r="AT89" s="506"/>
      <c r="AU89" s="506"/>
      <c r="AV89" s="506"/>
      <c r="AW89" s="506"/>
      <c r="AX89" s="507"/>
      <c r="AY89" s="506"/>
      <c r="AZ89" s="506"/>
      <c r="BA89" s="506"/>
      <c r="BB89" s="506"/>
      <c r="BC89" s="506"/>
      <c r="BD89" s="506"/>
      <c r="BE89" s="506"/>
      <c r="BF89" s="506"/>
      <c r="BG89" s="506"/>
      <c r="BH89" s="506"/>
      <c r="BI89" s="506"/>
      <c r="BJ89" s="506"/>
      <c r="BK89" s="507"/>
      <c r="BL89" s="506"/>
      <c r="BM89" s="506"/>
      <c r="BN89" s="506"/>
      <c r="BO89" s="506"/>
      <c r="BP89" s="506"/>
      <c r="BQ89" s="506"/>
      <c r="BR89" s="506"/>
      <c r="BS89" s="506"/>
      <c r="BT89" s="506"/>
      <c r="BU89" s="506"/>
      <c r="BV89" s="506"/>
      <c r="BW89" s="506"/>
      <c r="BX89" s="506"/>
      <c r="BZ89" s="506"/>
      <c r="CA89" s="506"/>
      <c r="CD89" s="506"/>
      <c r="CE89" s="506"/>
    </row>
    <row r="90" spans="1:83" ht="11.25" customHeight="1">
      <c r="A90" s="506"/>
      <c r="B90" s="507"/>
      <c r="C90" s="507"/>
      <c r="D90" s="507"/>
      <c r="E90" s="506"/>
      <c r="F90" s="506"/>
      <c r="G90" s="506"/>
      <c r="H90" s="507"/>
      <c r="I90" s="506"/>
      <c r="J90" s="506"/>
      <c r="K90" s="506"/>
      <c r="L90" s="506"/>
      <c r="M90" s="506"/>
      <c r="N90" s="506"/>
      <c r="O90" s="506"/>
      <c r="P90" s="506"/>
      <c r="Q90" s="506"/>
      <c r="R90" s="506"/>
      <c r="S90" s="506"/>
      <c r="T90" s="506"/>
      <c r="U90" s="506"/>
      <c r="V90" s="506"/>
      <c r="W90" s="506"/>
      <c r="X90" s="506"/>
      <c r="Y90" s="506"/>
      <c r="Z90" s="506"/>
      <c r="AA90" s="506"/>
      <c r="AB90" s="506"/>
      <c r="AC90" s="506"/>
      <c r="AD90" s="506"/>
      <c r="AE90" s="506"/>
      <c r="AF90" s="506"/>
      <c r="AG90" s="506"/>
      <c r="AH90" s="506"/>
      <c r="AI90" s="506"/>
      <c r="AJ90" s="507"/>
      <c r="AK90" s="506"/>
      <c r="AL90" s="506"/>
      <c r="AM90" s="506"/>
      <c r="AN90" s="506"/>
      <c r="AO90" s="506"/>
      <c r="AP90" s="506"/>
      <c r="AQ90" s="506"/>
      <c r="AR90" s="506"/>
      <c r="AS90" s="506"/>
      <c r="AT90" s="506"/>
      <c r="AU90" s="506"/>
      <c r="AV90" s="506"/>
      <c r="AW90" s="506"/>
      <c r="AX90" s="507"/>
      <c r="AY90" s="506"/>
      <c r="AZ90" s="506"/>
      <c r="BA90" s="506"/>
      <c r="BB90" s="506"/>
      <c r="BC90" s="506"/>
      <c r="BD90" s="506"/>
      <c r="BE90" s="506"/>
      <c r="BF90" s="506"/>
      <c r="BG90" s="506"/>
      <c r="BH90" s="506"/>
      <c r="BI90" s="506"/>
      <c r="BJ90" s="506"/>
      <c r="BK90" s="507"/>
      <c r="BL90" s="506"/>
      <c r="BM90" s="506"/>
      <c r="BN90" s="506"/>
      <c r="BO90" s="506"/>
      <c r="BP90" s="506"/>
      <c r="BQ90" s="506"/>
      <c r="BR90" s="506"/>
      <c r="BS90" s="506"/>
      <c r="BT90" s="506"/>
      <c r="BU90" s="506"/>
      <c r="BV90" s="506"/>
      <c r="BW90" s="506"/>
      <c r="BX90" s="506"/>
      <c r="BZ90" s="506"/>
      <c r="CA90" s="506"/>
      <c r="CD90" s="506"/>
      <c r="CE90" s="506"/>
    </row>
    <row r="91" spans="1:83" ht="11.25" customHeight="1">
      <c r="A91" s="506"/>
      <c r="B91" s="507"/>
      <c r="C91" s="507"/>
      <c r="D91" s="507"/>
      <c r="E91" s="506"/>
      <c r="F91" s="506"/>
      <c r="G91" s="506"/>
      <c r="H91" s="507"/>
      <c r="I91" s="506"/>
      <c r="J91" s="506"/>
      <c r="K91" s="506"/>
      <c r="L91" s="506"/>
      <c r="M91" s="506"/>
      <c r="N91" s="506"/>
      <c r="O91" s="506"/>
      <c r="P91" s="506"/>
      <c r="Q91" s="506"/>
      <c r="R91" s="506"/>
      <c r="S91" s="506"/>
      <c r="T91" s="506"/>
      <c r="U91" s="506"/>
      <c r="V91" s="506"/>
      <c r="W91" s="506"/>
      <c r="X91" s="506"/>
      <c r="Y91" s="506"/>
      <c r="Z91" s="506"/>
      <c r="AA91" s="506"/>
      <c r="AB91" s="506"/>
      <c r="AC91" s="506"/>
      <c r="AD91" s="506"/>
      <c r="AE91" s="506"/>
      <c r="AF91" s="506"/>
      <c r="AG91" s="506"/>
      <c r="AH91" s="506"/>
      <c r="AI91" s="506"/>
      <c r="AJ91" s="507"/>
      <c r="AK91" s="506"/>
      <c r="AL91" s="506"/>
      <c r="AM91" s="506"/>
      <c r="AN91" s="506"/>
      <c r="AO91" s="506"/>
      <c r="AP91" s="506"/>
      <c r="AQ91" s="506"/>
      <c r="AR91" s="506"/>
      <c r="AS91" s="506"/>
      <c r="AT91" s="506"/>
      <c r="AU91" s="506"/>
      <c r="AV91" s="506"/>
      <c r="AW91" s="506"/>
      <c r="AX91" s="507"/>
      <c r="AY91" s="506"/>
      <c r="AZ91" s="506"/>
      <c r="BA91" s="506"/>
      <c r="BB91" s="506"/>
      <c r="BC91" s="506"/>
      <c r="BD91" s="506"/>
      <c r="BE91" s="506"/>
      <c r="BF91" s="506"/>
      <c r="BG91" s="506"/>
      <c r="BH91" s="506"/>
      <c r="BI91" s="506"/>
      <c r="BJ91" s="506"/>
      <c r="BK91" s="507"/>
      <c r="BL91" s="506"/>
      <c r="BM91" s="506"/>
      <c r="BN91" s="506"/>
      <c r="BO91" s="506"/>
      <c r="BP91" s="506"/>
      <c r="BQ91" s="506"/>
      <c r="BR91" s="506"/>
      <c r="BS91" s="506"/>
      <c r="BT91" s="506"/>
      <c r="BU91" s="506"/>
      <c r="BV91" s="506"/>
      <c r="BW91" s="506"/>
      <c r="BX91" s="506"/>
      <c r="BZ91" s="506"/>
      <c r="CA91" s="506"/>
      <c r="CD91" s="506"/>
      <c r="CE91" s="506"/>
    </row>
    <row r="92" spans="1:83" ht="11.25" customHeight="1">
      <c r="A92" s="506"/>
      <c r="B92" s="507"/>
      <c r="C92" s="507"/>
      <c r="D92" s="507"/>
      <c r="E92" s="506"/>
      <c r="F92" s="506"/>
      <c r="G92" s="506"/>
      <c r="H92" s="507"/>
      <c r="I92" s="506"/>
      <c r="J92" s="506"/>
      <c r="K92" s="506"/>
      <c r="L92" s="506"/>
      <c r="M92" s="506"/>
      <c r="N92" s="506"/>
      <c r="O92" s="506"/>
      <c r="P92" s="506"/>
      <c r="Q92" s="506"/>
      <c r="R92" s="506"/>
      <c r="S92" s="506"/>
      <c r="T92" s="506"/>
      <c r="U92" s="506"/>
      <c r="V92" s="506"/>
      <c r="W92" s="506"/>
      <c r="X92" s="506"/>
      <c r="Y92" s="506"/>
      <c r="Z92" s="506"/>
      <c r="AA92" s="506"/>
      <c r="AB92" s="506"/>
      <c r="AC92" s="506"/>
      <c r="AD92" s="506"/>
      <c r="AE92" s="506"/>
      <c r="AF92" s="506"/>
      <c r="AG92" s="506"/>
      <c r="AH92" s="506"/>
      <c r="AI92" s="506"/>
      <c r="AJ92" s="507"/>
      <c r="AK92" s="506"/>
      <c r="AL92" s="506"/>
      <c r="AM92" s="506"/>
      <c r="AN92" s="506"/>
      <c r="AO92" s="506"/>
      <c r="AP92" s="506"/>
      <c r="AQ92" s="506"/>
      <c r="AR92" s="506"/>
      <c r="AS92" s="506"/>
      <c r="AT92" s="506"/>
      <c r="AU92" s="506"/>
      <c r="AV92" s="506"/>
      <c r="AW92" s="506"/>
      <c r="AX92" s="507"/>
      <c r="AY92" s="506"/>
      <c r="AZ92" s="506"/>
      <c r="BA92" s="506"/>
      <c r="BB92" s="506"/>
      <c r="BC92" s="506"/>
      <c r="BD92" s="506"/>
      <c r="BE92" s="506"/>
      <c r="BF92" s="506"/>
      <c r="BG92" s="506"/>
      <c r="BH92" s="506"/>
      <c r="BI92" s="506"/>
      <c r="BJ92" s="506"/>
      <c r="BK92" s="507"/>
      <c r="BL92" s="506"/>
      <c r="BM92" s="506"/>
      <c r="BN92" s="506"/>
      <c r="BO92" s="506"/>
      <c r="BP92" s="506"/>
      <c r="BQ92" s="506"/>
      <c r="BR92" s="506"/>
      <c r="BS92" s="506"/>
      <c r="BT92" s="506"/>
      <c r="BU92" s="506"/>
      <c r="BV92" s="506"/>
      <c r="BW92" s="506"/>
      <c r="BX92" s="506"/>
      <c r="BZ92" s="506"/>
      <c r="CA92" s="506"/>
      <c r="CD92" s="506"/>
      <c r="CE92" s="506"/>
    </row>
    <row r="93" spans="1:83" ht="11.25" customHeight="1">
      <c r="A93" s="506"/>
      <c r="B93" s="507"/>
      <c r="C93" s="507"/>
      <c r="D93" s="507"/>
      <c r="E93" s="506"/>
      <c r="F93" s="506"/>
      <c r="G93" s="506"/>
      <c r="H93" s="507"/>
      <c r="I93" s="506"/>
      <c r="J93" s="506"/>
      <c r="K93" s="506"/>
      <c r="L93" s="506"/>
      <c r="M93" s="506"/>
      <c r="N93" s="506"/>
      <c r="O93" s="506"/>
      <c r="P93" s="506"/>
      <c r="Q93" s="506"/>
      <c r="R93" s="506"/>
      <c r="S93" s="506"/>
      <c r="T93" s="506"/>
      <c r="U93" s="506"/>
      <c r="V93" s="506"/>
      <c r="W93" s="506"/>
      <c r="X93" s="506"/>
      <c r="Y93" s="506"/>
      <c r="Z93" s="506"/>
      <c r="AA93" s="506"/>
      <c r="AB93" s="506"/>
      <c r="AC93" s="506"/>
      <c r="AD93" s="506"/>
      <c r="AE93" s="506"/>
      <c r="AF93" s="506"/>
      <c r="AG93" s="506"/>
      <c r="AH93" s="506"/>
      <c r="AI93" s="506"/>
      <c r="AJ93" s="507"/>
      <c r="AK93" s="506"/>
      <c r="AL93" s="506"/>
      <c r="AM93" s="506"/>
      <c r="AN93" s="506"/>
      <c r="AO93" s="506"/>
      <c r="AP93" s="506"/>
      <c r="AQ93" s="506"/>
      <c r="AR93" s="506"/>
      <c r="AS93" s="506"/>
      <c r="AT93" s="506"/>
      <c r="AU93" s="506"/>
      <c r="AV93" s="506"/>
      <c r="AW93" s="506"/>
      <c r="AX93" s="507"/>
      <c r="AY93" s="506"/>
      <c r="AZ93" s="506"/>
      <c r="BA93" s="506"/>
      <c r="BB93" s="506"/>
      <c r="BC93" s="506"/>
      <c r="BD93" s="506"/>
      <c r="BE93" s="506"/>
      <c r="BF93" s="506"/>
      <c r="BG93" s="506"/>
      <c r="BH93" s="506"/>
      <c r="BI93" s="506"/>
      <c r="BJ93" s="506"/>
      <c r="BK93" s="507"/>
      <c r="BL93" s="506"/>
      <c r="BM93" s="506"/>
      <c r="BN93" s="506"/>
      <c r="BO93" s="506"/>
      <c r="BP93" s="506"/>
      <c r="BQ93" s="506"/>
      <c r="BR93" s="506"/>
      <c r="BS93" s="506"/>
      <c r="BT93" s="506"/>
      <c r="BU93" s="506"/>
      <c r="BV93" s="506"/>
      <c r="BW93" s="506"/>
      <c r="BX93" s="506"/>
      <c r="BZ93" s="506"/>
      <c r="CA93" s="506"/>
      <c r="CD93" s="506"/>
      <c r="CE93" s="506"/>
    </row>
    <row r="94" spans="1:83" ht="11.25" customHeight="1">
      <c r="A94" s="506"/>
      <c r="B94" s="507"/>
      <c r="C94" s="507"/>
      <c r="D94" s="507"/>
      <c r="E94" s="506"/>
      <c r="F94" s="506"/>
      <c r="G94" s="506"/>
      <c r="H94" s="507"/>
      <c r="I94" s="506"/>
      <c r="J94" s="506"/>
      <c r="K94" s="506"/>
      <c r="L94" s="506"/>
      <c r="M94" s="506"/>
      <c r="N94" s="506"/>
      <c r="O94" s="506"/>
      <c r="P94" s="506"/>
      <c r="Q94" s="506"/>
      <c r="R94" s="506"/>
      <c r="S94" s="506"/>
      <c r="T94" s="506"/>
      <c r="U94" s="506"/>
      <c r="V94" s="506"/>
      <c r="W94" s="506"/>
      <c r="X94" s="506"/>
      <c r="Y94" s="506"/>
      <c r="Z94" s="506"/>
      <c r="AA94" s="506"/>
      <c r="AB94" s="506"/>
      <c r="AC94" s="506"/>
      <c r="AD94" s="506"/>
      <c r="AE94" s="506"/>
      <c r="AF94" s="506"/>
      <c r="AG94" s="506"/>
      <c r="AH94" s="506"/>
      <c r="AI94" s="506"/>
      <c r="AJ94" s="507"/>
      <c r="AK94" s="506"/>
      <c r="AL94" s="506"/>
      <c r="AM94" s="506"/>
      <c r="AN94" s="506"/>
      <c r="AO94" s="506"/>
      <c r="AP94" s="506"/>
      <c r="AQ94" s="506"/>
      <c r="AR94" s="506"/>
      <c r="AS94" s="506"/>
      <c r="AT94" s="506"/>
      <c r="AU94" s="506"/>
      <c r="AV94" s="506"/>
      <c r="AW94" s="506"/>
      <c r="AX94" s="507"/>
      <c r="AY94" s="506"/>
      <c r="AZ94" s="506"/>
      <c r="BA94" s="506"/>
      <c r="BB94" s="506"/>
      <c r="BC94" s="506"/>
      <c r="BD94" s="506"/>
      <c r="BE94" s="506"/>
      <c r="BF94" s="506"/>
      <c r="BG94" s="506"/>
      <c r="BH94" s="506"/>
      <c r="BI94" s="506"/>
      <c r="BJ94" s="506"/>
      <c r="BK94" s="507"/>
      <c r="BL94" s="506"/>
      <c r="BM94" s="506"/>
      <c r="BN94" s="506"/>
      <c r="BO94" s="506"/>
      <c r="BP94" s="506"/>
      <c r="BQ94" s="506"/>
      <c r="BR94" s="506"/>
      <c r="BS94" s="506"/>
      <c r="BT94" s="506"/>
      <c r="BU94" s="506"/>
      <c r="BV94" s="506"/>
      <c r="BW94" s="506"/>
      <c r="BX94" s="506"/>
      <c r="BZ94" s="506"/>
      <c r="CA94" s="506"/>
      <c r="CD94" s="506"/>
      <c r="CE94" s="506"/>
    </row>
    <row r="95" spans="1:83" ht="11.25" customHeight="1">
      <c r="A95" s="506"/>
      <c r="B95" s="507"/>
      <c r="C95" s="507"/>
      <c r="D95" s="507"/>
      <c r="E95" s="506"/>
      <c r="F95" s="506"/>
      <c r="G95" s="506"/>
      <c r="H95" s="507"/>
      <c r="I95" s="506"/>
      <c r="J95" s="506"/>
      <c r="K95" s="506"/>
      <c r="L95" s="506"/>
      <c r="M95" s="506"/>
      <c r="N95" s="506"/>
      <c r="O95" s="506"/>
      <c r="P95" s="506"/>
      <c r="Q95" s="506"/>
      <c r="R95" s="506"/>
      <c r="S95" s="506"/>
      <c r="T95" s="506"/>
      <c r="U95" s="506"/>
      <c r="V95" s="506"/>
      <c r="W95" s="506"/>
      <c r="X95" s="506"/>
      <c r="Y95" s="506"/>
      <c r="Z95" s="506"/>
      <c r="AA95" s="506"/>
      <c r="AB95" s="506"/>
      <c r="AC95" s="506"/>
      <c r="AD95" s="506"/>
      <c r="AE95" s="506"/>
      <c r="AF95" s="506"/>
      <c r="AG95" s="506"/>
      <c r="AH95" s="506"/>
      <c r="AI95" s="506"/>
      <c r="AJ95" s="507"/>
      <c r="AK95" s="506"/>
      <c r="AL95" s="506"/>
      <c r="AM95" s="506"/>
      <c r="AN95" s="506"/>
      <c r="AO95" s="506"/>
      <c r="AP95" s="506"/>
      <c r="AQ95" s="506"/>
      <c r="AR95" s="506"/>
      <c r="AS95" s="506"/>
      <c r="AT95" s="506"/>
      <c r="AU95" s="506"/>
      <c r="AV95" s="506"/>
      <c r="AW95" s="506"/>
      <c r="AX95" s="507"/>
      <c r="AY95" s="506"/>
      <c r="AZ95" s="506"/>
      <c r="BA95" s="506"/>
      <c r="BB95" s="506"/>
      <c r="BC95" s="506"/>
      <c r="BD95" s="506"/>
      <c r="BE95" s="506"/>
      <c r="BF95" s="506"/>
      <c r="BG95" s="506"/>
      <c r="BH95" s="506"/>
      <c r="BI95" s="506"/>
      <c r="BJ95" s="506"/>
      <c r="BK95" s="507"/>
      <c r="BL95" s="506"/>
      <c r="BM95" s="506"/>
      <c r="BN95" s="506"/>
      <c r="BO95" s="506"/>
      <c r="BP95" s="506"/>
      <c r="BQ95" s="506"/>
      <c r="BR95" s="506"/>
      <c r="BS95" s="506"/>
      <c r="BT95" s="506"/>
      <c r="BU95" s="506"/>
      <c r="BV95" s="506"/>
      <c r="BW95" s="506"/>
      <c r="BX95" s="506"/>
      <c r="BZ95" s="506"/>
      <c r="CA95" s="506"/>
      <c r="CD95" s="506"/>
      <c r="CE95" s="506"/>
    </row>
    <row r="96" spans="1:83" ht="11.25" customHeight="1">
      <c r="A96" s="506"/>
      <c r="B96" s="507"/>
      <c r="C96" s="507"/>
      <c r="D96" s="507"/>
      <c r="E96" s="506"/>
      <c r="F96" s="506"/>
      <c r="G96" s="506"/>
      <c r="H96" s="507"/>
      <c r="I96" s="506"/>
      <c r="J96" s="506"/>
      <c r="K96" s="506"/>
      <c r="L96" s="506"/>
      <c r="M96" s="506"/>
      <c r="N96" s="506"/>
      <c r="O96" s="506"/>
      <c r="P96" s="506"/>
      <c r="Q96" s="506"/>
      <c r="R96" s="506"/>
      <c r="S96" s="506"/>
      <c r="T96" s="506"/>
      <c r="U96" s="506"/>
      <c r="V96" s="506"/>
      <c r="W96" s="506"/>
      <c r="X96" s="506"/>
      <c r="Y96" s="506"/>
      <c r="Z96" s="506"/>
      <c r="AA96" s="506"/>
      <c r="AB96" s="506"/>
      <c r="AC96" s="506"/>
      <c r="AD96" s="506"/>
      <c r="AE96" s="506"/>
      <c r="AF96" s="506"/>
      <c r="AG96" s="506"/>
      <c r="AH96" s="506"/>
      <c r="AI96" s="506"/>
      <c r="AJ96" s="507"/>
      <c r="AK96" s="506"/>
      <c r="AL96" s="506"/>
      <c r="AM96" s="506"/>
      <c r="AN96" s="506"/>
      <c r="AO96" s="506"/>
      <c r="AP96" s="506"/>
      <c r="AQ96" s="506"/>
      <c r="AR96" s="506"/>
      <c r="AS96" s="506"/>
      <c r="AT96" s="506"/>
      <c r="AU96" s="506"/>
      <c r="AV96" s="506"/>
      <c r="AW96" s="506"/>
      <c r="AX96" s="507"/>
      <c r="AY96" s="506"/>
      <c r="AZ96" s="506"/>
      <c r="BA96" s="506"/>
      <c r="BB96" s="506"/>
      <c r="BC96" s="506"/>
      <c r="BD96" s="506"/>
      <c r="BE96" s="506"/>
      <c r="BF96" s="506"/>
      <c r="BG96" s="506"/>
      <c r="BH96" s="506"/>
      <c r="BI96" s="506"/>
      <c r="BJ96" s="506"/>
      <c r="BK96" s="507"/>
      <c r="BL96" s="506"/>
      <c r="BM96" s="506"/>
      <c r="BN96" s="506"/>
      <c r="BO96" s="506"/>
      <c r="BP96" s="506"/>
      <c r="BQ96" s="506"/>
      <c r="BR96" s="506"/>
      <c r="BS96" s="506"/>
      <c r="BT96" s="506"/>
      <c r="BU96" s="506"/>
      <c r="BV96" s="506"/>
      <c r="BW96" s="506"/>
      <c r="BX96" s="506"/>
      <c r="BZ96" s="506"/>
      <c r="CA96" s="506"/>
      <c r="CD96" s="506"/>
      <c r="CE96" s="506"/>
    </row>
    <row r="97" spans="1:83" ht="11.25" customHeight="1">
      <c r="A97" s="506"/>
      <c r="B97" s="507"/>
      <c r="C97" s="507"/>
      <c r="D97" s="507"/>
      <c r="E97" s="506"/>
      <c r="F97" s="506"/>
      <c r="G97" s="506"/>
      <c r="H97" s="507"/>
      <c r="I97" s="506"/>
      <c r="J97" s="506"/>
      <c r="K97" s="506"/>
      <c r="L97" s="506"/>
      <c r="M97" s="506"/>
      <c r="N97" s="506"/>
      <c r="O97" s="506"/>
      <c r="P97" s="506"/>
      <c r="Q97" s="506"/>
      <c r="R97" s="506"/>
      <c r="S97" s="506"/>
      <c r="T97" s="506"/>
      <c r="U97" s="506"/>
      <c r="V97" s="506"/>
      <c r="W97" s="506"/>
      <c r="X97" s="506"/>
      <c r="Y97" s="506"/>
      <c r="Z97" s="506"/>
      <c r="AA97" s="506"/>
      <c r="AB97" s="506"/>
      <c r="AC97" s="506"/>
      <c r="AD97" s="506"/>
      <c r="AE97" s="506"/>
      <c r="AF97" s="506"/>
      <c r="AG97" s="506"/>
      <c r="AH97" s="506"/>
      <c r="AI97" s="506"/>
      <c r="AJ97" s="507"/>
      <c r="AK97" s="506"/>
      <c r="AL97" s="506"/>
      <c r="AM97" s="506"/>
      <c r="AN97" s="506"/>
      <c r="AO97" s="506"/>
      <c r="AP97" s="506"/>
      <c r="AQ97" s="506"/>
      <c r="AR97" s="506"/>
      <c r="AS97" s="506"/>
      <c r="AT97" s="506"/>
      <c r="AU97" s="506"/>
      <c r="AV97" s="506"/>
      <c r="AW97" s="506"/>
      <c r="AX97" s="507"/>
      <c r="AY97" s="506"/>
      <c r="AZ97" s="506"/>
      <c r="BA97" s="506"/>
      <c r="BB97" s="506"/>
      <c r="BC97" s="506"/>
      <c r="BD97" s="506"/>
      <c r="BE97" s="506"/>
      <c r="BF97" s="506"/>
      <c r="BG97" s="506"/>
      <c r="BH97" s="506"/>
      <c r="BI97" s="506"/>
      <c r="BJ97" s="506"/>
      <c r="BK97" s="507"/>
      <c r="BL97" s="506"/>
      <c r="BM97" s="506"/>
      <c r="BN97" s="506"/>
      <c r="BO97" s="506"/>
      <c r="BP97" s="506"/>
      <c r="BQ97" s="506"/>
      <c r="BR97" s="506"/>
      <c r="BS97" s="506"/>
      <c r="BT97" s="506"/>
      <c r="BU97" s="506"/>
      <c r="BV97" s="506"/>
      <c r="BW97" s="506"/>
      <c r="BX97" s="506"/>
      <c r="BZ97" s="506"/>
      <c r="CA97" s="506"/>
      <c r="CD97" s="506"/>
      <c r="CE97" s="506"/>
    </row>
    <row r="98" spans="1:83" ht="11.25" customHeight="1">
      <c r="A98" s="506"/>
      <c r="B98" s="507"/>
      <c r="C98" s="507"/>
      <c r="D98" s="507"/>
      <c r="E98" s="506"/>
      <c r="F98" s="506"/>
      <c r="G98" s="506"/>
      <c r="H98" s="507"/>
      <c r="I98" s="506"/>
      <c r="J98" s="506"/>
      <c r="K98" s="506"/>
      <c r="L98" s="506"/>
      <c r="M98" s="506"/>
      <c r="N98" s="506"/>
      <c r="O98" s="506"/>
      <c r="P98" s="506"/>
      <c r="Q98" s="506"/>
      <c r="R98" s="506"/>
      <c r="S98" s="506"/>
      <c r="T98" s="506"/>
      <c r="U98" s="506"/>
      <c r="V98" s="506"/>
      <c r="W98" s="506"/>
      <c r="X98" s="506"/>
      <c r="Y98" s="506"/>
      <c r="Z98" s="506"/>
      <c r="AA98" s="506"/>
      <c r="AB98" s="506"/>
      <c r="AC98" s="506"/>
      <c r="AD98" s="506"/>
      <c r="AE98" s="506"/>
      <c r="AF98" s="506"/>
      <c r="AG98" s="506"/>
      <c r="AH98" s="506"/>
      <c r="AI98" s="506"/>
      <c r="AJ98" s="507"/>
      <c r="AK98" s="506"/>
      <c r="AL98" s="506"/>
      <c r="AM98" s="506"/>
      <c r="AN98" s="506"/>
      <c r="AO98" s="506"/>
      <c r="AP98" s="506"/>
      <c r="AQ98" s="506"/>
      <c r="AR98" s="506"/>
      <c r="AS98" s="506"/>
      <c r="AT98" s="506"/>
      <c r="AU98" s="506"/>
      <c r="AV98" s="506"/>
      <c r="AW98" s="506"/>
      <c r="AX98" s="507"/>
      <c r="AY98" s="506"/>
      <c r="AZ98" s="506"/>
      <c r="BA98" s="506"/>
      <c r="BB98" s="506"/>
      <c r="BC98" s="506"/>
      <c r="BD98" s="506"/>
      <c r="BE98" s="506"/>
      <c r="BF98" s="506"/>
      <c r="BG98" s="506"/>
      <c r="BH98" s="506"/>
      <c r="BI98" s="506"/>
      <c r="BJ98" s="506"/>
      <c r="BK98" s="507"/>
      <c r="BL98" s="506"/>
      <c r="BM98" s="506"/>
      <c r="BN98" s="506"/>
      <c r="BO98" s="506"/>
      <c r="BP98" s="506"/>
      <c r="BQ98" s="506"/>
      <c r="BR98" s="506"/>
      <c r="BS98" s="506"/>
      <c r="BT98" s="506"/>
      <c r="BU98" s="506"/>
      <c r="BV98" s="506"/>
      <c r="BW98" s="506"/>
      <c r="BX98" s="506"/>
      <c r="BZ98" s="506"/>
      <c r="CA98" s="506"/>
      <c r="CD98" s="506"/>
      <c r="CE98" s="506"/>
    </row>
    <row r="99" spans="1:83" ht="11.25" customHeight="1">
      <c r="A99" s="506"/>
      <c r="B99" s="507"/>
      <c r="C99" s="507"/>
      <c r="D99" s="507"/>
      <c r="E99" s="506"/>
      <c r="F99" s="506"/>
      <c r="G99" s="506"/>
      <c r="H99" s="507"/>
      <c r="I99" s="506"/>
      <c r="J99" s="506"/>
      <c r="K99" s="506"/>
      <c r="L99" s="506"/>
      <c r="M99" s="506"/>
      <c r="N99" s="506"/>
      <c r="O99" s="506"/>
      <c r="P99" s="506"/>
      <c r="Q99" s="506"/>
      <c r="R99" s="506"/>
      <c r="S99" s="506"/>
      <c r="T99" s="506"/>
      <c r="U99" s="506"/>
      <c r="V99" s="506"/>
      <c r="W99" s="506"/>
      <c r="X99" s="506"/>
      <c r="Y99" s="506"/>
      <c r="Z99" s="506"/>
      <c r="AA99" s="506"/>
      <c r="AB99" s="506"/>
      <c r="AC99" s="506"/>
      <c r="AD99" s="506"/>
      <c r="AE99" s="506"/>
      <c r="AF99" s="506"/>
      <c r="AG99" s="506"/>
      <c r="AH99" s="506"/>
      <c r="AI99" s="506"/>
      <c r="AJ99" s="507"/>
      <c r="AK99" s="506"/>
      <c r="AL99" s="506"/>
      <c r="AM99" s="506"/>
      <c r="AN99" s="506"/>
      <c r="AO99" s="506"/>
      <c r="AP99" s="506"/>
      <c r="AQ99" s="506"/>
      <c r="AR99" s="506"/>
      <c r="AS99" s="506"/>
      <c r="AT99" s="506"/>
      <c r="AU99" s="506"/>
      <c r="AV99" s="506"/>
      <c r="AW99" s="506"/>
      <c r="AX99" s="507"/>
      <c r="AY99" s="506"/>
      <c r="AZ99" s="506"/>
      <c r="BA99" s="506"/>
      <c r="BB99" s="506"/>
      <c r="BC99" s="506"/>
      <c r="BD99" s="506"/>
      <c r="BE99" s="506"/>
      <c r="BF99" s="506"/>
      <c r="BG99" s="506"/>
      <c r="BH99" s="506"/>
      <c r="BI99" s="506"/>
      <c r="BJ99" s="506"/>
      <c r="BK99" s="507"/>
      <c r="BL99" s="506"/>
      <c r="BM99" s="506"/>
      <c r="BN99" s="506"/>
      <c r="BO99" s="506"/>
      <c r="BP99" s="506"/>
      <c r="BQ99" s="506"/>
      <c r="BR99" s="506"/>
      <c r="BS99" s="506"/>
      <c r="BT99" s="506"/>
      <c r="BU99" s="506"/>
      <c r="BV99" s="506"/>
      <c r="BW99" s="506"/>
      <c r="BX99" s="506"/>
      <c r="BZ99" s="506"/>
      <c r="CA99" s="506"/>
      <c r="CD99" s="506"/>
      <c r="CE99" s="506"/>
    </row>
    <row r="100" spans="1:83" ht="11.25" customHeight="1">
      <c r="A100" s="506"/>
      <c r="B100" s="507"/>
      <c r="C100" s="507"/>
      <c r="D100" s="507"/>
      <c r="E100" s="506"/>
      <c r="F100" s="506"/>
      <c r="G100" s="506"/>
      <c r="H100" s="507"/>
      <c r="I100" s="506"/>
      <c r="J100" s="506"/>
      <c r="K100" s="506"/>
      <c r="L100" s="506"/>
      <c r="M100" s="506"/>
      <c r="N100" s="506"/>
      <c r="O100" s="506"/>
      <c r="P100" s="506"/>
      <c r="Q100" s="506"/>
      <c r="R100" s="506"/>
      <c r="S100" s="506"/>
      <c r="T100" s="506"/>
      <c r="U100" s="506"/>
      <c r="V100" s="506"/>
      <c r="W100" s="506"/>
      <c r="X100" s="506"/>
      <c r="Y100" s="506"/>
      <c r="Z100" s="506"/>
      <c r="AA100" s="506"/>
      <c r="AB100" s="506"/>
      <c r="AC100" s="506"/>
      <c r="AD100" s="506"/>
      <c r="AE100" s="506"/>
      <c r="AF100" s="506"/>
      <c r="AG100" s="506"/>
      <c r="AH100" s="506"/>
      <c r="AI100" s="506"/>
      <c r="AJ100" s="507"/>
      <c r="AK100" s="506"/>
      <c r="AL100" s="506"/>
      <c r="AM100" s="506"/>
      <c r="AN100" s="506"/>
      <c r="AO100" s="506"/>
      <c r="AP100" s="506"/>
      <c r="AQ100" s="506"/>
      <c r="AR100" s="506"/>
      <c r="AS100" s="506"/>
      <c r="AT100" s="506"/>
      <c r="AU100" s="506"/>
      <c r="AV100" s="506"/>
      <c r="AW100" s="506"/>
      <c r="AX100" s="507"/>
      <c r="AY100" s="506"/>
      <c r="AZ100" s="506"/>
      <c r="BA100" s="506"/>
      <c r="BB100" s="506"/>
      <c r="BC100" s="506"/>
      <c r="BD100" s="506"/>
      <c r="BE100" s="506"/>
      <c r="BF100" s="506"/>
      <c r="BG100" s="506"/>
      <c r="BH100" s="506"/>
      <c r="BI100" s="506"/>
      <c r="BJ100" s="506"/>
      <c r="BK100" s="507"/>
      <c r="BL100" s="506"/>
      <c r="BM100" s="506"/>
      <c r="BN100" s="506"/>
      <c r="BO100" s="506"/>
      <c r="BP100" s="506"/>
      <c r="BQ100" s="506"/>
      <c r="BR100" s="506"/>
      <c r="BS100" s="506"/>
      <c r="BT100" s="506"/>
      <c r="BU100" s="506"/>
      <c r="BV100" s="506"/>
      <c r="BW100" s="506"/>
      <c r="BX100" s="506"/>
      <c r="BZ100" s="506"/>
      <c r="CA100" s="506"/>
      <c r="CD100" s="506"/>
      <c r="CE100" s="506"/>
    </row>
    <row r="101" spans="1:83" ht="11.25" customHeight="1">
      <c r="A101" s="506"/>
      <c r="B101" s="507"/>
      <c r="C101" s="507"/>
      <c r="D101" s="507"/>
      <c r="E101" s="506"/>
      <c r="F101" s="506"/>
      <c r="G101" s="506"/>
      <c r="H101" s="507"/>
      <c r="I101" s="506"/>
      <c r="J101" s="506"/>
      <c r="K101" s="506"/>
      <c r="L101" s="506"/>
      <c r="M101" s="506"/>
      <c r="N101" s="506"/>
      <c r="O101" s="506"/>
      <c r="P101" s="506"/>
      <c r="Q101" s="506"/>
      <c r="R101" s="506"/>
      <c r="S101" s="506"/>
      <c r="T101" s="506"/>
      <c r="U101" s="506"/>
      <c r="V101" s="506"/>
      <c r="W101" s="506"/>
      <c r="X101" s="506"/>
      <c r="Y101" s="506"/>
      <c r="Z101" s="506"/>
      <c r="AA101" s="506"/>
      <c r="AB101" s="506"/>
      <c r="AC101" s="506"/>
      <c r="AD101" s="506"/>
      <c r="AE101" s="506"/>
      <c r="AF101" s="506"/>
      <c r="AG101" s="506"/>
      <c r="AH101" s="506"/>
      <c r="AI101" s="506"/>
      <c r="AJ101" s="507"/>
      <c r="AK101" s="506"/>
      <c r="AL101" s="506"/>
      <c r="AM101" s="506"/>
      <c r="AN101" s="506"/>
      <c r="AO101" s="506"/>
      <c r="AP101" s="506"/>
      <c r="AQ101" s="506"/>
      <c r="AR101" s="506"/>
      <c r="AS101" s="506"/>
      <c r="AT101" s="506"/>
      <c r="AU101" s="506"/>
      <c r="AV101" s="506"/>
      <c r="AW101" s="506"/>
      <c r="AX101" s="507"/>
      <c r="AY101" s="506"/>
      <c r="AZ101" s="506"/>
      <c r="BA101" s="506"/>
      <c r="BB101" s="506"/>
      <c r="BC101" s="506"/>
      <c r="BD101" s="506"/>
      <c r="BE101" s="506"/>
      <c r="BF101" s="506"/>
      <c r="BG101" s="506"/>
      <c r="BH101" s="506"/>
      <c r="BI101" s="506"/>
      <c r="BJ101" s="506"/>
      <c r="BK101" s="507"/>
      <c r="BL101" s="506"/>
      <c r="BM101" s="506"/>
      <c r="BN101" s="506"/>
      <c r="BO101" s="506"/>
      <c r="BP101" s="506"/>
      <c r="BQ101" s="506"/>
      <c r="BR101" s="506"/>
      <c r="BS101" s="506"/>
      <c r="BT101" s="506"/>
      <c r="BU101" s="506"/>
      <c r="BV101" s="506"/>
      <c r="BW101" s="506"/>
      <c r="BX101" s="506"/>
      <c r="BZ101" s="506"/>
      <c r="CA101" s="506"/>
      <c r="CD101" s="506"/>
      <c r="CE101" s="506"/>
    </row>
    <row r="102" spans="1:83" ht="11.25" customHeight="1">
      <c r="A102" s="506"/>
      <c r="B102" s="507"/>
      <c r="C102" s="507"/>
      <c r="D102" s="507"/>
      <c r="E102" s="506"/>
      <c r="F102" s="506"/>
      <c r="G102" s="506"/>
      <c r="H102" s="507"/>
      <c r="I102" s="506"/>
      <c r="J102" s="506"/>
      <c r="K102" s="506"/>
      <c r="L102" s="506"/>
      <c r="M102" s="506"/>
      <c r="N102" s="506"/>
      <c r="O102" s="506"/>
      <c r="P102" s="506"/>
      <c r="Q102" s="506"/>
      <c r="R102" s="506"/>
      <c r="S102" s="506"/>
      <c r="T102" s="506"/>
      <c r="U102" s="506"/>
      <c r="V102" s="506"/>
      <c r="W102" s="506"/>
      <c r="X102" s="506"/>
      <c r="Y102" s="506"/>
      <c r="Z102" s="506"/>
      <c r="AA102" s="506"/>
      <c r="AB102" s="506"/>
      <c r="AC102" s="506"/>
      <c r="AD102" s="506"/>
      <c r="AE102" s="506"/>
      <c r="AF102" s="506"/>
      <c r="AG102" s="506"/>
      <c r="AH102" s="506"/>
      <c r="AI102" s="506"/>
      <c r="AJ102" s="507"/>
      <c r="AK102" s="506"/>
      <c r="AL102" s="506"/>
      <c r="AM102" s="506"/>
      <c r="AN102" s="506"/>
      <c r="AO102" s="506"/>
      <c r="AP102" s="506"/>
      <c r="AQ102" s="506"/>
      <c r="AR102" s="506"/>
      <c r="AS102" s="506"/>
      <c r="AT102" s="506"/>
      <c r="AU102" s="506"/>
      <c r="AV102" s="506"/>
      <c r="AW102" s="506"/>
      <c r="AX102" s="507"/>
      <c r="AY102" s="506"/>
      <c r="AZ102" s="506"/>
      <c r="BA102" s="506"/>
      <c r="BB102" s="506"/>
      <c r="BC102" s="506"/>
      <c r="BD102" s="506"/>
      <c r="BE102" s="506"/>
      <c r="BF102" s="506"/>
      <c r="BG102" s="506"/>
      <c r="BH102" s="506"/>
      <c r="BI102" s="506"/>
      <c r="BJ102" s="506"/>
      <c r="BK102" s="507"/>
      <c r="BL102" s="506"/>
      <c r="BM102" s="506"/>
      <c r="BN102" s="506"/>
      <c r="BO102" s="506"/>
      <c r="BP102" s="506"/>
      <c r="BQ102" s="506"/>
      <c r="BR102" s="506"/>
      <c r="BS102" s="506"/>
      <c r="BT102" s="506"/>
      <c r="BU102" s="506"/>
      <c r="BV102" s="506"/>
      <c r="BW102" s="506"/>
      <c r="BX102" s="506"/>
      <c r="BZ102" s="506"/>
      <c r="CA102" s="506"/>
      <c r="CD102" s="506"/>
      <c r="CE102" s="506"/>
    </row>
    <row r="103" spans="1:83" ht="11.25" customHeight="1">
      <c r="A103" s="506"/>
      <c r="B103" s="507"/>
      <c r="C103" s="507"/>
      <c r="D103" s="507"/>
      <c r="E103" s="506"/>
      <c r="F103" s="506"/>
      <c r="G103" s="506"/>
      <c r="H103" s="507"/>
      <c r="I103" s="506"/>
      <c r="J103" s="506"/>
      <c r="K103" s="506"/>
      <c r="L103" s="506"/>
      <c r="M103" s="506"/>
      <c r="N103" s="506"/>
      <c r="O103" s="506"/>
      <c r="P103" s="506"/>
      <c r="Q103" s="506"/>
      <c r="R103" s="506"/>
      <c r="S103" s="506"/>
      <c r="T103" s="506"/>
      <c r="U103" s="506"/>
      <c r="V103" s="506"/>
      <c r="W103" s="506"/>
      <c r="X103" s="506"/>
      <c r="Y103" s="506"/>
      <c r="Z103" s="506"/>
      <c r="AA103" s="506"/>
      <c r="AB103" s="506"/>
      <c r="AC103" s="506"/>
      <c r="AD103" s="506"/>
      <c r="AE103" s="506"/>
      <c r="AF103" s="506"/>
      <c r="AG103" s="506"/>
      <c r="AH103" s="506"/>
      <c r="AI103" s="506"/>
      <c r="AJ103" s="507"/>
      <c r="AK103" s="506"/>
      <c r="AL103" s="506"/>
      <c r="AM103" s="506"/>
      <c r="AN103" s="506"/>
      <c r="AO103" s="506"/>
      <c r="AP103" s="506"/>
      <c r="AQ103" s="506"/>
      <c r="AR103" s="506"/>
      <c r="AS103" s="506"/>
      <c r="AT103" s="506"/>
      <c r="AU103" s="506"/>
      <c r="AV103" s="506"/>
      <c r="AW103" s="506"/>
      <c r="AX103" s="507"/>
      <c r="AY103" s="506"/>
      <c r="AZ103" s="506"/>
      <c r="BA103" s="506"/>
      <c r="BB103" s="506"/>
      <c r="BC103" s="506"/>
      <c r="BD103" s="506"/>
      <c r="BE103" s="506"/>
      <c r="BF103" s="506"/>
      <c r="BG103" s="506"/>
      <c r="BH103" s="506"/>
      <c r="BI103" s="506"/>
      <c r="BJ103" s="506"/>
      <c r="BK103" s="507"/>
      <c r="BL103" s="506"/>
      <c r="BM103" s="506"/>
      <c r="BN103" s="506"/>
      <c r="BO103" s="506"/>
      <c r="BP103" s="506"/>
      <c r="BQ103" s="506"/>
      <c r="BR103" s="506"/>
      <c r="BS103" s="506"/>
      <c r="BT103" s="506"/>
      <c r="BU103" s="506"/>
      <c r="BV103" s="506"/>
      <c r="BW103" s="506"/>
      <c r="BX103" s="506"/>
      <c r="BZ103" s="506"/>
      <c r="CA103" s="506"/>
      <c r="CD103" s="506"/>
      <c r="CE103" s="506"/>
    </row>
    <row r="104" spans="1:83" ht="11.25" customHeight="1">
      <c r="A104" s="506"/>
      <c r="B104" s="507"/>
      <c r="C104" s="507"/>
      <c r="D104" s="507"/>
      <c r="E104" s="506"/>
      <c r="F104" s="506"/>
      <c r="G104" s="506"/>
      <c r="H104" s="507"/>
      <c r="I104" s="506"/>
      <c r="J104" s="506"/>
      <c r="K104" s="506"/>
      <c r="L104" s="506"/>
      <c r="M104" s="506"/>
      <c r="N104" s="506"/>
      <c r="O104" s="506"/>
      <c r="P104" s="506"/>
      <c r="Q104" s="506"/>
      <c r="R104" s="506"/>
      <c r="S104" s="506"/>
      <c r="T104" s="506"/>
      <c r="U104" s="506"/>
      <c r="V104" s="506"/>
      <c r="W104" s="506"/>
      <c r="X104" s="506"/>
      <c r="Y104" s="506"/>
      <c r="Z104" s="506"/>
      <c r="AA104" s="506"/>
      <c r="AB104" s="506"/>
      <c r="AC104" s="506"/>
      <c r="AD104" s="506"/>
      <c r="AE104" s="506"/>
      <c r="AF104" s="506"/>
      <c r="AG104" s="506"/>
      <c r="AH104" s="506"/>
      <c r="AI104" s="506"/>
      <c r="AJ104" s="507"/>
      <c r="AK104" s="506"/>
      <c r="AL104" s="506"/>
      <c r="AM104" s="506"/>
      <c r="AN104" s="506"/>
      <c r="AO104" s="506"/>
      <c r="AP104" s="506"/>
      <c r="AQ104" s="506"/>
      <c r="AR104" s="506"/>
      <c r="AS104" s="506"/>
      <c r="AT104" s="506"/>
      <c r="AU104" s="506"/>
      <c r="AV104" s="506"/>
      <c r="AW104" s="506"/>
      <c r="AX104" s="507"/>
      <c r="AY104" s="506"/>
      <c r="AZ104" s="506"/>
      <c r="BA104" s="506"/>
      <c r="BB104" s="506"/>
      <c r="BC104" s="506"/>
      <c r="BD104" s="506"/>
      <c r="BE104" s="506"/>
      <c r="BF104" s="506"/>
      <c r="BG104" s="506"/>
      <c r="BH104" s="506"/>
      <c r="BI104" s="506"/>
      <c r="BJ104" s="506"/>
      <c r="BK104" s="507"/>
      <c r="BL104" s="506"/>
      <c r="BM104" s="506"/>
      <c r="BN104" s="506"/>
      <c r="BO104" s="506"/>
      <c r="BP104" s="506"/>
      <c r="BQ104" s="506"/>
      <c r="BR104" s="506"/>
      <c r="BS104" s="506"/>
      <c r="BT104" s="506"/>
      <c r="BU104" s="506"/>
      <c r="BV104" s="506"/>
      <c r="BW104" s="506"/>
      <c r="BX104" s="506"/>
      <c r="BZ104" s="506"/>
      <c r="CA104" s="506"/>
      <c r="CD104" s="506"/>
      <c r="CE104" s="506"/>
    </row>
    <row r="105" spans="1:83" ht="11.25" customHeight="1">
      <c r="A105" s="506"/>
      <c r="B105" s="507"/>
      <c r="C105" s="507"/>
      <c r="D105" s="507"/>
      <c r="E105" s="506"/>
      <c r="F105" s="506"/>
      <c r="G105" s="506"/>
      <c r="H105" s="507"/>
      <c r="I105" s="506"/>
      <c r="J105" s="506"/>
      <c r="K105" s="506"/>
      <c r="L105" s="506"/>
      <c r="M105" s="506"/>
      <c r="N105" s="506"/>
      <c r="O105" s="506"/>
      <c r="P105" s="506"/>
      <c r="Q105" s="506"/>
      <c r="R105" s="506"/>
      <c r="S105" s="506"/>
      <c r="T105" s="506"/>
      <c r="U105" s="506"/>
      <c r="V105" s="506"/>
      <c r="W105" s="506"/>
      <c r="X105" s="506"/>
      <c r="Y105" s="506"/>
      <c r="Z105" s="506"/>
      <c r="AA105" s="506"/>
      <c r="AB105" s="506"/>
      <c r="AC105" s="506"/>
      <c r="AD105" s="506"/>
      <c r="AE105" s="506"/>
      <c r="AF105" s="506"/>
      <c r="AG105" s="506"/>
      <c r="AH105" s="506"/>
      <c r="AI105" s="506"/>
      <c r="AJ105" s="507"/>
      <c r="AK105" s="506"/>
      <c r="AL105" s="506"/>
      <c r="AM105" s="506"/>
      <c r="AN105" s="506"/>
      <c r="AO105" s="506"/>
      <c r="AP105" s="506"/>
      <c r="AQ105" s="506"/>
      <c r="AR105" s="506"/>
      <c r="AS105" s="506"/>
      <c r="AT105" s="506"/>
      <c r="AU105" s="506"/>
      <c r="AV105" s="506"/>
      <c r="AW105" s="506"/>
      <c r="AX105" s="507"/>
      <c r="AY105" s="506"/>
      <c r="AZ105" s="506"/>
      <c r="BA105" s="506"/>
      <c r="BB105" s="506"/>
      <c r="BC105" s="506"/>
      <c r="BD105" s="506"/>
      <c r="BE105" s="506"/>
      <c r="BF105" s="506"/>
      <c r="BG105" s="506"/>
      <c r="BH105" s="506"/>
      <c r="BI105" s="506"/>
      <c r="BJ105" s="506"/>
      <c r="BK105" s="507"/>
      <c r="BL105" s="506"/>
      <c r="BM105" s="506"/>
      <c r="BN105" s="506"/>
      <c r="BO105" s="506"/>
      <c r="BP105" s="506"/>
      <c r="BQ105" s="506"/>
      <c r="BR105" s="506"/>
      <c r="BS105" s="506"/>
      <c r="BT105" s="506"/>
      <c r="BU105" s="506"/>
      <c r="BV105" s="506"/>
      <c r="BW105" s="506"/>
      <c r="BX105" s="506"/>
      <c r="BZ105" s="506"/>
      <c r="CA105" s="506"/>
      <c r="CD105" s="506"/>
      <c r="CE105" s="506"/>
    </row>
    <row r="106" spans="1:83" ht="11.25" customHeight="1">
      <c r="A106" s="506"/>
      <c r="B106" s="507"/>
      <c r="C106" s="507"/>
      <c r="D106" s="507"/>
      <c r="E106" s="506"/>
      <c r="F106" s="506"/>
      <c r="G106" s="506"/>
      <c r="H106" s="507"/>
      <c r="I106" s="506"/>
      <c r="J106" s="506"/>
      <c r="K106" s="506"/>
      <c r="L106" s="506"/>
      <c r="M106" s="506"/>
      <c r="N106" s="506"/>
      <c r="O106" s="506"/>
      <c r="P106" s="506"/>
      <c r="Q106" s="506"/>
      <c r="R106" s="506"/>
      <c r="S106" s="506"/>
      <c r="T106" s="506"/>
      <c r="U106" s="506"/>
      <c r="V106" s="506"/>
      <c r="W106" s="506"/>
      <c r="X106" s="506"/>
      <c r="Y106" s="506"/>
      <c r="Z106" s="506"/>
      <c r="AA106" s="506"/>
      <c r="AB106" s="506"/>
      <c r="AC106" s="506"/>
      <c r="AD106" s="506"/>
      <c r="AE106" s="506"/>
      <c r="AF106" s="506"/>
      <c r="AG106" s="506"/>
      <c r="AH106" s="506"/>
      <c r="AI106" s="506"/>
      <c r="AJ106" s="507"/>
      <c r="AK106" s="506"/>
      <c r="AL106" s="506"/>
      <c r="AM106" s="506"/>
      <c r="AN106" s="506"/>
      <c r="AO106" s="506"/>
      <c r="AP106" s="506"/>
      <c r="AQ106" s="506"/>
      <c r="AR106" s="506"/>
      <c r="AS106" s="506"/>
      <c r="AT106" s="506"/>
      <c r="AU106" s="506"/>
      <c r="AV106" s="506"/>
      <c r="AW106" s="506"/>
      <c r="AX106" s="507"/>
      <c r="AY106" s="506"/>
      <c r="AZ106" s="506"/>
      <c r="BA106" s="506"/>
      <c r="BB106" s="506"/>
      <c r="BC106" s="506"/>
      <c r="BD106" s="506"/>
      <c r="BE106" s="506"/>
      <c r="BF106" s="506"/>
      <c r="BG106" s="506"/>
      <c r="BH106" s="506"/>
      <c r="BI106" s="506"/>
      <c r="BJ106" s="506"/>
      <c r="BK106" s="507"/>
      <c r="BL106" s="506"/>
      <c r="BM106" s="506"/>
      <c r="BN106" s="506"/>
      <c r="BO106" s="506"/>
      <c r="BP106" s="506"/>
      <c r="BQ106" s="506"/>
      <c r="BR106" s="506"/>
      <c r="BS106" s="506"/>
      <c r="BT106" s="506"/>
      <c r="BU106" s="506"/>
      <c r="BV106" s="506"/>
      <c r="BW106" s="506"/>
      <c r="BX106" s="506"/>
      <c r="BZ106" s="506"/>
      <c r="CA106" s="506"/>
      <c r="CD106" s="506"/>
      <c r="CE106" s="506"/>
    </row>
    <row r="107" spans="1:83" ht="11.25" customHeight="1">
      <c r="A107" s="506"/>
      <c r="B107" s="507"/>
      <c r="C107" s="507"/>
      <c r="D107" s="507"/>
      <c r="E107" s="506"/>
      <c r="F107" s="506"/>
      <c r="G107" s="506"/>
      <c r="H107" s="507"/>
      <c r="I107" s="506"/>
      <c r="J107" s="506"/>
      <c r="K107" s="506"/>
      <c r="L107" s="506"/>
      <c r="M107" s="506"/>
      <c r="N107" s="506"/>
      <c r="O107" s="506"/>
      <c r="P107" s="506"/>
      <c r="Q107" s="506"/>
      <c r="R107" s="506"/>
      <c r="S107" s="506"/>
      <c r="T107" s="506"/>
      <c r="U107" s="506"/>
      <c r="V107" s="506"/>
      <c r="W107" s="506"/>
      <c r="X107" s="506"/>
      <c r="Y107" s="506"/>
      <c r="Z107" s="506"/>
      <c r="AA107" s="506"/>
      <c r="AB107" s="506"/>
      <c r="AC107" s="506"/>
      <c r="AD107" s="506"/>
      <c r="AE107" s="506"/>
      <c r="AF107" s="506"/>
      <c r="AG107" s="506"/>
      <c r="AH107" s="506"/>
      <c r="AI107" s="506"/>
      <c r="AJ107" s="507"/>
      <c r="AK107" s="506"/>
      <c r="AL107" s="506"/>
      <c r="AM107" s="506"/>
      <c r="AN107" s="506"/>
      <c r="AO107" s="506"/>
      <c r="AP107" s="506"/>
      <c r="AQ107" s="506"/>
      <c r="AR107" s="506"/>
      <c r="AS107" s="506"/>
      <c r="AT107" s="506"/>
      <c r="AU107" s="506"/>
      <c r="AV107" s="506"/>
      <c r="AW107" s="506"/>
      <c r="AX107" s="507"/>
      <c r="AY107" s="506"/>
      <c r="AZ107" s="506"/>
      <c r="BA107" s="506"/>
      <c r="BB107" s="506"/>
      <c r="BC107" s="506"/>
      <c r="BD107" s="506"/>
      <c r="BE107" s="506"/>
      <c r="BF107" s="506"/>
      <c r="BG107" s="506"/>
      <c r="BH107" s="506"/>
      <c r="BI107" s="506"/>
      <c r="BJ107" s="506"/>
      <c r="BK107" s="507"/>
      <c r="BL107" s="506"/>
      <c r="BM107" s="506"/>
      <c r="BN107" s="506"/>
      <c r="BO107" s="506"/>
      <c r="BP107" s="506"/>
      <c r="BQ107" s="506"/>
      <c r="BR107" s="506"/>
      <c r="BS107" s="506"/>
      <c r="BT107" s="506"/>
      <c r="BU107" s="506"/>
      <c r="BV107" s="506"/>
      <c r="BW107" s="506"/>
      <c r="BX107" s="506"/>
      <c r="BZ107" s="506"/>
      <c r="CA107" s="506"/>
      <c r="CD107" s="506"/>
      <c r="CE107" s="506"/>
    </row>
    <row r="108" spans="1:83" ht="11.25" customHeight="1">
      <c r="A108" s="506"/>
      <c r="B108" s="507"/>
      <c r="C108" s="507"/>
      <c r="D108" s="507"/>
      <c r="E108" s="506"/>
      <c r="F108" s="506"/>
      <c r="G108" s="506"/>
      <c r="H108" s="507"/>
      <c r="I108" s="506"/>
      <c r="J108" s="506"/>
      <c r="K108" s="506"/>
      <c r="L108" s="506"/>
      <c r="M108" s="506"/>
      <c r="N108" s="506"/>
      <c r="O108" s="506"/>
      <c r="P108" s="506"/>
      <c r="Q108" s="506"/>
      <c r="R108" s="506"/>
      <c r="S108" s="506"/>
      <c r="T108" s="506"/>
      <c r="U108" s="506"/>
      <c r="V108" s="506"/>
      <c r="W108" s="506"/>
      <c r="X108" s="506"/>
      <c r="Y108" s="506"/>
      <c r="Z108" s="506"/>
      <c r="AA108" s="506"/>
      <c r="AB108" s="506"/>
      <c r="AC108" s="506"/>
      <c r="AD108" s="506"/>
      <c r="AE108" s="506"/>
      <c r="AF108" s="506"/>
      <c r="AG108" s="506"/>
      <c r="AH108" s="506"/>
      <c r="AI108" s="506"/>
      <c r="AJ108" s="507"/>
      <c r="AK108" s="506"/>
      <c r="AL108" s="506"/>
      <c r="AM108" s="506"/>
      <c r="AN108" s="506"/>
      <c r="AO108" s="506"/>
      <c r="AP108" s="506"/>
      <c r="AQ108" s="506"/>
      <c r="AR108" s="506"/>
      <c r="AS108" s="506"/>
      <c r="AT108" s="506"/>
      <c r="AU108" s="506"/>
      <c r="AV108" s="506"/>
      <c r="AW108" s="506"/>
      <c r="AX108" s="507"/>
      <c r="AY108" s="506"/>
      <c r="AZ108" s="506"/>
      <c r="BA108" s="506"/>
      <c r="BB108" s="506"/>
      <c r="BC108" s="506"/>
      <c r="BD108" s="506"/>
      <c r="BE108" s="506"/>
      <c r="BF108" s="506"/>
      <c r="BG108" s="506"/>
      <c r="BH108" s="506"/>
      <c r="BI108" s="506"/>
      <c r="BJ108" s="506"/>
      <c r="BK108" s="507"/>
      <c r="BL108" s="506"/>
      <c r="BM108" s="506"/>
      <c r="BN108" s="506"/>
      <c r="BO108" s="506"/>
      <c r="BP108" s="506"/>
      <c r="BQ108" s="506"/>
      <c r="BR108" s="506"/>
      <c r="BS108" s="506"/>
      <c r="BT108" s="506"/>
      <c r="BU108" s="506"/>
      <c r="BV108" s="506"/>
      <c r="BW108" s="506"/>
      <c r="BX108" s="506"/>
      <c r="BZ108" s="506"/>
      <c r="CA108" s="506"/>
      <c r="CD108" s="506"/>
      <c r="CE108" s="506"/>
    </row>
    <row r="109" spans="1:83" ht="11.25" customHeight="1">
      <c r="A109" s="506"/>
      <c r="B109" s="507"/>
      <c r="C109" s="507"/>
      <c r="D109" s="507"/>
      <c r="E109" s="506"/>
      <c r="F109" s="506"/>
      <c r="G109" s="506"/>
      <c r="H109" s="507"/>
      <c r="I109" s="506"/>
      <c r="J109" s="506"/>
      <c r="K109" s="506"/>
      <c r="L109" s="506"/>
      <c r="M109" s="506"/>
      <c r="N109" s="506"/>
      <c r="O109" s="506"/>
      <c r="P109" s="506"/>
      <c r="Q109" s="506"/>
      <c r="R109" s="506"/>
      <c r="S109" s="506"/>
      <c r="T109" s="506"/>
      <c r="U109" s="506"/>
      <c r="V109" s="506"/>
      <c r="W109" s="506"/>
      <c r="X109" s="506"/>
      <c r="Y109" s="506"/>
      <c r="Z109" s="506"/>
      <c r="AA109" s="506"/>
      <c r="AB109" s="506"/>
      <c r="AC109" s="506"/>
      <c r="AD109" s="506"/>
      <c r="AE109" s="506"/>
      <c r="AF109" s="506"/>
      <c r="AG109" s="506"/>
      <c r="AH109" s="506"/>
      <c r="AI109" s="506"/>
      <c r="AJ109" s="507"/>
      <c r="AK109" s="506"/>
      <c r="AL109" s="506"/>
      <c r="AM109" s="506"/>
      <c r="AN109" s="506"/>
      <c r="AO109" s="506"/>
      <c r="AP109" s="506"/>
      <c r="AQ109" s="506"/>
      <c r="AR109" s="506"/>
      <c r="AS109" s="506"/>
      <c r="AT109" s="506"/>
      <c r="AU109" s="506"/>
      <c r="AV109" s="506"/>
      <c r="AW109" s="506"/>
      <c r="AX109" s="507"/>
      <c r="AY109" s="506"/>
      <c r="AZ109" s="506"/>
      <c r="BA109" s="506"/>
      <c r="BB109" s="506"/>
      <c r="BC109" s="506"/>
      <c r="BD109" s="506"/>
      <c r="BE109" s="506"/>
      <c r="BF109" s="506"/>
      <c r="BG109" s="506"/>
      <c r="BH109" s="506"/>
      <c r="BI109" s="506"/>
      <c r="BJ109" s="506"/>
      <c r="BK109" s="507"/>
      <c r="BL109" s="506"/>
      <c r="BM109" s="506"/>
      <c r="BN109" s="506"/>
      <c r="BO109" s="506"/>
      <c r="BP109" s="506"/>
      <c r="BQ109" s="506"/>
      <c r="BR109" s="506"/>
      <c r="BS109" s="506"/>
      <c r="BT109" s="506"/>
      <c r="BU109" s="506"/>
      <c r="BV109" s="506"/>
      <c r="BW109" s="506"/>
      <c r="BX109" s="506"/>
      <c r="BZ109" s="506"/>
      <c r="CA109" s="506"/>
      <c r="CD109" s="506"/>
      <c r="CE109" s="506"/>
    </row>
    <row r="110" spans="1:83" ht="11.25" customHeight="1">
      <c r="A110" s="506"/>
      <c r="B110" s="507"/>
      <c r="C110" s="507"/>
      <c r="D110" s="507"/>
      <c r="E110" s="506"/>
      <c r="F110" s="506"/>
      <c r="G110" s="506"/>
      <c r="H110" s="507"/>
      <c r="I110" s="506"/>
      <c r="J110" s="506"/>
      <c r="K110" s="506"/>
      <c r="L110" s="506"/>
      <c r="M110" s="506"/>
      <c r="N110" s="506"/>
      <c r="O110" s="506"/>
      <c r="P110" s="506"/>
      <c r="Q110" s="506"/>
      <c r="R110" s="506"/>
      <c r="S110" s="506"/>
      <c r="T110" s="506"/>
      <c r="U110" s="506"/>
      <c r="V110" s="506"/>
      <c r="W110" s="506"/>
      <c r="X110" s="506"/>
      <c r="Y110" s="506"/>
      <c r="Z110" s="506"/>
      <c r="AA110" s="506"/>
      <c r="AB110" s="506"/>
      <c r="AC110" s="506"/>
      <c r="AD110" s="506"/>
      <c r="AE110" s="506"/>
      <c r="AF110" s="506"/>
      <c r="AG110" s="506"/>
      <c r="AH110" s="506"/>
      <c r="AI110" s="506"/>
      <c r="AJ110" s="507"/>
      <c r="AK110" s="506"/>
      <c r="AL110" s="506"/>
      <c r="AM110" s="506"/>
      <c r="AN110" s="506"/>
      <c r="AO110" s="506"/>
      <c r="AP110" s="506"/>
      <c r="AQ110" s="506"/>
      <c r="AR110" s="506"/>
      <c r="AS110" s="506"/>
      <c r="AT110" s="506"/>
      <c r="AU110" s="506"/>
      <c r="AV110" s="506"/>
      <c r="AW110" s="506"/>
      <c r="AX110" s="507"/>
      <c r="AY110" s="506"/>
      <c r="AZ110" s="506"/>
      <c r="BA110" s="506"/>
      <c r="BB110" s="506"/>
      <c r="BC110" s="506"/>
      <c r="BD110" s="506"/>
      <c r="BE110" s="506"/>
      <c r="BF110" s="506"/>
      <c r="BG110" s="506"/>
      <c r="BH110" s="506"/>
      <c r="BI110" s="506"/>
      <c r="BJ110" s="506"/>
      <c r="BK110" s="507"/>
      <c r="BL110" s="506"/>
      <c r="BM110" s="506"/>
      <c r="BN110" s="506"/>
      <c r="BO110" s="506"/>
      <c r="BP110" s="506"/>
      <c r="BQ110" s="506"/>
      <c r="BR110" s="506"/>
      <c r="BS110" s="506"/>
      <c r="BT110" s="506"/>
      <c r="BU110" s="506"/>
      <c r="BV110" s="506"/>
      <c r="BW110" s="506"/>
      <c r="BX110" s="506"/>
      <c r="BZ110" s="506"/>
      <c r="CA110" s="506"/>
      <c r="CD110" s="506"/>
      <c r="CE110" s="506"/>
    </row>
    <row r="111" spans="1:83" ht="11.25" customHeight="1">
      <c r="A111" s="506"/>
      <c r="B111" s="507"/>
      <c r="C111" s="507"/>
      <c r="D111" s="507"/>
      <c r="E111" s="506"/>
      <c r="F111" s="506"/>
      <c r="G111" s="506"/>
      <c r="H111" s="507"/>
      <c r="I111" s="506"/>
      <c r="J111" s="506"/>
      <c r="K111" s="506"/>
      <c r="L111" s="506"/>
      <c r="M111" s="506"/>
      <c r="N111" s="506"/>
      <c r="O111" s="506"/>
      <c r="P111" s="506"/>
      <c r="Q111" s="506"/>
      <c r="R111" s="506"/>
      <c r="S111" s="506"/>
      <c r="T111" s="506"/>
      <c r="U111" s="506"/>
      <c r="V111" s="506"/>
      <c r="W111" s="506"/>
      <c r="X111" s="506"/>
      <c r="Y111" s="506"/>
      <c r="Z111" s="506"/>
      <c r="AA111" s="506"/>
      <c r="AB111" s="506"/>
      <c r="AC111" s="506"/>
      <c r="AD111" s="506"/>
      <c r="AE111" s="506"/>
      <c r="AF111" s="506"/>
      <c r="AG111" s="506"/>
      <c r="AH111" s="506"/>
      <c r="AI111" s="506"/>
      <c r="AJ111" s="507"/>
      <c r="AK111" s="506"/>
      <c r="AL111" s="506"/>
      <c r="AM111" s="506"/>
      <c r="AN111" s="506"/>
      <c r="AO111" s="506"/>
      <c r="AP111" s="506"/>
      <c r="AQ111" s="506"/>
      <c r="AR111" s="506"/>
      <c r="AS111" s="506"/>
      <c r="AT111" s="506"/>
      <c r="AU111" s="506"/>
      <c r="AV111" s="506"/>
      <c r="AW111" s="506"/>
      <c r="AX111" s="507"/>
      <c r="AY111" s="506"/>
      <c r="AZ111" s="506"/>
      <c r="BA111" s="506"/>
      <c r="BB111" s="506"/>
      <c r="BC111" s="506"/>
      <c r="BD111" s="506"/>
      <c r="BE111" s="506"/>
      <c r="BF111" s="506"/>
      <c r="BG111" s="506"/>
      <c r="BH111" s="506"/>
      <c r="BI111" s="506"/>
      <c r="BJ111" s="506"/>
      <c r="BK111" s="507"/>
      <c r="BL111" s="506"/>
      <c r="BM111" s="506"/>
      <c r="BN111" s="506"/>
      <c r="BO111" s="506"/>
      <c r="BP111" s="506"/>
      <c r="BQ111" s="506"/>
      <c r="BR111" s="506"/>
      <c r="BS111" s="506"/>
      <c r="BT111" s="506"/>
      <c r="BU111" s="506"/>
      <c r="BV111" s="506"/>
      <c r="BW111" s="506"/>
      <c r="BX111" s="506"/>
      <c r="BZ111" s="506"/>
      <c r="CA111" s="506"/>
      <c r="CD111" s="506"/>
      <c r="CE111" s="506"/>
    </row>
    <row r="112" spans="1:83" ht="11.25" customHeight="1">
      <c r="A112" s="506"/>
      <c r="B112" s="507"/>
      <c r="C112" s="507"/>
      <c r="D112" s="507"/>
      <c r="E112" s="506"/>
      <c r="F112" s="506"/>
      <c r="G112" s="506"/>
      <c r="H112" s="507"/>
      <c r="I112" s="506"/>
      <c r="J112" s="506"/>
      <c r="K112" s="506"/>
      <c r="L112" s="506"/>
      <c r="M112" s="506"/>
      <c r="N112" s="506"/>
      <c r="O112" s="506"/>
      <c r="P112" s="506"/>
      <c r="Q112" s="506"/>
      <c r="R112" s="506"/>
      <c r="S112" s="506"/>
      <c r="T112" s="506"/>
      <c r="U112" s="506"/>
      <c r="V112" s="506"/>
      <c r="W112" s="506"/>
      <c r="X112" s="506"/>
      <c r="Y112" s="506"/>
      <c r="Z112" s="506"/>
      <c r="AA112" s="506"/>
      <c r="AB112" s="506"/>
      <c r="AC112" s="506"/>
      <c r="AD112" s="506"/>
      <c r="AE112" s="506"/>
      <c r="AF112" s="506"/>
      <c r="AG112" s="506"/>
      <c r="AH112" s="506"/>
      <c r="AI112" s="506"/>
      <c r="AJ112" s="507"/>
      <c r="AK112" s="506"/>
      <c r="AL112" s="506"/>
      <c r="AM112" s="506"/>
      <c r="AN112" s="506"/>
      <c r="AO112" s="506"/>
      <c r="AP112" s="506"/>
      <c r="AQ112" s="506"/>
      <c r="AR112" s="506"/>
      <c r="AS112" s="506"/>
      <c r="AT112" s="506"/>
      <c r="AU112" s="506"/>
      <c r="AV112" s="506"/>
      <c r="AW112" s="506"/>
      <c r="AX112" s="507"/>
      <c r="AY112" s="506"/>
      <c r="AZ112" s="506"/>
      <c r="BA112" s="506"/>
      <c r="BB112" s="506"/>
      <c r="BC112" s="506"/>
      <c r="BD112" s="506"/>
      <c r="BE112" s="506"/>
      <c r="BF112" s="506"/>
      <c r="BG112" s="506"/>
      <c r="BH112" s="506"/>
      <c r="BI112" s="506"/>
      <c r="BJ112" s="506"/>
      <c r="BK112" s="507"/>
      <c r="BL112" s="506"/>
      <c r="BM112" s="506"/>
      <c r="BN112" s="506"/>
      <c r="BO112" s="506"/>
      <c r="BP112" s="506"/>
      <c r="BQ112" s="506"/>
      <c r="BR112" s="506"/>
      <c r="BS112" s="506"/>
      <c r="BT112" s="506"/>
      <c r="BU112" s="506"/>
      <c r="BV112" s="506"/>
      <c r="BW112" s="506"/>
      <c r="BX112" s="506"/>
      <c r="BZ112" s="506"/>
      <c r="CA112" s="506"/>
      <c r="CD112" s="506"/>
      <c r="CE112" s="506"/>
    </row>
    <row r="113" spans="1:83" ht="11.25" customHeight="1">
      <c r="A113" s="506"/>
      <c r="B113" s="507"/>
      <c r="C113" s="507"/>
      <c r="D113" s="507"/>
      <c r="E113" s="506"/>
      <c r="F113" s="506"/>
      <c r="G113" s="506"/>
      <c r="H113" s="507"/>
      <c r="I113" s="506"/>
      <c r="J113" s="506"/>
      <c r="K113" s="506"/>
      <c r="L113" s="506"/>
      <c r="M113" s="506"/>
      <c r="N113" s="506"/>
      <c r="O113" s="506"/>
      <c r="P113" s="506"/>
      <c r="Q113" s="506"/>
      <c r="R113" s="506"/>
      <c r="S113" s="506"/>
      <c r="T113" s="506"/>
      <c r="U113" s="506"/>
      <c r="V113" s="506"/>
      <c r="W113" s="506"/>
      <c r="X113" s="506"/>
      <c r="Y113" s="506"/>
      <c r="Z113" s="506"/>
      <c r="AA113" s="506"/>
      <c r="AB113" s="506"/>
      <c r="AC113" s="506"/>
      <c r="AD113" s="506"/>
      <c r="AE113" s="506"/>
      <c r="AF113" s="506"/>
      <c r="AG113" s="506"/>
      <c r="AH113" s="506"/>
      <c r="AI113" s="506"/>
      <c r="AJ113" s="507"/>
      <c r="AK113" s="506"/>
      <c r="AL113" s="506"/>
      <c r="AM113" s="506"/>
      <c r="AN113" s="506"/>
      <c r="AO113" s="506"/>
      <c r="AP113" s="506"/>
      <c r="AQ113" s="506"/>
      <c r="AR113" s="506"/>
      <c r="AS113" s="506"/>
      <c r="AT113" s="506"/>
      <c r="AU113" s="506"/>
      <c r="AV113" s="506"/>
      <c r="AW113" s="506"/>
      <c r="AX113" s="507"/>
      <c r="AY113" s="506"/>
      <c r="AZ113" s="506"/>
      <c r="BA113" s="506"/>
      <c r="BB113" s="506"/>
      <c r="BC113" s="506"/>
      <c r="BD113" s="506"/>
      <c r="BE113" s="506"/>
      <c r="BF113" s="506"/>
      <c r="BG113" s="506"/>
      <c r="BH113" s="506"/>
      <c r="BI113" s="506"/>
      <c r="BJ113" s="506"/>
      <c r="BK113" s="507"/>
      <c r="BL113" s="506"/>
      <c r="BM113" s="506"/>
      <c r="BN113" s="506"/>
      <c r="BO113" s="506"/>
      <c r="BP113" s="506"/>
      <c r="BQ113" s="506"/>
      <c r="BR113" s="506"/>
      <c r="BS113" s="506"/>
      <c r="BT113" s="506"/>
      <c r="BU113" s="506"/>
      <c r="BV113" s="506"/>
      <c r="BW113" s="506"/>
      <c r="BX113" s="506"/>
      <c r="BZ113" s="506"/>
      <c r="CA113" s="506"/>
      <c r="CD113" s="506"/>
      <c r="CE113" s="506"/>
    </row>
    <row r="114" spans="1:83" ht="11.25" customHeight="1">
      <c r="A114" s="506"/>
      <c r="B114" s="507"/>
      <c r="C114" s="507"/>
      <c r="D114" s="507"/>
      <c r="E114" s="506"/>
      <c r="F114" s="506"/>
      <c r="G114" s="506"/>
      <c r="H114" s="507"/>
      <c r="I114" s="506"/>
      <c r="J114" s="506"/>
      <c r="K114" s="506"/>
      <c r="L114" s="506"/>
      <c r="M114" s="506"/>
      <c r="N114" s="506"/>
      <c r="O114" s="506"/>
      <c r="P114" s="506"/>
      <c r="Q114" s="506"/>
      <c r="R114" s="506"/>
      <c r="S114" s="506"/>
      <c r="T114" s="506"/>
      <c r="U114" s="506"/>
      <c r="V114" s="506"/>
      <c r="W114" s="506"/>
      <c r="X114" s="506"/>
      <c r="Y114" s="506"/>
      <c r="Z114" s="506"/>
      <c r="AA114" s="506"/>
      <c r="AB114" s="506"/>
      <c r="AC114" s="506"/>
      <c r="AD114" s="506"/>
      <c r="AE114" s="506"/>
      <c r="AF114" s="506"/>
      <c r="AG114" s="506"/>
      <c r="AH114" s="506"/>
      <c r="AI114" s="506"/>
      <c r="AJ114" s="507"/>
      <c r="AK114" s="506"/>
      <c r="AL114" s="506"/>
      <c r="AM114" s="506"/>
      <c r="AN114" s="506"/>
      <c r="AO114" s="506"/>
      <c r="AP114" s="506"/>
      <c r="AQ114" s="506"/>
      <c r="AR114" s="506"/>
      <c r="AS114" s="506"/>
      <c r="AT114" s="506"/>
      <c r="AU114" s="506"/>
      <c r="AV114" s="506"/>
      <c r="AW114" s="506"/>
      <c r="AX114" s="507"/>
      <c r="AY114" s="506"/>
      <c r="AZ114" s="506"/>
      <c r="BA114" s="506"/>
      <c r="BB114" s="506"/>
      <c r="BC114" s="506"/>
      <c r="BD114" s="506"/>
      <c r="BE114" s="506"/>
      <c r="BF114" s="506"/>
      <c r="BG114" s="506"/>
      <c r="BH114" s="506"/>
      <c r="BI114" s="506"/>
      <c r="BJ114" s="506"/>
      <c r="BK114" s="507"/>
      <c r="BL114" s="506"/>
      <c r="BM114" s="506"/>
      <c r="BN114" s="506"/>
      <c r="BO114" s="506"/>
      <c r="BP114" s="506"/>
      <c r="BQ114" s="506"/>
      <c r="BR114" s="506"/>
      <c r="BS114" s="506"/>
      <c r="BT114" s="506"/>
      <c r="BU114" s="506"/>
      <c r="BV114" s="506"/>
      <c r="BW114" s="506"/>
      <c r="BX114" s="506"/>
      <c r="BZ114" s="506"/>
      <c r="CA114" s="506"/>
      <c r="CD114" s="506"/>
      <c r="CE114" s="506"/>
    </row>
    <row r="115" spans="1:83" ht="11.25" customHeight="1">
      <c r="A115" s="506"/>
      <c r="B115" s="507"/>
      <c r="C115" s="507"/>
      <c r="D115" s="507"/>
      <c r="E115" s="506"/>
      <c r="F115" s="506"/>
      <c r="G115" s="506"/>
      <c r="H115" s="507"/>
      <c r="I115" s="506"/>
      <c r="J115" s="506"/>
      <c r="K115" s="506"/>
      <c r="L115" s="506"/>
      <c r="M115" s="506"/>
      <c r="N115" s="506"/>
      <c r="O115" s="506"/>
      <c r="P115" s="506"/>
      <c r="Q115" s="506"/>
      <c r="R115" s="506"/>
      <c r="S115" s="506"/>
      <c r="T115" s="506"/>
      <c r="U115" s="506"/>
      <c r="V115" s="506"/>
      <c r="W115" s="506"/>
      <c r="X115" s="506"/>
      <c r="Y115" s="506"/>
      <c r="Z115" s="506"/>
      <c r="AA115" s="506"/>
      <c r="AB115" s="506"/>
      <c r="AC115" s="506"/>
      <c r="AD115" s="506"/>
      <c r="AE115" s="506"/>
      <c r="AF115" s="506"/>
      <c r="AG115" s="506"/>
      <c r="AH115" s="506"/>
      <c r="AI115" s="506"/>
      <c r="AJ115" s="507"/>
      <c r="AK115" s="506"/>
      <c r="AL115" s="506"/>
      <c r="AM115" s="506"/>
      <c r="AN115" s="506"/>
      <c r="AO115" s="506"/>
      <c r="AP115" s="506"/>
      <c r="AQ115" s="506"/>
      <c r="AR115" s="506"/>
      <c r="AS115" s="506"/>
      <c r="AT115" s="506"/>
      <c r="AU115" s="506"/>
      <c r="AV115" s="506"/>
      <c r="AW115" s="506"/>
      <c r="AX115" s="507"/>
      <c r="AY115" s="506"/>
      <c r="AZ115" s="506"/>
      <c r="BA115" s="506"/>
      <c r="BB115" s="506"/>
      <c r="BC115" s="506"/>
      <c r="BD115" s="506"/>
      <c r="BE115" s="506"/>
      <c r="BF115" s="506"/>
      <c r="BG115" s="506"/>
      <c r="BH115" s="506"/>
      <c r="BI115" s="506"/>
      <c r="BJ115" s="506"/>
      <c r="BK115" s="507"/>
      <c r="BL115" s="506"/>
      <c r="BM115" s="506"/>
      <c r="BN115" s="506"/>
      <c r="BO115" s="506"/>
      <c r="BP115" s="506"/>
      <c r="BQ115" s="506"/>
      <c r="BR115" s="506"/>
      <c r="BS115" s="506"/>
      <c r="BT115" s="506"/>
      <c r="BU115" s="506"/>
      <c r="BV115" s="506"/>
      <c r="BW115" s="506"/>
      <c r="BX115" s="506"/>
      <c r="BZ115" s="506"/>
      <c r="CA115" s="506"/>
      <c r="CD115" s="506"/>
      <c r="CE115" s="506"/>
    </row>
    <row r="116" spans="1:83" ht="11.25" customHeight="1">
      <c r="A116" s="506"/>
      <c r="B116" s="507"/>
      <c r="C116" s="507"/>
      <c r="D116" s="507"/>
      <c r="E116" s="506"/>
      <c r="F116" s="506"/>
      <c r="G116" s="506"/>
      <c r="H116" s="507"/>
      <c r="I116" s="506"/>
      <c r="J116" s="506"/>
      <c r="K116" s="506"/>
      <c r="L116" s="506"/>
      <c r="M116" s="506"/>
      <c r="N116" s="506"/>
      <c r="O116" s="506"/>
      <c r="P116" s="506"/>
      <c r="Q116" s="506"/>
      <c r="R116" s="506"/>
      <c r="S116" s="506"/>
      <c r="T116" s="506"/>
      <c r="U116" s="506"/>
      <c r="V116" s="506"/>
      <c r="W116" s="506"/>
      <c r="X116" s="506"/>
      <c r="Y116" s="506"/>
      <c r="Z116" s="506"/>
      <c r="AA116" s="506"/>
      <c r="AB116" s="506"/>
      <c r="AC116" s="506"/>
      <c r="AD116" s="506"/>
      <c r="AE116" s="506"/>
      <c r="AF116" s="506"/>
      <c r="AG116" s="506"/>
      <c r="AH116" s="506"/>
      <c r="AI116" s="506"/>
      <c r="AJ116" s="507"/>
      <c r="AK116" s="506"/>
      <c r="AL116" s="506"/>
      <c r="AM116" s="506"/>
      <c r="AN116" s="506"/>
      <c r="AO116" s="506"/>
      <c r="AP116" s="506"/>
      <c r="AQ116" s="506"/>
      <c r="AR116" s="506"/>
      <c r="AS116" s="506"/>
      <c r="AT116" s="506"/>
      <c r="AU116" s="506"/>
      <c r="AV116" s="506"/>
      <c r="AW116" s="506"/>
      <c r="AX116" s="507"/>
      <c r="AY116" s="506"/>
      <c r="AZ116" s="506"/>
      <c r="BA116" s="506"/>
      <c r="BB116" s="506"/>
      <c r="BC116" s="506"/>
      <c r="BD116" s="506"/>
      <c r="BE116" s="506"/>
      <c r="BF116" s="506"/>
      <c r="BG116" s="506"/>
      <c r="BH116" s="506"/>
      <c r="BI116" s="506"/>
      <c r="BJ116" s="506"/>
      <c r="BK116" s="507"/>
      <c r="BL116" s="506"/>
      <c r="BM116" s="506"/>
      <c r="BN116" s="506"/>
      <c r="BO116" s="506"/>
      <c r="BP116" s="506"/>
      <c r="BQ116" s="506"/>
      <c r="BR116" s="506"/>
      <c r="BS116" s="506"/>
      <c r="BT116" s="506"/>
      <c r="BU116" s="506"/>
      <c r="BV116" s="506"/>
      <c r="BW116" s="506"/>
      <c r="BX116" s="506"/>
      <c r="BZ116" s="506"/>
      <c r="CA116" s="506"/>
      <c r="CD116" s="506"/>
      <c r="CE116" s="506"/>
    </row>
    <row r="117" spans="1:83" ht="11.25" customHeight="1">
      <c r="A117" s="506"/>
      <c r="B117" s="507"/>
      <c r="C117" s="507"/>
      <c r="D117" s="507"/>
      <c r="E117" s="506"/>
      <c r="F117" s="506"/>
      <c r="G117" s="506"/>
      <c r="H117" s="507"/>
      <c r="I117" s="506"/>
      <c r="J117" s="506"/>
      <c r="K117" s="506"/>
      <c r="L117" s="506"/>
      <c r="M117" s="506"/>
      <c r="N117" s="506"/>
      <c r="O117" s="506"/>
      <c r="P117" s="506"/>
      <c r="Q117" s="506"/>
      <c r="R117" s="506"/>
      <c r="S117" s="506"/>
      <c r="T117" s="506"/>
      <c r="U117" s="506"/>
      <c r="V117" s="506"/>
      <c r="W117" s="506"/>
      <c r="X117" s="506"/>
      <c r="Y117" s="506"/>
      <c r="Z117" s="506"/>
      <c r="AA117" s="506"/>
      <c r="AB117" s="506"/>
      <c r="AC117" s="506"/>
      <c r="AD117" s="506"/>
      <c r="AE117" s="506"/>
      <c r="AF117" s="506"/>
      <c r="AG117" s="506"/>
      <c r="AH117" s="506"/>
      <c r="AI117" s="506"/>
      <c r="AJ117" s="507"/>
      <c r="AK117" s="506"/>
      <c r="AL117" s="506"/>
      <c r="AM117" s="506"/>
      <c r="AN117" s="506"/>
      <c r="AO117" s="506"/>
      <c r="AP117" s="506"/>
      <c r="AQ117" s="506"/>
      <c r="AR117" s="506"/>
      <c r="AS117" s="506"/>
      <c r="AT117" s="506"/>
      <c r="AU117" s="506"/>
      <c r="AV117" s="506"/>
      <c r="AW117" s="506"/>
      <c r="AX117" s="507"/>
      <c r="AY117" s="506"/>
      <c r="AZ117" s="506"/>
      <c r="BA117" s="506"/>
      <c r="BB117" s="506"/>
      <c r="BC117" s="506"/>
      <c r="BD117" s="506"/>
      <c r="BE117" s="506"/>
      <c r="BF117" s="506"/>
      <c r="BG117" s="506"/>
      <c r="BH117" s="506"/>
      <c r="BI117" s="506"/>
      <c r="BJ117" s="506"/>
      <c r="BK117" s="507"/>
      <c r="BL117" s="506"/>
      <c r="BM117" s="506"/>
      <c r="BN117" s="506"/>
      <c r="BO117" s="506"/>
      <c r="BP117" s="506"/>
      <c r="BQ117" s="506"/>
      <c r="BR117" s="506"/>
      <c r="BS117" s="506"/>
      <c r="BT117" s="506"/>
      <c r="BU117" s="506"/>
      <c r="BV117" s="506"/>
      <c r="BW117" s="506"/>
      <c r="BX117" s="506"/>
      <c r="BZ117" s="506"/>
      <c r="CA117" s="506"/>
      <c r="CD117" s="506"/>
      <c r="CE117" s="506"/>
    </row>
    <row r="118" spans="1:83" ht="11.25" customHeight="1">
      <c r="A118" s="506"/>
      <c r="B118" s="507"/>
      <c r="C118" s="507"/>
      <c r="D118" s="507"/>
      <c r="E118" s="506"/>
      <c r="F118" s="506"/>
      <c r="G118" s="506"/>
      <c r="H118" s="507"/>
      <c r="I118" s="506"/>
      <c r="J118" s="506"/>
      <c r="K118" s="506"/>
      <c r="L118" s="506"/>
      <c r="M118" s="506"/>
      <c r="N118" s="506"/>
      <c r="O118" s="506"/>
      <c r="P118" s="506"/>
      <c r="Q118" s="506"/>
      <c r="R118" s="506"/>
      <c r="S118" s="506"/>
      <c r="T118" s="506"/>
      <c r="U118" s="506"/>
      <c r="V118" s="506"/>
      <c r="W118" s="506"/>
      <c r="X118" s="506"/>
      <c r="Y118" s="506"/>
      <c r="Z118" s="506"/>
      <c r="AA118" s="506"/>
      <c r="AB118" s="506"/>
      <c r="AC118" s="506"/>
      <c r="AD118" s="506"/>
      <c r="AE118" s="506"/>
      <c r="AF118" s="506"/>
      <c r="AG118" s="506"/>
      <c r="AH118" s="506"/>
      <c r="AI118" s="506"/>
      <c r="AJ118" s="507"/>
      <c r="AK118" s="506"/>
      <c r="AL118" s="506"/>
      <c r="AM118" s="506"/>
      <c r="AN118" s="506"/>
      <c r="AO118" s="506"/>
      <c r="AP118" s="506"/>
      <c r="AQ118" s="506"/>
      <c r="AR118" s="506"/>
      <c r="AS118" s="506"/>
      <c r="AT118" s="506"/>
      <c r="AU118" s="506"/>
      <c r="AV118" s="506"/>
      <c r="AW118" s="506"/>
      <c r="AX118" s="507"/>
      <c r="AY118" s="506"/>
      <c r="AZ118" s="506"/>
      <c r="BA118" s="506"/>
      <c r="BB118" s="506"/>
      <c r="BC118" s="506"/>
      <c r="BD118" s="506"/>
      <c r="BE118" s="506"/>
      <c r="BF118" s="506"/>
      <c r="BG118" s="506"/>
      <c r="BH118" s="506"/>
      <c r="BI118" s="506"/>
      <c r="BJ118" s="506"/>
      <c r="BK118" s="507"/>
      <c r="BL118" s="506"/>
      <c r="BM118" s="506"/>
      <c r="BN118" s="506"/>
      <c r="BO118" s="506"/>
      <c r="BP118" s="506"/>
      <c r="BQ118" s="506"/>
      <c r="BR118" s="506"/>
      <c r="BS118" s="506"/>
      <c r="BT118" s="506"/>
      <c r="BU118" s="506"/>
      <c r="BV118" s="506"/>
      <c r="BW118" s="506"/>
      <c r="BX118" s="506"/>
      <c r="BZ118" s="506"/>
      <c r="CA118" s="506"/>
      <c r="CD118" s="506"/>
      <c r="CE118" s="506"/>
    </row>
    <row r="119" spans="1:83" ht="11.25" customHeight="1">
      <c r="A119" s="506"/>
      <c r="B119" s="507"/>
      <c r="C119" s="507"/>
      <c r="D119" s="507"/>
      <c r="E119" s="506"/>
      <c r="F119" s="506"/>
      <c r="G119" s="506"/>
      <c r="H119" s="507"/>
      <c r="I119" s="506"/>
      <c r="J119" s="506"/>
      <c r="K119" s="506"/>
      <c r="L119" s="506"/>
      <c r="M119" s="506"/>
      <c r="N119" s="506"/>
      <c r="O119" s="506"/>
      <c r="P119" s="506"/>
      <c r="Q119" s="506"/>
      <c r="R119" s="506"/>
      <c r="S119" s="506"/>
      <c r="T119" s="506"/>
      <c r="U119" s="506"/>
      <c r="V119" s="506"/>
      <c r="W119" s="506"/>
      <c r="X119" s="506"/>
      <c r="Y119" s="506"/>
      <c r="Z119" s="506"/>
      <c r="AA119" s="506"/>
      <c r="AB119" s="506"/>
      <c r="AC119" s="506"/>
      <c r="AD119" s="506"/>
      <c r="AE119" s="506"/>
      <c r="AF119" s="506"/>
      <c r="AG119" s="506"/>
      <c r="AH119" s="506"/>
      <c r="AI119" s="506"/>
      <c r="AJ119" s="507"/>
      <c r="AK119" s="506"/>
      <c r="AL119" s="506"/>
      <c r="AM119" s="506"/>
      <c r="AN119" s="506"/>
      <c r="AO119" s="506"/>
      <c r="AP119" s="506"/>
      <c r="AQ119" s="506"/>
      <c r="AR119" s="506"/>
      <c r="AS119" s="506"/>
      <c r="AT119" s="506"/>
      <c r="AU119" s="506"/>
      <c r="AV119" s="506"/>
      <c r="AW119" s="506"/>
      <c r="AX119" s="507"/>
      <c r="AY119" s="506"/>
      <c r="AZ119" s="506"/>
      <c r="BA119" s="506"/>
      <c r="BB119" s="506"/>
      <c r="BC119" s="506"/>
      <c r="BD119" s="506"/>
      <c r="BE119" s="506"/>
      <c r="BF119" s="506"/>
      <c r="BG119" s="506"/>
      <c r="BH119" s="506"/>
      <c r="BI119" s="506"/>
      <c r="BJ119" s="506"/>
      <c r="BK119" s="507"/>
      <c r="BL119" s="506"/>
      <c r="BM119" s="506"/>
      <c r="BN119" s="506"/>
      <c r="BO119" s="506"/>
      <c r="BP119" s="506"/>
      <c r="BQ119" s="506"/>
      <c r="BR119" s="506"/>
      <c r="BS119" s="506"/>
      <c r="BT119" s="506"/>
      <c r="BU119" s="506"/>
      <c r="BV119" s="506"/>
      <c r="BW119" s="506"/>
      <c r="BX119" s="506"/>
      <c r="BZ119" s="506"/>
      <c r="CA119" s="506"/>
      <c r="CD119" s="506"/>
      <c r="CE119" s="506"/>
    </row>
    <row r="120" spans="1:83" ht="11.25" customHeight="1">
      <c r="A120" s="506"/>
      <c r="B120" s="507"/>
      <c r="C120" s="507"/>
      <c r="D120" s="507"/>
      <c r="E120" s="506"/>
      <c r="F120" s="506"/>
      <c r="G120" s="506"/>
      <c r="H120" s="507"/>
      <c r="I120" s="506"/>
      <c r="J120" s="506"/>
      <c r="K120" s="506"/>
      <c r="L120" s="506"/>
      <c r="M120" s="506"/>
      <c r="N120" s="506"/>
      <c r="O120" s="506"/>
      <c r="P120" s="506"/>
      <c r="Q120" s="506"/>
      <c r="R120" s="506"/>
      <c r="S120" s="506"/>
      <c r="T120" s="506"/>
      <c r="U120" s="506"/>
      <c r="V120" s="506"/>
      <c r="W120" s="506"/>
      <c r="X120" s="506"/>
      <c r="Y120" s="506"/>
      <c r="Z120" s="506"/>
      <c r="AA120" s="506"/>
      <c r="AB120" s="506"/>
      <c r="AC120" s="506"/>
      <c r="AD120" s="506"/>
      <c r="AE120" s="506"/>
      <c r="AF120" s="506"/>
      <c r="AG120" s="506"/>
      <c r="AH120" s="506"/>
      <c r="AI120" s="506"/>
      <c r="AJ120" s="507"/>
      <c r="AK120" s="506"/>
      <c r="AL120" s="506"/>
      <c r="AM120" s="506"/>
      <c r="AN120" s="506"/>
      <c r="AO120" s="506"/>
      <c r="AP120" s="506"/>
      <c r="AQ120" s="506"/>
      <c r="AR120" s="506"/>
      <c r="AS120" s="506"/>
      <c r="AT120" s="506"/>
      <c r="AU120" s="506"/>
      <c r="AV120" s="506"/>
      <c r="AW120" s="506"/>
      <c r="AX120" s="507"/>
      <c r="AY120" s="506"/>
      <c r="AZ120" s="506"/>
      <c r="BA120" s="506"/>
      <c r="BB120" s="506"/>
      <c r="BC120" s="506"/>
      <c r="BD120" s="506"/>
      <c r="BE120" s="506"/>
      <c r="BF120" s="506"/>
      <c r="BG120" s="506"/>
      <c r="BH120" s="506"/>
      <c r="BI120" s="506"/>
      <c r="BJ120" s="506"/>
      <c r="BK120" s="507"/>
      <c r="BL120" s="506"/>
      <c r="BM120" s="506"/>
      <c r="BN120" s="506"/>
      <c r="BO120" s="506"/>
      <c r="BP120" s="506"/>
      <c r="BQ120" s="506"/>
      <c r="BR120" s="506"/>
      <c r="BS120" s="506"/>
      <c r="BT120" s="506"/>
      <c r="BU120" s="506"/>
      <c r="BV120" s="506"/>
      <c r="BW120" s="506"/>
      <c r="BX120" s="506"/>
      <c r="BZ120" s="506"/>
      <c r="CA120" s="506"/>
      <c r="CD120" s="506"/>
      <c r="CE120" s="506"/>
    </row>
    <row r="121" spans="1:83" ht="11.25" customHeight="1">
      <c r="A121" s="506"/>
      <c r="B121" s="507"/>
      <c r="C121" s="507"/>
      <c r="D121" s="507"/>
      <c r="E121" s="506"/>
      <c r="F121" s="506"/>
      <c r="G121" s="506"/>
      <c r="H121" s="507"/>
      <c r="I121" s="506"/>
      <c r="J121" s="506"/>
      <c r="K121" s="506"/>
      <c r="L121" s="506"/>
      <c r="M121" s="506"/>
      <c r="N121" s="506"/>
      <c r="O121" s="506"/>
      <c r="P121" s="506"/>
      <c r="Q121" s="506"/>
      <c r="R121" s="506"/>
      <c r="S121" s="506"/>
      <c r="T121" s="506"/>
      <c r="U121" s="506"/>
      <c r="V121" s="506"/>
      <c r="W121" s="506"/>
      <c r="X121" s="506"/>
      <c r="Y121" s="506"/>
      <c r="Z121" s="506"/>
      <c r="AA121" s="506"/>
      <c r="AB121" s="506"/>
      <c r="AC121" s="506"/>
      <c r="AD121" s="506"/>
      <c r="AE121" s="506"/>
      <c r="AF121" s="506"/>
      <c r="AG121" s="506"/>
      <c r="AH121" s="506"/>
      <c r="AI121" s="506"/>
      <c r="AJ121" s="507"/>
      <c r="AK121" s="506"/>
      <c r="AL121" s="506"/>
      <c r="AM121" s="506"/>
      <c r="AN121" s="506"/>
      <c r="AO121" s="506"/>
      <c r="AP121" s="506"/>
      <c r="AQ121" s="506"/>
      <c r="AR121" s="506"/>
      <c r="AS121" s="506"/>
      <c r="AT121" s="506"/>
      <c r="AU121" s="506"/>
      <c r="AV121" s="506"/>
      <c r="AW121" s="506"/>
      <c r="AX121" s="507"/>
      <c r="AY121" s="506"/>
      <c r="AZ121" s="506"/>
      <c r="BA121" s="506"/>
      <c r="BB121" s="506"/>
      <c r="BC121" s="506"/>
      <c r="BD121" s="506"/>
      <c r="BE121" s="506"/>
      <c r="BF121" s="506"/>
      <c r="BG121" s="506"/>
      <c r="BH121" s="506"/>
      <c r="BI121" s="506"/>
      <c r="BJ121" s="506"/>
      <c r="BK121" s="507"/>
      <c r="BL121" s="506"/>
      <c r="BM121" s="506"/>
      <c r="BN121" s="506"/>
      <c r="BO121" s="506"/>
      <c r="BP121" s="506"/>
      <c r="BQ121" s="506"/>
      <c r="BR121" s="506"/>
      <c r="BS121" s="506"/>
      <c r="BT121" s="506"/>
      <c r="BU121" s="506"/>
      <c r="BV121" s="506"/>
      <c r="BW121" s="506"/>
      <c r="BX121" s="506"/>
      <c r="BZ121" s="506"/>
      <c r="CA121" s="506"/>
      <c r="CD121" s="506"/>
      <c r="CE121" s="506"/>
    </row>
    <row r="122" spans="1:83" ht="11.25" customHeight="1">
      <c r="A122" s="506"/>
      <c r="B122" s="507"/>
      <c r="C122" s="507"/>
      <c r="D122" s="507"/>
      <c r="E122" s="506"/>
      <c r="F122" s="506"/>
      <c r="G122" s="506"/>
      <c r="H122" s="507"/>
      <c r="I122" s="506"/>
      <c r="J122" s="506"/>
      <c r="K122" s="506"/>
      <c r="L122" s="506"/>
      <c r="M122" s="506"/>
      <c r="N122" s="506"/>
      <c r="O122" s="506"/>
      <c r="P122" s="506"/>
      <c r="Q122" s="506"/>
      <c r="R122" s="506"/>
      <c r="S122" s="506"/>
      <c r="T122" s="506"/>
      <c r="U122" s="506"/>
      <c r="V122" s="506"/>
      <c r="W122" s="506"/>
      <c r="X122" s="506"/>
      <c r="Y122" s="506"/>
      <c r="Z122" s="506"/>
      <c r="AA122" s="506"/>
      <c r="AB122" s="506"/>
      <c r="AC122" s="506"/>
      <c r="AD122" s="506"/>
      <c r="AE122" s="506"/>
      <c r="AF122" s="506"/>
      <c r="AG122" s="506"/>
      <c r="AH122" s="506"/>
      <c r="AI122" s="506"/>
      <c r="AJ122" s="507"/>
      <c r="AK122" s="506"/>
      <c r="AL122" s="506"/>
      <c r="AM122" s="506"/>
      <c r="AN122" s="506"/>
      <c r="AO122" s="506"/>
      <c r="AP122" s="506"/>
      <c r="AQ122" s="506"/>
      <c r="AR122" s="506"/>
      <c r="AS122" s="506"/>
      <c r="AT122" s="506"/>
      <c r="AU122" s="506"/>
      <c r="AV122" s="506"/>
      <c r="AW122" s="506"/>
      <c r="AX122" s="507"/>
      <c r="AY122" s="506"/>
      <c r="AZ122" s="506"/>
      <c r="BA122" s="506"/>
      <c r="BB122" s="506"/>
      <c r="BC122" s="506"/>
      <c r="BD122" s="506"/>
      <c r="BE122" s="506"/>
      <c r="BF122" s="506"/>
      <c r="BG122" s="506"/>
      <c r="BH122" s="506"/>
      <c r="BI122" s="506"/>
      <c r="BJ122" s="506"/>
      <c r="BK122" s="507"/>
      <c r="BL122" s="506"/>
      <c r="BM122" s="506"/>
      <c r="BN122" s="506"/>
      <c r="BO122" s="506"/>
      <c r="BP122" s="506"/>
      <c r="BQ122" s="506"/>
      <c r="BR122" s="506"/>
      <c r="BS122" s="506"/>
      <c r="BT122" s="506"/>
      <c r="BU122" s="506"/>
      <c r="BV122" s="506"/>
      <c r="BW122" s="506"/>
      <c r="BX122" s="506"/>
      <c r="BZ122" s="506"/>
      <c r="CA122" s="506"/>
      <c r="CD122" s="506"/>
      <c r="CE122" s="506"/>
    </row>
    <row r="123" spans="1:83" ht="11.25" customHeight="1">
      <c r="A123" s="506"/>
      <c r="B123" s="507"/>
      <c r="C123" s="507"/>
      <c r="D123" s="507"/>
      <c r="E123" s="506"/>
      <c r="F123" s="506"/>
      <c r="G123" s="506"/>
      <c r="H123" s="507"/>
      <c r="I123" s="506"/>
      <c r="J123" s="506"/>
      <c r="K123" s="506"/>
      <c r="L123" s="506"/>
      <c r="M123" s="506"/>
      <c r="N123" s="506"/>
      <c r="O123" s="506"/>
      <c r="P123" s="506"/>
      <c r="Q123" s="506"/>
      <c r="R123" s="506"/>
      <c r="S123" s="506"/>
      <c r="T123" s="506"/>
      <c r="U123" s="506"/>
      <c r="V123" s="506"/>
      <c r="W123" s="506"/>
      <c r="X123" s="506"/>
      <c r="Y123" s="506"/>
      <c r="Z123" s="506"/>
      <c r="AA123" s="506"/>
      <c r="AB123" s="506"/>
      <c r="AC123" s="506"/>
      <c r="AD123" s="506"/>
      <c r="AE123" s="506"/>
      <c r="AF123" s="506"/>
      <c r="AG123" s="506"/>
      <c r="AH123" s="506"/>
      <c r="AI123" s="506"/>
      <c r="AJ123" s="507"/>
      <c r="AK123" s="506"/>
      <c r="AL123" s="506"/>
      <c r="AM123" s="506"/>
      <c r="AN123" s="506"/>
      <c r="AO123" s="506"/>
      <c r="AP123" s="506"/>
      <c r="AQ123" s="506"/>
      <c r="AR123" s="506"/>
      <c r="AS123" s="506"/>
      <c r="AT123" s="506"/>
      <c r="AU123" s="506"/>
      <c r="AV123" s="506"/>
      <c r="AW123" s="506"/>
      <c r="AX123" s="507"/>
      <c r="AY123" s="506"/>
      <c r="AZ123" s="506"/>
      <c r="BA123" s="506"/>
      <c r="BB123" s="506"/>
      <c r="BC123" s="506"/>
      <c r="BD123" s="506"/>
      <c r="BE123" s="506"/>
      <c r="BF123" s="506"/>
      <c r="BG123" s="506"/>
      <c r="BH123" s="506"/>
      <c r="BI123" s="506"/>
      <c r="BJ123" s="506"/>
      <c r="BK123" s="507"/>
      <c r="BL123" s="506"/>
      <c r="BM123" s="506"/>
      <c r="BN123" s="506"/>
      <c r="BO123" s="506"/>
      <c r="BP123" s="506"/>
      <c r="BQ123" s="506"/>
      <c r="BR123" s="506"/>
      <c r="BS123" s="506"/>
      <c r="BT123" s="506"/>
      <c r="BU123" s="506"/>
      <c r="BV123" s="506"/>
      <c r="BW123" s="506"/>
      <c r="BX123" s="506"/>
      <c r="BZ123" s="506"/>
      <c r="CA123" s="506"/>
      <c r="CD123" s="506"/>
      <c r="CE123" s="506"/>
    </row>
    <row r="124" spans="1:83" ht="11.25" customHeight="1">
      <c r="A124" s="506"/>
      <c r="B124" s="507"/>
      <c r="C124" s="507"/>
      <c r="D124" s="507"/>
      <c r="E124" s="506"/>
      <c r="F124" s="506"/>
      <c r="G124" s="506"/>
      <c r="H124" s="507"/>
      <c r="I124" s="506"/>
      <c r="J124" s="506"/>
      <c r="K124" s="506"/>
      <c r="L124" s="506"/>
      <c r="M124" s="506"/>
      <c r="N124" s="506"/>
      <c r="O124" s="506"/>
      <c r="P124" s="506"/>
      <c r="Q124" s="506"/>
      <c r="R124" s="506"/>
      <c r="S124" s="506"/>
      <c r="T124" s="506"/>
      <c r="U124" s="506"/>
      <c r="V124" s="506"/>
      <c r="W124" s="506"/>
      <c r="X124" s="506"/>
      <c r="Y124" s="506"/>
      <c r="Z124" s="506"/>
      <c r="AA124" s="506"/>
      <c r="AB124" s="506"/>
      <c r="AC124" s="506"/>
      <c r="AD124" s="506"/>
      <c r="AE124" s="506"/>
      <c r="AF124" s="506"/>
      <c r="AG124" s="506"/>
      <c r="AH124" s="506"/>
      <c r="AI124" s="506"/>
      <c r="AJ124" s="507"/>
      <c r="AK124" s="506"/>
      <c r="AL124" s="506"/>
      <c r="AM124" s="506"/>
      <c r="AN124" s="506"/>
      <c r="AO124" s="506"/>
      <c r="AP124" s="506"/>
      <c r="AQ124" s="506"/>
      <c r="AR124" s="506"/>
      <c r="AS124" s="506"/>
      <c r="AT124" s="506"/>
      <c r="AU124" s="506"/>
      <c r="AV124" s="506"/>
      <c r="AW124" s="506"/>
      <c r="AX124" s="507"/>
      <c r="AY124" s="506"/>
      <c r="AZ124" s="506"/>
      <c r="BA124" s="506"/>
      <c r="BB124" s="506"/>
      <c r="BC124" s="506"/>
      <c r="BD124" s="506"/>
      <c r="BE124" s="506"/>
      <c r="BF124" s="506"/>
      <c r="BG124" s="506"/>
      <c r="BH124" s="506"/>
      <c r="BI124" s="506"/>
      <c r="BJ124" s="506"/>
      <c r="BK124" s="507"/>
      <c r="BL124" s="506"/>
      <c r="BM124" s="506"/>
      <c r="BN124" s="506"/>
      <c r="BO124" s="506"/>
      <c r="BP124" s="506"/>
      <c r="BQ124" s="506"/>
      <c r="BR124" s="506"/>
      <c r="BS124" s="506"/>
      <c r="BT124" s="506"/>
      <c r="BU124" s="506"/>
      <c r="BV124" s="506"/>
      <c r="BW124" s="506"/>
      <c r="BX124" s="506"/>
      <c r="BZ124" s="506"/>
      <c r="CA124" s="506"/>
      <c r="CD124" s="506"/>
      <c r="CE124" s="506"/>
    </row>
    <row r="125" spans="1:83" ht="11.25" customHeight="1">
      <c r="A125" s="506"/>
      <c r="B125" s="507"/>
      <c r="C125" s="507"/>
      <c r="D125" s="507"/>
      <c r="E125" s="506"/>
      <c r="F125" s="506"/>
      <c r="G125" s="506"/>
      <c r="H125" s="507"/>
      <c r="I125" s="506"/>
      <c r="J125" s="506"/>
      <c r="K125" s="506"/>
      <c r="L125" s="506"/>
      <c r="M125" s="506"/>
      <c r="N125" s="506"/>
      <c r="O125" s="506"/>
      <c r="P125" s="506"/>
      <c r="Q125" s="506"/>
      <c r="R125" s="506"/>
      <c r="S125" s="506"/>
      <c r="T125" s="506"/>
      <c r="U125" s="506"/>
      <c r="V125" s="506"/>
      <c r="W125" s="506"/>
      <c r="X125" s="506"/>
      <c r="Y125" s="506"/>
      <c r="Z125" s="506"/>
      <c r="AA125" s="506"/>
      <c r="AB125" s="506"/>
      <c r="AC125" s="506"/>
      <c r="AD125" s="506"/>
      <c r="AE125" s="506"/>
      <c r="AF125" s="506"/>
      <c r="AG125" s="506"/>
      <c r="AH125" s="506"/>
      <c r="AI125" s="506"/>
      <c r="AJ125" s="507"/>
      <c r="AK125" s="506"/>
      <c r="AL125" s="506"/>
      <c r="AM125" s="506"/>
      <c r="AN125" s="506"/>
      <c r="AO125" s="506"/>
      <c r="AP125" s="506"/>
      <c r="AQ125" s="506"/>
      <c r="AR125" s="506"/>
      <c r="AS125" s="506"/>
      <c r="AT125" s="506"/>
      <c r="AU125" s="506"/>
      <c r="AV125" s="506"/>
      <c r="AW125" s="506"/>
      <c r="AX125" s="507"/>
      <c r="AY125" s="506"/>
      <c r="AZ125" s="506"/>
      <c r="BA125" s="506"/>
      <c r="BB125" s="506"/>
      <c r="BC125" s="506"/>
      <c r="BD125" s="506"/>
      <c r="BE125" s="506"/>
      <c r="BF125" s="506"/>
      <c r="BG125" s="506"/>
      <c r="BH125" s="506"/>
      <c r="BI125" s="506"/>
      <c r="BJ125" s="506"/>
      <c r="BK125" s="507"/>
      <c r="BL125" s="506"/>
      <c r="BM125" s="506"/>
      <c r="BN125" s="506"/>
      <c r="BO125" s="506"/>
      <c r="BP125" s="506"/>
      <c r="BQ125" s="506"/>
      <c r="BR125" s="506"/>
      <c r="BS125" s="506"/>
      <c r="BT125" s="506"/>
      <c r="BU125" s="506"/>
      <c r="BV125" s="506"/>
      <c r="BW125" s="506"/>
      <c r="BX125" s="506"/>
      <c r="BZ125" s="506"/>
      <c r="CA125" s="506"/>
      <c r="CD125" s="506"/>
      <c r="CE125" s="506"/>
    </row>
    <row r="126" spans="1:83" ht="11.25" customHeight="1">
      <c r="A126" s="506"/>
      <c r="B126" s="507"/>
      <c r="C126" s="507"/>
      <c r="D126" s="507"/>
      <c r="E126" s="506"/>
      <c r="F126" s="506"/>
      <c r="G126" s="506"/>
      <c r="H126" s="507"/>
      <c r="I126" s="506"/>
      <c r="J126" s="506"/>
      <c r="K126" s="506"/>
      <c r="L126" s="506"/>
      <c r="M126" s="506"/>
      <c r="N126" s="506"/>
      <c r="O126" s="506"/>
      <c r="P126" s="506"/>
      <c r="Q126" s="506"/>
      <c r="R126" s="506"/>
      <c r="S126" s="506"/>
      <c r="T126" s="506"/>
      <c r="U126" s="506"/>
      <c r="V126" s="506"/>
      <c r="W126" s="506"/>
      <c r="X126" s="506"/>
      <c r="Y126" s="506"/>
      <c r="Z126" s="506"/>
      <c r="AA126" s="506"/>
      <c r="AB126" s="506"/>
      <c r="AC126" s="506"/>
      <c r="AD126" s="506"/>
      <c r="AE126" s="506"/>
      <c r="AF126" s="506"/>
      <c r="AG126" s="506"/>
      <c r="AH126" s="506"/>
      <c r="AI126" s="506"/>
      <c r="AJ126" s="507"/>
      <c r="AK126" s="506"/>
      <c r="AL126" s="506"/>
      <c r="AM126" s="506"/>
      <c r="AN126" s="506"/>
      <c r="AO126" s="506"/>
      <c r="AP126" s="506"/>
      <c r="AQ126" s="506"/>
      <c r="AR126" s="506"/>
      <c r="AS126" s="506"/>
      <c r="AT126" s="506"/>
      <c r="AU126" s="506"/>
      <c r="AV126" s="506"/>
      <c r="AW126" s="506"/>
      <c r="AX126" s="507"/>
      <c r="AY126" s="506"/>
      <c r="AZ126" s="506"/>
      <c r="BA126" s="506"/>
      <c r="BB126" s="506"/>
      <c r="BC126" s="506"/>
      <c r="BD126" s="506"/>
      <c r="BE126" s="506"/>
      <c r="BF126" s="506"/>
      <c r="BG126" s="506"/>
      <c r="BH126" s="506"/>
      <c r="BI126" s="506"/>
      <c r="BJ126" s="506"/>
      <c r="BK126" s="507"/>
      <c r="BL126" s="506"/>
      <c r="BM126" s="506"/>
      <c r="BN126" s="506"/>
      <c r="BO126" s="506"/>
      <c r="BP126" s="506"/>
      <c r="BQ126" s="506"/>
      <c r="BR126" s="506"/>
      <c r="BS126" s="506"/>
      <c r="BT126" s="506"/>
      <c r="BU126" s="506"/>
      <c r="BV126" s="506"/>
      <c r="BW126" s="506"/>
      <c r="BX126" s="506"/>
      <c r="BZ126" s="506"/>
      <c r="CA126" s="506"/>
      <c r="CD126" s="506"/>
      <c r="CE126" s="506"/>
    </row>
    <row r="127" spans="1:83" ht="11.25" customHeight="1">
      <c r="A127" s="506"/>
      <c r="B127" s="507"/>
      <c r="C127" s="507"/>
      <c r="D127" s="507"/>
      <c r="E127" s="506"/>
      <c r="F127" s="506"/>
      <c r="G127" s="506"/>
      <c r="H127" s="507"/>
      <c r="I127" s="506"/>
      <c r="J127" s="506"/>
      <c r="K127" s="506"/>
      <c r="L127" s="506"/>
      <c r="M127" s="506"/>
      <c r="N127" s="506"/>
      <c r="O127" s="506"/>
      <c r="P127" s="506"/>
      <c r="Q127" s="506"/>
      <c r="R127" s="506"/>
      <c r="S127" s="506"/>
      <c r="T127" s="506"/>
      <c r="U127" s="506"/>
      <c r="V127" s="506"/>
      <c r="W127" s="506"/>
      <c r="X127" s="506"/>
      <c r="Y127" s="506"/>
      <c r="Z127" s="506"/>
      <c r="AA127" s="506"/>
      <c r="AB127" s="506"/>
      <c r="AC127" s="506"/>
      <c r="AD127" s="506"/>
      <c r="AE127" s="506"/>
      <c r="AF127" s="506"/>
      <c r="AG127" s="506"/>
      <c r="AH127" s="506"/>
      <c r="AI127" s="506"/>
      <c r="AJ127" s="507"/>
      <c r="AK127" s="506"/>
      <c r="AL127" s="506"/>
      <c r="AM127" s="506"/>
      <c r="AN127" s="506"/>
      <c r="AO127" s="506"/>
      <c r="AP127" s="506"/>
      <c r="AQ127" s="506"/>
      <c r="AR127" s="506"/>
      <c r="AS127" s="506"/>
      <c r="AT127" s="506"/>
      <c r="AU127" s="506"/>
      <c r="AV127" s="506"/>
      <c r="AW127" s="506"/>
      <c r="AX127" s="507"/>
      <c r="AY127" s="506"/>
      <c r="AZ127" s="506"/>
      <c r="BA127" s="506"/>
      <c r="BB127" s="506"/>
      <c r="BC127" s="506"/>
      <c r="BD127" s="506"/>
      <c r="BE127" s="506"/>
      <c r="BF127" s="506"/>
      <c r="BG127" s="506"/>
      <c r="BH127" s="506"/>
      <c r="BI127" s="506"/>
      <c r="BJ127" s="506"/>
      <c r="BK127" s="507"/>
      <c r="BL127" s="506"/>
      <c r="BM127" s="506"/>
      <c r="BN127" s="506"/>
      <c r="BO127" s="506"/>
      <c r="BP127" s="506"/>
      <c r="BQ127" s="506"/>
      <c r="BR127" s="506"/>
      <c r="BS127" s="506"/>
      <c r="BT127" s="506"/>
      <c r="BU127" s="506"/>
      <c r="BV127" s="506"/>
      <c r="BW127" s="506"/>
      <c r="BX127" s="506"/>
      <c r="BZ127" s="506"/>
      <c r="CA127" s="506"/>
      <c r="CD127" s="506"/>
      <c r="CE127" s="506"/>
    </row>
    <row r="128" spans="1:83" ht="11.25" customHeight="1">
      <c r="A128" s="506"/>
      <c r="B128" s="507"/>
      <c r="C128" s="507"/>
      <c r="D128" s="507"/>
      <c r="E128" s="506"/>
      <c r="F128" s="506"/>
      <c r="G128" s="506"/>
      <c r="H128" s="507"/>
      <c r="I128" s="506"/>
      <c r="J128" s="506"/>
      <c r="K128" s="506"/>
      <c r="L128" s="506"/>
      <c r="M128" s="506"/>
      <c r="N128" s="506"/>
      <c r="O128" s="506"/>
      <c r="P128" s="506"/>
      <c r="Q128" s="506"/>
      <c r="R128" s="506"/>
      <c r="S128" s="506"/>
      <c r="T128" s="506"/>
      <c r="U128" s="506"/>
      <c r="V128" s="506"/>
      <c r="W128" s="506"/>
      <c r="X128" s="506"/>
      <c r="Y128" s="506"/>
      <c r="Z128" s="506"/>
      <c r="AA128" s="506"/>
      <c r="AB128" s="506"/>
      <c r="AC128" s="506"/>
      <c r="AD128" s="506"/>
      <c r="AE128" s="506"/>
      <c r="AF128" s="506"/>
      <c r="AG128" s="506"/>
      <c r="AH128" s="506"/>
      <c r="AI128" s="506"/>
      <c r="AJ128" s="507"/>
      <c r="AK128" s="506"/>
      <c r="AL128" s="506"/>
      <c r="AM128" s="506"/>
      <c r="AN128" s="506"/>
      <c r="AO128" s="506"/>
      <c r="AP128" s="506"/>
      <c r="AQ128" s="506"/>
      <c r="AR128" s="506"/>
      <c r="AS128" s="506"/>
      <c r="AT128" s="506"/>
      <c r="AU128" s="506"/>
      <c r="AV128" s="506"/>
      <c r="AW128" s="506"/>
      <c r="AX128" s="507"/>
      <c r="AY128" s="506"/>
      <c r="AZ128" s="506"/>
      <c r="BA128" s="506"/>
      <c r="BB128" s="506"/>
      <c r="BC128" s="506"/>
      <c r="BD128" s="506"/>
      <c r="BE128" s="506"/>
      <c r="BF128" s="506"/>
      <c r="BG128" s="506"/>
      <c r="BH128" s="506"/>
      <c r="BI128" s="506"/>
      <c r="BJ128" s="506"/>
      <c r="BK128" s="507"/>
      <c r="BL128" s="506"/>
      <c r="BM128" s="506"/>
      <c r="BN128" s="506"/>
      <c r="BO128" s="506"/>
      <c r="BP128" s="506"/>
      <c r="BQ128" s="506"/>
      <c r="BR128" s="506"/>
      <c r="BS128" s="506"/>
      <c r="BT128" s="506"/>
      <c r="BU128" s="506"/>
      <c r="BV128" s="506"/>
      <c r="BW128" s="506"/>
      <c r="BX128" s="506"/>
      <c r="BZ128" s="506"/>
      <c r="CA128" s="506"/>
      <c r="CD128" s="506"/>
      <c r="CE128" s="506"/>
    </row>
    <row r="129" spans="1:83" ht="11.25" customHeight="1">
      <c r="A129" s="506"/>
      <c r="B129" s="507"/>
      <c r="C129" s="507"/>
      <c r="D129" s="507"/>
      <c r="E129" s="506"/>
      <c r="F129" s="506"/>
      <c r="G129" s="506"/>
      <c r="H129" s="507"/>
      <c r="I129" s="506"/>
      <c r="J129" s="506"/>
      <c r="K129" s="506"/>
      <c r="L129" s="506"/>
      <c r="M129" s="506"/>
      <c r="N129" s="506"/>
      <c r="O129" s="506"/>
      <c r="P129" s="506"/>
      <c r="Q129" s="506"/>
      <c r="R129" s="506"/>
      <c r="S129" s="506"/>
      <c r="T129" s="506"/>
      <c r="U129" s="506"/>
      <c r="V129" s="506"/>
      <c r="W129" s="506"/>
      <c r="X129" s="506"/>
      <c r="Y129" s="506"/>
      <c r="Z129" s="506"/>
      <c r="AA129" s="506"/>
      <c r="AB129" s="506"/>
      <c r="AC129" s="506"/>
      <c r="AD129" s="506"/>
      <c r="AE129" s="506"/>
      <c r="AF129" s="506"/>
      <c r="AG129" s="506"/>
      <c r="AH129" s="506"/>
      <c r="AI129" s="506"/>
      <c r="AJ129" s="507"/>
      <c r="AK129" s="506"/>
      <c r="AL129" s="506"/>
      <c r="AM129" s="506"/>
      <c r="AN129" s="506"/>
      <c r="AO129" s="506"/>
      <c r="AP129" s="506"/>
      <c r="AQ129" s="506"/>
      <c r="AR129" s="506"/>
      <c r="AS129" s="506"/>
      <c r="AT129" s="506"/>
      <c r="AU129" s="506"/>
      <c r="AV129" s="506"/>
      <c r="AW129" s="506"/>
      <c r="AX129" s="507"/>
      <c r="AY129" s="506"/>
      <c r="AZ129" s="506"/>
      <c r="BA129" s="506"/>
      <c r="BB129" s="506"/>
      <c r="BC129" s="506"/>
      <c r="BD129" s="506"/>
      <c r="BE129" s="506"/>
      <c r="BF129" s="506"/>
      <c r="BG129" s="506"/>
      <c r="BH129" s="506"/>
      <c r="BI129" s="506"/>
      <c r="BJ129" s="506"/>
      <c r="BK129" s="507"/>
      <c r="BL129" s="506"/>
      <c r="BM129" s="506"/>
      <c r="BN129" s="506"/>
      <c r="BO129" s="506"/>
      <c r="BP129" s="506"/>
      <c r="BQ129" s="506"/>
      <c r="BR129" s="506"/>
      <c r="BS129" s="506"/>
      <c r="BT129" s="506"/>
      <c r="BU129" s="506"/>
      <c r="BV129" s="506"/>
      <c r="BW129" s="506"/>
      <c r="BX129" s="506"/>
      <c r="BZ129" s="506"/>
      <c r="CA129" s="506"/>
      <c r="CD129" s="506"/>
      <c r="CE129" s="506"/>
    </row>
    <row r="130" spans="1:83" ht="11.25" customHeight="1">
      <c r="A130" s="506"/>
      <c r="B130" s="507"/>
      <c r="C130" s="507"/>
      <c r="D130" s="507"/>
      <c r="E130" s="506"/>
      <c r="F130" s="506"/>
      <c r="G130" s="506"/>
      <c r="H130" s="507"/>
      <c r="I130" s="506"/>
      <c r="J130" s="506"/>
      <c r="K130" s="506"/>
      <c r="L130" s="506"/>
      <c r="M130" s="506"/>
      <c r="N130" s="506"/>
      <c r="O130" s="506"/>
      <c r="P130" s="506"/>
      <c r="Q130" s="506"/>
      <c r="R130" s="506"/>
      <c r="S130" s="506"/>
      <c r="T130" s="506"/>
      <c r="U130" s="506"/>
      <c r="V130" s="506"/>
      <c r="W130" s="506"/>
      <c r="X130" s="506"/>
      <c r="Y130" s="506"/>
      <c r="Z130" s="506"/>
      <c r="AA130" s="506"/>
      <c r="AB130" s="506"/>
      <c r="AC130" s="506"/>
      <c r="AD130" s="506"/>
      <c r="AE130" s="506"/>
      <c r="AF130" s="506"/>
      <c r="AG130" s="506"/>
      <c r="AH130" s="506"/>
      <c r="AI130" s="506"/>
      <c r="AJ130" s="507"/>
      <c r="AK130" s="506"/>
      <c r="AL130" s="506"/>
      <c r="AM130" s="506"/>
      <c r="AN130" s="506"/>
      <c r="AO130" s="506"/>
      <c r="AP130" s="506"/>
      <c r="AQ130" s="506"/>
      <c r="AR130" s="506"/>
      <c r="AS130" s="506"/>
      <c r="AT130" s="506"/>
      <c r="AU130" s="506"/>
      <c r="AV130" s="506"/>
      <c r="AW130" s="506"/>
      <c r="AX130" s="507"/>
      <c r="AY130" s="506"/>
      <c r="AZ130" s="506"/>
      <c r="BA130" s="506"/>
      <c r="BB130" s="506"/>
      <c r="BC130" s="506"/>
      <c r="BD130" s="506"/>
      <c r="BE130" s="506"/>
      <c r="BF130" s="506"/>
      <c r="BG130" s="506"/>
      <c r="BH130" s="506"/>
      <c r="BI130" s="506"/>
      <c r="BJ130" s="506"/>
      <c r="BK130" s="507"/>
      <c r="BL130" s="506"/>
      <c r="BM130" s="506"/>
      <c r="BN130" s="506"/>
      <c r="BO130" s="506"/>
      <c r="BP130" s="506"/>
      <c r="BQ130" s="506"/>
      <c r="BR130" s="506"/>
      <c r="BS130" s="506"/>
      <c r="BT130" s="506"/>
      <c r="BU130" s="506"/>
      <c r="BV130" s="506"/>
      <c r="BW130" s="506"/>
      <c r="BX130" s="506"/>
      <c r="BZ130" s="506"/>
      <c r="CA130" s="506"/>
      <c r="CD130" s="506"/>
      <c r="CE130" s="506"/>
    </row>
    <row r="131" spans="1:83" ht="11.25" customHeight="1">
      <c r="A131" s="506"/>
      <c r="B131" s="507"/>
      <c r="C131" s="507"/>
      <c r="D131" s="507"/>
      <c r="E131" s="506"/>
      <c r="F131" s="506"/>
      <c r="G131" s="506"/>
      <c r="H131" s="507"/>
      <c r="I131" s="506"/>
      <c r="J131" s="506"/>
      <c r="K131" s="506"/>
      <c r="L131" s="506"/>
      <c r="M131" s="506"/>
      <c r="N131" s="506"/>
      <c r="O131" s="506"/>
      <c r="P131" s="506"/>
      <c r="Q131" s="506"/>
      <c r="R131" s="506"/>
      <c r="S131" s="506"/>
      <c r="T131" s="506"/>
      <c r="U131" s="506"/>
      <c r="V131" s="506"/>
      <c r="W131" s="506"/>
      <c r="X131" s="506"/>
      <c r="Y131" s="506"/>
      <c r="Z131" s="506"/>
      <c r="AA131" s="506"/>
      <c r="AB131" s="506"/>
      <c r="AC131" s="506"/>
      <c r="AD131" s="506"/>
      <c r="AE131" s="506"/>
      <c r="AF131" s="506"/>
      <c r="AG131" s="506"/>
      <c r="AH131" s="506"/>
      <c r="AI131" s="506"/>
      <c r="AJ131" s="507"/>
      <c r="AK131" s="506"/>
      <c r="AL131" s="506"/>
      <c r="AM131" s="506"/>
      <c r="AN131" s="506"/>
      <c r="AO131" s="506"/>
      <c r="AP131" s="506"/>
      <c r="AQ131" s="506"/>
      <c r="AR131" s="506"/>
      <c r="AS131" s="506"/>
      <c r="AT131" s="506"/>
      <c r="AU131" s="506"/>
      <c r="AV131" s="506"/>
      <c r="AW131" s="506"/>
      <c r="AX131" s="507"/>
      <c r="AY131" s="506"/>
      <c r="AZ131" s="506"/>
      <c r="BA131" s="506"/>
      <c r="BB131" s="506"/>
      <c r="BC131" s="506"/>
      <c r="BD131" s="506"/>
      <c r="BE131" s="506"/>
      <c r="BF131" s="506"/>
      <c r="BG131" s="506"/>
      <c r="BH131" s="506"/>
      <c r="BI131" s="506"/>
      <c r="BJ131" s="506"/>
      <c r="BK131" s="507"/>
      <c r="BL131" s="506"/>
      <c r="BM131" s="506"/>
      <c r="BN131" s="506"/>
      <c r="BO131" s="506"/>
      <c r="BP131" s="506"/>
      <c r="BQ131" s="506"/>
      <c r="BR131" s="506"/>
      <c r="BS131" s="506"/>
      <c r="BT131" s="506"/>
      <c r="BU131" s="506"/>
      <c r="BV131" s="506"/>
      <c r="BW131" s="506"/>
      <c r="BX131" s="506"/>
      <c r="BZ131" s="506"/>
      <c r="CA131" s="506"/>
      <c r="CD131" s="506"/>
      <c r="CE131" s="506"/>
    </row>
    <row r="132" spans="1:83" ht="11.25" customHeight="1">
      <c r="A132" s="506"/>
      <c r="B132" s="507"/>
      <c r="C132" s="507"/>
      <c r="D132" s="507"/>
      <c r="E132" s="506"/>
      <c r="F132" s="506"/>
      <c r="G132" s="506"/>
      <c r="H132" s="507"/>
      <c r="I132" s="506"/>
      <c r="J132" s="506"/>
      <c r="K132" s="506"/>
      <c r="L132" s="506"/>
      <c r="M132" s="506"/>
      <c r="N132" s="506"/>
      <c r="O132" s="506"/>
      <c r="P132" s="506"/>
      <c r="Q132" s="506"/>
      <c r="R132" s="506"/>
      <c r="S132" s="506"/>
      <c r="T132" s="506"/>
      <c r="U132" s="506"/>
      <c r="V132" s="506"/>
      <c r="W132" s="506"/>
      <c r="X132" s="506"/>
      <c r="Y132" s="506"/>
      <c r="Z132" s="506"/>
      <c r="AA132" s="506"/>
      <c r="AB132" s="506"/>
      <c r="AC132" s="506"/>
      <c r="AD132" s="506"/>
      <c r="AE132" s="506"/>
      <c r="AF132" s="506"/>
      <c r="AG132" s="506"/>
      <c r="AH132" s="506"/>
      <c r="AI132" s="506"/>
      <c r="AJ132" s="507"/>
      <c r="AK132" s="506"/>
      <c r="AL132" s="506"/>
      <c r="AM132" s="506"/>
      <c r="AN132" s="506"/>
      <c r="AO132" s="506"/>
      <c r="AP132" s="506"/>
      <c r="AQ132" s="506"/>
      <c r="AR132" s="506"/>
      <c r="AS132" s="506"/>
      <c r="AT132" s="506"/>
      <c r="AU132" s="506"/>
      <c r="AV132" s="506"/>
      <c r="AW132" s="506"/>
      <c r="AX132" s="507"/>
      <c r="AY132" s="506"/>
      <c r="AZ132" s="506"/>
      <c r="BA132" s="506"/>
      <c r="BB132" s="506"/>
      <c r="BC132" s="506"/>
      <c r="BD132" s="506"/>
      <c r="BE132" s="506"/>
      <c r="BF132" s="506"/>
      <c r="BG132" s="506"/>
      <c r="BH132" s="506"/>
      <c r="BI132" s="506"/>
      <c r="BJ132" s="506"/>
      <c r="BK132" s="507"/>
      <c r="BL132" s="506"/>
      <c r="BM132" s="506"/>
      <c r="BN132" s="506"/>
      <c r="BO132" s="506"/>
      <c r="BP132" s="506"/>
      <c r="BQ132" s="506"/>
      <c r="BR132" s="506"/>
      <c r="BS132" s="506"/>
      <c r="BT132" s="506"/>
      <c r="BU132" s="506"/>
      <c r="BV132" s="506"/>
      <c r="BW132" s="506"/>
      <c r="BX132" s="506"/>
      <c r="BZ132" s="506"/>
      <c r="CA132" s="506"/>
      <c r="CD132" s="506"/>
      <c r="CE132" s="506"/>
    </row>
    <row r="133" spans="1:83" ht="11.25" customHeight="1">
      <c r="A133" s="506"/>
      <c r="B133" s="507"/>
      <c r="C133" s="507"/>
      <c r="D133" s="507"/>
      <c r="E133" s="506"/>
      <c r="F133" s="506"/>
      <c r="G133" s="506"/>
      <c r="H133" s="507"/>
      <c r="I133" s="506"/>
      <c r="J133" s="506"/>
      <c r="K133" s="506"/>
      <c r="L133" s="506"/>
      <c r="M133" s="506"/>
      <c r="N133" s="506"/>
      <c r="O133" s="506"/>
      <c r="P133" s="506"/>
      <c r="Q133" s="506"/>
      <c r="R133" s="506"/>
      <c r="S133" s="506"/>
      <c r="T133" s="506"/>
      <c r="U133" s="506"/>
      <c r="V133" s="506"/>
      <c r="W133" s="506"/>
      <c r="X133" s="506"/>
      <c r="Y133" s="506"/>
      <c r="Z133" s="506"/>
      <c r="AA133" s="506"/>
      <c r="AB133" s="506"/>
      <c r="AC133" s="506"/>
      <c r="AD133" s="506"/>
      <c r="AE133" s="506"/>
      <c r="AF133" s="506"/>
      <c r="AG133" s="506"/>
      <c r="AH133" s="506"/>
      <c r="AI133" s="506"/>
      <c r="AJ133" s="507"/>
      <c r="AK133" s="506"/>
      <c r="AL133" s="506"/>
      <c r="AM133" s="506"/>
      <c r="AN133" s="506"/>
      <c r="AO133" s="506"/>
      <c r="AP133" s="506"/>
      <c r="AQ133" s="506"/>
      <c r="AR133" s="506"/>
      <c r="AS133" s="506"/>
      <c r="AT133" s="506"/>
      <c r="AU133" s="506"/>
      <c r="AV133" s="506"/>
      <c r="AW133" s="506"/>
      <c r="AX133" s="507"/>
      <c r="AY133" s="506"/>
      <c r="AZ133" s="506"/>
      <c r="BA133" s="506"/>
      <c r="BB133" s="506"/>
      <c r="BC133" s="506"/>
      <c r="BD133" s="506"/>
      <c r="BE133" s="506"/>
      <c r="BF133" s="506"/>
      <c r="BG133" s="506"/>
      <c r="BH133" s="506"/>
      <c r="BI133" s="506"/>
      <c r="BJ133" s="506"/>
      <c r="BK133" s="507"/>
      <c r="BL133" s="506"/>
      <c r="BM133" s="506"/>
      <c r="BN133" s="506"/>
      <c r="BO133" s="506"/>
      <c r="BP133" s="506"/>
      <c r="BQ133" s="506"/>
      <c r="BR133" s="506"/>
      <c r="BS133" s="506"/>
      <c r="BT133" s="506"/>
      <c r="BU133" s="506"/>
      <c r="BV133" s="506"/>
      <c r="BW133" s="506"/>
      <c r="BX133" s="506"/>
      <c r="BZ133" s="506"/>
      <c r="CA133" s="506"/>
      <c r="CD133" s="506"/>
      <c r="CE133" s="506"/>
    </row>
    <row r="134" spans="1:83" ht="11.25" customHeight="1">
      <c r="A134" s="506"/>
      <c r="B134" s="507"/>
      <c r="C134" s="507"/>
      <c r="D134" s="507"/>
      <c r="E134" s="506"/>
      <c r="F134" s="506"/>
      <c r="G134" s="506"/>
      <c r="H134" s="507"/>
      <c r="I134" s="506"/>
      <c r="J134" s="506"/>
      <c r="K134" s="506"/>
      <c r="L134" s="506"/>
      <c r="M134" s="506"/>
      <c r="N134" s="506"/>
      <c r="O134" s="506"/>
      <c r="P134" s="506"/>
      <c r="Q134" s="506"/>
      <c r="R134" s="506"/>
      <c r="S134" s="506"/>
      <c r="T134" s="506"/>
      <c r="U134" s="506"/>
      <c r="V134" s="506"/>
      <c r="W134" s="506"/>
      <c r="X134" s="506"/>
      <c r="Y134" s="506"/>
      <c r="Z134" s="506"/>
      <c r="AA134" s="506"/>
      <c r="AB134" s="506"/>
      <c r="AC134" s="506"/>
      <c r="AD134" s="506"/>
      <c r="AE134" s="506"/>
      <c r="AF134" s="506"/>
      <c r="AG134" s="506"/>
      <c r="AH134" s="506"/>
      <c r="AI134" s="506"/>
      <c r="AJ134" s="507"/>
      <c r="AK134" s="506"/>
      <c r="AL134" s="506"/>
      <c r="AM134" s="506"/>
      <c r="AN134" s="506"/>
      <c r="AO134" s="506"/>
      <c r="AP134" s="506"/>
      <c r="AQ134" s="506"/>
      <c r="AR134" s="506"/>
      <c r="AS134" s="506"/>
      <c r="AT134" s="506"/>
      <c r="AU134" s="506"/>
      <c r="AV134" s="506"/>
      <c r="AW134" s="506"/>
      <c r="AX134" s="507"/>
      <c r="AY134" s="506"/>
      <c r="AZ134" s="506"/>
      <c r="BA134" s="506"/>
      <c r="BB134" s="506"/>
      <c r="BC134" s="506"/>
      <c r="BD134" s="506"/>
      <c r="BE134" s="506"/>
      <c r="BF134" s="506"/>
      <c r="BG134" s="506"/>
      <c r="BH134" s="506"/>
      <c r="BI134" s="506"/>
      <c r="BJ134" s="506"/>
      <c r="BK134" s="507"/>
      <c r="BL134" s="506"/>
      <c r="BM134" s="506"/>
      <c r="BN134" s="506"/>
      <c r="BO134" s="506"/>
      <c r="BP134" s="506"/>
      <c r="BQ134" s="506"/>
      <c r="BR134" s="506"/>
      <c r="BS134" s="506"/>
      <c r="BT134" s="506"/>
      <c r="BU134" s="506"/>
      <c r="BV134" s="506"/>
      <c r="BW134" s="506"/>
      <c r="BX134" s="506"/>
      <c r="BZ134" s="506"/>
      <c r="CA134" s="506"/>
      <c r="CD134" s="506"/>
      <c r="CE134" s="506"/>
    </row>
    <row r="135" spans="1:83" ht="11.25" customHeight="1">
      <c r="A135" s="506"/>
      <c r="B135" s="507"/>
      <c r="C135" s="507"/>
      <c r="D135" s="507"/>
      <c r="E135" s="506"/>
      <c r="F135" s="506"/>
      <c r="G135" s="506"/>
      <c r="H135" s="507"/>
      <c r="I135" s="506"/>
      <c r="J135" s="506"/>
      <c r="K135" s="506"/>
      <c r="L135" s="506"/>
      <c r="M135" s="506"/>
      <c r="N135" s="506"/>
      <c r="O135" s="506"/>
      <c r="P135" s="506"/>
      <c r="Q135" s="506"/>
      <c r="R135" s="506"/>
      <c r="S135" s="506"/>
      <c r="T135" s="506"/>
      <c r="U135" s="506"/>
      <c r="V135" s="506"/>
      <c r="W135" s="506"/>
      <c r="X135" s="506"/>
      <c r="Y135" s="506"/>
      <c r="Z135" s="506"/>
      <c r="AA135" s="506"/>
      <c r="AB135" s="506"/>
      <c r="AC135" s="506"/>
      <c r="AD135" s="506"/>
      <c r="AE135" s="506"/>
      <c r="AF135" s="506"/>
      <c r="AG135" s="506"/>
      <c r="AH135" s="506"/>
      <c r="AI135" s="506"/>
      <c r="AJ135" s="507"/>
      <c r="AK135" s="506"/>
      <c r="AL135" s="506"/>
      <c r="AM135" s="506"/>
      <c r="AN135" s="506"/>
      <c r="AO135" s="506"/>
      <c r="AP135" s="506"/>
      <c r="AQ135" s="506"/>
      <c r="AR135" s="506"/>
      <c r="AS135" s="506"/>
      <c r="AT135" s="506"/>
      <c r="AU135" s="506"/>
      <c r="AV135" s="506"/>
      <c r="AW135" s="506"/>
      <c r="AX135" s="507"/>
      <c r="AY135" s="506"/>
      <c r="AZ135" s="506"/>
      <c r="BA135" s="506"/>
      <c r="BB135" s="506"/>
      <c r="BC135" s="506"/>
      <c r="BD135" s="506"/>
      <c r="BE135" s="506"/>
      <c r="BF135" s="506"/>
      <c r="BG135" s="506"/>
      <c r="BH135" s="506"/>
      <c r="BI135" s="506"/>
      <c r="BJ135" s="506"/>
      <c r="BK135" s="507"/>
      <c r="BL135" s="506"/>
      <c r="BM135" s="506"/>
      <c r="BN135" s="506"/>
      <c r="BO135" s="506"/>
      <c r="BP135" s="506"/>
      <c r="BQ135" s="506"/>
      <c r="BR135" s="506"/>
      <c r="BS135" s="506"/>
      <c r="BT135" s="506"/>
      <c r="BU135" s="506"/>
      <c r="BV135" s="506"/>
      <c r="BW135" s="506"/>
      <c r="BX135" s="506"/>
      <c r="BZ135" s="506"/>
      <c r="CA135" s="506"/>
      <c r="CD135" s="506"/>
      <c r="CE135" s="506"/>
    </row>
    <row r="136" spans="1:83" ht="11.25" customHeight="1">
      <c r="A136" s="506"/>
      <c r="B136" s="507"/>
      <c r="C136" s="507"/>
      <c r="D136" s="507"/>
      <c r="E136" s="506"/>
      <c r="F136" s="506"/>
      <c r="G136" s="506"/>
      <c r="H136" s="507"/>
      <c r="I136" s="506"/>
      <c r="J136" s="506"/>
      <c r="K136" s="506"/>
      <c r="L136" s="506"/>
      <c r="M136" s="506"/>
      <c r="N136" s="506"/>
      <c r="O136" s="506"/>
      <c r="P136" s="506"/>
      <c r="Q136" s="506"/>
      <c r="R136" s="506"/>
      <c r="S136" s="506"/>
      <c r="T136" s="506"/>
      <c r="U136" s="506"/>
      <c r="V136" s="506"/>
      <c r="W136" s="506"/>
      <c r="X136" s="506"/>
      <c r="Y136" s="506"/>
      <c r="Z136" s="506"/>
      <c r="AA136" s="506"/>
      <c r="AB136" s="506"/>
      <c r="AC136" s="506"/>
      <c r="AD136" s="506"/>
      <c r="AE136" s="506"/>
      <c r="AF136" s="506"/>
      <c r="AG136" s="506"/>
      <c r="AH136" s="506"/>
      <c r="AI136" s="506"/>
      <c r="AJ136" s="507"/>
      <c r="AK136" s="506"/>
      <c r="AL136" s="506"/>
      <c r="AM136" s="506"/>
      <c r="AN136" s="506"/>
      <c r="AO136" s="506"/>
      <c r="AP136" s="506"/>
      <c r="AQ136" s="506"/>
      <c r="AR136" s="506"/>
      <c r="AS136" s="506"/>
      <c r="AT136" s="506"/>
      <c r="AU136" s="506"/>
      <c r="AV136" s="506"/>
      <c r="AW136" s="506"/>
      <c r="AX136" s="507"/>
      <c r="AY136" s="506"/>
      <c r="AZ136" s="506"/>
      <c r="BA136" s="506"/>
      <c r="BB136" s="506"/>
      <c r="BC136" s="506"/>
      <c r="BD136" s="506"/>
      <c r="BE136" s="506"/>
      <c r="BF136" s="506"/>
      <c r="BG136" s="506"/>
      <c r="BH136" s="506"/>
      <c r="BI136" s="506"/>
      <c r="BJ136" s="506"/>
      <c r="BK136" s="507"/>
      <c r="BL136" s="506"/>
      <c r="BM136" s="506"/>
      <c r="BN136" s="506"/>
      <c r="BO136" s="506"/>
      <c r="BP136" s="506"/>
      <c r="BQ136" s="506"/>
      <c r="BR136" s="506"/>
      <c r="BS136" s="506"/>
      <c r="BT136" s="506"/>
      <c r="BU136" s="506"/>
      <c r="BV136" s="506"/>
      <c r="BW136" s="506"/>
      <c r="BX136" s="506"/>
      <c r="BZ136" s="506"/>
      <c r="CA136" s="506"/>
      <c r="CD136" s="506"/>
      <c r="CE136" s="506"/>
    </row>
    <row r="137" spans="1:83" ht="11.25" customHeight="1">
      <c r="A137" s="506"/>
      <c r="B137" s="507"/>
      <c r="C137" s="507"/>
      <c r="D137" s="507"/>
      <c r="E137" s="506"/>
      <c r="F137" s="506"/>
      <c r="G137" s="506"/>
      <c r="H137" s="507"/>
      <c r="I137" s="506"/>
      <c r="J137" s="506"/>
      <c r="K137" s="506"/>
      <c r="L137" s="506"/>
      <c r="M137" s="506"/>
      <c r="N137" s="506"/>
      <c r="O137" s="506"/>
      <c r="P137" s="506"/>
      <c r="Q137" s="506"/>
      <c r="R137" s="506"/>
      <c r="S137" s="506"/>
      <c r="T137" s="506"/>
      <c r="U137" s="506"/>
      <c r="V137" s="506"/>
      <c r="W137" s="506"/>
      <c r="X137" s="506"/>
      <c r="Y137" s="506"/>
      <c r="Z137" s="506"/>
      <c r="AA137" s="506"/>
      <c r="AB137" s="506"/>
      <c r="AC137" s="506"/>
      <c r="AD137" s="506"/>
      <c r="AE137" s="506"/>
      <c r="AF137" s="506"/>
      <c r="AG137" s="506"/>
      <c r="AH137" s="506"/>
      <c r="AI137" s="506"/>
      <c r="AJ137" s="507"/>
      <c r="AK137" s="506"/>
      <c r="AL137" s="506"/>
      <c r="AM137" s="506"/>
      <c r="AN137" s="506"/>
      <c r="AO137" s="506"/>
      <c r="AP137" s="506"/>
      <c r="AQ137" s="506"/>
      <c r="AR137" s="506"/>
      <c r="AS137" s="506"/>
      <c r="AT137" s="506"/>
      <c r="AU137" s="506"/>
      <c r="AV137" s="506"/>
      <c r="AW137" s="506"/>
      <c r="AX137" s="507"/>
      <c r="AY137" s="506"/>
      <c r="AZ137" s="506"/>
      <c r="BA137" s="506"/>
      <c r="BB137" s="506"/>
      <c r="BC137" s="506"/>
      <c r="BD137" s="506"/>
      <c r="BE137" s="506"/>
      <c r="BF137" s="506"/>
      <c r="BG137" s="506"/>
      <c r="BH137" s="506"/>
      <c r="BI137" s="506"/>
      <c r="BJ137" s="506"/>
      <c r="BK137" s="507"/>
      <c r="BL137" s="506"/>
      <c r="BM137" s="506"/>
      <c r="BN137" s="506"/>
      <c r="BO137" s="506"/>
      <c r="BP137" s="506"/>
      <c r="BQ137" s="506"/>
      <c r="BR137" s="506"/>
      <c r="BS137" s="506"/>
      <c r="BT137" s="506"/>
      <c r="BU137" s="506"/>
      <c r="BV137" s="506"/>
      <c r="BW137" s="506"/>
      <c r="BX137" s="506"/>
      <c r="BZ137" s="506"/>
      <c r="CA137" s="506"/>
      <c r="CD137" s="506"/>
      <c r="CE137" s="506"/>
    </row>
    <row r="138" spans="1:83" ht="11.25" customHeight="1">
      <c r="A138" s="506"/>
      <c r="B138" s="507"/>
      <c r="C138" s="507"/>
      <c r="D138" s="507"/>
      <c r="E138" s="506"/>
      <c r="F138" s="506"/>
      <c r="G138" s="506"/>
      <c r="H138" s="507"/>
      <c r="I138" s="506"/>
      <c r="J138" s="506"/>
      <c r="K138" s="506"/>
      <c r="L138" s="506"/>
      <c r="M138" s="506"/>
      <c r="N138" s="506"/>
      <c r="O138" s="506"/>
      <c r="P138" s="506"/>
      <c r="Q138" s="506"/>
      <c r="R138" s="506"/>
      <c r="S138" s="506"/>
      <c r="T138" s="506"/>
      <c r="U138" s="506"/>
      <c r="V138" s="506"/>
      <c r="W138" s="506"/>
      <c r="X138" s="506"/>
      <c r="Y138" s="506"/>
      <c r="Z138" s="506"/>
      <c r="AA138" s="506"/>
      <c r="AB138" s="506"/>
      <c r="AC138" s="506"/>
      <c r="AD138" s="506"/>
      <c r="AE138" s="506"/>
      <c r="AF138" s="506"/>
      <c r="AG138" s="506"/>
      <c r="AH138" s="506"/>
      <c r="AI138" s="506"/>
      <c r="AJ138" s="507"/>
      <c r="AK138" s="506"/>
      <c r="AL138" s="506"/>
      <c r="AM138" s="506"/>
      <c r="AN138" s="506"/>
      <c r="AO138" s="506"/>
      <c r="AP138" s="506"/>
      <c r="AQ138" s="506"/>
      <c r="AR138" s="506"/>
      <c r="AS138" s="506"/>
      <c r="AT138" s="506"/>
      <c r="AU138" s="506"/>
      <c r="AV138" s="506"/>
      <c r="AW138" s="506"/>
      <c r="AX138" s="507"/>
      <c r="AY138" s="506"/>
      <c r="AZ138" s="506"/>
      <c r="BA138" s="506"/>
      <c r="BB138" s="506"/>
      <c r="BC138" s="506"/>
      <c r="BD138" s="506"/>
      <c r="BE138" s="506"/>
      <c r="BF138" s="506"/>
      <c r="BG138" s="506"/>
      <c r="BH138" s="506"/>
      <c r="BI138" s="506"/>
      <c r="BJ138" s="506"/>
      <c r="BK138" s="507"/>
      <c r="BL138" s="506"/>
      <c r="BM138" s="506"/>
      <c r="BN138" s="506"/>
      <c r="BO138" s="506"/>
      <c r="BP138" s="506"/>
      <c r="BQ138" s="506"/>
      <c r="BR138" s="506"/>
      <c r="BS138" s="506"/>
      <c r="BT138" s="506"/>
      <c r="BU138" s="506"/>
      <c r="BV138" s="506"/>
      <c r="BW138" s="506"/>
      <c r="BX138" s="506"/>
      <c r="BZ138" s="506"/>
      <c r="CA138" s="506"/>
      <c r="CD138" s="506"/>
      <c r="CE138" s="506"/>
    </row>
    <row r="139" spans="1:83" ht="11.25" customHeight="1">
      <c r="A139" s="506"/>
      <c r="B139" s="507"/>
      <c r="C139" s="507"/>
      <c r="D139" s="507"/>
      <c r="E139" s="506"/>
      <c r="F139" s="506"/>
      <c r="G139" s="506"/>
      <c r="H139" s="507"/>
      <c r="I139" s="506"/>
      <c r="J139" s="506"/>
      <c r="K139" s="506"/>
      <c r="L139" s="506"/>
      <c r="M139" s="506"/>
      <c r="N139" s="506"/>
      <c r="O139" s="506"/>
      <c r="P139" s="506"/>
      <c r="Q139" s="506"/>
      <c r="R139" s="506"/>
      <c r="S139" s="506"/>
      <c r="T139" s="506"/>
      <c r="U139" s="506"/>
      <c r="V139" s="506"/>
      <c r="W139" s="506"/>
      <c r="X139" s="506"/>
      <c r="Y139" s="506"/>
      <c r="Z139" s="506"/>
      <c r="AA139" s="506"/>
      <c r="AB139" s="506"/>
      <c r="AC139" s="506"/>
      <c r="AD139" s="506"/>
      <c r="AE139" s="506"/>
      <c r="AF139" s="506"/>
      <c r="AG139" s="506"/>
      <c r="AH139" s="506"/>
      <c r="AI139" s="506"/>
      <c r="AJ139" s="507"/>
      <c r="AK139" s="506"/>
      <c r="AL139" s="506"/>
      <c r="AM139" s="506"/>
      <c r="AN139" s="506"/>
      <c r="AO139" s="506"/>
      <c r="AP139" s="506"/>
      <c r="AQ139" s="506"/>
      <c r="AR139" s="506"/>
      <c r="AS139" s="506"/>
      <c r="AT139" s="506"/>
      <c r="AU139" s="506"/>
      <c r="AV139" s="506"/>
      <c r="AW139" s="506"/>
      <c r="AX139" s="507"/>
      <c r="AY139" s="506"/>
      <c r="AZ139" s="506"/>
      <c r="BA139" s="506"/>
      <c r="BB139" s="506"/>
      <c r="BC139" s="506"/>
      <c r="BD139" s="506"/>
      <c r="BE139" s="506"/>
      <c r="BF139" s="506"/>
      <c r="BG139" s="506"/>
      <c r="BH139" s="506"/>
      <c r="BI139" s="506"/>
      <c r="BJ139" s="506"/>
      <c r="BK139" s="507"/>
      <c r="BL139" s="506"/>
      <c r="BM139" s="506"/>
      <c r="BN139" s="506"/>
      <c r="BO139" s="506"/>
      <c r="BP139" s="506"/>
      <c r="BQ139" s="506"/>
      <c r="BR139" s="506"/>
      <c r="BS139" s="506"/>
      <c r="BT139" s="506"/>
      <c r="BU139" s="506"/>
      <c r="BV139" s="506"/>
      <c r="BW139" s="506"/>
      <c r="BX139" s="506"/>
      <c r="BZ139" s="506"/>
      <c r="CA139" s="506"/>
      <c r="CD139" s="506"/>
      <c r="CE139" s="506"/>
    </row>
    <row r="140" spans="1:83" ht="11.25" customHeight="1">
      <c r="A140" s="506"/>
      <c r="B140" s="507"/>
      <c r="C140" s="507"/>
      <c r="D140" s="507"/>
      <c r="E140" s="506"/>
      <c r="F140" s="506"/>
      <c r="G140" s="506"/>
      <c r="H140" s="507"/>
      <c r="I140" s="506"/>
      <c r="J140" s="506"/>
      <c r="K140" s="506"/>
      <c r="L140" s="506"/>
      <c r="M140" s="506"/>
      <c r="N140" s="506"/>
      <c r="O140" s="506"/>
      <c r="P140" s="506"/>
      <c r="Q140" s="506"/>
      <c r="R140" s="506"/>
      <c r="S140" s="506"/>
      <c r="T140" s="506"/>
      <c r="U140" s="506"/>
      <c r="V140" s="506"/>
      <c r="W140" s="506"/>
      <c r="X140" s="506"/>
      <c r="Y140" s="506"/>
      <c r="Z140" s="506"/>
      <c r="AA140" s="506"/>
      <c r="AB140" s="506"/>
      <c r="AC140" s="506"/>
      <c r="AD140" s="506"/>
      <c r="AE140" s="506"/>
      <c r="AF140" s="506"/>
      <c r="AG140" s="506"/>
      <c r="AH140" s="506"/>
      <c r="AI140" s="506"/>
      <c r="AJ140" s="507"/>
      <c r="AK140" s="506"/>
      <c r="AL140" s="506"/>
      <c r="AM140" s="506"/>
      <c r="AN140" s="506"/>
      <c r="AO140" s="506"/>
      <c r="AP140" s="506"/>
      <c r="AQ140" s="506"/>
      <c r="AR140" s="506"/>
      <c r="AS140" s="506"/>
      <c r="AT140" s="506"/>
      <c r="AU140" s="506"/>
      <c r="AV140" s="506"/>
      <c r="AW140" s="506"/>
      <c r="AX140" s="507"/>
      <c r="AY140" s="506"/>
      <c r="AZ140" s="506"/>
      <c r="BA140" s="506"/>
      <c r="BB140" s="506"/>
      <c r="BC140" s="506"/>
      <c r="BD140" s="506"/>
      <c r="BE140" s="506"/>
      <c r="BF140" s="506"/>
      <c r="BG140" s="506"/>
      <c r="BH140" s="506"/>
      <c r="BI140" s="506"/>
      <c r="BJ140" s="506"/>
      <c r="BK140" s="507"/>
      <c r="BL140" s="506"/>
      <c r="BM140" s="506"/>
      <c r="BN140" s="506"/>
      <c r="BO140" s="506"/>
      <c r="BP140" s="506"/>
      <c r="BQ140" s="506"/>
      <c r="BR140" s="506"/>
      <c r="BS140" s="506"/>
      <c r="BT140" s="506"/>
      <c r="BU140" s="506"/>
      <c r="BV140" s="506"/>
      <c r="BW140" s="506"/>
      <c r="BX140" s="506"/>
      <c r="BZ140" s="506"/>
      <c r="CA140" s="506"/>
      <c r="CD140" s="506"/>
      <c r="CE140" s="506"/>
    </row>
    <row r="141" spans="1:83" ht="11.25" customHeight="1">
      <c r="A141" s="506"/>
      <c r="B141" s="507"/>
      <c r="C141" s="507"/>
      <c r="D141" s="507"/>
      <c r="E141" s="506"/>
      <c r="F141" s="506"/>
      <c r="G141" s="506"/>
      <c r="H141" s="507"/>
      <c r="I141" s="506"/>
      <c r="J141" s="506"/>
      <c r="K141" s="506"/>
      <c r="L141" s="506"/>
      <c r="M141" s="506"/>
      <c r="N141" s="506"/>
      <c r="O141" s="506"/>
      <c r="P141" s="506"/>
      <c r="Q141" s="506"/>
      <c r="R141" s="506"/>
      <c r="S141" s="506"/>
      <c r="T141" s="506"/>
      <c r="U141" s="506"/>
      <c r="V141" s="506"/>
      <c r="W141" s="506"/>
      <c r="X141" s="506"/>
      <c r="Y141" s="506"/>
      <c r="Z141" s="506"/>
      <c r="AA141" s="506"/>
      <c r="AB141" s="506"/>
      <c r="AC141" s="506"/>
      <c r="AD141" s="506"/>
      <c r="AE141" s="506"/>
      <c r="AF141" s="506"/>
      <c r="AG141" s="506"/>
      <c r="AH141" s="506"/>
      <c r="AI141" s="506"/>
      <c r="AJ141" s="507"/>
      <c r="AK141" s="506"/>
      <c r="AL141" s="506"/>
      <c r="AM141" s="506"/>
      <c r="AN141" s="506"/>
      <c r="AO141" s="506"/>
      <c r="AP141" s="506"/>
      <c r="AQ141" s="506"/>
      <c r="AR141" s="506"/>
      <c r="AS141" s="506"/>
      <c r="AT141" s="506"/>
      <c r="AU141" s="506"/>
      <c r="AV141" s="506"/>
      <c r="AW141" s="506"/>
      <c r="AX141" s="507"/>
      <c r="AY141" s="506"/>
      <c r="AZ141" s="506"/>
      <c r="BA141" s="506"/>
      <c r="BB141" s="506"/>
      <c r="BC141" s="506"/>
      <c r="BD141" s="506"/>
      <c r="BE141" s="506"/>
      <c r="BF141" s="506"/>
      <c r="BG141" s="506"/>
      <c r="BH141" s="506"/>
      <c r="BI141" s="506"/>
      <c r="BJ141" s="506"/>
      <c r="BK141" s="507"/>
      <c r="BL141" s="506"/>
      <c r="BM141" s="506"/>
      <c r="BN141" s="506"/>
      <c r="BO141" s="506"/>
      <c r="BP141" s="506"/>
      <c r="BQ141" s="506"/>
      <c r="BR141" s="506"/>
      <c r="BS141" s="506"/>
      <c r="BT141" s="506"/>
      <c r="BU141" s="506"/>
      <c r="BV141" s="506"/>
      <c r="BW141" s="506"/>
      <c r="BX141" s="506"/>
      <c r="BZ141" s="506"/>
      <c r="CA141" s="506"/>
      <c r="CD141" s="506"/>
      <c r="CE141" s="506"/>
    </row>
    <row r="142" spans="1:83" ht="11.25" customHeight="1">
      <c r="A142" s="506"/>
      <c r="B142" s="507"/>
      <c r="C142" s="507"/>
      <c r="D142" s="507"/>
      <c r="E142" s="506"/>
      <c r="F142" s="506"/>
      <c r="G142" s="506"/>
      <c r="H142" s="507"/>
      <c r="I142" s="506"/>
      <c r="J142" s="506"/>
      <c r="K142" s="506"/>
      <c r="L142" s="506"/>
      <c r="M142" s="506"/>
      <c r="N142" s="506"/>
      <c r="O142" s="506"/>
      <c r="P142" s="506"/>
      <c r="Q142" s="506"/>
      <c r="R142" s="506"/>
      <c r="S142" s="506"/>
      <c r="T142" s="506"/>
      <c r="U142" s="506"/>
      <c r="V142" s="506"/>
      <c r="W142" s="506"/>
      <c r="X142" s="506"/>
      <c r="Y142" s="506"/>
      <c r="Z142" s="506"/>
      <c r="AA142" s="506"/>
      <c r="AB142" s="506"/>
      <c r="AC142" s="506"/>
      <c r="AD142" s="506"/>
      <c r="AE142" s="506"/>
      <c r="AF142" s="506"/>
      <c r="AG142" s="506"/>
      <c r="AH142" s="506"/>
      <c r="AI142" s="506"/>
      <c r="AJ142" s="507"/>
      <c r="AK142" s="506"/>
      <c r="AL142" s="506"/>
      <c r="AM142" s="506"/>
      <c r="AN142" s="506"/>
      <c r="AO142" s="506"/>
      <c r="AP142" s="506"/>
      <c r="AQ142" s="506"/>
      <c r="AR142" s="506"/>
      <c r="AS142" s="506"/>
      <c r="AT142" s="506"/>
      <c r="AU142" s="506"/>
      <c r="AV142" s="506"/>
      <c r="AW142" s="506"/>
      <c r="AX142" s="507"/>
      <c r="AY142" s="506"/>
      <c r="AZ142" s="506"/>
      <c r="BA142" s="506"/>
      <c r="BB142" s="506"/>
      <c r="BC142" s="506"/>
      <c r="BD142" s="506"/>
      <c r="BE142" s="506"/>
      <c r="BF142" s="506"/>
      <c r="BG142" s="506"/>
      <c r="BH142" s="506"/>
      <c r="BI142" s="506"/>
      <c r="BJ142" s="506"/>
      <c r="BK142" s="507"/>
      <c r="BL142" s="506"/>
      <c r="BM142" s="506"/>
      <c r="BN142" s="506"/>
      <c r="BO142" s="506"/>
      <c r="BP142" s="506"/>
      <c r="BQ142" s="506"/>
      <c r="BR142" s="506"/>
      <c r="BS142" s="506"/>
      <c r="BT142" s="506"/>
      <c r="BU142" s="506"/>
      <c r="BV142" s="506"/>
      <c r="BW142" s="506"/>
      <c r="BX142" s="506"/>
      <c r="BZ142" s="506"/>
      <c r="CA142" s="506"/>
      <c r="CD142" s="506"/>
      <c r="CE142" s="506"/>
    </row>
    <row r="143" spans="1:83" ht="11.25" customHeight="1">
      <c r="A143" s="506"/>
      <c r="B143" s="507"/>
      <c r="C143" s="507"/>
      <c r="D143" s="507"/>
      <c r="E143" s="506"/>
      <c r="F143" s="506"/>
      <c r="G143" s="506"/>
      <c r="H143" s="507"/>
      <c r="I143" s="506"/>
      <c r="J143" s="506"/>
      <c r="K143" s="506"/>
      <c r="L143" s="506"/>
      <c r="M143" s="506"/>
      <c r="N143" s="506"/>
      <c r="O143" s="506"/>
      <c r="P143" s="506"/>
      <c r="Q143" s="506"/>
      <c r="R143" s="506"/>
      <c r="S143" s="506"/>
      <c r="T143" s="506"/>
      <c r="U143" s="506"/>
      <c r="V143" s="506"/>
      <c r="W143" s="506"/>
      <c r="X143" s="506"/>
      <c r="Y143" s="506"/>
      <c r="Z143" s="506"/>
      <c r="AA143" s="506"/>
      <c r="AB143" s="506"/>
      <c r="AC143" s="506"/>
      <c r="AD143" s="506"/>
      <c r="AE143" s="506"/>
      <c r="AF143" s="506"/>
      <c r="AG143" s="506"/>
      <c r="AH143" s="506"/>
      <c r="AI143" s="506"/>
      <c r="AJ143" s="507"/>
      <c r="AK143" s="506"/>
      <c r="AL143" s="506"/>
      <c r="AM143" s="506"/>
      <c r="AN143" s="506"/>
      <c r="AO143" s="506"/>
      <c r="AP143" s="506"/>
      <c r="AQ143" s="506"/>
      <c r="AR143" s="506"/>
      <c r="AS143" s="506"/>
      <c r="AT143" s="506"/>
      <c r="AU143" s="506"/>
      <c r="AV143" s="506"/>
      <c r="AW143" s="506"/>
      <c r="AX143" s="507"/>
      <c r="AY143" s="506"/>
      <c r="AZ143" s="506"/>
      <c r="BA143" s="506"/>
      <c r="BB143" s="506"/>
      <c r="BC143" s="506"/>
      <c r="BD143" s="506"/>
      <c r="BE143" s="506"/>
      <c r="BF143" s="506"/>
      <c r="BG143" s="506"/>
      <c r="BH143" s="506"/>
      <c r="BI143" s="506"/>
      <c r="BJ143" s="506"/>
      <c r="BK143" s="507"/>
      <c r="BL143" s="506"/>
      <c r="BM143" s="506"/>
      <c r="BN143" s="506"/>
      <c r="BO143" s="506"/>
      <c r="BP143" s="506"/>
      <c r="BQ143" s="506"/>
      <c r="BR143" s="506"/>
      <c r="BS143" s="506"/>
      <c r="BT143" s="506"/>
      <c r="BU143" s="506"/>
      <c r="BV143" s="506"/>
      <c r="BW143" s="506"/>
      <c r="BX143" s="506"/>
      <c r="BZ143" s="506"/>
      <c r="CA143" s="506"/>
      <c r="CD143" s="506"/>
      <c r="CE143" s="506"/>
    </row>
    <row r="144" spans="1:83" ht="11.25" customHeight="1">
      <c r="A144" s="506"/>
      <c r="B144" s="507"/>
      <c r="C144" s="507"/>
      <c r="D144" s="507"/>
      <c r="E144" s="506"/>
      <c r="F144" s="506"/>
      <c r="G144" s="506"/>
      <c r="H144" s="507"/>
      <c r="I144" s="506"/>
      <c r="J144" s="506"/>
      <c r="K144" s="506"/>
      <c r="L144" s="506"/>
      <c r="M144" s="506"/>
      <c r="N144" s="506"/>
      <c r="O144" s="506"/>
      <c r="P144" s="506"/>
      <c r="Q144" s="506"/>
      <c r="R144" s="506"/>
      <c r="S144" s="506"/>
      <c r="T144" s="506"/>
      <c r="U144" s="506"/>
      <c r="V144" s="506"/>
      <c r="W144" s="506"/>
      <c r="X144" s="506"/>
      <c r="Y144" s="506"/>
      <c r="Z144" s="506"/>
      <c r="AA144" s="506"/>
      <c r="AB144" s="506"/>
      <c r="AC144" s="506"/>
      <c r="AD144" s="506"/>
      <c r="AE144" s="506"/>
      <c r="AF144" s="506"/>
      <c r="AG144" s="506"/>
      <c r="AH144" s="506"/>
      <c r="AI144" s="506"/>
      <c r="AJ144" s="507"/>
      <c r="AK144" s="506"/>
      <c r="AL144" s="506"/>
      <c r="AM144" s="506"/>
      <c r="AN144" s="506"/>
      <c r="AO144" s="506"/>
      <c r="AP144" s="506"/>
      <c r="AQ144" s="506"/>
      <c r="AR144" s="506"/>
      <c r="AS144" s="506"/>
      <c r="AT144" s="506"/>
      <c r="AU144" s="506"/>
      <c r="AV144" s="506"/>
      <c r="AW144" s="506"/>
      <c r="AX144" s="507"/>
      <c r="AY144" s="506"/>
      <c r="AZ144" s="506"/>
      <c r="BA144" s="506"/>
      <c r="BB144" s="506"/>
      <c r="BC144" s="506"/>
      <c r="BD144" s="506"/>
      <c r="BE144" s="506"/>
      <c r="BF144" s="506"/>
      <c r="BG144" s="506"/>
      <c r="BH144" s="506"/>
      <c r="BI144" s="506"/>
      <c r="BJ144" s="506"/>
      <c r="BK144" s="507"/>
      <c r="BL144" s="506"/>
      <c r="BM144" s="506"/>
      <c r="BN144" s="506"/>
      <c r="BO144" s="506"/>
      <c r="BP144" s="506"/>
      <c r="BQ144" s="506"/>
      <c r="BR144" s="506"/>
      <c r="BS144" s="506"/>
      <c r="BT144" s="506"/>
      <c r="BU144" s="506"/>
      <c r="BV144" s="506"/>
      <c r="BW144" s="506"/>
      <c r="BX144" s="506"/>
      <c r="BZ144" s="506"/>
      <c r="CA144" s="506"/>
      <c r="CD144" s="506"/>
      <c r="CE144" s="506"/>
    </row>
    <row r="145" spans="1:83" ht="11.25" customHeight="1">
      <c r="A145" s="506"/>
      <c r="B145" s="507"/>
      <c r="C145" s="507"/>
      <c r="D145" s="507"/>
      <c r="E145" s="506"/>
      <c r="F145" s="506"/>
      <c r="G145" s="506"/>
      <c r="H145" s="507"/>
      <c r="I145" s="506"/>
      <c r="J145" s="506"/>
      <c r="K145" s="506"/>
      <c r="L145" s="506"/>
      <c r="M145" s="506"/>
      <c r="N145" s="506"/>
      <c r="O145" s="506"/>
      <c r="P145" s="506"/>
      <c r="Q145" s="506"/>
      <c r="R145" s="506"/>
      <c r="S145" s="506"/>
      <c r="T145" s="506"/>
      <c r="U145" s="506"/>
      <c r="V145" s="506"/>
      <c r="W145" s="506"/>
      <c r="X145" s="506"/>
      <c r="Y145" s="506"/>
      <c r="Z145" s="506"/>
      <c r="AA145" s="506"/>
      <c r="AB145" s="506"/>
      <c r="AC145" s="506"/>
      <c r="AD145" s="506"/>
      <c r="AE145" s="506"/>
      <c r="AF145" s="506"/>
      <c r="AG145" s="506"/>
      <c r="AH145" s="506"/>
      <c r="AI145" s="506"/>
      <c r="AJ145" s="507"/>
      <c r="AK145" s="506"/>
      <c r="AL145" s="506"/>
      <c r="AM145" s="506"/>
      <c r="AN145" s="506"/>
      <c r="AO145" s="506"/>
      <c r="AP145" s="506"/>
      <c r="AQ145" s="506"/>
      <c r="AR145" s="506"/>
      <c r="AS145" s="506"/>
      <c r="AT145" s="506"/>
      <c r="AU145" s="506"/>
      <c r="AV145" s="506"/>
      <c r="AW145" s="506"/>
      <c r="AX145" s="507"/>
      <c r="AY145" s="506"/>
      <c r="AZ145" s="506"/>
      <c r="BA145" s="506"/>
      <c r="BB145" s="506"/>
      <c r="BC145" s="506"/>
      <c r="BD145" s="506"/>
      <c r="BE145" s="506"/>
      <c r="BF145" s="506"/>
      <c r="BG145" s="506"/>
      <c r="BH145" s="506"/>
      <c r="BI145" s="506"/>
      <c r="BJ145" s="506"/>
      <c r="BK145" s="507"/>
      <c r="BL145" s="506"/>
      <c r="BM145" s="506"/>
      <c r="BN145" s="506"/>
      <c r="BO145" s="506"/>
      <c r="BP145" s="506"/>
      <c r="BQ145" s="506"/>
      <c r="BR145" s="506"/>
      <c r="BS145" s="506"/>
      <c r="BT145" s="506"/>
      <c r="BU145" s="506"/>
      <c r="BV145" s="506"/>
      <c r="BW145" s="506"/>
      <c r="BX145" s="506"/>
      <c r="BZ145" s="506"/>
      <c r="CA145" s="506"/>
      <c r="CD145" s="506"/>
      <c r="CE145" s="506"/>
    </row>
    <row r="146" spans="1:83" ht="11.25" customHeight="1">
      <c r="A146" s="506"/>
      <c r="B146" s="507"/>
      <c r="C146" s="507"/>
      <c r="D146" s="507"/>
      <c r="E146" s="506"/>
      <c r="F146" s="506"/>
      <c r="G146" s="506"/>
      <c r="H146" s="507"/>
      <c r="I146" s="506"/>
      <c r="J146" s="506"/>
      <c r="K146" s="506"/>
      <c r="L146" s="506"/>
      <c r="M146" s="506"/>
      <c r="N146" s="506"/>
      <c r="O146" s="506"/>
      <c r="P146" s="506"/>
      <c r="Q146" s="506"/>
      <c r="R146" s="506"/>
      <c r="S146" s="506"/>
      <c r="T146" s="506"/>
      <c r="U146" s="506"/>
      <c r="V146" s="506"/>
      <c r="W146" s="506"/>
      <c r="X146" s="506"/>
      <c r="Y146" s="506"/>
      <c r="Z146" s="506"/>
      <c r="AA146" s="506"/>
      <c r="AB146" s="506"/>
      <c r="AC146" s="506"/>
      <c r="AD146" s="506"/>
      <c r="AE146" s="506"/>
      <c r="AF146" s="506"/>
      <c r="AG146" s="506"/>
      <c r="AH146" s="506"/>
      <c r="AI146" s="506"/>
      <c r="AJ146" s="507"/>
      <c r="AK146" s="506"/>
      <c r="AL146" s="506"/>
      <c r="AM146" s="506"/>
      <c r="AN146" s="506"/>
      <c r="AO146" s="506"/>
      <c r="AP146" s="506"/>
      <c r="AQ146" s="506"/>
      <c r="AR146" s="506"/>
      <c r="AS146" s="506"/>
      <c r="AT146" s="506"/>
      <c r="AU146" s="506"/>
      <c r="AV146" s="506"/>
      <c r="AW146" s="506"/>
      <c r="AX146" s="507"/>
      <c r="AY146" s="506"/>
      <c r="AZ146" s="506"/>
      <c r="BA146" s="506"/>
      <c r="BB146" s="506"/>
      <c r="BC146" s="506"/>
      <c r="BD146" s="506"/>
      <c r="BE146" s="506"/>
      <c r="BF146" s="506"/>
      <c r="BG146" s="506"/>
      <c r="BH146" s="506"/>
      <c r="BI146" s="506"/>
      <c r="BJ146" s="506"/>
      <c r="BK146" s="507"/>
      <c r="BL146" s="506"/>
      <c r="BM146" s="506"/>
      <c r="BN146" s="506"/>
      <c r="BO146" s="506"/>
      <c r="BP146" s="506"/>
      <c r="BQ146" s="506"/>
      <c r="BR146" s="506"/>
      <c r="BS146" s="506"/>
      <c r="BT146" s="506"/>
      <c r="BU146" s="506"/>
      <c r="BV146" s="506"/>
      <c r="BW146" s="506"/>
      <c r="BX146" s="506"/>
      <c r="BZ146" s="506"/>
      <c r="CA146" s="506"/>
      <c r="CD146" s="506"/>
      <c r="CE146" s="506"/>
    </row>
    <row r="147" spans="1:83" ht="11.25" customHeight="1">
      <c r="A147" s="506"/>
      <c r="B147" s="507"/>
      <c r="C147" s="507"/>
      <c r="D147" s="507"/>
      <c r="E147" s="506"/>
      <c r="F147" s="506"/>
      <c r="G147" s="506"/>
      <c r="H147" s="507"/>
      <c r="I147" s="506"/>
      <c r="J147" s="506"/>
      <c r="K147" s="506"/>
      <c r="L147" s="506"/>
      <c r="M147" s="506"/>
      <c r="N147" s="506"/>
      <c r="O147" s="506"/>
      <c r="P147" s="506"/>
      <c r="Q147" s="506"/>
      <c r="R147" s="506"/>
      <c r="S147" s="506"/>
      <c r="T147" s="506"/>
      <c r="U147" s="506"/>
      <c r="V147" s="506"/>
      <c r="W147" s="506"/>
      <c r="X147" s="506"/>
      <c r="Y147" s="506"/>
      <c r="Z147" s="506"/>
      <c r="AA147" s="506"/>
      <c r="AB147" s="506"/>
      <c r="AC147" s="506"/>
      <c r="AD147" s="506"/>
      <c r="AE147" s="506"/>
      <c r="AF147" s="506"/>
      <c r="AG147" s="506"/>
      <c r="AH147" s="506"/>
      <c r="AI147" s="506"/>
      <c r="AJ147" s="507"/>
      <c r="AK147" s="506"/>
      <c r="AL147" s="506"/>
      <c r="AM147" s="506"/>
      <c r="AN147" s="506"/>
      <c r="AO147" s="506"/>
      <c r="AP147" s="506"/>
      <c r="AQ147" s="506"/>
      <c r="AR147" s="506"/>
      <c r="AS147" s="506"/>
      <c r="AT147" s="506"/>
      <c r="AU147" s="506"/>
      <c r="AV147" s="506"/>
      <c r="AW147" s="506"/>
      <c r="AX147" s="507"/>
      <c r="AY147" s="506"/>
      <c r="AZ147" s="506"/>
      <c r="BA147" s="506"/>
      <c r="BB147" s="506"/>
      <c r="BC147" s="506"/>
      <c r="BD147" s="506"/>
      <c r="BE147" s="506"/>
      <c r="BF147" s="506"/>
      <c r="BG147" s="506"/>
      <c r="BH147" s="506"/>
      <c r="BI147" s="506"/>
      <c r="BJ147" s="506"/>
      <c r="BK147" s="507"/>
      <c r="BL147" s="506"/>
      <c r="BM147" s="506"/>
      <c r="BN147" s="506"/>
      <c r="BO147" s="506"/>
      <c r="BP147" s="506"/>
      <c r="BQ147" s="506"/>
      <c r="BR147" s="506"/>
      <c r="BS147" s="506"/>
      <c r="BT147" s="506"/>
      <c r="BU147" s="506"/>
      <c r="BV147" s="506"/>
      <c r="BW147" s="506"/>
      <c r="BX147" s="506"/>
      <c r="BZ147" s="506"/>
      <c r="CA147" s="506"/>
      <c r="CD147" s="506"/>
      <c r="CE147" s="506"/>
    </row>
    <row r="148" spans="1:83" ht="11.25" customHeight="1">
      <c r="A148" s="506"/>
      <c r="B148" s="507"/>
      <c r="C148" s="507"/>
      <c r="D148" s="507"/>
      <c r="E148" s="506"/>
      <c r="F148" s="506"/>
      <c r="G148" s="506"/>
      <c r="H148" s="507"/>
      <c r="I148" s="506"/>
      <c r="J148" s="506"/>
      <c r="K148" s="506"/>
      <c r="L148" s="506"/>
      <c r="M148" s="506"/>
      <c r="N148" s="506"/>
      <c r="O148" s="506"/>
      <c r="P148" s="506"/>
      <c r="Q148" s="506"/>
      <c r="R148" s="506"/>
      <c r="S148" s="506"/>
      <c r="T148" s="506"/>
      <c r="U148" s="506"/>
      <c r="V148" s="506"/>
      <c r="W148" s="506"/>
      <c r="X148" s="506"/>
      <c r="Y148" s="506"/>
      <c r="Z148" s="506"/>
      <c r="AA148" s="506"/>
      <c r="AB148" s="506"/>
      <c r="AC148" s="506"/>
      <c r="AD148" s="506"/>
      <c r="AE148" s="506"/>
      <c r="AF148" s="506"/>
      <c r="AG148" s="506"/>
      <c r="AH148" s="506"/>
      <c r="AI148" s="506"/>
      <c r="AJ148" s="507"/>
      <c r="AK148" s="506"/>
      <c r="AL148" s="506"/>
      <c r="AM148" s="506"/>
      <c r="AN148" s="506"/>
      <c r="AO148" s="506"/>
      <c r="AP148" s="506"/>
      <c r="AQ148" s="506"/>
      <c r="AR148" s="506"/>
      <c r="AS148" s="506"/>
      <c r="AT148" s="506"/>
      <c r="AU148" s="506"/>
      <c r="AV148" s="506"/>
      <c r="AW148" s="506"/>
      <c r="AX148" s="507"/>
      <c r="AY148" s="506"/>
      <c r="AZ148" s="506"/>
      <c r="BA148" s="506"/>
      <c r="BB148" s="506"/>
      <c r="BC148" s="506"/>
      <c r="BD148" s="506"/>
      <c r="BE148" s="506"/>
      <c r="BF148" s="506"/>
      <c r="BG148" s="506"/>
      <c r="BH148" s="506"/>
      <c r="BI148" s="506"/>
      <c r="BJ148" s="506"/>
      <c r="BK148" s="507"/>
      <c r="BL148" s="506"/>
      <c r="BM148" s="506"/>
      <c r="BN148" s="506"/>
      <c r="BO148" s="506"/>
      <c r="BP148" s="506"/>
      <c r="BQ148" s="506"/>
      <c r="BR148" s="506"/>
      <c r="BS148" s="506"/>
      <c r="BT148" s="506"/>
      <c r="BU148" s="506"/>
      <c r="BV148" s="506"/>
      <c r="BW148" s="506"/>
      <c r="BX148" s="506"/>
      <c r="BZ148" s="506"/>
      <c r="CA148" s="506"/>
      <c r="CD148" s="506"/>
      <c r="CE148" s="506"/>
    </row>
    <row r="149" spans="1:83" ht="11.25" customHeight="1">
      <c r="A149" s="506"/>
      <c r="B149" s="507"/>
      <c r="C149" s="507"/>
      <c r="D149" s="507"/>
      <c r="E149" s="506"/>
      <c r="F149" s="506"/>
      <c r="G149" s="506"/>
      <c r="H149" s="507"/>
      <c r="I149" s="506"/>
      <c r="J149" s="506"/>
      <c r="K149" s="506"/>
      <c r="L149" s="506"/>
      <c r="M149" s="506"/>
      <c r="N149" s="506"/>
      <c r="O149" s="506"/>
      <c r="P149" s="506"/>
      <c r="Q149" s="506"/>
      <c r="R149" s="506"/>
      <c r="S149" s="506"/>
      <c r="T149" s="506"/>
      <c r="U149" s="506"/>
      <c r="V149" s="506"/>
      <c r="W149" s="506"/>
      <c r="X149" s="506"/>
      <c r="Y149" s="506"/>
      <c r="Z149" s="506"/>
      <c r="AA149" s="506"/>
      <c r="AB149" s="506"/>
      <c r="AC149" s="506"/>
      <c r="AD149" s="506"/>
      <c r="AE149" s="506"/>
      <c r="AF149" s="506"/>
      <c r="AG149" s="506"/>
      <c r="AH149" s="506"/>
      <c r="AI149" s="506"/>
      <c r="AJ149" s="507"/>
      <c r="AK149" s="506"/>
      <c r="AL149" s="506"/>
      <c r="AM149" s="506"/>
      <c r="AN149" s="506"/>
      <c r="AO149" s="506"/>
      <c r="AP149" s="506"/>
      <c r="AQ149" s="506"/>
      <c r="AR149" s="506"/>
      <c r="AS149" s="506"/>
      <c r="AT149" s="506"/>
      <c r="AU149" s="506"/>
      <c r="AV149" s="506"/>
      <c r="AW149" s="506"/>
      <c r="AX149" s="507"/>
      <c r="AY149" s="506"/>
      <c r="AZ149" s="506"/>
      <c r="BA149" s="506"/>
      <c r="BB149" s="506"/>
      <c r="BC149" s="506"/>
      <c r="BD149" s="506"/>
      <c r="BE149" s="506"/>
      <c r="BF149" s="506"/>
      <c r="BG149" s="506"/>
      <c r="BH149" s="506"/>
      <c r="BI149" s="506"/>
      <c r="BJ149" s="506"/>
      <c r="BK149" s="507"/>
      <c r="BL149" s="506"/>
      <c r="BM149" s="506"/>
      <c r="BN149" s="506"/>
      <c r="BO149" s="506"/>
      <c r="BP149" s="506"/>
      <c r="BQ149" s="506"/>
      <c r="BR149" s="506"/>
      <c r="BS149" s="506"/>
      <c r="BT149" s="506"/>
      <c r="BU149" s="506"/>
      <c r="BV149" s="506"/>
      <c r="BW149" s="506"/>
      <c r="BX149" s="506"/>
      <c r="BZ149" s="506"/>
      <c r="CA149" s="506"/>
      <c r="CD149" s="506"/>
      <c r="CE149" s="506"/>
    </row>
    <row r="150" spans="1:83" ht="11.25" customHeight="1">
      <c r="A150" s="506"/>
      <c r="B150" s="507"/>
      <c r="C150" s="507"/>
      <c r="D150" s="507"/>
      <c r="E150" s="506"/>
      <c r="F150" s="506"/>
      <c r="G150" s="506"/>
      <c r="H150" s="507"/>
      <c r="I150" s="506"/>
      <c r="J150" s="506"/>
      <c r="K150" s="506"/>
      <c r="L150" s="506"/>
      <c r="M150" s="506"/>
      <c r="N150" s="506"/>
      <c r="O150" s="506"/>
      <c r="P150" s="506"/>
      <c r="Q150" s="506"/>
      <c r="R150" s="506"/>
      <c r="S150" s="506"/>
      <c r="T150" s="506"/>
      <c r="U150" s="506"/>
      <c r="V150" s="506"/>
      <c r="W150" s="506"/>
      <c r="X150" s="506"/>
      <c r="Y150" s="506"/>
      <c r="Z150" s="506"/>
      <c r="AA150" s="506"/>
      <c r="AB150" s="506"/>
      <c r="AC150" s="506"/>
      <c r="AD150" s="506"/>
      <c r="AE150" s="506"/>
      <c r="AF150" s="506"/>
      <c r="AG150" s="506"/>
      <c r="AH150" s="506"/>
      <c r="AI150" s="506"/>
      <c r="AJ150" s="507"/>
      <c r="AK150" s="506"/>
      <c r="AL150" s="506"/>
      <c r="AM150" s="506"/>
      <c r="AN150" s="506"/>
      <c r="AO150" s="506"/>
      <c r="AP150" s="506"/>
      <c r="AQ150" s="506"/>
      <c r="AR150" s="506"/>
      <c r="AS150" s="506"/>
      <c r="AT150" s="506"/>
      <c r="AU150" s="506"/>
      <c r="AV150" s="506"/>
      <c r="AW150" s="506"/>
      <c r="AX150" s="507"/>
      <c r="AY150" s="506"/>
      <c r="AZ150" s="506"/>
      <c r="BA150" s="506"/>
      <c r="BB150" s="506"/>
      <c r="BC150" s="506"/>
      <c r="BD150" s="506"/>
      <c r="BE150" s="506"/>
      <c r="BF150" s="506"/>
      <c r="BG150" s="506"/>
      <c r="BH150" s="506"/>
      <c r="BI150" s="506"/>
      <c r="BJ150" s="506"/>
      <c r="BK150" s="507"/>
      <c r="BL150" s="506"/>
      <c r="BM150" s="506"/>
      <c r="BN150" s="506"/>
      <c r="BO150" s="506"/>
      <c r="BP150" s="506"/>
      <c r="BQ150" s="506"/>
      <c r="BR150" s="506"/>
      <c r="BS150" s="506"/>
      <c r="BT150" s="506"/>
      <c r="BU150" s="506"/>
      <c r="BV150" s="506"/>
      <c r="BW150" s="506"/>
      <c r="BX150" s="506"/>
      <c r="BZ150" s="506"/>
      <c r="CA150" s="506"/>
      <c r="CD150" s="506"/>
      <c r="CE150" s="506"/>
    </row>
    <row r="151" spans="1:83" ht="11.25" customHeight="1">
      <c r="A151" s="506"/>
      <c r="B151" s="507"/>
      <c r="C151" s="507"/>
      <c r="D151" s="507"/>
      <c r="E151" s="506"/>
      <c r="F151" s="506"/>
      <c r="G151" s="506"/>
      <c r="H151" s="507"/>
      <c r="I151" s="506"/>
      <c r="J151" s="506"/>
      <c r="K151" s="506"/>
      <c r="L151" s="506"/>
      <c r="M151" s="506"/>
      <c r="N151" s="506"/>
      <c r="O151" s="506"/>
      <c r="P151" s="506"/>
      <c r="Q151" s="506"/>
      <c r="R151" s="506"/>
      <c r="S151" s="506"/>
      <c r="T151" s="506"/>
      <c r="U151" s="506"/>
      <c r="V151" s="506"/>
      <c r="W151" s="506"/>
      <c r="X151" s="506"/>
      <c r="Y151" s="506"/>
      <c r="Z151" s="506"/>
      <c r="AA151" s="506"/>
      <c r="AB151" s="506"/>
      <c r="AC151" s="506"/>
      <c r="AD151" s="506"/>
      <c r="AE151" s="506"/>
      <c r="AF151" s="506"/>
      <c r="AG151" s="506"/>
      <c r="AH151" s="506"/>
      <c r="AI151" s="506"/>
      <c r="AJ151" s="507"/>
      <c r="AK151" s="506"/>
      <c r="AL151" s="506"/>
      <c r="AM151" s="506"/>
      <c r="AN151" s="506"/>
      <c r="AO151" s="506"/>
      <c r="AP151" s="506"/>
      <c r="AQ151" s="506"/>
      <c r="AR151" s="506"/>
      <c r="AS151" s="506"/>
      <c r="AT151" s="506"/>
      <c r="AU151" s="506"/>
      <c r="AV151" s="506"/>
      <c r="AW151" s="506"/>
      <c r="AX151" s="507"/>
      <c r="AY151" s="506"/>
      <c r="AZ151" s="506"/>
      <c r="BA151" s="506"/>
      <c r="BB151" s="506"/>
      <c r="BC151" s="506"/>
      <c r="BD151" s="506"/>
      <c r="BE151" s="506"/>
      <c r="BF151" s="506"/>
      <c r="BG151" s="506"/>
      <c r="BH151" s="506"/>
      <c r="BI151" s="506"/>
      <c r="BJ151" s="506"/>
      <c r="BK151" s="507"/>
      <c r="BL151" s="506"/>
      <c r="BM151" s="506"/>
      <c r="BN151" s="506"/>
      <c r="BO151" s="506"/>
      <c r="BP151" s="506"/>
      <c r="BQ151" s="506"/>
      <c r="BR151" s="506"/>
      <c r="BS151" s="506"/>
      <c r="BT151" s="506"/>
      <c r="BU151" s="506"/>
      <c r="BV151" s="506"/>
      <c r="BW151" s="506"/>
      <c r="BX151" s="506"/>
      <c r="BZ151" s="506"/>
      <c r="CA151" s="506"/>
      <c r="CD151" s="506"/>
      <c r="CE151" s="506"/>
    </row>
    <row r="152" spans="1:83" ht="11.25" customHeight="1">
      <c r="A152" s="506"/>
      <c r="B152" s="507"/>
      <c r="C152" s="507"/>
      <c r="D152" s="507"/>
      <c r="E152" s="506"/>
      <c r="F152" s="506"/>
      <c r="G152" s="506"/>
      <c r="H152" s="507"/>
      <c r="I152" s="506"/>
      <c r="J152" s="506"/>
      <c r="K152" s="506"/>
      <c r="L152" s="506"/>
      <c r="M152" s="506"/>
      <c r="N152" s="506"/>
      <c r="O152" s="506"/>
      <c r="P152" s="506"/>
      <c r="Q152" s="506"/>
      <c r="R152" s="506"/>
      <c r="S152" s="506"/>
      <c r="T152" s="506"/>
      <c r="U152" s="506"/>
      <c r="V152" s="506"/>
      <c r="W152" s="506"/>
      <c r="X152" s="506"/>
      <c r="Y152" s="506"/>
      <c r="Z152" s="506"/>
      <c r="AA152" s="506"/>
      <c r="AB152" s="506"/>
      <c r="AC152" s="506"/>
      <c r="AD152" s="506"/>
      <c r="AE152" s="506"/>
      <c r="AF152" s="506"/>
      <c r="AG152" s="506"/>
      <c r="AH152" s="506"/>
      <c r="AI152" s="506"/>
      <c r="AJ152" s="507"/>
      <c r="AK152" s="506"/>
      <c r="AL152" s="506"/>
      <c r="AM152" s="506"/>
      <c r="AN152" s="506"/>
      <c r="AO152" s="506"/>
      <c r="AP152" s="506"/>
      <c r="AQ152" s="506"/>
      <c r="AR152" s="506"/>
      <c r="AS152" s="506"/>
      <c r="AT152" s="506"/>
      <c r="AU152" s="506"/>
      <c r="AV152" s="506"/>
      <c r="AW152" s="506"/>
      <c r="AX152" s="507"/>
      <c r="AY152" s="506"/>
      <c r="AZ152" s="506"/>
      <c r="BA152" s="506"/>
      <c r="BB152" s="506"/>
      <c r="BC152" s="506"/>
      <c r="BD152" s="506"/>
      <c r="BE152" s="506"/>
      <c r="BF152" s="506"/>
      <c r="BG152" s="506"/>
      <c r="BH152" s="506"/>
      <c r="BI152" s="506"/>
      <c r="BJ152" s="506"/>
      <c r="BK152" s="507"/>
      <c r="BL152" s="506"/>
      <c r="BM152" s="506"/>
      <c r="BN152" s="506"/>
      <c r="BO152" s="506"/>
      <c r="BP152" s="506"/>
      <c r="BQ152" s="506"/>
      <c r="BR152" s="506"/>
      <c r="BS152" s="506"/>
      <c r="BT152" s="506"/>
      <c r="BU152" s="506"/>
      <c r="BV152" s="506"/>
      <c r="BW152" s="506"/>
      <c r="BX152" s="506"/>
      <c r="BZ152" s="506"/>
      <c r="CA152" s="506"/>
      <c r="CD152" s="506"/>
      <c r="CE152" s="506"/>
    </row>
    <row r="153" spans="1:83" ht="11.25" customHeight="1">
      <c r="A153" s="506"/>
      <c r="B153" s="507"/>
      <c r="C153" s="507"/>
      <c r="D153" s="507"/>
      <c r="E153" s="506"/>
      <c r="F153" s="506"/>
      <c r="G153" s="506"/>
      <c r="H153" s="507"/>
      <c r="I153" s="506"/>
      <c r="J153" s="506"/>
      <c r="K153" s="506"/>
      <c r="L153" s="506"/>
      <c r="M153" s="506"/>
      <c r="N153" s="506"/>
      <c r="O153" s="506"/>
      <c r="P153" s="506"/>
      <c r="Q153" s="506"/>
      <c r="R153" s="506"/>
      <c r="S153" s="506"/>
      <c r="T153" s="506"/>
      <c r="U153" s="506"/>
      <c r="V153" s="506"/>
      <c r="W153" s="506"/>
      <c r="X153" s="506"/>
      <c r="Y153" s="506"/>
      <c r="Z153" s="506"/>
      <c r="AA153" s="506"/>
      <c r="AB153" s="506"/>
      <c r="AC153" s="506"/>
      <c r="AD153" s="506"/>
      <c r="AE153" s="506"/>
      <c r="AF153" s="506"/>
      <c r="AG153" s="506"/>
      <c r="AH153" s="506"/>
      <c r="AI153" s="506"/>
      <c r="AJ153" s="507"/>
      <c r="AK153" s="506"/>
      <c r="AL153" s="506"/>
      <c r="AM153" s="506"/>
      <c r="AN153" s="506"/>
      <c r="AO153" s="506"/>
      <c r="AP153" s="506"/>
      <c r="AQ153" s="506"/>
      <c r="AR153" s="506"/>
      <c r="AS153" s="506"/>
      <c r="AT153" s="506"/>
      <c r="AU153" s="506"/>
      <c r="AV153" s="506"/>
      <c r="AW153" s="506"/>
      <c r="AX153" s="507"/>
      <c r="AY153" s="506"/>
      <c r="AZ153" s="506"/>
      <c r="BA153" s="506"/>
      <c r="BB153" s="506"/>
      <c r="BC153" s="506"/>
      <c r="BD153" s="506"/>
      <c r="BE153" s="506"/>
      <c r="BF153" s="506"/>
      <c r="BG153" s="506"/>
      <c r="BH153" s="506"/>
      <c r="BI153" s="506"/>
      <c r="BJ153" s="506"/>
      <c r="BK153" s="507"/>
      <c r="BL153" s="506"/>
      <c r="BM153" s="506"/>
      <c r="BN153" s="506"/>
      <c r="BO153" s="506"/>
      <c r="BP153" s="506"/>
      <c r="BQ153" s="506"/>
      <c r="BR153" s="506"/>
      <c r="BS153" s="506"/>
      <c r="BT153" s="506"/>
      <c r="BU153" s="506"/>
      <c r="BV153" s="506"/>
      <c r="BW153" s="506"/>
      <c r="BX153" s="506"/>
      <c r="BZ153" s="506"/>
      <c r="CA153" s="506"/>
      <c r="CD153" s="506"/>
      <c r="CE153" s="506"/>
    </row>
    <row r="154" spans="1:83" ht="11.25" customHeight="1">
      <c r="A154" s="506"/>
      <c r="B154" s="507"/>
      <c r="C154" s="507"/>
      <c r="D154" s="507"/>
      <c r="E154" s="506"/>
      <c r="F154" s="506"/>
      <c r="G154" s="506"/>
      <c r="H154" s="507"/>
      <c r="I154" s="506"/>
      <c r="J154" s="506"/>
      <c r="K154" s="506"/>
      <c r="L154" s="506"/>
      <c r="M154" s="506"/>
      <c r="N154" s="506"/>
      <c r="O154" s="506"/>
      <c r="P154" s="506"/>
      <c r="Q154" s="506"/>
      <c r="R154" s="506"/>
      <c r="S154" s="506"/>
      <c r="T154" s="506"/>
      <c r="U154" s="506"/>
      <c r="V154" s="506"/>
      <c r="W154" s="506"/>
      <c r="X154" s="506"/>
      <c r="Y154" s="506"/>
      <c r="Z154" s="506"/>
      <c r="AA154" s="506"/>
      <c r="AB154" s="506"/>
      <c r="AC154" s="506"/>
      <c r="AD154" s="506"/>
      <c r="AE154" s="506"/>
      <c r="AF154" s="506"/>
      <c r="AG154" s="506"/>
      <c r="AH154" s="506"/>
      <c r="AI154" s="506"/>
      <c r="AJ154" s="507"/>
      <c r="AK154" s="506"/>
      <c r="AL154" s="506"/>
      <c r="AM154" s="506"/>
      <c r="AN154" s="506"/>
      <c r="AO154" s="506"/>
      <c r="AP154" s="506"/>
      <c r="AQ154" s="506"/>
      <c r="AR154" s="506"/>
      <c r="AS154" s="506"/>
      <c r="AT154" s="506"/>
      <c r="AU154" s="506"/>
      <c r="AV154" s="506"/>
      <c r="AW154" s="506"/>
      <c r="AX154" s="507"/>
      <c r="AY154" s="506"/>
      <c r="AZ154" s="506"/>
      <c r="BA154" s="506"/>
      <c r="BB154" s="506"/>
      <c r="BC154" s="506"/>
      <c r="BD154" s="506"/>
      <c r="BE154" s="506"/>
      <c r="BF154" s="506"/>
      <c r="BG154" s="506"/>
      <c r="BH154" s="506"/>
      <c r="BI154" s="506"/>
      <c r="BJ154" s="506"/>
      <c r="BK154" s="507"/>
      <c r="BL154" s="506"/>
      <c r="BM154" s="506"/>
      <c r="BN154" s="506"/>
      <c r="BO154" s="506"/>
      <c r="BP154" s="506"/>
      <c r="BQ154" s="506"/>
      <c r="BR154" s="506"/>
      <c r="BS154" s="506"/>
      <c r="BT154" s="506"/>
      <c r="BU154" s="506"/>
      <c r="BV154" s="506"/>
      <c r="BW154" s="506"/>
      <c r="BX154" s="506"/>
      <c r="BZ154" s="506"/>
      <c r="CA154" s="506"/>
      <c r="CD154" s="506"/>
      <c r="CE154" s="506"/>
    </row>
    <row r="155" spans="1:83" ht="11.25" customHeight="1">
      <c r="A155" s="506"/>
      <c r="B155" s="507"/>
      <c r="C155" s="507"/>
      <c r="D155" s="507"/>
      <c r="E155" s="506"/>
      <c r="F155" s="506"/>
      <c r="G155" s="506"/>
      <c r="H155" s="507"/>
      <c r="I155" s="506"/>
      <c r="J155" s="506"/>
      <c r="K155" s="506"/>
      <c r="L155" s="506"/>
      <c r="M155" s="506"/>
      <c r="N155" s="506"/>
      <c r="O155" s="506"/>
      <c r="P155" s="506"/>
      <c r="Q155" s="506"/>
      <c r="R155" s="506"/>
      <c r="S155" s="506"/>
      <c r="T155" s="506"/>
      <c r="U155" s="506"/>
      <c r="V155" s="506"/>
      <c r="W155" s="506"/>
      <c r="X155" s="506"/>
      <c r="Y155" s="506"/>
      <c r="Z155" s="506"/>
      <c r="AA155" s="506"/>
      <c r="AB155" s="506"/>
      <c r="AC155" s="506"/>
      <c r="AD155" s="506"/>
      <c r="AE155" s="506"/>
      <c r="AF155" s="506"/>
      <c r="AG155" s="506"/>
      <c r="AH155" s="506"/>
      <c r="AI155" s="506"/>
      <c r="AJ155" s="507"/>
      <c r="AK155" s="506"/>
      <c r="AL155" s="506"/>
      <c r="AM155" s="506"/>
      <c r="AN155" s="506"/>
      <c r="AO155" s="506"/>
      <c r="AP155" s="506"/>
      <c r="AQ155" s="506"/>
      <c r="AR155" s="506"/>
      <c r="AS155" s="506"/>
      <c r="AT155" s="506"/>
      <c r="AU155" s="506"/>
      <c r="AV155" s="506"/>
      <c r="AW155" s="506"/>
      <c r="AX155" s="507"/>
      <c r="AY155" s="506"/>
      <c r="AZ155" s="506"/>
      <c r="BA155" s="506"/>
      <c r="BB155" s="506"/>
      <c r="BC155" s="506"/>
      <c r="BD155" s="506"/>
      <c r="BE155" s="506"/>
      <c r="BF155" s="506"/>
      <c r="BG155" s="506"/>
      <c r="BH155" s="506"/>
      <c r="BI155" s="506"/>
      <c r="BJ155" s="506"/>
      <c r="BK155" s="507"/>
      <c r="BL155" s="506"/>
      <c r="BM155" s="506"/>
      <c r="BN155" s="506"/>
      <c r="BO155" s="506"/>
      <c r="BP155" s="506"/>
      <c r="BQ155" s="506"/>
      <c r="BR155" s="506"/>
      <c r="BS155" s="506"/>
      <c r="BT155" s="506"/>
      <c r="BU155" s="506"/>
      <c r="BV155" s="506"/>
      <c r="BW155" s="506"/>
      <c r="BX155" s="506"/>
      <c r="BZ155" s="506"/>
      <c r="CA155" s="506"/>
      <c r="CD155" s="506"/>
      <c r="CE155" s="506"/>
    </row>
    <row r="156" spans="1:83" ht="11.25" customHeight="1">
      <c r="A156" s="506"/>
      <c r="B156" s="507"/>
      <c r="C156" s="507"/>
      <c r="D156" s="507"/>
      <c r="E156" s="506"/>
      <c r="F156" s="506"/>
      <c r="G156" s="506"/>
      <c r="H156" s="507"/>
      <c r="I156" s="506"/>
      <c r="J156" s="506"/>
      <c r="K156" s="506"/>
      <c r="L156" s="506"/>
      <c r="M156" s="506"/>
      <c r="N156" s="506"/>
      <c r="O156" s="506"/>
      <c r="P156" s="506"/>
      <c r="Q156" s="506"/>
      <c r="R156" s="506"/>
      <c r="S156" s="506"/>
      <c r="T156" s="506"/>
      <c r="U156" s="506"/>
      <c r="V156" s="506"/>
      <c r="W156" s="506"/>
      <c r="X156" s="506"/>
      <c r="Y156" s="506"/>
      <c r="Z156" s="506"/>
      <c r="AA156" s="506"/>
      <c r="AB156" s="506"/>
      <c r="AC156" s="506"/>
      <c r="AD156" s="506"/>
      <c r="AE156" s="506"/>
      <c r="AF156" s="506"/>
      <c r="AG156" s="506"/>
      <c r="AH156" s="506"/>
      <c r="AI156" s="506"/>
      <c r="AJ156" s="507"/>
      <c r="AK156" s="506"/>
      <c r="AL156" s="506"/>
      <c r="AM156" s="506"/>
      <c r="AN156" s="506"/>
      <c r="AO156" s="506"/>
      <c r="AP156" s="506"/>
      <c r="AQ156" s="506"/>
      <c r="AR156" s="506"/>
      <c r="AS156" s="506"/>
      <c r="AT156" s="506"/>
      <c r="AU156" s="506"/>
      <c r="AV156" s="506"/>
      <c r="AW156" s="506"/>
      <c r="AX156" s="507"/>
      <c r="AY156" s="506"/>
      <c r="AZ156" s="506"/>
      <c r="BA156" s="506"/>
      <c r="BB156" s="506"/>
      <c r="BC156" s="506"/>
      <c r="BD156" s="506"/>
      <c r="BE156" s="506"/>
      <c r="BF156" s="506"/>
      <c r="BG156" s="506"/>
      <c r="BH156" s="506"/>
      <c r="BI156" s="506"/>
      <c r="BJ156" s="506"/>
      <c r="BK156" s="507"/>
      <c r="BL156" s="506"/>
      <c r="BM156" s="506"/>
      <c r="BN156" s="506"/>
      <c r="BO156" s="506"/>
      <c r="BP156" s="506"/>
      <c r="BQ156" s="506"/>
      <c r="BR156" s="506"/>
      <c r="BS156" s="506"/>
      <c r="BT156" s="506"/>
      <c r="BU156" s="506"/>
      <c r="BV156" s="506"/>
      <c r="BW156" s="506"/>
      <c r="BX156" s="506"/>
      <c r="BZ156" s="506"/>
      <c r="CA156" s="506"/>
      <c r="CD156" s="506"/>
      <c r="CE156" s="506"/>
    </row>
    <row r="157" spans="1:83" ht="11.25" customHeight="1">
      <c r="A157" s="506"/>
      <c r="B157" s="507"/>
      <c r="C157" s="507"/>
      <c r="D157" s="507"/>
      <c r="E157" s="506"/>
      <c r="F157" s="506"/>
      <c r="G157" s="506"/>
      <c r="H157" s="507"/>
      <c r="I157" s="506"/>
      <c r="J157" s="506"/>
      <c r="K157" s="506"/>
      <c r="L157" s="506"/>
      <c r="M157" s="506"/>
      <c r="N157" s="506"/>
      <c r="O157" s="506"/>
      <c r="P157" s="506"/>
      <c r="Q157" s="506"/>
      <c r="R157" s="506"/>
      <c r="S157" s="506"/>
      <c r="T157" s="506"/>
      <c r="U157" s="506"/>
      <c r="V157" s="506"/>
      <c r="W157" s="506"/>
      <c r="X157" s="506"/>
      <c r="Y157" s="506"/>
      <c r="Z157" s="506"/>
      <c r="AA157" s="506"/>
      <c r="AB157" s="506"/>
      <c r="AC157" s="506"/>
      <c r="AD157" s="506"/>
      <c r="AE157" s="506"/>
      <c r="AF157" s="506"/>
      <c r="AG157" s="506"/>
      <c r="AH157" s="506"/>
      <c r="AI157" s="506"/>
      <c r="AJ157" s="507"/>
      <c r="AK157" s="506"/>
      <c r="AL157" s="506"/>
      <c r="AM157" s="506"/>
      <c r="AN157" s="506"/>
      <c r="AO157" s="506"/>
      <c r="AP157" s="506"/>
      <c r="AQ157" s="506"/>
      <c r="AR157" s="506"/>
      <c r="AS157" s="506"/>
      <c r="AT157" s="506"/>
      <c r="AU157" s="506"/>
      <c r="AV157" s="506"/>
      <c r="AW157" s="506"/>
      <c r="AX157" s="507"/>
      <c r="AY157" s="506"/>
      <c r="AZ157" s="506"/>
      <c r="BA157" s="506"/>
      <c r="BB157" s="506"/>
      <c r="BC157" s="506"/>
      <c r="BD157" s="506"/>
      <c r="BE157" s="506"/>
      <c r="BF157" s="506"/>
      <c r="BG157" s="506"/>
      <c r="BH157" s="506"/>
      <c r="BI157" s="506"/>
      <c r="BJ157" s="506"/>
      <c r="BK157" s="507"/>
      <c r="BL157" s="506"/>
      <c r="BM157" s="506"/>
      <c r="BN157" s="506"/>
      <c r="BO157" s="506"/>
      <c r="BP157" s="506"/>
      <c r="BQ157" s="506"/>
      <c r="BR157" s="506"/>
      <c r="BS157" s="506"/>
      <c r="BT157" s="506"/>
      <c r="BU157" s="506"/>
      <c r="BV157" s="506"/>
      <c r="BW157" s="506"/>
      <c r="BX157" s="506"/>
      <c r="BZ157" s="506"/>
      <c r="CA157" s="506"/>
      <c r="CD157" s="506"/>
      <c r="CE157" s="506"/>
    </row>
    <row r="158" spans="1:83" ht="11.25" customHeight="1">
      <c r="A158" s="506"/>
      <c r="B158" s="507"/>
      <c r="C158" s="507"/>
      <c r="D158" s="507"/>
      <c r="E158" s="506"/>
      <c r="F158" s="506"/>
      <c r="G158" s="506"/>
      <c r="H158" s="507"/>
      <c r="I158" s="506"/>
      <c r="J158" s="506"/>
      <c r="K158" s="506"/>
      <c r="L158" s="506"/>
      <c r="M158" s="506"/>
      <c r="N158" s="506"/>
      <c r="O158" s="506"/>
      <c r="P158" s="506"/>
      <c r="Q158" s="506"/>
      <c r="R158" s="506"/>
      <c r="S158" s="506"/>
      <c r="T158" s="506"/>
      <c r="U158" s="506"/>
      <c r="V158" s="506"/>
      <c r="W158" s="506"/>
      <c r="X158" s="506"/>
      <c r="Y158" s="506"/>
      <c r="Z158" s="506"/>
      <c r="AA158" s="506"/>
      <c r="AB158" s="506"/>
      <c r="AC158" s="506"/>
      <c r="AD158" s="506"/>
      <c r="AE158" s="506"/>
      <c r="AF158" s="506"/>
      <c r="AG158" s="506"/>
      <c r="AH158" s="506"/>
      <c r="AI158" s="506"/>
      <c r="AJ158" s="507"/>
      <c r="AK158" s="506"/>
      <c r="AL158" s="506"/>
      <c r="AM158" s="506"/>
      <c r="AN158" s="506"/>
      <c r="AO158" s="506"/>
      <c r="AP158" s="506"/>
      <c r="AQ158" s="506"/>
      <c r="AR158" s="506"/>
      <c r="AS158" s="506"/>
      <c r="AT158" s="506"/>
      <c r="AU158" s="506"/>
      <c r="AV158" s="506"/>
      <c r="AW158" s="506"/>
      <c r="AX158" s="507"/>
      <c r="AY158" s="506"/>
      <c r="AZ158" s="506"/>
      <c r="BA158" s="506"/>
      <c r="BB158" s="506"/>
      <c r="BC158" s="506"/>
      <c r="BD158" s="506"/>
      <c r="BE158" s="506"/>
      <c r="BF158" s="506"/>
      <c r="BG158" s="506"/>
      <c r="BH158" s="506"/>
      <c r="BI158" s="506"/>
      <c r="BJ158" s="506"/>
      <c r="BK158" s="507"/>
      <c r="BL158" s="506"/>
      <c r="BM158" s="506"/>
      <c r="BN158" s="506"/>
      <c r="BO158" s="506"/>
      <c r="BP158" s="506"/>
      <c r="BQ158" s="506"/>
      <c r="BR158" s="506"/>
      <c r="BS158" s="506"/>
      <c r="BT158" s="506"/>
      <c r="BU158" s="506"/>
      <c r="BV158" s="506"/>
      <c r="BW158" s="506"/>
      <c r="BX158" s="506"/>
      <c r="BZ158" s="506"/>
      <c r="CA158" s="506"/>
      <c r="CD158" s="506"/>
      <c r="CE158" s="506"/>
    </row>
    <row r="159" spans="1:83" ht="11.25" customHeight="1">
      <c r="A159" s="506"/>
      <c r="B159" s="507"/>
      <c r="C159" s="507"/>
      <c r="D159" s="507"/>
      <c r="E159" s="506"/>
      <c r="F159" s="506"/>
      <c r="G159" s="506"/>
      <c r="H159" s="507"/>
      <c r="I159" s="506"/>
      <c r="J159" s="506"/>
      <c r="K159" s="506"/>
      <c r="L159" s="506"/>
      <c r="M159" s="506"/>
      <c r="N159" s="506"/>
      <c r="O159" s="506"/>
      <c r="P159" s="506"/>
      <c r="Q159" s="506"/>
      <c r="R159" s="506"/>
      <c r="S159" s="506"/>
      <c r="T159" s="506"/>
      <c r="U159" s="506"/>
      <c r="V159" s="506"/>
      <c r="W159" s="506"/>
      <c r="X159" s="506"/>
      <c r="Y159" s="506"/>
      <c r="Z159" s="506"/>
      <c r="AA159" s="506"/>
      <c r="AB159" s="506"/>
      <c r="AC159" s="506"/>
      <c r="AD159" s="506"/>
      <c r="AE159" s="506"/>
      <c r="AF159" s="506"/>
      <c r="AG159" s="506"/>
      <c r="AH159" s="506"/>
      <c r="AI159" s="506"/>
      <c r="AJ159" s="507"/>
      <c r="AK159" s="506"/>
      <c r="AL159" s="506"/>
      <c r="AM159" s="506"/>
      <c r="AN159" s="506"/>
      <c r="AO159" s="506"/>
      <c r="AP159" s="506"/>
      <c r="AQ159" s="506"/>
      <c r="AR159" s="506"/>
      <c r="AS159" s="506"/>
      <c r="AT159" s="506"/>
      <c r="AU159" s="506"/>
      <c r="AV159" s="506"/>
      <c r="AW159" s="506"/>
      <c r="AX159" s="507"/>
      <c r="AY159" s="506"/>
      <c r="AZ159" s="506"/>
      <c r="BA159" s="506"/>
      <c r="BB159" s="506"/>
      <c r="BC159" s="506"/>
      <c r="BD159" s="506"/>
      <c r="BE159" s="506"/>
      <c r="BF159" s="506"/>
      <c r="BG159" s="506"/>
      <c r="BH159" s="506"/>
      <c r="BI159" s="506"/>
      <c r="BJ159" s="506"/>
      <c r="BK159" s="507"/>
      <c r="BL159" s="506"/>
      <c r="BM159" s="506"/>
      <c r="BN159" s="506"/>
      <c r="BO159" s="506"/>
      <c r="BP159" s="506"/>
      <c r="BQ159" s="506"/>
      <c r="BR159" s="506"/>
      <c r="BS159" s="506"/>
      <c r="BT159" s="506"/>
      <c r="BU159" s="506"/>
      <c r="BV159" s="506"/>
      <c r="BW159" s="506"/>
      <c r="BX159" s="506"/>
      <c r="BZ159" s="506"/>
      <c r="CA159" s="506"/>
      <c r="CD159" s="506"/>
      <c r="CE159" s="506"/>
    </row>
    <row r="160" spans="1:83" ht="11.25" customHeight="1">
      <c r="A160" s="506"/>
      <c r="B160" s="507"/>
      <c r="C160" s="507"/>
      <c r="D160" s="507"/>
      <c r="E160" s="506"/>
      <c r="F160" s="506"/>
      <c r="G160" s="506"/>
      <c r="H160" s="507"/>
      <c r="I160" s="506"/>
      <c r="J160" s="506"/>
      <c r="K160" s="506"/>
      <c r="L160" s="506"/>
      <c r="M160" s="506"/>
      <c r="N160" s="506"/>
      <c r="O160" s="506"/>
      <c r="P160" s="506"/>
      <c r="Q160" s="506"/>
      <c r="R160" s="506"/>
      <c r="S160" s="506"/>
      <c r="T160" s="506"/>
      <c r="U160" s="506"/>
      <c r="V160" s="506"/>
      <c r="W160" s="506"/>
      <c r="X160" s="506"/>
      <c r="Y160" s="506"/>
      <c r="Z160" s="506"/>
      <c r="AA160" s="506"/>
      <c r="AB160" s="506"/>
      <c r="AC160" s="506"/>
      <c r="AD160" s="506"/>
      <c r="AE160" s="506"/>
      <c r="AF160" s="506"/>
      <c r="AG160" s="506"/>
      <c r="AH160" s="506"/>
      <c r="AI160" s="506"/>
      <c r="AJ160" s="507"/>
      <c r="AK160" s="506"/>
      <c r="AL160" s="506"/>
      <c r="AM160" s="506"/>
      <c r="AN160" s="506"/>
      <c r="AO160" s="506"/>
      <c r="AP160" s="506"/>
      <c r="AQ160" s="506"/>
      <c r="AR160" s="506"/>
      <c r="AS160" s="506"/>
      <c r="AT160" s="506"/>
      <c r="AU160" s="506"/>
      <c r="AV160" s="506"/>
      <c r="AW160" s="506"/>
      <c r="AX160" s="507"/>
      <c r="AY160" s="506"/>
      <c r="AZ160" s="506"/>
      <c r="BA160" s="506"/>
      <c r="BB160" s="506"/>
      <c r="BC160" s="506"/>
      <c r="BD160" s="506"/>
      <c r="BE160" s="506"/>
      <c r="BF160" s="506"/>
      <c r="BG160" s="506"/>
      <c r="BH160" s="506"/>
      <c r="BI160" s="506"/>
      <c r="BJ160" s="506"/>
      <c r="BK160" s="507"/>
      <c r="BL160" s="506"/>
      <c r="BM160" s="506"/>
      <c r="BN160" s="506"/>
      <c r="BO160" s="506"/>
      <c r="BP160" s="506"/>
      <c r="BQ160" s="506"/>
      <c r="BR160" s="506"/>
      <c r="BS160" s="506"/>
      <c r="BT160" s="506"/>
      <c r="BU160" s="506"/>
      <c r="BV160" s="506"/>
      <c r="BW160" s="506"/>
      <c r="BX160" s="506"/>
      <c r="BZ160" s="506"/>
      <c r="CA160" s="506"/>
      <c r="CD160" s="506"/>
      <c r="CE160" s="506"/>
    </row>
    <row r="161" spans="1:83" ht="11.25" customHeight="1">
      <c r="A161" s="506"/>
      <c r="B161" s="507"/>
      <c r="C161" s="507"/>
      <c r="D161" s="507"/>
      <c r="E161" s="506"/>
      <c r="F161" s="506"/>
      <c r="G161" s="506"/>
      <c r="H161" s="507"/>
      <c r="I161" s="506"/>
      <c r="J161" s="506"/>
      <c r="K161" s="506"/>
      <c r="L161" s="506"/>
      <c r="M161" s="506"/>
      <c r="N161" s="506"/>
      <c r="O161" s="506"/>
      <c r="P161" s="506"/>
      <c r="Q161" s="506"/>
      <c r="R161" s="506"/>
      <c r="S161" s="506"/>
      <c r="T161" s="506"/>
      <c r="U161" s="506"/>
      <c r="V161" s="506"/>
      <c r="W161" s="506"/>
      <c r="X161" s="506"/>
      <c r="Y161" s="506"/>
      <c r="Z161" s="506"/>
      <c r="AA161" s="506"/>
      <c r="AB161" s="506"/>
      <c r="AC161" s="506"/>
      <c r="AD161" s="506"/>
      <c r="AE161" s="506"/>
      <c r="AF161" s="506"/>
      <c r="AG161" s="506"/>
      <c r="AH161" s="506"/>
      <c r="AI161" s="506"/>
      <c r="AJ161" s="507"/>
      <c r="AK161" s="506"/>
      <c r="AL161" s="506"/>
      <c r="AM161" s="506"/>
      <c r="AN161" s="506"/>
      <c r="AO161" s="506"/>
      <c r="AP161" s="506"/>
      <c r="AQ161" s="506"/>
      <c r="AR161" s="506"/>
      <c r="AS161" s="506"/>
      <c r="AT161" s="506"/>
      <c r="AU161" s="506"/>
      <c r="AV161" s="506"/>
      <c r="AW161" s="506"/>
      <c r="AX161" s="507"/>
      <c r="AY161" s="506"/>
      <c r="AZ161" s="506"/>
      <c r="BA161" s="506"/>
      <c r="BB161" s="506"/>
      <c r="BC161" s="506"/>
      <c r="BD161" s="506"/>
      <c r="BE161" s="506"/>
      <c r="BF161" s="506"/>
      <c r="BG161" s="506"/>
      <c r="BH161" s="506"/>
      <c r="BI161" s="506"/>
      <c r="BJ161" s="506"/>
      <c r="BK161" s="507"/>
      <c r="BL161" s="506"/>
      <c r="BM161" s="506"/>
      <c r="BN161" s="506"/>
      <c r="BO161" s="506"/>
      <c r="BP161" s="506"/>
      <c r="BQ161" s="506"/>
      <c r="BR161" s="506"/>
      <c r="BS161" s="506"/>
      <c r="BT161" s="506"/>
      <c r="BU161" s="506"/>
      <c r="BV161" s="506"/>
      <c r="BW161" s="506"/>
      <c r="BX161" s="506"/>
      <c r="BZ161" s="506"/>
      <c r="CA161" s="506"/>
      <c r="CD161" s="506"/>
      <c r="CE161" s="506"/>
    </row>
    <row r="162" spans="1:83" ht="11.25" customHeight="1">
      <c r="A162" s="506"/>
      <c r="B162" s="507"/>
      <c r="C162" s="507"/>
      <c r="D162" s="507"/>
      <c r="E162" s="506"/>
      <c r="F162" s="506"/>
      <c r="G162" s="506"/>
      <c r="H162" s="507"/>
      <c r="I162" s="506"/>
      <c r="J162" s="506"/>
      <c r="K162" s="506"/>
      <c r="L162" s="506"/>
      <c r="M162" s="506"/>
      <c r="N162" s="506"/>
      <c r="O162" s="506"/>
      <c r="P162" s="506"/>
      <c r="Q162" s="506"/>
      <c r="R162" s="506"/>
      <c r="S162" s="506"/>
      <c r="T162" s="506"/>
      <c r="U162" s="506"/>
      <c r="V162" s="506"/>
      <c r="W162" s="506"/>
      <c r="X162" s="506"/>
      <c r="Y162" s="506"/>
      <c r="Z162" s="506"/>
      <c r="AA162" s="506"/>
      <c r="AB162" s="506"/>
      <c r="AC162" s="506"/>
      <c r="AD162" s="506"/>
      <c r="AE162" s="506"/>
      <c r="AF162" s="506"/>
      <c r="AG162" s="506"/>
      <c r="AH162" s="506"/>
      <c r="AI162" s="506"/>
      <c r="AJ162" s="507"/>
      <c r="AK162" s="506"/>
      <c r="AL162" s="506"/>
      <c r="AM162" s="506"/>
      <c r="AN162" s="506"/>
      <c r="AO162" s="506"/>
      <c r="AP162" s="506"/>
      <c r="AQ162" s="506"/>
      <c r="AR162" s="506"/>
      <c r="AS162" s="506"/>
      <c r="AT162" s="506"/>
      <c r="AU162" s="506"/>
      <c r="AV162" s="506"/>
      <c r="AW162" s="506"/>
      <c r="AX162" s="507"/>
      <c r="AY162" s="506"/>
      <c r="AZ162" s="506"/>
      <c r="BA162" s="506"/>
      <c r="BB162" s="506"/>
      <c r="BC162" s="506"/>
      <c r="BD162" s="506"/>
      <c r="BE162" s="506"/>
      <c r="BF162" s="506"/>
      <c r="BG162" s="506"/>
      <c r="BH162" s="506"/>
      <c r="BI162" s="506"/>
      <c r="BJ162" s="506"/>
      <c r="BK162" s="507"/>
      <c r="BL162" s="506"/>
      <c r="BM162" s="506"/>
      <c r="BN162" s="506"/>
      <c r="BO162" s="506"/>
      <c r="BP162" s="506"/>
      <c r="BQ162" s="506"/>
      <c r="BR162" s="506"/>
      <c r="BS162" s="506"/>
      <c r="BT162" s="506"/>
      <c r="BU162" s="506"/>
      <c r="BV162" s="506"/>
      <c r="BW162" s="506"/>
      <c r="BX162" s="506"/>
      <c r="BZ162" s="506"/>
      <c r="CA162" s="506"/>
      <c r="CD162" s="506"/>
      <c r="CE162" s="506"/>
    </row>
    <row r="163" spans="1:83" ht="11.25" customHeight="1">
      <c r="A163" s="506"/>
      <c r="B163" s="507"/>
      <c r="C163" s="507"/>
      <c r="D163" s="507"/>
      <c r="E163" s="506"/>
      <c r="F163" s="506"/>
      <c r="G163" s="506"/>
      <c r="H163" s="507"/>
      <c r="I163" s="506"/>
      <c r="J163" s="506"/>
      <c r="K163" s="506"/>
      <c r="L163" s="506"/>
      <c r="M163" s="506"/>
      <c r="N163" s="506"/>
      <c r="O163" s="506"/>
      <c r="P163" s="506"/>
      <c r="Q163" s="506"/>
      <c r="R163" s="506"/>
      <c r="S163" s="506"/>
      <c r="T163" s="506"/>
      <c r="U163" s="506"/>
      <c r="V163" s="506"/>
      <c r="W163" s="506"/>
      <c r="X163" s="506"/>
      <c r="Y163" s="506"/>
      <c r="Z163" s="506"/>
      <c r="AA163" s="506"/>
      <c r="AB163" s="506"/>
      <c r="AC163" s="506"/>
      <c r="AD163" s="506"/>
      <c r="AE163" s="506"/>
      <c r="AF163" s="506"/>
      <c r="AG163" s="506"/>
      <c r="AH163" s="506"/>
      <c r="AI163" s="506"/>
      <c r="AJ163" s="507"/>
      <c r="AK163" s="506"/>
      <c r="AL163" s="506"/>
      <c r="AM163" s="506"/>
      <c r="AN163" s="506"/>
      <c r="AO163" s="506"/>
      <c r="AP163" s="506"/>
      <c r="AQ163" s="506"/>
      <c r="AR163" s="506"/>
      <c r="AS163" s="506"/>
      <c r="AT163" s="506"/>
      <c r="AU163" s="506"/>
      <c r="AV163" s="506"/>
      <c r="AW163" s="506"/>
      <c r="AX163" s="507"/>
      <c r="AY163" s="506"/>
      <c r="AZ163" s="506"/>
      <c r="BA163" s="506"/>
      <c r="BB163" s="506"/>
      <c r="BC163" s="506"/>
      <c r="BD163" s="506"/>
      <c r="BE163" s="506"/>
      <c r="BF163" s="506"/>
      <c r="BG163" s="506"/>
      <c r="BH163" s="506"/>
      <c r="BI163" s="506"/>
      <c r="BJ163" s="506"/>
      <c r="BK163" s="507"/>
      <c r="BL163" s="506"/>
      <c r="BM163" s="506"/>
      <c r="BN163" s="506"/>
      <c r="BO163" s="506"/>
      <c r="BP163" s="506"/>
      <c r="BQ163" s="506"/>
      <c r="BR163" s="506"/>
      <c r="BS163" s="506"/>
      <c r="BT163" s="506"/>
      <c r="BU163" s="506"/>
      <c r="BV163" s="506"/>
      <c r="BW163" s="506"/>
      <c r="BX163" s="506"/>
      <c r="BZ163" s="506"/>
      <c r="CA163" s="506"/>
      <c r="CD163" s="506"/>
      <c r="CE163" s="506"/>
    </row>
    <row r="164" spans="1:83" ht="11.25" customHeight="1">
      <c r="A164" s="506"/>
      <c r="B164" s="507"/>
      <c r="C164" s="507"/>
      <c r="D164" s="507"/>
      <c r="E164" s="506"/>
      <c r="F164" s="506"/>
      <c r="G164" s="506"/>
      <c r="H164" s="507"/>
      <c r="I164" s="506"/>
      <c r="J164" s="506"/>
      <c r="K164" s="506"/>
      <c r="L164" s="506"/>
      <c r="M164" s="506"/>
      <c r="N164" s="506"/>
      <c r="O164" s="506"/>
      <c r="P164" s="506"/>
      <c r="Q164" s="506"/>
      <c r="R164" s="506"/>
      <c r="S164" s="506"/>
      <c r="T164" s="506"/>
      <c r="U164" s="506"/>
      <c r="V164" s="506"/>
      <c r="W164" s="506"/>
      <c r="X164" s="506"/>
      <c r="Y164" s="506"/>
      <c r="Z164" s="506"/>
      <c r="AA164" s="506"/>
      <c r="AB164" s="506"/>
      <c r="AC164" s="506"/>
      <c r="AD164" s="506"/>
      <c r="AE164" s="506"/>
      <c r="AF164" s="506"/>
      <c r="AG164" s="506"/>
      <c r="AH164" s="506"/>
      <c r="AI164" s="506"/>
      <c r="AJ164" s="507"/>
      <c r="AK164" s="506"/>
      <c r="AL164" s="506"/>
      <c r="AM164" s="506"/>
      <c r="AN164" s="506"/>
      <c r="AO164" s="506"/>
      <c r="AP164" s="506"/>
      <c r="AQ164" s="506"/>
      <c r="AR164" s="506"/>
      <c r="AS164" s="506"/>
      <c r="AT164" s="506"/>
      <c r="AU164" s="506"/>
      <c r="AV164" s="506"/>
      <c r="AW164" s="506"/>
      <c r="AX164" s="507"/>
      <c r="AY164" s="506"/>
      <c r="AZ164" s="506"/>
      <c r="BA164" s="506"/>
      <c r="BB164" s="506"/>
      <c r="BC164" s="506"/>
      <c r="BD164" s="506"/>
      <c r="BE164" s="506"/>
      <c r="BF164" s="506"/>
      <c r="BG164" s="506"/>
      <c r="BH164" s="506"/>
      <c r="BI164" s="506"/>
      <c r="BJ164" s="506"/>
      <c r="BK164" s="507"/>
      <c r="BL164" s="506"/>
      <c r="BM164" s="506"/>
      <c r="BN164" s="506"/>
      <c r="BO164" s="506"/>
      <c r="BP164" s="506"/>
      <c r="BQ164" s="506"/>
      <c r="BR164" s="506"/>
      <c r="BS164" s="506"/>
      <c r="BT164" s="506"/>
      <c r="BU164" s="506"/>
      <c r="BV164" s="506"/>
      <c r="BW164" s="506"/>
      <c r="BX164" s="506"/>
      <c r="BZ164" s="506"/>
      <c r="CA164" s="506"/>
      <c r="CD164" s="506"/>
      <c r="CE164" s="506"/>
    </row>
    <row r="165" spans="1:83" ht="11.25" customHeight="1">
      <c r="A165" s="506"/>
      <c r="B165" s="507"/>
      <c r="C165" s="507"/>
      <c r="D165" s="507"/>
      <c r="E165" s="506"/>
      <c r="F165" s="506"/>
      <c r="G165" s="506"/>
      <c r="H165" s="507"/>
      <c r="I165" s="506"/>
      <c r="J165" s="506"/>
      <c r="K165" s="506"/>
      <c r="L165" s="506"/>
      <c r="M165" s="506"/>
      <c r="N165" s="506"/>
      <c r="O165" s="506"/>
      <c r="P165" s="506"/>
      <c r="Q165" s="506"/>
      <c r="R165" s="506"/>
      <c r="S165" s="506"/>
      <c r="T165" s="506"/>
      <c r="U165" s="506"/>
      <c r="V165" s="506"/>
      <c r="W165" s="506"/>
      <c r="X165" s="506"/>
      <c r="Y165" s="506"/>
      <c r="Z165" s="506"/>
      <c r="AA165" s="506"/>
      <c r="AB165" s="506"/>
      <c r="AC165" s="506"/>
      <c r="AD165" s="506"/>
      <c r="AE165" s="506"/>
      <c r="AF165" s="506"/>
      <c r="AG165" s="506"/>
      <c r="AH165" s="506"/>
      <c r="AI165" s="506"/>
      <c r="AJ165" s="507"/>
      <c r="AK165" s="506"/>
      <c r="AL165" s="506"/>
      <c r="AM165" s="506"/>
      <c r="AN165" s="506"/>
      <c r="AO165" s="506"/>
      <c r="AP165" s="506"/>
      <c r="AQ165" s="506"/>
      <c r="AR165" s="506"/>
      <c r="AS165" s="506"/>
      <c r="AT165" s="506"/>
      <c r="AU165" s="506"/>
      <c r="AV165" s="506"/>
      <c r="AW165" s="506"/>
      <c r="AX165" s="507"/>
      <c r="AY165" s="506"/>
      <c r="AZ165" s="506"/>
      <c r="BA165" s="506"/>
      <c r="BB165" s="506"/>
      <c r="BC165" s="506"/>
      <c r="BD165" s="506"/>
      <c r="BE165" s="506"/>
      <c r="BF165" s="506"/>
      <c r="BG165" s="506"/>
      <c r="BH165" s="506"/>
      <c r="BI165" s="506"/>
      <c r="BJ165" s="506"/>
      <c r="BK165" s="507"/>
      <c r="BL165" s="506"/>
      <c r="BM165" s="506"/>
      <c r="BN165" s="506"/>
      <c r="BO165" s="506"/>
      <c r="BP165" s="506"/>
      <c r="BQ165" s="506"/>
      <c r="BR165" s="506"/>
      <c r="BS165" s="506"/>
      <c r="BT165" s="506"/>
      <c r="BU165" s="506"/>
      <c r="BV165" s="506"/>
      <c r="BW165" s="506"/>
      <c r="BX165" s="506"/>
      <c r="BZ165" s="506"/>
      <c r="CA165" s="506"/>
      <c r="CD165" s="506"/>
      <c r="CE165" s="506"/>
    </row>
    <row r="166" spans="1:83" ht="11.25" customHeight="1">
      <c r="A166" s="506"/>
      <c r="B166" s="507"/>
      <c r="C166" s="507"/>
      <c r="D166" s="507"/>
      <c r="E166" s="506"/>
      <c r="F166" s="506"/>
      <c r="G166" s="506"/>
      <c r="H166" s="507"/>
      <c r="I166" s="506"/>
      <c r="J166" s="506"/>
      <c r="K166" s="506"/>
      <c r="L166" s="506"/>
      <c r="M166" s="506"/>
      <c r="N166" s="506"/>
      <c r="O166" s="506"/>
      <c r="P166" s="506"/>
      <c r="Q166" s="506"/>
      <c r="R166" s="506"/>
      <c r="S166" s="506"/>
      <c r="T166" s="506"/>
      <c r="U166" s="506"/>
      <c r="V166" s="506"/>
      <c r="W166" s="506"/>
      <c r="X166" s="506"/>
      <c r="Y166" s="506"/>
      <c r="Z166" s="506"/>
      <c r="AA166" s="506"/>
      <c r="AB166" s="506"/>
      <c r="AC166" s="506"/>
      <c r="AD166" s="506"/>
      <c r="AE166" s="506"/>
      <c r="AF166" s="506"/>
      <c r="AG166" s="506"/>
      <c r="AH166" s="506"/>
      <c r="AI166" s="506"/>
      <c r="AJ166" s="507"/>
      <c r="AK166" s="506"/>
      <c r="AL166" s="506"/>
      <c r="AM166" s="506"/>
      <c r="AN166" s="506"/>
      <c r="AO166" s="506"/>
      <c r="AP166" s="506"/>
      <c r="AQ166" s="506"/>
      <c r="AR166" s="506"/>
      <c r="AS166" s="506"/>
      <c r="AT166" s="506"/>
      <c r="AU166" s="506"/>
      <c r="AV166" s="506"/>
      <c r="AW166" s="506"/>
      <c r="AX166" s="507"/>
      <c r="AY166" s="506"/>
      <c r="AZ166" s="506"/>
      <c r="BA166" s="506"/>
      <c r="BB166" s="506"/>
      <c r="BC166" s="506"/>
      <c r="BD166" s="506"/>
      <c r="BE166" s="506"/>
      <c r="BF166" s="506"/>
      <c r="BG166" s="506"/>
      <c r="BH166" s="506"/>
      <c r="BI166" s="506"/>
      <c r="BJ166" s="506"/>
      <c r="BK166" s="507"/>
      <c r="BL166" s="506"/>
      <c r="BM166" s="506"/>
      <c r="BN166" s="506"/>
      <c r="BO166" s="506"/>
      <c r="BP166" s="506"/>
      <c r="BQ166" s="506"/>
      <c r="BR166" s="506"/>
      <c r="BS166" s="506"/>
      <c r="BT166" s="506"/>
      <c r="BU166" s="506"/>
      <c r="BV166" s="506"/>
      <c r="BW166" s="506"/>
      <c r="BX166" s="506"/>
      <c r="BZ166" s="506"/>
      <c r="CA166" s="506"/>
      <c r="CD166" s="506"/>
      <c r="CE166" s="506"/>
    </row>
    <row r="167" spans="1:83" ht="11.25" customHeight="1">
      <c r="A167" s="506"/>
      <c r="B167" s="507"/>
      <c r="C167" s="507"/>
      <c r="D167" s="507"/>
      <c r="E167" s="506"/>
      <c r="F167" s="506"/>
      <c r="G167" s="506"/>
      <c r="H167" s="507"/>
      <c r="I167" s="506"/>
      <c r="J167" s="506"/>
      <c r="K167" s="506"/>
      <c r="L167" s="506"/>
      <c r="M167" s="506"/>
      <c r="N167" s="506"/>
      <c r="O167" s="506"/>
      <c r="P167" s="506"/>
      <c r="Q167" s="506"/>
      <c r="R167" s="506"/>
      <c r="S167" s="506"/>
      <c r="T167" s="506"/>
      <c r="U167" s="506"/>
      <c r="V167" s="506"/>
      <c r="W167" s="506"/>
      <c r="X167" s="506"/>
      <c r="Y167" s="506"/>
      <c r="Z167" s="506"/>
      <c r="AA167" s="506"/>
      <c r="AB167" s="506"/>
      <c r="AC167" s="506"/>
      <c r="AD167" s="506"/>
      <c r="AE167" s="506"/>
      <c r="AF167" s="506"/>
      <c r="AG167" s="506"/>
      <c r="AH167" s="506"/>
      <c r="AI167" s="506"/>
      <c r="AJ167" s="507"/>
      <c r="AK167" s="506"/>
      <c r="AL167" s="506"/>
      <c r="AM167" s="506"/>
      <c r="AN167" s="506"/>
      <c r="AO167" s="506"/>
      <c r="AP167" s="506"/>
      <c r="AQ167" s="506"/>
      <c r="AR167" s="506"/>
      <c r="AS167" s="506"/>
      <c r="AT167" s="506"/>
      <c r="AU167" s="506"/>
      <c r="AV167" s="506"/>
      <c r="AW167" s="506"/>
      <c r="AX167" s="507"/>
      <c r="AY167" s="506"/>
      <c r="AZ167" s="506"/>
      <c r="BA167" s="506"/>
      <c r="BB167" s="506"/>
      <c r="BC167" s="506"/>
      <c r="BD167" s="506"/>
      <c r="BE167" s="506"/>
      <c r="BF167" s="506"/>
      <c r="BG167" s="506"/>
      <c r="BH167" s="506"/>
      <c r="BI167" s="506"/>
      <c r="BJ167" s="506"/>
      <c r="BK167" s="507"/>
      <c r="BL167" s="506"/>
      <c r="BM167" s="506"/>
      <c r="BN167" s="506"/>
      <c r="BO167" s="506"/>
      <c r="BP167" s="506"/>
      <c r="BQ167" s="506"/>
      <c r="BR167" s="506"/>
      <c r="BS167" s="506"/>
      <c r="BT167" s="506"/>
      <c r="BU167" s="506"/>
      <c r="BV167" s="506"/>
      <c r="BW167" s="506"/>
      <c r="BX167" s="506"/>
      <c r="BZ167" s="506"/>
      <c r="CA167" s="506"/>
      <c r="CD167" s="506"/>
      <c r="CE167" s="506"/>
    </row>
    <row r="168" spans="1:83" ht="11.25" customHeight="1">
      <c r="A168" s="506"/>
      <c r="B168" s="507"/>
      <c r="C168" s="507"/>
      <c r="D168" s="507"/>
      <c r="E168" s="506"/>
      <c r="F168" s="506"/>
      <c r="G168" s="506"/>
      <c r="H168" s="507"/>
      <c r="I168" s="506"/>
      <c r="J168" s="506"/>
      <c r="K168" s="506"/>
      <c r="L168" s="506"/>
      <c r="M168" s="506"/>
      <c r="N168" s="506"/>
      <c r="O168" s="506"/>
      <c r="P168" s="506"/>
      <c r="Q168" s="506"/>
      <c r="R168" s="506"/>
      <c r="S168" s="506"/>
      <c r="T168" s="506"/>
      <c r="U168" s="506"/>
      <c r="V168" s="506"/>
      <c r="W168" s="506"/>
      <c r="X168" s="506"/>
      <c r="Y168" s="506"/>
      <c r="Z168" s="506"/>
      <c r="AA168" s="506"/>
      <c r="AB168" s="506"/>
      <c r="AC168" s="506"/>
      <c r="AD168" s="506"/>
      <c r="AE168" s="506"/>
      <c r="AF168" s="506"/>
      <c r="AG168" s="506"/>
      <c r="AH168" s="506"/>
      <c r="AI168" s="506"/>
      <c r="AJ168" s="507"/>
      <c r="AK168" s="506"/>
      <c r="AL168" s="506"/>
      <c r="AM168" s="506"/>
      <c r="AN168" s="506"/>
      <c r="AO168" s="506"/>
      <c r="AP168" s="506"/>
      <c r="AQ168" s="506"/>
      <c r="AR168" s="506"/>
      <c r="AS168" s="506"/>
      <c r="AT168" s="506"/>
      <c r="AU168" s="506"/>
      <c r="AV168" s="506"/>
      <c r="AW168" s="506"/>
      <c r="AX168" s="507"/>
      <c r="AY168" s="506"/>
      <c r="AZ168" s="506"/>
      <c r="BA168" s="506"/>
      <c r="BB168" s="506"/>
      <c r="BC168" s="506"/>
      <c r="BD168" s="506"/>
      <c r="BE168" s="506"/>
      <c r="BF168" s="506"/>
      <c r="BG168" s="506"/>
      <c r="BH168" s="506"/>
      <c r="BI168" s="506"/>
      <c r="BJ168" s="506"/>
      <c r="BK168" s="507"/>
      <c r="BL168" s="506"/>
      <c r="BM168" s="506"/>
      <c r="BN168" s="506"/>
      <c r="BO168" s="506"/>
      <c r="BP168" s="506"/>
      <c r="BQ168" s="506"/>
      <c r="BR168" s="506"/>
      <c r="BS168" s="506"/>
      <c r="BT168" s="506"/>
      <c r="BU168" s="506"/>
      <c r="BV168" s="506"/>
      <c r="BW168" s="506"/>
      <c r="BX168" s="506"/>
      <c r="BZ168" s="506"/>
      <c r="CA168" s="506"/>
      <c r="CD168" s="506"/>
      <c r="CE168" s="506"/>
    </row>
    <row r="169" spans="1:83" ht="11.25" customHeight="1">
      <c r="A169" s="506"/>
      <c r="B169" s="507"/>
      <c r="C169" s="507"/>
      <c r="D169" s="507"/>
      <c r="E169" s="506"/>
      <c r="F169" s="506"/>
      <c r="G169" s="506"/>
      <c r="H169" s="507"/>
      <c r="I169" s="506"/>
      <c r="J169" s="506"/>
      <c r="K169" s="506"/>
      <c r="L169" s="506"/>
      <c r="M169" s="506"/>
      <c r="N169" s="506"/>
      <c r="O169" s="506"/>
      <c r="P169" s="506"/>
      <c r="Q169" s="506"/>
      <c r="R169" s="506"/>
      <c r="S169" s="506"/>
      <c r="T169" s="506"/>
      <c r="U169" s="506"/>
      <c r="V169" s="506"/>
      <c r="W169" s="506"/>
      <c r="X169" s="506"/>
      <c r="Y169" s="506"/>
      <c r="Z169" s="506"/>
      <c r="AA169" s="506"/>
      <c r="AB169" s="506"/>
      <c r="AC169" s="506"/>
      <c r="AD169" s="506"/>
      <c r="AE169" s="506"/>
      <c r="AF169" s="506"/>
      <c r="AG169" s="506"/>
      <c r="AH169" s="506"/>
      <c r="AI169" s="506"/>
      <c r="AJ169" s="507"/>
      <c r="AK169" s="506"/>
      <c r="AL169" s="506"/>
      <c r="AM169" s="506"/>
      <c r="AN169" s="506"/>
      <c r="AO169" s="506"/>
      <c r="AP169" s="506"/>
      <c r="AQ169" s="506"/>
      <c r="AR169" s="506"/>
      <c r="AS169" s="506"/>
      <c r="AT169" s="506"/>
      <c r="AU169" s="506"/>
      <c r="AV169" s="506"/>
      <c r="AW169" s="506"/>
      <c r="AX169" s="507"/>
      <c r="AY169" s="506"/>
      <c r="AZ169" s="506"/>
      <c r="BA169" s="506"/>
      <c r="BB169" s="506"/>
      <c r="BC169" s="506"/>
      <c r="BD169" s="506"/>
      <c r="BE169" s="506"/>
      <c r="BF169" s="506"/>
      <c r="BG169" s="506"/>
      <c r="BH169" s="506"/>
      <c r="BI169" s="506"/>
      <c r="BJ169" s="506"/>
      <c r="BK169" s="507"/>
      <c r="BL169" s="506"/>
      <c r="BM169" s="506"/>
      <c r="BN169" s="506"/>
      <c r="BO169" s="506"/>
      <c r="BP169" s="506"/>
      <c r="BQ169" s="506"/>
      <c r="BR169" s="506"/>
      <c r="BS169" s="506"/>
      <c r="BT169" s="506"/>
      <c r="BU169" s="506"/>
      <c r="BV169" s="506"/>
      <c r="BW169" s="506"/>
      <c r="BX169" s="506"/>
      <c r="BZ169" s="506"/>
      <c r="CA169" s="506"/>
      <c r="CD169" s="506"/>
      <c r="CE169" s="506"/>
    </row>
    <row r="170" spans="1:83" ht="11.25" customHeight="1">
      <c r="A170" s="506"/>
      <c r="B170" s="507"/>
      <c r="C170" s="507"/>
      <c r="D170" s="507"/>
      <c r="E170" s="506"/>
      <c r="F170" s="506"/>
      <c r="G170" s="506"/>
      <c r="H170" s="507"/>
      <c r="I170" s="506"/>
      <c r="J170" s="506"/>
      <c r="K170" s="506"/>
      <c r="L170" s="506"/>
      <c r="M170" s="506"/>
      <c r="N170" s="506"/>
      <c r="O170" s="506"/>
      <c r="P170" s="506"/>
      <c r="Q170" s="506"/>
      <c r="R170" s="506"/>
      <c r="S170" s="506"/>
      <c r="T170" s="506"/>
      <c r="U170" s="506"/>
      <c r="V170" s="506"/>
      <c r="W170" s="506"/>
      <c r="X170" s="506"/>
      <c r="Y170" s="506"/>
      <c r="Z170" s="506"/>
      <c r="AA170" s="506"/>
      <c r="AB170" s="506"/>
      <c r="AC170" s="506"/>
      <c r="AD170" s="506"/>
      <c r="AE170" s="506"/>
      <c r="AF170" s="506"/>
      <c r="AG170" s="506"/>
      <c r="AH170" s="506"/>
      <c r="AI170" s="506"/>
      <c r="AJ170" s="507"/>
      <c r="AK170" s="506"/>
      <c r="AL170" s="506"/>
      <c r="AM170" s="506"/>
      <c r="AN170" s="506"/>
      <c r="AO170" s="506"/>
      <c r="AP170" s="506"/>
      <c r="AQ170" s="506"/>
      <c r="AR170" s="506"/>
      <c r="AS170" s="506"/>
      <c r="AT170" s="506"/>
      <c r="AU170" s="506"/>
      <c r="AV170" s="506"/>
      <c r="AW170" s="506"/>
      <c r="AX170" s="507"/>
      <c r="AY170" s="506"/>
      <c r="AZ170" s="506"/>
      <c r="BA170" s="506"/>
      <c r="BB170" s="506"/>
      <c r="BC170" s="506"/>
      <c r="BD170" s="506"/>
      <c r="BE170" s="506"/>
      <c r="BF170" s="506"/>
      <c r="BG170" s="506"/>
      <c r="BH170" s="506"/>
      <c r="BI170" s="506"/>
      <c r="BJ170" s="506"/>
      <c r="BK170" s="507"/>
      <c r="BL170" s="506"/>
      <c r="BM170" s="506"/>
      <c r="BN170" s="506"/>
      <c r="BO170" s="506"/>
      <c r="BP170" s="506"/>
      <c r="BQ170" s="506"/>
      <c r="BR170" s="506"/>
      <c r="BS170" s="506"/>
      <c r="BT170" s="506"/>
      <c r="BU170" s="506"/>
      <c r="BV170" s="506"/>
      <c r="BW170" s="506"/>
      <c r="BX170" s="506"/>
      <c r="BZ170" s="506"/>
      <c r="CA170" s="506"/>
      <c r="CD170" s="506"/>
      <c r="CE170" s="506"/>
    </row>
    <row r="171" spans="1:83" ht="11.25" customHeight="1">
      <c r="A171" s="506"/>
      <c r="B171" s="507"/>
      <c r="C171" s="507"/>
      <c r="D171" s="507"/>
      <c r="E171" s="506"/>
      <c r="F171" s="506"/>
      <c r="G171" s="506"/>
      <c r="H171" s="507"/>
      <c r="I171" s="506"/>
      <c r="J171" s="506"/>
      <c r="K171" s="506"/>
      <c r="L171" s="506"/>
      <c r="M171" s="506"/>
      <c r="N171" s="506"/>
      <c r="O171" s="506"/>
      <c r="P171" s="506"/>
      <c r="Q171" s="506"/>
      <c r="R171" s="506"/>
      <c r="S171" s="506"/>
      <c r="T171" s="506"/>
      <c r="U171" s="506"/>
      <c r="V171" s="506"/>
      <c r="W171" s="506"/>
      <c r="X171" s="506"/>
      <c r="Y171" s="506"/>
      <c r="Z171" s="506"/>
      <c r="AA171" s="506"/>
      <c r="AB171" s="506"/>
      <c r="AC171" s="506"/>
      <c r="AD171" s="506"/>
      <c r="AE171" s="506"/>
      <c r="AF171" s="506"/>
      <c r="AG171" s="506"/>
      <c r="AH171" s="506"/>
      <c r="AI171" s="506"/>
      <c r="AJ171" s="507"/>
      <c r="AK171" s="506"/>
      <c r="AL171" s="506"/>
      <c r="AM171" s="506"/>
      <c r="AN171" s="506"/>
      <c r="AO171" s="506"/>
      <c r="AP171" s="506"/>
      <c r="AQ171" s="506"/>
      <c r="AR171" s="506"/>
      <c r="AS171" s="506"/>
      <c r="AT171" s="506"/>
      <c r="AU171" s="506"/>
      <c r="AV171" s="506"/>
      <c r="AW171" s="506"/>
      <c r="AX171" s="507"/>
      <c r="AY171" s="506"/>
      <c r="AZ171" s="506"/>
      <c r="BA171" s="506"/>
      <c r="BB171" s="506"/>
      <c r="BC171" s="506"/>
      <c r="BD171" s="506"/>
      <c r="BE171" s="506"/>
      <c r="BF171" s="506"/>
      <c r="BG171" s="506"/>
      <c r="BH171" s="506"/>
      <c r="BI171" s="506"/>
      <c r="BJ171" s="506"/>
      <c r="BK171" s="507"/>
      <c r="BL171" s="506"/>
      <c r="BM171" s="506"/>
      <c r="BN171" s="506"/>
      <c r="BO171" s="506"/>
      <c r="BP171" s="506"/>
      <c r="BQ171" s="506"/>
      <c r="BR171" s="506"/>
      <c r="BS171" s="506"/>
      <c r="BT171" s="506"/>
      <c r="BU171" s="506"/>
      <c r="BV171" s="506"/>
      <c r="BW171" s="506"/>
      <c r="BX171" s="506"/>
      <c r="BZ171" s="506"/>
      <c r="CA171" s="506"/>
      <c r="CD171" s="506"/>
      <c r="CE171" s="506"/>
    </row>
    <row r="172" spans="1:83" ht="11.25" customHeight="1">
      <c r="A172" s="506"/>
      <c r="B172" s="507"/>
      <c r="C172" s="507"/>
      <c r="D172" s="507"/>
      <c r="E172" s="506"/>
      <c r="F172" s="506"/>
      <c r="G172" s="506"/>
      <c r="H172" s="507"/>
      <c r="I172" s="506"/>
      <c r="J172" s="506"/>
      <c r="K172" s="506"/>
      <c r="L172" s="506"/>
      <c r="M172" s="506"/>
      <c r="N172" s="506"/>
      <c r="O172" s="506"/>
      <c r="P172" s="506"/>
      <c r="Q172" s="506"/>
      <c r="R172" s="506"/>
      <c r="S172" s="506"/>
      <c r="T172" s="506"/>
      <c r="U172" s="506"/>
      <c r="V172" s="506"/>
      <c r="W172" s="506"/>
      <c r="X172" s="506"/>
      <c r="Y172" s="506"/>
      <c r="Z172" s="506"/>
      <c r="AA172" s="506"/>
      <c r="AB172" s="506"/>
      <c r="AC172" s="506"/>
      <c r="AD172" s="506"/>
      <c r="AE172" s="506"/>
      <c r="AF172" s="506"/>
      <c r="AG172" s="506"/>
      <c r="AH172" s="506"/>
      <c r="AI172" s="506"/>
      <c r="AJ172" s="507"/>
      <c r="AK172" s="506"/>
      <c r="AL172" s="506"/>
      <c r="AM172" s="506"/>
      <c r="AN172" s="506"/>
      <c r="AO172" s="506"/>
      <c r="AP172" s="506"/>
      <c r="AQ172" s="506"/>
      <c r="AR172" s="506"/>
      <c r="AS172" s="506"/>
      <c r="AT172" s="506"/>
      <c r="AU172" s="506"/>
      <c r="AV172" s="506"/>
      <c r="AW172" s="506"/>
      <c r="AX172" s="507"/>
      <c r="AY172" s="506"/>
      <c r="AZ172" s="506"/>
      <c r="BA172" s="506"/>
      <c r="BB172" s="506"/>
      <c r="BC172" s="506"/>
      <c r="BD172" s="506"/>
      <c r="BE172" s="506"/>
      <c r="BF172" s="506"/>
      <c r="BG172" s="506"/>
      <c r="BH172" s="506"/>
      <c r="BI172" s="506"/>
      <c r="BJ172" s="506"/>
      <c r="BK172" s="507"/>
      <c r="BL172" s="506"/>
      <c r="BM172" s="506"/>
      <c r="BN172" s="506"/>
      <c r="BO172" s="506"/>
      <c r="BP172" s="506"/>
      <c r="BQ172" s="506"/>
      <c r="BR172" s="506"/>
      <c r="BS172" s="506"/>
      <c r="BT172" s="506"/>
      <c r="BU172" s="506"/>
      <c r="BV172" s="506"/>
      <c r="BW172" s="506"/>
      <c r="BX172" s="506"/>
      <c r="BZ172" s="506"/>
      <c r="CA172" s="506"/>
      <c r="CD172" s="506"/>
      <c r="CE172" s="506"/>
    </row>
    <row r="173" spans="1:83" ht="11.25" customHeight="1">
      <c r="A173" s="506"/>
      <c r="B173" s="507"/>
      <c r="C173" s="507"/>
      <c r="D173" s="507"/>
      <c r="E173" s="506"/>
      <c r="F173" s="506"/>
      <c r="G173" s="506"/>
      <c r="H173" s="507"/>
      <c r="I173" s="506"/>
      <c r="J173" s="506"/>
      <c r="K173" s="506"/>
      <c r="L173" s="506"/>
      <c r="M173" s="506"/>
      <c r="N173" s="506"/>
      <c r="O173" s="506"/>
      <c r="P173" s="506"/>
      <c r="Q173" s="506"/>
      <c r="R173" s="506"/>
      <c r="S173" s="506"/>
      <c r="T173" s="506"/>
      <c r="U173" s="506"/>
      <c r="V173" s="506"/>
      <c r="W173" s="506"/>
      <c r="X173" s="506"/>
      <c r="Y173" s="506"/>
      <c r="Z173" s="506"/>
      <c r="AA173" s="506"/>
      <c r="AB173" s="506"/>
      <c r="AC173" s="506"/>
      <c r="AD173" s="506"/>
      <c r="AE173" s="506"/>
      <c r="AF173" s="506"/>
      <c r="AG173" s="506"/>
      <c r="AH173" s="506"/>
      <c r="AI173" s="506"/>
      <c r="AJ173" s="507"/>
      <c r="AK173" s="506"/>
      <c r="AL173" s="506"/>
      <c r="AM173" s="506"/>
      <c r="AN173" s="506"/>
      <c r="AO173" s="506"/>
      <c r="AP173" s="506"/>
      <c r="AQ173" s="506"/>
      <c r="AR173" s="506"/>
      <c r="AS173" s="506"/>
      <c r="AT173" s="506"/>
      <c r="AU173" s="506"/>
      <c r="AV173" s="506"/>
      <c r="AW173" s="506"/>
      <c r="AX173" s="507"/>
      <c r="AY173" s="506"/>
      <c r="AZ173" s="506"/>
      <c r="BA173" s="506"/>
      <c r="BB173" s="506"/>
      <c r="BC173" s="506"/>
      <c r="BD173" s="506"/>
      <c r="BE173" s="506"/>
      <c r="BF173" s="506"/>
      <c r="BG173" s="506"/>
      <c r="BH173" s="506"/>
      <c r="BI173" s="506"/>
      <c r="BJ173" s="506"/>
      <c r="BK173" s="507"/>
      <c r="BL173" s="506"/>
      <c r="BM173" s="506"/>
      <c r="BN173" s="506"/>
      <c r="BO173" s="506"/>
      <c r="BP173" s="506"/>
      <c r="BQ173" s="506"/>
      <c r="BR173" s="506"/>
      <c r="BS173" s="506"/>
      <c r="BT173" s="506"/>
      <c r="BU173" s="506"/>
      <c r="BV173" s="506"/>
      <c r="BW173" s="506"/>
      <c r="BX173" s="506"/>
      <c r="BZ173" s="506"/>
      <c r="CA173" s="506"/>
      <c r="CD173" s="506"/>
      <c r="CE173" s="506"/>
    </row>
    <row r="174" spans="1:83" ht="11.25" customHeight="1">
      <c r="A174" s="506"/>
      <c r="B174" s="507"/>
      <c r="C174" s="507"/>
      <c r="D174" s="507"/>
      <c r="E174" s="506"/>
      <c r="F174" s="506"/>
      <c r="G174" s="506"/>
      <c r="H174" s="507"/>
      <c r="I174" s="506"/>
      <c r="J174" s="506"/>
      <c r="K174" s="506"/>
      <c r="L174" s="506"/>
      <c r="M174" s="506"/>
      <c r="N174" s="506"/>
      <c r="O174" s="506"/>
      <c r="P174" s="506"/>
      <c r="Q174" s="506"/>
      <c r="R174" s="506"/>
      <c r="S174" s="506"/>
      <c r="T174" s="506"/>
      <c r="U174" s="506"/>
      <c r="V174" s="506"/>
      <c r="W174" s="506"/>
      <c r="X174" s="506"/>
      <c r="Y174" s="506"/>
      <c r="Z174" s="506"/>
      <c r="AA174" s="506"/>
      <c r="AB174" s="506"/>
      <c r="AC174" s="506"/>
      <c r="AD174" s="506"/>
      <c r="AE174" s="506"/>
      <c r="AF174" s="506"/>
      <c r="AG174" s="506"/>
      <c r="AH174" s="506"/>
      <c r="AI174" s="506"/>
      <c r="AJ174" s="507"/>
      <c r="AK174" s="506"/>
      <c r="AL174" s="506"/>
      <c r="AM174" s="506"/>
      <c r="AN174" s="506"/>
      <c r="AO174" s="506"/>
      <c r="AP174" s="506"/>
      <c r="AQ174" s="506"/>
      <c r="AR174" s="506"/>
      <c r="AS174" s="506"/>
      <c r="AT174" s="506"/>
      <c r="AU174" s="506"/>
      <c r="AV174" s="506"/>
      <c r="AW174" s="506"/>
      <c r="AX174" s="507"/>
      <c r="AY174" s="506"/>
      <c r="AZ174" s="506"/>
      <c r="BA174" s="506"/>
      <c r="BB174" s="506"/>
      <c r="BC174" s="506"/>
      <c r="BD174" s="506"/>
      <c r="BE174" s="506"/>
      <c r="BF174" s="506"/>
      <c r="BG174" s="506"/>
      <c r="BH174" s="506"/>
      <c r="BI174" s="506"/>
      <c r="BJ174" s="506"/>
      <c r="BK174" s="507"/>
      <c r="BL174" s="506"/>
      <c r="BM174" s="506"/>
      <c r="BN174" s="506"/>
      <c r="BO174" s="506"/>
      <c r="BP174" s="506"/>
      <c r="BQ174" s="506"/>
      <c r="BR174" s="506"/>
      <c r="BS174" s="506"/>
      <c r="BT174" s="506"/>
      <c r="BU174" s="506"/>
      <c r="BV174" s="506"/>
      <c r="BW174" s="506"/>
      <c r="BX174" s="506"/>
      <c r="BZ174" s="506"/>
      <c r="CA174" s="506"/>
      <c r="CD174" s="506"/>
      <c r="CE174" s="506"/>
    </row>
    <row r="175" spans="1:83" ht="11.25" customHeight="1">
      <c r="A175" s="506"/>
      <c r="B175" s="507"/>
      <c r="C175" s="507"/>
      <c r="D175" s="507"/>
      <c r="E175" s="506"/>
      <c r="F175" s="506"/>
      <c r="G175" s="506"/>
      <c r="H175" s="507"/>
      <c r="I175" s="506"/>
      <c r="J175" s="506"/>
      <c r="K175" s="506"/>
      <c r="L175" s="506"/>
      <c r="M175" s="506"/>
      <c r="N175" s="506"/>
      <c r="O175" s="506"/>
      <c r="P175" s="506"/>
      <c r="Q175" s="506"/>
      <c r="R175" s="506"/>
      <c r="S175" s="506"/>
      <c r="T175" s="506"/>
      <c r="U175" s="506"/>
      <c r="V175" s="506"/>
      <c r="W175" s="506"/>
      <c r="X175" s="506"/>
      <c r="Y175" s="506"/>
      <c r="Z175" s="506"/>
      <c r="AA175" s="506"/>
      <c r="AB175" s="506"/>
      <c r="AC175" s="506"/>
      <c r="AD175" s="506"/>
      <c r="AE175" s="506"/>
      <c r="AF175" s="506"/>
      <c r="AG175" s="506"/>
      <c r="AH175" s="506"/>
      <c r="AI175" s="506"/>
      <c r="AJ175" s="507"/>
      <c r="AK175" s="506"/>
      <c r="AL175" s="506"/>
      <c r="AM175" s="506"/>
      <c r="AN175" s="506"/>
      <c r="AO175" s="506"/>
      <c r="AP175" s="506"/>
      <c r="AQ175" s="506"/>
      <c r="AR175" s="506"/>
      <c r="AS175" s="506"/>
      <c r="AT175" s="506"/>
      <c r="AU175" s="506"/>
      <c r="AV175" s="506"/>
      <c r="AW175" s="506"/>
      <c r="AX175" s="507"/>
      <c r="AY175" s="506"/>
      <c r="AZ175" s="506"/>
      <c r="BA175" s="506"/>
      <c r="BB175" s="506"/>
      <c r="BC175" s="506"/>
      <c r="BD175" s="506"/>
      <c r="BE175" s="506"/>
      <c r="BF175" s="506"/>
      <c r="BG175" s="506"/>
      <c r="BH175" s="506"/>
      <c r="BI175" s="506"/>
      <c r="BJ175" s="506"/>
      <c r="BK175" s="507"/>
      <c r="BL175" s="506"/>
      <c r="BM175" s="506"/>
      <c r="BN175" s="506"/>
      <c r="BO175" s="506"/>
      <c r="BP175" s="506"/>
      <c r="BQ175" s="506"/>
      <c r="BR175" s="506"/>
      <c r="BS175" s="506"/>
      <c r="BT175" s="506"/>
      <c r="BU175" s="506"/>
      <c r="BV175" s="506"/>
      <c r="BW175" s="506"/>
      <c r="BX175" s="506"/>
      <c r="BZ175" s="506"/>
      <c r="CA175" s="506"/>
      <c r="CD175" s="506"/>
      <c r="CE175" s="506"/>
    </row>
    <row r="176" spans="1:83" ht="11.25" customHeight="1">
      <c r="A176" s="506"/>
      <c r="B176" s="507"/>
      <c r="C176" s="507"/>
      <c r="D176" s="507"/>
      <c r="E176" s="506"/>
      <c r="F176" s="506"/>
      <c r="G176" s="506"/>
      <c r="H176" s="507"/>
      <c r="I176" s="506"/>
      <c r="J176" s="506"/>
      <c r="K176" s="506"/>
      <c r="L176" s="506"/>
      <c r="M176" s="506"/>
      <c r="N176" s="506"/>
      <c r="O176" s="506"/>
      <c r="P176" s="506"/>
      <c r="Q176" s="506"/>
      <c r="R176" s="506"/>
      <c r="S176" s="506"/>
      <c r="T176" s="506"/>
      <c r="U176" s="506"/>
      <c r="V176" s="506"/>
      <c r="W176" s="506"/>
      <c r="X176" s="506"/>
      <c r="Y176" s="506"/>
      <c r="Z176" s="506"/>
      <c r="AA176" s="506"/>
      <c r="AB176" s="506"/>
      <c r="AC176" s="506"/>
      <c r="AD176" s="506"/>
      <c r="AE176" s="506"/>
      <c r="AF176" s="506"/>
      <c r="AG176" s="506"/>
      <c r="AH176" s="506"/>
      <c r="AI176" s="506"/>
      <c r="AJ176" s="507"/>
      <c r="AK176" s="506"/>
      <c r="AL176" s="506"/>
      <c r="AM176" s="506"/>
      <c r="AN176" s="506"/>
      <c r="AO176" s="506"/>
      <c r="AP176" s="506"/>
      <c r="AQ176" s="506"/>
      <c r="AR176" s="506"/>
      <c r="AS176" s="506"/>
      <c r="AT176" s="506"/>
      <c r="AU176" s="506"/>
      <c r="AV176" s="506"/>
      <c r="AW176" s="506"/>
      <c r="AX176" s="507"/>
      <c r="AY176" s="506"/>
      <c r="AZ176" s="506"/>
      <c r="BA176" s="506"/>
      <c r="BB176" s="506"/>
      <c r="BC176" s="506"/>
      <c r="BD176" s="506"/>
      <c r="BE176" s="506"/>
      <c r="BF176" s="506"/>
      <c r="BG176" s="506"/>
      <c r="BH176" s="506"/>
      <c r="BI176" s="506"/>
      <c r="BJ176" s="506"/>
      <c r="BK176" s="507"/>
      <c r="BL176" s="506"/>
      <c r="BM176" s="506"/>
      <c r="BN176" s="506"/>
      <c r="BO176" s="506"/>
      <c r="BP176" s="506"/>
      <c r="BQ176" s="506"/>
      <c r="BR176" s="506"/>
      <c r="BS176" s="506"/>
      <c r="BT176" s="506"/>
      <c r="BU176" s="506"/>
      <c r="BV176" s="506"/>
      <c r="BW176" s="506"/>
      <c r="BX176" s="506"/>
      <c r="BZ176" s="506"/>
      <c r="CA176" s="506"/>
      <c r="CD176" s="506"/>
      <c r="CE176" s="506"/>
    </row>
    <row r="177" spans="1:83" ht="11.25" customHeight="1">
      <c r="A177" s="506"/>
      <c r="B177" s="507"/>
      <c r="C177" s="507"/>
      <c r="D177" s="507"/>
      <c r="E177" s="506"/>
      <c r="F177" s="506"/>
      <c r="G177" s="506"/>
      <c r="H177" s="507"/>
      <c r="I177" s="506"/>
      <c r="J177" s="506"/>
      <c r="K177" s="506"/>
      <c r="L177" s="506"/>
      <c r="M177" s="506"/>
      <c r="N177" s="506"/>
      <c r="O177" s="506"/>
      <c r="P177" s="506"/>
      <c r="Q177" s="506"/>
      <c r="R177" s="506"/>
      <c r="S177" s="506"/>
      <c r="T177" s="506"/>
      <c r="U177" s="506"/>
      <c r="V177" s="506"/>
      <c r="W177" s="506"/>
      <c r="X177" s="506"/>
      <c r="Y177" s="506"/>
      <c r="Z177" s="506"/>
      <c r="AA177" s="506"/>
      <c r="AB177" s="506"/>
      <c r="AC177" s="506"/>
      <c r="AD177" s="506"/>
      <c r="AE177" s="506"/>
      <c r="AF177" s="506"/>
      <c r="AG177" s="506"/>
      <c r="AH177" s="506"/>
      <c r="AI177" s="506"/>
      <c r="AJ177" s="507"/>
      <c r="AK177" s="506"/>
      <c r="AL177" s="506"/>
      <c r="AM177" s="506"/>
      <c r="AN177" s="506"/>
      <c r="AO177" s="506"/>
      <c r="AP177" s="506"/>
      <c r="AQ177" s="506"/>
      <c r="AR177" s="506"/>
      <c r="AS177" s="506"/>
      <c r="AT177" s="506"/>
      <c r="AU177" s="506"/>
      <c r="AV177" s="506"/>
      <c r="AW177" s="506"/>
      <c r="AX177" s="507"/>
      <c r="AY177" s="506"/>
      <c r="AZ177" s="506"/>
      <c r="BA177" s="506"/>
      <c r="BB177" s="506"/>
      <c r="BC177" s="506"/>
      <c r="BD177" s="506"/>
      <c r="BE177" s="506"/>
      <c r="BF177" s="506"/>
      <c r="BG177" s="506"/>
      <c r="BH177" s="506"/>
      <c r="BI177" s="506"/>
      <c r="BJ177" s="506"/>
      <c r="BK177" s="507"/>
      <c r="BL177" s="506"/>
      <c r="BM177" s="506"/>
      <c r="BN177" s="506"/>
      <c r="BO177" s="506"/>
      <c r="BP177" s="506"/>
      <c r="BQ177" s="506"/>
      <c r="BR177" s="506"/>
      <c r="BS177" s="506"/>
      <c r="BT177" s="506"/>
      <c r="BU177" s="506"/>
      <c r="BV177" s="506"/>
      <c r="BW177" s="506"/>
      <c r="BX177" s="506"/>
      <c r="BZ177" s="506"/>
      <c r="CA177" s="506"/>
      <c r="CD177" s="506"/>
      <c r="CE177" s="506"/>
    </row>
    <row r="178" spans="1:83" ht="11.25" customHeight="1">
      <c r="A178" s="506"/>
      <c r="B178" s="507"/>
      <c r="C178" s="507"/>
      <c r="D178" s="507"/>
      <c r="E178" s="506"/>
      <c r="F178" s="506"/>
      <c r="G178" s="506"/>
      <c r="H178" s="507"/>
      <c r="I178" s="506"/>
      <c r="J178" s="506"/>
      <c r="K178" s="506"/>
      <c r="L178" s="506"/>
      <c r="M178" s="506"/>
      <c r="N178" s="506"/>
      <c r="O178" s="506"/>
      <c r="P178" s="506"/>
      <c r="Q178" s="506"/>
      <c r="R178" s="506"/>
      <c r="S178" s="506"/>
      <c r="T178" s="506"/>
      <c r="U178" s="506"/>
      <c r="V178" s="506"/>
      <c r="W178" s="506"/>
      <c r="X178" s="506"/>
      <c r="Y178" s="506"/>
      <c r="Z178" s="506"/>
      <c r="AA178" s="506"/>
      <c r="AB178" s="506"/>
      <c r="AC178" s="506"/>
      <c r="AD178" s="506"/>
      <c r="AE178" s="506"/>
      <c r="AF178" s="506"/>
      <c r="AG178" s="506"/>
      <c r="AH178" s="506"/>
      <c r="AI178" s="506"/>
      <c r="AJ178" s="507"/>
      <c r="AK178" s="506"/>
      <c r="AL178" s="506"/>
      <c r="AM178" s="506"/>
      <c r="AN178" s="506"/>
      <c r="AO178" s="506"/>
      <c r="AP178" s="506"/>
      <c r="AQ178" s="506"/>
      <c r="AR178" s="506"/>
      <c r="AS178" s="506"/>
      <c r="AT178" s="506"/>
      <c r="AU178" s="506"/>
      <c r="AV178" s="506"/>
      <c r="AW178" s="506"/>
      <c r="AX178" s="507"/>
      <c r="AY178" s="506"/>
      <c r="AZ178" s="506"/>
      <c r="BA178" s="506"/>
      <c r="BB178" s="506"/>
      <c r="BC178" s="506"/>
      <c r="BD178" s="506"/>
      <c r="BE178" s="506"/>
      <c r="BF178" s="506"/>
      <c r="BG178" s="506"/>
      <c r="BH178" s="506"/>
      <c r="BI178" s="506"/>
      <c r="BJ178" s="506"/>
      <c r="BK178" s="507"/>
      <c r="BL178" s="506"/>
      <c r="BM178" s="506"/>
      <c r="BN178" s="506"/>
      <c r="BO178" s="506"/>
      <c r="BP178" s="506"/>
      <c r="BQ178" s="506"/>
      <c r="BR178" s="506"/>
      <c r="BS178" s="506"/>
      <c r="BT178" s="506"/>
      <c r="BU178" s="506"/>
      <c r="BV178" s="506"/>
      <c r="BW178" s="506"/>
      <c r="BX178" s="506"/>
      <c r="BZ178" s="506"/>
      <c r="CA178" s="506"/>
      <c r="CD178" s="506"/>
      <c r="CE178" s="506"/>
    </row>
    <row r="179" spans="1:83" ht="11.25" customHeight="1">
      <c r="A179" s="506"/>
      <c r="B179" s="507"/>
      <c r="C179" s="507"/>
      <c r="D179" s="507"/>
      <c r="E179" s="506"/>
      <c r="F179" s="506"/>
      <c r="G179" s="506"/>
      <c r="H179" s="507"/>
      <c r="I179" s="506"/>
      <c r="J179" s="506"/>
      <c r="K179" s="506"/>
      <c r="L179" s="506"/>
      <c r="M179" s="506"/>
      <c r="N179" s="506"/>
      <c r="O179" s="506"/>
      <c r="P179" s="506"/>
      <c r="Q179" s="506"/>
      <c r="R179" s="506"/>
      <c r="S179" s="506"/>
      <c r="T179" s="506"/>
      <c r="U179" s="506"/>
      <c r="V179" s="506"/>
      <c r="W179" s="506"/>
      <c r="X179" s="506"/>
      <c r="Y179" s="506"/>
      <c r="Z179" s="506"/>
      <c r="AA179" s="506"/>
      <c r="AB179" s="506"/>
      <c r="AC179" s="506"/>
      <c r="AD179" s="506"/>
      <c r="AE179" s="506"/>
      <c r="AF179" s="506"/>
      <c r="AG179" s="506"/>
      <c r="AH179" s="506"/>
      <c r="AI179" s="506"/>
      <c r="AJ179" s="507"/>
      <c r="AK179" s="506"/>
      <c r="AL179" s="506"/>
      <c r="AM179" s="506"/>
      <c r="AN179" s="506"/>
      <c r="AO179" s="506"/>
      <c r="AP179" s="506"/>
      <c r="AQ179" s="506"/>
      <c r="AR179" s="506"/>
      <c r="AS179" s="506"/>
      <c r="AT179" s="506"/>
      <c r="AU179" s="506"/>
      <c r="AV179" s="506"/>
      <c r="AW179" s="506"/>
      <c r="AX179" s="507"/>
      <c r="AY179" s="506"/>
      <c r="AZ179" s="506"/>
      <c r="BA179" s="506"/>
      <c r="BB179" s="506"/>
      <c r="BC179" s="506"/>
      <c r="BD179" s="506"/>
      <c r="BE179" s="506"/>
      <c r="BF179" s="506"/>
      <c r="BG179" s="506"/>
      <c r="BH179" s="506"/>
      <c r="BI179" s="506"/>
      <c r="BJ179" s="506"/>
      <c r="BK179" s="507"/>
      <c r="BL179" s="506"/>
      <c r="BM179" s="506"/>
      <c r="BN179" s="506"/>
      <c r="BO179" s="506"/>
      <c r="BP179" s="506"/>
      <c r="BQ179" s="506"/>
      <c r="BR179" s="506"/>
      <c r="BS179" s="506"/>
      <c r="BT179" s="506"/>
      <c r="BU179" s="506"/>
      <c r="BV179" s="506"/>
      <c r="BW179" s="506"/>
      <c r="BX179" s="506"/>
      <c r="BZ179" s="506"/>
      <c r="CA179" s="506"/>
      <c r="CD179" s="506"/>
      <c r="CE179" s="506"/>
    </row>
    <row r="180" spans="1:83" ht="11.25" customHeight="1">
      <c r="A180" s="506"/>
      <c r="B180" s="507"/>
      <c r="C180" s="507"/>
      <c r="D180" s="507"/>
      <c r="E180" s="506"/>
      <c r="F180" s="506"/>
      <c r="G180" s="506"/>
      <c r="H180" s="507"/>
      <c r="I180" s="506"/>
      <c r="J180" s="506"/>
      <c r="K180" s="506"/>
      <c r="L180" s="506"/>
      <c r="M180" s="506"/>
      <c r="N180" s="506"/>
      <c r="O180" s="506"/>
      <c r="P180" s="506"/>
      <c r="Q180" s="506"/>
      <c r="R180" s="506"/>
      <c r="S180" s="506"/>
      <c r="T180" s="506"/>
      <c r="U180" s="506"/>
      <c r="V180" s="506"/>
      <c r="W180" s="506"/>
      <c r="X180" s="506"/>
      <c r="Y180" s="506"/>
      <c r="Z180" s="506"/>
      <c r="AA180" s="506"/>
      <c r="AB180" s="506"/>
      <c r="AC180" s="506"/>
      <c r="AD180" s="506"/>
      <c r="AE180" s="506"/>
      <c r="AF180" s="506"/>
      <c r="AG180" s="506"/>
      <c r="AH180" s="506"/>
      <c r="AI180" s="506"/>
      <c r="AJ180" s="507"/>
      <c r="AK180" s="506"/>
      <c r="AL180" s="506"/>
      <c r="AM180" s="506"/>
      <c r="AN180" s="506"/>
      <c r="AO180" s="506"/>
      <c r="AP180" s="506"/>
      <c r="AQ180" s="506"/>
      <c r="AR180" s="506"/>
      <c r="AS180" s="506"/>
      <c r="AT180" s="506"/>
      <c r="AU180" s="506"/>
      <c r="AV180" s="506"/>
      <c r="AW180" s="506"/>
      <c r="AX180" s="507"/>
      <c r="AY180" s="506"/>
      <c r="AZ180" s="506"/>
      <c r="BA180" s="506"/>
      <c r="BB180" s="506"/>
      <c r="BC180" s="506"/>
      <c r="BD180" s="506"/>
      <c r="BE180" s="506"/>
      <c r="BF180" s="506"/>
      <c r="BG180" s="506"/>
      <c r="BH180" s="506"/>
      <c r="BI180" s="506"/>
      <c r="BJ180" s="506"/>
      <c r="BK180" s="507"/>
      <c r="BL180" s="506"/>
      <c r="BM180" s="506"/>
      <c r="BN180" s="506"/>
      <c r="BO180" s="506"/>
      <c r="BP180" s="506"/>
      <c r="BQ180" s="506"/>
      <c r="BR180" s="506"/>
      <c r="BS180" s="506"/>
      <c r="BT180" s="506"/>
      <c r="BU180" s="506"/>
      <c r="BV180" s="506"/>
      <c r="BW180" s="506"/>
      <c r="BX180" s="506"/>
      <c r="BZ180" s="506"/>
      <c r="CA180" s="506"/>
      <c r="CD180" s="506"/>
      <c r="CE180" s="506"/>
    </row>
    <row r="181" spans="1:83" ht="11.25" customHeight="1">
      <c r="A181" s="506"/>
      <c r="B181" s="507"/>
      <c r="C181" s="507"/>
      <c r="D181" s="507"/>
      <c r="E181" s="506"/>
      <c r="F181" s="506"/>
      <c r="G181" s="506"/>
      <c r="H181" s="507"/>
      <c r="I181" s="506"/>
      <c r="J181" s="506"/>
      <c r="K181" s="506"/>
      <c r="L181" s="506"/>
      <c r="M181" s="506"/>
      <c r="N181" s="506"/>
      <c r="O181" s="506"/>
      <c r="P181" s="506"/>
      <c r="Q181" s="506"/>
      <c r="R181" s="506"/>
      <c r="S181" s="506"/>
      <c r="T181" s="506"/>
      <c r="U181" s="506"/>
      <c r="V181" s="506"/>
      <c r="W181" s="506"/>
      <c r="X181" s="506"/>
      <c r="Y181" s="506"/>
      <c r="Z181" s="506"/>
      <c r="AA181" s="506"/>
      <c r="AB181" s="506"/>
      <c r="AC181" s="506"/>
      <c r="AD181" s="506"/>
      <c r="AE181" s="506"/>
      <c r="AF181" s="506"/>
      <c r="AG181" s="506"/>
      <c r="AH181" s="506"/>
      <c r="AI181" s="506"/>
      <c r="AJ181" s="507"/>
      <c r="AK181" s="506"/>
      <c r="AL181" s="506"/>
      <c r="AM181" s="506"/>
      <c r="AN181" s="506"/>
      <c r="AO181" s="506"/>
      <c r="AP181" s="506"/>
      <c r="AQ181" s="506"/>
      <c r="AR181" s="506"/>
      <c r="AS181" s="506"/>
      <c r="AT181" s="506"/>
      <c r="AU181" s="506"/>
      <c r="AV181" s="506"/>
      <c r="AW181" s="506"/>
      <c r="AX181" s="507"/>
      <c r="AY181" s="506"/>
      <c r="AZ181" s="506"/>
      <c r="BA181" s="506"/>
      <c r="BB181" s="506"/>
      <c r="BC181" s="506"/>
      <c r="BD181" s="506"/>
      <c r="BE181" s="506"/>
      <c r="BF181" s="506"/>
      <c r="BG181" s="506"/>
      <c r="BH181" s="506"/>
      <c r="BI181" s="506"/>
      <c r="BJ181" s="506"/>
      <c r="BK181" s="507"/>
      <c r="BL181" s="506"/>
      <c r="BM181" s="506"/>
      <c r="BN181" s="506"/>
      <c r="BO181" s="506"/>
      <c r="BP181" s="506"/>
      <c r="BQ181" s="506"/>
      <c r="BR181" s="506"/>
      <c r="BS181" s="506"/>
      <c r="BT181" s="506"/>
      <c r="BU181" s="506"/>
      <c r="BV181" s="506"/>
      <c r="BW181" s="506"/>
      <c r="BX181" s="506"/>
      <c r="BZ181" s="506"/>
      <c r="CA181" s="506"/>
      <c r="CD181" s="506"/>
      <c r="CE181" s="506"/>
    </row>
    <row r="182" spans="1:83" ht="11.25" customHeight="1">
      <c r="A182" s="506"/>
      <c r="B182" s="507"/>
      <c r="C182" s="507"/>
      <c r="D182" s="507"/>
      <c r="E182" s="506"/>
      <c r="F182" s="506"/>
      <c r="G182" s="506"/>
      <c r="H182" s="507"/>
      <c r="I182" s="506"/>
      <c r="J182" s="506"/>
      <c r="K182" s="506"/>
      <c r="L182" s="506"/>
      <c r="M182" s="506"/>
      <c r="N182" s="506"/>
      <c r="O182" s="506"/>
      <c r="P182" s="506"/>
      <c r="Q182" s="506"/>
      <c r="R182" s="506"/>
      <c r="S182" s="506"/>
      <c r="T182" s="506"/>
      <c r="U182" s="506"/>
      <c r="V182" s="506"/>
      <c r="W182" s="506"/>
      <c r="X182" s="506"/>
      <c r="Y182" s="506"/>
      <c r="Z182" s="506"/>
      <c r="AA182" s="506"/>
      <c r="AB182" s="506"/>
      <c r="AC182" s="506"/>
      <c r="AD182" s="506"/>
      <c r="AE182" s="506"/>
      <c r="AF182" s="506"/>
      <c r="AG182" s="506"/>
      <c r="AH182" s="506"/>
      <c r="AI182" s="506"/>
      <c r="AJ182" s="507"/>
      <c r="AK182" s="506"/>
      <c r="AL182" s="506"/>
      <c r="AM182" s="506"/>
      <c r="AN182" s="506"/>
      <c r="AO182" s="506"/>
      <c r="AP182" s="506"/>
      <c r="AQ182" s="506"/>
      <c r="AR182" s="506"/>
      <c r="AS182" s="506"/>
      <c r="AT182" s="506"/>
      <c r="AU182" s="506"/>
      <c r="AV182" s="506"/>
      <c r="AW182" s="506"/>
      <c r="AX182" s="507"/>
      <c r="AY182" s="506"/>
      <c r="AZ182" s="506"/>
      <c r="BA182" s="506"/>
      <c r="BB182" s="506"/>
      <c r="BC182" s="506"/>
      <c r="BD182" s="506"/>
      <c r="BE182" s="506"/>
      <c r="BF182" s="506"/>
      <c r="BG182" s="506"/>
      <c r="BH182" s="506"/>
      <c r="BI182" s="506"/>
      <c r="BJ182" s="506"/>
      <c r="BK182" s="507"/>
      <c r="BL182" s="506"/>
      <c r="BM182" s="506"/>
      <c r="BN182" s="506"/>
      <c r="BO182" s="506"/>
      <c r="BP182" s="506"/>
      <c r="BQ182" s="506"/>
      <c r="BR182" s="506"/>
      <c r="BS182" s="506"/>
      <c r="BT182" s="506"/>
      <c r="BU182" s="506"/>
      <c r="BV182" s="506"/>
      <c r="BW182" s="506"/>
      <c r="BX182" s="506"/>
      <c r="BZ182" s="506"/>
      <c r="CA182" s="506"/>
      <c r="CD182" s="506"/>
      <c r="CE182" s="506"/>
    </row>
    <row r="183" spans="1:83" ht="11.25" customHeight="1">
      <c r="A183" s="506"/>
      <c r="B183" s="507"/>
      <c r="C183" s="507"/>
      <c r="D183" s="507"/>
      <c r="E183" s="506"/>
      <c r="F183" s="506"/>
      <c r="G183" s="506"/>
      <c r="H183" s="507"/>
      <c r="I183" s="506"/>
      <c r="J183" s="506"/>
      <c r="K183" s="506"/>
      <c r="L183" s="506"/>
      <c r="M183" s="506"/>
      <c r="N183" s="506"/>
      <c r="O183" s="506"/>
      <c r="P183" s="506"/>
      <c r="Q183" s="506"/>
      <c r="R183" s="506"/>
      <c r="S183" s="506"/>
      <c r="T183" s="506"/>
      <c r="U183" s="506"/>
      <c r="V183" s="506"/>
      <c r="W183" s="506"/>
      <c r="X183" s="506"/>
      <c r="Y183" s="506"/>
      <c r="Z183" s="506"/>
      <c r="AA183" s="506"/>
      <c r="AB183" s="506"/>
      <c r="AC183" s="506"/>
      <c r="AD183" s="506"/>
      <c r="AE183" s="506"/>
      <c r="AF183" s="506"/>
      <c r="AG183" s="506"/>
      <c r="AH183" s="506"/>
      <c r="AI183" s="506"/>
      <c r="AJ183" s="507"/>
      <c r="AK183" s="506"/>
      <c r="AL183" s="506"/>
      <c r="AM183" s="506"/>
      <c r="AN183" s="506"/>
      <c r="AO183" s="506"/>
      <c r="AP183" s="506"/>
      <c r="AQ183" s="506"/>
      <c r="AR183" s="506"/>
      <c r="AS183" s="506"/>
      <c r="AT183" s="506"/>
      <c r="AU183" s="506"/>
      <c r="AV183" s="506"/>
      <c r="AW183" s="506"/>
      <c r="AX183" s="507"/>
      <c r="AY183" s="506"/>
      <c r="AZ183" s="506"/>
      <c r="BA183" s="506"/>
      <c r="BB183" s="506"/>
      <c r="BC183" s="506"/>
      <c r="BD183" s="506"/>
      <c r="BE183" s="506"/>
      <c r="BF183" s="506"/>
      <c r="BG183" s="506"/>
      <c r="BH183" s="506"/>
      <c r="BI183" s="506"/>
      <c r="BJ183" s="506"/>
      <c r="BK183" s="507"/>
      <c r="BL183" s="506"/>
      <c r="BM183" s="506"/>
      <c r="BN183" s="506"/>
      <c r="BO183" s="506"/>
      <c r="BP183" s="506"/>
      <c r="BQ183" s="506"/>
      <c r="BR183" s="506"/>
      <c r="BS183" s="506"/>
      <c r="BT183" s="506"/>
      <c r="BU183" s="506"/>
      <c r="BV183" s="506"/>
      <c r="BW183" s="506"/>
      <c r="BX183" s="506"/>
      <c r="BZ183" s="506"/>
      <c r="CA183" s="506"/>
      <c r="CD183" s="506"/>
      <c r="CE183" s="506"/>
    </row>
    <row r="184" spans="1:83" ht="11.25" customHeight="1">
      <c r="A184" s="506"/>
      <c r="B184" s="507"/>
      <c r="C184" s="507"/>
      <c r="D184" s="507"/>
      <c r="E184" s="506"/>
      <c r="F184" s="506"/>
      <c r="G184" s="506"/>
      <c r="H184" s="507"/>
      <c r="I184" s="506"/>
      <c r="J184" s="506"/>
      <c r="K184" s="506"/>
      <c r="L184" s="506"/>
      <c r="M184" s="506"/>
      <c r="N184" s="506"/>
      <c r="O184" s="506"/>
      <c r="P184" s="506"/>
      <c r="Q184" s="506"/>
      <c r="R184" s="506"/>
      <c r="S184" s="506"/>
      <c r="T184" s="506"/>
      <c r="U184" s="506"/>
      <c r="V184" s="506"/>
      <c r="W184" s="506"/>
      <c r="X184" s="506"/>
      <c r="Y184" s="506"/>
      <c r="Z184" s="506"/>
      <c r="AA184" s="506"/>
      <c r="AB184" s="506"/>
      <c r="AC184" s="506"/>
      <c r="AD184" s="506"/>
      <c r="AE184" s="506"/>
      <c r="AF184" s="506"/>
      <c r="AG184" s="506"/>
      <c r="AH184" s="506"/>
      <c r="AI184" s="506"/>
      <c r="AJ184" s="507"/>
      <c r="AK184" s="506"/>
      <c r="AL184" s="506"/>
      <c r="AM184" s="506"/>
      <c r="AN184" s="506"/>
      <c r="AO184" s="506"/>
      <c r="AP184" s="506"/>
      <c r="AQ184" s="506"/>
      <c r="AR184" s="506"/>
      <c r="AS184" s="506"/>
      <c r="AT184" s="506"/>
      <c r="AU184" s="506"/>
      <c r="AV184" s="506"/>
      <c r="AW184" s="506"/>
      <c r="AX184" s="507"/>
      <c r="AY184" s="506"/>
      <c r="AZ184" s="506"/>
      <c r="BA184" s="506"/>
      <c r="BB184" s="506"/>
      <c r="BC184" s="506"/>
      <c r="BD184" s="506"/>
      <c r="BE184" s="506"/>
      <c r="BF184" s="506"/>
      <c r="BG184" s="506"/>
      <c r="BH184" s="506"/>
      <c r="BI184" s="506"/>
      <c r="BJ184" s="506"/>
      <c r="BK184" s="507"/>
      <c r="BL184" s="506"/>
      <c r="BM184" s="506"/>
      <c r="BN184" s="506"/>
      <c r="BO184" s="506"/>
      <c r="BP184" s="506"/>
      <c r="BQ184" s="506"/>
      <c r="BR184" s="506"/>
      <c r="BS184" s="506"/>
      <c r="BT184" s="506"/>
      <c r="BU184" s="506"/>
      <c r="BV184" s="506"/>
      <c r="BW184" s="506"/>
      <c r="BX184" s="506"/>
      <c r="BZ184" s="506"/>
      <c r="CA184" s="506"/>
      <c r="CD184" s="506"/>
      <c r="CE184" s="506"/>
    </row>
    <row r="185" spans="1:83" ht="11.25" customHeight="1">
      <c r="A185" s="506"/>
      <c r="B185" s="507"/>
      <c r="C185" s="507"/>
      <c r="D185" s="507"/>
      <c r="E185" s="506"/>
      <c r="F185" s="506"/>
      <c r="G185" s="506"/>
      <c r="H185" s="507"/>
      <c r="I185" s="506"/>
      <c r="J185" s="506"/>
      <c r="K185" s="506"/>
      <c r="L185" s="506"/>
      <c r="M185" s="506"/>
      <c r="N185" s="506"/>
      <c r="O185" s="506"/>
      <c r="P185" s="506"/>
      <c r="Q185" s="506"/>
      <c r="R185" s="506"/>
      <c r="S185" s="506"/>
      <c r="T185" s="506"/>
      <c r="U185" s="506"/>
      <c r="V185" s="506"/>
      <c r="W185" s="506"/>
      <c r="X185" s="506"/>
      <c r="Y185" s="506"/>
      <c r="Z185" s="506"/>
      <c r="AA185" s="506"/>
      <c r="AB185" s="506"/>
      <c r="AC185" s="506"/>
      <c r="AD185" s="506"/>
      <c r="AE185" s="506"/>
      <c r="AF185" s="506"/>
      <c r="AG185" s="506"/>
      <c r="AH185" s="506"/>
      <c r="AI185" s="506"/>
      <c r="AJ185" s="507"/>
      <c r="AK185" s="506"/>
      <c r="AL185" s="506"/>
      <c r="AM185" s="506"/>
      <c r="AN185" s="506"/>
      <c r="AO185" s="506"/>
      <c r="AP185" s="506"/>
      <c r="AQ185" s="506"/>
      <c r="AR185" s="506"/>
      <c r="AS185" s="506"/>
      <c r="AT185" s="506"/>
      <c r="AU185" s="506"/>
      <c r="AV185" s="506"/>
      <c r="AW185" s="506"/>
      <c r="AX185" s="507"/>
      <c r="AY185" s="506"/>
      <c r="AZ185" s="506"/>
      <c r="BA185" s="506"/>
      <c r="BB185" s="506"/>
      <c r="BC185" s="506"/>
      <c r="BD185" s="506"/>
      <c r="BE185" s="506"/>
      <c r="BF185" s="506"/>
      <c r="BG185" s="506"/>
      <c r="BH185" s="506"/>
      <c r="BI185" s="506"/>
      <c r="BJ185" s="506"/>
      <c r="BK185" s="507"/>
      <c r="BL185" s="506"/>
      <c r="BM185" s="506"/>
      <c r="BN185" s="506"/>
      <c r="BO185" s="506"/>
      <c r="BP185" s="506"/>
      <c r="BQ185" s="506"/>
      <c r="BR185" s="506"/>
      <c r="BS185" s="506"/>
      <c r="BT185" s="506"/>
      <c r="BU185" s="506"/>
      <c r="BV185" s="506"/>
      <c r="BW185" s="506"/>
      <c r="BX185" s="506"/>
      <c r="BZ185" s="506"/>
      <c r="CA185" s="506"/>
      <c r="CD185" s="506"/>
      <c r="CE185" s="506"/>
    </row>
    <row r="186" spans="1:83" ht="11.25" customHeight="1">
      <c r="A186" s="506"/>
      <c r="B186" s="507"/>
      <c r="C186" s="507"/>
      <c r="D186" s="507"/>
      <c r="E186" s="506"/>
      <c r="F186" s="506"/>
      <c r="G186" s="506"/>
      <c r="H186" s="507"/>
      <c r="I186" s="506"/>
      <c r="J186" s="506"/>
      <c r="K186" s="506"/>
      <c r="L186" s="506"/>
      <c r="M186" s="506"/>
      <c r="N186" s="506"/>
      <c r="O186" s="506"/>
      <c r="P186" s="506"/>
      <c r="Q186" s="506"/>
      <c r="R186" s="506"/>
      <c r="S186" s="506"/>
      <c r="T186" s="506"/>
      <c r="U186" s="506"/>
      <c r="V186" s="506"/>
      <c r="W186" s="506"/>
      <c r="X186" s="506"/>
      <c r="Y186" s="506"/>
      <c r="Z186" s="506"/>
      <c r="AA186" s="506"/>
      <c r="AB186" s="506"/>
      <c r="AC186" s="506"/>
      <c r="AD186" s="506"/>
      <c r="AE186" s="506"/>
      <c r="AF186" s="506"/>
      <c r="AG186" s="506"/>
      <c r="AH186" s="506"/>
      <c r="AI186" s="506"/>
      <c r="AJ186" s="507"/>
      <c r="AK186" s="506"/>
      <c r="AL186" s="506"/>
      <c r="AM186" s="506"/>
      <c r="AN186" s="506"/>
      <c r="AO186" s="506"/>
      <c r="AP186" s="506"/>
      <c r="AQ186" s="506"/>
      <c r="AR186" s="506"/>
      <c r="AS186" s="506"/>
      <c r="AT186" s="506"/>
      <c r="AU186" s="506"/>
      <c r="AV186" s="506"/>
      <c r="AW186" s="506"/>
      <c r="AX186" s="507"/>
      <c r="AY186" s="506"/>
      <c r="AZ186" s="506"/>
      <c r="BA186" s="506"/>
      <c r="BB186" s="506"/>
      <c r="BC186" s="506"/>
      <c r="BD186" s="506"/>
      <c r="BE186" s="506"/>
      <c r="BF186" s="506"/>
      <c r="BG186" s="506"/>
      <c r="BH186" s="506"/>
      <c r="BI186" s="506"/>
      <c r="BJ186" s="506"/>
      <c r="BK186" s="507"/>
      <c r="BL186" s="506"/>
      <c r="BM186" s="506"/>
      <c r="BN186" s="506"/>
      <c r="BO186" s="506"/>
      <c r="BP186" s="506"/>
      <c r="BQ186" s="506"/>
      <c r="BR186" s="506"/>
      <c r="BS186" s="506"/>
      <c r="BT186" s="506"/>
      <c r="BU186" s="506"/>
      <c r="BV186" s="506"/>
      <c r="BW186" s="506"/>
      <c r="BX186" s="506"/>
      <c r="BZ186" s="506"/>
      <c r="CA186" s="506"/>
      <c r="CD186" s="506"/>
      <c r="CE186" s="506"/>
    </row>
    <row r="187" spans="1:83" ht="11.25" customHeight="1">
      <c r="A187" s="506"/>
      <c r="B187" s="507"/>
      <c r="C187" s="507"/>
      <c r="D187" s="507"/>
      <c r="E187" s="506"/>
      <c r="F187" s="506"/>
      <c r="G187" s="506"/>
      <c r="H187" s="507"/>
      <c r="I187" s="506"/>
      <c r="J187" s="506"/>
      <c r="K187" s="506"/>
      <c r="L187" s="506"/>
      <c r="M187" s="506"/>
      <c r="N187" s="506"/>
      <c r="O187" s="506"/>
      <c r="P187" s="506"/>
      <c r="Q187" s="506"/>
      <c r="R187" s="506"/>
      <c r="S187" s="506"/>
      <c r="T187" s="506"/>
      <c r="U187" s="506"/>
      <c r="V187" s="506"/>
      <c r="W187" s="506"/>
      <c r="X187" s="506"/>
      <c r="Y187" s="506"/>
      <c r="Z187" s="506"/>
      <c r="AA187" s="506"/>
      <c r="AB187" s="506"/>
      <c r="AC187" s="506"/>
      <c r="AD187" s="506"/>
      <c r="AE187" s="506"/>
      <c r="AF187" s="506"/>
      <c r="AG187" s="506"/>
      <c r="AH187" s="506"/>
      <c r="AI187" s="506"/>
      <c r="AJ187" s="507"/>
      <c r="AK187" s="506"/>
      <c r="AL187" s="506"/>
      <c r="AM187" s="506"/>
      <c r="AN187" s="506"/>
      <c r="AO187" s="506"/>
      <c r="AP187" s="506"/>
      <c r="AQ187" s="506"/>
      <c r="AR187" s="506"/>
      <c r="AS187" s="506"/>
      <c r="AT187" s="506"/>
      <c r="AU187" s="506"/>
      <c r="AV187" s="506"/>
      <c r="AW187" s="506"/>
      <c r="AX187" s="507"/>
      <c r="AY187" s="506"/>
      <c r="AZ187" s="506"/>
      <c r="BA187" s="506"/>
      <c r="BB187" s="506"/>
      <c r="BC187" s="506"/>
      <c r="BD187" s="506"/>
      <c r="BE187" s="506"/>
      <c r="BF187" s="506"/>
      <c r="BG187" s="506"/>
      <c r="BH187" s="506"/>
      <c r="BI187" s="506"/>
      <c r="BJ187" s="506"/>
      <c r="BK187" s="507"/>
      <c r="BL187" s="506"/>
      <c r="BM187" s="506"/>
      <c r="BN187" s="506"/>
      <c r="BO187" s="506"/>
      <c r="BP187" s="506"/>
      <c r="BQ187" s="506"/>
      <c r="BR187" s="506"/>
      <c r="BS187" s="506"/>
      <c r="BT187" s="506"/>
      <c r="BU187" s="506"/>
      <c r="BV187" s="506"/>
      <c r="BW187" s="506"/>
      <c r="BX187" s="506"/>
      <c r="BZ187" s="506"/>
      <c r="CA187" s="506"/>
      <c r="CD187" s="506"/>
      <c r="CE187" s="506"/>
    </row>
    <row r="188" spans="1:83" ht="11.25" customHeight="1">
      <c r="A188" s="506"/>
      <c r="B188" s="507"/>
      <c r="C188" s="507"/>
      <c r="D188" s="507"/>
      <c r="E188" s="506"/>
      <c r="F188" s="506"/>
      <c r="G188" s="506"/>
      <c r="H188" s="507"/>
      <c r="I188" s="506"/>
      <c r="J188" s="506"/>
      <c r="K188" s="506"/>
      <c r="L188" s="506"/>
      <c r="M188" s="506"/>
      <c r="N188" s="506"/>
      <c r="O188" s="506"/>
      <c r="P188" s="506"/>
      <c r="Q188" s="506"/>
      <c r="R188" s="506"/>
      <c r="S188" s="506"/>
      <c r="T188" s="506"/>
      <c r="U188" s="506"/>
      <c r="V188" s="506"/>
      <c r="W188" s="506"/>
      <c r="X188" s="506"/>
      <c r="Y188" s="506"/>
      <c r="Z188" s="506"/>
      <c r="AA188" s="506"/>
      <c r="AB188" s="506"/>
      <c r="AC188" s="506"/>
      <c r="AD188" s="506"/>
      <c r="AE188" s="506"/>
      <c r="AF188" s="506"/>
      <c r="AG188" s="506"/>
      <c r="AH188" s="506"/>
      <c r="AI188" s="506"/>
      <c r="AJ188" s="507"/>
      <c r="AK188" s="506"/>
      <c r="AL188" s="506"/>
      <c r="AM188" s="506"/>
      <c r="AN188" s="506"/>
      <c r="AO188" s="506"/>
      <c r="AP188" s="506"/>
      <c r="AQ188" s="506"/>
      <c r="AR188" s="506"/>
      <c r="AS188" s="506"/>
      <c r="AT188" s="506"/>
      <c r="AU188" s="506"/>
      <c r="AV188" s="506"/>
      <c r="AW188" s="506"/>
      <c r="AX188" s="507"/>
      <c r="AY188" s="506"/>
      <c r="AZ188" s="506"/>
      <c r="BA188" s="506"/>
      <c r="BB188" s="506"/>
      <c r="BC188" s="506"/>
      <c r="BD188" s="506"/>
      <c r="BE188" s="506"/>
      <c r="BF188" s="506"/>
      <c r="BG188" s="506"/>
      <c r="BH188" s="506"/>
      <c r="BI188" s="506"/>
      <c r="BJ188" s="506"/>
      <c r="BK188" s="507"/>
      <c r="BL188" s="506"/>
      <c r="BM188" s="506"/>
      <c r="BN188" s="506"/>
      <c r="BO188" s="506"/>
      <c r="BP188" s="506"/>
      <c r="BQ188" s="506"/>
      <c r="BR188" s="506"/>
      <c r="BS188" s="506"/>
      <c r="BT188" s="506"/>
      <c r="BU188" s="506"/>
      <c r="BV188" s="506"/>
      <c r="BW188" s="506"/>
      <c r="BX188" s="506"/>
      <c r="BZ188" s="506"/>
      <c r="CA188" s="506"/>
      <c r="CD188" s="506"/>
      <c r="CE188" s="506"/>
    </row>
    <row r="189" spans="1:83" ht="11.25" customHeight="1">
      <c r="A189" s="506"/>
      <c r="B189" s="507"/>
      <c r="C189" s="507"/>
      <c r="D189" s="507"/>
      <c r="E189" s="506"/>
      <c r="F189" s="506"/>
      <c r="G189" s="506"/>
      <c r="H189" s="507"/>
      <c r="I189" s="506"/>
      <c r="J189" s="506"/>
      <c r="K189" s="506"/>
      <c r="L189" s="506"/>
      <c r="M189" s="506"/>
      <c r="N189" s="506"/>
      <c r="O189" s="506"/>
      <c r="P189" s="506"/>
      <c r="Q189" s="506"/>
      <c r="R189" s="506"/>
      <c r="S189" s="506"/>
      <c r="T189" s="506"/>
      <c r="U189" s="506"/>
      <c r="V189" s="506"/>
      <c r="W189" s="506"/>
      <c r="X189" s="506"/>
      <c r="Y189" s="506"/>
      <c r="Z189" s="506"/>
      <c r="AA189" s="506"/>
      <c r="AB189" s="506"/>
      <c r="AC189" s="506"/>
      <c r="AD189" s="506"/>
      <c r="AE189" s="506"/>
      <c r="AF189" s="506"/>
      <c r="AG189" s="506"/>
      <c r="AH189" s="506"/>
      <c r="AI189" s="506"/>
      <c r="AJ189" s="507"/>
      <c r="AK189" s="506"/>
      <c r="AL189" s="506"/>
      <c r="AM189" s="506"/>
      <c r="AN189" s="506"/>
      <c r="AO189" s="506"/>
      <c r="AP189" s="506"/>
      <c r="AQ189" s="506"/>
      <c r="AR189" s="506"/>
      <c r="AS189" s="506"/>
      <c r="AT189" s="506"/>
      <c r="AU189" s="506"/>
      <c r="AV189" s="506"/>
      <c r="AW189" s="506"/>
      <c r="AX189" s="507"/>
      <c r="AY189" s="506"/>
      <c r="AZ189" s="506"/>
      <c r="BA189" s="506"/>
      <c r="BB189" s="506"/>
      <c r="BC189" s="506"/>
      <c r="BD189" s="506"/>
      <c r="BE189" s="506"/>
      <c r="BF189" s="506"/>
      <c r="BG189" s="506"/>
      <c r="BH189" s="506"/>
      <c r="BI189" s="506"/>
      <c r="BJ189" s="506"/>
      <c r="BK189" s="507"/>
      <c r="BL189" s="506"/>
      <c r="BM189" s="506"/>
      <c r="BN189" s="506"/>
      <c r="BO189" s="506"/>
      <c r="BP189" s="506"/>
      <c r="BQ189" s="506"/>
      <c r="BR189" s="506"/>
      <c r="BS189" s="506"/>
      <c r="BT189" s="506"/>
      <c r="BU189" s="506"/>
      <c r="BV189" s="506"/>
      <c r="BW189" s="506"/>
      <c r="BX189" s="506"/>
      <c r="BZ189" s="506"/>
      <c r="CA189" s="506"/>
      <c r="CD189" s="506"/>
      <c r="CE189" s="506"/>
    </row>
    <row r="190" spans="1:83" ht="11.25" customHeight="1">
      <c r="A190" s="506"/>
      <c r="B190" s="507"/>
      <c r="C190" s="507"/>
      <c r="D190" s="507"/>
      <c r="E190" s="506"/>
      <c r="F190" s="506"/>
      <c r="G190" s="506"/>
      <c r="H190" s="507"/>
      <c r="I190" s="506"/>
      <c r="J190" s="506"/>
      <c r="K190" s="506"/>
      <c r="L190" s="506"/>
      <c r="M190" s="506"/>
      <c r="N190" s="506"/>
      <c r="O190" s="506"/>
      <c r="P190" s="506"/>
      <c r="Q190" s="506"/>
      <c r="R190" s="506"/>
      <c r="S190" s="506"/>
      <c r="T190" s="506"/>
      <c r="U190" s="506"/>
      <c r="V190" s="506"/>
      <c r="W190" s="506"/>
      <c r="X190" s="506"/>
      <c r="Y190" s="506"/>
      <c r="Z190" s="506"/>
      <c r="AA190" s="506"/>
      <c r="AB190" s="506"/>
      <c r="AC190" s="506"/>
      <c r="AD190" s="506"/>
      <c r="AE190" s="506"/>
      <c r="AF190" s="506"/>
      <c r="AG190" s="506"/>
      <c r="AH190" s="506"/>
      <c r="AI190" s="506"/>
      <c r="AJ190" s="507"/>
      <c r="AK190" s="506"/>
      <c r="AL190" s="506"/>
      <c r="AM190" s="506"/>
      <c r="AN190" s="506"/>
      <c r="AO190" s="506"/>
      <c r="AP190" s="506"/>
      <c r="AQ190" s="506"/>
      <c r="AR190" s="506"/>
      <c r="AS190" s="506"/>
      <c r="AT190" s="506"/>
      <c r="AU190" s="506"/>
      <c r="AV190" s="506"/>
      <c r="AW190" s="506"/>
      <c r="AX190" s="507"/>
      <c r="AY190" s="506"/>
      <c r="AZ190" s="506"/>
      <c r="BA190" s="506"/>
      <c r="BB190" s="506"/>
      <c r="BC190" s="506"/>
      <c r="BD190" s="506"/>
      <c r="BE190" s="506"/>
      <c r="BF190" s="506"/>
      <c r="BG190" s="506"/>
      <c r="BH190" s="506"/>
      <c r="BI190" s="506"/>
      <c r="BJ190" s="506"/>
      <c r="BK190" s="507"/>
      <c r="BL190" s="506"/>
      <c r="BM190" s="506"/>
      <c r="BN190" s="506"/>
      <c r="BO190" s="506"/>
      <c r="BP190" s="506"/>
      <c r="BQ190" s="506"/>
      <c r="BR190" s="506"/>
      <c r="BS190" s="506"/>
      <c r="BT190" s="506"/>
      <c r="BU190" s="506"/>
      <c r="BV190" s="506"/>
      <c r="BW190" s="506"/>
      <c r="BX190" s="506"/>
      <c r="BZ190" s="506"/>
      <c r="CA190" s="506"/>
      <c r="CD190" s="506"/>
      <c r="CE190" s="506"/>
    </row>
    <row r="191" spans="1:83" ht="11.25" customHeight="1">
      <c r="A191" s="506"/>
      <c r="B191" s="507"/>
      <c r="C191" s="507"/>
      <c r="D191" s="507"/>
      <c r="E191" s="506"/>
      <c r="F191" s="506"/>
      <c r="G191" s="506"/>
      <c r="H191" s="507"/>
      <c r="I191" s="506"/>
      <c r="J191" s="506"/>
      <c r="K191" s="506"/>
      <c r="L191" s="506"/>
      <c r="M191" s="506"/>
      <c r="N191" s="506"/>
      <c r="O191" s="506"/>
      <c r="P191" s="506"/>
      <c r="Q191" s="506"/>
      <c r="R191" s="506"/>
      <c r="S191" s="506"/>
      <c r="T191" s="506"/>
      <c r="U191" s="506"/>
      <c r="V191" s="506"/>
      <c r="W191" s="506"/>
      <c r="X191" s="506"/>
      <c r="Y191" s="506"/>
      <c r="Z191" s="506"/>
      <c r="AA191" s="506"/>
      <c r="AB191" s="506"/>
      <c r="AC191" s="506"/>
      <c r="AD191" s="506"/>
      <c r="AE191" s="506"/>
      <c r="AF191" s="506"/>
      <c r="AG191" s="506"/>
      <c r="AH191" s="506"/>
      <c r="AI191" s="506"/>
      <c r="AJ191" s="507"/>
      <c r="AK191" s="506"/>
      <c r="AL191" s="506"/>
      <c r="AM191" s="506"/>
      <c r="AN191" s="506"/>
      <c r="AO191" s="506"/>
      <c r="AP191" s="506"/>
      <c r="AQ191" s="506"/>
      <c r="AR191" s="506"/>
      <c r="AS191" s="506"/>
      <c r="AT191" s="506"/>
      <c r="AU191" s="506"/>
      <c r="AV191" s="506"/>
      <c r="AW191" s="506"/>
      <c r="AX191" s="507"/>
      <c r="AY191" s="506"/>
      <c r="AZ191" s="506"/>
      <c r="BA191" s="506"/>
      <c r="BB191" s="506"/>
      <c r="BC191" s="506"/>
      <c r="BD191" s="506"/>
      <c r="BE191" s="506"/>
      <c r="BF191" s="506"/>
      <c r="BG191" s="506"/>
      <c r="BH191" s="506"/>
      <c r="BI191" s="506"/>
      <c r="BJ191" s="506"/>
      <c r="BK191" s="507"/>
      <c r="BL191" s="506"/>
      <c r="BM191" s="506"/>
      <c r="BN191" s="506"/>
      <c r="BO191" s="506"/>
      <c r="BP191" s="506"/>
      <c r="BQ191" s="506"/>
      <c r="BR191" s="506"/>
      <c r="BS191" s="506"/>
      <c r="BT191" s="506"/>
      <c r="BU191" s="506"/>
      <c r="BV191" s="506"/>
      <c r="BW191" s="506"/>
      <c r="BX191" s="506"/>
      <c r="BZ191" s="506"/>
      <c r="CA191" s="506"/>
      <c r="CD191" s="506"/>
      <c r="CE191" s="506"/>
    </row>
    <row r="192" spans="1:83" ht="11.25" customHeight="1">
      <c r="A192" s="506"/>
      <c r="B192" s="507"/>
      <c r="C192" s="507"/>
      <c r="D192" s="507"/>
      <c r="E192" s="506"/>
      <c r="F192" s="506"/>
      <c r="G192" s="506"/>
      <c r="H192" s="507"/>
      <c r="I192" s="506"/>
      <c r="J192" s="506"/>
      <c r="K192" s="506"/>
      <c r="L192" s="506"/>
      <c r="M192" s="506"/>
      <c r="N192" s="506"/>
      <c r="O192" s="506"/>
      <c r="P192" s="506"/>
      <c r="Q192" s="506"/>
      <c r="R192" s="506"/>
      <c r="S192" s="506"/>
      <c r="T192" s="506"/>
      <c r="U192" s="506"/>
      <c r="V192" s="506"/>
      <c r="W192" s="506"/>
      <c r="X192" s="506"/>
      <c r="Y192" s="506"/>
      <c r="Z192" s="506"/>
      <c r="AA192" s="506"/>
      <c r="AB192" s="506"/>
      <c r="AC192" s="506"/>
      <c r="AD192" s="506"/>
      <c r="AE192" s="506"/>
      <c r="AF192" s="506"/>
      <c r="AG192" s="506"/>
      <c r="AH192" s="506"/>
      <c r="AI192" s="506"/>
      <c r="AJ192" s="507"/>
      <c r="AK192" s="506"/>
      <c r="AL192" s="506"/>
      <c r="AM192" s="506"/>
      <c r="AN192" s="506"/>
      <c r="AO192" s="506"/>
      <c r="AP192" s="506"/>
      <c r="AQ192" s="506"/>
      <c r="AR192" s="506"/>
      <c r="AS192" s="506"/>
      <c r="AT192" s="506"/>
      <c r="AU192" s="506"/>
      <c r="AV192" s="506"/>
      <c r="AW192" s="506"/>
      <c r="AX192" s="507"/>
      <c r="AY192" s="506"/>
      <c r="AZ192" s="506"/>
      <c r="BA192" s="506"/>
      <c r="BB192" s="506"/>
      <c r="BC192" s="506"/>
      <c r="BD192" s="506"/>
      <c r="BE192" s="506"/>
      <c r="BF192" s="506"/>
      <c r="BG192" s="506"/>
      <c r="BH192" s="506"/>
      <c r="BI192" s="506"/>
      <c r="BJ192" s="506"/>
      <c r="BK192" s="507"/>
      <c r="BL192" s="506"/>
      <c r="BM192" s="506"/>
      <c r="BN192" s="506"/>
      <c r="BO192" s="506"/>
      <c r="BP192" s="506"/>
      <c r="BQ192" s="506"/>
      <c r="BR192" s="506"/>
      <c r="BS192" s="506"/>
      <c r="BT192" s="506"/>
      <c r="BU192" s="506"/>
      <c r="BV192" s="506"/>
      <c r="BW192" s="506"/>
      <c r="BX192" s="506"/>
      <c r="BZ192" s="506"/>
      <c r="CA192" s="506"/>
      <c r="CD192" s="506"/>
      <c r="CE192" s="506"/>
    </row>
    <row r="193" spans="1:83" ht="11.25" customHeight="1">
      <c r="A193" s="506"/>
      <c r="B193" s="507"/>
      <c r="C193" s="507"/>
      <c r="D193" s="507"/>
      <c r="E193" s="506"/>
      <c r="F193" s="506"/>
      <c r="G193" s="506"/>
      <c r="H193" s="507"/>
      <c r="I193" s="506"/>
      <c r="J193" s="506"/>
      <c r="K193" s="506"/>
      <c r="L193" s="506"/>
      <c r="M193" s="506"/>
      <c r="N193" s="506"/>
      <c r="O193" s="506"/>
      <c r="P193" s="506"/>
      <c r="Q193" s="506"/>
      <c r="R193" s="506"/>
      <c r="S193" s="506"/>
      <c r="T193" s="506"/>
      <c r="U193" s="506"/>
      <c r="V193" s="506"/>
      <c r="W193" s="506"/>
      <c r="X193" s="506"/>
      <c r="Y193" s="506"/>
      <c r="Z193" s="506"/>
      <c r="AA193" s="506"/>
      <c r="AB193" s="506"/>
      <c r="AC193" s="506"/>
      <c r="AD193" s="506"/>
      <c r="AE193" s="506"/>
      <c r="AF193" s="506"/>
      <c r="AG193" s="506"/>
      <c r="AH193" s="506"/>
      <c r="AI193" s="506"/>
      <c r="AJ193" s="507"/>
      <c r="AK193" s="506"/>
      <c r="AL193" s="506"/>
      <c r="AM193" s="506"/>
      <c r="AN193" s="506"/>
      <c r="AO193" s="506"/>
      <c r="AP193" s="506"/>
      <c r="AQ193" s="506"/>
      <c r="AR193" s="506"/>
      <c r="AS193" s="506"/>
      <c r="AT193" s="506"/>
      <c r="AU193" s="506"/>
      <c r="AV193" s="506"/>
      <c r="AW193" s="506"/>
      <c r="AX193" s="507"/>
      <c r="AY193" s="506"/>
      <c r="AZ193" s="506"/>
      <c r="BA193" s="506"/>
      <c r="BB193" s="506"/>
      <c r="BC193" s="506"/>
      <c r="BD193" s="506"/>
      <c r="BE193" s="506"/>
      <c r="BF193" s="506"/>
      <c r="BG193" s="506"/>
      <c r="BH193" s="506"/>
      <c r="BI193" s="506"/>
      <c r="BJ193" s="506"/>
      <c r="BK193" s="507"/>
      <c r="BL193" s="506"/>
      <c r="BM193" s="506"/>
      <c r="BN193" s="506"/>
      <c r="BO193" s="506"/>
      <c r="BP193" s="506"/>
      <c r="BQ193" s="506"/>
      <c r="BR193" s="506"/>
      <c r="BS193" s="506"/>
      <c r="BT193" s="506"/>
      <c r="BU193" s="506"/>
      <c r="BV193" s="506"/>
      <c r="BW193" s="506"/>
      <c r="BX193" s="506"/>
      <c r="BZ193" s="506"/>
      <c r="CA193" s="506"/>
      <c r="CD193" s="506"/>
      <c r="CE193" s="506"/>
    </row>
    <row r="194" spans="1:83" ht="11.25" customHeight="1">
      <c r="A194" s="506"/>
      <c r="B194" s="507"/>
      <c r="C194" s="507"/>
      <c r="D194" s="507"/>
      <c r="E194" s="506"/>
      <c r="F194" s="506"/>
      <c r="G194" s="506"/>
      <c r="H194" s="507"/>
      <c r="I194" s="506"/>
      <c r="J194" s="506"/>
      <c r="K194" s="506"/>
      <c r="L194" s="506"/>
      <c r="M194" s="506"/>
      <c r="N194" s="506"/>
      <c r="O194" s="506"/>
      <c r="P194" s="506"/>
      <c r="Q194" s="506"/>
      <c r="R194" s="506"/>
      <c r="S194" s="506"/>
      <c r="T194" s="506"/>
      <c r="U194" s="506"/>
      <c r="V194" s="506"/>
      <c r="W194" s="506"/>
      <c r="X194" s="506"/>
      <c r="Y194" s="506"/>
      <c r="Z194" s="506"/>
      <c r="AA194" s="506"/>
      <c r="AB194" s="506"/>
      <c r="AC194" s="506"/>
      <c r="AD194" s="506"/>
      <c r="AE194" s="506"/>
      <c r="AF194" s="506"/>
      <c r="AG194" s="506"/>
      <c r="AH194" s="506"/>
      <c r="AI194" s="506"/>
      <c r="AJ194" s="507"/>
      <c r="AK194" s="506"/>
      <c r="AL194" s="506"/>
      <c r="AM194" s="506"/>
      <c r="AN194" s="506"/>
      <c r="AO194" s="506"/>
      <c r="AP194" s="506"/>
      <c r="AQ194" s="506"/>
      <c r="AR194" s="506"/>
      <c r="AS194" s="506"/>
      <c r="AT194" s="506"/>
      <c r="AU194" s="506"/>
      <c r="AV194" s="506"/>
      <c r="AW194" s="506"/>
      <c r="AX194" s="507"/>
      <c r="AY194" s="506"/>
      <c r="AZ194" s="506"/>
      <c r="BA194" s="506"/>
      <c r="BB194" s="506"/>
      <c r="BC194" s="506"/>
      <c r="BD194" s="506"/>
      <c r="BE194" s="506"/>
      <c r="BF194" s="506"/>
      <c r="BG194" s="506"/>
      <c r="BH194" s="506"/>
      <c r="BI194" s="506"/>
      <c r="BJ194" s="506"/>
      <c r="BK194" s="507"/>
      <c r="BL194" s="506"/>
      <c r="BM194" s="506"/>
      <c r="BN194" s="506"/>
      <c r="BO194" s="506"/>
      <c r="BP194" s="506"/>
      <c r="BQ194" s="506"/>
      <c r="BR194" s="506"/>
      <c r="BS194" s="506"/>
      <c r="BT194" s="506"/>
      <c r="BU194" s="506"/>
      <c r="BV194" s="506"/>
      <c r="BW194" s="506"/>
      <c r="BX194" s="506"/>
      <c r="BZ194" s="506"/>
      <c r="CA194" s="506"/>
      <c r="CD194" s="506"/>
      <c r="CE194" s="506"/>
    </row>
    <row r="195" spans="1:83" ht="11.25" customHeight="1">
      <c r="A195" s="506"/>
      <c r="B195" s="507"/>
      <c r="C195" s="507"/>
      <c r="D195" s="507"/>
      <c r="E195" s="506"/>
      <c r="F195" s="506"/>
      <c r="G195" s="506"/>
      <c r="H195" s="507"/>
      <c r="I195" s="506"/>
      <c r="J195" s="506"/>
      <c r="K195" s="506"/>
      <c r="L195" s="506"/>
      <c r="M195" s="506"/>
      <c r="N195" s="506"/>
      <c r="O195" s="506"/>
      <c r="P195" s="506"/>
      <c r="Q195" s="506"/>
      <c r="R195" s="506"/>
      <c r="S195" s="506"/>
      <c r="T195" s="506"/>
      <c r="U195" s="506"/>
      <c r="V195" s="506"/>
      <c r="W195" s="506"/>
      <c r="X195" s="506"/>
      <c r="Y195" s="506"/>
      <c r="Z195" s="506"/>
      <c r="AA195" s="506"/>
      <c r="AB195" s="506"/>
      <c r="AC195" s="506"/>
      <c r="AD195" s="506"/>
      <c r="AE195" s="506"/>
      <c r="AF195" s="506"/>
      <c r="AG195" s="506"/>
      <c r="AH195" s="506"/>
      <c r="AI195" s="506"/>
      <c r="AJ195" s="507"/>
      <c r="AK195" s="506"/>
      <c r="AL195" s="506"/>
      <c r="AM195" s="506"/>
      <c r="AN195" s="506"/>
      <c r="AO195" s="506"/>
      <c r="AP195" s="506"/>
      <c r="AQ195" s="506"/>
      <c r="AR195" s="506"/>
      <c r="AS195" s="506"/>
      <c r="AT195" s="506"/>
      <c r="AU195" s="506"/>
      <c r="AV195" s="506"/>
      <c r="AW195" s="506"/>
      <c r="AX195" s="507"/>
      <c r="AY195" s="506"/>
      <c r="AZ195" s="506"/>
      <c r="BA195" s="506"/>
      <c r="BB195" s="506"/>
      <c r="BC195" s="506"/>
      <c r="BD195" s="506"/>
      <c r="BE195" s="506"/>
      <c r="BF195" s="506"/>
      <c r="BG195" s="506"/>
      <c r="BH195" s="506"/>
      <c r="BI195" s="506"/>
      <c r="BJ195" s="506"/>
      <c r="BK195" s="507"/>
      <c r="BL195" s="506"/>
      <c r="BM195" s="506"/>
      <c r="BN195" s="506"/>
      <c r="BO195" s="506"/>
      <c r="BP195" s="506"/>
      <c r="BQ195" s="506"/>
      <c r="BR195" s="506"/>
      <c r="BS195" s="506"/>
      <c r="BT195" s="506"/>
      <c r="BU195" s="506"/>
      <c r="BV195" s="506"/>
      <c r="BW195" s="506"/>
      <c r="BX195" s="506"/>
      <c r="BZ195" s="506"/>
      <c r="CA195" s="506"/>
      <c r="CD195" s="506"/>
      <c r="CE195" s="506"/>
    </row>
    <row r="196" spans="1:83" ht="11.25" customHeight="1">
      <c r="A196" s="506"/>
      <c r="B196" s="507"/>
      <c r="C196" s="507"/>
      <c r="D196" s="507"/>
      <c r="E196" s="506"/>
      <c r="F196" s="506"/>
      <c r="G196" s="506"/>
      <c r="H196" s="507"/>
      <c r="I196" s="506"/>
      <c r="J196" s="506"/>
      <c r="K196" s="506"/>
      <c r="L196" s="506"/>
      <c r="M196" s="506"/>
      <c r="N196" s="506"/>
      <c r="O196" s="506"/>
      <c r="P196" s="506"/>
      <c r="Q196" s="506"/>
      <c r="R196" s="506"/>
      <c r="S196" s="506"/>
      <c r="T196" s="506"/>
      <c r="U196" s="506"/>
      <c r="V196" s="506"/>
      <c r="W196" s="506"/>
      <c r="X196" s="506"/>
      <c r="Y196" s="506"/>
      <c r="Z196" s="506"/>
      <c r="AA196" s="506"/>
      <c r="AB196" s="506"/>
      <c r="AC196" s="506"/>
      <c r="AD196" s="506"/>
      <c r="AE196" s="506"/>
      <c r="AF196" s="506"/>
      <c r="AG196" s="506"/>
      <c r="AH196" s="506"/>
      <c r="AI196" s="506"/>
      <c r="AJ196" s="507"/>
      <c r="AK196" s="506"/>
      <c r="AL196" s="506"/>
      <c r="AM196" s="506"/>
      <c r="AN196" s="506"/>
      <c r="AO196" s="506"/>
      <c r="AP196" s="506"/>
      <c r="AQ196" s="506"/>
      <c r="AR196" s="506"/>
      <c r="AS196" s="506"/>
      <c r="AT196" s="506"/>
      <c r="AU196" s="506"/>
      <c r="AV196" s="506"/>
      <c r="AW196" s="506"/>
      <c r="AX196" s="507"/>
      <c r="AY196" s="506"/>
      <c r="AZ196" s="506"/>
      <c r="BA196" s="506"/>
      <c r="BB196" s="506"/>
      <c r="BC196" s="506"/>
      <c r="BD196" s="506"/>
      <c r="BE196" s="506"/>
      <c r="BF196" s="506"/>
      <c r="BG196" s="506"/>
      <c r="BH196" s="506"/>
      <c r="BI196" s="506"/>
      <c r="BJ196" s="506"/>
      <c r="BK196" s="507"/>
      <c r="BL196" s="506"/>
      <c r="BM196" s="506"/>
      <c r="BN196" s="506"/>
      <c r="BO196" s="506"/>
      <c r="BP196" s="506"/>
      <c r="BQ196" s="506"/>
      <c r="BR196" s="506"/>
      <c r="BS196" s="506"/>
      <c r="BT196" s="506"/>
      <c r="BU196" s="506"/>
      <c r="BV196" s="506"/>
      <c r="BW196" s="506"/>
      <c r="BX196" s="506"/>
      <c r="BZ196" s="506"/>
      <c r="CA196" s="506"/>
      <c r="CD196" s="506"/>
      <c r="CE196" s="506"/>
    </row>
    <row r="197" spans="1:83" ht="11.25" customHeight="1">
      <c r="A197" s="506"/>
      <c r="B197" s="507"/>
      <c r="C197" s="507"/>
      <c r="D197" s="507"/>
      <c r="E197" s="506"/>
      <c r="F197" s="506"/>
      <c r="G197" s="506"/>
      <c r="H197" s="507"/>
      <c r="I197" s="506"/>
      <c r="J197" s="506"/>
      <c r="K197" s="506"/>
      <c r="L197" s="506"/>
      <c r="M197" s="506"/>
      <c r="N197" s="506"/>
      <c r="O197" s="506"/>
      <c r="P197" s="506"/>
      <c r="Q197" s="506"/>
      <c r="R197" s="506"/>
      <c r="S197" s="506"/>
      <c r="T197" s="506"/>
      <c r="U197" s="506"/>
      <c r="V197" s="506"/>
      <c r="W197" s="506"/>
      <c r="X197" s="506"/>
      <c r="Y197" s="506"/>
      <c r="Z197" s="506"/>
      <c r="AA197" s="506"/>
      <c r="AB197" s="506"/>
      <c r="AC197" s="506"/>
      <c r="AD197" s="506"/>
      <c r="AE197" s="506"/>
      <c r="AF197" s="506"/>
      <c r="AG197" s="506"/>
      <c r="AH197" s="506"/>
      <c r="AI197" s="506"/>
      <c r="AJ197" s="507"/>
      <c r="AK197" s="506"/>
      <c r="AL197" s="506"/>
      <c r="AM197" s="506"/>
      <c r="AN197" s="506"/>
      <c r="AO197" s="506"/>
      <c r="AP197" s="506"/>
      <c r="AQ197" s="506"/>
      <c r="AR197" s="506"/>
      <c r="AS197" s="506"/>
      <c r="AT197" s="506"/>
      <c r="AU197" s="506"/>
      <c r="AV197" s="506"/>
      <c r="AW197" s="506"/>
      <c r="AX197" s="507"/>
      <c r="AY197" s="506"/>
      <c r="AZ197" s="506"/>
      <c r="BA197" s="506"/>
      <c r="BB197" s="506"/>
      <c r="BC197" s="506"/>
      <c r="BD197" s="506"/>
      <c r="BE197" s="506"/>
      <c r="BF197" s="506"/>
      <c r="BG197" s="506"/>
      <c r="BH197" s="506"/>
      <c r="BI197" s="506"/>
      <c r="BJ197" s="506"/>
      <c r="BK197" s="507"/>
      <c r="BL197" s="506"/>
      <c r="BM197" s="506"/>
      <c r="BN197" s="506"/>
      <c r="BO197" s="506"/>
      <c r="BP197" s="506"/>
      <c r="BQ197" s="506"/>
      <c r="BR197" s="506"/>
      <c r="BS197" s="506"/>
      <c r="BT197" s="506"/>
      <c r="BU197" s="506"/>
      <c r="BV197" s="506"/>
      <c r="BW197" s="506"/>
      <c r="BX197" s="506"/>
      <c r="BZ197" s="506"/>
      <c r="CA197" s="506"/>
      <c r="CD197" s="506"/>
      <c r="CE197" s="506"/>
    </row>
    <row r="198" spans="1:83" ht="11.25" customHeight="1">
      <c r="A198" s="506"/>
      <c r="B198" s="507"/>
      <c r="C198" s="507"/>
      <c r="D198" s="507"/>
      <c r="E198" s="506"/>
      <c r="F198" s="506"/>
      <c r="G198" s="506"/>
      <c r="H198" s="507"/>
      <c r="I198" s="506"/>
      <c r="J198" s="506"/>
      <c r="K198" s="506"/>
      <c r="L198" s="506"/>
      <c r="M198" s="506"/>
      <c r="N198" s="506"/>
      <c r="O198" s="506"/>
      <c r="P198" s="506"/>
      <c r="Q198" s="506"/>
      <c r="R198" s="506"/>
      <c r="S198" s="506"/>
      <c r="T198" s="506"/>
      <c r="U198" s="506"/>
      <c r="V198" s="506"/>
      <c r="W198" s="506"/>
      <c r="X198" s="506"/>
      <c r="Y198" s="506"/>
      <c r="Z198" s="506"/>
      <c r="AA198" s="506"/>
      <c r="AB198" s="506"/>
      <c r="AC198" s="506"/>
      <c r="AD198" s="506"/>
      <c r="AE198" s="506"/>
      <c r="AF198" s="506"/>
      <c r="AG198" s="506"/>
      <c r="AH198" s="506"/>
      <c r="AI198" s="506"/>
      <c r="AJ198" s="507"/>
      <c r="AK198" s="506"/>
      <c r="AL198" s="506"/>
      <c r="AM198" s="506"/>
      <c r="AN198" s="506"/>
      <c r="AO198" s="506"/>
      <c r="AP198" s="506"/>
      <c r="AQ198" s="506"/>
      <c r="AR198" s="506"/>
      <c r="AS198" s="506"/>
      <c r="AT198" s="506"/>
      <c r="AU198" s="506"/>
      <c r="AV198" s="506"/>
      <c r="AW198" s="506"/>
      <c r="AX198" s="507"/>
      <c r="AY198" s="506"/>
      <c r="AZ198" s="506"/>
      <c r="BA198" s="506"/>
      <c r="BB198" s="506"/>
      <c r="BC198" s="506"/>
      <c r="BD198" s="506"/>
      <c r="BE198" s="506"/>
      <c r="BF198" s="506"/>
      <c r="BG198" s="506"/>
      <c r="BH198" s="506"/>
      <c r="BI198" s="506"/>
      <c r="BJ198" s="506"/>
      <c r="BK198" s="507"/>
      <c r="BL198" s="506"/>
      <c r="BM198" s="506"/>
      <c r="BN198" s="506"/>
      <c r="BO198" s="506"/>
      <c r="BP198" s="506"/>
      <c r="BQ198" s="506"/>
      <c r="BR198" s="506"/>
      <c r="BS198" s="506"/>
      <c r="BT198" s="506"/>
      <c r="BU198" s="506"/>
      <c r="BV198" s="506"/>
      <c r="BW198" s="506"/>
      <c r="BX198" s="506"/>
      <c r="BZ198" s="506"/>
      <c r="CA198" s="506"/>
      <c r="CD198" s="506"/>
      <c r="CE198" s="506"/>
    </row>
    <row r="199" spans="1:83" ht="11.25" customHeight="1">
      <c r="A199" s="506"/>
      <c r="B199" s="507"/>
      <c r="C199" s="507"/>
      <c r="D199" s="507"/>
      <c r="E199" s="506"/>
      <c r="F199" s="506"/>
      <c r="G199" s="506"/>
      <c r="H199" s="507"/>
      <c r="I199" s="506"/>
      <c r="J199" s="506"/>
      <c r="K199" s="506"/>
      <c r="L199" s="506"/>
      <c r="M199" s="506"/>
      <c r="N199" s="506"/>
      <c r="O199" s="506"/>
      <c r="P199" s="506"/>
      <c r="Q199" s="506"/>
      <c r="R199" s="506"/>
      <c r="S199" s="506"/>
      <c r="T199" s="506"/>
      <c r="U199" s="506"/>
      <c r="V199" s="506"/>
      <c r="W199" s="506"/>
      <c r="X199" s="506"/>
      <c r="Y199" s="506"/>
      <c r="Z199" s="506"/>
      <c r="AA199" s="506"/>
      <c r="AB199" s="506"/>
      <c r="AC199" s="506"/>
      <c r="AD199" s="506"/>
      <c r="AE199" s="506"/>
      <c r="AF199" s="506"/>
      <c r="AG199" s="506"/>
      <c r="AH199" s="506"/>
      <c r="AI199" s="506"/>
      <c r="AJ199" s="507"/>
      <c r="AK199" s="506"/>
      <c r="AL199" s="506"/>
      <c r="AM199" s="506"/>
      <c r="AN199" s="506"/>
      <c r="AO199" s="506"/>
      <c r="AP199" s="506"/>
      <c r="AQ199" s="506"/>
      <c r="AR199" s="506"/>
      <c r="AS199" s="506"/>
      <c r="AT199" s="506"/>
      <c r="AU199" s="506"/>
      <c r="AV199" s="506"/>
      <c r="AW199" s="506"/>
      <c r="AX199" s="507"/>
      <c r="AY199" s="506"/>
      <c r="AZ199" s="506"/>
      <c r="BA199" s="506"/>
      <c r="BB199" s="506"/>
      <c r="BC199" s="506"/>
      <c r="BD199" s="506"/>
      <c r="BE199" s="506"/>
      <c r="BF199" s="506"/>
      <c r="BG199" s="506"/>
      <c r="BH199" s="506"/>
      <c r="BI199" s="506"/>
      <c r="BJ199" s="506"/>
      <c r="BK199" s="507"/>
      <c r="BL199" s="506"/>
      <c r="BM199" s="506"/>
      <c r="BN199" s="506"/>
      <c r="BO199" s="506"/>
      <c r="BP199" s="506"/>
      <c r="BQ199" s="506"/>
      <c r="BR199" s="506"/>
      <c r="BS199" s="506"/>
      <c r="BT199" s="506"/>
      <c r="BU199" s="506"/>
      <c r="BV199" s="506"/>
      <c r="BW199" s="506"/>
      <c r="BX199" s="506"/>
      <c r="BZ199" s="506"/>
      <c r="CA199" s="506"/>
      <c r="CD199" s="506"/>
      <c r="CE199" s="506"/>
    </row>
    <row r="200" spans="1:83" ht="11.25" customHeight="1">
      <c r="A200" s="506"/>
      <c r="B200" s="507"/>
      <c r="C200" s="507"/>
      <c r="D200" s="507"/>
      <c r="E200" s="506"/>
      <c r="F200" s="506"/>
      <c r="G200" s="506"/>
      <c r="H200" s="507"/>
      <c r="I200" s="506"/>
      <c r="J200" s="506"/>
      <c r="K200" s="506"/>
      <c r="L200" s="506"/>
      <c r="M200" s="506"/>
      <c r="N200" s="506"/>
      <c r="O200" s="506"/>
      <c r="P200" s="506"/>
      <c r="Q200" s="506"/>
      <c r="R200" s="506"/>
      <c r="S200" s="506"/>
      <c r="T200" s="506"/>
      <c r="U200" s="506"/>
      <c r="V200" s="506"/>
      <c r="W200" s="506"/>
      <c r="X200" s="506"/>
      <c r="Y200" s="506"/>
      <c r="Z200" s="506"/>
      <c r="AA200" s="506"/>
      <c r="AB200" s="506"/>
      <c r="AC200" s="506"/>
      <c r="AD200" s="506"/>
      <c r="AE200" s="506"/>
      <c r="AF200" s="506"/>
      <c r="AG200" s="506"/>
      <c r="AH200" s="506"/>
      <c r="AI200" s="506"/>
      <c r="AJ200" s="507"/>
      <c r="AK200" s="506"/>
      <c r="AL200" s="506"/>
      <c r="AM200" s="506"/>
      <c r="AN200" s="506"/>
      <c r="AO200" s="506"/>
      <c r="AP200" s="506"/>
      <c r="AQ200" s="506"/>
      <c r="AR200" s="506"/>
      <c r="AS200" s="506"/>
      <c r="AT200" s="506"/>
      <c r="AU200" s="506"/>
      <c r="AV200" s="506"/>
      <c r="AW200" s="506"/>
      <c r="AX200" s="507"/>
      <c r="AY200" s="506"/>
      <c r="AZ200" s="506"/>
      <c r="BA200" s="506"/>
      <c r="BB200" s="506"/>
      <c r="BC200" s="506"/>
      <c r="BD200" s="506"/>
      <c r="BE200" s="506"/>
      <c r="BF200" s="506"/>
      <c r="BG200" s="506"/>
      <c r="BH200" s="506"/>
      <c r="BI200" s="506"/>
      <c r="BJ200" s="506"/>
      <c r="BK200" s="507"/>
      <c r="BL200" s="506"/>
      <c r="BM200" s="506"/>
      <c r="BN200" s="506"/>
      <c r="BO200" s="506"/>
      <c r="BP200" s="506"/>
      <c r="BQ200" s="506"/>
      <c r="BR200" s="506"/>
      <c r="BS200" s="506"/>
      <c r="BT200" s="506"/>
      <c r="BU200" s="506"/>
      <c r="BV200" s="506"/>
      <c r="BW200" s="506"/>
      <c r="BX200" s="506"/>
      <c r="BZ200" s="506"/>
      <c r="CA200" s="506"/>
      <c r="CD200" s="506"/>
      <c r="CE200" s="506"/>
    </row>
    <row r="201" spans="1:83" ht="11.25" customHeight="1">
      <c r="A201" s="506"/>
      <c r="B201" s="507"/>
      <c r="C201" s="507"/>
      <c r="D201" s="507"/>
      <c r="E201" s="506"/>
      <c r="F201" s="506"/>
      <c r="G201" s="506"/>
      <c r="H201" s="507"/>
      <c r="I201" s="506"/>
      <c r="J201" s="506"/>
      <c r="K201" s="506"/>
      <c r="L201" s="506"/>
      <c r="M201" s="506"/>
      <c r="N201" s="506"/>
      <c r="O201" s="506"/>
      <c r="P201" s="506"/>
      <c r="Q201" s="506"/>
      <c r="R201" s="506"/>
      <c r="S201" s="506"/>
      <c r="T201" s="506"/>
      <c r="U201" s="506"/>
      <c r="V201" s="506"/>
      <c r="W201" s="506"/>
      <c r="X201" s="506"/>
      <c r="Y201" s="506"/>
      <c r="Z201" s="506"/>
      <c r="AA201" s="506"/>
      <c r="AB201" s="506"/>
      <c r="AC201" s="506"/>
      <c r="AD201" s="506"/>
      <c r="AE201" s="506"/>
      <c r="AF201" s="506"/>
      <c r="AG201" s="506"/>
      <c r="AH201" s="506"/>
      <c r="AI201" s="506"/>
      <c r="AJ201" s="507"/>
      <c r="AK201" s="506"/>
      <c r="AL201" s="506"/>
      <c r="AM201" s="506"/>
      <c r="AN201" s="506"/>
      <c r="AO201" s="506"/>
      <c r="AP201" s="506"/>
      <c r="AQ201" s="506"/>
      <c r="AR201" s="506"/>
      <c r="AS201" s="506"/>
      <c r="AT201" s="506"/>
      <c r="AU201" s="506"/>
      <c r="AV201" s="506"/>
      <c r="AW201" s="506"/>
      <c r="AX201" s="507"/>
      <c r="AY201" s="506"/>
      <c r="AZ201" s="506"/>
      <c r="BA201" s="506"/>
      <c r="BB201" s="506"/>
      <c r="BC201" s="506"/>
      <c r="BD201" s="506"/>
      <c r="BE201" s="506"/>
      <c r="BF201" s="506"/>
      <c r="BG201" s="506"/>
      <c r="BH201" s="506"/>
      <c r="BI201" s="506"/>
      <c r="BJ201" s="506"/>
      <c r="BK201" s="507"/>
      <c r="BL201" s="506"/>
      <c r="BM201" s="506"/>
      <c r="BN201" s="506"/>
      <c r="BO201" s="506"/>
      <c r="BP201" s="506"/>
      <c r="BQ201" s="506"/>
      <c r="BR201" s="506"/>
      <c r="BS201" s="506"/>
      <c r="BT201" s="506"/>
      <c r="BU201" s="506"/>
      <c r="BV201" s="506"/>
      <c r="BW201" s="506"/>
      <c r="BX201" s="506"/>
      <c r="BZ201" s="506"/>
      <c r="CA201" s="506"/>
      <c r="CD201" s="506"/>
      <c r="CE201" s="506"/>
    </row>
    <row r="202" spans="1:83" ht="11.25" customHeight="1">
      <c r="A202" s="506"/>
      <c r="B202" s="507"/>
      <c r="C202" s="507"/>
      <c r="D202" s="507"/>
      <c r="E202" s="506"/>
      <c r="F202" s="506"/>
      <c r="G202" s="506"/>
      <c r="H202" s="507"/>
      <c r="I202" s="506"/>
      <c r="J202" s="506"/>
      <c r="K202" s="506"/>
      <c r="L202" s="506"/>
      <c r="M202" s="506"/>
      <c r="N202" s="506"/>
      <c r="O202" s="506"/>
      <c r="P202" s="506"/>
      <c r="Q202" s="506"/>
      <c r="R202" s="506"/>
      <c r="S202" s="506"/>
      <c r="T202" s="506"/>
      <c r="U202" s="506"/>
      <c r="V202" s="506"/>
      <c r="W202" s="506"/>
      <c r="X202" s="506"/>
      <c r="Y202" s="506"/>
      <c r="Z202" s="506"/>
      <c r="AA202" s="506"/>
      <c r="AB202" s="506"/>
      <c r="AC202" s="506"/>
      <c r="AD202" s="506"/>
      <c r="AE202" s="506"/>
      <c r="AF202" s="506"/>
      <c r="AG202" s="506"/>
      <c r="AH202" s="506"/>
      <c r="AI202" s="506"/>
      <c r="AJ202" s="507"/>
      <c r="AK202" s="506"/>
      <c r="AL202" s="506"/>
      <c r="AM202" s="506"/>
      <c r="AN202" s="506"/>
      <c r="AO202" s="506"/>
      <c r="AP202" s="506"/>
      <c r="AQ202" s="506"/>
      <c r="AR202" s="506"/>
      <c r="AS202" s="506"/>
      <c r="AT202" s="506"/>
      <c r="AU202" s="506"/>
      <c r="AV202" s="506"/>
      <c r="AW202" s="506"/>
      <c r="AX202" s="507"/>
      <c r="AY202" s="506"/>
      <c r="AZ202" s="506"/>
      <c r="BA202" s="506"/>
      <c r="BB202" s="506"/>
      <c r="BC202" s="506"/>
      <c r="BD202" s="506"/>
      <c r="BE202" s="506"/>
      <c r="BF202" s="506"/>
      <c r="BG202" s="506"/>
      <c r="BH202" s="506"/>
      <c r="BI202" s="506"/>
      <c r="BJ202" s="506"/>
      <c r="BK202" s="507"/>
      <c r="BL202" s="506"/>
      <c r="BM202" s="506"/>
      <c r="BN202" s="506"/>
      <c r="BO202" s="506"/>
      <c r="BP202" s="506"/>
      <c r="BQ202" s="506"/>
      <c r="BR202" s="506"/>
      <c r="BS202" s="506"/>
      <c r="BT202" s="506"/>
      <c r="BU202" s="506"/>
      <c r="BV202" s="506"/>
      <c r="BW202" s="506"/>
      <c r="BX202" s="506"/>
      <c r="BZ202" s="506"/>
      <c r="CA202" s="506"/>
      <c r="CD202" s="506"/>
      <c r="CE202" s="506"/>
    </row>
    <row r="203" spans="1:83" ht="11.25" customHeight="1">
      <c r="A203" s="506"/>
      <c r="B203" s="507"/>
      <c r="C203" s="507"/>
      <c r="D203" s="507"/>
      <c r="E203" s="506"/>
      <c r="F203" s="506"/>
      <c r="G203" s="506"/>
      <c r="H203" s="507"/>
      <c r="I203" s="506"/>
      <c r="J203" s="506"/>
      <c r="K203" s="506"/>
      <c r="L203" s="506"/>
      <c r="M203" s="506"/>
      <c r="N203" s="506"/>
      <c r="O203" s="506"/>
      <c r="P203" s="506"/>
      <c r="Q203" s="506"/>
      <c r="R203" s="506"/>
      <c r="S203" s="506"/>
      <c r="T203" s="506"/>
      <c r="U203" s="506"/>
      <c r="V203" s="506"/>
      <c r="W203" s="506"/>
      <c r="X203" s="506"/>
      <c r="Y203" s="506"/>
      <c r="Z203" s="506"/>
      <c r="AA203" s="506"/>
      <c r="AB203" s="506"/>
      <c r="AC203" s="506"/>
      <c r="AD203" s="506"/>
      <c r="AE203" s="506"/>
      <c r="AF203" s="506"/>
      <c r="AG203" s="506"/>
      <c r="AH203" s="506"/>
      <c r="AI203" s="506"/>
      <c r="AJ203" s="507"/>
      <c r="AK203" s="506"/>
      <c r="AL203" s="506"/>
      <c r="AM203" s="506"/>
      <c r="AN203" s="506"/>
      <c r="AO203" s="506"/>
      <c r="AP203" s="506"/>
      <c r="AQ203" s="506"/>
      <c r="AR203" s="506"/>
      <c r="AS203" s="506"/>
      <c r="AT203" s="506"/>
      <c r="AU203" s="506"/>
      <c r="AV203" s="506"/>
      <c r="AW203" s="506"/>
      <c r="AX203" s="507"/>
      <c r="AY203" s="506"/>
      <c r="AZ203" s="506"/>
      <c r="BA203" s="506"/>
      <c r="BB203" s="506"/>
      <c r="BC203" s="506"/>
      <c r="BD203" s="506"/>
      <c r="BE203" s="506"/>
      <c r="BF203" s="506"/>
      <c r="BG203" s="506"/>
      <c r="BH203" s="506"/>
      <c r="BI203" s="506"/>
      <c r="BJ203" s="506"/>
      <c r="BK203" s="507"/>
      <c r="BL203" s="506"/>
      <c r="BM203" s="506"/>
      <c r="BN203" s="506"/>
      <c r="BO203" s="506"/>
      <c r="BP203" s="506"/>
      <c r="BQ203" s="506"/>
      <c r="BR203" s="506"/>
      <c r="BS203" s="506"/>
      <c r="BT203" s="506"/>
      <c r="BU203" s="506"/>
      <c r="BV203" s="506"/>
      <c r="BW203" s="506"/>
      <c r="BX203" s="506"/>
      <c r="BZ203" s="506"/>
      <c r="CA203" s="506"/>
      <c r="CD203" s="506"/>
      <c r="CE203" s="506"/>
    </row>
    <row r="204" spans="1:83" ht="11.25" customHeight="1">
      <c r="A204" s="506"/>
      <c r="B204" s="507"/>
      <c r="C204" s="507"/>
      <c r="D204" s="507"/>
      <c r="E204" s="506"/>
      <c r="F204" s="506"/>
      <c r="G204" s="506"/>
      <c r="H204" s="507"/>
      <c r="I204" s="506"/>
      <c r="J204" s="506"/>
      <c r="K204" s="506"/>
      <c r="L204" s="506"/>
      <c r="M204" s="506"/>
      <c r="N204" s="506"/>
      <c r="O204" s="506"/>
      <c r="P204" s="506"/>
      <c r="Q204" s="506"/>
      <c r="R204" s="506"/>
      <c r="S204" s="506"/>
      <c r="T204" s="506"/>
      <c r="U204" s="506"/>
      <c r="V204" s="506"/>
      <c r="W204" s="506"/>
      <c r="X204" s="506"/>
      <c r="Y204" s="506"/>
      <c r="Z204" s="506"/>
      <c r="AA204" s="506"/>
      <c r="AB204" s="506"/>
      <c r="AC204" s="506"/>
      <c r="AD204" s="506"/>
      <c r="AE204" s="506"/>
      <c r="AF204" s="506"/>
      <c r="AG204" s="506"/>
      <c r="AH204" s="506"/>
      <c r="AI204" s="506"/>
      <c r="AJ204" s="507"/>
      <c r="AK204" s="506"/>
      <c r="AL204" s="506"/>
      <c r="AM204" s="506"/>
      <c r="AN204" s="506"/>
      <c r="AO204" s="506"/>
      <c r="AP204" s="506"/>
      <c r="AQ204" s="506"/>
      <c r="AR204" s="506"/>
      <c r="AS204" s="506"/>
      <c r="AT204" s="506"/>
      <c r="AU204" s="506"/>
      <c r="AV204" s="506"/>
      <c r="AW204" s="506"/>
      <c r="AX204" s="507"/>
      <c r="AY204" s="506"/>
      <c r="AZ204" s="506"/>
      <c r="BA204" s="506"/>
      <c r="BB204" s="506"/>
      <c r="BC204" s="506"/>
      <c r="BD204" s="506"/>
      <c r="BE204" s="506"/>
      <c r="BF204" s="506"/>
      <c r="BG204" s="506"/>
      <c r="BH204" s="506"/>
      <c r="BI204" s="506"/>
      <c r="BJ204" s="506"/>
      <c r="BK204" s="507"/>
      <c r="BL204" s="506"/>
      <c r="BM204" s="506"/>
      <c r="BN204" s="506"/>
      <c r="BO204" s="506"/>
      <c r="BP204" s="506"/>
      <c r="BQ204" s="506"/>
      <c r="BR204" s="506"/>
      <c r="BS204" s="506"/>
      <c r="BT204" s="506"/>
      <c r="BU204" s="506"/>
      <c r="BV204" s="506"/>
      <c r="BW204" s="506"/>
      <c r="BX204" s="506"/>
      <c r="BZ204" s="506"/>
      <c r="CA204" s="506"/>
      <c r="CD204" s="506"/>
      <c r="CE204" s="506"/>
    </row>
    <row r="205" spans="1:83" ht="11.25" customHeight="1">
      <c r="A205" s="506"/>
      <c r="B205" s="507"/>
      <c r="C205" s="507"/>
      <c r="D205" s="507"/>
      <c r="E205" s="506"/>
      <c r="F205" s="506"/>
      <c r="G205" s="506"/>
      <c r="H205" s="507"/>
      <c r="I205" s="506"/>
      <c r="J205" s="506"/>
      <c r="K205" s="506"/>
      <c r="L205" s="506"/>
      <c r="M205" s="506"/>
      <c r="N205" s="506"/>
      <c r="O205" s="506"/>
      <c r="P205" s="506"/>
      <c r="Q205" s="506"/>
      <c r="R205" s="506"/>
      <c r="S205" s="506"/>
      <c r="T205" s="506"/>
      <c r="U205" s="506"/>
      <c r="V205" s="506"/>
      <c r="W205" s="506"/>
      <c r="X205" s="506"/>
      <c r="Y205" s="506"/>
      <c r="Z205" s="506"/>
      <c r="AA205" s="506"/>
      <c r="AB205" s="506"/>
      <c r="AC205" s="506"/>
      <c r="AD205" s="506"/>
      <c r="AE205" s="506"/>
      <c r="AF205" s="506"/>
      <c r="AG205" s="506"/>
      <c r="AH205" s="506"/>
      <c r="AI205" s="506"/>
      <c r="AJ205" s="507"/>
      <c r="AK205" s="506"/>
      <c r="AL205" s="506"/>
      <c r="AM205" s="506"/>
      <c r="AN205" s="506"/>
      <c r="AO205" s="506"/>
      <c r="AP205" s="506"/>
      <c r="AQ205" s="506"/>
      <c r="AR205" s="506"/>
      <c r="AS205" s="506"/>
      <c r="AT205" s="506"/>
      <c r="AU205" s="506"/>
      <c r="AV205" s="506"/>
      <c r="AW205" s="506"/>
      <c r="AX205" s="507"/>
      <c r="AY205" s="506"/>
      <c r="AZ205" s="506"/>
      <c r="BA205" s="506"/>
      <c r="BB205" s="506"/>
      <c r="BC205" s="506"/>
      <c r="BD205" s="506"/>
      <c r="BE205" s="506"/>
      <c r="BF205" s="506"/>
      <c r="BG205" s="506"/>
      <c r="BH205" s="506"/>
      <c r="BI205" s="506"/>
      <c r="BJ205" s="506"/>
      <c r="BK205" s="507"/>
      <c r="BL205" s="506"/>
      <c r="BM205" s="506"/>
      <c r="BN205" s="506"/>
      <c r="BO205" s="506"/>
      <c r="BP205" s="506"/>
      <c r="BQ205" s="506"/>
      <c r="BR205" s="506"/>
      <c r="BS205" s="506"/>
      <c r="BT205" s="506"/>
      <c r="BU205" s="506"/>
      <c r="BV205" s="506"/>
      <c r="BW205" s="506"/>
      <c r="BX205" s="506"/>
      <c r="BZ205" s="506"/>
      <c r="CA205" s="506"/>
      <c r="CD205" s="506"/>
      <c r="CE205" s="506"/>
    </row>
    <row r="206" spans="1:83" ht="11.25" customHeight="1">
      <c r="A206" s="506"/>
      <c r="B206" s="507"/>
      <c r="C206" s="507"/>
      <c r="D206" s="507"/>
      <c r="E206" s="506"/>
      <c r="F206" s="506"/>
      <c r="G206" s="506"/>
      <c r="H206" s="507"/>
      <c r="I206" s="506"/>
      <c r="J206" s="506"/>
      <c r="K206" s="506"/>
      <c r="L206" s="506"/>
      <c r="M206" s="506"/>
      <c r="N206" s="506"/>
      <c r="O206" s="506"/>
      <c r="P206" s="506"/>
      <c r="Q206" s="506"/>
      <c r="R206" s="506"/>
      <c r="S206" s="506"/>
      <c r="T206" s="506"/>
      <c r="U206" s="506"/>
      <c r="V206" s="506"/>
      <c r="W206" s="506"/>
      <c r="X206" s="506"/>
      <c r="Y206" s="506"/>
      <c r="Z206" s="506"/>
      <c r="AA206" s="506"/>
      <c r="AB206" s="506"/>
      <c r="AC206" s="506"/>
      <c r="AD206" s="506"/>
      <c r="AE206" s="506"/>
      <c r="AF206" s="506"/>
      <c r="AG206" s="506"/>
      <c r="AH206" s="506"/>
      <c r="AI206" s="506"/>
      <c r="AJ206" s="507"/>
      <c r="AK206" s="506"/>
      <c r="AL206" s="506"/>
      <c r="AM206" s="506"/>
      <c r="AN206" s="506"/>
      <c r="AO206" s="506"/>
      <c r="AP206" s="506"/>
      <c r="AQ206" s="506"/>
      <c r="AR206" s="506"/>
      <c r="AS206" s="506"/>
      <c r="AT206" s="506"/>
      <c r="AU206" s="506"/>
      <c r="AV206" s="506"/>
      <c r="AW206" s="506"/>
      <c r="AX206" s="507"/>
      <c r="AY206" s="506"/>
      <c r="AZ206" s="506"/>
      <c r="BA206" s="506"/>
      <c r="BB206" s="506"/>
      <c r="BC206" s="506"/>
      <c r="BD206" s="506"/>
      <c r="BE206" s="506"/>
      <c r="BF206" s="506"/>
      <c r="BG206" s="506"/>
      <c r="BH206" s="506"/>
      <c r="BI206" s="506"/>
      <c r="BJ206" s="506"/>
      <c r="BK206" s="507"/>
      <c r="BL206" s="506"/>
      <c r="BM206" s="506"/>
      <c r="BN206" s="506"/>
      <c r="BO206" s="506"/>
      <c r="BP206" s="506"/>
      <c r="BQ206" s="506"/>
      <c r="BR206" s="506"/>
      <c r="BS206" s="506"/>
      <c r="BT206" s="506"/>
      <c r="BU206" s="506"/>
      <c r="BV206" s="506"/>
      <c r="BW206" s="506"/>
      <c r="BX206" s="506"/>
      <c r="BZ206" s="506"/>
      <c r="CA206" s="506"/>
      <c r="CD206" s="506"/>
      <c r="CE206" s="506"/>
    </row>
    <row r="207" spans="1:83" ht="11.25" customHeight="1">
      <c r="A207" s="506"/>
      <c r="B207" s="507"/>
      <c r="C207" s="507"/>
      <c r="D207" s="507"/>
      <c r="E207" s="506"/>
      <c r="F207" s="506"/>
      <c r="G207" s="506"/>
      <c r="H207" s="507"/>
      <c r="I207" s="506"/>
      <c r="J207" s="506"/>
      <c r="K207" s="506"/>
      <c r="L207" s="506"/>
      <c r="M207" s="506"/>
      <c r="N207" s="506"/>
      <c r="O207" s="506"/>
      <c r="P207" s="506"/>
      <c r="Q207" s="506"/>
      <c r="R207" s="506"/>
      <c r="S207" s="506"/>
      <c r="T207" s="506"/>
      <c r="U207" s="506"/>
      <c r="V207" s="506"/>
      <c r="W207" s="506"/>
      <c r="X207" s="506"/>
      <c r="Y207" s="506"/>
      <c r="Z207" s="506"/>
      <c r="AA207" s="506"/>
      <c r="AB207" s="506"/>
      <c r="AC207" s="506"/>
      <c r="AD207" s="506"/>
      <c r="AE207" s="506"/>
      <c r="AF207" s="506"/>
      <c r="AG207" s="506"/>
      <c r="AH207" s="506"/>
      <c r="AI207" s="506"/>
      <c r="AJ207" s="507"/>
      <c r="AK207" s="506"/>
      <c r="AL207" s="506"/>
      <c r="AM207" s="506"/>
      <c r="AN207" s="506"/>
      <c r="AO207" s="506"/>
      <c r="AP207" s="506"/>
      <c r="AQ207" s="506"/>
      <c r="AR207" s="506"/>
      <c r="AS207" s="506"/>
      <c r="AT207" s="506"/>
      <c r="AU207" s="506"/>
      <c r="AV207" s="506"/>
      <c r="AW207" s="506"/>
      <c r="AX207" s="507"/>
      <c r="AY207" s="506"/>
      <c r="AZ207" s="506"/>
      <c r="BA207" s="506"/>
      <c r="BB207" s="506"/>
      <c r="BC207" s="506"/>
      <c r="BD207" s="506"/>
      <c r="BE207" s="506"/>
      <c r="BF207" s="506"/>
      <c r="BG207" s="506"/>
      <c r="BH207" s="506"/>
      <c r="BI207" s="506"/>
      <c r="BJ207" s="506"/>
      <c r="BK207" s="507"/>
      <c r="BL207" s="506"/>
      <c r="BM207" s="506"/>
      <c r="BN207" s="506"/>
      <c r="BO207" s="506"/>
      <c r="BP207" s="506"/>
      <c r="BQ207" s="506"/>
      <c r="BR207" s="506"/>
      <c r="BS207" s="506"/>
      <c r="BT207" s="506"/>
      <c r="BU207" s="506"/>
      <c r="BV207" s="506"/>
      <c r="BW207" s="506"/>
      <c r="BX207" s="506"/>
      <c r="BZ207" s="506"/>
      <c r="CA207" s="506"/>
      <c r="CD207" s="506"/>
      <c r="CE207" s="506"/>
    </row>
    <row r="208" spans="1:83" ht="11.25" customHeight="1">
      <c r="A208" s="506"/>
      <c r="B208" s="507"/>
      <c r="C208" s="507"/>
      <c r="D208" s="507"/>
      <c r="E208" s="506"/>
      <c r="F208" s="506"/>
      <c r="G208" s="506"/>
      <c r="H208" s="507"/>
      <c r="I208" s="506"/>
      <c r="J208" s="506"/>
      <c r="K208" s="506"/>
      <c r="L208" s="506"/>
      <c r="M208" s="506"/>
      <c r="N208" s="506"/>
      <c r="O208" s="506"/>
      <c r="P208" s="506"/>
      <c r="Q208" s="506"/>
      <c r="R208" s="506"/>
      <c r="S208" s="506"/>
      <c r="T208" s="506"/>
      <c r="U208" s="506"/>
      <c r="V208" s="506"/>
      <c r="W208" s="506"/>
      <c r="X208" s="506"/>
      <c r="Y208" s="506"/>
      <c r="Z208" s="506"/>
      <c r="AA208" s="506"/>
      <c r="AB208" s="506"/>
      <c r="AC208" s="506"/>
      <c r="AD208" s="506"/>
      <c r="AE208" s="506"/>
      <c r="AF208" s="506"/>
      <c r="AG208" s="506"/>
      <c r="AH208" s="506"/>
      <c r="AI208" s="506"/>
      <c r="AJ208" s="507"/>
      <c r="AK208" s="506"/>
      <c r="AL208" s="506"/>
      <c r="AM208" s="506"/>
      <c r="AN208" s="506"/>
      <c r="AO208" s="506"/>
      <c r="AP208" s="506"/>
      <c r="AQ208" s="506"/>
      <c r="AR208" s="506"/>
      <c r="AS208" s="506"/>
      <c r="AT208" s="506"/>
      <c r="AU208" s="506"/>
      <c r="AV208" s="506"/>
      <c r="AW208" s="506"/>
      <c r="AX208" s="507"/>
      <c r="AY208" s="506"/>
      <c r="AZ208" s="506"/>
      <c r="BA208" s="506"/>
      <c r="BB208" s="506"/>
      <c r="BC208" s="506"/>
      <c r="BD208" s="506"/>
      <c r="BE208" s="506"/>
      <c r="BF208" s="506"/>
      <c r="BG208" s="506"/>
      <c r="BH208" s="506"/>
      <c r="BI208" s="506"/>
      <c r="BJ208" s="506"/>
      <c r="BK208" s="507"/>
      <c r="BL208" s="506"/>
      <c r="BM208" s="506"/>
      <c r="BN208" s="506"/>
      <c r="BO208" s="506"/>
      <c r="BP208" s="506"/>
      <c r="BQ208" s="506"/>
      <c r="BR208" s="506"/>
      <c r="BS208" s="506"/>
      <c r="BT208" s="506"/>
      <c r="BU208" s="506"/>
      <c r="BV208" s="506"/>
      <c r="BW208" s="506"/>
      <c r="BX208" s="506"/>
      <c r="BZ208" s="506"/>
      <c r="CA208" s="506"/>
      <c r="CD208" s="506"/>
      <c r="CE208" s="506"/>
    </row>
    <row r="209" spans="1:83" ht="11.25" customHeight="1">
      <c r="A209" s="506"/>
      <c r="B209" s="507"/>
      <c r="C209" s="507"/>
      <c r="D209" s="507"/>
      <c r="E209" s="506"/>
      <c r="F209" s="506"/>
      <c r="G209" s="506"/>
      <c r="H209" s="507"/>
      <c r="I209" s="506"/>
      <c r="J209" s="506"/>
      <c r="K209" s="506"/>
      <c r="L209" s="506"/>
      <c r="M209" s="506"/>
      <c r="N209" s="506"/>
      <c r="O209" s="506"/>
      <c r="P209" s="506"/>
      <c r="Q209" s="506"/>
      <c r="R209" s="506"/>
      <c r="S209" s="506"/>
      <c r="T209" s="506"/>
      <c r="U209" s="506"/>
      <c r="V209" s="506"/>
      <c r="W209" s="506"/>
      <c r="X209" s="506"/>
      <c r="Y209" s="506"/>
      <c r="Z209" s="506"/>
      <c r="AA209" s="506"/>
      <c r="AB209" s="506"/>
      <c r="AC209" s="506"/>
      <c r="AD209" s="506"/>
      <c r="AE209" s="506"/>
      <c r="AF209" s="506"/>
      <c r="AG209" s="506"/>
      <c r="AH209" s="506"/>
      <c r="AI209" s="506"/>
      <c r="AJ209" s="507"/>
      <c r="AK209" s="506"/>
      <c r="AL209" s="506"/>
      <c r="AM209" s="506"/>
      <c r="AN209" s="506"/>
      <c r="AO209" s="506"/>
      <c r="AP209" s="506"/>
      <c r="AQ209" s="506"/>
      <c r="AR209" s="506"/>
      <c r="AS209" s="506"/>
      <c r="AT209" s="506"/>
      <c r="AU209" s="506"/>
      <c r="AV209" s="506"/>
      <c r="AW209" s="506"/>
      <c r="AX209" s="507"/>
      <c r="AY209" s="506"/>
      <c r="AZ209" s="506"/>
      <c r="BA209" s="506"/>
      <c r="BB209" s="506"/>
      <c r="BC209" s="506"/>
      <c r="BD209" s="506"/>
      <c r="BE209" s="506"/>
      <c r="BF209" s="506"/>
      <c r="BG209" s="506"/>
      <c r="BH209" s="506"/>
      <c r="BI209" s="506"/>
      <c r="BJ209" s="506"/>
      <c r="BK209" s="507"/>
      <c r="BL209" s="506"/>
      <c r="BM209" s="506"/>
      <c r="BN209" s="506"/>
      <c r="BO209" s="506"/>
      <c r="BP209" s="506"/>
      <c r="BQ209" s="506"/>
      <c r="BR209" s="506"/>
      <c r="BS209" s="506"/>
      <c r="BT209" s="506"/>
      <c r="BU209" s="506"/>
      <c r="BV209" s="506"/>
      <c r="BW209" s="506"/>
      <c r="BX209" s="506"/>
      <c r="BZ209" s="506"/>
      <c r="CA209" s="506"/>
      <c r="CD209" s="506"/>
      <c r="CE209" s="506"/>
    </row>
    <row r="210" spans="1:83" ht="11.25" customHeight="1">
      <c r="A210" s="506"/>
      <c r="B210" s="507"/>
      <c r="C210" s="507"/>
      <c r="D210" s="507"/>
      <c r="E210" s="506"/>
      <c r="F210" s="506"/>
      <c r="G210" s="506"/>
      <c r="H210" s="507"/>
      <c r="I210" s="506"/>
      <c r="J210" s="506"/>
      <c r="K210" s="506"/>
      <c r="L210" s="506"/>
      <c r="M210" s="506"/>
      <c r="N210" s="506"/>
      <c r="O210" s="506"/>
      <c r="P210" s="506"/>
      <c r="Q210" s="506"/>
      <c r="R210" s="506"/>
      <c r="S210" s="506"/>
      <c r="T210" s="506"/>
      <c r="U210" s="506"/>
      <c r="V210" s="506"/>
      <c r="W210" s="506"/>
      <c r="X210" s="506"/>
      <c r="Y210" s="506"/>
      <c r="Z210" s="506"/>
      <c r="AA210" s="506"/>
      <c r="AB210" s="506"/>
      <c r="AC210" s="506"/>
      <c r="AD210" s="506"/>
      <c r="AE210" s="506"/>
      <c r="AF210" s="506"/>
      <c r="AG210" s="506"/>
      <c r="AH210" s="506"/>
      <c r="AI210" s="506"/>
      <c r="AJ210" s="507"/>
      <c r="AK210" s="506"/>
      <c r="AL210" s="506"/>
      <c r="AM210" s="506"/>
      <c r="AN210" s="506"/>
      <c r="AO210" s="506"/>
      <c r="AP210" s="506"/>
      <c r="AQ210" s="506"/>
      <c r="AR210" s="506"/>
      <c r="AS210" s="506"/>
      <c r="AT210" s="506"/>
      <c r="AU210" s="506"/>
      <c r="AV210" s="506"/>
      <c r="AW210" s="506"/>
      <c r="AX210" s="507"/>
      <c r="AY210" s="506"/>
      <c r="AZ210" s="506"/>
      <c r="BA210" s="506"/>
      <c r="BB210" s="506"/>
      <c r="BC210" s="506"/>
      <c r="BD210" s="506"/>
      <c r="BE210" s="506"/>
      <c r="BF210" s="506"/>
      <c r="BG210" s="506"/>
      <c r="BH210" s="506"/>
      <c r="BI210" s="506"/>
      <c r="BJ210" s="506"/>
      <c r="BK210" s="507"/>
      <c r="BL210" s="506"/>
      <c r="BM210" s="506"/>
      <c r="BN210" s="506"/>
      <c r="BO210" s="506"/>
      <c r="BP210" s="506"/>
      <c r="BQ210" s="506"/>
      <c r="BR210" s="506"/>
      <c r="BS210" s="506"/>
      <c r="BT210" s="506"/>
      <c r="BU210" s="506"/>
      <c r="BV210" s="506"/>
      <c r="BW210" s="506"/>
      <c r="BX210" s="506"/>
      <c r="BZ210" s="506"/>
      <c r="CA210" s="506"/>
      <c r="CD210" s="506"/>
      <c r="CE210" s="506"/>
    </row>
    <row r="211" spans="1:83" ht="11.25" customHeight="1">
      <c r="A211" s="506"/>
      <c r="B211" s="507"/>
      <c r="C211" s="507"/>
      <c r="D211" s="507"/>
      <c r="E211" s="506"/>
      <c r="F211" s="506"/>
      <c r="G211" s="506"/>
      <c r="H211" s="507"/>
      <c r="I211" s="506"/>
      <c r="J211" s="506"/>
      <c r="K211" s="506"/>
      <c r="L211" s="506"/>
      <c r="M211" s="506"/>
      <c r="N211" s="506"/>
      <c r="O211" s="506"/>
      <c r="P211" s="506"/>
      <c r="Q211" s="506"/>
      <c r="R211" s="506"/>
      <c r="S211" s="506"/>
      <c r="T211" s="506"/>
      <c r="U211" s="506"/>
      <c r="V211" s="506"/>
      <c r="W211" s="506"/>
      <c r="X211" s="506"/>
      <c r="Y211" s="506"/>
      <c r="Z211" s="506"/>
      <c r="AA211" s="506"/>
      <c r="AB211" s="506"/>
      <c r="AC211" s="506"/>
      <c r="AD211" s="506"/>
      <c r="AE211" s="506"/>
      <c r="AF211" s="506"/>
      <c r="AG211" s="506"/>
      <c r="AH211" s="506"/>
      <c r="AI211" s="506"/>
      <c r="AJ211" s="507"/>
      <c r="AK211" s="506"/>
      <c r="AL211" s="506"/>
      <c r="AM211" s="506"/>
      <c r="AN211" s="506"/>
      <c r="AO211" s="506"/>
      <c r="AP211" s="506"/>
      <c r="AQ211" s="506"/>
      <c r="AR211" s="506"/>
      <c r="AS211" s="506"/>
      <c r="AT211" s="506"/>
      <c r="AU211" s="506"/>
      <c r="AV211" s="506"/>
      <c r="AW211" s="506"/>
      <c r="AX211" s="507"/>
      <c r="AY211" s="506"/>
      <c r="AZ211" s="506"/>
      <c r="BA211" s="506"/>
      <c r="BB211" s="506"/>
      <c r="BC211" s="506"/>
      <c r="BD211" s="506"/>
      <c r="BE211" s="506"/>
      <c r="BF211" s="506"/>
      <c r="BG211" s="506"/>
      <c r="BH211" s="506"/>
      <c r="BI211" s="506"/>
      <c r="BJ211" s="506"/>
      <c r="BK211" s="507"/>
      <c r="BL211" s="506"/>
      <c r="BM211" s="506"/>
      <c r="BN211" s="506"/>
      <c r="BO211" s="506"/>
      <c r="BP211" s="506"/>
      <c r="BQ211" s="506"/>
      <c r="BR211" s="506"/>
      <c r="BS211" s="506"/>
      <c r="BT211" s="506"/>
      <c r="BU211" s="506"/>
      <c r="BV211" s="506"/>
      <c r="BW211" s="506"/>
      <c r="BX211" s="506"/>
      <c r="BZ211" s="506"/>
      <c r="CA211" s="506"/>
      <c r="CD211" s="506"/>
      <c r="CE211" s="506"/>
    </row>
    <row r="212" spans="1:83" ht="11.25" customHeight="1">
      <c r="A212" s="506"/>
      <c r="B212" s="507"/>
      <c r="C212" s="507"/>
      <c r="D212" s="507"/>
      <c r="E212" s="506"/>
      <c r="F212" s="506"/>
      <c r="G212" s="506"/>
      <c r="H212" s="507"/>
      <c r="I212" s="506"/>
      <c r="J212" s="506"/>
      <c r="K212" s="506"/>
      <c r="L212" s="506"/>
      <c r="M212" s="506"/>
      <c r="N212" s="506"/>
      <c r="O212" s="506"/>
      <c r="P212" s="506"/>
      <c r="Q212" s="506"/>
      <c r="R212" s="506"/>
      <c r="S212" s="506"/>
      <c r="T212" s="506"/>
      <c r="U212" s="506"/>
      <c r="V212" s="506"/>
      <c r="W212" s="506"/>
      <c r="X212" s="506"/>
      <c r="Y212" s="506"/>
      <c r="Z212" s="506"/>
      <c r="AA212" s="506"/>
      <c r="AB212" s="506"/>
      <c r="AC212" s="506"/>
      <c r="AD212" s="506"/>
      <c r="AE212" s="506"/>
      <c r="AF212" s="506"/>
      <c r="AG212" s="506"/>
      <c r="AH212" s="506"/>
      <c r="AI212" s="506"/>
      <c r="AJ212" s="507"/>
      <c r="AK212" s="506"/>
      <c r="AL212" s="506"/>
      <c r="AM212" s="506"/>
      <c r="AN212" s="506"/>
      <c r="AO212" s="506"/>
      <c r="AP212" s="506"/>
      <c r="AQ212" s="506"/>
      <c r="AR212" s="506"/>
      <c r="AS212" s="506"/>
      <c r="AT212" s="506"/>
      <c r="AU212" s="506"/>
      <c r="AV212" s="506"/>
      <c r="AW212" s="506"/>
      <c r="AX212" s="507"/>
      <c r="AY212" s="506"/>
      <c r="AZ212" s="506"/>
      <c r="BA212" s="506"/>
      <c r="BB212" s="506"/>
      <c r="BC212" s="506"/>
      <c r="BD212" s="506"/>
      <c r="BE212" s="506"/>
      <c r="BF212" s="506"/>
      <c r="BG212" s="506"/>
      <c r="BH212" s="506"/>
      <c r="BI212" s="506"/>
      <c r="BJ212" s="506"/>
      <c r="BK212" s="507"/>
      <c r="BL212" s="506"/>
      <c r="BM212" s="506"/>
      <c r="BN212" s="506"/>
      <c r="BO212" s="506"/>
      <c r="BP212" s="506"/>
      <c r="BQ212" s="506"/>
      <c r="BR212" s="506"/>
      <c r="BS212" s="506"/>
      <c r="BT212" s="506"/>
      <c r="BU212" s="506"/>
      <c r="BV212" s="506"/>
      <c r="BW212" s="506"/>
      <c r="BX212" s="506"/>
      <c r="BZ212" s="506"/>
      <c r="CA212" s="506"/>
      <c r="CD212" s="506"/>
      <c r="CE212" s="506"/>
    </row>
    <row r="213" spans="1:83" ht="11.25" customHeight="1">
      <c r="A213" s="506"/>
      <c r="B213" s="507"/>
      <c r="C213" s="507"/>
      <c r="D213" s="507"/>
      <c r="E213" s="506"/>
      <c r="F213" s="506"/>
      <c r="G213" s="506"/>
      <c r="H213" s="507"/>
      <c r="I213" s="506"/>
      <c r="J213" s="506"/>
      <c r="K213" s="506"/>
      <c r="L213" s="506"/>
      <c r="M213" s="506"/>
      <c r="N213" s="506"/>
      <c r="O213" s="506"/>
      <c r="P213" s="506"/>
      <c r="Q213" s="506"/>
      <c r="R213" s="506"/>
      <c r="S213" s="506"/>
      <c r="T213" s="506"/>
      <c r="U213" s="506"/>
      <c r="V213" s="506"/>
      <c r="W213" s="506"/>
      <c r="X213" s="506"/>
      <c r="Y213" s="506"/>
      <c r="Z213" s="506"/>
      <c r="AA213" s="506"/>
      <c r="AB213" s="506"/>
      <c r="AC213" s="506"/>
      <c r="AD213" s="506"/>
      <c r="AE213" s="506"/>
      <c r="AF213" s="506"/>
      <c r="AG213" s="506"/>
      <c r="AH213" s="506"/>
      <c r="AI213" s="506"/>
      <c r="AJ213" s="507"/>
      <c r="AK213" s="506"/>
      <c r="AL213" s="506"/>
      <c r="AM213" s="506"/>
      <c r="AN213" s="506"/>
      <c r="AO213" s="506"/>
      <c r="AP213" s="506"/>
      <c r="AQ213" s="506"/>
      <c r="AR213" s="506"/>
      <c r="AS213" s="506"/>
      <c r="AT213" s="506"/>
      <c r="AU213" s="506"/>
      <c r="AV213" s="506"/>
      <c r="AW213" s="506"/>
      <c r="AX213" s="507"/>
      <c r="AY213" s="506"/>
      <c r="AZ213" s="506"/>
      <c r="BA213" s="506"/>
      <c r="BB213" s="506"/>
      <c r="BC213" s="506"/>
      <c r="BD213" s="506"/>
      <c r="BE213" s="506"/>
      <c r="BF213" s="506"/>
      <c r="BG213" s="506"/>
      <c r="BH213" s="506"/>
      <c r="BI213" s="506"/>
      <c r="BJ213" s="506"/>
      <c r="BK213" s="507"/>
      <c r="BL213" s="506"/>
      <c r="BM213" s="506"/>
      <c r="BN213" s="506"/>
      <c r="BO213" s="506"/>
      <c r="BP213" s="506"/>
      <c r="BQ213" s="506"/>
      <c r="BR213" s="506"/>
      <c r="BS213" s="506"/>
      <c r="BT213" s="506"/>
      <c r="BU213" s="506"/>
      <c r="BV213" s="506"/>
      <c r="BW213" s="506"/>
      <c r="BX213" s="506"/>
      <c r="BZ213" s="506"/>
      <c r="CA213" s="506"/>
      <c r="CD213" s="506"/>
      <c r="CE213" s="506"/>
    </row>
    <row r="214" spans="1:83" ht="11.25" customHeight="1">
      <c r="A214" s="506"/>
      <c r="B214" s="507"/>
      <c r="C214" s="507"/>
      <c r="D214" s="507"/>
      <c r="E214" s="506"/>
      <c r="F214" s="506"/>
      <c r="G214" s="506"/>
      <c r="H214" s="507"/>
      <c r="I214" s="506"/>
      <c r="J214" s="506"/>
      <c r="K214" s="506"/>
      <c r="L214" s="506"/>
      <c r="M214" s="506"/>
      <c r="N214" s="506"/>
      <c r="O214" s="506"/>
      <c r="P214" s="506"/>
      <c r="Q214" s="506"/>
      <c r="R214" s="506"/>
      <c r="S214" s="506"/>
      <c r="T214" s="506"/>
      <c r="U214" s="506"/>
      <c r="V214" s="506"/>
      <c r="W214" s="506"/>
      <c r="X214" s="506"/>
      <c r="Y214" s="506"/>
      <c r="Z214" s="506"/>
      <c r="AA214" s="506"/>
      <c r="AB214" s="506"/>
      <c r="AC214" s="506"/>
      <c r="AD214" s="506"/>
      <c r="AE214" s="506"/>
      <c r="AF214" s="506"/>
      <c r="AG214" s="506"/>
      <c r="AH214" s="506"/>
      <c r="AI214" s="506"/>
      <c r="AJ214" s="507"/>
      <c r="AK214" s="506"/>
      <c r="AL214" s="506"/>
      <c r="AM214" s="506"/>
      <c r="AN214" s="506"/>
      <c r="AO214" s="506"/>
      <c r="AP214" s="506"/>
      <c r="AQ214" s="506"/>
      <c r="AR214" s="506"/>
      <c r="AS214" s="506"/>
      <c r="AT214" s="506"/>
      <c r="AU214" s="506"/>
      <c r="AV214" s="506"/>
      <c r="AW214" s="506"/>
      <c r="AX214" s="507"/>
      <c r="AY214" s="506"/>
      <c r="AZ214" s="506"/>
      <c r="BA214" s="506"/>
      <c r="BB214" s="506"/>
      <c r="BC214" s="506"/>
      <c r="BD214" s="506"/>
      <c r="BE214" s="506"/>
      <c r="BF214" s="506"/>
      <c r="BG214" s="506"/>
      <c r="BH214" s="506"/>
      <c r="BI214" s="506"/>
      <c r="BJ214" s="506"/>
      <c r="BK214" s="507"/>
      <c r="BL214" s="506"/>
      <c r="BM214" s="506"/>
      <c r="BN214" s="506"/>
      <c r="BO214" s="506"/>
      <c r="BP214" s="506"/>
      <c r="BQ214" s="506"/>
      <c r="BR214" s="506"/>
      <c r="BS214" s="506"/>
      <c r="BT214" s="506"/>
      <c r="BU214" s="506"/>
      <c r="BV214" s="506"/>
      <c r="BW214" s="506"/>
      <c r="BX214" s="506"/>
      <c r="BZ214" s="506"/>
      <c r="CA214" s="506"/>
      <c r="CD214" s="506"/>
      <c r="CE214" s="506"/>
    </row>
    <row r="215" spans="1:83" ht="11.25" customHeight="1">
      <c r="A215" s="506"/>
      <c r="B215" s="507"/>
      <c r="C215" s="507"/>
      <c r="D215" s="507"/>
      <c r="E215" s="506"/>
      <c r="F215" s="506"/>
      <c r="G215" s="506"/>
      <c r="H215" s="507"/>
      <c r="I215" s="506"/>
      <c r="J215" s="506"/>
      <c r="K215" s="506"/>
      <c r="L215" s="506"/>
      <c r="M215" s="506"/>
      <c r="N215" s="506"/>
      <c r="O215" s="506"/>
      <c r="P215" s="506"/>
      <c r="Q215" s="506"/>
      <c r="R215" s="506"/>
      <c r="S215" s="506"/>
      <c r="T215" s="506"/>
      <c r="U215" s="506"/>
      <c r="V215" s="506"/>
      <c r="W215" s="506"/>
      <c r="X215" s="506"/>
      <c r="Y215" s="506"/>
      <c r="Z215" s="506"/>
      <c r="AA215" s="506"/>
      <c r="AB215" s="506"/>
      <c r="AC215" s="506"/>
      <c r="AD215" s="506"/>
      <c r="AE215" s="506"/>
      <c r="AF215" s="506"/>
      <c r="AG215" s="506"/>
      <c r="AH215" s="506"/>
      <c r="AI215" s="506"/>
      <c r="AJ215" s="507"/>
      <c r="AK215" s="506"/>
      <c r="AL215" s="506"/>
      <c r="AM215" s="506"/>
      <c r="AN215" s="506"/>
      <c r="AO215" s="506"/>
      <c r="AP215" s="506"/>
      <c r="AQ215" s="506"/>
      <c r="AR215" s="506"/>
      <c r="AS215" s="506"/>
      <c r="AT215" s="506"/>
      <c r="AU215" s="506"/>
      <c r="AV215" s="506"/>
      <c r="AW215" s="506"/>
      <c r="AX215" s="507"/>
      <c r="AY215" s="506"/>
      <c r="AZ215" s="506"/>
      <c r="BA215" s="506"/>
      <c r="BB215" s="506"/>
      <c r="BC215" s="506"/>
      <c r="BD215" s="506"/>
      <c r="BE215" s="506"/>
      <c r="BF215" s="506"/>
      <c r="BG215" s="506"/>
      <c r="BH215" s="506"/>
      <c r="BI215" s="506"/>
      <c r="BJ215" s="506"/>
      <c r="BK215" s="507"/>
      <c r="BL215" s="506"/>
      <c r="BM215" s="506"/>
      <c r="BN215" s="506"/>
      <c r="BO215" s="506"/>
      <c r="BP215" s="506"/>
      <c r="BQ215" s="506"/>
      <c r="BR215" s="506"/>
      <c r="BS215" s="506"/>
      <c r="BT215" s="506"/>
      <c r="BU215" s="506"/>
      <c r="BV215" s="506"/>
      <c r="BW215" s="506"/>
      <c r="BX215" s="506"/>
      <c r="BZ215" s="506"/>
      <c r="CA215" s="506"/>
      <c r="CD215" s="506"/>
      <c r="CE215" s="506"/>
    </row>
    <row r="216" spans="1:83" ht="11.25" customHeight="1">
      <c r="A216" s="506"/>
      <c r="B216" s="507"/>
      <c r="C216" s="507"/>
      <c r="D216" s="507"/>
      <c r="E216" s="506"/>
      <c r="F216" s="506"/>
      <c r="G216" s="506"/>
      <c r="H216" s="507"/>
      <c r="I216" s="506"/>
      <c r="J216" s="506"/>
      <c r="K216" s="506"/>
      <c r="L216" s="506"/>
      <c r="M216" s="506"/>
      <c r="N216" s="506"/>
      <c r="O216" s="506"/>
      <c r="P216" s="506"/>
      <c r="Q216" s="506"/>
      <c r="R216" s="506"/>
      <c r="S216" s="506"/>
      <c r="T216" s="506"/>
      <c r="U216" s="506"/>
      <c r="V216" s="506"/>
      <c r="W216" s="506"/>
      <c r="X216" s="506"/>
      <c r="Y216" s="506"/>
      <c r="Z216" s="506"/>
      <c r="AA216" s="506"/>
      <c r="AB216" s="506"/>
      <c r="AC216" s="506"/>
      <c r="AD216" s="506"/>
      <c r="AE216" s="506"/>
      <c r="AF216" s="506"/>
      <c r="AG216" s="506"/>
      <c r="AH216" s="506"/>
      <c r="AI216" s="506"/>
      <c r="AJ216" s="507"/>
      <c r="AK216" s="506"/>
      <c r="AL216" s="506"/>
      <c r="AM216" s="506"/>
      <c r="AN216" s="506"/>
      <c r="AO216" s="506"/>
      <c r="AP216" s="506"/>
      <c r="AQ216" s="506"/>
      <c r="AR216" s="506"/>
      <c r="AS216" s="506"/>
      <c r="AT216" s="506"/>
      <c r="AU216" s="506"/>
      <c r="AV216" s="506"/>
      <c r="AW216" s="506"/>
      <c r="AX216" s="507"/>
      <c r="AY216" s="506"/>
      <c r="AZ216" s="506"/>
      <c r="BA216" s="506"/>
      <c r="BB216" s="506"/>
      <c r="BC216" s="506"/>
      <c r="BD216" s="506"/>
      <c r="BE216" s="506"/>
      <c r="BF216" s="506"/>
      <c r="BG216" s="506"/>
      <c r="BH216" s="506"/>
      <c r="BI216" s="506"/>
      <c r="BJ216" s="506"/>
      <c r="BK216" s="507"/>
      <c r="BL216" s="506"/>
      <c r="BM216" s="506"/>
      <c r="BN216" s="506"/>
      <c r="BO216" s="506"/>
      <c r="BP216" s="506"/>
      <c r="BQ216" s="506"/>
      <c r="BR216" s="506"/>
      <c r="BS216" s="506"/>
      <c r="BT216" s="506"/>
      <c r="BU216" s="506"/>
      <c r="BV216" s="506"/>
      <c r="BW216" s="506"/>
      <c r="BX216" s="506"/>
      <c r="BZ216" s="506"/>
      <c r="CA216" s="506"/>
      <c r="CD216" s="506"/>
      <c r="CE216" s="506"/>
    </row>
    <row r="217" spans="1:83" ht="11.25" customHeight="1">
      <c r="A217" s="506"/>
      <c r="B217" s="507"/>
      <c r="C217" s="507"/>
      <c r="D217" s="507"/>
      <c r="E217" s="506"/>
      <c r="F217" s="506"/>
      <c r="G217" s="506"/>
      <c r="H217" s="507"/>
      <c r="I217" s="506"/>
      <c r="J217" s="506"/>
      <c r="K217" s="506"/>
      <c r="L217" s="506"/>
      <c r="M217" s="506"/>
      <c r="N217" s="506"/>
      <c r="O217" s="506"/>
      <c r="P217" s="506"/>
      <c r="Q217" s="506"/>
      <c r="R217" s="506"/>
      <c r="S217" s="506"/>
      <c r="T217" s="506"/>
      <c r="U217" s="506"/>
      <c r="V217" s="506"/>
      <c r="W217" s="506"/>
      <c r="X217" s="506"/>
      <c r="Y217" s="506"/>
      <c r="Z217" s="506"/>
      <c r="AA217" s="506"/>
      <c r="AB217" s="506"/>
      <c r="AC217" s="506"/>
      <c r="AD217" s="506"/>
      <c r="AE217" s="506"/>
      <c r="AF217" s="506"/>
      <c r="AG217" s="506"/>
      <c r="AH217" s="506"/>
      <c r="AI217" s="506"/>
      <c r="AJ217" s="507"/>
      <c r="AK217" s="506"/>
      <c r="AL217" s="506"/>
      <c r="AM217" s="506"/>
      <c r="AN217" s="506"/>
      <c r="AO217" s="506"/>
      <c r="AP217" s="506"/>
      <c r="AQ217" s="506"/>
      <c r="AR217" s="506"/>
      <c r="AS217" s="506"/>
      <c r="AT217" s="506"/>
      <c r="AU217" s="506"/>
      <c r="AV217" s="506"/>
      <c r="AW217" s="506"/>
      <c r="AX217" s="507"/>
      <c r="AY217" s="506"/>
      <c r="AZ217" s="506"/>
      <c r="BA217" s="506"/>
      <c r="BB217" s="506"/>
      <c r="BC217" s="506"/>
      <c r="BD217" s="506"/>
      <c r="BE217" s="506"/>
      <c r="BF217" s="506"/>
      <c r="BG217" s="506"/>
      <c r="BH217" s="506"/>
      <c r="BI217" s="506"/>
      <c r="BJ217" s="506"/>
      <c r="BK217" s="507"/>
      <c r="BL217" s="506"/>
      <c r="BM217" s="506"/>
      <c r="BN217" s="506"/>
      <c r="BO217" s="506"/>
      <c r="BP217" s="506"/>
      <c r="BQ217" s="506"/>
      <c r="BR217" s="506"/>
      <c r="BS217" s="506"/>
      <c r="BT217" s="506"/>
      <c r="BU217" s="506"/>
      <c r="BV217" s="506"/>
      <c r="BW217" s="506"/>
      <c r="BX217" s="506"/>
      <c r="BZ217" s="506"/>
      <c r="CA217" s="506"/>
      <c r="CD217" s="506"/>
      <c r="CE217" s="506"/>
    </row>
    <row r="218" spans="1:83" ht="11.25" customHeight="1">
      <c r="A218" s="506"/>
      <c r="B218" s="507"/>
      <c r="C218" s="507"/>
      <c r="D218" s="507"/>
      <c r="E218" s="506"/>
      <c r="F218" s="506"/>
      <c r="G218" s="506"/>
      <c r="H218" s="507"/>
      <c r="I218" s="506"/>
      <c r="J218" s="506"/>
      <c r="K218" s="506"/>
      <c r="L218" s="506"/>
      <c r="M218" s="506"/>
      <c r="N218" s="506"/>
      <c r="O218" s="506"/>
      <c r="P218" s="506"/>
      <c r="Q218" s="506"/>
      <c r="R218" s="506"/>
      <c r="S218" s="506"/>
      <c r="T218" s="506"/>
      <c r="U218" s="506"/>
      <c r="V218" s="506"/>
      <c r="W218" s="506"/>
      <c r="X218" s="506"/>
      <c r="Y218" s="506"/>
      <c r="Z218" s="506"/>
      <c r="AA218" s="506"/>
      <c r="AB218" s="506"/>
      <c r="AC218" s="506"/>
      <c r="AD218" s="506"/>
      <c r="AE218" s="506"/>
      <c r="AF218" s="506"/>
      <c r="AG218" s="506"/>
      <c r="AH218" s="506"/>
      <c r="AI218" s="506"/>
      <c r="AJ218" s="507"/>
      <c r="AK218" s="506"/>
      <c r="AL218" s="506"/>
      <c r="AM218" s="506"/>
      <c r="AN218" s="506"/>
      <c r="AO218" s="506"/>
      <c r="AP218" s="506"/>
      <c r="AQ218" s="506"/>
      <c r="AR218" s="506"/>
      <c r="AS218" s="506"/>
      <c r="AT218" s="506"/>
      <c r="AU218" s="506"/>
      <c r="AV218" s="506"/>
      <c r="AW218" s="506"/>
      <c r="AX218" s="507"/>
      <c r="AY218" s="506"/>
      <c r="AZ218" s="506"/>
      <c r="BA218" s="506"/>
      <c r="BB218" s="506"/>
      <c r="BC218" s="506"/>
      <c r="BD218" s="506"/>
      <c r="BE218" s="506"/>
      <c r="BF218" s="506"/>
      <c r="BG218" s="506"/>
      <c r="BH218" s="506"/>
      <c r="BI218" s="506"/>
      <c r="BJ218" s="506"/>
      <c r="BK218" s="507"/>
      <c r="BL218" s="506"/>
      <c r="BM218" s="506"/>
      <c r="BN218" s="506"/>
      <c r="BO218" s="506"/>
      <c r="BP218" s="506"/>
      <c r="BQ218" s="506"/>
      <c r="BR218" s="506"/>
      <c r="BS218" s="506"/>
      <c r="BT218" s="506"/>
      <c r="BU218" s="506"/>
      <c r="BV218" s="506"/>
      <c r="BW218" s="506"/>
      <c r="BX218" s="506"/>
      <c r="BZ218" s="506"/>
      <c r="CA218" s="506"/>
      <c r="CD218" s="506"/>
      <c r="CE218" s="506"/>
    </row>
    <row r="219" spans="1:83" ht="11.25" customHeight="1">
      <c r="A219" s="506"/>
      <c r="B219" s="507"/>
      <c r="C219" s="507"/>
      <c r="D219" s="507"/>
      <c r="E219" s="506"/>
      <c r="F219" s="506"/>
      <c r="G219" s="506"/>
      <c r="H219" s="507"/>
      <c r="I219" s="506"/>
      <c r="J219" s="506"/>
      <c r="K219" s="506"/>
      <c r="L219" s="506"/>
      <c r="M219" s="506"/>
      <c r="N219" s="506"/>
      <c r="O219" s="506"/>
      <c r="P219" s="506"/>
      <c r="Q219" s="506"/>
      <c r="R219" s="506"/>
      <c r="S219" s="506"/>
      <c r="T219" s="506"/>
      <c r="U219" s="506"/>
      <c r="V219" s="506"/>
      <c r="W219" s="506"/>
      <c r="X219" s="506"/>
      <c r="Y219" s="506"/>
      <c r="Z219" s="506"/>
      <c r="AA219" s="506"/>
      <c r="AB219" s="506"/>
      <c r="AC219" s="506"/>
      <c r="AD219" s="506"/>
      <c r="AE219" s="506"/>
      <c r="AF219" s="506"/>
      <c r="AG219" s="506"/>
      <c r="AH219" s="506"/>
      <c r="AI219" s="506"/>
      <c r="AJ219" s="507"/>
      <c r="AK219" s="506"/>
      <c r="AL219" s="506"/>
      <c r="AM219" s="506"/>
      <c r="AN219" s="506"/>
      <c r="AO219" s="506"/>
      <c r="AP219" s="506"/>
      <c r="AQ219" s="506"/>
      <c r="AR219" s="506"/>
      <c r="AS219" s="506"/>
      <c r="AT219" s="506"/>
      <c r="AU219" s="506"/>
      <c r="AV219" s="506"/>
      <c r="AW219" s="506"/>
      <c r="AX219" s="507"/>
      <c r="AY219" s="506"/>
      <c r="AZ219" s="506"/>
      <c r="BA219" s="506"/>
      <c r="BB219" s="506"/>
      <c r="BC219" s="506"/>
      <c r="BD219" s="506"/>
      <c r="BE219" s="506"/>
      <c r="BF219" s="506"/>
      <c r="BG219" s="506"/>
      <c r="BH219" s="506"/>
      <c r="BI219" s="506"/>
      <c r="BJ219" s="506"/>
      <c r="BK219" s="507"/>
      <c r="BL219" s="506"/>
      <c r="BM219" s="506"/>
      <c r="BN219" s="506"/>
      <c r="BO219" s="506"/>
      <c r="BP219" s="506"/>
      <c r="BQ219" s="506"/>
      <c r="BR219" s="506"/>
      <c r="BS219" s="506"/>
      <c r="BT219" s="506"/>
      <c r="BU219" s="506"/>
      <c r="BV219" s="506"/>
      <c r="BW219" s="506"/>
      <c r="BX219" s="506"/>
      <c r="BZ219" s="506"/>
      <c r="CA219" s="506"/>
      <c r="CD219" s="506"/>
      <c r="CE219" s="506"/>
    </row>
    <row r="220" spans="1:83" ht="11.25" customHeight="1">
      <c r="A220" s="506"/>
      <c r="B220" s="507"/>
      <c r="C220" s="507"/>
      <c r="D220" s="507"/>
      <c r="E220" s="506"/>
      <c r="F220" s="506"/>
      <c r="G220" s="506"/>
      <c r="H220" s="507"/>
      <c r="I220" s="506"/>
      <c r="J220" s="506"/>
      <c r="K220" s="506"/>
      <c r="L220" s="506"/>
      <c r="M220" s="506"/>
      <c r="N220" s="506"/>
      <c r="O220" s="506"/>
      <c r="P220" s="506"/>
      <c r="Q220" s="506"/>
      <c r="R220" s="506"/>
      <c r="S220" s="506"/>
      <c r="T220" s="506"/>
      <c r="U220" s="506"/>
      <c r="V220" s="506"/>
      <c r="W220" s="506"/>
      <c r="X220" s="506"/>
      <c r="Y220" s="506"/>
      <c r="Z220" s="506"/>
      <c r="AA220" s="506"/>
      <c r="AB220" s="506"/>
      <c r="AC220" s="506"/>
      <c r="AD220" s="506"/>
      <c r="AE220" s="506"/>
      <c r="AF220" s="506"/>
      <c r="AG220" s="506"/>
      <c r="AH220" s="506"/>
      <c r="AI220" s="506"/>
      <c r="AJ220" s="507"/>
      <c r="AK220" s="506"/>
      <c r="AL220" s="506"/>
      <c r="AM220" s="506"/>
      <c r="AN220" s="506"/>
      <c r="AO220" s="506"/>
      <c r="AP220" s="506"/>
      <c r="AQ220" s="506"/>
      <c r="AR220" s="506"/>
      <c r="AS220" s="506"/>
      <c r="AT220" s="506"/>
      <c r="AU220" s="506"/>
      <c r="AV220" s="506"/>
      <c r="AW220" s="506"/>
      <c r="AX220" s="507"/>
      <c r="AY220" s="506"/>
      <c r="AZ220" s="506"/>
      <c r="BA220" s="506"/>
      <c r="BB220" s="506"/>
      <c r="BC220" s="506"/>
      <c r="BD220" s="506"/>
      <c r="BE220" s="506"/>
      <c r="BF220" s="506"/>
      <c r="BG220" s="506"/>
      <c r="BH220" s="506"/>
      <c r="BI220" s="506"/>
      <c r="BJ220" s="506"/>
      <c r="BK220" s="507"/>
      <c r="BL220" s="506"/>
      <c r="BM220" s="506"/>
      <c r="BN220" s="506"/>
      <c r="BO220" s="506"/>
      <c r="BP220" s="506"/>
      <c r="BQ220" s="506"/>
      <c r="BR220" s="506"/>
      <c r="BS220" s="506"/>
      <c r="BT220" s="506"/>
      <c r="BU220" s="506"/>
      <c r="BV220" s="506"/>
      <c r="BW220" s="506"/>
      <c r="BX220" s="506"/>
      <c r="BZ220" s="506"/>
      <c r="CA220" s="506"/>
      <c r="CD220" s="506"/>
      <c r="CE220" s="506"/>
    </row>
    <row r="221" spans="1:83" ht="11.25" customHeight="1">
      <c r="A221" s="506"/>
      <c r="B221" s="507"/>
      <c r="C221" s="507"/>
      <c r="D221" s="507"/>
      <c r="E221" s="506"/>
      <c r="F221" s="506"/>
      <c r="G221" s="506"/>
      <c r="H221" s="507"/>
      <c r="I221" s="506"/>
      <c r="J221" s="506"/>
      <c r="K221" s="506"/>
      <c r="L221" s="506"/>
      <c r="M221" s="506"/>
      <c r="N221" s="506"/>
      <c r="O221" s="506"/>
      <c r="P221" s="506"/>
      <c r="Q221" s="506"/>
      <c r="R221" s="506"/>
      <c r="S221" s="506"/>
      <c r="T221" s="506"/>
      <c r="U221" s="506"/>
      <c r="V221" s="506"/>
      <c r="W221" s="506"/>
      <c r="X221" s="506"/>
      <c r="Y221" s="506"/>
      <c r="Z221" s="506"/>
      <c r="AA221" s="506"/>
      <c r="AB221" s="506"/>
      <c r="AC221" s="506"/>
      <c r="AD221" s="506"/>
      <c r="AE221" s="506"/>
      <c r="AF221" s="506"/>
      <c r="AG221" s="506"/>
      <c r="AH221" s="506"/>
      <c r="AI221" s="506"/>
      <c r="AJ221" s="507"/>
      <c r="AK221" s="506"/>
      <c r="AL221" s="506"/>
      <c r="AM221" s="506"/>
      <c r="AN221" s="506"/>
      <c r="AO221" s="506"/>
      <c r="AP221" s="506"/>
      <c r="AQ221" s="506"/>
      <c r="AR221" s="506"/>
      <c r="AS221" s="506"/>
      <c r="AT221" s="506"/>
      <c r="AU221" s="506"/>
      <c r="AV221" s="506"/>
      <c r="AW221" s="506"/>
      <c r="AX221" s="507"/>
      <c r="AY221" s="506"/>
      <c r="AZ221" s="506"/>
      <c r="BA221" s="506"/>
      <c r="BB221" s="506"/>
      <c r="BC221" s="506"/>
      <c r="BD221" s="506"/>
      <c r="BE221" s="506"/>
      <c r="BF221" s="506"/>
      <c r="BG221" s="506"/>
      <c r="BH221" s="506"/>
      <c r="BI221" s="506"/>
      <c r="BJ221" s="506"/>
      <c r="BK221" s="507"/>
      <c r="BL221" s="506"/>
      <c r="BM221" s="506"/>
      <c r="BN221" s="506"/>
      <c r="BO221" s="506"/>
      <c r="BP221" s="506"/>
      <c r="BQ221" s="506"/>
      <c r="BR221" s="506"/>
      <c r="BS221" s="506"/>
      <c r="BT221" s="506"/>
      <c r="BU221" s="506"/>
      <c r="BV221" s="506"/>
      <c r="BW221" s="506"/>
      <c r="BX221" s="506"/>
      <c r="BZ221" s="506"/>
      <c r="CA221" s="506"/>
      <c r="CD221" s="506"/>
      <c r="CE221" s="506"/>
    </row>
    <row r="222" spans="1:83" ht="11.25" customHeight="1">
      <c r="A222" s="506"/>
      <c r="B222" s="507"/>
      <c r="C222" s="507"/>
      <c r="D222" s="507"/>
      <c r="E222" s="506"/>
      <c r="F222" s="506"/>
      <c r="G222" s="506"/>
      <c r="H222" s="507"/>
      <c r="I222" s="506"/>
      <c r="J222" s="506"/>
      <c r="K222" s="506"/>
      <c r="L222" s="506"/>
      <c r="M222" s="506"/>
      <c r="N222" s="506"/>
      <c r="O222" s="506"/>
      <c r="P222" s="506"/>
      <c r="Q222" s="506"/>
      <c r="R222" s="506"/>
      <c r="S222" s="506"/>
      <c r="T222" s="506"/>
      <c r="U222" s="506"/>
      <c r="V222" s="506"/>
      <c r="W222" s="506"/>
      <c r="X222" s="506"/>
      <c r="Y222" s="506"/>
      <c r="Z222" s="506"/>
      <c r="AA222" s="506"/>
      <c r="AB222" s="506"/>
      <c r="AC222" s="506"/>
      <c r="AD222" s="506"/>
      <c r="AE222" s="506"/>
      <c r="AF222" s="506"/>
      <c r="AG222" s="506"/>
      <c r="AH222" s="506"/>
      <c r="AI222" s="506"/>
      <c r="AJ222" s="507"/>
      <c r="AK222" s="506"/>
      <c r="AL222" s="506"/>
      <c r="AM222" s="506"/>
      <c r="AN222" s="506"/>
      <c r="AO222" s="506"/>
      <c r="AP222" s="506"/>
      <c r="AQ222" s="506"/>
      <c r="AR222" s="506"/>
      <c r="AS222" s="506"/>
      <c r="AT222" s="506"/>
      <c r="AU222" s="506"/>
      <c r="AV222" s="506"/>
      <c r="AW222" s="506"/>
      <c r="AX222" s="507"/>
      <c r="AY222" s="506"/>
      <c r="AZ222" s="506"/>
      <c r="BA222" s="506"/>
      <c r="BB222" s="506"/>
      <c r="BC222" s="506"/>
      <c r="BD222" s="506"/>
      <c r="BE222" s="506"/>
      <c r="BF222" s="506"/>
      <c r="BG222" s="506"/>
      <c r="BH222" s="506"/>
      <c r="BI222" s="506"/>
      <c r="BJ222" s="506"/>
      <c r="BK222" s="507"/>
      <c r="BL222" s="506"/>
      <c r="BM222" s="506"/>
      <c r="BN222" s="506"/>
      <c r="BO222" s="506"/>
      <c r="BP222" s="506"/>
      <c r="BQ222" s="506"/>
      <c r="BR222" s="506"/>
      <c r="BS222" s="506"/>
      <c r="BT222" s="506"/>
      <c r="BU222" s="506"/>
      <c r="BV222" s="506"/>
      <c r="BW222" s="506"/>
      <c r="BX222" s="506"/>
      <c r="BZ222" s="506"/>
      <c r="CA222" s="506"/>
      <c r="CD222" s="506"/>
      <c r="CE222" s="506"/>
    </row>
    <row r="223" spans="1:83" ht="11.25" customHeight="1">
      <c r="A223" s="506"/>
      <c r="B223" s="507"/>
      <c r="C223" s="507"/>
      <c r="D223" s="507"/>
      <c r="E223" s="506"/>
      <c r="F223" s="506"/>
      <c r="G223" s="506"/>
      <c r="H223" s="507"/>
      <c r="I223" s="506"/>
      <c r="J223" s="506"/>
      <c r="K223" s="506"/>
      <c r="L223" s="506"/>
      <c r="M223" s="506"/>
      <c r="N223" s="506"/>
      <c r="O223" s="506"/>
      <c r="P223" s="506"/>
      <c r="Q223" s="506"/>
      <c r="R223" s="506"/>
      <c r="S223" s="506"/>
      <c r="T223" s="506"/>
      <c r="U223" s="506"/>
      <c r="V223" s="506"/>
      <c r="W223" s="506"/>
      <c r="X223" s="506"/>
      <c r="Y223" s="506"/>
      <c r="Z223" s="506"/>
      <c r="AA223" s="506"/>
      <c r="AB223" s="506"/>
      <c r="AC223" s="506"/>
      <c r="AD223" s="506"/>
      <c r="AE223" s="506"/>
      <c r="AF223" s="506"/>
      <c r="AG223" s="506"/>
      <c r="AH223" s="506"/>
      <c r="AI223" s="506"/>
      <c r="AJ223" s="507"/>
      <c r="AK223" s="506"/>
      <c r="AL223" s="506"/>
      <c r="AM223" s="506"/>
      <c r="AN223" s="506"/>
      <c r="AO223" s="506"/>
      <c r="AP223" s="506"/>
      <c r="AQ223" s="506"/>
      <c r="AR223" s="506"/>
      <c r="AS223" s="506"/>
      <c r="AT223" s="506"/>
      <c r="AU223" s="506"/>
      <c r="AV223" s="506"/>
      <c r="AW223" s="506"/>
      <c r="AX223" s="507"/>
      <c r="AY223" s="506"/>
      <c r="AZ223" s="506"/>
      <c r="BA223" s="506"/>
      <c r="BB223" s="506"/>
      <c r="BC223" s="506"/>
      <c r="BD223" s="506"/>
      <c r="BE223" s="506"/>
      <c r="BF223" s="506"/>
      <c r="BG223" s="506"/>
      <c r="BH223" s="506"/>
      <c r="BI223" s="506"/>
      <c r="BJ223" s="506"/>
      <c r="BK223" s="507"/>
      <c r="BL223" s="506"/>
      <c r="BM223" s="506"/>
      <c r="BN223" s="506"/>
      <c r="BO223" s="506"/>
      <c r="BP223" s="506"/>
      <c r="BQ223" s="506"/>
      <c r="BR223" s="506"/>
      <c r="BS223" s="506"/>
      <c r="BT223" s="506"/>
      <c r="BU223" s="506"/>
      <c r="BV223" s="506"/>
      <c r="BW223" s="506"/>
      <c r="BX223" s="506"/>
      <c r="BZ223" s="506"/>
      <c r="CA223" s="506"/>
      <c r="CD223" s="506"/>
      <c r="CE223" s="506"/>
    </row>
    <row r="224" spans="1:83" ht="11.25" customHeight="1">
      <c r="A224" s="506"/>
      <c r="B224" s="507"/>
      <c r="C224" s="507"/>
      <c r="D224" s="507"/>
      <c r="E224" s="506"/>
      <c r="F224" s="506"/>
      <c r="G224" s="506"/>
      <c r="H224" s="507"/>
      <c r="I224" s="506"/>
      <c r="J224" s="506"/>
      <c r="K224" s="506"/>
      <c r="L224" s="506"/>
      <c r="M224" s="506"/>
      <c r="N224" s="506"/>
      <c r="O224" s="506"/>
      <c r="P224" s="506"/>
      <c r="Q224" s="506"/>
      <c r="R224" s="506"/>
      <c r="S224" s="506"/>
      <c r="T224" s="506"/>
      <c r="U224" s="506"/>
      <c r="V224" s="506"/>
      <c r="W224" s="506"/>
      <c r="X224" s="506"/>
      <c r="Y224" s="506"/>
      <c r="Z224" s="506"/>
      <c r="AA224" s="506"/>
      <c r="AB224" s="506"/>
      <c r="AC224" s="506"/>
      <c r="AD224" s="506"/>
      <c r="AE224" s="506"/>
      <c r="AF224" s="506"/>
      <c r="AG224" s="506"/>
      <c r="AH224" s="506"/>
      <c r="AI224" s="506"/>
      <c r="AJ224" s="507"/>
      <c r="AK224" s="506"/>
      <c r="AL224" s="506"/>
      <c r="AM224" s="506"/>
      <c r="AN224" s="506"/>
      <c r="AO224" s="506"/>
      <c r="AP224" s="506"/>
      <c r="AQ224" s="506"/>
      <c r="AR224" s="506"/>
      <c r="AS224" s="506"/>
      <c r="AT224" s="506"/>
      <c r="AU224" s="506"/>
      <c r="AV224" s="506"/>
      <c r="AW224" s="506"/>
      <c r="AX224" s="507"/>
      <c r="AY224" s="506"/>
      <c r="AZ224" s="506"/>
      <c r="BA224" s="506"/>
      <c r="BB224" s="506"/>
      <c r="BC224" s="506"/>
      <c r="BD224" s="506"/>
      <c r="BE224" s="506"/>
      <c r="BF224" s="506"/>
      <c r="BG224" s="506"/>
      <c r="BH224" s="506"/>
      <c r="BI224" s="506"/>
      <c r="BJ224" s="506"/>
      <c r="BK224" s="507"/>
      <c r="BL224" s="506"/>
      <c r="BM224" s="506"/>
      <c r="BN224" s="506"/>
      <c r="BO224" s="506"/>
      <c r="BP224" s="506"/>
      <c r="BQ224" s="506"/>
      <c r="BR224" s="506"/>
      <c r="BS224" s="506"/>
      <c r="BT224" s="506"/>
      <c r="BU224" s="506"/>
      <c r="BV224" s="506"/>
      <c r="BW224" s="506"/>
      <c r="BX224" s="506"/>
      <c r="BZ224" s="506"/>
      <c r="CA224" s="506"/>
      <c r="CD224" s="506"/>
      <c r="CE224" s="506"/>
    </row>
    <row r="225" spans="1:83" ht="11.25" customHeight="1">
      <c r="A225" s="506"/>
      <c r="B225" s="507"/>
      <c r="C225" s="507"/>
      <c r="D225" s="507"/>
      <c r="E225" s="506"/>
      <c r="F225" s="506"/>
      <c r="G225" s="506"/>
      <c r="H225" s="507"/>
      <c r="I225" s="506"/>
      <c r="J225" s="506"/>
      <c r="K225" s="506"/>
      <c r="L225" s="506"/>
      <c r="M225" s="506"/>
      <c r="N225" s="506"/>
      <c r="O225" s="506"/>
      <c r="P225" s="506"/>
      <c r="Q225" s="506"/>
      <c r="R225" s="506"/>
      <c r="S225" s="506"/>
      <c r="T225" s="506"/>
      <c r="U225" s="506"/>
      <c r="V225" s="506"/>
      <c r="W225" s="506"/>
      <c r="X225" s="506"/>
      <c r="Y225" s="506"/>
      <c r="Z225" s="506"/>
      <c r="AA225" s="506"/>
      <c r="AB225" s="506"/>
      <c r="AC225" s="506"/>
      <c r="AD225" s="506"/>
      <c r="AE225" s="506"/>
      <c r="AF225" s="506"/>
      <c r="AG225" s="506"/>
      <c r="AH225" s="506"/>
      <c r="AI225" s="506"/>
      <c r="AJ225" s="507"/>
      <c r="AK225" s="506"/>
      <c r="AL225" s="506"/>
      <c r="AM225" s="506"/>
      <c r="AN225" s="506"/>
      <c r="AO225" s="506"/>
      <c r="AP225" s="506"/>
      <c r="AQ225" s="506"/>
      <c r="AR225" s="506"/>
      <c r="AS225" s="506"/>
      <c r="AT225" s="506"/>
      <c r="AU225" s="506"/>
      <c r="AV225" s="506"/>
      <c r="AW225" s="506"/>
      <c r="AX225" s="507"/>
      <c r="AY225" s="506"/>
      <c r="AZ225" s="506"/>
      <c r="BA225" s="506"/>
      <c r="BB225" s="506"/>
      <c r="BC225" s="506"/>
      <c r="BD225" s="506"/>
      <c r="BE225" s="506"/>
      <c r="BF225" s="506"/>
      <c r="BG225" s="506"/>
      <c r="BH225" s="506"/>
      <c r="BI225" s="506"/>
      <c r="BJ225" s="506"/>
      <c r="BK225" s="507"/>
      <c r="BL225" s="506"/>
      <c r="BM225" s="506"/>
      <c r="BN225" s="506"/>
      <c r="BO225" s="506"/>
      <c r="BP225" s="506"/>
      <c r="BQ225" s="506"/>
      <c r="BR225" s="506"/>
      <c r="BS225" s="506"/>
      <c r="BT225" s="506"/>
      <c r="BU225" s="506"/>
      <c r="BV225" s="506"/>
      <c r="BW225" s="506"/>
      <c r="BX225" s="506"/>
      <c r="BZ225" s="506"/>
      <c r="CA225" s="506"/>
      <c r="CD225" s="506"/>
      <c r="CE225" s="506"/>
    </row>
    <row r="226" spans="1:83" ht="11.25" customHeight="1">
      <c r="A226" s="506"/>
      <c r="B226" s="507"/>
      <c r="C226" s="507"/>
      <c r="D226" s="507"/>
      <c r="E226" s="506"/>
      <c r="F226" s="506"/>
      <c r="G226" s="506"/>
      <c r="H226" s="507"/>
      <c r="I226" s="506"/>
      <c r="J226" s="506"/>
      <c r="K226" s="506"/>
      <c r="L226" s="506"/>
      <c r="M226" s="506"/>
      <c r="N226" s="506"/>
      <c r="O226" s="506"/>
      <c r="P226" s="506"/>
      <c r="Q226" s="506"/>
      <c r="R226" s="506"/>
      <c r="S226" s="506"/>
      <c r="T226" s="506"/>
      <c r="U226" s="506"/>
      <c r="V226" s="506"/>
      <c r="W226" s="506"/>
      <c r="X226" s="506"/>
      <c r="Y226" s="506"/>
      <c r="Z226" s="506"/>
      <c r="AA226" s="506"/>
      <c r="AB226" s="506"/>
      <c r="AC226" s="506"/>
      <c r="AD226" s="506"/>
      <c r="AE226" s="506"/>
      <c r="AF226" s="506"/>
      <c r="AG226" s="506"/>
      <c r="AH226" s="506"/>
      <c r="AI226" s="506"/>
      <c r="AJ226" s="507"/>
      <c r="AK226" s="506"/>
      <c r="AL226" s="506"/>
      <c r="AM226" s="506"/>
      <c r="AN226" s="506"/>
      <c r="AO226" s="506"/>
      <c r="AP226" s="506"/>
      <c r="AQ226" s="506"/>
      <c r="AR226" s="506"/>
      <c r="AS226" s="506"/>
      <c r="AT226" s="506"/>
      <c r="AU226" s="506"/>
      <c r="AV226" s="506"/>
      <c r="AW226" s="506"/>
      <c r="AX226" s="507"/>
      <c r="AY226" s="506"/>
      <c r="AZ226" s="506"/>
      <c r="BA226" s="506"/>
      <c r="BB226" s="506"/>
      <c r="BC226" s="506"/>
      <c r="BD226" s="506"/>
      <c r="BE226" s="506"/>
      <c r="BF226" s="506"/>
      <c r="BG226" s="506"/>
      <c r="BH226" s="506"/>
      <c r="BI226" s="506"/>
      <c r="BJ226" s="506"/>
      <c r="BK226" s="507"/>
      <c r="BL226" s="506"/>
      <c r="BM226" s="506"/>
      <c r="BN226" s="506"/>
      <c r="BO226" s="506"/>
      <c r="BP226" s="506"/>
      <c r="BQ226" s="506"/>
      <c r="BR226" s="506"/>
      <c r="BS226" s="506"/>
      <c r="BT226" s="506"/>
      <c r="BU226" s="506"/>
      <c r="BV226" s="506"/>
      <c r="BW226" s="506"/>
      <c r="BX226" s="506"/>
      <c r="BZ226" s="506"/>
      <c r="CA226" s="506"/>
      <c r="CD226" s="506"/>
      <c r="CE226" s="506"/>
    </row>
    <row r="227" spans="1:83" ht="11.25" customHeight="1">
      <c r="A227" s="506"/>
      <c r="B227" s="507"/>
      <c r="C227" s="507"/>
      <c r="D227" s="507"/>
      <c r="E227" s="506"/>
      <c r="F227" s="506"/>
      <c r="G227" s="506"/>
      <c r="H227" s="507"/>
      <c r="I227" s="506"/>
      <c r="J227" s="506"/>
      <c r="K227" s="506"/>
      <c r="L227" s="506"/>
      <c r="M227" s="506"/>
      <c r="N227" s="506"/>
      <c r="O227" s="506"/>
      <c r="P227" s="506"/>
      <c r="Q227" s="506"/>
      <c r="R227" s="506"/>
      <c r="S227" s="506"/>
      <c r="T227" s="506"/>
      <c r="U227" s="506"/>
      <c r="V227" s="506"/>
      <c r="W227" s="506"/>
      <c r="X227" s="506"/>
      <c r="Y227" s="506"/>
      <c r="Z227" s="506"/>
      <c r="AA227" s="506"/>
      <c r="AB227" s="506"/>
      <c r="AC227" s="506"/>
      <c r="AD227" s="506"/>
      <c r="AE227" s="506"/>
      <c r="AF227" s="506"/>
      <c r="AG227" s="506"/>
      <c r="AH227" s="506"/>
      <c r="AI227" s="506"/>
      <c r="AJ227" s="507"/>
      <c r="AK227" s="506"/>
      <c r="AL227" s="506"/>
      <c r="AM227" s="506"/>
      <c r="AN227" s="506"/>
      <c r="AO227" s="506"/>
      <c r="AP227" s="506"/>
      <c r="AQ227" s="506"/>
      <c r="AR227" s="506"/>
      <c r="AS227" s="506"/>
      <c r="AT227" s="506"/>
      <c r="AU227" s="506"/>
      <c r="AV227" s="506"/>
      <c r="AW227" s="506"/>
      <c r="AX227" s="507"/>
      <c r="AY227" s="506"/>
      <c r="AZ227" s="506"/>
      <c r="BA227" s="506"/>
      <c r="BB227" s="506"/>
      <c r="BC227" s="506"/>
      <c r="BD227" s="506"/>
      <c r="BE227" s="506"/>
      <c r="BF227" s="506"/>
      <c r="BG227" s="506"/>
      <c r="BH227" s="506"/>
      <c r="BI227" s="506"/>
      <c r="BJ227" s="506"/>
      <c r="BK227" s="507"/>
      <c r="BL227" s="506"/>
      <c r="BM227" s="506"/>
      <c r="BN227" s="506"/>
      <c r="BO227" s="506"/>
      <c r="BP227" s="506"/>
      <c r="BQ227" s="506"/>
      <c r="BR227" s="506"/>
      <c r="BS227" s="506"/>
      <c r="BT227" s="506"/>
      <c r="BU227" s="506"/>
      <c r="BV227" s="506"/>
      <c r="BW227" s="506"/>
      <c r="BX227" s="506"/>
      <c r="BZ227" s="506"/>
      <c r="CA227" s="506"/>
      <c r="CD227" s="506"/>
      <c r="CE227" s="506"/>
    </row>
    <row r="228" spans="1:83" ht="11.25" customHeight="1">
      <c r="A228" s="506"/>
      <c r="B228" s="507"/>
      <c r="C228" s="507"/>
      <c r="D228" s="507"/>
      <c r="E228" s="506"/>
      <c r="F228" s="506"/>
      <c r="G228" s="506"/>
      <c r="H228" s="507"/>
      <c r="I228" s="506"/>
      <c r="J228" s="506"/>
      <c r="K228" s="506"/>
      <c r="L228" s="506"/>
      <c r="M228" s="506"/>
      <c r="N228" s="506"/>
      <c r="O228" s="506"/>
      <c r="P228" s="506"/>
      <c r="Q228" s="506"/>
      <c r="R228" s="506"/>
      <c r="S228" s="506"/>
      <c r="T228" s="506"/>
      <c r="U228" s="506"/>
      <c r="V228" s="506"/>
      <c r="W228" s="506"/>
      <c r="X228" s="506"/>
      <c r="Y228" s="506"/>
      <c r="Z228" s="506"/>
      <c r="AA228" s="506"/>
      <c r="AB228" s="506"/>
      <c r="AC228" s="506"/>
      <c r="AD228" s="506"/>
      <c r="AE228" s="506"/>
      <c r="AF228" s="506"/>
      <c r="AG228" s="506"/>
      <c r="AH228" s="506"/>
      <c r="AI228" s="506"/>
      <c r="AJ228" s="507"/>
      <c r="AK228" s="506"/>
      <c r="AL228" s="506"/>
      <c r="AM228" s="506"/>
      <c r="AN228" s="506"/>
      <c r="AO228" s="506"/>
      <c r="AP228" s="506"/>
      <c r="AQ228" s="506"/>
      <c r="AR228" s="506"/>
      <c r="AS228" s="506"/>
      <c r="AT228" s="506"/>
      <c r="AU228" s="506"/>
      <c r="AV228" s="506"/>
      <c r="AW228" s="506"/>
      <c r="AX228" s="507"/>
      <c r="AY228" s="506"/>
      <c r="AZ228" s="506"/>
      <c r="BA228" s="506"/>
      <c r="BB228" s="506"/>
      <c r="BC228" s="506"/>
      <c r="BD228" s="506"/>
      <c r="BE228" s="506"/>
      <c r="BF228" s="506"/>
      <c r="BG228" s="506"/>
      <c r="BH228" s="506"/>
      <c r="BI228" s="506"/>
      <c r="BJ228" s="506"/>
      <c r="BK228" s="507"/>
      <c r="BL228" s="506"/>
      <c r="BM228" s="506"/>
      <c r="BN228" s="506"/>
      <c r="BO228" s="506"/>
      <c r="BP228" s="506"/>
      <c r="BQ228" s="506"/>
      <c r="BR228" s="506"/>
      <c r="BS228" s="506"/>
      <c r="BT228" s="506"/>
      <c r="BU228" s="506"/>
      <c r="BV228" s="506"/>
      <c r="BW228" s="506"/>
      <c r="BX228" s="506"/>
      <c r="BZ228" s="506"/>
      <c r="CA228" s="506"/>
      <c r="CD228" s="506"/>
      <c r="CE228" s="506"/>
    </row>
    <row r="229" spans="1:83" ht="11.25" customHeight="1">
      <c r="A229" s="506"/>
      <c r="B229" s="507"/>
      <c r="C229" s="507"/>
      <c r="D229" s="507"/>
      <c r="E229" s="506"/>
      <c r="F229" s="506"/>
      <c r="G229" s="506"/>
      <c r="H229" s="507"/>
      <c r="I229" s="506"/>
      <c r="J229" s="506"/>
      <c r="K229" s="506"/>
      <c r="L229" s="506"/>
      <c r="M229" s="506"/>
      <c r="N229" s="506"/>
      <c r="O229" s="506"/>
      <c r="P229" s="506"/>
      <c r="Q229" s="506"/>
      <c r="R229" s="506"/>
      <c r="S229" s="506"/>
      <c r="T229" s="506"/>
      <c r="U229" s="506"/>
      <c r="V229" s="506"/>
      <c r="W229" s="506"/>
      <c r="X229" s="506"/>
      <c r="Y229" s="506"/>
      <c r="Z229" s="506"/>
      <c r="AA229" s="506"/>
      <c r="AB229" s="506"/>
      <c r="AC229" s="506"/>
      <c r="AD229" s="506"/>
      <c r="AE229" s="506"/>
      <c r="AF229" s="506"/>
      <c r="AG229" s="506"/>
      <c r="AH229" s="506"/>
      <c r="AI229" s="506"/>
      <c r="AJ229" s="507"/>
      <c r="AK229" s="506"/>
      <c r="AL229" s="506"/>
      <c r="AM229" s="506"/>
      <c r="AN229" s="506"/>
      <c r="AO229" s="506"/>
      <c r="AP229" s="506"/>
      <c r="AQ229" s="506"/>
      <c r="AR229" s="506"/>
      <c r="AS229" s="506"/>
      <c r="AT229" s="506"/>
      <c r="AU229" s="506"/>
      <c r="AV229" s="506"/>
      <c r="AW229" s="506"/>
      <c r="AX229" s="507"/>
      <c r="AY229" s="506"/>
      <c r="AZ229" s="506"/>
      <c r="BA229" s="506"/>
      <c r="BB229" s="506"/>
      <c r="BC229" s="506"/>
      <c r="BD229" s="506"/>
      <c r="BE229" s="506"/>
      <c r="BF229" s="506"/>
      <c r="BG229" s="506"/>
      <c r="BH229" s="506"/>
      <c r="BI229" s="506"/>
      <c r="BJ229" s="506"/>
      <c r="BK229" s="507"/>
      <c r="BL229" s="506"/>
      <c r="BM229" s="506"/>
      <c r="BN229" s="506"/>
      <c r="BO229" s="506"/>
      <c r="BP229" s="506"/>
      <c r="BQ229" s="506"/>
      <c r="BR229" s="506"/>
      <c r="BS229" s="506"/>
      <c r="BT229" s="506"/>
      <c r="BU229" s="506"/>
      <c r="BV229" s="506"/>
      <c r="BW229" s="506"/>
      <c r="BX229" s="506"/>
      <c r="BZ229" s="506"/>
      <c r="CA229" s="506"/>
      <c r="CD229" s="506"/>
      <c r="CE229" s="506"/>
    </row>
    <row r="230" spans="1:83" ht="11.25" customHeight="1">
      <c r="A230" s="506"/>
      <c r="B230" s="507"/>
      <c r="C230" s="507"/>
      <c r="D230" s="507"/>
      <c r="E230" s="506"/>
      <c r="F230" s="506"/>
      <c r="G230" s="506"/>
      <c r="H230" s="507"/>
      <c r="I230" s="506"/>
      <c r="J230" s="506"/>
      <c r="K230" s="506"/>
      <c r="L230" s="506"/>
      <c r="M230" s="506"/>
      <c r="N230" s="506"/>
      <c r="O230" s="506"/>
      <c r="P230" s="506"/>
      <c r="Q230" s="506"/>
      <c r="R230" s="506"/>
      <c r="S230" s="506"/>
      <c r="T230" s="506"/>
      <c r="U230" s="506"/>
      <c r="V230" s="506"/>
      <c r="W230" s="506"/>
      <c r="X230" s="506"/>
      <c r="Y230" s="506"/>
      <c r="Z230" s="506"/>
      <c r="AA230" s="506"/>
      <c r="AB230" s="506"/>
      <c r="AC230" s="506"/>
      <c r="AD230" s="506"/>
      <c r="AE230" s="506"/>
      <c r="AF230" s="506"/>
      <c r="AG230" s="506"/>
      <c r="AH230" s="506"/>
      <c r="AI230" s="506"/>
      <c r="AJ230" s="507"/>
      <c r="AK230" s="506"/>
      <c r="AL230" s="506"/>
      <c r="AM230" s="506"/>
      <c r="AN230" s="506"/>
      <c r="AO230" s="506"/>
      <c r="AP230" s="506"/>
      <c r="AQ230" s="506"/>
      <c r="AR230" s="506"/>
      <c r="AS230" s="506"/>
      <c r="AT230" s="506"/>
      <c r="AU230" s="506"/>
      <c r="AV230" s="506"/>
      <c r="AW230" s="506"/>
      <c r="AX230" s="507"/>
      <c r="AY230" s="506"/>
      <c r="AZ230" s="506"/>
      <c r="BA230" s="506"/>
      <c r="BB230" s="506"/>
      <c r="BC230" s="506"/>
      <c r="BD230" s="506"/>
      <c r="BE230" s="506"/>
      <c r="BF230" s="506"/>
      <c r="BG230" s="506"/>
      <c r="BH230" s="506"/>
      <c r="BI230" s="506"/>
      <c r="BJ230" s="506"/>
      <c r="BK230" s="507"/>
      <c r="BL230" s="506"/>
      <c r="BM230" s="506"/>
      <c r="BN230" s="506"/>
      <c r="BO230" s="506"/>
      <c r="BP230" s="506"/>
      <c r="BQ230" s="506"/>
      <c r="BR230" s="506"/>
      <c r="BS230" s="506"/>
      <c r="BT230" s="506"/>
      <c r="BU230" s="506"/>
      <c r="BV230" s="506"/>
      <c r="BW230" s="506"/>
      <c r="BX230" s="506"/>
      <c r="BZ230" s="506"/>
      <c r="CA230" s="506"/>
      <c r="CD230" s="506"/>
      <c r="CE230" s="506"/>
    </row>
    <row r="231" spans="1:83" ht="11.25" customHeight="1">
      <c r="A231" s="506"/>
      <c r="B231" s="507"/>
      <c r="C231" s="507"/>
      <c r="D231" s="507"/>
      <c r="E231" s="506"/>
      <c r="F231" s="506"/>
      <c r="G231" s="506"/>
      <c r="H231" s="507"/>
      <c r="I231" s="506"/>
      <c r="J231" s="506"/>
      <c r="K231" s="506"/>
      <c r="L231" s="506"/>
      <c r="M231" s="506"/>
      <c r="N231" s="506"/>
      <c r="O231" s="506"/>
      <c r="P231" s="506"/>
      <c r="Q231" s="506"/>
      <c r="R231" s="506"/>
      <c r="S231" s="506"/>
      <c r="T231" s="506"/>
      <c r="U231" s="506"/>
      <c r="V231" s="506"/>
      <c r="W231" s="506"/>
      <c r="X231" s="506"/>
      <c r="Y231" s="506"/>
      <c r="Z231" s="506"/>
      <c r="AA231" s="506"/>
      <c r="AB231" s="506"/>
      <c r="AC231" s="506"/>
      <c r="AD231" s="506"/>
      <c r="AE231" s="506"/>
      <c r="AF231" s="506"/>
      <c r="AG231" s="506"/>
      <c r="AH231" s="506"/>
      <c r="AI231" s="506"/>
      <c r="AJ231" s="507"/>
      <c r="AK231" s="506"/>
      <c r="AL231" s="506"/>
      <c r="AM231" s="506"/>
      <c r="AN231" s="506"/>
      <c r="AO231" s="506"/>
      <c r="AP231" s="506"/>
      <c r="AQ231" s="506"/>
      <c r="AR231" s="506"/>
      <c r="AS231" s="506"/>
      <c r="AT231" s="506"/>
      <c r="AU231" s="506"/>
      <c r="AV231" s="506"/>
      <c r="AW231" s="506"/>
      <c r="AX231" s="507"/>
      <c r="AY231" s="506"/>
      <c r="AZ231" s="506"/>
      <c r="BA231" s="506"/>
      <c r="BB231" s="506"/>
      <c r="BC231" s="506"/>
      <c r="BD231" s="506"/>
      <c r="BE231" s="506"/>
      <c r="BF231" s="506"/>
      <c r="BG231" s="506"/>
      <c r="BH231" s="506"/>
      <c r="BI231" s="506"/>
      <c r="BJ231" s="506"/>
      <c r="BK231" s="507"/>
      <c r="BL231" s="506"/>
      <c r="BM231" s="506"/>
      <c r="BN231" s="506"/>
      <c r="BO231" s="506"/>
      <c r="BP231" s="506"/>
      <c r="BQ231" s="506"/>
      <c r="BR231" s="506"/>
      <c r="BS231" s="506"/>
      <c r="BT231" s="506"/>
      <c r="BU231" s="506"/>
      <c r="BV231" s="506"/>
      <c r="BW231" s="506"/>
      <c r="BX231" s="506"/>
      <c r="BZ231" s="506"/>
      <c r="CA231" s="506"/>
      <c r="CD231" s="506"/>
      <c r="CE231" s="506"/>
    </row>
    <row r="232" spans="1:83" ht="11.25" customHeight="1">
      <c r="A232" s="506"/>
      <c r="B232" s="507"/>
      <c r="C232" s="507"/>
      <c r="D232" s="507"/>
      <c r="E232" s="506"/>
      <c r="F232" s="506"/>
      <c r="G232" s="506"/>
      <c r="H232" s="507"/>
      <c r="I232" s="506"/>
      <c r="J232" s="506"/>
      <c r="K232" s="506"/>
      <c r="L232" s="506"/>
      <c r="M232" s="506"/>
      <c r="N232" s="506"/>
      <c r="O232" s="506"/>
      <c r="P232" s="506"/>
      <c r="Q232" s="506"/>
      <c r="R232" s="506"/>
      <c r="S232" s="506"/>
      <c r="T232" s="506"/>
      <c r="U232" s="506"/>
      <c r="V232" s="506"/>
      <c r="W232" s="506"/>
      <c r="X232" s="506"/>
      <c r="Y232" s="506"/>
      <c r="Z232" s="506"/>
      <c r="AA232" s="506"/>
      <c r="AB232" s="506"/>
      <c r="AC232" s="506"/>
      <c r="AD232" s="506"/>
      <c r="AE232" s="506"/>
      <c r="AF232" s="506"/>
      <c r="AG232" s="506"/>
      <c r="AH232" s="506"/>
      <c r="AI232" s="506"/>
      <c r="AJ232" s="507"/>
      <c r="AK232" s="506"/>
      <c r="AL232" s="506"/>
      <c r="AM232" s="506"/>
      <c r="AN232" s="506"/>
      <c r="AO232" s="506"/>
      <c r="AP232" s="506"/>
      <c r="AQ232" s="506"/>
      <c r="AR232" s="506"/>
      <c r="AS232" s="506"/>
      <c r="AT232" s="506"/>
      <c r="AU232" s="506"/>
      <c r="AV232" s="506"/>
      <c r="AW232" s="506"/>
      <c r="AX232" s="507"/>
      <c r="AY232" s="506"/>
      <c r="AZ232" s="506"/>
      <c r="BA232" s="506"/>
      <c r="BB232" s="506"/>
      <c r="BC232" s="506"/>
      <c r="BD232" s="506"/>
      <c r="BE232" s="506"/>
      <c r="BF232" s="506"/>
      <c r="BG232" s="506"/>
      <c r="BH232" s="506"/>
      <c r="BI232" s="506"/>
      <c r="BJ232" s="506"/>
      <c r="BK232" s="507"/>
      <c r="BL232" s="506"/>
      <c r="BM232" s="506"/>
      <c r="BN232" s="506"/>
      <c r="BO232" s="506"/>
      <c r="BP232" s="506"/>
      <c r="BQ232" s="506"/>
      <c r="BR232" s="506"/>
      <c r="BS232" s="506"/>
      <c r="BT232" s="506"/>
      <c r="BU232" s="506"/>
      <c r="BV232" s="506"/>
      <c r="BW232" s="506"/>
      <c r="BX232" s="506"/>
      <c r="BZ232" s="506"/>
      <c r="CA232" s="506"/>
      <c r="CD232" s="506"/>
      <c r="CE232" s="506"/>
    </row>
    <row r="233" spans="1:83" ht="11.25" customHeight="1">
      <c r="A233" s="506"/>
      <c r="B233" s="507"/>
      <c r="C233" s="507"/>
      <c r="D233" s="507"/>
      <c r="E233" s="506"/>
      <c r="F233" s="506"/>
      <c r="G233" s="506"/>
      <c r="H233" s="507"/>
      <c r="I233" s="506"/>
      <c r="J233" s="506"/>
      <c r="K233" s="506"/>
      <c r="L233" s="506"/>
      <c r="M233" s="506"/>
      <c r="N233" s="506"/>
      <c r="O233" s="506"/>
      <c r="P233" s="506"/>
      <c r="Q233" s="506"/>
      <c r="R233" s="506"/>
      <c r="S233" s="506"/>
      <c r="T233" s="506"/>
      <c r="U233" s="506"/>
      <c r="V233" s="506"/>
      <c r="W233" s="506"/>
      <c r="X233" s="506"/>
      <c r="Y233" s="506"/>
      <c r="Z233" s="506"/>
      <c r="AA233" s="506"/>
      <c r="AB233" s="506"/>
      <c r="AC233" s="506"/>
      <c r="AD233" s="506"/>
      <c r="AE233" s="506"/>
      <c r="AF233" s="506"/>
      <c r="AG233" s="506"/>
      <c r="AH233" s="506"/>
      <c r="AI233" s="506"/>
      <c r="AJ233" s="507"/>
      <c r="AK233" s="506"/>
      <c r="AL233" s="506"/>
      <c r="AM233" s="506"/>
      <c r="AN233" s="506"/>
      <c r="AO233" s="506"/>
      <c r="AP233" s="506"/>
      <c r="AQ233" s="506"/>
      <c r="AR233" s="506"/>
      <c r="AS233" s="506"/>
      <c r="AT233" s="506"/>
      <c r="AU233" s="506"/>
      <c r="AV233" s="506"/>
      <c r="AW233" s="506"/>
      <c r="AX233" s="507"/>
      <c r="AY233" s="506"/>
      <c r="AZ233" s="506"/>
      <c r="BA233" s="506"/>
      <c r="BB233" s="506"/>
      <c r="BC233" s="506"/>
      <c r="BD233" s="506"/>
      <c r="BE233" s="506"/>
      <c r="BF233" s="506"/>
      <c r="BG233" s="506"/>
      <c r="BH233" s="506"/>
      <c r="BI233" s="506"/>
      <c r="BJ233" s="506"/>
      <c r="BK233" s="507"/>
      <c r="BL233" s="506"/>
      <c r="BM233" s="506"/>
      <c r="BN233" s="506"/>
      <c r="BO233" s="506"/>
      <c r="BP233" s="506"/>
      <c r="BQ233" s="506"/>
      <c r="BR233" s="506"/>
      <c r="BS233" s="506"/>
      <c r="BT233" s="506"/>
      <c r="BU233" s="506"/>
      <c r="BV233" s="506"/>
      <c r="BW233" s="506"/>
      <c r="BX233" s="506"/>
      <c r="BZ233" s="506"/>
      <c r="CA233" s="506"/>
      <c r="CD233" s="506"/>
      <c r="CE233" s="506"/>
    </row>
    <row r="234" spans="1:83" ht="11.25" customHeight="1">
      <c r="A234" s="506"/>
      <c r="B234" s="507"/>
      <c r="C234" s="507"/>
      <c r="D234" s="507"/>
      <c r="E234" s="506"/>
      <c r="F234" s="506"/>
      <c r="G234" s="506"/>
      <c r="H234" s="507"/>
      <c r="I234" s="506"/>
      <c r="J234" s="506"/>
      <c r="K234" s="506"/>
      <c r="L234" s="506"/>
      <c r="M234" s="506"/>
      <c r="N234" s="506"/>
      <c r="O234" s="506"/>
      <c r="P234" s="506"/>
      <c r="Q234" s="506"/>
      <c r="R234" s="506"/>
      <c r="S234" s="506"/>
      <c r="T234" s="506"/>
      <c r="U234" s="506"/>
      <c r="V234" s="506"/>
      <c r="W234" s="506"/>
      <c r="X234" s="506"/>
      <c r="Y234" s="506"/>
      <c r="Z234" s="506"/>
      <c r="AA234" s="506"/>
      <c r="AB234" s="506"/>
      <c r="AC234" s="506"/>
      <c r="AD234" s="506"/>
      <c r="AE234" s="506"/>
      <c r="AF234" s="506"/>
      <c r="AG234" s="506"/>
      <c r="AH234" s="506"/>
      <c r="AI234" s="506"/>
      <c r="AJ234" s="507"/>
      <c r="AK234" s="506"/>
      <c r="AL234" s="506"/>
      <c r="AM234" s="506"/>
      <c r="AN234" s="506"/>
      <c r="AO234" s="506"/>
      <c r="AP234" s="506"/>
      <c r="AQ234" s="506"/>
      <c r="AR234" s="506"/>
      <c r="AS234" s="506"/>
      <c r="AT234" s="506"/>
      <c r="AU234" s="506"/>
      <c r="AV234" s="506"/>
      <c r="AW234" s="506"/>
      <c r="AX234" s="507"/>
      <c r="AY234" s="506"/>
      <c r="AZ234" s="506"/>
      <c r="BA234" s="506"/>
      <c r="BB234" s="506"/>
      <c r="BC234" s="506"/>
      <c r="BD234" s="506"/>
      <c r="BE234" s="506"/>
      <c r="BF234" s="506"/>
      <c r="BG234" s="506"/>
      <c r="BH234" s="506"/>
      <c r="BI234" s="506"/>
      <c r="BJ234" s="506"/>
      <c r="BK234" s="507"/>
      <c r="BL234" s="506"/>
      <c r="BM234" s="506"/>
      <c r="BN234" s="506"/>
      <c r="BO234" s="506"/>
      <c r="BP234" s="506"/>
      <c r="BQ234" s="506"/>
      <c r="BR234" s="506"/>
      <c r="BS234" s="506"/>
      <c r="BT234" s="506"/>
      <c r="BU234" s="506"/>
      <c r="BV234" s="506"/>
      <c r="BW234" s="506"/>
      <c r="BX234" s="506"/>
      <c r="BZ234" s="506"/>
      <c r="CA234" s="506"/>
      <c r="CD234" s="506"/>
      <c r="CE234" s="506"/>
    </row>
    <row r="235" spans="1:83" ht="11.25" customHeight="1">
      <c r="A235" s="506"/>
      <c r="B235" s="507"/>
      <c r="C235" s="507"/>
      <c r="D235" s="507"/>
      <c r="E235" s="506"/>
      <c r="F235" s="506"/>
      <c r="G235" s="506"/>
      <c r="H235" s="507"/>
      <c r="I235" s="506"/>
      <c r="J235" s="506"/>
      <c r="K235" s="506"/>
      <c r="L235" s="506"/>
      <c r="M235" s="506"/>
      <c r="N235" s="506"/>
      <c r="O235" s="506"/>
      <c r="P235" s="506"/>
      <c r="Q235" s="506"/>
      <c r="R235" s="506"/>
      <c r="S235" s="506"/>
      <c r="T235" s="506"/>
      <c r="U235" s="506"/>
      <c r="V235" s="506"/>
      <c r="W235" s="506"/>
      <c r="X235" s="506"/>
      <c r="Y235" s="506"/>
      <c r="Z235" s="506"/>
      <c r="AA235" s="506"/>
      <c r="AB235" s="506"/>
      <c r="AC235" s="506"/>
      <c r="AD235" s="506"/>
      <c r="AE235" s="506"/>
      <c r="AF235" s="506"/>
      <c r="AG235" s="506"/>
      <c r="AH235" s="506"/>
      <c r="AI235" s="506"/>
      <c r="AJ235" s="507"/>
      <c r="AK235" s="506"/>
      <c r="AL235" s="506"/>
      <c r="AM235" s="506"/>
      <c r="AN235" s="506"/>
      <c r="AO235" s="506"/>
      <c r="AP235" s="506"/>
      <c r="AQ235" s="506"/>
      <c r="AR235" s="506"/>
      <c r="AS235" s="506"/>
      <c r="AT235" s="506"/>
      <c r="AU235" s="506"/>
      <c r="AV235" s="506"/>
      <c r="AW235" s="506"/>
      <c r="AX235" s="507"/>
      <c r="AY235" s="506"/>
      <c r="AZ235" s="506"/>
      <c r="BA235" s="506"/>
      <c r="BB235" s="506"/>
      <c r="BC235" s="506"/>
      <c r="BD235" s="506"/>
      <c r="BE235" s="506"/>
      <c r="BF235" s="506"/>
      <c r="BG235" s="506"/>
      <c r="BH235" s="506"/>
      <c r="BI235" s="506"/>
      <c r="BJ235" s="506"/>
      <c r="BK235" s="507"/>
      <c r="BL235" s="506"/>
      <c r="BM235" s="506"/>
      <c r="BN235" s="506"/>
      <c r="BO235" s="506"/>
      <c r="BP235" s="506"/>
      <c r="BQ235" s="506"/>
      <c r="BR235" s="506"/>
      <c r="BS235" s="506"/>
      <c r="BT235" s="506"/>
      <c r="BU235" s="506"/>
      <c r="BV235" s="506"/>
      <c r="BW235" s="506"/>
      <c r="BX235" s="506"/>
      <c r="BZ235" s="506"/>
      <c r="CA235" s="506"/>
      <c r="CD235" s="506"/>
      <c r="CE235" s="506"/>
    </row>
    <row r="236" spans="1:83" ht="11.25" customHeight="1">
      <c r="A236" s="506"/>
      <c r="B236" s="507"/>
      <c r="C236" s="507"/>
      <c r="D236" s="507"/>
      <c r="E236" s="506"/>
      <c r="F236" s="506"/>
      <c r="G236" s="506"/>
      <c r="H236" s="507"/>
      <c r="I236" s="506"/>
      <c r="J236" s="506"/>
      <c r="K236" s="506"/>
      <c r="L236" s="506"/>
      <c r="M236" s="506"/>
      <c r="N236" s="506"/>
      <c r="O236" s="506"/>
      <c r="P236" s="506"/>
      <c r="Q236" s="506"/>
      <c r="R236" s="506"/>
      <c r="S236" s="506"/>
      <c r="T236" s="506"/>
      <c r="U236" s="506"/>
      <c r="V236" s="506"/>
      <c r="W236" s="506"/>
      <c r="X236" s="506"/>
      <c r="Y236" s="506"/>
      <c r="Z236" s="506"/>
      <c r="AA236" s="506"/>
      <c r="AB236" s="506"/>
      <c r="AC236" s="506"/>
      <c r="AD236" s="506"/>
      <c r="AE236" s="506"/>
      <c r="AF236" s="506"/>
      <c r="AG236" s="506"/>
      <c r="AH236" s="506"/>
      <c r="AI236" s="506"/>
      <c r="AJ236" s="507"/>
      <c r="AK236" s="506"/>
      <c r="AL236" s="506"/>
      <c r="AM236" s="506"/>
      <c r="AN236" s="506"/>
      <c r="AO236" s="506"/>
      <c r="AP236" s="506"/>
      <c r="AQ236" s="506"/>
      <c r="AR236" s="506"/>
      <c r="AS236" s="506"/>
      <c r="AT236" s="506"/>
      <c r="AU236" s="506"/>
      <c r="AV236" s="506"/>
      <c r="AW236" s="506"/>
      <c r="AX236" s="507"/>
      <c r="AY236" s="506"/>
      <c r="AZ236" s="506"/>
      <c r="BA236" s="506"/>
      <c r="BB236" s="506"/>
      <c r="BC236" s="506"/>
      <c r="BD236" s="506"/>
      <c r="BE236" s="506"/>
      <c r="BF236" s="506"/>
      <c r="BG236" s="506"/>
      <c r="BH236" s="506"/>
      <c r="BI236" s="506"/>
      <c r="BJ236" s="506"/>
      <c r="BK236" s="507"/>
      <c r="BL236" s="506"/>
      <c r="BM236" s="506"/>
      <c r="BN236" s="506"/>
      <c r="BO236" s="506"/>
      <c r="BP236" s="506"/>
      <c r="BQ236" s="506"/>
      <c r="BR236" s="506"/>
      <c r="BS236" s="506"/>
      <c r="BT236" s="506"/>
      <c r="BU236" s="506"/>
      <c r="BV236" s="506"/>
      <c r="BW236" s="506"/>
      <c r="BX236" s="506"/>
      <c r="BZ236" s="506"/>
      <c r="CA236" s="506"/>
      <c r="CD236" s="506"/>
      <c r="CE236" s="506"/>
    </row>
    <row r="237" spans="1:83" ht="11.25" customHeight="1">
      <c r="A237" s="506"/>
      <c r="B237" s="507"/>
      <c r="C237" s="507"/>
      <c r="D237" s="507"/>
      <c r="E237" s="506"/>
      <c r="F237" s="506"/>
      <c r="G237" s="506"/>
      <c r="H237" s="507"/>
      <c r="I237" s="506"/>
      <c r="J237" s="506"/>
      <c r="K237" s="506"/>
      <c r="L237" s="506"/>
      <c r="M237" s="506"/>
      <c r="N237" s="506"/>
      <c r="O237" s="506"/>
      <c r="P237" s="506"/>
      <c r="Q237" s="506"/>
      <c r="R237" s="506"/>
      <c r="S237" s="506"/>
      <c r="T237" s="506"/>
      <c r="U237" s="506"/>
      <c r="V237" s="506"/>
      <c r="W237" s="506"/>
      <c r="X237" s="506"/>
      <c r="Y237" s="506"/>
      <c r="Z237" s="506"/>
      <c r="AA237" s="506"/>
      <c r="AB237" s="506"/>
      <c r="AC237" s="506"/>
      <c r="AD237" s="506"/>
      <c r="AE237" s="506"/>
      <c r="AF237" s="506"/>
      <c r="AG237" s="506"/>
      <c r="AH237" s="506"/>
      <c r="AI237" s="506"/>
      <c r="AJ237" s="507"/>
      <c r="AK237" s="506"/>
      <c r="AL237" s="506"/>
      <c r="AM237" s="506"/>
      <c r="AN237" s="506"/>
      <c r="AO237" s="506"/>
      <c r="AP237" s="506"/>
      <c r="AQ237" s="506"/>
      <c r="AR237" s="506"/>
      <c r="AS237" s="506"/>
      <c r="AT237" s="506"/>
      <c r="AU237" s="506"/>
      <c r="AV237" s="506"/>
      <c r="AW237" s="506"/>
      <c r="AX237" s="507"/>
      <c r="AY237" s="506"/>
      <c r="AZ237" s="506"/>
      <c r="BA237" s="506"/>
      <c r="BB237" s="506"/>
      <c r="BC237" s="506"/>
      <c r="BD237" s="506"/>
      <c r="BE237" s="506"/>
      <c r="BF237" s="506"/>
      <c r="BG237" s="506"/>
      <c r="BH237" s="506"/>
      <c r="BI237" s="506"/>
      <c r="BJ237" s="506"/>
      <c r="BK237" s="507"/>
      <c r="BL237" s="506"/>
      <c r="BM237" s="506"/>
      <c r="BN237" s="506"/>
      <c r="BO237" s="506"/>
      <c r="BP237" s="506"/>
      <c r="BQ237" s="506"/>
      <c r="BR237" s="506"/>
      <c r="BS237" s="506"/>
      <c r="BT237" s="506"/>
      <c r="BU237" s="506"/>
      <c r="BV237" s="506"/>
      <c r="BW237" s="506"/>
      <c r="BX237" s="506"/>
      <c r="BZ237" s="506"/>
      <c r="CA237" s="506"/>
      <c r="CD237" s="506"/>
      <c r="CE237" s="506"/>
    </row>
    <row r="238" spans="1:83" ht="11.25" customHeight="1">
      <c r="A238" s="506"/>
      <c r="B238" s="507"/>
      <c r="C238" s="507"/>
      <c r="D238" s="507"/>
      <c r="E238" s="506"/>
      <c r="F238" s="506"/>
      <c r="G238" s="506"/>
      <c r="H238" s="507"/>
      <c r="I238" s="506"/>
      <c r="J238" s="506"/>
      <c r="K238" s="506"/>
      <c r="L238" s="506"/>
      <c r="M238" s="506"/>
      <c r="N238" s="506"/>
      <c r="O238" s="506"/>
      <c r="P238" s="506"/>
      <c r="Q238" s="506"/>
      <c r="R238" s="506"/>
      <c r="S238" s="506"/>
      <c r="T238" s="506"/>
      <c r="U238" s="506"/>
      <c r="V238" s="506"/>
      <c r="W238" s="506"/>
      <c r="X238" s="506"/>
      <c r="Y238" s="506"/>
      <c r="Z238" s="506"/>
      <c r="AA238" s="506"/>
      <c r="AB238" s="506"/>
      <c r="AC238" s="506"/>
      <c r="AD238" s="506"/>
      <c r="AE238" s="506"/>
      <c r="AF238" s="506"/>
      <c r="AG238" s="506"/>
      <c r="AH238" s="506"/>
      <c r="AI238" s="506"/>
      <c r="AJ238" s="507"/>
      <c r="AK238" s="506"/>
      <c r="AL238" s="506"/>
      <c r="AM238" s="506"/>
      <c r="AN238" s="506"/>
      <c r="AO238" s="506"/>
      <c r="AP238" s="506"/>
      <c r="AQ238" s="506"/>
      <c r="AR238" s="506"/>
      <c r="AS238" s="506"/>
      <c r="AT238" s="506"/>
      <c r="AU238" s="506"/>
      <c r="AV238" s="506"/>
      <c r="AW238" s="506"/>
      <c r="AX238" s="507"/>
      <c r="AY238" s="506"/>
      <c r="AZ238" s="506"/>
      <c r="BA238" s="506"/>
      <c r="BB238" s="506"/>
      <c r="BC238" s="506"/>
      <c r="BD238" s="506"/>
      <c r="BE238" s="506"/>
      <c r="BF238" s="506"/>
      <c r="BG238" s="506"/>
      <c r="BH238" s="506"/>
      <c r="BI238" s="506"/>
      <c r="BJ238" s="506"/>
      <c r="BK238" s="507"/>
      <c r="BL238" s="506"/>
      <c r="BM238" s="506"/>
      <c r="BN238" s="506"/>
      <c r="BO238" s="506"/>
      <c r="BP238" s="506"/>
      <c r="BQ238" s="506"/>
      <c r="BR238" s="506"/>
      <c r="BS238" s="506"/>
      <c r="BT238" s="506"/>
      <c r="BU238" s="506"/>
      <c r="BV238" s="506"/>
      <c r="BW238" s="506"/>
      <c r="BX238" s="506"/>
      <c r="BZ238" s="506"/>
      <c r="CA238" s="506"/>
      <c r="CD238" s="506"/>
      <c r="CE238" s="506"/>
    </row>
    <row r="239" spans="1:83" ht="11.25" customHeight="1">
      <c r="A239" s="506"/>
      <c r="B239" s="507"/>
      <c r="C239" s="507"/>
      <c r="D239" s="507"/>
      <c r="E239" s="506"/>
      <c r="F239" s="506"/>
      <c r="G239" s="506"/>
      <c r="H239" s="507"/>
      <c r="I239" s="506"/>
      <c r="J239" s="506"/>
      <c r="K239" s="506"/>
      <c r="L239" s="506"/>
      <c r="M239" s="506"/>
      <c r="N239" s="506"/>
      <c r="O239" s="506"/>
      <c r="P239" s="506"/>
      <c r="Q239" s="506"/>
      <c r="R239" s="506"/>
      <c r="S239" s="506"/>
      <c r="T239" s="506"/>
      <c r="U239" s="506"/>
      <c r="V239" s="506"/>
      <c r="W239" s="506"/>
      <c r="X239" s="506"/>
      <c r="Y239" s="506"/>
      <c r="Z239" s="506"/>
      <c r="AA239" s="506"/>
      <c r="AB239" s="506"/>
      <c r="AC239" s="506"/>
      <c r="AD239" s="506"/>
      <c r="AE239" s="506"/>
      <c r="AF239" s="506"/>
      <c r="AG239" s="506"/>
      <c r="AH239" s="506"/>
      <c r="AI239" s="506"/>
      <c r="AJ239" s="507"/>
      <c r="AK239" s="506"/>
      <c r="AL239" s="506"/>
      <c r="AM239" s="506"/>
      <c r="AN239" s="506"/>
      <c r="AO239" s="506"/>
      <c r="AP239" s="506"/>
      <c r="AQ239" s="506"/>
      <c r="AR239" s="506"/>
      <c r="AS239" s="506"/>
      <c r="AT239" s="506"/>
      <c r="AU239" s="506"/>
      <c r="AV239" s="506"/>
      <c r="AW239" s="506"/>
      <c r="AX239" s="507"/>
      <c r="AY239" s="506"/>
      <c r="AZ239" s="506"/>
      <c r="BA239" s="506"/>
      <c r="BB239" s="506"/>
      <c r="BC239" s="506"/>
      <c r="BD239" s="506"/>
      <c r="BE239" s="506"/>
      <c r="BF239" s="506"/>
      <c r="BG239" s="506"/>
      <c r="BH239" s="506"/>
      <c r="BI239" s="506"/>
      <c r="BJ239" s="506"/>
      <c r="BK239" s="507"/>
      <c r="BL239" s="506"/>
      <c r="BM239" s="506"/>
      <c r="BN239" s="506"/>
      <c r="BO239" s="506"/>
      <c r="BP239" s="506"/>
      <c r="BQ239" s="506"/>
      <c r="BR239" s="506"/>
      <c r="BS239" s="506"/>
      <c r="BT239" s="506"/>
      <c r="BU239" s="506"/>
      <c r="BV239" s="506"/>
      <c r="BW239" s="506"/>
      <c r="BX239" s="506"/>
      <c r="BZ239" s="506"/>
      <c r="CA239" s="506"/>
      <c r="CD239" s="506"/>
      <c r="CE239" s="506"/>
    </row>
    <row r="240" spans="1:83" ht="11.25" customHeight="1">
      <c r="A240" s="506"/>
      <c r="B240" s="507"/>
      <c r="C240" s="507"/>
      <c r="D240" s="507"/>
      <c r="E240" s="506"/>
      <c r="F240" s="506"/>
      <c r="G240" s="506"/>
      <c r="H240" s="507"/>
      <c r="I240" s="506"/>
      <c r="J240" s="506"/>
      <c r="K240" s="506"/>
      <c r="L240" s="506"/>
      <c r="M240" s="506"/>
      <c r="N240" s="506"/>
      <c r="O240" s="506"/>
      <c r="P240" s="506"/>
      <c r="Q240" s="506"/>
      <c r="R240" s="506"/>
      <c r="S240" s="506"/>
      <c r="T240" s="506"/>
      <c r="U240" s="506"/>
      <c r="V240" s="506"/>
      <c r="W240" s="506"/>
      <c r="X240" s="506"/>
      <c r="Y240" s="506"/>
      <c r="Z240" s="506"/>
      <c r="AA240" s="506"/>
      <c r="AB240" s="506"/>
      <c r="AC240" s="506"/>
      <c r="AD240" s="506"/>
      <c r="AE240" s="506"/>
      <c r="AF240" s="506"/>
      <c r="AG240" s="506"/>
      <c r="AH240" s="506"/>
      <c r="AI240" s="506"/>
      <c r="AJ240" s="507"/>
      <c r="AK240" s="506"/>
      <c r="AL240" s="506"/>
      <c r="AM240" s="506"/>
      <c r="AN240" s="506"/>
      <c r="AO240" s="506"/>
      <c r="AP240" s="506"/>
      <c r="AQ240" s="506"/>
      <c r="AR240" s="506"/>
      <c r="AS240" s="506"/>
      <c r="AT240" s="506"/>
      <c r="AU240" s="506"/>
      <c r="AV240" s="506"/>
      <c r="AW240" s="506"/>
      <c r="AX240" s="507"/>
      <c r="AY240" s="506"/>
      <c r="AZ240" s="506"/>
      <c r="BA240" s="506"/>
      <c r="BB240" s="506"/>
      <c r="BC240" s="506"/>
      <c r="BD240" s="506"/>
      <c r="BE240" s="506"/>
      <c r="BF240" s="506"/>
      <c r="BG240" s="506"/>
      <c r="BH240" s="506"/>
      <c r="BI240" s="506"/>
      <c r="BJ240" s="506"/>
      <c r="BK240" s="507"/>
      <c r="BL240" s="506"/>
      <c r="BM240" s="506"/>
      <c r="BN240" s="506"/>
      <c r="BO240" s="506"/>
      <c r="BP240" s="506"/>
      <c r="BQ240" s="506"/>
      <c r="BR240" s="506"/>
      <c r="BS240" s="506"/>
      <c r="BT240" s="506"/>
      <c r="BU240" s="506"/>
      <c r="BV240" s="506"/>
      <c r="BW240" s="506"/>
      <c r="BX240" s="506"/>
      <c r="BZ240" s="506"/>
      <c r="CA240" s="506"/>
      <c r="CD240" s="506"/>
      <c r="CE240" s="506"/>
    </row>
    <row r="241" spans="1:83" ht="11.25" customHeight="1">
      <c r="A241" s="506"/>
      <c r="B241" s="507"/>
      <c r="C241" s="507"/>
      <c r="D241" s="507"/>
      <c r="E241" s="506"/>
      <c r="F241" s="506"/>
      <c r="G241" s="506"/>
      <c r="H241" s="507"/>
      <c r="I241" s="506"/>
      <c r="J241" s="506"/>
      <c r="K241" s="506"/>
      <c r="L241" s="506"/>
      <c r="M241" s="506"/>
      <c r="N241" s="506"/>
      <c r="O241" s="506"/>
      <c r="P241" s="506"/>
      <c r="Q241" s="506"/>
      <c r="R241" s="506"/>
      <c r="S241" s="506"/>
      <c r="T241" s="506"/>
      <c r="U241" s="506"/>
      <c r="V241" s="506"/>
      <c r="W241" s="506"/>
      <c r="X241" s="506"/>
      <c r="Y241" s="506"/>
      <c r="Z241" s="506"/>
      <c r="AA241" s="506"/>
      <c r="AB241" s="506"/>
      <c r="AC241" s="506"/>
      <c r="AD241" s="506"/>
      <c r="AE241" s="506"/>
      <c r="AF241" s="506"/>
      <c r="AG241" s="506"/>
      <c r="AH241" s="506"/>
      <c r="AI241" s="506"/>
      <c r="AJ241" s="507"/>
      <c r="AK241" s="506"/>
      <c r="AL241" s="506"/>
      <c r="AM241" s="506"/>
      <c r="AN241" s="506"/>
      <c r="AO241" s="506"/>
      <c r="AP241" s="506"/>
      <c r="AQ241" s="506"/>
      <c r="AR241" s="506"/>
      <c r="AS241" s="506"/>
      <c r="AT241" s="506"/>
      <c r="AU241" s="506"/>
      <c r="AV241" s="506"/>
      <c r="AW241" s="506"/>
      <c r="AX241" s="507"/>
      <c r="AY241" s="506"/>
      <c r="AZ241" s="506"/>
      <c r="BA241" s="506"/>
      <c r="BB241" s="506"/>
      <c r="BC241" s="506"/>
      <c r="BD241" s="506"/>
      <c r="BE241" s="506"/>
      <c r="BF241" s="506"/>
      <c r="BG241" s="506"/>
      <c r="BH241" s="506"/>
      <c r="BI241" s="506"/>
      <c r="BJ241" s="506"/>
      <c r="BK241" s="507"/>
      <c r="BL241" s="506"/>
      <c r="BM241" s="506"/>
      <c r="BN241" s="506"/>
      <c r="BO241" s="506"/>
      <c r="BP241" s="506"/>
      <c r="BQ241" s="506"/>
      <c r="BR241" s="506"/>
      <c r="BS241" s="506"/>
      <c r="BT241" s="506"/>
      <c r="BU241" s="506"/>
      <c r="BV241" s="506"/>
      <c r="BW241" s="506"/>
      <c r="BX241" s="506"/>
      <c r="BZ241" s="506"/>
      <c r="CA241" s="506"/>
      <c r="CD241" s="506"/>
      <c r="CE241" s="506"/>
    </row>
    <row r="242" spans="1:83" ht="11.25" customHeight="1">
      <c r="A242" s="506"/>
      <c r="B242" s="507"/>
      <c r="C242" s="507"/>
      <c r="D242" s="507"/>
      <c r="E242" s="506"/>
      <c r="F242" s="506"/>
      <c r="G242" s="506"/>
      <c r="H242" s="507"/>
      <c r="I242" s="506"/>
      <c r="J242" s="506"/>
      <c r="K242" s="506"/>
      <c r="L242" s="506"/>
      <c r="M242" s="506"/>
      <c r="N242" s="506"/>
      <c r="O242" s="506"/>
      <c r="P242" s="506"/>
      <c r="Q242" s="506"/>
      <c r="R242" s="506"/>
      <c r="S242" s="506"/>
      <c r="T242" s="506"/>
      <c r="U242" s="506"/>
      <c r="V242" s="506"/>
      <c r="W242" s="506"/>
      <c r="X242" s="506"/>
      <c r="Y242" s="506"/>
      <c r="Z242" s="506"/>
      <c r="AA242" s="506"/>
      <c r="AB242" s="506"/>
      <c r="AC242" s="506"/>
      <c r="AD242" s="506"/>
      <c r="AE242" s="506"/>
      <c r="AF242" s="506"/>
      <c r="AG242" s="506"/>
      <c r="AH242" s="506"/>
      <c r="AI242" s="506"/>
      <c r="AJ242" s="507"/>
      <c r="AK242" s="506"/>
      <c r="AL242" s="506"/>
      <c r="AM242" s="506"/>
      <c r="AN242" s="506"/>
      <c r="AO242" s="506"/>
      <c r="AP242" s="506"/>
      <c r="AQ242" s="506"/>
      <c r="AR242" s="506"/>
      <c r="AS242" s="506"/>
      <c r="AT242" s="506"/>
      <c r="AU242" s="506"/>
      <c r="AV242" s="506"/>
      <c r="AW242" s="506"/>
      <c r="AX242" s="507"/>
      <c r="AY242" s="506"/>
      <c r="AZ242" s="506"/>
      <c r="BA242" s="506"/>
      <c r="BB242" s="506"/>
      <c r="BC242" s="506"/>
      <c r="BD242" s="506"/>
      <c r="BE242" s="506"/>
      <c r="BF242" s="506"/>
      <c r="BG242" s="506"/>
      <c r="BH242" s="506"/>
      <c r="BI242" s="506"/>
      <c r="BJ242" s="506"/>
      <c r="BK242" s="507"/>
      <c r="BL242" s="506"/>
      <c r="BM242" s="506"/>
      <c r="BN242" s="506"/>
      <c r="BO242" s="506"/>
      <c r="BP242" s="506"/>
      <c r="BQ242" s="506"/>
      <c r="BR242" s="506"/>
      <c r="BS242" s="506"/>
      <c r="BT242" s="506"/>
      <c r="BU242" s="506"/>
      <c r="BV242" s="506"/>
      <c r="BW242" s="506"/>
      <c r="BX242" s="506"/>
      <c r="BZ242" s="506"/>
      <c r="CA242" s="506"/>
      <c r="CD242" s="506"/>
      <c r="CE242" s="506"/>
    </row>
    <row r="243" spans="1:83" ht="11.25" customHeight="1">
      <c r="A243" s="506"/>
      <c r="B243" s="507"/>
      <c r="C243" s="507"/>
      <c r="D243" s="507"/>
      <c r="E243" s="506"/>
      <c r="F243" s="506"/>
      <c r="G243" s="506"/>
      <c r="H243" s="507"/>
      <c r="I243" s="506"/>
      <c r="J243" s="506"/>
      <c r="K243" s="506"/>
      <c r="L243" s="506"/>
      <c r="M243" s="506"/>
      <c r="N243" s="506"/>
      <c r="O243" s="506"/>
      <c r="P243" s="506"/>
      <c r="Q243" s="506"/>
      <c r="R243" s="506"/>
      <c r="S243" s="506"/>
      <c r="T243" s="506"/>
      <c r="U243" s="506"/>
      <c r="V243" s="506"/>
      <c r="W243" s="506"/>
      <c r="X243" s="506"/>
      <c r="Y243" s="506"/>
      <c r="Z243" s="506"/>
      <c r="AA243" s="506"/>
      <c r="AB243" s="506"/>
      <c r="AC243" s="506"/>
      <c r="AD243" s="506"/>
      <c r="AE243" s="506"/>
      <c r="AF243" s="506"/>
      <c r="AG243" s="506"/>
      <c r="AH243" s="506"/>
      <c r="AI243" s="506"/>
      <c r="AJ243" s="507"/>
      <c r="AK243" s="506"/>
      <c r="AL243" s="506"/>
      <c r="AM243" s="506"/>
      <c r="AN243" s="506"/>
      <c r="AO243" s="506"/>
      <c r="AP243" s="506"/>
      <c r="AQ243" s="506"/>
      <c r="AR243" s="506"/>
      <c r="AS243" s="506"/>
      <c r="AT243" s="506"/>
      <c r="AU243" s="506"/>
      <c r="AV243" s="506"/>
      <c r="AW243" s="506"/>
      <c r="AX243" s="507"/>
      <c r="AY243" s="506"/>
      <c r="AZ243" s="506"/>
      <c r="BA243" s="506"/>
      <c r="BB243" s="506"/>
      <c r="BC243" s="506"/>
      <c r="BD243" s="506"/>
      <c r="BE243" s="506"/>
      <c r="BF243" s="506"/>
      <c r="BG243" s="506"/>
      <c r="BH243" s="506"/>
      <c r="BI243" s="506"/>
      <c r="BJ243" s="506"/>
      <c r="BK243" s="507"/>
      <c r="BL243" s="506"/>
      <c r="BM243" s="506"/>
      <c r="BN243" s="506"/>
      <c r="BO243" s="506"/>
      <c r="BP243" s="506"/>
      <c r="BQ243" s="506"/>
      <c r="BR243" s="506"/>
      <c r="BS243" s="506"/>
      <c r="BT243" s="506"/>
      <c r="BU243" s="506"/>
      <c r="BV243" s="506"/>
      <c r="BW243" s="506"/>
      <c r="BX243" s="506"/>
      <c r="BZ243" s="506"/>
      <c r="CA243" s="506"/>
      <c r="CD243" s="506"/>
      <c r="CE243" s="506"/>
    </row>
    <row r="244" spans="1:83" ht="11.25" customHeight="1">
      <c r="A244" s="506"/>
      <c r="B244" s="507"/>
      <c r="C244" s="507"/>
      <c r="D244" s="507"/>
      <c r="E244" s="506"/>
      <c r="F244" s="506"/>
      <c r="G244" s="506"/>
      <c r="H244" s="507"/>
      <c r="I244" s="506"/>
      <c r="J244" s="506"/>
      <c r="K244" s="506"/>
      <c r="L244" s="506"/>
      <c r="M244" s="506"/>
      <c r="N244" s="506"/>
      <c r="O244" s="506"/>
      <c r="P244" s="506"/>
      <c r="Q244" s="506"/>
      <c r="R244" s="506"/>
      <c r="S244" s="506"/>
      <c r="T244" s="506"/>
      <c r="U244" s="506"/>
      <c r="V244" s="506"/>
      <c r="W244" s="506"/>
      <c r="X244" s="506"/>
      <c r="Y244" s="506"/>
      <c r="Z244" s="506"/>
      <c r="AA244" s="506"/>
      <c r="AB244" s="506"/>
      <c r="AC244" s="506"/>
      <c r="AD244" s="506"/>
      <c r="AE244" s="506"/>
      <c r="AF244" s="506"/>
      <c r="AG244" s="506"/>
      <c r="AH244" s="506"/>
      <c r="AI244" s="506"/>
      <c r="AJ244" s="507"/>
      <c r="AK244" s="506"/>
      <c r="AL244" s="506"/>
      <c r="AM244" s="506"/>
      <c r="AN244" s="506"/>
      <c r="AO244" s="506"/>
      <c r="AP244" s="506"/>
      <c r="AQ244" s="506"/>
      <c r="AR244" s="506"/>
      <c r="AS244" s="506"/>
      <c r="AT244" s="506"/>
      <c r="AU244" s="506"/>
      <c r="AV244" s="506"/>
      <c r="AW244" s="506"/>
      <c r="AX244" s="507"/>
      <c r="AY244" s="506"/>
      <c r="AZ244" s="506"/>
      <c r="BA244" s="506"/>
      <c r="BB244" s="506"/>
      <c r="BC244" s="506"/>
      <c r="BD244" s="506"/>
      <c r="BE244" s="506"/>
      <c r="BF244" s="506"/>
      <c r="BG244" s="506"/>
      <c r="BH244" s="506"/>
      <c r="BI244" s="506"/>
      <c r="BJ244" s="506"/>
      <c r="BK244" s="507"/>
      <c r="BL244" s="506"/>
      <c r="BM244" s="506"/>
      <c r="BN244" s="506"/>
      <c r="BO244" s="506"/>
      <c r="BP244" s="506"/>
      <c r="BQ244" s="506"/>
      <c r="BR244" s="506"/>
      <c r="BS244" s="506"/>
      <c r="BT244" s="506"/>
      <c r="BU244" s="506"/>
      <c r="BV244" s="506"/>
      <c r="BW244" s="506"/>
      <c r="BX244" s="506"/>
      <c r="BZ244" s="506"/>
      <c r="CA244" s="506"/>
      <c r="CD244" s="506"/>
      <c r="CE244" s="506"/>
    </row>
    <row r="245" spans="1:83" ht="11.25" customHeight="1">
      <c r="A245" s="506"/>
      <c r="B245" s="507"/>
      <c r="C245" s="507"/>
      <c r="D245" s="507"/>
      <c r="E245" s="506"/>
      <c r="F245" s="506"/>
      <c r="G245" s="506"/>
      <c r="H245" s="507"/>
      <c r="I245" s="506"/>
      <c r="J245" s="506"/>
      <c r="K245" s="506"/>
      <c r="L245" s="506"/>
      <c r="M245" s="506"/>
      <c r="N245" s="506"/>
      <c r="O245" s="506"/>
      <c r="P245" s="506"/>
      <c r="Q245" s="506"/>
      <c r="R245" s="506"/>
      <c r="S245" s="506"/>
      <c r="T245" s="506"/>
      <c r="U245" s="506"/>
      <c r="V245" s="506"/>
      <c r="W245" s="506"/>
      <c r="X245" s="506"/>
      <c r="Y245" s="506"/>
      <c r="Z245" s="506"/>
      <c r="AA245" s="506"/>
      <c r="AB245" s="506"/>
      <c r="AC245" s="506"/>
      <c r="AD245" s="506"/>
      <c r="AE245" s="506"/>
      <c r="AF245" s="506"/>
      <c r="AG245" s="506"/>
      <c r="AH245" s="506"/>
      <c r="AI245" s="506"/>
      <c r="AJ245" s="507"/>
      <c r="AK245" s="506"/>
      <c r="AL245" s="506"/>
      <c r="AM245" s="506"/>
      <c r="AN245" s="506"/>
      <c r="AO245" s="506"/>
      <c r="AP245" s="506"/>
      <c r="AQ245" s="506"/>
      <c r="AR245" s="506"/>
      <c r="AS245" s="506"/>
      <c r="AT245" s="506"/>
      <c r="AU245" s="506"/>
      <c r="AV245" s="506"/>
      <c r="AW245" s="506"/>
      <c r="AX245" s="507"/>
      <c r="AY245" s="506"/>
      <c r="AZ245" s="506"/>
      <c r="BA245" s="506"/>
      <c r="BB245" s="506"/>
      <c r="BC245" s="506"/>
      <c r="BD245" s="506"/>
      <c r="BE245" s="506"/>
      <c r="BF245" s="506"/>
      <c r="BG245" s="506"/>
      <c r="BH245" s="506"/>
      <c r="BI245" s="506"/>
      <c r="BJ245" s="506"/>
      <c r="BK245" s="507"/>
      <c r="BL245" s="506"/>
      <c r="BM245" s="506"/>
      <c r="BN245" s="506"/>
      <c r="BO245" s="506"/>
      <c r="BP245" s="506"/>
      <c r="BQ245" s="506"/>
      <c r="BR245" s="506"/>
      <c r="BS245" s="506"/>
      <c r="BT245" s="506"/>
      <c r="BU245" s="506"/>
      <c r="BV245" s="506"/>
      <c r="BW245" s="506"/>
      <c r="BX245" s="506"/>
      <c r="BZ245" s="506"/>
      <c r="CA245" s="506"/>
      <c r="CD245" s="506"/>
      <c r="CE245" s="506"/>
    </row>
    <row r="246" spans="1:83" ht="11.25" customHeight="1">
      <c r="A246" s="506"/>
      <c r="B246" s="507"/>
      <c r="C246" s="507"/>
      <c r="D246" s="507"/>
      <c r="E246" s="506"/>
      <c r="F246" s="506"/>
      <c r="G246" s="506"/>
      <c r="H246" s="507"/>
      <c r="I246" s="506"/>
      <c r="J246" s="506"/>
      <c r="K246" s="506"/>
      <c r="L246" s="506"/>
      <c r="M246" s="506"/>
      <c r="N246" s="506"/>
      <c r="O246" s="506"/>
      <c r="P246" s="506"/>
      <c r="Q246" s="506"/>
      <c r="R246" s="506"/>
      <c r="S246" s="506"/>
      <c r="T246" s="506"/>
      <c r="U246" s="506"/>
      <c r="V246" s="506"/>
      <c r="W246" s="506"/>
      <c r="X246" s="506"/>
      <c r="Y246" s="506"/>
      <c r="Z246" s="506"/>
      <c r="AA246" s="506"/>
      <c r="AB246" s="506"/>
      <c r="AC246" s="506"/>
      <c r="AD246" s="506"/>
      <c r="AE246" s="506"/>
      <c r="AF246" s="506"/>
      <c r="AG246" s="506"/>
      <c r="AH246" s="506"/>
      <c r="AI246" s="506"/>
      <c r="AJ246" s="507"/>
      <c r="AK246" s="506"/>
      <c r="AL246" s="506"/>
      <c r="AM246" s="506"/>
      <c r="AN246" s="506"/>
      <c r="AO246" s="506"/>
      <c r="AP246" s="506"/>
      <c r="AQ246" s="506"/>
      <c r="AR246" s="506"/>
      <c r="AS246" s="506"/>
      <c r="AT246" s="506"/>
      <c r="AU246" s="506"/>
      <c r="AV246" s="506"/>
      <c r="AW246" s="506"/>
      <c r="AX246" s="507"/>
      <c r="AY246" s="506"/>
      <c r="AZ246" s="506"/>
      <c r="BA246" s="506"/>
      <c r="BB246" s="506"/>
      <c r="BC246" s="506"/>
      <c r="BD246" s="506"/>
      <c r="BE246" s="506"/>
      <c r="BF246" s="506"/>
      <c r="BG246" s="506"/>
      <c r="BH246" s="506"/>
      <c r="BI246" s="506"/>
      <c r="BJ246" s="506"/>
      <c r="BK246" s="507"/>
      <c r="BL246" s="506"/>
      <c r="BM246" s="506"/>
      <c r="BN246" s="506"/>
      <c r="BO246" s="506"/>
      <c r="BP246" s="506"/>
      <c r="BQ246" s="506"/>
      <c r="BR246" s="506"/>
      <c r="BS246" s="506"/>
      <c r="BT246" s="506"/>
      <c r="BU246" s="506"/>
      <c r="BV246" s="506"/>
      <c r="BW246" s="506"/>
      <c r="BX246" s="506"/>
      <c r="BZ246" s="506"/>
      <c r="CA246" s="506"/>
      <c r="CD246" s="506"/>
      <c r="CE246" s="506"/>
    </row>
    <row r="247" spans="1:83" ht="11.25" customHeight="1">
      <c r="A247" s="506"/>
      <c r="B247" s="507"/>
      <c r="C247" s="507"/>
      <c r="D247" s="507"/>
      <c r="E247" s="506"/>
      <c r="F247" s="506"/>
      <c r="G247" s="506"/>
      <c r="H247" s="507"/>
      <c r="I247" s="506"/>
      <c r="J247" s="506"/>
      <c r="K247" s="506"/>
      <c r="L247" s="506"/>
      <c r="M247" s="506"/>
      <c r="N247" s="506"/>
      <c r="O247" s="506"/>
      <c r="P247" s="506"/>
      <c r="Q247" s="506"/>
      <c r="R247" s="506"/>
      <c r="S247" s="506"/>
      <c r="T247" s="506"/>
      <c r="U247" s="506"/>
      <c r="V247" s="506"/>
      <c r="W247" s="506"/>
      <c r="X247" s="506"/>
      <c r="Y247" s="506"/>
      <c r="Z247" s="506"/>
      <c r="AA247" s="506"/>
      <c r="AB247" s="506"/>
      <c r="AC247" s="506"/>
      <c r="AD247" s="506"/>
      <c r="AE247" s="506"/>
      <c r="AF247" s="506"/>
      <c r="AG247" s="506"/>
      <c r="AH247" s="506"/>
      <c r="AI247" s="506"/>
      <c r="AJ247" s="507"/>
      <c r="AK247" s="506"/>
      <c r="AL247" s="506"/>
      <c r="AM247" s="506"/>
      <c r="AN247" s="506"/>
      <c r="AO247" s="506"/>
      <c r="AP247" s="506"/>
      <c r="AQ247" s="506"/>
      <c r="AR247" s="506"/>
      <c r="AS247" s="506"/>
      <c r="AT247" s="506"/>
      <c r="AU247" s="506"/>
      <c r="AV247" s="506"/>
      <c r="AW247" s="506"/>
      <c r="AX247" s="507"/>
      <c r="AY247" s="506"/>
      <c r="AZ247" s="506"/>
      <c r="BA247" s="506"/>
      <c r="BB247" s="506"/>
      <c r="BC247" s="506"/>
      <c r="BD247" s="506"/>
      <c r="BE247" s="506"/>
      <c r="BF247" s="506"/>
      <c r="BG247" s="506"/>
      <c r="BH247" s="506"/>
      <c r="BI247" s="506"/>
      <c r="BJ247" s="506"/>
      <c r="BK247" s="507"/>
      <c r="BL247" s="506"/>
      <c r="BM247" s="506"/>
      <c r="BN247" s="506"/>
      <c r="BO247" s="506"/>
      <c r="BP247" s="506"/>
      <c r="BQ247" s="506"/>
      <c r="BR247" s="506"/>
      <c r="BS247" s="506"/>
      <c r="BT247" s="506"/>
      <c r="BU247" s="506"/>
      <c r="BV247" s="506"/>
      <c r="BW247" s="506"/>
      <c r="BX247" s="506"/>
      <c r="BZ247" s="506"/>
      <c r="CA247" s="506"/>
      <c r="CD247" s="506"/>
      <c r="CE247" s="506"/>
    </row>
    <row r="248" spans="1:83" ht="11.25" customHeight="1">
      <c r="A248" s="506"/>
      <c r="B248" s="507"/>
      <c r="C248" s="507"/>
      <c r="D248" s="507"/>
      <c r="E248" s="506"/>
      <c r="F248" s="506"/>
      <c r="G248" s="506"/>
      <c r="H248" s="507"/>
      <c r="I248" s="506"/>
      <c r="J248" s="506"/>
      <c r="K248" s="506"/>
      <c r="L248" s="506"/>
      <c r="M248" s="506"/>
      <c r="N248" s="506"/>
      <c r="O248" s="506"/>
      <c r="P248" s="506"/>
      <c r="Q248" s="506"/>
      <c r="R248" s="506"/>
      <c r="S248" s="506"/>
      <c r="T248" s="506"/>
      <c r="U248" s="506"/>
      <c r="V248" s="506"/>
      <c r="W248" s="506"/>
      <c r="X248" s="506"/>
      <c r="Y248" s="506"/>
      <c r="Z248" s="506"/>
      <c r="AA248" s="506"/>
      <c r="AB248" s="506"/>
      <c r="AC248" s="506"/>
      <c r="AD248" s="506"/>
      <c r="AE248" s="506"/>
      <c r="AF248" s="506"/>
      <c r="AG248" s="506"/>
      <c r="AH248" s="506"/>
      <c r="AI248" s="506"/>
      <c r="AJ248" s="507"/>
      <c r="AK248" s="506"/>
      <c r="AL248" s="506"/>
      <c r="AM248" s="506"/>
      <c r="AN248" s="506"/>
      <c r="AO248" s="506"/>
      <c r="AP248" s="506"/>
      <c r="AQ248" s="506"/>
      <c r="AR248" s="506"/>
      <c r="AS248" s="506"/>
      <c r="AT248" s="506"/>
      <c r="AU248" s="506"/>
      <c r="AV248" s="506"/>
      <c r="AW248" s="506"/>
      <c r="AX248" s="507"/>
      <c r="AY248" s="506"/>
      <c r="AZ248" s="506"/>
      <c r="BA248" s="506"/>
      <c r="BB248" s="506"/>
      <c r="BC248" s="506"/>
      <c r="BD248" s="506"/>
      <c r="BE248" s="506"/>
      <c r="BF248" s="506"/>
      <c r="BG248" s="506"/>
      <c r="BH248" s="506"/>
      <c r="BI248" s="506"/>
      <c r="BJ248" s="506"/>
      <c r="BK248" s="507"/>
      <c r="BL248" s="506"/>
      <c r="BM248" s="506"/>
      <c r="BN248" s="506"/>
      <c r="BO248" s="506"/>
      <c r="BP248" s="506"/>
      <c r="BQ248" s="506"/>
      <c r="BR248" s="506"/>
      <c r="BS248" s="506"/>
      <c r="BT248" s="506"/>
      <c r="BU248" s="506"/>
      <c r="BV248" s="506"/>
      <c r="BW248" s="506"/>
      <c r="BX248" s="506"/>
      <c r="BZ248" s="506"/>
      <c r="CA248" s="506"/>
      <c r="CD248" s="506"/>
      <c r="CE248" s="506"/>
    </row>
    <row r="249" spans="1:83" ht="11.25" customHeight="1">
      <c r="A249" s="506"/>
      <c r="B249" s="507"/>
      <c r="C249" s="507"/>
      <c r="D249" s="507"/>
      <c r="E249" s="506"/>
      <c r="F249" s="506"/>
      <c r="G249" s="506"/>
      <c r="H249" s="507"/>
      <c r="I249" s="506"/>
      <c r="J249" s="506"/>
      <c r="K249" s="506"/>
      <c r="L249" s="506"/>
      <c r="M249" s="506"/>
      <c r="N249" s="506"/>
      <c r="O249" s="506"/>
      <c r="P249" s="506"/>
      <c r="Q249" s="506"/>
      <c r="R249" s="506"/>
      <c r="S249" s="506"/>
      <c r="T249" s="506"/>
      <c r="U249" s="506"/>
      <c r="V249" s="506"/>
      <c r="W249" s="506"/>
      <c r="X249" s="506"/>
      <c r="Y249" s="506"/>
      <c r="Z249" s="506"/>
      <c r="AA249" s="506"/>
      <c r="AB249" s="506"/>
      <c r="AC249" s="506"/>
      <c r="AD249" s="506"/>
      <c r="AE249" s="506"/>
      <c r="AF249" s="506"/>
      <c r="AG249" s="506"/>
      <c r="AH249" s="506"/>
      <c r="AI249" s="506"/>
      <c r="AJ249" s="507"/>
      <c r="AK249" s="506"/>
      <c r="AL249" s="506"/>
      <c r="AM249" s="506"/>
      <c r="AN249" s="506"/>
      <c r="AO249" s="506"/>
      <c r="AP249" s="506"/>
      <c r="AQ249" s="506"/>
      <c r="AR249" s="506"/>
      <c r="AS249" s="506"/>
      <c r="AT249" s="506"/>
      <c r="AU249" s="506"/>
      <c r="AV249" s="506"/>
      <c r="AW249" s="506"/>
      <c r="AX249" s="507"/>
      <c r="AY249" s="506"/>
      <c r="AZ249" s="506"/>
      <c r="BA249" s="506"/>
      <c r="BB249" s="506"/>
      <c r="BC249" s="506"/>
      <c r="BD249" s="506"/>
      <c r="BE249" s="506"/>
      <c r="BF249" s="506"/>
      <c r="BG249" s="506"/>
      <c r="BH249" s="506"/>
      <c r="BI249" s="506"/>
      <c r="BJ249" s="506"/>
      <c r="BK249" s="507"/>
      <c r="BL249" s="506"/>
      <c r="BM249" s="506"/>
      <c r="BN249" s="506"/>
      <c r="BO249" s="506"/>
      <c r="BP249" s="506"/>
      <c r="BQ249" s="506"/>
      <c r="BR249" s="506"/>
      <c r="BS249" s="506"/>
      <c r="BT249" s="506"/>
      <c r="BU249" s="506"/>
      <c r="BV249" s="506"/>
      <c r="BW249" s="506"/>
      <c r="BX249" s="506"/>
      <c r="BZ249" s="506"/>
      <c r="CA249" s="506"/>
      <c r="CD249" s="506"/>
      <c r="CE249" s="506"/>
    </row>
    <row r="250" spans="1:83" ht="11.25" customHeight="1">
      <c r="A250" s="506"/>
      <c r="B250" s="507"/>
      <c r="C250" s="507"/>
      <c r="D250" s="507"/>
      <c r="E250" s="506"/>
      <c r="F250" s="506"/>
      <c r="G250" s="506"/>
      <c r="H250" s="507"/>
      <c r="I250" s="506"/>
      <c r="J250" s="506"/>
      <c r="K250" s="506"/>
      <c r="L250" s="506"/>
      <c r="M250" s="506"/>
      <c r="N250" s="506"/>
      <c r="O250" s="506"/>
      <c r="P250" s="506"/>
      <c r="Q250" s="506"/>
      <c r="R250" s="506"/>
      <c r="S250" s="506"/>
      <c r="T250" s="506"/>
      <c r="U250" s="506"/>
      <c r="V250" s="506"/>
      <c r="W250" s="506"/>
      <c r="X250" s="506"/>
      <c r="Y250" s="506"/>
      <c r="Z250" s="506"/>
      <c r="AA250" s="506"/>
      <c r="AB250" s="506"/>
      <c r="AC250" s="506"/>
      <c r="AD250" s="506"/>
      <c r="AE250" s="506"/>
      <c r="AF250" s="506"/>
      <c r="AG250" s="506"/>
      <c r="AH250" s="506"/>
      <c r="AI250" s="506"/>
      <c r="AJ250" s="507"/>
      <c r="AK250" s="506"/>
      <c r="AL250" s="506"/>
      <c r="AM250" s="506"/>
      <c r="AN250" s="506"/>
      <c r="AO250" s="506"/>
      <c r="AP250" s="506"/>
      <c r="AQ250" s="506"/>
      <c r="AR250" s="506"/>
      <c r="AS250" s="506"/>
      <c r="AT250" s="506"/>
      <c r="AU250" s="506"/>
      <c r="AV250" s="506"/>
      <c r="AW250" s="506"/>
      <c r="AX250" s="507"/>
      <c r="AY250" s="506"/>
      <c r="AZ250" s="506"/>
      <c r="BA250" s="506"/>
      <c r="BB250" s="506"/>
      <c r="BC250" s="506"/>
      <c r="BD250" s="506"/>
      <c r="BE250" s="506"/>
      <c r="BF250" s="506"/>
      <c r="BG250" s="506"/>
      <c r="BH250" s="506"/>
      <c r="BI250" s="506"/>
      <c r="BJ250" s="506"/>
      <c r="BK250" s="507"/>
      <c r="BL250" s="506"/>
      <c r="BM250" s="506"/>
      <c r="BN250" s="506"/>
      <c r="BO250" s="506"/>
      <c r="BP250" s="506"/>
      <c r="BQ250" s="506"/>
      <c r="BR250" s="506"/>
      <c r="BS250" s="506"/>
      <c r="BT250" s="506"/>
      <c r="BU250" s="506"/>
      <c r="BV250" s="506"/>
      <c r="BW250" s="506"/>
      <c r="BX250" s="506"/>
      <c r="BZ250" s="506"/>
      <c r="CA250" s="506"/>
      <c r="CD250" s="506"/>
      <c r="CE250" s="506"/>
    </row>
    <row r="251" spans="1:83" ht="11.25" customHeight="1">
      <c r="A251" s="506"/>
      <c r="B251" s="507"/>
      <c r="C251" s="507"/>
      <c r="D251" s="507"/>
      <c r="E251" s="506"/>
      <c r="F251" s="506"/>
      <c r="G251" s="506"/>
      <c r="H251" s="507"/>
      <c r="I251" s="506"/>
      <c r="J251" s="506"/>
      <c r="K251" s="506"/>
      <c r="L251" s="506"/>
      <c r="M251" s="506"/>
      <c r="N251" s="506"/>
      <c r="O251" s="506"/>
      <c r="P251" s="506"/>
      <c r="Q251" s="506"/>
      <c r="R251" s="506"/>
      <c r="S251" s="506"/>
      <c r="T251" s="506"/>
      <c r="U251" s="506"/>
      <c r="V251" s="506"/>
      <c r="W251" s="506"/>
      <c r="X251" s="506"/>
      <c r="Y251" s="506"/>
      <c r="Z251" s="506"/>
      <c r="AA251" s="506"/>
      <c r="AB251" s="506"/>
      <c r="AC251" s="506"/>
      <c r="AD251" s="506"/>
      <c r="AE251" s="506"/>
      <c r="AF251" s="506"/>
      <c r="AG251" s="506"/>
      <c r="AH251" s="506"/>
      <c r="AI251" s="506"/>
      <c r="AJ251" s="507"/>
      <c r="AK251" s="506"/>
      <c r="AL251" s="506"/>
      <c r="AM251" s="506"/>
      <c r="AN251" s="506"/>
      <c r="AO251" s="506"/>
      <c r="AP251" s="506"/>
      <c r="AQ251" s="506"/>
      <c r="AR251" s="506"/>
      <c r="AS251" s="506"/>
      <c r="AT251" s="506"/>
      <c r="AU251" s="506"/>
      <c r="AV251" s="506"/>
      <c r="AW251" s="506"/>
      <c r="AX251" s="507"/>
      <c r="AY251" s="506"/>
      <c r="AZ251" s="506"/>
      <c r="BA251" s="506"/>
      <c r="BB251" s="506"/>
      <c r="BC251" s="506"/>
      <c r="BD251" s="506"/>
      <c r="BE251" s="506"/>
      <c r="BF251" s="506"/>
      <c r="BG251" s="506"/>
      <c r="BH251" s="506"/>
      <c r="BI251" s="506"/>
      <c r="BJ251" s="506"/>
      <c r="BK251" s="507"/>
      <c r="BL251" s="506"/>
      <c r="BM251" s="506"/>
      <c r="BN251" s="506"/>
      <c r="BO251" s="506"/>
      <c r="BP251" s="506"/>
      <c r="BQ251" s="506"/>
      <c r="BR251" s="506"/>
      <c r="BS251" s="506"/>
      <c r="BT251" s="506"/>
      <c r="BU251" s="506"/>
      <c r="BV251" s="506"/>
      <c r="BW251" s="506"/>
      <c r="BX251" s="506"/>
      <c r="BZ251" s="506"/>
      <c r="CA251" s="506"/>
      <c r="CD251" s="506"/>
      <c r="CE251" s="506"/>
    </row>
    <row r="252" spans="1:83" ht="11.25" customHeight="1">
      <c r="A252" s="506"/>
      <c r="B252" s="507"/>
      <c r="C252" s="507"/>
      <c r="D252" s="507"/>
      <c r="E252" s="506"/>
      <c r="F252" s="506"/>
      <c r="G252" s="506"/>
      <c r="H252" s="507"/>
      <c r="I252" s="506"/>
      <c r="J252" s="506"/>
      <c r="K252" s="506"/>
      <c r="L252" s="506"/>
      <c r="M252" s="506"/>
      <c r="N252" s="506"/>
      <c r="O252" s="506"/>
      <c r="P252" s="506"/>
      <c r="Q252" s="506"/>
      <c r="R252" s="506"/>
      <c r="S252" s="506"/>
      <c r="T252" s="506"/>
      <c r="U252" s="506"/>
      <c r="V252" s="506"/>
      <c r="W252" s="506"/>
      <c r="X252" s="506"/>
      <c r="Y252" s="506"/>
      <c r="Z252" s="506"/>
      <c r="AA252" s="506"/>
      <c r="AB252" s="506"/>
      <c r="AC252" s="506"/>
      <c r="AD252" s="506"/>
      <c r="AE252" s="506"/>
      <c r="AF252" s="506"/>
      <c r="AG252" s="506"/>
      <c r="AH252" s="506"/>
      <c r="AI252" s="506"/>
      <c r="AJ252" s="507"/>
      <c r="AK252" s="506"/>
      <c r="AL252" s="506"/>
      <c r="AM252" s="506"/>
      <c r="AN252" s="506"/>
      <c r="AO252" s="506"/>
      <c r="AP252" s="506"/>
      <c r="AQ252" s="506"/>
      <c r="AR252" s="506"/>
      <c r="AS252" s="506"/>
      <c r="AT252" s="506"/>
      <c r="AU252" s="506"/>
      <c r="AV252" s="506"/>
      <c r="AW252" s="506"/>
      <c r="AX252" s="507"/>
      <c r="AY252" s="506"/>
      <c r="AZ252" s="506"/>
      <c r="BA252" s="506"/>
      <c r="BB252" s="506"/>
      <c r="BC252" s="506"/>
      <c r="BD252" s="506"/>
      <c r="BE252" s="506"/>
      <c r="BF252" s="506"/>
      <c r="BG252" s="506"/>
      <c r="BH252" s="506"/>
      <c r="BI252" s="506"/>
      <c r="BJ252" s="506"/>
      <c r="BK252" s="507"/>
      <c r="BL252" s="506"/>
      <c r="BM252" s="506"/>
      <c r="BN252" s="506"/>
      <c r="BO252" s="506"/>
      <c r="BP252" s="506"/>
      <c r="BQ252" s="506"/>
      <c r="BR252" s="506"/>
      <c r="BS252" s="506"/>
      <c r="BT252" s="506"/>
      <c r="BU252" s="506"/>
      <c r="BV252" s="506"/>
      <c r="BW252" s="506"/>
      <c r="BX252" s="506"/>
      <c r="BZ252" s="506"/>
      <c r="CA252" s="506"/>
      <c r="CD252" s="506"/>
      <c r="CE252" s="506"/>
    </row>
    <row r="253" spans="1:83" ht="11.25" customHeight="1">
      <c r="A253" s="506"/>
      <c r="B253" s="507"/>
      <c r="C253" s="507"/>
      <c r="D253" s="507"/>
      <c r="E253" s="506"/>
      <c r="F253" s="506"/>
      <c r="G253" s="506"/>
      <c r="H253" s="507"/>
      <c r="I253" s="506"/>
      <c r="J253" s="506"/>
      <c r="K253" s="506"/>
      <c r="L253" s="506"/>
      <c r="M253" s="506"/>
      <c r="N253" s="506"/>
      <c r="O253" s="506"/>
      <c r="P253" s="506"/>
      <c r="Q253" s="506"/>
      <c r="R253" s="506"/>
      <c r="S253" s="506"/>
      <c r="T253" s="506"/>
      <c r="U253" s="506"/>
      <c r="V253" s="506"/>
      <c r="W253" s="506"/>
      <c r="X253" s="506"/>
      <c r="Y253" s="506"/>
      <c r="Z253" s="506"/>
      <c r="AA253" s="506"/>
      <c r="AB253" s="506"/>
      <c r="AC253" s="506"/>
      <c r="AD253" s="506"/>
      <c r="AE253" s="506"/>
      <c r="AF253" s="506"/>
      <c r="AG253" s="506"/>
      <c r="AH253" s="506"/>
      <c r="AI253" s="506"/>
      <c r="AJ253" s="507"/>
      <c r="AK253" s="506"/>
      <c r="AL253" s="506"/>
      <c r="AM253" s="506"/>
      <c r="AN253" s="506"/>
      <c r="AO253" s="506"/>
      <c r="AP253" s="506"/>
      <c r="AQ253" s="506"/>
      <c r="AR253" s="506"/>
      <c r="AS253" s="506"/>
      <c r="AT253" s="506"/>
      <c r="AU253" s="506"/>
      <c r="AV253" s="506"/>
      <c r="AW253" s="506"/>
      <c r="AX253" s="507"/>
      <c r="AY253" s="506"/>
      <c r="AZ253" s="506"/>
      <c r="BA253" s="506"/>
      <c r="BB253" s="506"/>
      <c r="BC253" s="506"/>
      <c r="BD253" s="506"/>
      <c r="BE253" s="506"/>
      <c r="BF253" s="506"/>
      <c r="BG253" s="506"/>
      <c r="BH253" s="506"/>
      <c r="BI253" s="506"/>
      <c r="BJ253" s="506"/>
      <c r="BK253" s="507"/>
      <c r="BL253" s="506"/>
      <c r="BM253" s="506"/>
      <c r="BN253" s="506"/>
      <c r="BO253" s="506"/>
      <c r="BP253" s="506"/>
      <c r="BQ253" s="506"/>
      <c r="BR253" s="506"/>
      <c r="BS253" s="506"/>
      <c r="BT253" s="506"/>
      <c r="BU253" s="506"/>
      <c r="BV253" s="506"/>
      <c r="BW253" s="506"/>
      <c r="BX253" s="506"/>
      <c r="BZ253" s="506"/>
      <c r="CA253" s="506"/>
      <c r="CD253" s="506"/>
      <c r="CE253" s="506"/>
    </row>
    <row r="254" spans="1:83" ht="11.25" customHeight="1">
      <c r="A254" s="506"/>
      <c r="B254" s="507"/>
      <c r="C254" s="507"/>
      <c r="D254" s="507"/>
      <c r="E254" s="506"/>
      <c r="F254" s="506"/>
      <c r="G254" s="506"/>
      <c r="H254" s="507"/>
      <c r="I254" s="506"/>
      <c r="J254" s="506"/>
      <c r="K254" s="506"/>
      <c r="L254" s="506"/>
      <c r="M254" s="506"/>
      <c r="N254" s="506"/>
      <c r="O254" s="506"/>
      <c r="P254" s="506"/>
      <c r="Q254" s="506"/>
      <c r="R254" s="506"/>
      <c r="S254" s="506"/>
      <c r="T254" s="506"/>
      <c r="U254" s="506"/>
      <c r="V254" s="506"/>
      <c r="W254" s="506"/>
      <c r="X254" s="506"/>
      <c r="Y254" s="506"/>
      <c r="Z254" s="506"/>
      <c r="AA254" s="506"/>
      <c r="AB254" s="506"/>
      <c r="AC254" s="506"/>
      <c r="AD254" s="506"/>
      <c r="AE254" s="506"/>
      <c r="AF254" s="506"/>
      <c r="AG254" s="506"/>
      <c r="AH254" s="506"/>
      <c r="AI254" s="506"/>
      <c r="AJ254" s="507"/>
      <c r="AK254" s="506"/>
      <c r="AL254" s="506"/>
      <c r="AM254" s="506"/>
      <c r="AN254" s="506"/>
      <c r="AO254" s="506"/>
      <c r="AP254" s="506"/>
      <c r="AQ254" s="506"/>
      <c r="AR254" s="506"/>
      <c r="AS254" s="506"/>
      <c r="AT254" s="506"/>
      <c r="AU254" s="506"/>
      <c r="AV254" s="506"/>
      <c r="AW254" s="506"/>
      <c r="AX254" s="507"/>
      <c r="AY254" s="506"/>
      <c r="AZ254" s="506"/>
      <c r="BA254" s="506"/>
      <c r="BB254" s="506"/>
      <c r="BC254" s="506"/>
      <c r="BD254" s="506"/>
      <c r="BE254" s="506"/>
      <c r="BF254" s="506"/>
      <c r="BG254" s="506"/>
      <c r="BH254" s="506"/>
      <c r="BI254" s="506"/>
      <c r="BJ254" s="506"/>
      <c r="BK254" s="507"/>
      <c r="BL254" s="506"/>
      <c r="BM254" s="506"/>
      <c r="BN254" s="506"/>
      <c r="BO254" s="506"/>
      <c r="BP254" s="506"/>
      <c r="BQ254" s="506"/>
      <c r="BR254" s="506"/>
      <c r="BS254" s="506"/>
      <c r="BT254" s="506"/>
      <c r="BU254" s="506"/>
      <c r="BV254" s="506"/>
      <c r="BW254" s="506"/>
      <c r="BX254" s="506"/>
      <c r="BZ254" s="506"/>
      <c r="CA254" s="506"/>
      <c r="CD254" s="506"/>
      <c r="CE254" s="506"/>
    </row>
    <row r="255" spans="1:83" ht="11.25" customHeight="1">
      <c r="A255" s="506"/>
      <c r="B255" s="507"/>
      <c r="C255" s="507"/>
      <c r="D255" s="507"/>
      <c r="E255" s="506"/>
      <c r="F255" s="506"/>
      <c r="G255" s="506"/>
      <c r="H255" s="507"/>
      <c r="I255" s="506"/>
      <c r="J255" s="506"/>
      <c r="K255" s="506"/>
      <c r="L255" s="506"/>
      <c r="M255" s="506"/>
      <c r="N255" s="506"/>
      <c r="O255" s="506"/>
      <c r="P255" s="506"/>
      <c r="Q255" s="506"/>
      <c r="R255" s="506"/>
      <c r="S255" s="506"/>
      <c r="T255" s="506"/>
      <c r="U255" s="506"/>
      <c r="V255" s="506"/>
      <c r="W255" s="506"/>
      <c r="X255" s="506"/>
      <c r="Y255" s="506"/>
      <c r="Z255" s="506"/>
      <c r="AA255" s="506"/>
      <c r="AB255" s="506"/>
      <c r="AC255" s="506"/>
      <c r="AD255" s="506"/>
      <c r="AE255" s="506"/>
      <c r="AF255" s="506"/>
      <c r="AG255" s="506"/>
      <c r="AH255" s="506"/>
      <c r="AI255" s="506"/>
      <c r="AJ255" s="507"/>
      <c r="AK255" s="506"/>
      <c r="AL255" s="506"/>
      <c r="AM255" s="506"/>
      <c r="AN255" s="506"/>
      <c r="AO255" s="506"/>
      <c r="AP255" s="506"/>
      <c r="AQ255" s="506"/>
      <c r="AR255" s="506"/>
      <c r="AS255" s="506"/>
      <c r="AT255" s="506"/>
      <c r="AU255" s="506"/>
      <c r="AV255" s="506"/>
      <c r="AW255" s="506"/>
      <c r="AX255" s="507"/>
      <c r="AY255" s="506"/>
      <c r="AZ255" s="506"/>
      <c r="BA255" s="506"/>
      <c r="BB255" s="506"/>
      <c r="BC255" s="506"/>
      <c r="BD255" s="506"/>
      <c r="BE255" s="506"/>
      <c r="BF255" s="506"/>
      <c r="BG255" s="506"/>
      <c r="BH255" s="506"/>
      <c r="BI255" s="506"/>
      <c r="BJ255" s="506"/>
      <c r="BK255" s="507"/>
      <c r="BL255" s="506"/>
      <c r="BM255" s="506"/>
      <c r="BN255" s="506"/>
      <c r="BO255" s="506"/>
      <c r="BP255" s="506"/>
      <c r="BQ255" s="506"/>
      <c r="BR255" s="506"/>
      <c r="BS255" s="506"/>
      <c r="BT255" s="506"/>
      <c r="BU255" s="506"/>
      <c r="BV255" s="506"/>
      <c r="BW255" s="506"/>
      <c r="BX255" s="506"/>
      <c r="BZ255" s="506"/>
      <c r="CA255" s="506"/>
      <c r="CD255" s="506"/>
      <c r="CE255" s="506"/>
    </row>
    <row r="256" spans="1:83" ht="11.25" customHeight="1">
      <c r="A256" s="506"/>
      <c r="B256" s="507"/>
      <c r="C256" s="507"/>
      <c r="D256" s="507"/>
      <c r="E256" s="506"/>
      <c r="F256" s="506"/>
      <c r="G256" s="506"/>
      <c r="H256" s="507"/>
      <c r="I256" s="506"/>
      <c r="J256" s="506"/>
      <c r="K256" s="506"/>
      <c r="L256" s="506"/>
      <c r="M256" s="506"/>
      <c r="N256" s="506"/>
      <c r="O256" s="506"/>
      <c r="P256" s="506"/>
      <c r="Q256" s="506"/>
      <c r="R256" s="506"/>
      <c r="S256" s="506"/>
      <c r="T256" s="506"/>
      <c r="U256" s="506"/>
      <c r="V256" s="506"/>
      <c r="W256" s="506"/>
      <c r="X256" s="506"/>
      <c r="Y256" s="506"/>
      <c r="Z256" s="506"/>
      <c r="AA256" s="506"/>
      <c r="AB256" s="506"/>
      <c r="AC256" s="506"/>
      <c r="AD256" s="506"/>
      <c r="AE256" s="506"/>
      <c r="AF256" s="506"/>
      <c r="AG256" s="506"/>
      <c r="AH256" s="506"/>
      <c r="AI256" s="506"/>
      <c r="AJ256" s="507"/>
      <c r="AK256" s="506"/>
      <c r="AL256" s="506"/>
      <c r="AM256" s="506"/>
      <c r="AN256" s="506"/>
      <c r="AO256" s="506"/>
      <c r="AP256" s="506"/>
      <c r="AQ256" s="506"/>
      <c r="AR256" s="506"/>
      <c r="AS256" s="506"/>
      <c r="AT256" s="506"/>
      <c r="AU256" s="506"/>
      <c r="AV256" s="506"/>
      <c r="AW256" s="506"/>
      <c r="AX256" s="507"/>
      <c r="AY256" s="506"/>
      <c r="AZ256" s="506"/>
      <c r="BA256" s="506"/>
      <c r="BB256" s="506"/>
      <c r="BC256" s="506"/>
      <c r="BD256" s="506"/>
      <c r="BE256" s="506"/>
      <c r="BF256" s="506"/>
      <c r="BG256" s="506"/>
      <c r="BH256" s="506"/>
      <c r="BI256" s="506"/>
      <c r="BJ256" s="506"/>
      <c r="BK256" s="507"/>
      <c r="BL256" s="506"/>
      <c r="BM256" s="506"/>
      <c r="BN256" s="506"/>
      <c r="BO256" s="506"/>
      <c r="BP256" s="506"/>
      <c r="BQ256" s="506"/>
      <c r="BR256" s="506"/>
      <c r="BS256" s="506"/>
      <c r="BT256" s="506"/>
      <c r="BU256" s="506"/>
      <c r="BV256" s="506"/>
      <c r="BW256" s="506"/>
      <c r="BX256" s="506"/>
      <c r="BZ256" s="506"/>
      <c r="CA256" s="506"/>
      <c r="CD256" s="506"/>
      <c r="CE256" s="506"/>
    </row>
    <row r="257" spans="1:83" ht="11.25" customHeight="1">
      <c r="A257" s="506"/>
      <c r="B257" s="507"/>
      <c r="C257" s="507"/>
      <c r="D257" s="507"/>
      <c r="E257" s="506"/>
      <c r="F257" s="506"/>
      <c r="G257" s="506"/>
      <c r="H257" s="507"/>
      <c r="I257" s="506"/>
      <c r="J257" s="506"/>
      <c r="K257" s="506"/>
      <c r="L257" s="506"/>
      <c r="M257" s="506"/>
      <c r="N257" s="506"/>
      <c r="O257" s="506"/>
      <c r="P257" s="506"/>
      <c r="Q257" s="506"/>
      <c r="R257" s="506"/>
      <c r="S257" s="506"/>
      <c r="T257" s="506"/>
      <c r="U257" s="506"/>
      <c r="V257" s="506"/>
      <c r="W257" s="506"/>
      <c r="X257" s="506"/>
      <c r="Y257" s="506"/>
      <c r="Z257" s="506"/>
      <c r="AA257" s="506"/>
      <c r="AB257" s="506"/>
      <c r="AC257" s="506"/>
      <c r="AD257" s="506"/>
      <c r="AE257" s="506"/>
      <c r="AF257" s="506"/>
      <c r="AG257" s="506"/>
      <c r="AH257" s="506"/>
      <c r="AI257" s="506"/>
      <c r="AJ257" s="507"/>
      <c r="AK257" s="506"/>
      <c r="AL257" s="506"/>
      <c r="AM257" s="506"/>
      <c r="AN257" s="506"/>
      <c r="AO257" s="506"/>
      <c r="AP257" s="506"/>
      <c r="AQ257" s="506"/>
      <c r="AR257" s="506"/>
      <c r="AS257" s="506"/>
      <c r="AT257" s="506"/>
      <c r="AU257" s="506"/>
      <c r="AV257" s="506"/>
      <c r="AW257" s="506"/>
      <c r="AX257" s="507"/>
      <c r="AY257" s="506"/>
      <c r="AZ257" s="506"/>
      <c r="BA257" s="506"/>
      <c r="BB257" s="506"/>
      <c r="BC257" s="506"/>
      <c r="BD257" s="506"/>
      <c r="BE257" s="506"/>
      <c r="BF257" s="506"/>
      <c r="BG257" s="506"/>
      <c r="BH257" s="506"/>
      <c r="BI257" s="506"/>
      <c r="BJ257" s="506"/>
      <c r="BK257" s="507"/>
      <c r="BL257" s="506"/>
      <c r="BM257" s="506"/>
      <c r="BN257" s="506"/>
      <c r="BO257" s="506"/>
      <c r="BP257" s="506"/>
      <c r="BQ257" s="506"/>
      <c r="BR257" s="506"/>
      <c r="BS257" s="506"/>
      <c r="BT257" s="506"/>
      <c r="BU257" s="506"/>
      <c r="BV257" s="506"/>
      <c r="BW257" s="506"/>
      <c r="BX257" s="506"/>
      <c r="BZ257" s="506"/>
      <c r="CA257" s="506"/>
      <c r="CD257" s="506"/>
      <c r="CE257" s="506"/>
    </row>
    <row r="258" spans="1:83" ht="11.25" customHeight="1">
      <c r="A258" s="506"/>
      <c r="B258" s="507"/>
      <c r="C258" s="507"/>
      <c r="D258" s="507"/>
      <c r="E258" s="506"/>
      <c r="F258" s="506"/>
      <c r="G258" s="506"/>
      <c r="H258" s="507"/>
      <c r="I258" s="506"/>
      <c r="J258" s="506"/>
      <c r="K258" s="506"/>
      <c r="L258" s="506"/>
      <c r="M258" s="506"/>
      <c r="N258" s="506"/>
      <c r="O258" s="506"/>
      <c r="P258" s="506"/>
      <c r="Q258" s="506"/>
      <c r="R258" s="506"/>
      <c r="S258" s="506"/>
      <c r="T258" s="506"/>
      <c r="U258" s="506"/>
      <c r="V258" s="506"/>
      <c r="W258" s="506"/>
      <c r="X258" s="506"/>
      <c r="Y258" s="506"/>
      <c r="Z258" s="506"/>
      <c r="AA258" s="506"/>
      <c r="AB258" s="506"/>
      <c r="AC258" s="506"/>
      <c r="AD258" s="506"/>
      <c r="AE258" s="506"/>
      <c r="AF258" s="506"/>
      <c r="AG258" s="506"/>
      <c r="AH258" s="506"/>
      <c r="AI258" s="506"/>
      <c r="AJ258" s="507"/>
      <c r="AK258" s="506"/>
      <c r="AL258" s="506"/>
      <c r="AM258" s="506"/>
      <c r="AN258" s="506"/>
      <c r="AO258" s="506"/>
      <c r="AP258" s="506"/>
      <c r="AQ258" s="506"/>
      <c r="AR258" s="506"/>
      <c r="AS258" s="506"/>
      <c r="AT258" s="506"/>
      <c r="AU258" s="506"/>
      <c r="AV258" s="506"/>
      <c r="AW258" s="506"/>
      <c r="AX258" s="507"/>
      <c r="AY258" s="506"/>
      <c r="AZ258" s="506"/>
      <c r="BA258" s="506"/>
      <c r="BB258" s="506"/>
      <c r="BC258" s="506"/>
      <c r="BD258" s="506"/>
      <c r="BE258" s="506"/>
      <c r="BF258" s="506"/>
      <c r="BG258" s="506"/>
      <c r="BH258" s="506"/>
      <c r="BI258" s="506"/>
      <c r="BJ258" s="506"/>
      <c r="BK258" s="507"/>
      <c r="BL258" s="506"/>
      <c r="BM258" s="506"/>
      <c r="BN258" s="506"/>
      <c r="BO258" s="506"/>
      <c r="BP258" s="506"/>
      <c r="BQ258" s="506"/>
      <c r="BR258" s="506"/>
      <c r="BS258" s="506"/>
      <c r="BT258" s="506"/>
      <c r="BU258" s="506"/>
      <c r="BV258" s="506"/>
      <c r="BW258" s="506"/>
      <c r="BX258" s="506"/>
      <c r="BZ258" s="506"/>
      <c r="CA258" s="506"/>
      <c r="CD258" s="506"/>
      <c r="CE258" s="506"/>
    </row>
    <row r="259" spans="1:83" ht="11.25" customHeight="1">
      <c r="A259" s="506"/>
      <c r="B259" s="507"/>
      <c r="C259" s="507"/>
      <c r="D259" s="507"/>
      <c r="E259" s="506"/>
      <c r="F259" s="506"/>
      <c r="G259" s="506"/>
      <c r="H259" s="507"/>
      <c r="I259" s="506"/>
      <c r="J259" s="506"/>
      <c r="K259" s="506"/>
      <c r="L259" s="506"/>
      <c r="M259" s="506"/>
      <c r="N259" s="506"/>
      <c r="O259" s="506"/>
      <c r="P259" s="506"/>
      <c r="Q259" s="506"/>
      <c r="R259" s="506"/>
      <c r="S259" s="506"/>
      <c r="T259" s="506"/>
      <c r="U259" s="506"/>
      <c r="V259" s="506"/>
      <c r="W259" s="506"/>
      <c r="X259" s="506"/>
      <c r="Y259" s="506"/>
      <c r="Z259" s="506"/>
      <c r="AA259" s="506"/>
      <c r="AB259" s="506"/>
      <c r="AC259" s="506"/>
      <c r="AD259" s="506"/>
      <c r="AE259" s="506"/>
      <c r="AF259" s="506"/>
      <c r="AG259" s="506"/>
      <c r="AH259" s="506"/>
      <c r="AI259" s="506"/>
      <c r="AJ259" s="507"/>
      <c r="AK259" s="506"/>
      <c r="AL259" s="506"/>
      <c r="AM259" s="506"/>
      <c r="AN259" s="506"/>
      <c r="AO259" s="506"/>
      <c r="AP259" s="506"/>
      <c r="AQ259" s="506"/>
      <c r="AR259" s="506"/>
      <c r="AS259" s="506"/>
      <c r="AT259" s="506"/>
      <c r="AU259" s="506"/>
      <c r="AV259" s="506"/>
      <c r="AW259" s="506"/>
      <c r="AX259" s="507"/>
      <c r="AY259" s="506"/>
      <c r="AZ259" s="506"/>
      <c r="BA259" s="506"/>
      <c r="BB259" s="506"/>
      <c r="BC259" s="506"/>
      <c r="BD259" s="506"/>
      <c r="BE259" s="506"/>
      <c r="BF259" s="506"/>
      <c r="BG259" s="506"/>
      <c r="BH259" s="506"/>
      <c r="BI259" s="506"/>
      <c r="BJ259" s="506"/>
      <c r="BK259" s="507"/>
      <c r="BL259" s="506"/>
      <c r="BM259" s="506"/>
      <c r="BN259" s="506"/>
      <c r="BO259" s="506"/>
      <c r="BP259" s="506"/>
      <c r="BQ259" s="506"/>
      <c r="BR259" s="506"/>
      <c r="BS259" s="506"/>
      <c r="BT259" s="506"/>
      <c r="BU259" s="506"/>
      <c r="BV259" s="506"/>
      <c r="BW259" s="506"/>
      <c r="BX259" s="506"/>
      <c r="BZ259" s="506"/>
      <c r="CA259" s="506"/>
      <c r="CD259" s="506"/>
      <c r="CE259" s="506"/>
    </row>
    <row r="260" spans="1:83" ht="11.25" customHeight="1">
      <c r="A260" s="506"/>
      <c r="B260" s="507"/>
      <c r="C260" s="507"/>
      <c r="D260" s="507"/>
      <c r="E260" s="506"/>
      <c r="F260" s="506"/>
      <c r="G260" s="506"/>
      <c r="H260" s="507"/>
      <c r="I260" s="506"/>
      <c r="J260" s="506"/>
      <c r="K260" s="506"/>
      <c r="L260" s="506"/>
      <c r="M260" s="506"/>
      <c r="N260" s="506"/>
      <c r="O260" s="506"/>
      <c r="P260" s="506"/>
      <c r="Q260" s="506"/>
      <c r="R260" s="506"/>
      <c r="S260" s="506"/>
      <c r="T260" s="506"/>
      <c r="U260" s="506"/>
      <c r="V260" s="506"/>
      <c r="W260" s="506"/>
      <c r="X260" s="506"/>
      <c r="Y260" s="506"/>
      <c r="Z260" s="506"/>
      <c r="AA260" s="506"/>
      <c r="AB260" s="506"/>
      <c r="AC260" s="506"/>
      <c r="AD260" s="506"/>
      <c r="AE260" s="506"/>
      <c r="AF260" s="506"/>
      <c r="AG260" s="506"/>
      <c r="AH260" s="506"/>
      <c r="AI260" s="506"/>
      <c r="AJ260" s="507"/>
      <c r="AK260" s="506"/>
      <c r="AL260" s="506"/>
      <c r="AM260" s="506"/>
      <c r="AN260" s="506"/>
      <c r="AO260" s="506"/>
      <c r="AP260" s="506"/>
      <c r="AQ260" s="506"/>
      <c r="AR260" s="506"/>
      <c r="AS260" s="506"/>
      <c r="AT260" s="506"/>
      <c r="AU260" s="506"/>
      <c r="AV260" s="506"/>
      <c r="AW260" s="506"/>
      <c r="AX260" s="507"/>
      <c r="AY260" s="506"/>
      <c r="AZ260" s="506"/>
      <c r="BA260" s="506"/>
      <c r="BB260" s="506"/>
      <c r="BC260" s="506"/>
      <c r="BD260" s="506"/>
      <c r="BE260" s="506"/>
      <c r="BF260" s="506"/>
      <c r="BG260" s="506"/>
      <c r="BH260" s="506"/>
      <c r="BI260" s="506"/>
      <c r="BJ260" s="506"/>
      <c r="BK260" s="507"/>
      <c r="BL260" s="506"/>
      <c r="BM260" s="506"/>
      <c r="BN260" s="506"/>
      <c r="BO260" s="506"/>
      <c r="BP260" s="506"/>
      <c r="BQ260" s="506"/>
      <c r="BR260" s="506"/>
      <c r="BS260" s="506"/>
      <c r="BT260" s="506"/>
      <c r="BU260" s="506"/>
      <c r="BV260" s="506"/>
      <c r="BW260" s="506"/>
      <c r="BX260" s="506"/>
      <c r="BZ260" s="506"/>
      <c r="CA260" s="506"/>
      <c r="CD260" s="506"/>
      <c r="CE260" s="506"/>
    </row>
    <row r="261" spans="1:83" ht="11.25" customHeight="1">
      <c r="A261" s="506"/>
      <c r="B261" s="507"/>
      <c r="C261" s="507"/>
      <c r="D261" s="507"/>
      <c r="E261" s="506"/>
      <c r="F261" s="506"/>
      <c r="G261" s="506"/>
      <c r="H261" s="507"/>
      <c r="I261" s="506"/>
      <c r="J261" s="506"/>
      <c r="K261" s="506"/>
      <c r="L261" s="506"/>
      <c r="M261" s="506"/>
      <c r="N261" s="506"/>
      <c r="O261" s="506"/>
      <c r="P261" s="506"/>
      <c r="Q261" s="506"/>
      <c r="R261" s="506"/>
      <c r="S261" s="506"/>
      <c r="T261" s="506"/>
      <c r="U261" s="506"/>
      <c r="V261" s="506"/>
      <c r="W261" s="506"/>
      <c r="X261" s="506"/>
      <c r="Y261" s="506"/>
      <c r="Z261" s="506"/>
      <c r="AA261" s="506"/>
      <c r="AB261" s="506"/>
      <c r="AC261" s="506"/>
      <c r="AD261" s="506"/>
      <c r="AE261" s="506"/>
      <c r="AF261" s="506"/>
      <c r="AG261" s="506"/>
      <c r="AH261" s="506"/>
      <c r="AI261" s="506"/>
      <c r="AJ261" s="507"/>
      <c r="AK261" s="506"/>
      <c r="AL261" s="506"/>
      <c r="AM261" s="506"/>
      <c r="AN261" s="506"/>
      <c r="AO261" s="506"/>
      <c r="AP261" s="506"/>
      <c r="AQ261" s="506"/>
      <c r="AR261" s="506"/>
      <c r="AS261" s="506"/>
      <c r="AT261" s="506"/>
      <c r="AU261" s="506"/>
      <c r="AV261" s="506"/>
      <c r="AW261" s="506"/>
      <c r="AX261" s="507"/>
      <c r="AY261" s="506"/>
      <c r="AZ261" s="506"/>
      <c r="BA261" s="506"/>
      <c r="BB261" s="506"/>
      <c r="BC261" s="506"/>
      <c r="BD261" s="506"/>
      <c r="BE261" s="506"/>
      <c r="BF261" s="506"/>
      <c r="BG261" s="506"/>
      <c r="BH261" s="506"/>
      <c r="BI261" s="506"/>
      <c r="BJ261" s="506"/>
      <c r="BK261" s="507"/>
      <c r="BL261" s="506"/>
      <c r="BM261" s="506"/>
      <c r="BN261" s="506"/>
      <c r="BO261" s="506"/>
      <c r="BP261" s="506"/>
      <c r="BQ261" s="506"/>
      <c r="BR261" s="506"/>
      <c r="BS261" s="506"/>
      <c r="BT261" s="506"/>
      <c r="BU261" s="506"/>
      <c r="BV261" s="506"/>
      <c r="BW261" s="506"/>
      <c r="BX261" s="506"/>
      <c r="BZ261" s="506"/>
      <c r="CA261" s="506"/>
      <c r="CD261" s="506"/>
      <c r="CE261" s="506"/>
    </row>
    <row r="262" spans="1:83" ht="11.25" customHeight="1">
      <c r="A262" s="506"/>
      <c r="B262" s="507"/>
      <c r="C262" s="507"/>
      <c r="D262" s="507"/>
      <c r="E262" s="506"/>
      <c r="F262" s="506"/>
      <c r="G262" s="506"/>
      <c r="H262" s="507"/>
      <c r="I262" s="506"/>
      <c r="J262" s="506"/>
      <c r="K262" s="506"/>
      <c r="L262" s="506"/>
      <c r="M262" s="506"/>
      <c r="N262" s="506"/>
      <c r="O262" s="506"/>
      <c r="P262" s="506"/>
      <c r="Q262" s="506"/>
      <c r="R262" s="506"/>
      <c r="S262" s="506"/>
      <c r="T262" s="506"/>
      <c r="U262" s="506"/>
      <c r="V262" s="506"/>
      <c r="W262" s="506"/>
      <c r="X262" s="506"/>
      <c r="Y262" s="506"/>
      <c r="Z262" s="506"/>
      <c r="AA262" s="506"/>
      <c r="AB262" s="506"/>
      <c r="AC262" s="506"/>
      <c r="AD262" s="506"/>
      <c r="AE262" s="506"/>
      <c r="AF262" s="506"/>
      <c r="AG262" s="506"/>
      <c r="AH262" s="506"/>
      <c r="AI262" s="506"/>
      <c r="AJ262" s="507"/>
      <c r="AK262" s="506"/>
      <c r="AL262" s="506"/>
      <c r="AM262" s="506"/>
      <c r="AN262" s="506"/>
      <c r="AO262" s="506"/>
      <c r="AP262" s="506"/>
      <c r="AQ262" s="506"/>
      <c r="AR262" s="506"/>
      <c r="AS262" s="506"/>
      <c r="AT262" s="506"/>
      <c r="AU262" s="506"/>
      <c r="AV262" s="506"/>
      <c r="AW262" s="506"/>
      <c r="AX262" s="507"/>
      <c r="AY262" s="506"/>
      <c r="AZ262" s="506"/>
      <c r="BA262" s="506"/>
      <c r="BB262" s="506"/>
      <c r="BC262" s="506"/>
      <c r="BD262" s="506"/>
      <c r="BE262" s="506"/>
      <c r="BF262" s="506"/>
      <c r="BG262" s="506"/>
      <c r="BH262" s="506"/>
      <c r="BI262" s="506"/>
      <c r="BJ262" s="506"/>
      <c r="BK262" s="507"/>
      <c r="BL262" s="506"/>
      <c r="BM262" s="506"/>
      <c r="BN262" s="506"/>
      <c r="BO262" s="506"/>
      <c r="BP262" s="506"/>
      <c r="BQ262" s="506"/>
      <c r="BR262" s="506"/>
      <c r="BS262" s="506"/>
      <c r="BT262" s="506"/>
      <c r="BU262" s="506"/>
      <c r="BV262" s="506"/>
      <c r="BW262" s="506"/>
      <c r="BX262" s="506"/>
      <c r="BZ262" s="506"/>
      <c r="CA262" s="506"/>
      <c r="CD262" s="506"/>
      <c r="CE262" s="506"/>
    </row>
    <row r="263" spans="1:83" ht="11.25" customHeight="1">
      <c r="A263" s="506"/>
      <c r="B263" s="507"/>
      <c r="C263" s="507"/>
      <c r="D263" s="507"/>
      <c r="E263" s="506"/>
      <c r="F263" s="506"/>
      <c r="G263" s="506"/>
      <c r="H263" s="507"/>
      <c r="I263" s="506"/>
      <c r="J263" s="506"/>
      <c r="K263" s="506"/>
      <c r="L263" s="506"/>
      <c r="M263" s="506"/>
      <c r="N263" s="506"/>
      <c r="O263" s="506"/>
      <c r="P263" s="506"/>
      <c r="Q263" s="506"/>
      <c r="R263" s="506"/>
      <c r="S263" s="506"/>
      <c r="T263" s="506"/>
      <c r="U263" s="506"/>
      <c r="V263" s="506"/>
      <c r="W263" s="506"/>
      <c r="X263" s="506"/>
      <c r="Y263" s="506"/>
      <c r="Z263" s="506"/>
      <c r="AA263" s="506"/>
      <c r="AB263" s="506"/>
      <c r="AC263" s="506"/>
      <c r="AD263" s="506"/>
      <c r="AE263" s="506"/>
      <c r="AF263" s="506"/>
      <c r="AG263" s="506"/>
      <c r="AH263" s="506"/>
      <c r="AI263" s="506"/>
      <c r="AJ263" s="507"/>
      <c r="AK263" s="506"/>
      <c r="AL263" s="506"/>
      <c r="AM263" s="506"/>
      <c r="AN263" s="506"/>
      <c r="AO263" s="506"/>
      <c r="AP263" s="506"/>
      <c r="AQ263" s="506"/>
      <c r="AR263" s="506"/>
      <c r="AS263" s="506"/>
      <c r="AT263" s="506"/>
      <c r="AU263" s="506"/>
      <c r="AV263" s="506"/>
      <c r="AW263" s="506"/>
      <c r="AX263" s="507"/>
      <c r="AY263" s="506"/>
      <c r="AZ263" s="506"/>
      <c r="BA263" s="506"/>
      <c r="BB263" s="506"/>
      <c r="BC263" s="506"/>
      <c r="BD263" s="506"/>
      <c r="BE263" s="506"/>
      <c r="BF263" s="506"/>
      <c r="BG263" s="506"/>
      <c r="BH263" s="506"/>
      <c r="BI263" s="506"/>
      <c r="BJ263" s="506"/>
      <c r="BK263" s="507"/>
      <c r="BL263" s="506"/>
      <c r="BM263" s="506"/>
      <c r="BN263" s="506"/>
      <c r="BO263" s="506"/>
      <c r="BP263" s="506"/>
      <c r="BQ263" s="506"/>
      <c r="BR263" s="506"/>
      <c r="BS263" s="506"/>
      <c r="BT263" s="506"/>
      <c r="BU263" s="506"/>
      <c r="BV263" s="506"/>
      <c r="BW263" s="506"/>
      <c r="BX263" s="506"/>
      <c r="BZ263" s="506"/>
      <c r="CA263" s="506"/>
      <c r="CD263" s="506"/>
      <c r="CE263" s="506"/>
    </row>
    <row r="264" spans="1:83" ht="11.25" customHeight="1">
      <c r="A264" s="506"/>
      <c r="B264" s="507"/>
      <c r="C264" s="507"/>
      <c r="D264" s="507"/>
      <c r="E264" s="506"/>
      <c r="F264" s="506"/>
      <c r="G264" s="506"/>
      <c r="H264" s="507"/>
      <c r="I264" s="506"/>
      <c r="J264" s="506"/>
      <c r="K264" s="506"/>
      <c r="L264" s="506"/>
      <c r="M264" s="506"/>
      <c r="N264" s="506"/>
      <c r="O264" s="506"/>
      <c r="P264" s="506"/>
      <c r="Q264" s="506"/>
      <c r="R264" s="506"/>
      <c r="S264" s="506"/>
      <c r="T264" s="506"/>
      <c r="U264" s="506"/>
      <c r="V264" s="506"/>
      <c r="W264" s="506"/>
      <c r="X264" s="506"/>
      <c r="Y264" s="506"/>
      <c r="Z264" s="506"/>
      <c r="AA264" s="506"/>
      <c r="AB264" s="506"/>
      <c r="AC264" s="506"/>
      <c r="AD264" s="506"/>
      <c r="AE264" s="506"/>
      <c r="AF264" s="506"/>
      <c r="AG264" s="506"/>
      <c r="AH264" s="506"/>
      <c r="AI264" s="506"/>
      <c r="AJ264" s="507"/>
      <c r="AK264" s="506"/>
      <c r="AL264" s="506"/>
      <c r="AM264" s="506"/>
      <c r="AN264" s="506"/>
      <c r="AO264" s="506"/>
      <c r="AP264" s="506"/>
      <c r="AQ264" s="506"/>
      <c r="AR264" s="506"/>
      <c r="AS264" s="506"/>
      <c r="AT264" s="506"/>
      <c r="AU264" s="506"/>
      <c r="AV264" s="506"/>
      <c r="AW264" s="506"/>
      <c r="AX264" s="507"/>
      <c r="AY264" s="506"/>
      <c r="AZ264" s="506"/>
      <c r="BA264" s="506"/>
      <c r="BB264" s="506"/>
      <c r="BC264" s="506"/>
      <c r="BD264" s="506"/>
      <c r="BE264" s="506"/>
      <c r="BF264" s="506"/>
      <c r="BG264" s="506"/>
      <c r="BH264" s="506"/>
      <c r="BI264" s="506"/>
      <c r="BJ264" s="506"/>
      <c r="BK264" s="507"/>
      <c r="BL264" s="506"/>
      <c r="BM264" s="506"/>
      <c r="BN264" s="506"/>
      <c r="BO264" s="506"/>
      <c r="BP264" s="506"/>
      <c r="BQ264" s="506"/>
      <c r="BR264" s="506"/>
      <c r="BS264" s="506"/>
      <c r="BT264" s="506"/>
      <c r="BU264" s="506"/>
      <c r="BV264" s="506"/>
      <c r="BW264" s="506"/>
      <c r="BX264" s="506"/>
      <c r="BZ264" s="506"/>
      <c r="CA264" s="506"/>
      <c r="CD264" s="506"/>
      <c r="CE264" s="506"/>
    </row>
    <row r="265" spans="1:83" ht="11.25" customHeight="1">
      <c r="A265" s="506"/>
      <c r="B265" s="507"/>
      <c r="C265" s="507"/>
      <c r="D265" s="507"/>
      <c r="E265" s="506"/>
      <c r="F265" s="506"/>
      <c r="G265" s="506"/>
      <c r="H265" s="507"/>
      <c r="I265" s="506"/>
      <c r="J265" s="506"/>
      <c r="K265" s="506"/>
      <c r="L265" s="506"/>
      <c r="M265" s="506"/>
      <c r="N265" s="506"/>
      <c r="O265" s="506"/>
      <c r="P265" s="506"/>
      <c r="Q265" s="506"/>
      <c r="R265" s="506"/>
      <c r="S265" s="506"/>
      <c r="T265" s="506"/>
      <c r="U265" s="506"/>
      <c r="V265" s="506"/>
      <c r="W265" s="506"/>
      <c r="X265" s="506"/>
      <c r="Y265" s="506"/>
      <c r="Z265" s="506"/>
      <c r="AA265" s="506"/>
      <c r="AB265" s="506"/>
      <c r="AC265" s="506"/>
      <c r="AD265" s="506"/>
      <c r="AE265" s="506"/>
      <c r="AF265" s="506"/>
      <c r="AG265" s="506"/>
      <c r="AH265" s="506"/>
      <c r="AI265" s="506"/>
      <c r="AJ265" s="507"/>
      <c r="AK265" s="506"/>
      <c r="AL265" s="506"/>
      <c r="AM265" s="506"/>
      <c r="AN265" s="506"/>
      <c r="AO265" s="506"/>
      <c r="AP265" s="506"/>
      <c r="AQ265" s="506"/>
      <c r="AR265" s="506"/>
      <c r="AS265" s="506"/>
      <c r="AT265" s="506"/>
      <c r="AU265" s="506"/>
      <c r="AV265" s="506"/>
      <c r="AW265" s="506"/>
      <c r="AX265" s="507"/>
      <c r="AY265" s="506"/>
      <c r="AZ265" s="506"/>
      <c r="BA265" s="506"/>
      <c r="BB265" s="506"/>
      <c r="BC265" s="506"/>
      <c r="BD265" s="506"/>
      <c r="BE265" s="506"/>
      <c r="BF265" s="506"/>
      <c r="BG265" s="506"/>
      <c r="BH265" s="506"/>
      <c r="BI265" s="506"/>
      <c r="BJ265" s="506"/>
      <c r="BK265" s="507"/>
      <c r="BL265" s="506"/>
      <c r="BM265" s="506"/>
      <c r="BN265" s="506"/>
      <c r="BO265" s="506"/>
      <c r="BP265" s="506"/>
      <c r="BQ265" s="506"/>
      <c r="BR265" s="506"/>
      <c r="BS265" s="506"/>
      <c r="BT265" s="506"/>
      <c r="BU265" s="506"/>
      <c r="BV265" s="506"/>
      <c r="BW265" s="506"/>
      <c r="BX265" s="506"/>
      <c r="BZ265" s="506"/>
      <c r="CA265" s="506"/>
      <c r="CD265" s="506"/>
      <c r="CE265" s="506"/>
    </row>
    <row r="266" spans="1:83" ht="11.25" customHeight="1">
      <c r="A266" s="506"/>
      <c r="B266" s="507"/>
      <c r="C266" s="507"/>
      <c r="D266" s="507"/>
      <c r="E266" s="506"/>
      <c r="F266" s="506"/>
      <c r="G266" s="506"/>
      <c r="H266" s="507"/>
      <c r="I266" s="506"/>
      <c r="J266" s="506"/>
      <c r="K266" s="506"/>
      <c r="L266" s="506"/>
      <c r="M266" s="506"/>
      <c r="N266" s="506"/>
      <c r="O266" s="506"/>
      <c r="P266" s="506"/>
      <c r="Q266" s="506"/>
      <c r="R266" s="506"/>
      <c r="S266" s="506"/>
      <c r="T266" s="506"/>
      <c r="U266" s="506"/>
      <c r="V266" s="506"/>
      <c r="W266" s="506"/>
      <c r="X266" s="506"/>
      <c r="Y266" s="506"/>
      <c r="Z266" s="506"/>
      <c r="AA266" s="506"/>
      <c r="AB266" s="506"/>
      <c r="AC266" s="506"/>
      <c r="AD266" s="506"/>
      <c r="AE266" s="506"/>
      <c r="AF266" s="506"/>
      <c r="AG266" s="506"/>
      <c r="AH266" s="506"/>
      <c r="AI266" s="506"/>
      <c r="AJ266" s="507"/>
      <c r="AK266" s="506"/>
      <c r="AL266" s="506"/>
      <c r="AM266" s="506"/>
      <c r="AN266" s="506"/>
      <c r="AO266" s="506"/>
      <c r="AP266" s="506"/>
      <c r="AQ266" s="506"/>
      <c r="AR266" s="506"/>
      <c r="AS266" s="506"/>
      <c r="AT266" s="506"/>
      <c r="AU266" s="506"/>
      <c r="AV266" s="506"/>
      <c r="AW266" s="506"/>
      <c r="AX266" s="507"/>
      <c r="AY266" s="506"/>
      <c r="AZ266" s="506"/>
      <c r="BA266" s="506"/>
      <c r="BB266" s="506"/>
      <c r="BC266" s="506"/>
      <c r="BD266" s="506"/>
      <c r="BE266" s="506"/>
      <c r="BF266" s="506"/>
      <c r="BG266" s="506"/>
      <c r="BH266" s="506"/>
      <c r="BI266" s="506"/>
      <c r="BJ266" s="506"/>
      <c r="BK266" s="507"/>
      <c r="BL266" s="506"/>
      <c r="BM266" s="506"/>
      <c r="BN266" s="506"/>
      <c r="BO266" s="506"/>
      <c r="BP266" s="506"/>
      <c r="BQ266" s="506"/>
      <c r="BR266" s="506"/>
      <c r="BS266" s="506"/>
      <c r="BT266" s="506"/>
      <c r="BU266" s="506"/>
      <c r="BV266" s="506"/>
      <c r="BW266" s="506"/>
      <c r="BX266" s="506"/>
      <c r="BZ266" s="506"/>
      <c r="CA266" s="506"/>
      <c r="CD266" s="506"/>
      <c r="CE266" s="506"/>
    </row>
    <row r="267" spans="1:83" ht="11.25" customHeight="1">
      <c r="A267" s="506"/>
      <c r="B267" s="507"/>
      <c r="C267" s="507"/>
      <c r="D267" s="507"/>
      <c r="E267" s="506"/>
      <c r="F267" s="506"/>
      <c r="G267" s="506"/>
      <c r="H267" s="507"/>
      <c r="I267" s="506"/>
      <c r="J267" s="506"/>
      <c r="K267" s="506"/>
      <c r="L267" s="506"/>
      <c r="M267" s="506"/>
      <c r="N267" s="506"/>
      <c r="O267" s="506"/>
      <c r="P267" s="506"/>
      <c r="Q267" s="506"/>
      <c r="R267" s="506"/>
      <c r="S267" s="506"/>
      <c r="T267" s="506"/>
      <c r="U267" s="506"/>
      <c r="V267" s="506"/>
      <c r="W267" s="506"/>
      <c r="X267" s="506"/>
      <c r="Y267" s="506"/>
      <c r="Z267" s="506"/>
      <c r="AA267" s="506"/>
      <c r="AB267" s="506"/>
      <c r="AC267" s="506"/>
      <c r="AD267" s="506"/>
      <c r="AE267" s="506"/>
      <c r="AF267" s="506"/>
      <c r="AG267" s="506"/>
      <c r="AH267" s="506"/>
      <c r="AI267" s="506"/>
      <c r="AJ267" s="507"/>
      <c r="AK267" s="506"/>
      <c r="AL267" s="506"/>
      <c r="AM267" s="506"/>
      <c r="AN267" s="506"/>
      <c r="AO267" s="506"/>
      <c r="AP267" s="506"/>
      <c r="AQ267" s="506"/>
      <c r="AR267" s="506"/>
      <c r="AS267" s="506"/>
      <c r="AT267" s="506"/>
      <c r="AU267" s="506"/>
      <c r="AV267" s="506"/>
      <c r="AW267" s="506"/>
      <c r="AX267" s="507"/>
      <c r="AY267" s="506"/>
      <c r="AZ267" s="506"/>
      <c r="BA267" s="506"/>
      <c r="BB267" s="506"/>
      <c r="BC267" s="506"/>
      <c r="BD267" s="506"/>
      <c r="BE267" s="506"/>
      <c r="BF267" s="506"/>
      <c r="BG267" s="506"/>
      <c r="BH267" s="506"/>
      <c r="BI267" s="506"/>
      <c r="BJ267" s="506"/>
      <c r="BK267" s="507"/>
      <c r="BL267" s="506"/>
      <c r="BM267" s="506"/>
      <c r="BN267" s="506"/>
      <c r="BO267" s="506"/>
      <c r="BP267" s="506"/>
      <c r="BQ267" s="506"/>
      <c r="BR267" s="506"/>
      <c r="BS267" s="506"/>
      <c r="BT267" s="506"/>
      <c r="BU267" s="506"/>
      <c r="BV267" s="506"/>
      <c r="BW267" s="506"/>
      <c r="BX267" s="506"/>
      <c r="BZ267" s="506"/>
      <c r="CA267" s="506"/>
      <c r="CD267" s="506"/>
      <c r="CE267" s="506"/>
    </row>
    <row r="268" spans="1:83" ht="11.25" customHeight="1">
      <c r="A268" s="506"/>
      <c r="B268" s="507"/>
      <c r="C268" s="507"/>
      <c r="D268" s="507"/>
      <c r="E268" s="506"/>
      <c r="F268" s="506"/>
      <c r="G268" s="506"/>
      <c r="H268" s="507"/>
      <c r="I268" s="506"/>
      <c r="J268" s="506"/>
      <c r="K268" s="506"/>
      <c r="L268" s="506"/>
      <c r="M268" s="506"/>
      <c r="N268" s="506"/>
      <c r="O268" s="506"/>
      <c r="P268" s="506"/>
      <c r="Q268" s="506"/>
      <c r="R268" s="506"/>
      <c r="S268" s="506"/>
      <c r="T268" s="506"/>
      <c r="U268" s="506"/>
      <c r="V268" s="506"/>
      <c r="W268" s="506"/>
      <c r="X268" s="506"/>
      <c r="Y268" s="506"/>
      <c r="Z268" s="506"/>
      <c r="AA268" s="506"/>
      <c r="AB268" s="506"/>
      <c r="AC268" s="506"/>
      <c r="AD268" s="506"/>
      <c r="AE268" s="506"/>
      <c r="AF268" s="506"/>
      <c r="AG268" s="506"/>
      <c r="AH268" s="506"/>
      <c r="AI268" s="506"/>
      <c r="AJ268" s="507"/>
      <c r="AK268" s="506"/>
      <c r="AL268" s="506"/>
      <c r="AM268" s="506"/>
      <c r="AN268" s="506"/>
      <c r="AO268" s="506"/>
      <c r="AP268" s="506"/>
      <c r="AQ268" s="506"/>
      <c r="AR268" s="506"/>
      <c r="AS268" s="506"/>
      <c r="AT268" s="506"/>
      <c r="AU268" s="506"/>
      <c r="AV268" s="506"/>
      <c r="AW268" s="506"/>
      <c r="AX268" s="507"/>
      <c r="AY268" s="506"/>
      <c r="AZ268" s="506"/>
      <c r="BA268" s="506"/>
      <c r="BB268" s="506"/>
      <c r="BC268" s="506"/>
      <c r="BD268" s="506"/>
      <c r="BE268" s="506"/>
      <c r="BF268" s="506"/>
      <c r="BG268" s="506"/>
      <c r="BH268" s="506"/>
      <c r="BI268" s="506"/>
      <c r="BJ268" s="506"/>
      <c r="BK268" s="507"/>
      <c r="BL268" s="506"/>
      <c r="BM268" s="506"/>
      <c r="BN268" s="506"/>
      <c r="BO268" s="506"/>
      <c r="BP268" s="506"/>
      <c r="BQ268" s="506"/>
      <c r="BR268" s="506"/>
      <c r="BS268" s="506"/>
      <c r="BT268" s="506"/>
      <c r="BU268" s="506"/>
      <c r="BV268" s="506"/>
      <c r="BW268" s="506"/>
      <c r="BX268" s="506"/>
      <c r="BZ268" s="506"/>
      <c r="CA268" s="506"/>
      <c r="CD268" s="506"/>
      <c r="CE268" s="506"/>
    </row>
    <row r="269" spans="1:83" ht="11.25" customHeight="1">
      <c r="A269" s="506"/>
      <c r="B269" s="507"/>
      <c r="C269" s="507"/>
      <c r="D269" s="507"/>
      <c r="E269" s="506"/>
      <c r="F269" s="506"/>
      <c r="G269" s="506"/>
      <c r="H269" s="507"/>
      <c r="I269" s="506"/>
      <c r="J269" s="506"/>
      <c r="K269" s="506"/>
      <c r="L269" s="506"/>
      <c r="M269" s="506"/>
      <c r="N269" s="506"/>
      <c r="O269" s="506"/>
      <c r="P269" s="506"/>
      <c r="Q269" s="506"/>
      <c r="R269" s="506"/>
      <c r="S269" s="506"/>
      <c r="T269" s="506"/>
      <c r="U269" s="506"/>
      <c r="V269" s="506"/>
      <c r="W269" s="506"/>
      <c r="X269" s="506"/>
      <c r="Y269" s="506"/>
      <c r="Z269" s="506"/>
      <c r="AA269" s="506"/>
      <c r="AB269" s="506"/>
      <c r="AC269" s="506"/>
      <c r="AD269" s="506"/>
      <c r="AE269" s="506"/>
      <c r="AF269" s="506"/>
      <c r="AG269" s="506"/>
      <c r="AH269" s="506"/>
      <c r="AI269" s="506"/>
      <c r="AJ269" s="507"/>
      <c r="AK269" s="506"/>
      <c r="AL269" s="506"/>
      <c r="AM269" s="506"/>
      <c r="AN269" s="506"/>
      <c r="AO269" s="506"/>
      <c r="AP269" s="506"/>
      <c r="AQ269" s="506"/>
      <c r="AR269" s="506"/>
      <c r="AS269" s="506"/>
      <c r="AT269" s="506"/>
      <c r="AU269" s="506"/>
      <c r="AV269" s="506"/>
      <c r="AW269" s="506"/>
      <c r="AX269" s="507"/>
      <c r="AY269" s="506"/>
      <c r="AZ269" s="506"/>
      <c r="BA269" s="506"/>
      <c r="BB269" s="506"/>
      <c r="BC269" s="506"/>
      <c r="BD269" s="506"/>
      <c r="BE269" s="506"/>
      <c r="BF269" s="506"/>
      <c r="BG269" s="506"/>
      <c r="BH269" s="506"/>
      <c r="BI269" s="506"/>
      <c r="BJ269" s="506"/>
      <c r="BK269" s="507"/>
      <c r="BL269" s="506"/>
      <c r="BM269" s="506"/>
      <c r="BN269" s="506"/>
      <c r="BO269" s="506"/>
      <c r="BP269" s="506"/>
      <c r="BQ269" s="506"/>
      <c r="BR269" s="506"/>
      <c r="BS269" s="506"/>
      <c r="BT269" s="506"/>
      <c r="BU269" s="506"/>
      <c r="BV269" s="506"/>
      <c r="BW269" s="506"/>
      <c r="BX269" s="506"/>
      <c r="BZ269" s="506"/>
      <c r="CA269" s="506"/>
      <c r="CD269" s="506"/>
      <c r="CE269" s="506"/>
    </row>
    <row r="270" spans="1:83" ht="11.25" customHeight="1">
      <c r="A270" s="506"/>
      <c r="B270" s="507"/>
      <c r="C270" s="507"/>
      <c r="D270" s="507"/>
      <c r="E270" s="506"/>
      <c r="F270" s="506"/>
      <c r="G270" s="506"/>
      <c r="H270" s="507"/>
      <c r="I270" s="506"/>
      <c r="J270" s="506"/>
      <c r="K270" s="506"/>
      <c r="L270" s="506"/>
      <c r="M270" s="506"/>
      <c r="N270" s="506"/>
      <c r="O270" s="506"/>
      <c r="P270" s="506"/>
      <c r="Q270" s="506"/>
      <c r="R270" s="506"/>
      <c r="S270" s="506"/>
      <c r="T270" s="506"/>
      <c r="U270" s="506"/>
      <c r="V270" s="506"/>
      <c r="W270" s="506"/>
      <c r="X270" s="506"/>
      <c r="Y270" s="506"/>
      <c r="Z270" s="506"/>
      <c r="AA270" s="506"/>
      <c r="AB270" s="506"/>
      <c r="AC270" s="506"/>
      <c r="AD270" s="506"/>
      <c r="AE270" s="506"/>
      <c r="AF270" s="506"/>
      <c r="AG270" s="506"/>
      <c r="AH270" s="506"/>
      <c r="AI270" s="506"/>
      <c r="AJ270" s="507"/>
      <c r="AK270" s="506"/>
      <c r="AL270" s="506"/>
      <c r="AM270" s="506"/>
      <c r="AN270" s="506"/>
      <c r="AO270" s="506"/>
      <c r="AP270" s="506"/>
      <c r="AQ270" s="506"/>
      <c r="AR270" s="506"/>
      <c r="AS270" s="506"/>
      <c r="AT270" s="506"/>
      <c r="AU270" s="506"/>
      <c r="AV270" s="506"/>
      <c r="AW270" s="506"/>
      <c r="AX270" s="507"/>
      <c r="AY270" s="506"/>
      <c r="AZ270" s="506"/>
      <c r="BA270" s="506"/>
      <c r="BB270" s="506"/>
      <c r="BC270" s="506"/>
      <c r="BD270" s="506"/>
      <c r="BE270" s="506"/>
      <c r="BF270" s="506"/>
      <c r="BG270" s="506"/>
      <c r="BH270" s="506"/>
      <c r="BI270" s="506"/>
      <c r="BJ270" s="506"/>
      <c r="BK270" s="507"/>
      <c r="BL270" s="506"/>
      <c r="BM270" s="506"/>
      <c r="BN270" s="506"/>
      <c r="BO270" s="506"/>
      <c r="BP270" s="506"/>
      <c r="BQ270" s="506"/>
      <c r="BR270" s="506"/>
      <c r="BS270" s="506"/>
      <c r="BT270" s="506"/>
      <c r="BU270" s="506"/>
      <c r="BV270" s="506"/>
      <c r="BW270" s="506"/>
      <c r="BX270" s="506"/>
      <c r="BZ270" s="506"/>
      <c r="CA270" s="506"/>
      <c r="CD270" s="506"/>
      <c r="CE270" s="506"/>
    </row>
    <row r="271" spans="1:83" ht="11.25" customHeight="1">
      <c r="A271" s="506"/>
      <c r="B271" s="507"/>
      <c r="C271" s="507"/>
      <c r="D271" s="507"/>
      <c r="E271" s="506"/>
      <c r="F271" s="506"/>
      <c r="G271" s="506"/>
      <c r="H271" s="507"/>
      <c r="I271" s="506"/>
      <c r="J271" s="506"/>
      <c r="K271" s="506"/>
      <c r="L271" s="506"/>
      <c r="M271" s="506"/>
      <c r="N271" s="506"/>
      <c r="O271" s="506"/>
      <c r="P271" s="506"/>
      <c r="Q271" s="506"/>
      <c r="R271" s="506"/>
      <c r="S271" s="506"/>
      <c r="T271" s="506"/>
      <c r="U271" s="506"/>
      <c r="V271" s="506"/>
      <c r="W271" s="506"/>
      <c r="X271" s="506"/>
      <c r="Y271" s="506"/>
      <c r="Z271" s="506"/>
      <c r="AA271" s="506"/>
      <c r="AB271" s="506"/>
      <c r="AC271" s="506"/>
      <c r="AD271" s="506"/>
      <c r="AE271" s="506"/>
      <c r="AF271" s="506"/>
      <c r="AG271" s="506"/>
      <c r="AH271" s="506"/>
      <c r="AI271" s="506"/>
      <c r="AJ271" s="507"/>
      <c r="AK271" s="506"/>
      <c r="AL271" s="506"/>
      <c r="AM271" s="506"/>
      <c r="AN271" s="506"/>
      <c r="AO271" s="506"/>
      <c r="AP271" s="506"/>
      <c r="AQ271" s="506"/>
      <c r="AR271" s="506"/>
      <c r="AS271" s="506"/>
      <c r="AT271" s="506"/>
      <c r="AU271" s="506"/>
      <c r="AV271" s="506"/>
      <c r="AW271" s="506"/>
      <c r="AX271" s="507"/>
      <c r="AY271" s="506"/>
      <c r="AZ271" s="506"/>
      <c r="BA271" s="506"/>
      <c r="BB271" s="506"/>
      <c r="BC271" s="506"/>
      <c r="BD271" s="506"/>
      <c r="BE271" s="506"/>
      <c r="BF271" s="506"/>
      <c r="BG271" s="506"/>
      <c r="BH271" s="506"/>
      <c r="BI271" s="506"/>
      <c r="BJ271" s="506"/>
      <c r="BK271" s="507"/>
      <c r="BL271" s="506"/>
      <c r="BM271" s="506"/>
      <c r="BN271" s="506"/>
      <c r="BO271" s="506"/>
      <c r="BP271" s="506"/>
      <c r="BQ271" s="506"/>
      <c r="BR271" s="506"/>
      <c r="BS271" s="506"/>
      <c r="BT271" s="506"/>
      <c r="BU271" s="506"/>
      <c r="BV271" s="506"/>
      <c r="BW271" s="506"/>
      <c r="BX271" s="506"/>
      <c r="BZ271" s="506"/>
      <c r="CA271" s="506"/>
      <c r="CD271" s="506"/>
      <c r="CE271" s="506"/>
    </row>
    <row r="272" spans="1:83" ht="11.25" customHeight="1">
      <c r="A272" s="506"/>
      <c r="B272" s="507"/>
      <c r="C272" s="507"/>
      <c r="D272" s="507"/>
      <c r="E272" s="506"/>
      <c r="F272" s="506"/>
      <c r="G272" s="506"/>
      <c r="H272" s="507"/>
      <c r="I272" s="506"/>
      <c r="J272" s="506"/>
      <c r="K272" s="506"/>
      <c r="L272" s="506"/>
      <c r="M272" s="506"/>
      <c r="N272" s="506"/>
      <c r="O272" s="506"/>
      <c r="P272" s="506"/>
      <c r="Q272" s="506"/>
      <c r="R272" s="506"/>
      <c r="S272" s="506"/>
      <c r="T272" s="506"/>
      <c r="U272" s="506"/>
      <c r="V272" s="506"/>
      <c r="W272" s="506"/>
      <c r="X272" s="506"/>
      <c r="Y272" s="506"/>
      <c r="Z272" s="506"/>
      <c r="AA272" s="506"/>
      <c r="AB272" s="506"/>
      <c r="AC272" s="506"/>
      <c r="AD272" s="506"/>
      <c r="AE272" s="506"/>
      <c r="AF272" s="506"/>
      <c r="AG272" s="506"/>
      <c r="AH272" s="506"/>
      <c r="AI272" s="506"/>
      <c r="AJ272" s="507"/>
      <c r="AK272" s="506"/>
      <c r="AL272" s="506"/>
      <c r="AM272" s="506"/>
      <c r="AN272" s="506"/>
      <c r="AO272" s="506"/>
      <c r="AP272" s="506"/>
      <c r="AQ272" s="506"/>
      <c r="AR272" s="506"/>
      <c r="AS272" s="506"/>
      <c r="AT272" s="506"/>
      <c r="AU272" s="506"/>
      <c r="AV272" s="506"/>
      <c r="AW272" s="506"/>
      <c r="AX272" s="507"/>
      <c r="AY272" s="506"/>
      <c r="AZ272" s="506"/>
      <c r="BA272" s="506"/>
      <c r="BB272" s="506"/>
      <c r="BC272" s="506"/>
      <c r="BD272" s="506"/>
      <c r="BE272" s="506"/>
      <c r="BF272" s="506"/>
      <c r="BG272" s="506"/>
      <c r="BH272" s="506"/>
      <c r="BI272" s="506"/>
      <c r="BJ272" s="506"/>
      <c r="BK272" s="507"/>
      <c r="BL272" s="506"/>
      <c r="BM272" s="506"/>
      <c r="BN272" s="506"/>
      <c r="BO272" s="506"/>
      <c r="BP272" s="506"/>
      <c r="BQ272" s="506"/>
      <c r="BR272" s="506"/>
      <c r="BS272" s="506"/>
      <c r="BT272" s="506"/>
      <c r="BU272" s="506"/>
      <c r="BV272" s="506"/>
      <c r="BW272" s="506"/>
      <c r="BX272" s="506"/>
      <c r="BZ272" s="506"/>
      <c r="CA272" s="506"/>
      <c r="CD272" s="506"/>
      <c r="CE272" s="506"/>
    </row>
    <row r="273" spans="1:83" ht="11.25" customHeight="1">
      <c r="A273" s="506"/>
      <c r="B273" s="507"/>
      <c r="C273" s="507"/>
      <c r="D273" s="507"/>
      <c r="E273" s="506"/>
      <c r="F273" s="506"/>
      <c r="G273" s="506"/>
      <c r="H273" s="507"/>
      <c r="I273" s="506"/>
      <c r="J273" s="506"/>
      <c r="K273" s="506"/>
      <c r="L273" s="506"/>
      <c r="M273" s="506"/>
      <c r="N273" s="506"/>
      <c r="O273" s="506"/>
      <c r="P273" s="506"/>
      <c r="Q273" s="506"/>
      <c r="R273" s="506"/>
      <c r="S273" s="506"/>
      <c r="T273" s="506"/>
      <c r="U273" s="506"/>
      <c r="V273" s="506"/>
      <c r="W273" s="506"/>
      <c r="X273" s="506"/>
      <c r="Y273" s="506"/>
      <c r="Z273" s="506"/>
      <c r="AA273" s="506"/>
      <c r="AB273" s="506"/>
      <c r="AC273" s="506"/>
      <c r="AD273" s="506"/>
      <c r="AE273" s="506"/>
      <c r="AF273" s="506"/>
      <c r="AG273" s="506"/>
      <c r="AH273" s="506"/>
      <c r="AI273" s="506"/>
      <c r="AJ273" s="507"/>
      <c r="AK273" s="506"/>
      <c r="AL273" s="506"/>
      <c r="AM273" s="506"/>
      <c r="AN273" s="506"/>
      <c r="AO273" s="506"/>
      <c r="AP273" s="506"/>
      <c r="AQ273" s="506"/>
      <c r="AR273" s="506"/>
      <c r="AS273" s="506"/>
      <c r="AT273" s="506"/>
      <c r="AU273" s="506"/>
      <c r="AV273" s="506"/>
      <c r="AW273" s="506"/>
      <c r="AX273" s="507"/>
      <c r="AY273" s="506"/>
      <c r="AZ273" s="506"/>
      <c r="BA273" s="506"/>
      <c r="BB273" s="506"/>
      <c r="BC273" s="506"/>
      <c r="BD273" s="506"/>
      <c r="BE273" s="506"/>
      <c r="BF273" s="506"/>
      <c r="BG273" s="506"/>
      <c r="BH273" s="506"/>
      <c r="BI273" s="506"/>
      <c r="BJ273" s="506"/>
      <c r="BK273" s="507"/>
      <c r="BL273" s="506"/>
      <c r="BM273" s="506"/>
      <c r="BN273" s="506"/>
      <c r="BO273" s="506"/>
      <c r="BP273" s="506"/>
      <c r="BQ273" s="506"/>
      <c r="BR273" s="506"/>
      <c r="BS273" s="506"/>
      <c r="BT273" s="506"/>
      <c r="BU273" s="506"/>
      <c r="BV273" s="506"/>
      <c r="BW273" s="506"/>
      <c r="BX273" s="506"/>
      <c r="BZ273" s="506"/>
      <c r="CA273" s="506"/>
      <c r="CD273" s="506"/>
      <c r="CE273" s="506"/>
    </row>
    <row r="274" spans="1:83" ht="11.25" customHeight="1">
      <c r="A274" s="506"/>
      <c r="B274" s="507"/>
      <c r="C274" s="507"/>
      <c r="D274" s="507"/>
      <c r="E274" s="506"/>
      <c r="F274" s="506"/>
      <c r="G274" s="506"/>
      <c r="H274" s="507"/>
      <c r="I274" s="506"/>
      <c r="J274" s="506"/>
      <c r="K274" s="506"/>
      <c r="L274" s="506"/>
      <c r="M274" s="506"/>
      <c r="N274" s="506"/>
      <c r="O274" s="506"/>
      <c r="P274" s="506"/>
      <c r="Q274" s="506"/>
      <c r="R274" s="506"/>
      <c r="S274" s="506"/>
      <c r="T274" s="506"/>
      <c r="U274" s="506"/>
      <c r="V274" s="506"/>
      <c r="W274" s="506"/>
      <c r="X274" s="506"/>
      <c r="Y274" s="506"/>
      <c r="Z274" s="506"/>
      <c r="AA274" s="506"/>
      <c r="AB274" s="506"/>
      <c r="AC274" s="506"/>
      <c r="AD274" s="506"/>
      <c r="AE274" s="506"/>
      <c r="AF274" s="506"/>
      <c r="AG274" s="506"/>
      <c r="AH274" s="506"/>
      <c r="AI274" s="506"/>
      <c r="AJ274" s="507"/>
      <c r="AK274" s="506"/>
      <c r="AL274" s="506"/>
      <c r="AM274" s="506"/>
      <c r="AN274" s="506"/>
      <c r="AO274" s="506"/>
      <c r="AP274" s="506"/>
      <c r="AQ274" s="506"/>
      <c r="AR274" s="506"/>
      <c r="AS274" s="506"/>
      <c r="AT274" s="506"/>
      <c r="AU274" s="506"/>
      <c r="AV274" s="506"/>
      <c r="AW274" s="506"/>
      <c r="AX274" s="507"/>
      <c r="AY274" s="506"/>
      <c r="AZ274" s="506"/>
      <c r="BA274" s="506"/>
      <c r="BB274" s="506"/>
      <c r="BC274" s="506"/>
      <c r="BD274" s="506"/>
      <c r="BE274" s="506"/>
      <c r="BF274" s="506"/>
      <c r="BG274" s="506"/>
      <c r="BH274" s="506"/>
      <c r="BI274" s="506"/>
      <c r="BJ274" s="506"/>
      <c r="BK274" s="507"/>
      <c r="BL274" s="506"/>
      <c r="BM274" s="506"/>
      <c r="BN274" s="506"/>
      <c r="BO274" s="506"/>
      <c r="BP274" s="506"/>
      <c r="BQ274" s="506"/>
      <c r="BR274" s="506"/>
      <c r="BS274" s="506"/>
      <c r="BT274" s="506"/>
      <c r="BU274" s="506"/>
      <c r="BV274" s="506"/>
      <c r="BW274" s="506"/>
      <c r="BX274" s="506"/>
      <c r="BZ274" s="506"/>
      <c r="CA274" s="506"/>
      <c r="CD274" s="506"/>
      <c r="CE274" s="506"/>
    </row>
    <row r="275" spans="1:83" ht="11.25" customHeight="1">
      <c r="A275" s="506"/>
      <c r="B275" s="507"/>
      <c r="C275" s="507"/>
      <c r="D275" s="507"/>
      <c r="E275" s="506"/>
      <c r="F275" s="506"/>
      <c r="G275" s="506"/>
      <c r="H275" s="507"/>
      <c r="I275" s="506"/>
      <c r="J275" s="506"/>
      <c r="K275" s="506"/>
      <c r="L275" s="506"/>
      <c r="M275" s="506"/>
      <c r="N275" s="506"/>
      <c r="O275" s="506"/>
      <c r="P275" s="506"/>
      <c r="Q275" s="506"/>
      <c r="R275" s="506"/>
      <c r="S275" s="506"/>
      <c r="T275" s="506"/>
      <c r="U275" s="506"/>
      <c r="V275" s="506"/>
      <c r="W275" s="506"/>
      <c r="X275" s="506"/>
      <c r="Y275" s="506"/>
      <c r="Z275" s="506"/>
      <c r="AA275" s="506"/>
      <c r="AB275" s="506"/>
      <c r="AC275" s="506"/>
      <c r="AD275" s="506"/>
      <c r="AE275" s="506"/>
      <c r="AF275" s="506"/>
      <c r="AG275" s="506"/>
      <c r="AH275" s="506"/>
      <c r="AI275" s="506"/>
      <c r="AJ275" s="507"/>
      <c r="AK275" s="506"/>
      <c r="AL275" s="506"/>
      <c r="AM275" s="506"/>
      <c r="AN275" s="506"/>
      <c r="AO275" s="506"/>
      <c r="AP275" s="506"/>
      <c r="AQ275" s="506"/>
      <c r="AR275" s="506"/>
      <c r="AS275" s="506"/>
      <c r="AT275" s="506"/>
      <c r="AU275" s="506"/>
      <c r="AV275" s="506"/>
      <c r="AW275" s="506"/>
      <c r="AX275" s="507"/>
      <c r="AY275" s="506"/>
      <c r="AZ275" s="506"/>
      <c r="BA275" s="506"/>
      <c r="BB275" s="506"/>
      <c r="BC275" s="506"/>
      <c r="BD275" s="506"/>
      <c r="BE275" s="506"/>
      <c r="BF275" s="506"/>
      <c r="BG275" s="506"/>
      <c r="BH275" s="506"/>
      <c r="BI275" s="506"/>
      <c r="BJ275" s="506"/>
      <c r="BK275" s="507"/>
      <c r="BL275" s="506"/>
      <c r="BM275" s="506"/>
      <c r="BN275" s="506"/>
      <c r="BO275" s="506"/>
      <c r="BP275" s="506"/>
      <c r="BQ275" s="506"/>
      <c r="BR275" s="506"/>
      <c r="BS275" s="506"/>
      <c r="BT275" s="506"/>
      <c r="BU275" s="506"/>
      <c r="BV275" s="506"/>
      <c r="BW275" s="506"/>
      <c r="BX275" s="506"/>
      <c r="BZ275" s="506"/>
      <c r="CA275" s="506"/>
      <c r="CD275" s="506"/>
      <c r="CE275" s="506"/>
    </row>
    <row r="276" spans="1:83" ht="11.25" customHeight="1">
      <c r="A276" s="506"/>
      <c r="B276" s="507"/>
      <c r="C276" s="507"/>
      <c r="D276" s="507"/>
      <c r="E276" s="506"/>
      <c r="F276" s="506"/>
      <c r="G276" s="506"/>
      <c r="H276" s="507"/>
      <c r="I276" s="506"/>
      <c r="J276" s="506"/>
      <c r="K276" s="506"/>
      <c r="L276" s="506"/>
      <c r="M276" s="506"/>
      <c r="N276" s="506"/>
      <c r="O276" s="506"/>
      <c r="P276" s="506"/>
      <c r="Q276" s="506"/>
      <c r="R276" s="506"/>
      <c r="S276" s="506"/>
      <c r="T276" s="506"/>
      <c r="U276" s="506"/>
      <c r="V276" s="506"/>
      <c r="W276" s="506"/>
      <c r="X276" s="506"/>
      <c r="Y276" s="506"/>
      <c r="Z276" s="506"/>
      <c r="AA276" s="506"/>
      <c r="AB276" s="506"/>
      <c r="AC276" s="506"/>
      <c r="AD276" s="506"/>
      <c r="AE276" s="506"/>
      <c r="AF276" s="506"/>
      <c r="AG276" s="506"/>
      <c r="AH276" s="506"/>
      <c r="AI276" s="506"/>
      <c r="AJ276" s="507"/>
      <c r="AK276" s="506"/>
      <c r="AL276" s="506"/>
      <c r="AM276" s="506"/>
      <c r="AN276" s="506"/>
      <c r="AO276" s="506"/>
      <c r="AP276" s="506"/>
      <c r="AQ276" s="506"/>
      <c r="AR276" s="506"/>
      <c r="AS276" s="506"/>
      <c r="AT276" s="506"/>
      <c r="AU276" s="506"/>
      <c r="AV276" s="506"/>
      <c r="AW276" s="506"/>
      <c r="AX276" s="507"/>
      <c r="AY276" s="506"/>
      <c r="AZ276" s="506"/>
      <c r="BA276" s="506"/>
      <c r="BB276" s="506"/>
      <c r="BC276" s="506"/>
      <c r="BD276" s="506"/>
      <c r="BE276" s="506"/>
      <c r="BF276" s="506"/>
      <c r="BG276" s="506"/>
      <c r="BH276" s="506"/>
      <c r="BI276" s="506"/>
      <c r="BJ276" s="506"/>
      <c r="BK276" s="507"/>
      <c r="BL276" s="506"/>
      <c r="BM276" s="506"/>
      <c r="BN276" s="506"/>
      <c r="BO276" s="506"/>
      <c r="BP276" s="506"/>
      <c r="BQ276" s="506"/>
      <c r="BR276" s="506"/>
      <c r="BS276" s="506"/>
      <c r="BT276" s="506"/>
      <c r="BU276" s="506"/>
      <c r="BV276" s="506"/>
      <c r="BW276" s="506"/>
      <c r="BX276" s="506"/>
      <c r="BZ276" s="506"/>
      <c r="CA276" s="506"/>
      <c r="CD276" s="506"/>
      <c r="CE276" s="506"/>
    </row>
    <row r="277" spans="1:83" ht="11.25" customHeight="1">
      <c r="A277" s="506"/>
      <c r="B277" s="507"/>
      <c r="C277" s="507"/>
      <c r="D277" s="507"/>
      <c r="E277" s="506"/>
      <c r="F277" s="506"/>
      <c r="G277" s="506"/>
      <c r="H277" s="507"/>
      <c r="I277" s="506"/>
      <c r="J277" s="506"/>
      <c r="K277" s="506"/>
      <c r="L277" s="506"/>
      <c r="M277" s="506"/>
      <c r="N277" s="506"/>
      <c r="O277" s="506"/>
      <c r="P277" s="506"/>
      <c r="Q277" s="506"/>
      <c r="R277" s="506"/>
      <c r="S277" s="506"/>
      <c r="T277" s="506"/>
      <c r="U277" s="506"/>
      <c r="V277" s="506"/>
      <c r="W277" s="506"/>
      <c r="X277" s="506"/>
      <c r="Y277" s="506"/>
      <c r="Z277" s="506"/>
      <c r="AA277" s="506"/>
      <c r="AB277" s="506"/>
      <c r="AC277" s="506"/>
      <c r="AD277" s="506"/>
      <c r="AE277" s="506"/>
      <c r="AF277" s="506"/>
      <c r="AG277" s="506"/>
      <c r="AH277" s="506"/>
      <c r="AI277" s="506"/>
      <c r="AJ277" s="507"/>
      <c r="AK277" s="506"/>
      <c r="AL277" s="506"/>
      <c r="AM277" s="506"/>
      <c r="AN277" s="506"/>
      <c r="AO277" s="506"/>
      <c r="AP277" s="506"/>
      <c r="AQ277" s="506"/>
      <c r="AR277" s="506"/>
      <c r="AS277" s="506"/>
      <c r="AT277" s="506"/>
      <c r="AU277" s="506"/>
      <c r="AV277" s="506"/>
      <c r="AW277" s="506"/>
      <c r="AX277" s="507"/>
      <c r="AY277" s="506"/>
      <c r="AZ277" s="506"/>
      <c r="BA277" s="506"/>
      <c r="BB277" s="506"/>
      <c r="BC277" s="506"/>
      <c r="BD277" s="506"/>
      <c r="BE277" s="506"/>
      <c r="BF277" s="506"/>
      <c r="BG277" s="506"/>
      <c r="BH277" s="506"/>
      <c r="BI277" s="506"/>
      <c r="BJ277" s="506"/>
      <c r="BK277" s="507"/>
      <c r="BL277" s="506"/>
      <c r="BM277" s="506"/>
      <c r="BN277" s="506"/>
      <c r="BO277" s="506"/>
      <c r="BP277" s="506"/>
      <c r="BQ277" s="506"/>
      <c r="BR277" s="506"/>
      <c r="BS277" s="506"/>
      <c r="BT277" s="506"/>
      <c r="BU277" s="506"/>
      <c r="BV277" s="506"/>
      <c r="BW277" s="506"/>
      <c r="BX277" s="506"/>
      <c r="BZ277" s="506"/>
      <c r="CA277" s="506"/>
      <c r="CD277" s="506"/>
      <c r="CE277" s="506"/>
    </row>
    <row r="278" spans="1:83" ht="11.25" customHeight="1">
      <c r="A278" s="506"/>
      <c r="B278" s="507"/>
      <c r="C278" s="507"/>
      <c r="D278" s="507"/>
      <c r="E278" s="506"/>
      <c r="F278" s="506"/>
      <c r="G278" s="506"/>
      <c r="H278" s="507"/>
      <c r="I278" s="506"/>
      <c r="J278" s="506"/>
      <c r="K278" s="506"/>
      <c r="L278" s="506"/>
      <c r="M278" s="506"/>
      <c r="N278" s="506"/>
      <c r="O278" s="506"/>
      <c r="P278" s="506"/>
      <c r="Q278" s="506"/>
      <c r="R278" s="506"/>
      <c r="S278" s="506"/>
      <c r="T278" s="506"/>
      <c r="U278" s="506"/>
      <c r="V278" s="506"/>
      <c r="W278" s="506"/>
      <c r="X278" s="506"/>
      <c r="Y278" s="506"/>
      <c r="Z278" s="506"/>
      <c r="AA278" s="506"/>
      <c r="AB278" s="506"/>
      <c r="AC278" s="506"/>
      <c r="AD278" s="506"/>
      <c r="AE278" s="506"/>
      <c r="AF278" s="506"/>
      <c r="AG278" s="506"/>
      <c r="AH278" s="506"/>
      <c r="AI278" s="506"/>
      <c r="AJ278" s="507"/>
      <c r="AK278" s="506"/>
      <c r="AL278" s="506"/>
      <c r="AM278" s="506"/>
      <c r="AN278" s="506"/>
      <c r="AO278" s="506"/>
      <c r="AP278" s="506"/>
      <c r="AQ278" s="506"/>
      <c r="AR278" s="506"/>
      <c r="AS278" s="506"/>
      <c r="AT278" s="506"/>
      <c r="AU278" s="506"/>
      <c r="AV278" s="506"/>
      <c r="AW278" s="506"/>
      <c r="AX278" s="507"/>
      <c r="AY278" s="506"/>
      <c r="AZ278" s="506"/>
      <c r="BA278" s="506"/>
      <c r="BB278" s="506"/>
      <c r="BC278" s="506"/>
      <c r="BD278" s="506"/>
      <c r="BE278" s="506"/>
      <c r="BF278" s="506"/>
      <c r="BG278" s="506"/>
      <c r="BH278" s="506"/>
      <c r="BI278" s="506"/>
      <c r="BJ278" s="506"/>
      <c r="BK278" s="507"/>
      <c r="BL278" s="506"/>
      <c r="BM278" s="506"/>
      <c r="BN278" s="506"/>
      <c r="BO278" s="506"/>
      <c r="BP278" s="506"/>
      <c r="BQ278" s="506"/>
      <c r="BR278" s="506"/>
      <c r="BS278" s="506"/>
      <c r="BT278" s="506"/>
      <c r="BU278" s="506"/>
      <c r="BV278" s="506"/>
      <c r="BW278" s="506"/>
      <c r="BX278" s="506"/>
      <c r="BZ278" s="506"/>
      <c r="CA278" s="506"/>
      <c r="CD278" s="506"/>
      <c r="CE278" s="506"/>
    </row>
    <row r="279" spans="1:83" ht="11.25" customHeight="1">
      <c r="A279" s="506"/>
      <c r="B279" s="507"/>
      <c r="C279" s="507"/>
      <c r="D279" s="507"/>
      <c r="E279" s="506"/>
      <c r="F279" s="506"/>
      <c r="G279" s="506"/>
      <c r="H279" s="507"/>
      <c r="I279" s="506"/>
      <c r="J279" s="506"/>
      <c r="K279" s="506"/>
      <c r="L279" s="506"/>
      <c r="M279" s="506"/>
      <c r="N279" s="506"/>
      <c r="O279" s="506"/>
      <c r="P279" s="506"/>
      <c r="Q279" s="506"/>
      <c r="R279" s="506"/>
      <c r="S279" s="506"/>
      <c r="T279" s="506"/>
      <c r="U279" s="506"/>
      <c r="V279" s="506"/>
      <c r="W279" s="506"/>
      <c r="X279" s="506"/>
      <c r="Y279" s="506"/>
      <c r="Z279" s="506"/>
      <c r="AA279" s="506"/>
      <c r="AB279" s="506"/>
      <c r="AC279" s="506"/>
      <c r="AD279" s="506"/>
      <c r="AE279" s="506"/>
      <c r="AF279" s="506"/>
      <c r="AG279" s="506"/>
      <c r="AH279" s="506"/>
      <c r="AI279" s="506"/>
      <c r="AJ279" s="507"/>
      <c r="AK279" s="506"/>
      <c r="AL279" s="506"/>
      <c r="AM279" s="506"/>
      <c r="AN279" s="506"/>
      <c r="AO279" s="506"/>
      <c r="AP279" s="506"/>
      <c r="AQ279" s="506"/>
      <c r="AR279" s="506"/>
      <c r="AS279" s="506"/>
      <c r="AT279" s="506"/>
      <c r="AU279" s="506"/>
      <c r="AV279" s="506"/>
      <c r="AW279" s="506"/>
      <c r="AX279" s="507"/>
      <c r="AY279" s="506"/>
      <c r="AZ279" s="506"/>
      <c r="BA279" s="506"/>
      <c r="BB279" s="506"/>
      <c r="BC279" s="506"/>
      <c r="BD279" s="506"/>
      <c r="BE279" s="506"/>
      <c r="BF279" s="506"/>
      <c r="BG279" s="506"/>
      <c r="BH279" s="506"/>
      <c r="BI279" s="506"/>
      <c r="BJ279" s="506"/>
      <c r="BK279" s="507"/>
      <c r="BL279" s="506"/>
      <c r="BM279" s="506"/>
      <c r="BN279" s="506"/>
      <c r="BO279" s="506"/>
      <c r="BP279" s="506"/>
      <c r="BQ279" s="506"/>
      <c r="BR279" s="506"/>
      <c r="BS279" s="506"/>
      <c r="BT279" s="506"/>
      <c r="BU279" s="506"/>
      <c r="BV279" s="506"/>
      <c r="BW279" s="506"/>
      <c r="BX279" s="506"/>
      <c r="BZ279" s="506"/>
      <c r="CA279" s="506"/>
      <c r="CD279" s="506"/>
      <c r="CE279" s="506"/>
    </row>
    <row r="280" spans="1:83" ht="11.25" customHeight="1">
      <c r="A280" s="506"/>
      <c r="B280" s="507"/>
      <c r="C280" s="507"/>
      <c r="D280" s="507"/>
      <c r="E280" s="506"/>
      <c r="F280" s="506"/>
      <c r="G280" s="506"/>
      <c r="H280" s="507"/>
      <c r="I280" s="506"/>
      <c r="J280" s="506"/>
      <c r="K280" s="506"/>
      <c r="L280" s="506"/>
      <c r="M280" s="506"/>
      <c r="N280" s="506"/>
      <c r="O280" s="506"/>
      <c r="P280" s="506"/>
      <c r="Q280" s="506"/>
      <c r="R280" s="506"/>
      <c r="S280" s="506"/>
      <c r="T280" s="506"/>
      <c r="U280" s="506"/>
      <c r="V280" s="506"/>
      <c r="W280" s="506"/>
      <c r="X280" s="506"/>
      <c r="Y280" s="506"/>
      <c r="Z280" s="506"/>
      <c r="AA280" s="506"/>
      <c r="AB280" s="506"/>
      <c r="AC280" s="506"/>
      <c r="AD280" s="506"/>
      <c r="AE280" s="506"/>
      <c r="AF280" s="506"/>
      <c r="AG280" s="506"/>
      <c r="AH280" s="506"/>
      <c r="AI280" s="506"/>
      <c r="AJ280" s="507"/>
      <c r="AK280" s="506"/>
      <c r="AL280" s="506"/>
      <c r="AM280" s="506"/>
      <c r="AN280" s="506"/>
      <c r="AO280" s="506"/>
      <c r="AP280" s="506"/>
      <c r="AQ280" s="506"/>
      <c r="AR280" s="506"/>
      <c r="AS280" s="506"/>
      <c r="AT280" s="506"/>
      <c r="AU280" s="506"/>
      <c r="AV280" s="506"/>
      <c r="AW280" s="506"/>
      <c r="AX280" s="507"/>
      <c r="AY280" s="506"/>
      <c r="AZ280" s="506"/>
      <c r="BA280" s="506"/>
      <c r="BB280" s="506"/>
      <c r="BC280" s="506"/>
      <c r="BD280" s="506"/>
      <c r="BE280" s="506"/>
      <c r="BF280" s="506"/>
      <c r="BG280" s="506"/>
      <c r="BH280" s="506"/>
      <c r="BI280" s="506"/>
      <c r="BJ280" s="506"/>
      <c r="BK280" s="507"/>
      <c r="BL280" s="506"/>
      <c r="BM280" s="506"/>
      <c r="BN280" s="506"/>
      <c r="BO280" s="506"/>
      <c r="BP280" s="506"/>
      <c r="BQ280" s="506"/>
      <c r="BR280" s="506"/>
      <c r="BS280" s="506"/>
      <c r="BT280" s="506"/>
      <c r="BU280" s="506"/>
      <c r="BV280" s="506"/>
      <c r="BW280" s="506"/>
      <c r="BX280" s="506"/>
      <c r="BZ280" s="506"/>
      <c r="CA280" s="506"/>
      <c r="CD280" s="506"/>
      <c r="CE280" s="506"/>
    </row>
    <row r="281" spans="1:83" ht="11.25" customHeight="1">
      <c r="A281" s="506"/>
      <c r="B281" s="507"/>
      <c r="C281" s="507"/>
      <c r="D281" s="507"/>
      <c r="E281" s="506"/>
      <c r="F281" s="506"/>
      <c r="G281" s="506"/>
      <c r="H281" s="507"/>
      <c r="I281" s="506"/>
      <c r="J281" s="506"/>
      <c r="K281" s="506"/>
      <c r="L281" s="506"/>
      <c r="M281" s="506"/>
      <c r="N281" s="506"/>
      <c r="O281" s="506"/>
      <c r="P281" s="506"/>
      <c r="Q281" s="506"/>
      <c r="R281" s="506"/>
      <c r="S281" s="506"/>
      <c r="T281" s="506"/>
      <c r="U281" s="506"/>
      <c r="V281" s="506"/>
      <c r="W281" s="506"/>
      <c r="X281" s="506"/>
      <c r="Y281" s="506"/>
      <c r="Z281" s="506"/>
      <c r="AA281" s="506"/>
      <c r="AB281" s="506"/>
      <c r="AC281" s="506"/>
      <c r="AD281" s="506"/>
      <c r="AE281" s="506"/>
      <c r="AF281" s="506"/>
      <c r="AG281" s="506"/>
      <c r="AH281" s="506"/>
      <c r="AI281" s="506"/>
      <c r="AJ281" s="507"/>
      <c r="AK281" s="506"/>
      <c r="AL281" s="506"/>
      <c r="AM281" s="506"/>
      <c r="AN281" s="506"/>
      <c r="AO281" s="506"/>
      <c r="AP281" s="506"/>
      <c r="AQ281" s="506"/>
      <c r="AR281" s="506"/>
      <c r="AS281" s="506"/>
      <c r="AT281" s="506"/>
      <c r="AU281" s="506"/>
      <c r="AV281" s="506"/>
      <c r="AW281" s="506"/>
      <c r="AX281" s="507"/>
      <c r="AY281" s="506"/>
      <c r="AZ281" s="506"/>
      <c r="BA281" s="506"/>
      <c r="BB281" s="506"/>
      <c r="BC281" s="506"/>
      <c r="BD281" s="506"/>
      <c r="BE281" s="506"/>
      <c r="BF281" s="506"/>
      <c r="BG281" s="506"/>
      <c r="BH281" s="506"/>
      <c r="BI281" s="506"/>
      <c r="BJ281" s="506"/>
      <c r="BK281" s="507"/>
      <c r="BL281" s="506"/>
      <c r="BM281" s="506"/>
      <c r="BN281" s="506"/>
      <c r="BO281" s="506"/>
      <c r="BP281" s="506"/>
      <c r="BQ281" s="506"/>
      <c r="BR281" s="506"/>
      <c r="BS281" s="506"/>
      <c r="BT281" s="506"/>
      <c r="BU281" s="506"/>
      <c r="BV281" s="506"/>
      <c r="BW281" s="506"/>
      <c r="BX281" s="506"/>
      <c r="BZ281" s="506"/>
      <c r="CA281" s="506"/>
      <c r="CD281" s="506"/>
      <c r="CE281" s="506"/>
    </row>
    <row r="282" spans="1:83" ht="11.25" customHeight="1">
      <c r="A282" s="506"/>
      <c r="B282" s="507"/>
      <c r="C282" s="507"/>
      <c r="D282" s="507"/>
      <c r="E282" s="506"/>
      <c r="F282" s="506"/>
      <c r="G282" s="506"/>
      <c r="H282" s="507"/>
      <c r="I282" s="506"/>
      <c r="J282" s="506"/>
      <c r="K282" s="506"/>
      <c r="L282" s="506"/>
      <c r="M282" s="506"/>
      <c r="N282" s="506"/>
      <c r="O282" s="506"/>
      <c r="P282" s="506"/>
      <c r="Q282" s="506"/>
      <c r="R282" s="506"/>
      <c r="S282" s="506"/>
      <c r="T282" s="506"/>
      <c r="U282" s="506"/>
      <c r="V282" s="506"/>
      <c r="W282" s="506"/>
      <c r="X282" s="506"/>
      <c r="Y282" s="506"/>
      <c r="Z282" s="506"/>
      <c r="AA282" s="506"/>
      <c r="AB282" s="506"/>
      <c r="AC282" s="506"/>
      <c r="AD282" s="506"/>
      <c r="AE282" s="506"/>
      <c r="AF282" s="506"/>
      <c r="AG282" s="506"/>
      <c r="AH282" s="506"/>
      <c r="AI282" s="506"/>
      <c r="AJ282" s="507"/>
      <c r="AK282" s="506"/>
      <c r="AL282" s="506"/>
      <c r="AM282" s="506"/>
      <c r="AN282" s="506"/>
      <c r="AO282" s="506"/>
      <c r="AP282" s="506"/>
      <c r="AQ282" s="506"/>
      <c r="AR282" s="506"/>
      <c r="AS282" s="506"/>
      <c r="AT282" s="506"/>
      <c r="AU282" s="506"/>
      <c r="AV282" s="506"/>
      <c r="AW282" s="506"/>
      <c r="AX282" s="507"/>
      <c r="AY282" s="506"/>
      <c r="AZ282" s="506"/>
      <c r="BA282" s="506"/>
      <c r="BB282" s="506"/>
      <c r="BC282" s="506"/>
      <c r="BD282" s="506"/>
      <c r="BE282" s="506"/>
      <c r="BF282" s="506"/>
      <c r="BG282" s="506"/>
      <c r="BH282" s="506"/>
      <c r="BI282" s="506"/>
      <c r="BJ282" s="506"/>
      <c r="BK282" s="507"/>
      <c r="BL282" s="506"/>
      <c r="BM282" s="506"/>
      <c r="BN282" s="506"/>
      <c r="BO282" s="506"/>
      <c r="BP282" s="506"/>
      <c r="BQ282" s="506"/>
      <c r="BR282" s="506"/>
      <c r="BS282" s="506"/>
      <c r="BT282" s="506"/>
      <c r="BU282" s="506"/>
      <c r="BV282" s="506"/>
      <c r="BW282" s="506"/>
      <c r="BX282" s="506"/>
      <c r="BZ282" s="506"/>
      <c r="CA282" s="506"/>
      <c r="CD282" s="506"/>
      <c r="CE282" s="506"/>
    </row>
    <row r="283" spans="1:83" ht="11.25" customHeight="1">
      <c r="A283" s="506"/>
      <c r="B283" s="507"/>
      <c r="C283" s="507"/>
      <c r="D283" s="507"/>
      <c r="E283" s="506"/>
      <c r="F283" s="506"/>
      <c r="G283" s="506"/>
      <c r="H283" s="507"/>
      <c r="I283" s="506"/>
      <c r="J283" s="506"/>
      <c r="K283" s="506"/>
      <c r="L283" s="506"/>
      <c r="M283" s="506"/>
      <c r="N283" s="506"/>
      <c r="O283" s="506"/>
      <c r="P283" s="506"/>
      <c r="Q283" s="506"/>
      <c r="R283" s="506"/>
      <c r="S283" s="506"/>
      <c r="T283" s="506"/>
      <c r="U283" s="506"/>
      <c r="V283" s="506"/>
      <c r="W283" s="506"/>
      <c r="X283" s="506"/>
      <c r="Y283" s="506"/>
      <c r="Z283" s="506"/>
      <c r="AA283" s="506"/>
      <c r="AB283" s="506"/>
      <c r="AC283" s="506"/>
      <c r="AD283" s="506"/>
      <c r="AE283" s="506"/>
      <c r="AF283" s="506"/>
      <c r="AG283" s="506"/>
      <c r="AH283" s="506"/>
      <c r="AI283" s="506"/>
      <c r="AJ283" s="507"/>
      <c r="AK283" s="506"/>
      <c r="AL283" s="506"/>
      <c r="AM283" s="506"/>
      <c r="AN283" s="506"/>
      <c r="AO283" s="506"/>
      <c r="AP283" s="506"/>
      <c r="AQ283" s="506"/>
      <c r="AR283" s="506"/>
      <c r="AS283" s="506"/>
      <c r="AT283" s="506"/>
      <c r="AU283" s="506"/>
      <c r="AV283" s="506"/>
      <c r="AW283" s="506"/>
      <c r="AX283" s="507"/>
      <c r="AY283" s="506"/>
      <c r="AZ283" s="506"/>
      <c r="BA283" s="506"/>
      <c r="BB283" s="506"/>
      <c r="BC283" s="506"/>
      <c r="BD283" s="506"/>
      <c r="BE283" s="506"/>
      <c r="BF283" s="506"/>
      <c r="BG283" s="506"/>
      <c r="BH283" s="506"/>
      <c r="BI283" s="506"/>
      <c r="BJ283" s="506"/>
      <c r="BK283" s="507"/>
      <c r="BL283" s="506"/>
      <c r="BM283" s="506"/>
      <c r="BN283" s="506"/>
      <c r="BO283" s="506"/>
      <c r="BP283" s="506"/>
      <c r="BQ283" s="506"/>
      <c r="BR283" s="506"/>
      <c r="BS283" s="506"/>
      <c r="BT283" s="506"/>
      <c r="BU283" s="506"/>
      <c r="BV283" s="506"/>
      <c r="BW283" s="506"/>
      <c r="BX283" s="506"/>
      <c r="BZ283" s="506"/>
      <c r="CA283" s="506"/>
      <c r="CD283" s="506"/>
      <c r="CE283" s="506"/>
    </row>
    <row r="284" spans="1:83" ht="11.25" customHeight="1">
      <c r="A284" s="506"/>
      <c r="B284" s="507"/>
      <c r="C284" s="507"/>
      <c r="D284" s="507"/>
      <c r="E284" s="506"/>
      <c r="F284" s="506"/>
      <c r="G284" s="506"/>
      <c r="H284" s="507"/>
      <c r="I284" s="506"/>
      <c r="J284" s="506"/>
      <c r="K284" s="506"/>
      <c r="L284" s="506"/>
      <c r="M284" s="506"/>
      <c r="N284" s="506"/>
      <c r="O284" s="506"/>
      <c r="P284" s="506"/>
      <c r="Q284" s="506"/>
      <c r="R284" s="506"/>
      <c r="S284" s="506"/>
      <c r="T284" s="506"/>
      <c r="U284" s="506"/>
      <c r="V284" s="506"/>
      <c r="W284" s="506"/>
      <c r="X284" s="506"/>
      <c r="Y284" s="506"/>
      <c r="Z284" s="506"/>
      <c r="AA284" s="506"/>
      <c r="AB284" s="506"/>
      <c r="AC284" s="506"/>
      <c r="AD284" s="506"/>
      <c r="AE284" s="506"/>
      <c r="AF284" s="506"/>
      <c r="AG284" s="506"/>
      <c r="AH284" s="506"/>
      <c r="AI284" s="506"/>
      <c r="AJ284" s="507"/>
      <c r="AK284" s="506"/>
      <c r="AL284" s="506"/>
      <c r="AM284" s="506"/>
      <c r="AN284" s="506"/>
      <c r="AO284" s="506"/>
      <c r="AP284" s="506"/>
      <c r="AQ284" s="506"/>
      <c r="AR284" s="506"/>
      <c r="AS284" s="506"/>
      <c r="AT284" s="506"/>
      <c r="AU284" s="506"/>
      <c r="AV284" s="506"/>
      <c r="AW284" s="506"/>
      <c r="AX284" s="507"/>
      <c r="AY284" s="506"/>
      <c r="AZ284" s="506"/>
      <c r="BA284" s="506"/>
      <c r="BB284" s="506"/>
      <c r="BC284" s="506"/>
      <c r="BD284" s="506"/>
      <c r="BE284" s="506"/>
      <c r="BF284" s="506"/>
      <c r="BG284" s="506"/>
      <c r="BH284" s="506"/>
      <c r="BI284" s="506"/>
      <c r="BJ284" s="506"/>
      <c r="BK284" s="507"/>
      <c r="BL284" s="506"/>
      <c r="BM284" s="506"/>
      <c r="BN284" s="506"/>
      <c r="BO284" s="506"/>
      <c r="BP284" s="506"/>
      <c r="BQ284" s="506"/>
      <c r="BR284" s="506"/>
      <c r="BS284" s="506"/>
      <c r="BT284" s="506"/>
      <c r="BU284" s="506"/>
      <c r="BV284" s="506"/>
      <c r="BW284" s="506"/>
      <c r="BX284" s="506"/>
      <c r="BZ284" s="506"/>
      <c r="CA284" s="506"/>
      <c r="CD284" s="506"/>
      <c r="CE284" s="506"/>
    </row>
    <row r="285" spans="1:83" ht="11.25" customHeight="1">
      <c r="A285" s="506"/>
      <c r="B285" s="507"/>
      <c r="C285" s="507"/>
      <c r="D285" s="507"/>
      <c r="E285" s="506"/>
      <c r="F285" s="506"/>
      <c r="G285" s="506"/>
      <c r="H285" s="507"/>
      <c r="I285" s="506"/>
      <c r="J285" s="506"/>
      <c r="K285" s="506"/>
      <c r="L285" s="506"/>
      <c r="M285" s="506"/>
      <c r="N285" s="506"/>
      <c r="O285" s="506"/>
      <c r="P285" s="506"/>
      <c r="Q285" s="506"/>
      <c r="R285" s="506"/>
      <c r="S285" s="506"/>
      <c r="T285" s="506"/>
      <c r="U285" s="506"/>
      <c r="V285" s="506"/>
      <c r="W285" s="506"/>
      <c r="X285" s="506"/>
      <c r="Y285" s="506"/>
      <c r="Z285" s="506"/>
      <c r="AA285" s="506"/>
      <c r="AB285" s="506"/>
      <c r="AC285" s="506"/>
      <c r="AD285" s="506"/>
      <c r="AE285" s="506"/>
      <c r="AF285" s="506"/>
      <c r="AG285" s="506"/>
      <c r="AH285" s="506"/>
      <c r="AI285" s="506"/>
      <c r="AJ285" s="507"/>
      <c r="AK285" s="506"/>
      <c r="AL285" s="506"/>
      <c r="AM285" s="506"/>
      <c r="AN285" s="506"/>
      <c r="AO285" s="506"/>
      <c r="AP285" s="506"/>
      <c r="AQ285" s="506"/>
      <c r="AR285" s="506"/>
      <c r="AS285" s="506"/>
      <c r="AT285" s="506"/>
      <c r="AU285" s="506"/>
      <c r="AV285" s="506"/>
      <c r="AW285" s="506"/>
      <c r="AX285" s="507"/>
      <c r="AY285" s="506"/>
      <c r="AZ285" s="506"/>
      <c r="BA285" s="506"/>
      <c r="BB285" s="506"/>
      <c r="BC285" s="506"/>
      <c r="BD285" s="506"/>
      <c r="BE285" s="506"/>
      <c r="BF285" s="506"/>
      <c r="BG285" s="506"/>
      <c r="BH285" s="506"/>
      <c r="BI285" s="506"/>
      <c r="BJ285" s="506"/>
      <c r="BK285" s="507"/>
      <c r="BL285" s="506"/>
      <c r="BM285" s="506"/>
      <c r="BN285" s="506"/>
      <c r="BO285" s="506"/>
      <c r="BP285" s="506"/>
      <c r="BQ285" s="506"/>
      <c r="BR285" s="506"/>
      <c r="BS285" s="506"/>
      <c r="BT285" s="506"/>
      <c r="BU285" s="506"/>
      <c r="BV285" s="506"/>
      <c r="BW285" s="506"/>
      <c r="BX285" s="506"/>
      <c r="BZ285" s="506"/>
      <c r="CA285" s="506"/>
      <c r="CD285" s="506"/>
      <c r="CE285" s="506"/>
    </row>
    <row r="286" spans="1:83" ht="11.25" customHeight="1">
      <c r="A286" s="506"/>
      <c r="B286" s="507"/>
      <c r="C286" s="507"/>
      <c r="D286" s="507"/>
      <c r="E286" s="506"/>
      <c r="F286" s="506"/>
      <c r="G286" s="506"/>
      <c r="H286" s="507"/>
      <c r="I286" s="506"/>
      <c r="J286" s="506"/>
      <c r="K286" s="506"/>
      <c r="L286" s="506"/>
      <c r="M286" s="506"/>
      <c r="N286" s="506"/>
      <c r="O286" s="506"/>
      <c r="P286" s="506"/>
      <c r="Q286" s="506"/>
      <c r="R286" s="506"/>
      <c r="S286" s="506"/>
      <c r="T286" s="506"/>
      <c r="U286" s="506"/>
      <c r="V286" s="506"/>
      <c r="W286" s="506"/>
      <c r="X286" s="506"/>
      <c r="Y286" s="506"/>
      <c r="Z286" s="506"/>
      <c r="AA286" s="506"/>
      <c r="AB286" s="506"/>
      <c r="AC286" s="506"/>
      <c r="AD286" s="506"/>
      <c r="AE286" s="506"/>
      <c r="AF286" s="506"/>
      <c r="AG286" s="506"/>
      <c r="AH286" s="506"/>
      <c r="AI286" s="506"/>
      <c r="AJ286" s="507"/>
      <c r="AK286" s="506"/>
      <c r="AL286" s="506"/>
      <c r="AM286" s="506"/>
      <c r="AN286" s="506"/>
      <c r="AO286" s="506"/>
      <c r="AP286" s="506"/>
      <c r="AQ286" s="506"/>
      <c r="AR286" s="506"/>
      <c r="AS286" s="506"/>
      <c r="AT286" s="506"/>
      <c r="AU286" s="506"/>
      <c r="AV286" s="506"/>
      <c r="AW286" s="506"/>
      <c r="AX286" s="507"/>
      <c r="AY286" s="506"/>
      <c r="AZ286" s="506"/>
      <c r="BA286" s="506"/>
      <c r="BB286" s="506"/>
      <c r="BC286" s="506"/>
      <c r="BD286" s="506"/>
      <c r="BE286" s="506"/>
      <c r="BF286" s="506"/>
      <c r="BG286" s="506"/>
      <c r="BH286" s="506"/>
      <c r="BI286" s="506"/>
      <c r="BJ286" s="506"/>
      <c r="BK286" s="507"/>
      <c r="BL286" s="506"/>
      <c r="BM286" s="506"/>
      <c r="BN286" s="506"/>
      <c r="BO286" s="506"/>
      <c r="BP286" s="506"/>
      <c r="BQ286" s="506"/>
      <c r="BR286" s="506"/>
      <c r="BS286" s="506"/>
      <c r="BT286" s="506"/>
      <c r="BU286" s="506"/>
      <c r="BV286" s="506"/>
      <c r="BW286" s="506"/>
      <c r="BX286" s="506"/>
      <c r="BZ286" s="506"/>
      <c r="CA286" s="506"/>
      <c r="CD286" s="506"/>
      <c r="CE286" s="506"/>
    </row>
    <row r="287" spans="1:83" ht="11.25" customHeight="1">
      <c r="A287" s="506"/>
      <c r="B287" s="507"/>
      <c r="C287" s="507"/>
      <c r="D287" s="507"/>
      <c r="E287" s="506"/>
      <c r="F287" s="506"/>
      <c r="G287" s="506"/>
      <c r="H287" s="507"/>
      <c r="I287" s="506"/>
      <c r="J287" s="506"/>
      <c r="K287" s="506"/>
      <c r="L287" s="506"/>
      <c r="M287" s="506"/>
      <c r="N287" s="506"/>
      <c r="O287" s="506"/>
      <c r="P287" s="506"/>
      <c r="Q287" s="506"/>
      <c r="R287" s="506"/>
      <c r="S287" s="506"/>
      <c r="T287" s="506"/>
      <c r="U287" s="506"/>
      <c r="V287" s="506"/>
      <c r="W287" s="506"/>
      <c r="X287" s="506"/>
      <c r="Y287" s="506"/>
      <c r="Z287" s="506"/>
      <c r="AA287" s="506"/>
      <c r="AB287" s="506"/>
      <c r="AC287" s="506"/>
      <c r="AD287" s="506"/>
      <c r="AE287" s="506"/>
      <c r="AF287" s="506"/>
      <c r="AG287" s="506"/>
      <c r="AH287" s="506"/>
      <c r="AI287" s="506"/>
      <c r="AJ287" s="507"/>
      <c r="AK287" s="506"/>
      <c r="AL287" s="506"/>
      <c r="AM287" s="506"/>
      <c r="AN287" s="506"/>
      <c r="AO287" s="506"/>
      <c r="AP287" s="506"/>
      <c r="AQ287" s="506"/>
      <c r="AR287" s="506"/>
      <c r="AS287" s="506"/>
      <c r="AT287" s="506"/>
      <c r="AU287" s="506"/>
      <c r="AV287" s="506"/>
      <c r="AW287" s="506"/>
      <c r="AX287" s="507"/>
      <c r="AY287" s="506"/>
      <c r="AZ287" s="506"/>
      <c r="BA287" s="506"/>
      <c r="BB287" s="506"/>
      <c r="BC287" s="506"/>
      <c r="BD287" s="506"/>
      <c r="BE287" s="506"/>
      <c r="BF287" s="506"/>
      <c r="BG287" s="506"/>
      <c r="BH287" s="506"/>
      <c r="BI287" s="506"/>
      <c r="BJ287" s="506"/>
      <c r="BK287" s="507"/>
      <c r="BL287" s="506"/>
      <c r="BM287" s="506"/>
      <c r="BN287" s="506"/>
      <c r="BO287" s="506"/>
      <c r="BP287" s="506"/>
      <c r="BQ287" s="506"/>
      <c r="BR287" s="506"/>
      <c r="BS287" s="506"/>
      <c r="BT287" s="506"/>
      <c r="BU287" s="506"/>
      <c r="BV287" s="506"/>
      <c r="BW287" s="506"/>
      <c r="BX287" s="506"/>
      <c r="BZ287" s="506"/>
      <c r="CA287" s="506"/>
      <c r="CD287" s="506"/>
      <c r="CE287" s="506"/>
    </row>
    <row r="288" spans="1:83" ht="11.25" customHeight="1">
      <c r="A288" s="506"/>
      <c r="B288" s="507"/>
      <c r="C288" s="507"/>
      <c r="D288" s="507"/>
      <c r="E288" s="506"/>
      <c r="F288" s="506"/>
      <c r="G288" s="506"/>
      <c r="H288" s="507"/>
      <c r="I288" s="506"/>
      <c r="J288" s="506"/>
      <c r="K288" s="506"/>
      <c r="L288" s="506"/>
      <c r="M288" s="506"/>
      <c r="N288" s="506"/>
      <c r="O288" s="506"/>
      <c r="P288" s="506"/>
      <c r="Q288" s="506"/>
      <c r="R288" s="506"/>
      <c r="S288" s="506"/>
      <c r="T288" s="506"/>
      <c r="U288" s="506"/>
      <c r="V288" s="506"/>
      <c r="W288" s="506"/>
      <c r="X288" s="506"/>
      <c r="Y288" s="506"/>
      <c r="Z288" s="506"/>
      <c r="AA288" s="506"/>
      <c r="AB288" s="506"/>
      <c r="AC288" s="506"/>
      <c r="AD288" s="506"/>
      <c r="AE288" s="506"/>
      <c r="AF288" s="506"/>
      <c r="AG288" s="506"/>
      <c r="AH288" s="506"/>
      <c r="AI288" s="506"/>
      <c r="AJ288" s="507"/>
      <c r="AK288" s="506"/>
      <c r="AL288" s="506"/>
      <c r="AM288" s="506"/>
      <c r="AN288" s="506"/>
      <c r="AO288" s="506"/>
      <c r="AP288" s="506"/>
      <c r="AQ288" s="506"/>
      <c r="AR288" s="506"/>
      <c r="AS288" s="506"/>
      <c r="AT288" s="506"/>
      <c r="AU288" s="506"/>
      <c r="AV288" s="506"/>
      <c r="AW288" s="506"/>
      <c r="AX288" s="507"/>
      <c r="AY288" s="506"/>
      <c r="AZ288" s="506"/>
      <c r="BA288" s="506"/>
      <c r="BB288" s="506"/>
      <c r="BC288" s="506"/>
      <c r="BD288" s="506"/>
      <c r="BE288" s="506"/>
      <c r="BF288" s="506"/>
      <c r="BG288" s="506"/>
      <c r="BH288" s="506"/>
      <c r="BI288" s="506"/>
      <c r="BJ288" s="506"/>
      <c r="BK288" s="507"/>
      <c r="BL288" s="506"/>
      <c r="BM288" s="506"/>
      <c r="BN288" s="506"/>
      <c r="BO288" s="506"/>
      <c r="BP288" s="506"/>
      <c r="BQ288" s="506"/>
      <c r="BR288" s="506"/>
      <c r="BS288" s="506"/>
      <c r="BT288" s="506"/>
      <c r="BU288" s="506"/>
      <c r="BV288" s="506"/>
      <c r="BW288" s="506"/>
      <c r="BX288" s="506"/>
      <c r="BZ288" s="506"/>
      <c r="CA288" s="506"/>
      <c r="CD288" s="506"/>
      <c r="CE288" s="506"/>
    </row>
    <row r="289" spans="1:83" ht="11.25" customHeight="1">
      <c r="A289" s="506"/>
      <c r="B289" s="507"/>
      <c r="C289" s="507"/>
      <c r="D289" s="507"/>
      <c r="E289" s="506"/>
      <c r="F289" s="506"/>
      <c r="G289" s="506"/>
      <c r="H289" s="507"/>
      <c r="I289" s="506"/>
      <c r="J289" s="506"/>
      <c r="K289" s="506"/>
      <c r="L289" s="506"/>
      <c r="M289" s="506"/>
      <c r="N289" s="506"/>
      <c r="O289" s="506"/>
      <c r="P289" s="506"/>
      <c r="Q289" s="506"/>
      <c r="R289" s="506"/>
      <c r="S289" s="506"/>
      <c r="T289" s="506"/>
      <c r="U289" s="506"/>
      <c r="V289" s="506"/>
      <c r="W289" s="506"/>
      <c r="X289" s="506"/>
      <c r="Y289" s="506"/>
      <c r="Z289" s="506"/>
      <c r="AA289" s="506"/>
      <c r="AB289" s="506"/>
      <c r="AC289" s="506"/>
      <c r="AD289" s="506"/>
      <c r="AE289" s="506"/>
      <c r="AF289" s="506"/>
      <c r="AG289" s="506"/>
      <c r="AH289" s="506"/>
      <c r="AI289" s="506"/>
      <c r="AJ289" s="507"/>
      <c r="AK289" s="506"/>
      <c r="AL289" s="506"/>
      <c r="AM289" s="506"/>
      <c r="AN289" s="506"/>
      <c r="AO289" s="506"/>
      <c r="AP289" s="506"/>
      <c r="AQ289" s="506"/>
      <c r="AR289" s="506"/>
      <c r="AS289" s="506"/>
      <c r="AT289" s="506"/>
      <c r="AU289" s="506"/>
      <c r="AV289" s="506"/>
      <c r="AW289" s="506"/>
      <c r="AX289" s="507"/>
      <c r="AY289" s="506"/>
      <c r="AZ289" s="506"/>
      <c r="BA289" s="506"/>
      <c r="BB289" s="506"/>
      <c r="BC289" s="506"/>
      <c r="BD289" s="506"/>
      <c r="BE289" s="506"/>
      <c r="BF289" s="506"/>
      <c r="BG289" s="506"/>
      <c r="BH289" s="506"/>
      <c r="BI289" s="506"/>
      <c r="BJ289" s="506"/>
      <c r="BK289" s="507"/>
      <c r="BL289" s="506"/>
      <c r="BM289" s="506"/>
      <c r="BN289" s="506"/>
      <c r="BO289" s="506"/>
      <c r="BP289" s="506"/>
      <c r="BQ289" s="506"/>
      <c r="BR289" s="506"/>
      <c r="BS289" s="506"/>
      <c r="BT289" s="506"/>
      <c r="BU289" s="506"/>
      <c r="BV289" s="506"/>
      <c r="BW289" s="506"/>
      <c r="BX289" s="506"/>
      <c r="BZ289" s="506"/>
      <c r="CA289" s="506"/>
      <c r="CD289" s="506"/>
      <c r="CE289" s="506"/>
    </row>
    <row r="290" spans="1:83" ht="11.25" customHeight="1">
      <c r="A290" s="506"/>
      <c r="B290" s="507"/>
      <c r="C290" s="507"/>
      <c r="D290" s="507"/>
      <c r="E290" s="506"/>
      <c r="F290" s="506"/>
      <c r="G290" s="506"/>
      <c r="H290" s="507"/>
      <c r="I290" s="506"/>
      <c r="J290" s="506"/>
      <c r="K290" s="506"/>
      <c r="L290" s="506"/>
      <c r="M290" s="506"/>
      <c r="N290" s="506"/>
      <c r="O290" s="506"/>
      <c r="P290" s="506"/>
      <c r="Q290" s="506"/>
      <c r="R290" s="506"/>
      <c r="S290" s="506"/>
      <c r="T290" s="506"/>
      <c r="U290" s="506"/>
      <c r="V290" s="506"/>
      <c r="W290" s="506"/>
      <c r="X290" s="506"/>
      <c r="Y290" s="506"/>
      <c r="Z290" s="506"/>
      <c r="AA290" s="506"/>
      <c r="AB290" s="506"/>
      <c r="AC290" s="506"/>
      <c r="AD290" s="506"/>
      <c r="AE290" s="506"/>
      <c r="AF290" s="506"/>
      <c r="AG290" s="506"/>
      <c r="AH290" s="506"/>
      <c r="AI290" s="506"/>
      <c r="AJ290" s="507"/>
      <c r="AK290" s="506"/>
      <c r="AL290" s="506"/>
      <c r="AM290" s="506"/>
      <c r="AN290" s="506"/>
      <c r="AO290" s="506"/>
      <c r="AP290" s="506"/>
      <c r="AQ290" s="506"/>
      <c r="AR290" s="506"/>
      <c r="AS290" s="506"/>
      <c r="AT290" s="506"/>
      <c r="AU290" s="506"/>
      <c r="AV290" s="506"/>
      <c r="AW290" s="506"/>
      <c r="AX290" s="507"/>
      <c r="AY290" s="506"/>
      <c r="AZ290" s="506"/>
      <c r="BA290" s="506"/>
      <c r="BB290" s="506"/>
      <c r="BC290" s="506"/>
      <c r="BD290" s="506"/>
      <c r="BE290" s="506"/>
      <c r="BF290" s="506"/>
      <c r="BG290" s="506"/>
      <c r="BH290" s="506"/>
      <c r="BI290" s="506"/>
      <c r="BJ290" s="506"/>
      <c r="BK290" s="507"/>
      <c r="BL290" s="506"/>
      <c r="BM290" s="506"/>
      <c r="BN290" s="506"/>
      <c r="BO290" s="506"/>
      <c r="BP290" s="506"/>
      <c r="BQ290" s="506"/>
      <c r="BR290" s="506"/>
      <c r="BS290" s="506"/>
      <c r="BT290" s="506"/>
      <c r="BU290" s="506"/>
      <c r="BV290" s="506"/>
      <c r="BW290" s="506"/>
      <c r="BX290" s="506"/>
      <c r="BZ290" s="506"/>
      <c r="CA290" s="506"/>
      <c r="CD290" s="506"/>
      <c r="CE290" s="506"/>
    </row>
    <row r="291" spans="1:83" ht="11.25" customHeight="1">
      <c r="A291" s="506"/>
      <c r="B291" s="507"/>
      <c r="C291" s="507"/>
      <c r="D291" s="507"/>
      <c r="E291" s="506"/>
      <c r="F291" s="506"/>
      <c r="G291" s="506"/>
      <c r="H291" s="507"/>
      <c r="I291" s="506"/>
      <c r="J291" s="506"/>
      <c r="K291" s="506"/>
      <c r="L291" s="506"/>
      <c r="M291" s="506"/>
      <c r="N291" s="506"/>
      <c r="O291" s="506"/>
      <c r="P291" s="506"/>
      <c r="Q291" s="506"/>
      <c r="R291" s="506"/>
      <c r="S291" s="506"/>
      <c r="T291" s="506"/>
      <c r="U291" s="506"/>
      <c r="V291" s="506"/>
      <c r="W291" s="506"/>
      <c r="X291" s="506"/>
      <c r="Y291" s="506"/>
      <c r="Z291" s="506"/>
      <c r="AA291" s="506"/>
      <c r="AB291" s="506"/>
      <c r="AC291" s="506"/>
      <c r="AD291" s="506"/>
      <c r="AE291" s="506"/>
      <c r="AF291" s="506"/>
      <c r="AG291" s="506"/>
      <c r="AH291" s="506"/>
      <c r="AI291" s="506"/>
      <c r="AJ291" s="507"/>
      <c r="AK291" s="506"/>
      <c r="AL291" s="506"/>
      <c r="AM291" s="506"/>
      <c r="AN291" s="506"/>
      <c r="AO291" s="506"/>
      <c r="AP291" s="506"/>
      <c r="AQ291" s="506"/>
      <c r="AR291" s="506"/>
      <c r="AS291" s="506"/>
      <c r="AT291" s="506"/>
      <c r="AU291" s="506"/>
      <c r="AV291" s="506"/>
      <c r="AW291" s="506"/>
      <c r="AX291" s="507"/>
      <c r="AY291" s="506"/>
      <c r="AZ291" s="506"/>
      <c r="BA291" s="506"/>
      <c r="BB291" s="506"/>
      <c r="BC291" s="506"/>
      <c r="BD291" s="506"/>
      <c r="BE291" s="506"/>
      <c r="BF291" s="506"/>
      <c r="BG291" s="506"/>
      <c r="BH291" s="506"/>
      <c r="BI291" s="506"/>
      <c r="BJ291" s="506"/>
      <c r="BK291" s="507"/>
      <c r="BL291" s="506"/>
      <c r="BM291" s="506"/>
      <c r="BN291" s="506"/>
      <c r="BO291" s="506"/>
      <c r="BP291" s="506"/>
      <c r="BQ291" s="506"/>
      <c r="BR291" s="506"/>
      <c r="BS291" s="506"/>
      <c r="BT291" s="506"/>
      <c r="BU291" s="506"/>
      <c r="BV291" s="506"/>
      <c r="BW291" s="506"/>
      <c r="BX291" s="506"/>
      <c r="BZ291" s="506"/>
      <c r="CA291" s="506"/>
      <c r="CD291" s="506"/>
      <c r="CE291" s="506"/>
    </row>
    <row r="292" spans="1:83" ht="11.25" customHeight="1">
      <c r="A292" s="506"/>
      <c r="B292" s="507"/>
      <c r="C292" s="507"/>
      <c r="D292" s="507"/>
      <c r="E292" s="506"/>
      <c r="F292" s="506"/>
      <c r="G292" s="506"/>
      <c r="H292" s="507"/>
      <c r="I292" s="506"/>
      <c r="J292" s="506"/>
      <c r="K292" s="506"/>
      <c r="L292" s="506"/>
      <c r="M292" s="506"/>
      <c r="N292" s="506"/>
      <c r="O292" s="506"/>
      <c r="P292" s="506"/>
      <c r="Q292" s="506"/>
      <c r="R292" s="506"/>
      <c r="S292" s="506"/>
      <c r="T292" s="506"/>
      <c r="U292" s="506"/>
      <c r="V292" s="506"/>
      <c r="W292" s="506"/>
      <c r="X292" s="506"/>
      <c r="Y292" s="506"/>
      <c r="Z292" s="506"/>
      <c r="AA292" s="506"/>
      <c r="AB292" s="506"/>
      <c r="AC292" s="506"/>
      <c r="AD292" s="506"/>
      <c r="AE292" s="506"/>
      <c r="AF292" s="506"/>
      <c r="AG292" s="506"/>
      <c r="AH292" s="506"/>
      <c r="AI292" s="506"/>
      <c r="AJ292" s="507"/>
      <c r="AK292" s="506"/>
      <c r="AL292" s="506"/>
      <c r="AM292" s="506"/>
      <c r="AN292" s="506"/>
      <c r="AO292" s="506"/>
      <c r="AP292" s="506"/>
      <c r="AQ292" s="506"/>
      <c r="AR292" s="506"/>
      <c r="AS292" s="506"/>
      <c r="AT292" s="506"/>
      <c r="AU292" s="506"/>
      <c r="AV292" s="506"/>
      <c r="AW292" s="506"/>
      <c r="AX292" s="507"/>
      <c r="AY292" s="506"/>
      <c r="AZ292" s="506"/>
      <c r="BA292" s="506"/>
      <c r="BB292" s="506"/>
      <c r="BC292" s="506"/>
      <c r="BD292" s="506"/>
      <c r="BE292" s="506"/>
      <c r="BF292" s="506"/>
      <c r="BG292" s="506"/>
      <c r="BH292" s="506"/>
      <c r="BI292" s="506"/>
      <c r="BJ292" s="506"/>
      <c r="BK292" s="507"/>
      <c r="BL292" s="506"/>
      <c r="BM292" s="506"/>
      <c r="BN292" s="506"/>
      <c r="BO292" s="506"/>
      <c r="BP292" s="506"/>
      <c r="BQ292" s="506"/>
      <c r="BR292" s="506"/>
      <c r="BS292" s="506"/>
      <c r="BT292" s="506"/>
      <c r="BU292" s="506"/>
      <c r="BV292" s="506"/>
      <c r="BW292" s="506"/>
      <c r="BX292" s="506"/>
      <c r="BZ292" s="506"/>
      <c r="CA292" s="506"/>
      <c r="CD292" s="506"/>
      <c r="CE292" s="506"/>
    </row>
    <row r="293" spans="1:83" ht="11.25" customHeight="1">
      <c r="A293" s="506"/>
      <c r="B293" s="507"/>
      <c r="C293" s="507"/>
      <c r="D293" s="507"/>
      <c r="E293" s="506"/>
      <c r="F293" s="506"/>
      <c r="G293" s="506"/>
      <c r="H293" s="507"/>
      <c r="I293" s="506"/>
      <c r="J293" s="506"/>
      <c r="K293" s="506"/>
      <c r="L293" s="506"/>
      <c r="M293" s="506"/>
      <c r="N293" s="506"/>
      <c r="O293" s="506"/>
      <c r="P293" s="506"/>
      <c r="Q293" s="506"/>
      <c r="R293" s="506"/>
      <c r="S293" s="506"/>
      <c r="T293" s="506"/>
      <c r="U293" s="506"/>
      <c r="V293" s="506"/>
      <c r="W293" s="506"/>
      <c r="X293" s="506"/>
      <c r="Y293" s="506"/>
      <c r="Z293" s="506"/>
      <c r="AA293" s="506"/>
      <c r="AB293" s="506"/>
      <c r="AC293" s="506"/>
      <c r="AD293" s="506"/>
      <c r="AE293" s="506"/>
      <c r="AF293" s="506"/>
      <c r="AG293" s="506"/>
      <c r="AH293" s="506"/>
      <c r="AI293" s="506"/>
      <c r="AJ293" s="507"/>
      <c r="AK293" s="506"/>
      <c r="AL293" s="506"/>
      <c r="AM293" s="506"/>
      <c r="AN293" s="506"/>
      <c r="AO293" s="506"/>
      <c r="AP293" s="506"/>
      <c r="AQ293" s="506"/>
      <c r="AR293" s="506"/>
      <c r="AS293" s="506"/>
      <c r="AT293" s="506"/>
      <c r="AU293" s="506"/>
      <c r="AV293" s="506"/>
      <c r="AW293" s="506"/>
      <c r="AX293" s="507"/>
      <c r="AY293" s="506"/>
      <c r="AZ293" s="506"/>
      <c r="BA293" s="506"/>
      <c r="BB293" s="506"/>
      <c r="BC293" s="506"/>
      <c r="BD293" s="506"/>
      <c r="BE293" s="506"/>
      <c r="BF293" s="506"/>
      <c r="BG293" s="506"/>
      <c r="BH293" s="506"/>
      <c r="BI293" s="506"/>
      <c r="BJ293" s="506"/>
      <c r="BK293" s="507"/>
      <c r="BL293" s="506"/>
      <c r="BM293" s="506"/>
      <c r="BN293" s="506"/>
      <c r="BO293" s="506"/>
      <c r="BP293" s="506"/>
      <c r="BQ293" s="506"/>
      <c r="BR293" s="506"/>
      <c r="BS293" s="506"/>
      <c r="BT293" s="506"/>
      <c r="BU293" s="506"/>
      <c r="BV293" s="506"/>
      <c r="BW293" s="506"/>
      <c r="BX293" s="506"/>
      <c r="BZ293" s="506"/>
      <c r="CA293" s="506"/>
      <c r="CD293" s="506"/>
      <c r="CE293" s="506"/>
    </row>
    <row r="294" spans="1:83" ht="11.25" customHeight="1">
      <c r="A294" s="506"/>
      <c r="B294" s="507"/>
      <c r="C294" s="507"/>
      <c r="D294" s="507"/>
      <c r="E294" s="506"/>
      <c r="F294" s="506"/>
      <c r="G294" s="506"/>
      <c r="H294" s="507"/>
      <c r="I294" s="506"/>
      <c r="J294" s="506"/>
      <c r="K294" s="506"/>
      <c r="L294" s="506"/>
      <c r="M294" s="506"/>
      <c r="N294" s="506"/>
      <c r="O294" s="506"/>
      <c r="P294" s="506"/>
      <c r="Q294" s="506"/>
      <c r="R294" s="506"/>
      <c r="S294" s="506"/>
      <c r="T294" s="506"/>
      <c r="U294" s="506"/>
      <c r="V294" s="506"/>
      <c r="W294" s="506"/>
      <c r="X294" s="506"/>
      <c r="Y294" s="506"/>
      <c r="Z294" s="506"/>
      <c r="AA294" s="506"/>
      <c r="AB294" s="506"/>
      <c r="AC294" s="506"/>
      <c r="AD294" s="506"/>
      <c r="AE294" s="506"/>
      <c r="AF294" s="506"/>
      <c r="AG294" s="506"/>
      <c r="AH294" s="506"/>
      <c r="AI294" s="506"/>
      <c r="AJ294" s="507"/>
      <c r="AK294" s="506"/>
      <c r="AL294" s="506"/>
      <c r="AM294" s="506"/>
      <c r="AN294" s="506"/>
      <c r="AO294" s="506"/>
      <c r="AP294" s="506"/>
      <c r="AQ294" s="506"/>
      <c r="AR294" s="506"/>
      <c r="AS294" s="506"/>
      <c r="AT294" s="506"/>
      <c r="AU294" s="506"/>
      <c r="AV294" s="506"/>
      <c r="AW294" s="506"/>
      <c r="AX294" s="507"/>
      <c r="AY294" s="506"/>
      <c r="AZ294" s="506"/>
      <c r="BA294" s="506"/>
      <c r="BB294" s="506"/>
      <c r="BC294" s="506"/>
      <c r="BD294" s="506"/>
      <c r="BE294" s="506"/>
      <c r="BF294" s="506"/>
      <c r="BG294" s="506"/>
      <c r="BH294" s="506"/>
      <c r="BI294" s="506"/>
      <c r="BJ294" s="506"/>
      <c r="BK294" s="507"/>
      <c r="BL294" s="506"/>
      <c r="BM294" s="506"/>
      <c r="BN294" s="506"/>
      <c r="BO294" s="506"/>
      <c r="BP294" s="506"/>
      <c r="BQ294" s="506"/>
      <c r="BR294" s="506"/>
      <c r="BS294" s="506"/>
      <c r="BT294" s="506"/>
      <c r="BU294" s="506"/>
      <c r="BV294" s="506"/>
      <c r="BW294" s="506"/>
      <c r="BX294" s="506"/>
      <c r="BZ294" s="506"/>
      <c r="CA294" s="506"/>
      <c r="CD294" s="506"/>
      <c r="CE294" s="506"/>
    </row>
    <row r="295" spans="1:83" ht="11.25" customHeight="1">
      <c r="A295" s="506"/>
      <c r="B295" s="507"/>
      <c r="C295" s="507"/>
      <c r="D295" s="507"/>
      <c r="E295" s="506"/>
      <c r="F295" s="506"/>
      <c r="G295" s="506"/>
      <c r="H295" s="507"/>
      <c r="I295" s="506"/>
      <c r="J295" s="506"/>
      <c r="K295" s="506"/>
      <c r="L295" s="506"/>
      <c r="M295" s="506"/>
      <c r="N295" s="506"/>
      <c r="O295" s="506"/>
      <c r="P295" s="506"/>
      <c r="Q295" s="506"/>
      <c r="R295" s="506"/>
      <c r="S295" s="506"/>
      <c r="T295" s="506"/>
      <c r="U295" s="506"/>
      <c r="V295" s="506"/>
      <c r="W295" s="506"/>
      <c r="X295" s="506"/>
      <c r="Y295" s="506"/>
      <c r="Z295" s="506"/>
      <c r="AA295" s="506"/>
      <c r="AB295" s="506"/>
      <c r="AC295" s="506"/>
      <c r="AD295" s="506"/>
      <c r="AE295" s="506"/>
      <c r="AF295" s="506"/>
      <c r="AG295" s="506"/>
      <c r="AH295" s="506"/>
      <c r="AI295" s="506"/>
      <c r="AJ295" s="507"/>
      <c r="AK295" s="506"/>
      <c r="AL295" s="506"/>
      <c r="AM295" s="506"/>
      <c r="AN295" s="506"/>
      <c r="AO295" s="506"/>
      <c r="AP295" s="506"/>
      <c r="AQ295" s="506"/>
      <c r="AR295" s="506"/>
      <c r="AS295" s="506"/>
      <c r="AT295" s="506"/>
      <c r="AU295" s="506"/>
      <c r="AV295" s="506"/>
      <c r="AW295" s="506"/>
      <c r="AX295" s="507"/>
      <c r="AY295" s="506"/>
      <c r="AZ295" s="506"/>
      <c r="BA295" s="506"/>
      <c r="BB295" s="506"/>
      <c r="BC295" s="506"/>
      <c r="BD295" s="506"/>
      <c r="BE295" s="506"/>
      <c r="BF295" s="506"/>
      <c r="BG295" s="506"/>
      <c r="BH295" s="506"/>
      <c r="BI295" s="506"/>
      <c r="BJ295" s="506"/>
      <c r="BK295" s="507"/>
      <c r="BL295" s="506"/>
      <c r="BM295" s="506"/>
      <c r="BN295" s="506"/>
      <c r="BO295" s="506"/>
      <c r="BP295" s="506"/>
      <c r="BQ295" s="506"/>
      <c r="BR295" s="506"/>
      <c r="BS295" s="506"/>
      <c r="BT295" s="506"/>
      <c r="BU295" s="506"/>
      <c r="BV295" s="506"/>
      <c r="BW295" s="506"/>
      <c r="BX295" s="506"/>
      <c r="BZ295" s="506"/>
      <c r="CA295" s="506"/>
      <c r="CD295" s="506"/>
      <c r="CE295" s="506"/>
    </row>
    <row r="296" spans="1:83" ht="11.25" customHeight="1">
      <c r="A296" s="506"/>
      <c r="B296" s="507"/>
      <c r="C296" s="507"/>
      <c r="D296" s="507"/>
      <c r="E296" s="506"/>
      <c r="F296" s="506"/>
      <c r="G296" s="506"/>
      <c r="H296" s="507"/>
      <c r="I296" s="506"/>
      <c r="J296" s="506"/>
      <c r="K296" s="506"/>
      <c r="L296" s="506"/>
      <c r="M296" s="506"/>
      <c r="N296" s="506"/>
      <c r="O296" s="506"/>
      <c r="P296" s="506"/>
      <c r="Q296" s="506"/>
      <c r="R296" s="506"/>
      <c r="S296" s="506"/>
      <c r="T296" s="506"/>
      <c r="U296" s="506"/>
      <c r="V296" s="506"/>
      <c r="W296" s="506"/>
      <c r="X296" s="506"/>
      <c r="Y296" s="506"/>
      <c r="Z296" s="506"/>
      <c r="AA296" s="506"/>
      <c r="AB296" s="506"/>
      <c r="AC296" s="506"/>
      <c r="AD296" s="506"/>
      <c r="AE296" s="506"/>
      <c r="AF296" s="506"/>
      <c r="AG296" s="506"/>
      <c r="AH296" s="506"/>
      <c r="AI296" s="506"/>
      <c r="AJ296" s="507"/>
      <c r="AK296" s="506"/>
      <c r="AL296" s="506"/>
      <c r="AM296" s="506"/>
      <c r="AN296" s="506"/>
      <c r="AO296" s="506"/>
      <c r="AP296" s="506"/>
      <c r="AQ296" s="506"/>
      <c r="AR296" s="506"/>
      <c r="AS296" s="506"/>
      <c r="AT296" s="506"/>
      <c r="AU296" s="506"/>
      <c r="AV296" s="506"/>
      <c r="AW296" s="506"/>
      <c r="AX296" s="507"/>
      <c r="AY296" s="506"/>
      <c r="AZ296" s="506"/>
      <c r="BA296" s="506"/>
      <c r="BB296" s="506"/>
      <c r="BC296" s="506"/>
      <c r="BD296" s="506"/>
      <c r="BE296" s="506"/>
      <c r="BF296" s="506"/>
      <c r="BG296" s="506"/>
      <c r="BH296" s="506"/>
      <c r="BI296" s="506"/>
      <c r="BJ296" s="506"/>
      <c r="BK296" s="507"/>
      <c r="BL296" s="506"/>
      <c r="BM296" s="506"/>
      <c r="BN296" s="506"/>
      <c r="BO296" s="506"/>
      <c r="BP296" s="506"/>
      <c r="BQ296" s="506"/>
      <c r="BR296" s="506"/>
      <c r="BS296" s="506"/>
      <c r="BT296" s="506"/>
      <c r="BU296" s="506"/>
      <c r="BV296" s="506"/>
      <c r="BW296" s="506"/>
      <c r="BX296" s="506"/>
      <c r="BZ296" s="506"/>
      <c r="CA296" s="506"/>
      <c r="CD296" s="506"/>
      <c r="CE296" s="506"/>
    </row>
    <row r="297" spans="1:83" ht="11.25" customHeight="1">
      <c r="A297" s="506"/>
      <c r="B297" s="507"/>
      <c r="C297" s="507"/>
      <c r="D297" s="507"/>
      <c r="E297" s="506"/>
      <c r="F297" s="506"/>
      <c r="G297" s="506"/>
      <c r="H297" s="507"/>
      <c r="I297" s="506"/>
      <c r="J297" s="506"/>
      <c r="K297" s="506"/>
      <c r="L297" s="506"/>
      <c r="M297" s="506"/>
      <c r="N297" s="506"/>
      <c r="O297" s="506"/>
      <c r="P297" s="506"/>
      <c r="Q297" s="506"/>
      <c r="R297" s="506"/>
      <c r="S297" s="506"/>
      <c r="T297" s="506"/>
      <c r="U297" s="506"/>
      <c r="V297" s="506"/>
      <c r="W297" s="506"/>
      <c r="X297" s="506"/>
      <c r="Y297" s="506"/>
      <c r="Z297" s="506"/>
      <c r="AA297" s="506"/>
      <c r="AB297" s="506"/>
      <c r="AC297" s="506"/>
      <c r="AD297" s="506"/>
      <c r="AE297" s="506"/>
      <c r="AF297" s="506"/>
      <c r="AG297" s="506"/>
      <c r="AH297" s="506"/>
      <c r="AI297" s="506"/>
      <c r="AJ297" s="507"/>
      <c r="AK297" s="506"/>
      <c r="AL297" s="506"/>
      <c r="AM297" s="506"/>
      <c r="AN297" s="506"/>
      <c r="AO297" s="506"/>
      <c r="AP297" s="506"/>
      <c r="AQ297" s="506"/>
      <c r="AR297" s="506"/>
      <c r="AS297" s="506"/>
      <c r="AT297" s="506"/>
      <c r="AU297" s="506"/>
      <c r="AV297" s="506"/>
      <c r="AW297" s="506"/>
      <c r="AX297" s="507"/>
      <c r="AY297" s="506"/>
      <c r="AZ297" s="506"/>
      <c r="BA297" s="506"/>
      <c r="BB297" s="506"/>
      <c r="BC297" s="506"/>
      <c r="BD297" s="506"/>
      <c r="BE297" s="506"/>
      <c r="BF297" s="506"/>
      <c r="BG297" s="506"/>
      <c r="BH297" s="506"/>
      <c r="BI297" s="506"/>
      <c r="BJ297" s="506"/>
      <c r="BK297" s="507"/>
      <c r="BL297" s="506"/>
      <c r="BM297" s="506"/>
      <c r="BN297" s="506"/>
      <c r="BO297" s="506"/>
      <c r="BP297" s="506"/>
      <c r="BQ297" s="506"/>
      <c r="BR297" s="506"/>
      <c r="BS297" s="506"/>
      <c r="BT297" s="506"/>
      <c r="BU297" s="506"/>
      <c r="BV297" s="506"/>
      <c r="BW297" s="506"/>
      <c r="BX297" s="506"/>
      <c r="BZ297" s="506"/>
      <c r="CA297" s="506"/>
      <c r="CD297" s="506"/>
      <c r="CE297" s="506"/>
    </row>
    <row r="298" spans="1:83" ht="11.25" customHeight="1">
      <c r="A298" s="506"/>
      <c r="B298" s="507"/>
      <c r="C298" s="507"/>
      <c r="D298" s="507"/>
      <c r="E298" s="506"/>
      <c r="F298" s="506"/>
      <c r="G298" s="506"/>
      <c r="H298" s="507"/>
      <c r="I298" s="506"/>
      <c r="J298" s="506"/>
      <c r="K298" s="506"/>
      <c r="L298" s="506"/>
      <c r="M298" s="506"/>
      <c r="N298" s="506"/>
      <c r="O298" s="506"/>
      <c r="P298" s="506"/>
      <c r="Q298" s="506"/>
      <c r="R298" s="506"/>
      <c r="S298" s="506"/>
      <c r="T298" s="506"/>
      <c r="U298" s="506"/>
      <c r="V298" s="506"/>
      <c r="W298" s="506"/>
      <c r="X298" s="506"/>
      <c r="Y298" s="506"/>
      <c r="Z298" s="506"/>
      <c r="AA298" s="506"/>
      <c r="AB298" s="506"/>
      <c r="AC298" s="506"/>
      <c r="AD298" s="506"/>
      <c r="AE298" s="506"/>
      <c r="AF298" s="506"/>
      <c r="AG298" s="506"/>
      <c r="AH298" s="506"/>
      <c r="AI298" s="506"/>
      <c r="AJ298" s="507"/>
      <c r="AK298" s="506"/>
      <c r="AL298" s="506"/>
      <c r="AM298" s="506"/>
      <c r="AN298" s="506"/>
      <c r="AO298" s="506"/>
      <c r="AP298" s="506"/>
      <c r="AQ298" s="506"/>
      <c r="AR298" s="506"/>
      <c r="AS298" s="506"/>
      <c r="AT298" s="506"/>
      <c r="AU298" s="506"/>
      <c r="AV298" s="506"/>
      <c r="AW298" s="506"/>
      <c r="AX298" s="507"/>
      <c r="AY298" s="506"/>
      <c r="AZ298" s="506"/>
      <c r="BA298" s="506"/>
      <c r="BB298" s="506"/>
      <c r="BC298" s="506"/>
      <c r="BD298" s="506"/>
      <c r="BE298" s="506"/>
      <c r="BF298" s="506"/>
      <c r="BG298" s="506"/>
      <c r="BH298" s="506"/>
      <c r="BI298" s="506"/>
      <c r="BJ298" s="506"/>
      <c r="BK298" s="507"/>
      <c r="BL298" s="506"/>
      <c r="BM298" s="506"/>
      <c r="BN298" s="506"/>
      <c r="BO298" s="506"/>
      <c r="BP298" s="506"/>
      <c r="BQ298" s="506"/>
      <c r="BR298" s="506"/>
      <c r="BS298" s="506"/>
      <c r="BT298" s="506"/>
      <c r="BU298" s="506"/>
      <c r="BV298" s="506"/>
      <c r="BW298" s="506"/>
      <c r="BX298" s="506"/>
      <c r="BZ298" s="506"/>
      <c r="CA298" s="506"/>
      <c r="CD298" s="506"/>
      <c r="CE298" s="506"/>
    </row>
    <row r="299" spans="1:83" ht="11.25" customHeight="1">
      <c r="A299" s="506"/>
      <c r="B299" s="507"/>
      <c r="C299" s="507"/>
      <c r="D299" s="507"/>
      <c r="E299" s="506"/>
      <c r="F299" s="506"/>
      <c r="G299" s="506"/>
      <c r="H299" s="507"/>
      <c r="I299" s="506"/>
      <c r="J299" s="506"/>
      <c r="K299" s="506"/>
      <c r="L299" s="506"/>
      <c r="M299" s="506"/>
      <c r="N299" s="506"/>
      <c r="O299" s="506"/>
      <c r="P299" s="506"/>
      <c r="Q299" s="506"/>
      <c r="R299" s="506"/>
      <c r="S299" s="506"/>
      <c r="T299" s="506"/>
      <c r="U299" s="506"/>
      <c r="V299" s="506"/>
      <c r="W299" s="506"/>
      <c r="X299" s="506"/>
      <c r="Y299" s="506"/>
      <c r="Z299" s="506"/>
      <c r="AA299" s="506"/>
      <c r="AB299" s="506"/>
      <c r="AC299" s="506"/>
      <c r="AD299" s="506"/>
      <c r="AE299" s="506"/>
      <c r="AF299" s="506"/>
      <c r="AG299" s="506"/>
      <c r="AH299" s="506"/>
      <c r="AI299" s="506"/>
      <c r="AJ299" s="507"/>
      <c r="AK299" s="506"/>
      <c r="AL299" s="506"/>
      <c r="AM299" s="506"/>
      <c r="AN299" s="506"/>
      <c r="AO299" s="506"/>
      <c r="AP299" s="506"/>
      <c r="AQ299" s="506"/>
      <c r="AR299" s="506"/>
      <c r="AS299" s="506"/>
      <c r="AT299" s="506"/>
      <c r="AU299" s="506"/>
      <c r="AV299" s="506"/>
      <c r="AW299" s="506"/>
      <c r="AX299" s="507"/>
      <c r="AY299" s="506"/>
      <c r="AZ299" s="506"/>
      <c r="BA299" s="506"/>
      <c r="BB299" s="506"/>
      <c r="BC299" s="506"/>
      <c r="BD299" s="506"/>
      <c r="BE299" s="506"/>
      <c r="BF299" s="506"/>
      <c r="BG299" s="506"/>
      <c r="BH299" s="506"/>
      <c r="BI299" s="506"/>
      <c r="BJ299" s="506"/>
      <c r="BK299" s="507"/>
      <c r="BL299" s="506"/>
      <c r="BM299" s="506"/>
      <c r="BN299" s="506"/>
      <c r="BO299" s="506"/>
      <c r="BP299" s="506"/>
      <c r="BQ299" s="506"/>
      <c r="BR299" s="506"/>
      <c r="BS299" s="506"/>
      <c r="BT299" s="506"/>
      <c r="BU299" s="506"/>
      <c r="BV299" s="506"/>
      <c r="BW299" s="506"/>
      <c r="BX299" s="506"/>
      <c r="BZ299" s="506"/>
      <c r="CA299" s="506"/>
      <c r="CD299" s="506"/>
      <c r="CE299" s="506"/>
    </row>
    <row r="300" spans="1:83" ht="11.25" customHeight="1">
      <c r="A300" s="506"/>
      <c r="B300" s="507"/>
      <c r="C300" s="507"/>
      <c r="D300" s="507"/>
      <c r="E300" s="506"/>
      <c r="F300" s="506"/>
      <c r="G300" s="506"/>
      <c r="H300" s="507"/>
      <c r="I300" s="506"/>
      <c r="J300" s="506"/>
      <c r="K300" s="506"/>
      <c r="L300" s="506"/>
      <c r="M300" s="506"/>
      <c r="N300" s="506"/>
      <c r="O300" s="506"/>
      <c r="P300" s="506"/>
      <c r="Q300" s="506"/>
      <c r="R300" s="506"/>
      <c r="S300" s="506"/>
      <c r="T300" s="506"/>
      <c r="U300" s="506"/>
      <c r="V300" s="506"/>
      <c r="W300" s="506"/>
      <c r="X300" s="506"/>
      <c r="Y300" s="506"/>
      <c r="Z300" s="506"/>
      <c r="AA300" s="506"/>
      <c r="AB300" s="506"/>
      <c r="AC300" s="506"/>
      <c r="AD300" s="506"/>
      <c r="AE300" s="506"/>
      <c r="AF300" s="506"/>
      <c r="AG300" s="506"/>
      <c r="AH300" s="506"/>
      <c r="AI300" s="506"/>
      <c r="AJ300" s="507"/>
      <c r="AK300" s="506"/>
      <c r="AL300" s="506"/>
      <c r="AM300" s="506"/>
      <c r="AN300" s="506"/>
      <c r="AO300" s="506"/>
      <c r="AP300" s="506"/>
      <c r="AQ300" s="506"/>
      <c r="AR300" s="506"/>
      <c r="AS300" s="506"/>
      <c r="AT300" s="506"/>
      <c r="AU300" s="506"/>
      <c r="AV300" s="506"/>
      <c r="AW300" s="506"/>
      <c r="AX300" s="507"/>
      <c r="AY300" s="506"/>
      <c r="AZ300" s="506"/>
      <c r="BA300" s="506"/>
      <c r="BB300" s="506"/>
      <c r="BC300" s="506"/>
      <c r="BD300" s="506"/>
      <c r="BE300" s="506"/>
      <c r="BF300" s="506"/>
      <c r="BG300" s="506"/>
      <c r="BH300" s="506"/>
      <c r="BI300" s="506"/>
      <c r="BJ300" s="506"/>
      <c r="BK300" s="507"/>
      <c r="BL300" s="506"/>
      <c r="BM300" s="506"/>
      <c r="BN300" s="506"/>
      <c r="BO300" s="506"/>
      <c r="BP300" s="506"/>
      <c r="BQ300" s="506"/>
      <c r="BR300" s="506"/>
      <c r="BS300" s="506"/>
      <c r="BT300" s="506"/>
      <c r="BU300" s="506"/>
      <c r="BV300" s="506"/>
      <c r="BW300" s="506"/>
      <c r="BX300" s="506"/>
      <c r="BZ300" s="506"/>
      <c r="CA300" s="506"/>
      <c r="CD300" s="506"/>
      <c r="CE300" s="506"/>
    </row>
    <row r="301" spans="1:83" ht="11.25" customHeight="1">
      <c r="A301" s="506"/>
      <c r="B301" s="507"/>
      <c r="C301" s="507"/>
      <c r="D301" s="507"/>
      <c r="E301" s="506"/>
      <c r="F301" s="506"/>
      <c r="G301" s="506"/>
      <c r="H301" s="507"/>
      <c r="I301" s="506"/>
      <c r="J301" s="506"/>
      <c r="K301" s="506"/>
      <c r="L301" s="506"/>
      <c r="M301" s="506"/>
      <c r="N301" s="506"/>
      <c r="O301" s="506"/>
      <c r="P301" s="506"/>
      <c r="Q301" s="506"/>
      <c r="R301" s="506"/>
      <c r="S301" s="506"/>
      <c r="T301" s="506"/>
      <c r="U301" s="506"/>
      <c r="V301" s="506"/>
      <c r="W301" s="506"/>
      <c r="X301" s="506"/>
      <c r="Y301" s="506"/>
      <c r="Z301" s="506"/>
      <c r="AA301" s="506"/>
      <c r="AB301" s="506"/>
      <c r="AC301" s="506"/>
      <c r="AD301" s="506"/>
      <c r="AE301" s="506"/>
      <c r="AF301" s="506"/>
      <c r="AG301" s="506"/>
      <c r="AH301" s="506"/>
      <c r="AI301" s="506"/>
      <c r="AJ301" s="507"/>
      <c r="AK301" s="506"/>
      <c r="AL301" s="506"/>
      <c r="AM301" s="506"/>
      <c r="AN301" s="506"/>
      <c r="AO301" s="506"/>
      <c r="AP301" s="506"/>
      <c r="AQ301" s="506"/>
      <c r="AR301" s="506"/>
      <c r="AS301" s="506"/>
      <c r="AT301" s="506"/>
      <c r="AU301" s="506"/>
      <c r="AV301" s="506"/>
      <c r="AW301" s="506"/>
      <c r="AX301" s="507"/>
      <c r="AY301" s="506"/>
      <c r="AZ301" s="506"/>
      <c r="BA301" s="506"/>
      <c r="BB301" s="506"/>
      <c r="BC301" s="506"/>
      <c r="BD301" s="506"/>
      <c r="BE301" s="506"/>
      <c r="BF301" s="506"/>
      <c r="BG301" s="506"/>
      <c r="BH301" s="506"/>
      <c r="BI301" s="506"/>
      <c r="BJ301" s="506"/>
      <c r="BK301" s="507"/>
      <c r="BL301" s="506"/>
      <c r="BM301" s="506"/>
      <c r="BN301" s="506"/>
      <c r="BO301" s="506"/>
      <c r="BP301" s="506"/>
      <c r="BQ301" s="506"/>
      <c r="BR301" s="506"/>
      <c r="BS301" s="506"/>
      <c r="BT301" s="506"/>
      <c r="BU301" s="506"/>
      <c r="BV301" s="506"/>
      <c r="BW301" s="506"/>
      <c r="BX301" s="506"/>
      <c r="BZ301" s="506"/>
      <c r="CA301" s="506"/>
      <c r="CD301" s="506"/>
      <c r="CE301" s="506"/>
    </row>
    <row r="302" spans="1:83" ht="11.25" customHeight="1">
      <c r="A302" s="506"/>
      <c r="B302" s="507"/>
      <c r="C302" s="507"/>
      <c r="D302" s="507"/>
      <c r="E302" s="506"/>
      <c r="F302" s="506"/>
      <c r="G302" s="506"/>
      <c r="H302" s="507"/>
      <c r="I302" s="506"/>
      <c r="J302" s="506"/>
      <c r="K302" s="506"/>
      <c r="L302" s="506"/>
      <c r="M302" s="506"/>
      <c r="N302" s="506"/>
      <c r="O302" s="506"/>
      <c r="P302" s="506"/>
      <c r="Q302" s="506"/>
      <c r="R302" s="506"/>
      <c r="S302" s="506"/>
      <c r="T302" s="506"/>
      <c r="U302" s="506"/>
      <c r="V302" s="506"/>
      <c r="W302" s="506"/>
      <c r="X302" s="506"/>
      <c r="Y302" s="506"/>
      <c r="Z302" s="506"/>
      <c r="AA302" s="506"/>
      <c r="AB302" s="506"/>
      <c r="AC302" s="506"/>
      <c r="AD302" s="506"/>
      <c r="AE302" s="506"/>
      <c r="AF302" s="506"/>
      <c r="AG302" s="506"/>
      <c r="AH302" s="506"/>
      <c r="AI302" s="506"/>
      <c r="AJ302" s="507"/>
      <c r="AK302" s="506"/>
      <c r="AL302" s="506"/>
      <c r="AM302" s="506"/>
      <c r="AN302" s="506"/>
      <c r="AO302" s="506"/>
      <c r="AP302" s="506"/>
      <c r="AQ302" s="506"/>
      <c r="AR302" s="506"/>
      <c r="AS302" s="506"/>
      <c r="AT302" s="506"/>
      <c r="AU302" s="506"/>
      <c r="AV302" s="506"/>
      <c r="AW302" s="506"/>
      <c r="AX302" s="507"/>
      <c r="AY302" s="506"/>
      <c r="AZ302" s="506"/>
      <c r="BA302" s="506"/>
      <c r="BB302" s="506"/>
      <c r="BC302" s="506"/>
      <c r="BD302" s="506"/>
      <c r="BE302" s="506"/>
      <c r="BF302" s="506"/>
      <c r="BG302" s="506"/>
      <c r="BH302" s="506"/>
      <c r="BI302" s="506"/>
      <c r="BJ302" s="506"/>
      <c r="BK302" s="507"/>
      <c r="BL302" s="506"/>
      <c r="BM302" s="506"/>
      <c r="BN302" s="506"/>
      <c r="BO302" s="506"/>
      <c r="BP302" s="506"/>
      <c r="BQ302" s="506"/>
      <c r="BR302" s="506"/>
      <c r="BS302" s="506"/>
      <c r="BT302" s="506"/>
      <c r="BU302" s="506"/>
      <c r="BV302" s="506"/>
      <c r="BW302" s="506"/>
      <c r="BX302" s="506"/>
      <c r="BZ302" s="506"/>
      <c r="CA302" s="506"/>
      <c r="CD302" s="506"/>
      <c r="CE302" s="506"/>
    </row>
    <row r="303" spans="1:83" ht="11.25" customHeight="1">
      <c r="A303" s="506"/>
      <c r="B303" s="507"/>
      <c r="C303" s="507"/>
      <c r="D303" s="507"/>
      <c r="E303" s="506"/>
      <c r="F303" s="506"/>
      <c r="G303" s="506"/>
      <c r="H303" s="507"/>
      <c r="I303" s="506"/>
      <c r="J303" s="506"/>
      <c r="K303" s="506"/>
      <c r="L303" s="506"/>
      <c r="M303" s="506"/>
      <c r="N303" s="506"/>
      <c r="O303" s="506"/>
      <c r="P303" s="506"/>
      <c r="Q303" s="506"/>
      <c r="R303" s="506"/>
      <c r="S303" s="506"/>
      <c r="T303" s="506"/>
      <c r="U303" s="506"/>
      <c r="V303" s="506"/>
      <c r="W303" s="506"/>
      <c r="X303" s="506"/>
      <c r="Y303" s="506"/>
      <c r="Z303" s="506"/>
      <c r="AA303" s="506"/>
      <c r="AB303" s="506"/>
      <c r="AC303" s="506"/>
      <c r="AD303" s="506"/>
      <c r="AE303" s="506"/>
      <c r="AF303" s="506"/>
      <c r="AG303" s="506"/>
      <c r="AH303" s="506"/>
      <c r="AI303" s="506"/>
      <c r="AJ303" s="507"/>
      <c r="AK303" s="506"/>
      <c r="AL303" s="506"/>
      <c r="AM303" s="506"/>
      <c r="AN303" s="506"/>
      <c r="AO303" s="506"/>
      <c r="AP303" s="506"/>
      <c r="AQ303" s="506"/>
      <c r="AR303" s="506"/>
      <c r="AS303" s="506"/>
      <c r="AT303" s="506"/>
      <c r="AU303" s="506"/>
      <c r="AV303" s="506"/>
      <c r="AW303" s="506"/>
      <c r="AX303" s="507"/>
      <c r="AY303" s="506"/>
      <c r="AZ303" s="506"/>
      <c r="BA303" s="506"/>
      <c r="BB303" s="506"/>
      <c r="BC303" s="506"/>
      <c r="BD303" s="506"/>
      <c r="BE303" s="506"/>
      <c r="BF303" s="506"/>
      <c r="BG303" s="506"/>
      <c r="BH303" s="506"/>
      <c r="BI303" s="506"/>
      <c r="BJ303" s="506"/>
      <c r="BK303" s="507"/>
      <c r="BL303" s="506"/>
      <c r="BM303" s="506"/>
      <c r="BN303" s="506"/>
      <c r="BO303" s="506"/>
      <c r="BP303" s="506"/>
      <c r="BQ303" s="506"/>
      <c r="BR303" s="506"/>
      <c r="BS303" s="506"/>
      <c r="BT303" s="506"/>
      <c r="BU303" s="506"/>
      <c r="BV303" s="506"/>
      <c r="BW303" s="506"/>
      <c r="BX303" s="506"/>
      <c r="BZ303" s="506"/>
      <c r="CA303" s="506"/>
      <c r="CD303" s="506"/>
      <c r="CE303" s="506"/>
    </row>
    <row r="304" spans="1:83" ht="11.25" customHeight="1">
      <c r="A304" s="506"/>
      <c r="B304" s="507"/>
      <c r="C304" s="507"/>
      <c r="D304" s="507"/>
      <c r="E304" s="506"/>
      <c r="F304" s="506"/>
      <c r="G304" s="506"/>
      <c r="H304" s="507"/>
      <c r="I304" s="506"/>
      <c r="J304" s="506"/>
      <c r="K304" s="506"/>
      <c r="L304" s="506"/>
      <c r="M304" s="506"/>
      <c r="N304" s="506"/>
      <c r="O304" s="506"/>
      <c r="P304" s="506"/>
      <c r="Q304" s="506"/>
      <c r="R304" s="506"/>
      <c r="S304" s="506"/>
      <c r="T304" s="506"/>
      <c r="U304" s="506"/>
      <c r="V304" s="506"/>
      <c r="W304" s="506"/>
      <c r="X304" s="506"/>
      <c r="Y304" s="506"/>
      <c r="Z304" s="506"/>
      <c r="AA304" s="506"/>
      <c r="AB304" s="506"/>
      <c r="AC304" s="506"/>
      <c r="AD304" s="506"/>
      <c r="AE304" s="506"/>
      <c r="AF304" s="506"/>
      <c r="AG304" s="506"/>
      <c r="AH304" s="506"/>
      <c r="AI304" s="506"/>
      <c r="AJ304" s="507"/>
      <c r="AK304" s="506"/>
      <c r="AL304" s="506"/>
      <c r="AM304" s="506"/>
      <c r="AN304" s="506"/>
      <c r="AO304" s="506"/>
      <c r="AP304" s="506"/>
      <c r="AQ304" s="506"/>
      <c r="AR304" s="506"/>
      <c r="AS304" s="506"/>
      <c r="AT304" s="506"/>
      <c r="AU304" s="506"/>
      <c r="AV304" s="506"/>
      <c r="AW304" s="506"/>
      <c r="AX304" s="507"/>
      <c r="AY304" s="506"/>
      <c r="AZ304" s="506"/>
      <c r="BA304" s="506"/>
      <c r="BB304" s="506"/>
      <c r="BC304" s="506"/>
      <c r="BD304" s="506"/>
      <c r="BE304" s="506"/>
      <c r="BF304" s="506"/>
      <c r="BG304" s="506"/>
      <c r="BH304" s="506"/>
      <c r="BI304" s="506"/>
      <c r="BJ304" s="506"/>
      <c r="BK304" s="507"/>
      <c r="BL304" s="506"/>
      <c r="BM304" s="506"/>
      <c r="BN304" s="506"/>
      <c r="BO304" s="506"/>
      <c r="BP304" s="506"/>
      <c r="BQ304" s="506"/>
      <c r="BR304" s="506"/>
      <c r="BS304" s="506"/>
      <c r="BT304" s="506"/>
      <c r="BU304" s="506"/>
      <c r="BV304" s="506"/>
      <c r="BW304" s="506"/>
      <c r="BX304" s="506"/>
      <c r="BZ304" s="506"/>
      <c r="CA304" s="506"/>
      <c r="CD304" s="506"/>
      <c r="CE304" s="506"/>
    </row>
    <row r="305" spans="1:83" ht="11.25" customHeight="1">
      <c r="A305" s="506"/>
      <c r="B305" s="507"/>
      <c r="C305" s="507"/>
      <c r="D305" s="507"/>
      <c r="E305" s="506"/>
      <c r="F305" s="506"/>
      <c r="G305" s="506"/>
      <c r="H305" s="507"/>
      <c r="I305" s="506"/>
      <c r="J305" s="506"/>
      <c r="K305" s="506"/>
      <c r="L305" s="506"/>
      <c r="M305" s="506"/>
      <c r="N305" s="506"/>
      <c r="O305" s="506"/>
      <c r="P305" s="506"/>
      <c r="Q305" s="506"/>
      <c r="R305" s="506"/>
      <c r="S305" s="506"/>
      <c r="T305" s="506"/>
      <c r="U305" s="506"/>
      <c r="V305" s="506"/>
      <c r="W305" s="506"/>
      <c r="X305" s="506"/>
      <c r="Y305" s="506"/>
      <c r="Z305" s="506"/>
      <c r="AA305" s="506"/>
      <c r="AB305" s="506"/>
      <c r="AC305" s="506"/>
      <c r="AD305" s="506"/>
      <c r="AE305" s="506"/>
      <c r="AF305" s="506"/>
      <c r="AG305" s="506"/>
      <c r="AH305" s="506"/>
      <c r="AI305" s="506"/>
      <c r="AJ305" s="507"/>
      <c r="AK305" s="506"/>
      <c r="AL305" s="506"/>
      <c r="AM305" s="506"/>
      <c r="AN305" s="506"/>
      <c r="AO305" s="506"/>
      <c r="AP305" s="506"/>
      <c r="AQ305" s="506"/>
      <c r="AR305" s="506"/>
      <c r="AS305" s="506"/>
      <c r="AT305" s="506"/>
      <c r="AU305" s="506"/>
      <c r="AV305" s="506"/>
      <c r="AW305" s="506"/>
      <c r="AX305" s="507"/>
      <c r="AY305" s="506"/>
      <c r="AZ305" s="506"/>
      <c r="BA305" s="506"/>
      <c r="BB305" s="506"/>
      <c r="BC305" s="506"/>
      <c r="BD305" s="506"/>
      <c r="BE305" s="506"/>
      <c r="BF305" s="506"/>
      <c r="BG305" s="506"/>
      <c r="BH305" s="506"/>
      <c r="BI305" s="506"/>
      <c r="BJ305" s="506"/>
      <c r="BK305" s="507"/>
      <c r="BL305" s="506"/>
      <c r="BM305" s="506"/>
      <c r="BN305" s="506"/>
      <c r="BO305" s="506"/>
      <c r="BP305" s="506"/>
      <c r="BQ305" s="506"/>
      <c r="BR305" s="506"/>
      <c r="BS305" s="506"/>
      <c r="BT305" s="506"/>
      <c r="BU305" s="506"/>
      <c r="BV305" s="506"/>
      <c r="BW305" s="506"/>
      <c r="BX305" s="506"/>
      <c r="BZ305" s="506"/>
      <c r="CA305" s="506"/>
      <c r="CD305" s="506"/>
      <c r="CE305" s="506"/>
    </row>
    <row r="306" spans="1:83" ht="11.25" customHeight="1">
      <c r="A306" s="506"/>
      <c r="B306" s="507"/>
      <c r="C306" s="507"/>
      <c r="D306" s="507"/>
      <c r="E306" s="506"/>
      <c r="F306" s="506"/>
      <c r="G306" s="506"/>
      <c r="H306" s="507"/>
      <c r="I306" s="506"/>
      <c r="J306" s="506"/>
      <c r="K306" s="506"/>
      <c r="L306" s="506"/>
      <c r="M306" s="506"/>
      <c r="N306" s="506"/>
      <c r="O306" s="506"/>
      <c r="P306" s="506"/>
      <c r="Q306" s="506"/>
      <c r="R306" s="506"/>
      <c r="S306" s="506"/>
      <c r="T306" s="506"/>
      <c r="U306" s="506"/>
      <c r="V306" s="506"/>
      <c r="W306" s="506"/>
      <c r="X306" s="506"/>
      <c r="Y306" s="506"/>
      <c r="Z306" s="506"/>
      <c r="AA306" s="506"/>
      <c r="AB306" s="506"/>
      <c r="AC306" s="506"/>
      <c r="AD306" s="506"/>
      <c r="AE306" s="506"/>
      <c r="AF306" s="506"/>
      <c r="AG306" s="506"/>
      <c r="AH306" s="506"/>
      <c r="AI306" s="506"/>
      <c r="AJ306" s="507"/>
      <c r="AK306" s="506"/>
      <c r="AL306" s="506"/>
      <c r="AM306" s="506"/>
      <c r="AN306" s="506"/>
      <c r="AO306" s="506"/>
      <c r="AP306" s="506"/>
      <c r="AQ306" s="506"/>
      <c r="AR306" s="506"/>
      <c r="AS306" s="506"/>
      <c r="AT306" s="506"/>
      <c r="AU306" s="506"/>
      <c r="AV306" s="506"/>
      <c r="AW306" s="506"/>
      <c r="AX306" s="507"/>
      <c r="AY306" s="506"/>
      <c r="AZ306" s="506"/>
      <c r="BA306" s="506"/>
      <c r="BB306" s="506"/>
      <c r="BC306" s="506"/>
      <c r="BD306" s="506"/>
      <c r="BE306" s="506"/>
      <c r="BF306" s="506"/>
      <c r="BG306" s="506"/>
      <c r="BH306" s="506"/>
      <c r="BI306" s="506"/>
      <c r="BJ306" s="506"/>
      <c r="BK306" s="507"/>
      <c r="BL306" s="506"/>
      <c r="BM306" s="506"/>
      <c r="BN306" s="506"/>
      <c r="BO306" s="506"/>
      <c r="BP306" s="506"/>
      <c r="BQ306" s="506"/>
      <c r="BR306" s="506"/>
      <c r="BS306" s="506"/>
      <c r="BT306" s="506"/>
      <c r="BU306" s="506"/>
      <c r="BV306" s="506"/>
      <c r="BW306" s="506"/>
      <c r="BX306" s="506"/>
      <c r="BZ306" s="506"/>
      <c r="CA306" s="506"/>
      <c r="CD306" s="506"/>
      <c r="CE306" s="506"/>
    </row>
    <row r="307" spans="1:83" ht="11.25" customHeight="1">
      <c r="A307" s="506"/>
      <c r="B307" s="507"/>
      <c r="C307" s="507"/>
      <c r="D307" s="507"/>
      <c r="E307" s="506"/>
      <c r="F307" s="506"/>
      <c r="G307" s="506"/>
      <c r="H307" s="507"/>
      <c r="I307" s="506"/>
      <c r="J307" s="506"/>
      <c r="K307" s="506"/>
      <c r="L307" s="506"/>
      <c r="M307" s="506"/>
      <c r="N307" s="506"/>
      <c r="O307" s="506"/>
      <c r="P307" s="506"/>
      <c r="Q307" s="506"/>
      <c r="R307" s="506"/>
      <c r="S307" s="506"/>
      <c r="T307" s="506"/>
      <c r="U307" s="506"/>
      <c r="V307" s="506"/>
      <c r="W307" s="506"/>
      <c r="X307" s="506"/>
      <c r="Y307" s="506"/>
      <c r="Z307" s="506"/>
      <c r="AA307" s="506"/>
      <c r="AB307" s="506"/>
      <c r="AC307" s="506"/>
      <c r="AD307" s="506"/>
      <c r="AE307" s="506"/>
      <c r="AF307" s="506"/>
      <c r="AG307" s="506"/>
      <c r="AH307" s="506"/>
      <c r="AI307" s="506"/>
      <c r="AJ307" s="507"/>
      <c r="AK307" s="506"/>
      <c r="AL307" s="506"/>
      <c r="AM307" s="506"/>
      <c r="AN307" s="506"/>
      <c r="AO307" s="506"/>
      <c r="AP307" s="506"/>
      <c r="AQ307" s="506"/>
      <c r="AR307" s="506"/>
      <c r="AS307" s="506"/>
      <c r="AT307" s="506"/>
      <c r="AU307" s="506"/>
      <c r="AV307" s="506"/>
      <c r="AW307" s="506"/>
      <c r="AX307" s="507"/>
      <c r="AY307" s="506"/>
      <c r="AZ307" s="506"/>
      <c r="BA307" s="506"/>
      <c r="BB307" s="506"/>
      <c r="BC307" s="506"/>
      <c r="BD307" s="506"/>
      <c r="BE307" s="506"/>
      <c r="BF307" s="506"/>
      <c r="BG307" s="506"/>
      <c r="BH307" s="506"/>
      <c r="BI307" s="506"/>
      <c r="BJ307" s="506"/>
      <c r="BK307" s="507"/>
      <c r="BL307" s="506"/>
      <c r="BM307" s="506"/>
      <c r="BN307" s="506"/>
      <c r="BO307" s="506"/>
      <c r="BP307" s="506"/>
      <c r="BQ307" s="506"/>
      <c r="BR307" s="506"/>
      <c r="BS307" s="506"/>
      <c r="BT307" s="506"/>
      <c r="BU307" s="506"/>
      <c r="BV307" s="506"/>
      <c r="BW307" s="506"/>
      <c r="BX307" s="506"/>
      <c r="BZ307" s="506"/>
      <c r="CA307" s="506"/>
      <c r="CD307" s="506"/>
      <c r="CE307" s="506"/>
    </row>
    <row r="308" spans="1:83" ht="11.25" customHeight="1">
      <c r="A308" s="506"/>
      <c r="B308" s="507"/>
      <c r="C308" s="507"/>
      <c r="D308" s="507"/>
      <c r="E308" s="506"/>
      <c r="F308" s="506"/>
      <c r="G308" s="506"/>
      <c r="H308" s="507"/>
      <c r="I308" s="506"/>
      <c r="J308" s="506"/>
      <c r="K308" s="506"/>
      <c r="L308" s="506"/>
      <c r="M308" s="506"/>
      <c r="N308" s="506"/>
      <c r="O308" s="506"/>
      <c r="P308" s="506"/>
      <c r="Q308" s="506"/>
      <c r="R308" s="506"/>
      <c r="S308" s="506"/>
      <c r="T308" s="506"/>
      <c r="U308" s="506"/>
      <c r="V308" s="506"/>
      <c r="W308" s="506"/>
      <c r="X308" s="506"/>
      <c r="Y308" s="506"/>
      <c r="Z308" s="506"/>
      <c r="AA308" s="506"/>
      <c r="AB308" s="506"/>
      <c r="AC308" s="506"/>
      <c r="AD308" s="506"/>
      <c r="AE308" s="506"/>
      <c r="AF308" s="506"/>
      <c r="AG308" s="506"/>
      <c r="AH308" s="506"/>
      <c r="AI308" s="506"/>
      <c r="AJ308" s="507"/>
      <c r="AK308" s="506"/>
      <c r="AL308" s="506"/>
      <c r="AM308" s="506"/>
      <c r="AN308" s="506"/>
      <c r="AO308" s="506"/>
      <c r="AP308" s="506"/>
      <c r="AQ308" s="506"/>
      <c r="AR308" s="506"/>
      <c r="AS308" s="506"/>
      <c r="AT308" s="506"/>
      <c r="AU308" s="506"/>
      <c r="AV308" s="506"/>
      <c r="AW308" s="506"/>
      <c r="AX308" s="507"/>
      <c r="AY308" s="506"/>
      <c r="AZ308" s="506"/>
      <c r="BA308" s="506"/>
      <c r="BB308" s="506"/>
      <c r="BC308" s="506"/>
      <c r="BD308" s="506"/>
      <c r="BE308" s="506"/>
      <c r="BF308" s="506"/>
      <c r="BG308" s="506"/>
      <c r="BH308" s="506"/>
      <c r="BI308" s="506"/>
      <c r="BJ308" s="506"/>
      <c r="BK308" s="507"/>
      <c r="BL308" s="506"/>
      <c r="BM308" s="506"/>
      <c r="BN308" s="506"/>
      <c r="BO308" s="506"/>
      <c r="BP308" s="506"/>
      <c r="BQ308" s="506"/>
      <c r="BR308" s="506"/>
      <c r="BS308" s="506"/>
      <c r="BT308" s="506"/>
      <c r="BU308" s="506"/>
      <c r="BV308" s="506"/>
      <c r="BW308" s="506"/>
      <c r="BX308" s="506"/>
      <c r="BZ308" s="506"/>
      <c r="CA308" s="506"/>
      <c r="CD308" s="506"/>
      <c r="CE308" s="506"/>
    </row>
    <row r="309" spans="1:83" ht="11.25" customHeight="1">
      <c r="A309" s="506"/>
      <c r="B309" s="507"/>
      <c r="C309" s="507"/>
      <c r="D309" s="507"/>
      <c r="E309" s="506"/>
      <c r="F309" s="506"/>
      <c r="G309" s="506"/>
      <c r="H309" s="507"/>
      <c r="I309" s="506"/>
      <c r="J309" s="506"/>
      <c r="K309" s="506"/>
      <c r="L309" s="506"/>
      <c r="M309" s="506"/>
      <c r="N309" s="506"/>
      <c r="O309" s="506"/>
      <c r="P309" s="506"/>
      <c r="Q309" s="506"/>
      <c r="R309" s="506"/>
      <c r="S309" s="506"/>
      <c r="T309" s="506"/>
      <c r="U309" s="506"/>
      <c r="V309" s="506"/>
      <c r="W309" s="506"/>
      <c r="X309" s="506"/>
      <c r="Y309" s="506"/>
      <c r="Z309" s="506"/>
      <c r="AA309" s="506"/>
      <c r="AB309" s="506"/>
      <c r="AC309" s="506"/>
      <c r="AD309" s="506"/>
      <c r="AE309" s="506"/>
      <c r="AF309" s="506"/>
      <c r="AG309" s="506"/>
      <c r="AH309" s="506"/>
      <c r="AI309" s="506"/>
      <c r="AJ309" s="507"/>
      <c r="AK309" s="506"/>
      <c r="AL309" s="506"/>
      <c r="AM309" s="506"/>
      <c r="AN309" s="506"/>
      <c r="AO309" s="506"/>
      <c r="AP309" s="506"/>
      <c r="AQ309" s="506"/>
      <c r="AR309" s="506"/>
      <c r="AS309" s="506"/>
      <c r="AT309" s="506"/>
      <c r="AU309" s="506"/>
      <c r="AV309" s="506"/>
      <c r="AW309" s="506"/>
      <c r="AX309" s="507"/>
      <c r="AY309" s="506"/>
      <c r="AZ309" s="506"/>
      <c r="BA309" s="506"/>
      <c r="BB309" s="506"/>
      <c r="BC309" s="506"/>
      <c r="BD309" s="506"/>
      <c r="BE309" s="506"/>
      <c r="BF309" s="506"/>
      <c r="BG309" s="506"/>
      <c r="BH309" s="506"/>
      <c r="BI309" s="506"/>
      <c r="BJ309" s="506"/>
      <c r="BK309" s="507"/>
      <c r="BL309" s="506"/>
      <c r="BM309" s="506"/>
      <c r="BN309" s="506"/>
      <c r="BO309" s="506"/>
      <c r="BP309" s="506"/>
      <c r="BQ309" s="506"/>
      <c r="BR309" s="506"/>
      <c r="BS309" s="506"/>
      <c r="BT309" s="506"/>
      <c r="BU309" s="506"/>
      <c r="BV309" s="506"/>
      <c r="BW309" s="506"/>
      <c r="BX309" s="506"/>
      <c r="BZ309" s="506"/>
      <c r="CA309" s="506"/>
      <c r="CD309" s="506"/>
      <c r="CE309" s="506"/>
    </row>
    <row r="310" spans="1:83" ht="11.25" customHeight="1">
      <c r="A310" s="506"/>
      <c r="B310" s="507"/>
      <c r="C310" s="507"/>
      <c r="D310" s="507"/>
      <c r="E310" s="506"/>
      <c r="F310" s="506"/>
      <c r="G310" s="506"/>
      <c r="H310" s="507"/>
      <c r="I310" s="506"/>
      <c r="J310" s="506"/>
      <c r="K310" s="506"/>
      <c r="L310" s="506"/>
      <c r="M310" s="506"/>
      <c r="N310" s="506"/>
      <c r="O310" s="506"/>
      <c r="P310" s="506"/>
      <c r="Q310" s="506"/>
      <c r="R310" s="506"/>
      <c r="S310" s="506"/>
      <c r="T310" s="506"/>
      <c r="U310" s="506"/>
      <c r="V310" s="506"/>
      <c r="W310" s="506"/>
      <c r="X310" s="506"/>
      <c r="Y310" s="506"/>
      <c r="Z310" s="506"/>
      <c r="AA310" s="506"/>
      <c r="AB310" s="506"/>
      <c r="AC310" s="506"/>
      <c r="AD310" s="506"/>
      <c r="AE310" s="506"/>
      <c r="AF310" s="506"/>
      <c r="AG310" s="506"/>
      <c r="AH310" s="506"/>
      <c r="AI310" s="506"/>
      <c r="AJ310" s="507"/>
      <c r="AK310" s="506"/>
      <c r="AL310" s="506"/>
      <c r="AM310" s="506"/>
      <c r="AN310" s="506"/>
      <c r="AO310" s="506"/>
      <c r="AP310" s="506"/>
      <c r="AQ310" s="506"/>
      <c r="AR310" s="506"/>
      <c r="AS310" s="506"/>
      <c r="AT310" s="506"/>
      <c r="AU310" s="506"/>
      <c r="AV310" s="506"/>
      <c r="AW310" s="506"/>
      <c r="AX310" s="507"/>
      <c r="AY310" s="506"/>
      <c r="AZ310" s="506"/>
      <c r="BA310" s="506"/>
      <c r="BB310" s="506"/>
      <c r="BC310" s="506"/>
      <c r="BD310" s="506"/>
      <c r="BE310" s="506"/>
      <c r="BF310" s="506"/>
      <c r="BG310" s="506"/>
      <c r="BH310" s="506"/>
      <c r="BI310" s="506"/>
      <c r="BJ310" s="506"/>
      <c r="BK310" s="507"/>
      <c r="BL310" s="506"/>
      <c r="BM310" s="506"/>
      <c r="BN310" s="506"/>
      <c r="BO310" s="506"/>
      <c r="BP310" s="506"/>
      <c r="BQ310" s="506"/>
      <c r="BR310" s="506"/>
      <c r="BS310" s="506"/>
      <c r="BT310" s="506"/>
      <c r="BU310" s="506"/>
      <c r="BV310" s="506"/>
      <c r="BW310" s="506"/>
      <c r="BX310" s="506"/>
      <c r="BZ310" s="506"/>
      <c r="CA310" s="506"/>
      <c r="CD310" s="506"/>
      <c r="CE310" s="506"/>
    </row>
    <row r="311" spans="1:83" ht="11.25" customHeight="1">
      <c r="A311" s="506"/>
      <c r="B311" s="507"/>
      <c r="C311" s="507"/>
      <c r="D311" s="507"/>
      <c r="E311" s="506"/>
      <c r="F311" s="506"/>
      <c r="G311" s="506"/>
      <c r="H311" s="507"/>
      <c r="I311" s="506"/>
      <c r="J311" s="506"/>
      <c r="K311" s="506"/>
      <c r="L311" s="506"/>
      <c r="M311" s="506"/>
      <c r="N311" s="506"/>
      <c r="O311" s="506"/>
      <c r="P311" s="506"/>
      <c r="Q311" s="506"/>
      <c r="R311" s="506"/>
      <c r="S311" s="506"/>
      <c r="T311" s="506"/>
      <c r="U311" s="506"/>
      <c r="V311" s="506"/>
      <c r="W311" s="506"/>
      <c r="X311" s="506"/>
      <c r="Y311" s="506"/>
      <c r="Z311" s="506"/>
      <c r="AA311" s="506"/>
      <c r="AB311" s="506"/>
      <c r="AC311" s="506"/>
      <c r="AD311" s="506"/>
      <c r="AE311" s="506"/>
      <c r="AF311" s="506"/>
      <c r="AG311" s="506"/>
      <c r="AH311" s="506"/>
      <c r="AI311" s="506"/>
      <c r="AJ311" s="507"/>
      <c r="AK311" s="506"/>
      <c r="AL311" s="506"/>
      <c r="AM311" s="506"/>
      <c r="AN311" s="506"/>
      <c r="AO311" s="506"/>
      <c r="AP311" s="506"/>
      <c r="AQ311" s="506"/>
      <c r="AR311" s="506"/>
      <c r="AS311" s="506"/>
      <c r="AT311" s="506"/>
      <c r="AU311" s="506"/>
      <c r="AV311" s="506"/>
      <c r="AW311" s="506"/>
      <c r="AX311" s="507"/>
      <c r="AY311" s="506"/>
      <c r="AZ311" s="506"/>
      <c r="BA311" s="506"/>
      <c r="BB311" s="506"/>
      <c r="BC311" s="506"/>
      <c r="BD311" s="506"/>
      <c r="BE311" s="506"/>
      <c r="BF311" s="506"/>
      <c r="BG311" s="506"/>
      <c r="BH311" s="506"/>
      <c r="BI311" s="506"/>
      <c r="BJ311" s="506"/>
      <c r="BK311" s="507"/>
      <c r="BL311" s="506"/>
      <c r="BM311" s="506"/>
      <c r="BN311" s="506"/>
      <c r="BO311" s="506"/>
      <c r="BP311" s="506"/>
      <c r="BQ311" s="506"/>
      <c r="BR311" s="506"/>
      <c r="BS311" s="506"/>
      <c r="BT311" s="506"/>
      <c r="BU311" s="506"/>
      <c r="BV311" s="506"/>
      <c r="BW311" s="506"/>
      <c r="BX311" s="506"/>
      <c r="BZ311" s="506"/>
      <c r="CA311" s="506"/>
      <c r="CD311" s="506"/>
      <c r="CE311" s="506"/>
    </row>
    <row r="312" spans="1:83" ht="11.25" customHeight="1">
      <c r="A312" s="506"/>
      <c r="B312" s="507"/>
      <c r="C312" s="507"/>
      <c r="D312" s="507"/>
      <c r="E312" s="506"/>
      <c r="F312" s="506"/>
      <c r="G312" s="506"/>
      <c r="H312" s="507"/>
      <c r="I312" s="506"/>
      <c r="J312" s="506"/>
      <c r="K312" s="506"/>
      <c r="L312" s="506"/>
      <c r="M312" s="506"/>
      <c r="N312" s="506"/>
      <c r="O312" s="506"/>
      <c r="P312" s="506"/>
      <c r="Q312" s="506"/>
      <c r="R312" s="506"/>
      <c r="S312" s="506"/>
      <c r="T312" s="506"/>
      <c r="U312" s="506"/>
      <c r="V312" s="506"/>
      <c r="W312" s="506"/>
      <c r="X312" s="506"/>
      <c r="Y312" s="506"/>
      <c r="Z312" s="506"/>
      <c r="AA312" s="506"/>
      <c r="AB312" s="506"/>
      <c r="AC312" s="506"/>
      <c r="AD312" s="506"/>
      <c r="AE312" s="506"/>
      <c r="AF312" s="506"/>
      <c r="AG312" s="506"/>
      <c r="AH312" s="506"/>
      <c r="AI312" s="506"/>
      <c r="AJ312" s="507"/>
      <c r="AK312" s="506"/>
      <c r="AL312" s="506"/>
      <c r="AM312" s="506"/>
      <c r="AN312" s="506"/>
      <c r="AO312" s="506"/>
      <c r="AP312" s="506"/>
      <c r="AQ312" s="506"/>
      <c r="AR312" s="506"/>
      <c r="AS312" s="506"/>
      <c r="AT312" s="506"/>
      <c r="AU312" s="506"/>
      <c r="AV312" s="506"/>
      <c r="AW312" s="506"/>
      <c r="AX312" s="507"/>
      <c r="AY312" s="506"/>
      <c r="AZ312" s="506"/>
      <c r="BA312" s="506"/>
      <c r="BB312" s="506"/>
      <c r="BC312" s="506"/>
      <c r="BD312" s="506"/>
      <c r="BE312" s="506"/>
      <c r="BF312" s="506"/>
      <c r="BG312" s="506"/>
      <c r="BH312" s="506"/>
      <c r="BI312" s="506"/>
      <c r="BJ312" s="506"/>
      <c r="BK312" s="507"/>
      <c r="BL312" s="506"/>
      <c r="BM312" s="506"/>
      <c r="BN312" s="506"/>
      <c r="BO312" s="506"/>
      <c r="BP312" s="506"/>
      <c r="BQ312" s="506"/>
      <c r="BR312" s="506"/>
      <c r="BS312" s="506"/>
      <c r="BT312" s="506"/>
      <c r="BU312" s="506"/>
      <c r="BV312" s="506"/>
      <c r="BW312" s="506"/>
      <c r="BX312" s="506"/>
      <c r="BZ312" s="506"/>
      <c r="CA312" s="506"/>
      <c r="CD312" s="506"/>
      <c r="CE312" s="506"/>
    </row>
    <row r="313" spans="1:83" ht="11.25" customHeight="1">
      <c r="A313" s="506"/>
      <c r="B313" s="507"/>
      <c r="C313" s="507"/>
      <c r="D313" s="507"/>
      <c r="E313" s="506"/>
      <c r="F313" s="506"/>
      <c r="G313" s="506"/>
      <c r="H313" s="507"/>
      <c r="I313" s="506"/>
      <c r="J313" s="506"/>
      <c r="K313" s="506"/>
      <c r="L313" s="506"/>
      <c r="M313" s="506"/>
      <c r="N313" s="506"/>
      <c r="O313" s="506"/>
      <c r="P313" s="506"/>
      <c r="Q313" s="506"/>
      <c r="R313" s="506"/>
      <c r="S313" s="506"/>
      <c r="T313" s="506"/>
      <c r="U313" s="506"/>
      <c r="V313" s="506"/>
      <c r="W313" s="506"/>
      <c r="X313" s="506"/>
      <c r="Y313" s="506"/>
      <c r="Z313" s="506"/>
      <c r="AA313" s="506"/>
      <c r="AB313" s="506"/>
      <c r="AC313" s="506"/>
      <c r="AD313" s="506"/>
      <c r="AE313" s="506"/>
      <c r="AF313" s="506"/>
      <c r="AG313" s="506"/>
      <c r="AH313" s="506"/>
      <c r="AI313" s="506"/>
      <c r="AJ313" s="507"/>
      <c r="AK313" s="506"/>
      <c r="AL313" s="506"/>
      <c r="AM313" s="506"/>
      <c r="AN313" s="506"/>
      <c r="AO313" s="506"/>
      <c r="AP313" s="506"/>
      <c r="AQ313" s="506"/>
      <c r="AR313" s="506"/>
      <c r="AS313" s="506"/>
      <c r="AT313" s="506"/>
      <c r="AU313" s="506"/>
      <c r="AV313" s="506"/>
      <c r="AW313" s="506"/>
      <c r="AX313" s="507"/>
      <c r="AY313" s="506"/>
      <c r="AZ313" s="506"/>
      <c r="BA313" s="506"/>
      <c r="BB313" s="506"/>
      <c r="BC313" s="506"/>
      <c r="BD313" s="506"/>
      <c r="BE313" s="506"/>
      <c r="BF313" s="506"/>
      <c r="BG313" s="506"/>
      <c r="BH313" s="506"/>
      <c r="BI313" s="506"/>
      <c r="BJ313" s="506"/>
      <c r="BK313" s="507"/>
      <c r="BL313" s="506"/>
      <c r="BM313" s="506"/>
      <c r="BN313" s="506"/>
      <c r="BO313" s="506"/>
      <c r="BP313" s="506"/>
      <c r="BQ313" s="506"/>
      <c r="BR313" s="506"/>
      <c r="BS313" s="506"/>
      <c r="BT313" s="506"/>
      <c r="BU313" s="506"/>
      <c r="BV313" s="506"/>
      <c r="BW313" s="506"/>
      <c r="BX313" s="506"/>
      <c r="BZ313" s="506"/>
      <c r="CA313" s="506"/>
      <c r="CD313" s="506"/>
      <c r="CE313" s="506"/>
    </row>
    <row r="314" spans="1:83" ht="11.25" customHeight="1">
      <c r="A314" s="506"/>
      <c r="B314" s="507"/>
      <c r="C314" s="507"/>
      <c r="D314" s="507"/>
      <c r="E314" s="506"/>
      <c r="F314" s="506"/>
      <c r="G314" s="506"/>
      <c r="H314" s="507"/>
      <c r="I314" s="506"/>
      <c r="J314" s="506"/>
      <c r="K314" s="506"/>
      <c r="L314" s="506"/>
      <c r="M314" s="506"/>
      <c r="N314" s="506"/>
      <c r="O314" s="506"/>
      <c r="P314" s="506"/>
      <c r="Q314" s="506"/>
      <c r="R314" s="506"/>
      <c r="S314" s="506"/>
      <c r="T314" s="506"/>
      <c r="U314" s="506"/>
      <c r="V314" s="506"/>
      <c r="W314" s="506"/>
      <c r="X314" s="506"/>
      <c r="Y314" s="506"/>
      <c r="Z314" s="506"/>
      <c r="AA314" s="506"/>
      <c r="AB314" s="506"/>
      <c r="AC314" s="506"/>
      <c r="AD314" s="506"/>
      <c r="AE314" s="506"/>
      <c r="AF314" s="506"/>
      <c r="AG314" s="506"/>
      <c r="AH314" s="506"/>
      <c r="AI314" s="506"/>
      <c r="AJ314" s="507"/>
      <c r="AK314" s="506"/>
      <c r="AL314" s="506"/>
      <c r="AM314" s="506"/>
      <c r="AN314" s="506"/>
      <c r="AO314" s="506"/>
      <c r="AP314" s="506"/>
      <c r="AQ314" s="506"/>
      <c r="AR314" s="506"/>
      <c r="AS314" s="506"/>
      <c r="AT314" s="506"/>
      <c r="AU314" s="506"/>
      <c r="AV314" s="506"/>
      <c r="AW314" s="506"/>
      <c r="AX314" s="507"/>
      <c r="AY314" s="506"/>
      <c r="AZ314" s="506"/>
      <c r="BA314" s="506"/>
      <c r="BB314" s="506"/>
      <c r="BC314" s="506"/>
      <c r="BD314" s="506"/>
      <c r="BE314" s="506"/>
      <c r="BF314" s="506"/>
      <c r="BG314" s="506"/>
      <c r="BH314" s="506"/>
      <c r="BI314" s="506"/>
      <c r="BJ314" s="506"/>
      <c r="BK314" s="507"/>
      <c r="BL314" s="506"/>
      <c r="BM314" s="506"/>
      <c r="BN314" s="506"/>
      <c r="BO314" s="506"/>
      <c r="BP314" s="506"/>
      <c r="BQ314" s="506"/>
      <c r="BR314" s="506"/>
      <c r="BS314" s="506"/>
      <c r="BT314" s="506"/>
      <c r="BU314" s="506"/>
      <c r="BV314" s="506"/>
      <c r="BW314" s="506"/>
      <c r="BX314" s="506"/>
      <c r="BZ314" s="506"/>
      <c r="CA314" s="506"/>
      <c r="CD314" s="506"/>
      <c r="CE314" s="506"/>
    </row>
    <row r="315" spans="1:83" ht="11.25" customHeight="1">
      <c r="A315" s="506"/>
      <c r="B315" s="507"/>
      <c r="C315" s="507"/>
      <c r="D315" s="507"/>
      <c r="E315" s="506"/>
      <c r="F315" s="506"/>
      <c r="G315" s="506"/>
      <c r="H315" s="507"/>
      <c r="I315" s="506"/>
      <c r="J315" s="506"/>
      <c r="K315" s="506"/>
      <c r="L315" s="506"/>
      <c r="M315" s="506"/>
      <c r="N315" s="506"/>
      <c r="O315" s="506"/>
      <c r="P315" s="506"/>
      <c r="Q315" s="506"/>
      <c r="R315" s="506"/>
      <c r="S315" s="506"/>
      <c r="T315" s="506"/>
      <c r="U315" s="506"/>
      <c r="V315" s="506"/>
      <c r="W315" s="506"/>
      <c r="X315" s="506"/>
      <c r="Y315" s="506"/>
      <c r="Z315" s="506"/>
      <c r="AA315" s="506"/>
      <c r="AB315" s="506"/>
      <c r="AC315" s="506"/>
      <c r="AD315" s="506"/>
      <c r="AE315" s="506"/>
      <c r="AF315" s="506"/>
      <c r="AG315" s="506"/>
      <c r="AH315" s="506"/>
      <c r="AI315" s="506"/>
      <c r="AJ315" s="507"/>
      <c r="AK315" s="506"/>
      <c r="AL315" s="506"/>
      <c r="AM315" s="506"/>
      <c r="AN315" s="506"/>
      <c r="AO315" s="506"/>
      <c r="AP315" s="506"/>
      <c r="AQ315" s="506"/>
      <c r="AR315" s="506"/>
      <c r="AS315" s="506"/>
      <c r="AT315" s="506"/>
      <c r="AU315" s="506"/>
      <c r="AV315" s="506"/>
      <c r="AW315" s="506"/>
      <c r="AX315" s="507"/>
      <c r="AY315" s="506"/>
      <c r="AZ315" s="506"/>
      <c r="BA315" s="506"/>
      <c r="BB315" s="506"/>
      <c r="BC315" s="506"/>
      <c r="BD315" s="506"/>
      <c r="BE315" s="506"/>
      <c r="BF315" s="506"/>
      <c r="BG315" s="506"/>
      <c r="BH315" s="506"/>
      <c r="BI315" s="506"/>
      <c r="BJ315" s="506"/>
      <c r="BK315" s="507"/>
      <c r="BL315" s="506"/>
      <c r="BM315" s="506"/>
      <c r="BN315" s="506"/>
      <c r="BO315" s="506"/>
      <c r="BP315" s="506"/>
      <c r="BQ315" s="506"/>
      <c r="BR315" s="506"/>
      <c r="BS315" s="506"/>
      <c r="BT315" s="506"/>
      <c r="BU315" s="506"/>
      <c r="BV315" s="506"/>
      <c r="BW315" s="506"/>
      <c r="BX315" s="506"/>
      <c r="BZ315" s="506"/>
      <c r="CA315" s="506"/>
      <c r="CD315" s="506"/>
      <c r="CE315" s="506"/>
    </row>
    <row r="316" spans="1:83" ht="11.25" customHeight="1">
      <c r="A316" s="506"/>
      <c r="B316" s="507"/>
      <c r="C316" s="507"/>
      <c r="D316" s="507"/>
      <c r="E316" s="506"/>
      <c r="F316" s="506"/>
      <c r="G316" s="506"/>
      <c r="H316" s="507"/>
      <c r="I316" s="506"/>
      <c r="J316" s="506"/>
      <c r="K316" s="506"/>
      <c r="L316" s="506"/>
      <c r="M316" s="506"/>
      <c r="N316" s="506"/>
      <c r="O316" s="506"/>
      <c r="P316" s="506"/>
      <c r="Q316" s="506"/>
      <c r="R316" s="506"/>
      <c r="S316" s="506"/>
      <c r="T316" s="506"/>
      <c r="U316" s="506"/>
      <c r="V316" s="506"/>
      <c r="W316" s="506"/>
      <c r="X316" s="506"/>
      <c r="Y316" s="506"/>
      <c r="Z316" s="506"/>
      <c r="AA316" s="506"/>
      <c r="AB316" s="506"/>
      <c r="AC316" s="506"/>
      <c r="AD316" s="506"/>
      <c r="AE316" s="506"/>
      <c r="AF316" s="506"/>
      <c r="AG316" s="506"/>
      <c r="AH316" s="506"/>
      <c r="AI316" s="506"/>
      <c r="AJ316" s="507"/>
      <c r="AK316" s="506"/>
      <c r="AL316" s="506"/>
      <c r="AM316" s="506"/>
      <c r="AN316" s="506"/>
      <c r="AO316" s="506"/>
      <c r="AP316" s="506"/>
      <c r="AQ316" s="506"/>
      <c r="AR316" s="506"/>
      <c r="AS316" s="506"/>
      <c r="AT316" s="506"/>
      <c r="AU316" s="506"/>
      <c r="AV316" s="506"/>
      <c r="AW316" s="506"/>
      <c r="AX316" s="507"/>
      <c r="AY316" s="506"/>
      <c r="AZ316" s="506"/>
      <c r="BA316" s="506"/>
      <c r="BB316" s="506"/>
      <c r="BC316" s="506"/>
      <c r="BD316" s="506"/>
      <c r="BE316" s="506"/>
      <c r="BF316" s="506"/>
      <c r="BG316" s="506"/>
      <c r="BH316" s="506"/>
      <c r="BI316" s="506"/>
      <c r="BJ316" s="506"/>
      <c r="BK316" s="507"/>
      <c r="BL316" s="506"/>
      <c r="BM316" s="506"/>
      <c r="BN316" s="506"/>
      <c r="BO316" s="506"/>
      <c r="BP316" s="506"/>
      <c r="BQ316" s="506"/>
      <c r="BR316" s="506"/>
      <c r="BS316" s="506"/>
      <c r="BT316" s="506"/>
      <c r="BU316" s="506"/>
      <c r="BV316" s="506"/>
      <c r="BW316" s="506"/>
      <c r="BX316" s="506"/>
      <c r="BZ316" s="506"/>
      <c r="CA316" s="506"/>
      <c r="CD316" s="506"/>
      <c r="CE316" s="506"/>
    </row>
    <row r="317" spans="1:83" ht="11.25" customHeight="1">
      <c r="A317" s="506"/>
      <c r="B317" s="507"/>
      <c r="C317" s="507"/>
      <c r="D317" s="507"/>
      <c r="E317" s="506"/>
      <c r="F317" s="506"/>
      <c r="G317" s="506"/>
      <c r="H317" s="507"/>
      <c r="I317" s="506"/>
      <c r="J317" s="506"/>
      <c r="K317" s="506"/>
      <c r="L317" s="506"/>
      <c r="M317" s="506"/>
      <c r="N317" s="506"/>
      <c r="O317" s="506"/>
      <c r="P317" s="506"/>
      <c r="Q317" s="506"/>
      <c r="R317" s="506"/>
      <c r="S317" s="506"/>
      <c r="T317" s="506"/>
      <c r="U317" s="506"/>
      <c r="V317" s="506"/>
      <c r="W317" s="506"/>
      <c r="X317" s="506"/>
      <c r="Y317" s="506"/>
      <c r="Z317" s="506"/>
      <c r="AA317" s="506"/>
      <c r="AB317" s="506"/>
      <c r="AC317" s="506"/>
      <c r="AD317" s="506"/>
      <c r="AE317" s="506"/>
      <c r="AF317" s="506"/>
      <c r="AG317" s="506"/>
      <c r="AH317" s="506"/>
      <c r="AI317" s="506"/>
      <c r="AJ317" s="507"/>
      <c r="AK317" s="506"/>
      <c r="AL317" s="506"/>
      <c r="AM317" s="506"/>
      <c r="AN317" s="506"/>
      <c r="AO317" s="506"/>
      <c r="AP317" s="506"/>
      <c r="AQ317" s="506"/>
      <c r="AR317" s="506"/>
      <c r="AS317" s="506"/>
      <c r="AT317" s="506"/>
      <c r="AU317" s="506"/>
      <c r="AV317" s="506"/>
      <c r="AW317" s="506"/>
      <c r="AX317" s="507"/>
      <c r="AY317" s="506"/>
      <c r="AZ317" s="506"/>
      <c r="BA317" s="506"/>
      <c r="BB317" s="506"/>
      <c r="BC317" s="506"/>
      <c r="BD317" s="506"/>
      <c r="BE317" s="506"/>
      <c r="BF317" s="506"/>
      <c r="BG317" s="506"/>
      <c r="BH317" s="506"/>
      <c r="BI317" s="506"/>
      <c r="BJ317" s="506"/>
      <c r="BK317" s="507"/>
      <c r="BL317" s="506"/>
      <c r="BM317" s="506"/>
      <c r="BN317" s="506"/>
      <c r="BO317" s="506"/>
      <c r="BP317" s="506"/>
      <c r="BQ317" s="506"/>
      <c r="BR317" s="506"/>
      <c r="BS317" s="506"/>
      <c r="BT317" s="506"/>
      <c r="BU317" s="506"/>
      <c r="BV317" s="506"/>
      <c r="BW317" s="506"/>
      <c r="BX317" s="506"/>
      <c r="BZ317" s="506"/>
      <c r="CA317" s="506"/>
      <c r="CD317" s="506"/>
      <c r="CE317" s="506"/>
    </row>
    <row r="318" spans="1:83" ht="11.25" customHeight="1">
      <c r="A318" s="506"/>
      <c r="B318" s="507"/>
      <c r="C318" s="507"/>
      <c r="D318" s="507"/>
      <c r="E318" s="506"/>
      <c r="F318" s="506"/>
      <c r="G318" s="506"/>
      <c r="H318" s="507"/>
      <c r="I318" s="506"/>
      <c r="J318" s="506"/>
      <c r="K318" s="506"/>
      <c r="L318" s="506"/>
      <c r="M318" s="506"/>
      <c r="N318" s="506"/>
      <c r="O318" s="506"/>
      <c r="P318" s="506"/>
      <c r="Q318" s="506"/>
      <c r="R318" s="506"/>
      <c r="S318" s="506"/>
      <c r="T318" s="506"/>
      <c r="U318" s="506"/>
      <c r="V318" s="506"/>
      <c r="W318" s="506"/>
      <c r="X318" s="506"/>
      <c r="Y318" s="506"/>
      <c r="Z318" s="506"/>
      <c r="AA318" s="506"/>
      <c r="AB318" s="506"/>
      <c r="AC318" s="506"/>
      <c r="AD318" s="506"/>
      <c r="AE318" s="506"/>
      <c r="AF318" s="506"/>
      <c r="AG318" s="506"/>
      <c r="AH318" s="506"/>
      <c r="AI318" s="506"/>
      <c r="AJ318" s="507"/>
      <c r="AK318" s="506"/>
      <c r="AL318" s="506"/>
      <c r="AM318" s="506"/>
      <c r="AN318" s="506"/>
      <c r="AO318" s="506"/>
      <c r="AP318" s="506"/>
      <c r="AQ318" s="506"/>
      <c r="AR318" s="506"/>
      <c r="AS318" s="506"/>
      <c r="AT318" s="506"/>
      <c r="AU318" s="506"/>
      <c r="AV318" s="506"/>
      <c r="AW318" s="506"/>
      <c r="AX318" s="507"/>
      <c r="AY318" s="506"/>
      <c r="AZ318" s="506"/>
      <c r="BA318" s="506"/>
      <c r="BB318" s="506"/>
      <c r="BC318" s="506"/>
      <c r="BD318" s="506"/>
      <c r="BE318" s="506"/>
      <c r="BF318" s="506"/>
      <c r="BG318" s="506"/>
      <c r="BH318" s="506"/>
      <c r="BI318" s="506"/>
      <c r="BJ318" s="506"/>
      <c r="BK318" s="507"/>
      <c r="BL318" s="506"/>
      <c r="BM318" s="506"/>
      <c r="BN318" s="506"/>
      <c r="BO318" s="506"/>
      <c r="BP318" s="506"/>
      <c r="BQ318" s="506"/>
      <c r="BR318" s="506"/>
      <c r="BS318" s="506"/>
      <c r="BT318" s="506"/>
      <c r="BU318" s="506"/>
      <c r="BV318" s="506"/>
      <c r="BW318" s="506"/>
      <c r="BX318" s="506"/>
      <c r="BZ318" s="506"/>
      <c r="CA318" s="506"/>
      <c r="CD318" s="506"/>
      <c r="CE318" s="506"/>
    </row>
    <row r="319" spans="1:83" ht="11.25" customHeight="1">
      <c r="A319" s="506"/>
      <c r="B319" s="507"/>
      <c r="C319" s="507"/>
      <c r="D319" s="507"/>
      <c r="E319" s="506"/>
      <c r="F319" s="506"/>
      <c r="G319" s="506"/>
      <c r="H319" s="507"/>
      <c r="I319" s="506"/>
      <c r="J319" s="506"/>
      <c r="K319" s="506"/>
      <c r="L319" s="506"/>
      <c r="M319" s="506"/>
      <c r="N319" s="506"/>
      <c r="O319" s="506"/>
      <c r="P319" s="506"/>
      <c r="Q319" s="506"/>
      <c r="R319" s="506"/>
      <c r="S319" s="506"/>
      <c r="T319" s="506"/>
      <c r="U319" s="506"/>
      <c r="V319" s="506"/>
      <c r="W319" s="506"/>
      <c r="X319" s="506"/>
      <c r="Y319" s="506"/>
      <c r="Z319" s="506"/>
      <c r="AA319" s="506"/>
      <c r="AB319" s="506"/>
      <c r="AC319" s="506"/>
      <c r="AD319" s="506"/>
      <c r="AE319" s="506"/>
      <c r="AF319" s="506"/>
      <c r="AG319" s="506"/>
      <c r="AH319" s="506"/>
      <c r="AI319" s="506"/>
      <c r="AJ319" s="507"/>
      <c r="AK319" s="506"/>
      <c r="AL319" s="506"/>
      <c r="AM319" s="506"/>
      <c r="AN319" s="506"/>
      <c r="AO319" s="506"/>
      <c r="AP319" s="506"/>
      <c r="AQ319" s="506"/>
      <c r="AR319" s="506"/>
      <c r="AS319" s="506"/>
      <c r="AT319" s="506"/>
      <c r="AU319" s="506"/>
      <c r="AV319" s="506"/>
      <c r="AW319" s="506"/>
      <c r="AX319" s="507"/>
      <c r="AY319" s="506"/>
      <c r="AZ319" s="506"/>
      <c r="BA319" s="506"/>
      <c r="BB319" s="506"/>
      <c r="BC319" s="506"/>
      <c r="BD319" s="506"/>
      <c r="BE319" s="506"/>
      <c r="BF319" s="506"/>
      <c r="BG319" s="506"/>
      <c r="BH319" s="506"/>
      <c r="BI319" s="506"/>
      <c r="BJ319" s="506"/>
      <c r="BK319" s="507"/>
      <c r="BL319" s="506"/>
      <c r="BM319" s="506"/>
      <c r="BN319" s="506"/>
      <c r="BO319" s="506"/>
      <c r="BP319" s="506"/>
      <c r="BQ319" s="506"/>
      <c r="BR319" s="506"/>
      <c r="BS319" s="506"/>
      <c r="BT319" s="506"/>
      <c r="BU319" s="506"/>
      <c r="BV319" s="506"/>
      <c r="BW319" s="506"/>
      <c r="BX319" s="506"/>
      <c r="BZ319" s="506"/>
      <c r="CA319" s="506"/>
      <c r="CD319" s="506"/>
      <c r="CE319" s="506"/>
    </row>
    <row r="320" spans="1:83" ht="11.25" customHeight="1">
      <c r="A320" s="506"/>
      <c r="B320" s="507"/>
      <c r="C320" s="507"/>
      <c r="D320" s="507"/>
      <c r="E320" s="506"/>
      <c r="F320" s="506"/>
      <c r="G320" s="506"/>
      <c r="H320" s="507"/>
      <c r="I320" s="506"/>
      <c r="J320" s="506"/>
      <c r="K320" s="506"/>
      <c r="L320" s="506"/>
      <c r="M320" s="506"/>
      <c r="N320" s="506"/>
      <c r="O320" s="506"/>
      <c r="P320" s="506"/>
      <c r="Q320" s="506"/>
      <c r="R320" s="506"/>
      <c r="S320" s="506"/>
      <c r="T320" s="506"/>
      <c r="U320" s="506"/>
      <c r="V320" s="506"/>
      <c r="W320" s="506"/>
      <c r="X320" s="506"/>
      <c r="Y320" s="506"/>
      <c r="Z320" s="506"/>
      <c r="AA320" s="506"/>
      <c r="AB320" s="506"/>
      <c r="AC320" s="506"/>
      <c r="AD320" s="506"/>
      <c r="AE320" s="506"/>
      <c r="AF320" s="506"/>
      <c r="AG320" s="506"/>
      <c r="AH320" s="506"/>
      <c r="AI320" s="506"/>
      <c r="AJ320" s="507"/>
      <c r="AK320" s="506"/>
      <c r="AL320" s="506"/>
      <c r="AM320" s="506"/>
      <c r="AN320" s="506"/>
      <c r="AO320" s="506"/>
      <c r="AP320" s="506"/>
      <c r="AQ320" s="506"/>
      <c r="AR320" s="506"/>
      <c r="AS320" s="506"/>
      <c r="AT320" s="506"/>
      <c r="AU320" s="506"/>
      <c r="AV320" s="506"/>
      <c r="AW320" s="506"/>
      <c r="AX320" s="507"/>
      <c r="AY320" s="506"/>
      <c r="AZ320" s="506"/>
      <c r="BA320" s="506"/>
      <c r="BB320" s="506"/>
      <c r="BC320" s="506"/>
      <c r="BD320" s="506"/>
      <c r="BE320" s="506"/>
      <c r="BF320" s="506"/>
      <c r="BG320" s="506"/>
      <c r="BH320" s="506"/>
      <c r="BI320" s="506"/>
      <c r="BJ320" s="506"/>
      <c r="BK320" s="507"/>
      <c r="BL320" s="506"/>
      <c r="BM320" s="506"/>
      <c r="BN320" s="506"/>
      <c r="BO320" s="506"/>
      <c r="BP320" s="506"/>
      <c r="BQ320" s="506"/>
      <c r="BR320" s="506"/>
      <c r="BS320" s="506"/>
      <c r="BT320" s="506"/>
      <c r="BU320" s="506"/>
      <c r="BV320" s="506"/>
      <c r="BW320" s="506"/>
      <c r="BX320" s="506"/>
      <c r="BZ320" s="506"/>
      <c r="CA320" s="506"/>
      <c r="CD320" s="506"/>
      <c r="CE320" s="506"/>
    </row>
    <row r="321" spans="1:83" ht="11.25" customHeight="1">
      <c r="A321" s="506"/>
      <c r="B321" s="507"/>
      <c r="C321" s="507"/>
      <c r="D321" s="507"/>
      <c r="E321" s="506"/>
      <c r="F321" s="506"/>
      <c r="G321" s="506"/>
      <c r="H321" s="507"/>
      <c r="I321" s="506"/>
      <c r="J321" s="506"/>
      <c r="K321" s="506"/>
      <c r="L321" s="506"/>
      <c r="M321" s="506"/>
      <c r="N321" s="506"/>
      <c r="O321" s="506"/>
      <c r="P321" s="506"/>
      <c r="Q321" s="506"/>
      <c r="R321" s="506"/>
      <c r="S321" s="506"/>
      <c r="T321" s="506"/>
      <c r="U321" s="506"/>
      <c r="V321" s="506"/>
      <c r="W321" s="506"/>
      <c r="X321" s="506"/>
      <c r="Y321" s="506"/>
      <c r="Z321" s="506"/>
      <c r="AA321" s="506"/>
      <c r="AB321" s="506"/>
      <c r="AC321" s="506"/>
      <c r="AD321" s="506"/>
      <c r="AE321" s="506"/>
      <c r="AF321" s="506"/>
      <c r="AG321" s="506"/>
      <c r="AH321" s="506"/>
      <c r="AI321" s="506"/>
      <c r="AJ321" s="507"/>
      <c r="AK321" s="506"/>
      <c r="AL321" s="506"/>
      <c r="AM321" s="506"/>
      <c r="AN321" s="506"/>
      <c r="AO321" s="506"/>
      <c r="AP321" s="506"/>
      <c r="AQ321" s="506"/>
      <c r="AR321" s="506"/>
      <c r="AS321" s="506"/>
      <c r="AT321" s="506"/>
      <c r="AU321" s="506"/>
      <c r="AV321" s="506"/>
      <c r="AW321" s="506"/>
      <c r="AX321" s="507"/>
      <c r="AY321" s="506"/>
      <c r="AZ321" s="506"/>
      <c r="BA321" s="506"/>
      <c r="BB321" s="506"/>
      <c r="BC321" s="506"/>
      <c r="BD321" s="506"/>
      <c r="BE321" s="506"/>
      <c r="BF321" s="506"/>
      <c r="BG321" s="506"/>
      <c r="BH321" s="506"/>
      <c r="BI321" s="506"/>
      <c r="BJ321" s="506"/>
      <c r="BK321" s="507"/>
      <c r="BL321" s="506"/>
      <c r="BM321" s="506"/>
      <c r="BN321" s="506"/>
      <c r="BO321" s="506"/>
      <c r="BP321" s="506"/>
      <c r="BQ321" s="506"/>
      <c r="BR321" s="506"/>
      <c r="BS321" s="506"/>
      <c r="BT321" s="506"/>
      <c r="BU321" s="506"/>
      <c r="BV321" s="506"/>
      <c r="BW321" s="506"/>
      <c r="BX321" s="506"/>
      <c r="BZ321" s="506"/>
      <c r="CA321" s="506"/>
      <c r="CD321" s="506"/>
      <c r="CE321" s="506"/>
    </row>
    <row r="322" spans="1:83" ht="11.25" customHeight="1">
      <c r="A322" s="506"/>
      <c r="B322" s="507"/>
      <c r="C322" s="507"/>
      <c r="D322" s="507"/>
      <c r="E322" s="506"/>
      <c r="F322" s="506"/>
      <c r="G322" s="506"/>
      <c r="H322" s="507"/>
      <c r="I322" s="506"/>
      <c r="J322" s="506"/>
      <c r="K322" s="506"/>
      <c r="L322" s="506"/>
      <c r="M322" s="506"/>
      <c r="N322" s="506"/>
      <c r="O322" s="506"/>
      <c r="P322" s="506"/>
      <c r="Q322" s="506"/>
      <c r="R322" s="506"/>
      <c r="S322" s="506"/>
      <c r="T322" s="506"/>
      <c r="U322" s="506"/>
      <c r="V322" s="506"/>
      <c r="W322" s="506"/>
      <c r="X322" s="506"/>
      <c r="Y322" s="506"/>
      <c r="Z322" s="506"/>
      <c r="AA322" s="506"/>
      <c r="AB322" s="506"/>
      <c r="AC322" s="506"/>
      <c r="AD322" s="506"/>
      <c r="AE322" s="506"/>
      <c r="AF322" s="506"/>
      <c r="AG322" s="506"/>
      <c r="AH322" s="506"/>
      <c r="AI322" s="506"/>
      <c r="AJ322" s="507"/>
      <c r="AK322" s="506"/>
      <c r="AL322" s="506"/>
      <c r="AM322" s="506"/>
      <c r="AN322" s="506"/>
      <c r="AO322" s="506"/>
      <c r="AP322" s="506"/>
      <c r="AQ322" s="506"/>
      <c r="AR322" s="506"/>
      <c r="AS322" s="506"/>
      <c r="AT322" s="506"/>
      <c r="AU322" s="506"/>
      <c r="AV322" s="506"/>
      <c r="AW322" s="506"/>
      <c r="AX322" s="507"/>
      <c r="AY322" s="506"/>
      <c r="AZ322" s="506"/>
      <c r="BA322" s="506"/>
      <c r="BB322" s="506"/>
      <c r="BC322" s="506"/>
      <c r="BD322" s="506"/>
      <c r="BE322" s="506"/>
      <c r="BF322" s="506"/>
      <c r="BG322" s="506"/>
      <c r="BH322" s="506"/>
      <c r="BI322" s="506"/>
      <c r="BJ322" s="506"/>
      <c r="BK322" s="507"/>
      <c r="BL322" s="506"/>
      <c r="BM322" s="506"/>
      <c r="BN322" s="506"/>
      <c r="BO322" s="506"/>
      <c r="BP322" s="506"/>
      <c r="BQ322" s="506"/>
      <c r="BR322" s="506"/>
      <c r="BS322" s="506"/>
      <c r="BT322" s="506"/>
      <c r="BU322" s="506"/>
      <c r="BV322" s="506"/>
      <c r="BW322" s="506"/>
      <c r="BX322" s="506"/>
      <c r="BZ322" s="506"/>
      <c r="CA322" s="506"/>
      <c r="CD322" s="506"/>
      <c r="CE322" s="506"/>
    </row>
    <row r="323" spans="1:83" ht="11.25" customHeight="1">
      <c r="A323" s="506"/>
      <c r="B323" s="507"/>
      <c r="C323" s="507"/>
      <c r="D323" s="507"/>
      <c r="E323" s="506"/>
      <c r="F323" s="506"/>
      <c r="G323" s="506"/>
      <c r="H323" s="507"/>
      <c r="I323" s="506"/>
      <c r="J323" s="506"/>
      <c r="K323" s="506"/>
      <c r="L323" s="506"/>
      <c r="M323" s="506"/>
      <c r="N323" s="506"/>
      <c r="O323" s="506"/>
      <c r="P323" s="506"/>
      <c r="Q323" s="506"/>
      <c r="R323" s="506"/>
      <c r="S323" s="506"/>
      <c r="T323" s="506"/>
      <c r="U323" s="506"/>
      <c r="V323" s="506"/>
      <c r="W323" s="506"/>
      <c r="X323" s="506"/>
      <c r="Y323" s="506"/>
      <c r="Z323" s="506"/>
      <c r="AA323" s="506"/>
      <c r="AB323" s="506"/>
      <c r="AC323" s="506"/>
      <c r="AD323" s="506"/>
      <c r="AE323" s="506"/>
      <c r="AF323" s="506"/>
      <c r="AG323" s="506"/>
      <c r="AH323" s="506"/>
      <c r="AI323" s="506"/>
      <c r="AJ323" s="507"/>
      <c r="AK323" s="506"/>
      <c r="AL323" s="506"/>
      <c r="AM323" s="506"/>
      <c r="AN323" s="506"/>
      <c r="AO323" s="506"/>
      <c r="AP323" s="506"/>
      <c r="AQ323" s="506"/>
      <c r="AR323" s="506"/>
      <c r="AS323" s="506"/>
      <c r="AT323" s="506"/>
      <c r="AU323" s="506"/>
      <c r="AV323" s="506"/>
      <c r="AW323" s="506"/>
      <c r="AX323" s="507"/>
      <c r="AY323" s="506"/>
      <c r="AZ323" s="506"/>
      <c r="BA323" s="506"/>
      <c r="BB323" s="506"/>
      <c r="BC323" s="506"/>
      <c r="BD323" s="506"/>
      <c r="BE323" s="506"/>
      <c r="BF323" s="506"/>
      <c r="BG323" s="506"/>
      <c r="BH323" s="506"/>
      <c r="BI323" s="506"/>
      <c r="BJ323" s="506"/>
      <c r="BK323" s="507"/>
      <c r="BL323" s="506"/>
      <c r="BM323" s="506"/>
      <c r="BN323" s="506"/>
      <c r="BO323" s="506"/>
      <c r="BP323" s="506"/>
      <c r="BQ323" s="506"/>
      <c r="BR323" s="506"/>
      <c r="BS323" s="506"/>
      <c r="BT323" s="506"/>
      <c r="BU323" s="506"/>
      <c r="BV323" s="506"/>
      <c r="BW323" s="506"/>
      <c r="BX323" s="506"/>
      <c r="BZ323" s="506"/>
      <c r="CA323" s="506"/>
      <c r="CD323" s="506"/>
      <c r="CE323" s="506"/>
    </row>
    <row r="324" spans="1:83" ht="11.25" customHeight="1">
      <c r="A324" s="506"/>
      <c r="B324" s="507"/>
      <c r="C324" s="507"/>
      <c r="D324" s="507"/>
      <c r="E324" s="506"/>
      <c r="F324" s="506"/>
      <c r="G324" s="506"/>
      <c r="H324" s="507"/>
      <c r="I324" s="506"/>
      <c r="J324" s="506"/>
      <c r="K324" s="506"/>
      <c r="L324" s="506"/>
      <c r="M324" s="506"/>
      <c r="N324" s="506"/>
      <c r="O324" s="506"/>
      <c r="P324" s="506"/>
      <c r="Q324" s="506"/>
      <c r="R324" s="506"/>
      <c r="S324" s="506"/>
      <c r="T324" s="506"/>
      <c r="U324" s="506"/>
      <c r="V324" s="506"/>
      <c r="W324" s="506"/>
      <c r="X324" s="506"/>
      <c r="Y324" s="506"/>
      <c r="Z324" s="506"/>
      <c r="AA324" s="506"/>
      <c r="AB324" s="506"/>
      <c r="AC324" s="506"/>
      <c r="AD324" s="506"/>
      <c r="AE324" s="506"/>
      <c r="AF324" s="506"/>
      <c r="AG324" s="506"/>
      <c r="AH324" s="506"/>
      <c r="AI324" s="506"/>
      <c r="AJ324" s="507"/>
      <c r="AK324" s="506"/>
      <c r="AL324" s="506"/>
      <c r="AM324" s="506"/>
      <c r="AN324" s="506"/>
      <c r="AO324" s="506"/>
      <c r="AP324" s="506"/>
      <c r="AQ324" s="506"/>
      <c r="AR324" s="506"/>
      <c r="AS324" s="506"/>
      <c r="AT324" s="506"/>
      <c r="AU324" s="506"/>
      <c r="AV324" s="506"/>
      <c r="AW324" s="506"/>
      <c r="AX324" s="507"/>
      <c r="AY324" s="506"/>
      <c r="AZ324" s="506"/>
      <c r="BA324" s="506"/>
      <c r="BB324" s="506"/>
      <c r="BC324" s="506"/>
      <c r="BD324" s="506"/>
      <c r="BE324" s="506"/>
      <c r="BF324" s="506"/>
      <c r="BG324" s="506"/>
      <c r="BH324" s="506"/>
      <c r="BI324" s="506"/>
      <c r="BJ324" s="506"/>
      <c r="BK324" s="507"/>
      <c r="BL324" s="506"/>
      <c r="BM324" s="506"/>
      <c r="BN324" s="506"/>
      <c r="BO324" s="506"/>
      <c r="BP324" s="506"/>
      <c r="BQ324" s="506"/>
      <c r="BR324" s="506"/>
      <c r="BS324" s="506"/>
      <c r="BT324" s="506"/>
      <c r="BU324" s="506"/>
      <c r="BV324" s="506"/>
      <c r="BW324" s="506"/>
      <c r="BX324" s="506"/>
      <c r="BZ324" s="506"/>
      <c r="CA324" s="506"/>
      <c r="CD324" s="506"/>
      <c r="CE324" s="506"/>
    </row>
    <row r="325" spans="1:83" ht="11.25" customHeight="1">
      <c r="A325" s="506"/>
      <c r="B325" s="507"/>
      <c r="C325" s="507"/>
      <c r="D325" s="507"/>
      <c r="E325" s="506"/>
      <c r="F325" s="506"/>
      <c r="G325" s="506"/>
      <c r="H325" s="507"/>
      <c r="I325" s="506"/>
      <c r="J325" s="506"/>
      <c r="K325" s="506"/>
      <c r="L325" s="506"/>
      <c r="M325" s="506"/>
      <c r="N325" s="506"/>
      <c r="O325" s="506"/>
      <c r="P325" s="506"/>
      <c r="Q325" s="506"/>
      <c r="R325" s="506"/>
      <c r="S325" s="506"/>
      <c r="T325" s="506"/>
      <c r="U325" s="506"/>
      <c r="V325" s="506"/>
      <c r="W325" s="506"/>
      <c r="X325" s="506"/>
      <c r="Y325" s="506"/>
      <c r="Z325" s="506"/>
      <c r="AA325" s="506"/>
      <c r="AB325" s="506"/>
      <c r="AC325" s="506"/>
      <c r="AD325" s="506"/>
      <c r="AE325" s="506"/>
      <c r="AF325" s="506"/>
      <c r="AG325" s="506"/>
      <c r="AH325" s="506"/>
      <c r="AI325" s="506"/>
      <c r="AJ325" s="507"/>
      <c r="AK325" s="506"/>
      <c r="AL325" s="506"/>
      <c r="AM325" s="506"/>
      <c r="AN325" s="506"/>
      <c r="AO325" s="506"/>
      <c r="AP325" s="506"/>
      <c r="AQ325" s="506"/>
      <c r="AR325" s="506"/>
      <c r="AS325" s="506"/>
      <c r="AT325" s="506"/>
      <c r="AU325" s="506"/>
      <c r="AV325" s="506"/>
      <c r="AW325" s="506"/>
      <c r="AX325" s="507"/>
      <c r="AY325" s="506"/>
      <c r="AZ325" s="506"/>
      <c r="BA325" s="506"/>
      <c r="BB325" s="506"/>
      <c r="BC325" s="506"/>
      <c r="BD325" s="506"/>
      <c r="BE325" s="506"/>
      <c r="BF325" s="506"/>
      <c r="BG325" s="506"/>
      <c r="BH325" s="506"/>
      <c r="BI325" s="506"/>
      <c r="BJ325" s="506"/>
      <c r="BK325" s="507"/>
      <c r="BL325" s="506"/>
      <c r="BM325" s="506"/>
      <c r="BN325" s="506"/>
      <c r="BO325" s="506"/>
      <c r="BP325" s="506"/>
      <c r="BQ325" s="506"/>
      <c r="BR325" s="506"/>
      <c r="BS325" s="506"/>
      <c r="BT325" s="506"/>
      <c r="BU325" s="506"/>
      <c r="BV325" s="506"/>
      <c r="BW325" s="506"/>
      <c r="BX325" s="506"/>
      <c r="BZ325" s="506"/>
      <c r="CA325" s="506"/>
      <c r="CD325" s="506"/>
      <c r="CE325" s="506"/>
    </row>
    <row r="326" spans="1:83" ht="11.25" customHeight="1">
      <c r="A326" s="506"/>
      <c r="B326" s="507"/>
      <c r="C326" s="507"/>
      <c r="D326" s="507"/>
      <c r="E326" s="506"/>
      <c r="F326" s="506"/>
      <c r="G326" s="506"/>
      <c r="H326" s="507"/>
      <c r="I326" s="506"/>
      <c r="J326" s="506"/>
      <c r="K326" s="506"/>
      <c r="L326" s="506"/>
      <c r="M326" s="506"/>
      <c r="N326" s="506"/>
      <c r="O326" s="506"/>
      <c r="P326" s="506"/>
      <c r="Q326" s="506"/>
      <c r="R326" s="506"/>
      <c r="S326" s="506"/>
      <c r="T326" s="506"/>
      <c r="U326" s="506"/>
      <c r="V326" s="506"/>
      <c r="W326" s="506"/>
      <c r="X326" s="506"/>
      <c r="Y326" s="506"/>
      <c r="Z326" s="506"/>
      <c r="AA326" s="506"/>
      <c r="AB326" s="506"/>
      <c r="AC326" s="506"/>
      <c r="AD326" s="506"/>
      <c r="AE326" s="506"/>
      <c r="AF326" s="506"/>
      <c r="AG326" s="506"/>
      <c r="AH326" s="506"/>
      <c r="AI326" s="506"/>
      <c r="AJ326" s="507"/>
      <c r="AK326" s="506"/>
      <c r="AL326" s="506"/>
      <c r="AM326" s="506"/>
      <c r="AN326" s="506"/>
      <c r="AO326" s="506"/>
      <c r="AP326" s="506"/>
      <c r="AQ326" s="506"/>
      <c r="AR326" s="506"/>
      <c r="AS326" s="506"/>
      <c r="AT326" s="506"/>
      <c r="AU326" s="506"/>
      <c r="AV326" s="506"/>
      <c r="AW326" s="506"/>
      <c r="AX326" s="507"/>
      <c r="AY326" s="506"/>
      <c r="AZ326" s="506"/>
      <c r="BA326" s="506"/>
      <c r="BB326" s="506"/>
      <c r="BC326" s="506"/>
      <c r="BD326" s="506"/>
      <c r="BE326" s="506"/>
      <c r="BF326" s="506"/>
      <c r="BG326" s="506"/>
      <c r="BH326" s="506"/>
      <c r="BI326" s="506"/>
      <c r="BJ326" s="506"/>
      <c r="BK326" s="507"/>
      <c r="BL326" s="506"/>
      <c r="BM326" s="506"/>
      <c r="BN326" s="506"/>
      <c r="BO326" s="506"/>
      <c r="BP326" s="506"/>
      <c r="BQ326" s="506"/>
      <c r="BR326" s="506"/>
      <c r="BS326" s="506"/>
      <c r="BT326" s="506"/>
      <c r="BU326" s="506"/>
      <c r="BV326" s="506"/>
      <c r="BW326" s="506"/>
      <c r="BX326" s="506"/>
      <c r="BZ326" s="506"/>
      <c r="CA326" s="506"/>
      <c r="CD326" s="506"/>
      <c r="CE326" s="506"/>
    </row>
    <row r="327" spans="1:83" ht="11.25" customHeight="1">
      <c r="A327" s="506"/>
      <c r="B327" s="507"/>
      <c r="C327" s="507"/>
      <c r="D327" s="507"/>
      <c r="E327" s="506"/>
      <c r="F327" s="506"/>
      <c r="G327" s="506"/>
      <c r="H327" s="507"/>
      <c r="I327" s="506"/>
      <c r="J327" s="506"/>
      <c r="K327" s="506"/>
      <c r="L327" s="506"/>
      <c r="M327" s="506"/>
      <c r="N327" s="506"/>
      <c r="O327" s="506"/>
      <c r="P327" s="506"/>
      <c r="Q327" s="506"/>
      <c r="R327" s="506"/>
      <c r="S327" s="506"/>
      <c r="T327" s="506"/>
      <c r="U327" s="506"/>
      <c r="V327" s="506"/>
      <c r="W327" s="506"/>
      <c r="X327" s="506"/>
      <c r="Y327" s="506"/>
      <c r="Z327" s="506"/>
      <c r="AA327" s="506"/>
      <c r="AB327" s="506"/>
      <c r="AC327" s="506"/>
      <c r="AD327" s="506"/>
      <c r="AE327" s="506"/>
      <c r="AF327" s="506"/>
      <c r="AG327" s="506"/>
      <c r="AH327" s="506"/>
      <c r="AI327" s="506"/>
      <c r="AJ327" s="507"/>
      <c r="AK327" s="506"/>
      <c r="AL327" s="506"/>
      <c r="AM327" s="506"/>
      <c r="AN327" s="506"/>
      <c r="AO327" s="506"/>
      <c r="AP327" s="506"/>
      <c r="AQ327" s="506"/>
      <c r="AR327" s="506"/>
      <c r="AS327" s="506"/>
      <c r="AT327" s="506"/>
      <c r="AU327" s="506"/>
      <c r="AV327" s="506"/>
      <c r="AW327" s="506"/>
      <c r="AX327" s="507"/>
      <c r="AY327" s="506"/>
      <c r="AZ327" s="506"/>
      <c r="BA327" s="506"/>
      <c r="BB327" s="506"/>
      <c r="BC327" s="506"/>
      <c r="BD327" s="506"/>
      <c r="BE327" s="506"/>
      <c r="BF327" s="506"/>
      <c r="BG327" s="506"/>
      <c r="BH327" s="506"/>
      <c r="BI327" s="506"/>
      <c r="BJ327" s="506"/>
      <c r="BK327" s="507"/>
      <c r="BL327" s="506"/>
      <c r="BM327" s="506"/>
      <c r="BN327" s="506"/>
      <c r="BO327" s="506"/>
      <c r="BP327" s="506"/>
      <c r="BQ327" s="506"/>
      <c r="BR327" s="506"/>
      <c r="BS327" s="506"/>
      <c r="BT327" s="506"/>
      <c r="BU327" s="506"/>
      <c r="BV327" s="506"/>
      <c r="BW327" s="506"/>
      <c r="BX327" s="506"/>
      <c r="BZ327" s="506"/>
      <c r="CA327" s="506"/>
      <c r="CD327" s="506"/>
      <c r="CE327" s="506"/>
    </row>
    <row r="328" spans="1:83" ht="11.25" customHeight="1">
      <c r="A328" s="506"/>
      <c r="B328" s="507"/>
      <c r="C328" s="507"/>
      <c r="D328" s="507"/>
      <c r="E328" s="506"/>
      <c r="F328" s="506"/>
      <c r="G328" s="506"/>
      <c r="H328" s="507"/>
      <c r="I328" s="506"/>
      <c r="J328" s="506"/>
      <c r="K328" s="506"/>
      <c r="L328" s="506"/>
      <c r="M328" s="506"/>
      <c r="N328" s="506"/>
      <c r="O328" s="506"/>
      <c r="P328" s="506"/>
      <c r="Q328" s="506"/>
      <c r="R328" s="506"/>
      <c r="S328" s="506"/>
      <c r="T328" s="506"/>
      <c r="U328" s="506"/>
      <c r="V328" s="506"/>
      <c r="W328" s="506"/>
      <c r="X328" s="506"/>
      <c r="Y328" s="506"/>
      <c r="Z328" s="506"/>
      <c r="AA328" s="506"/>
      <c r="AB328" s="506"/>
      <c r="AC328" s="506"/>
      <c r="AD328" s="506"/>
      <c r="AE328" s="506"/>
      <c r="AF328" s="506"/>
      <c r="AG328" s="506"/>
      <c r="AH328" s="506"/>
      <c r="AI328" s="506"/>
      <c r="AJ328" s="507"/>
      <c r="AK328" s="506"/>
      <c r="AL328" s="506"/>
      <c r="AM328" s="506"/>
      <c r="AN328" s="506"/>
      <c r="AO328" s="506"/>
      <c r="AP328" s="506"/>
      <c r="AQ328" s="506"/>
      <c r="AR328" s="506"/>
      <c r="AS328" s="506"/>
      <c r="AT328" s="506"/>
      <c r="AU328" s="506"/>
      <c r="AV328" s="506"/>
      <c r="AW328" s="506"/>
      <c r="AX328" s="507"/>
      <c r="AY328" s="506"/>
      <c r="AZ328" s="506"/>
      <c r="BA328" s="506"/>
      <c r="BB328" s="506"/>
      <c r="BC328" s="506"/>
      <c r="BD328" s="506"/>
      <c r="BE328" s="506"/>
      <c r="BF328" s="506"/>
      <c r="BG328" s="506"/>
      <c r="BH328" s="506"/>
      <c r="BI328" s="506"/>
      <c r="BJ328" s="506"/>
      <c r="BK328" s="507"/>
      <c r="BL328" s="506"/>
      <c r="BM328" s="506"/>
      <c r="BN328" s="506"/>
      <c r="BO328" s="506"/>
      <c r="BP328" s="506"/>
      <c r="BQ328" s="506"/>
      <c r="BR328" s="506"/>
      <c r="BS328" s="506"/>
      <c r="BT328" s="506"/>
      <c r="BU328" s="506"/>
      <c r="BV328" s="506"/>
      <c r="BW328" s="506"/>
      <c r="BX328" s="506"/>
      <c r="BZ328" s="506"/>
      <c r="CA328" s="506"/>
      <c r="CD328" s="506"/>
      <c r="CE328" s="506"/>
    </row>
    <row r="329" spans="1:83" ht="11.25" customHeight="1">
      <c r="A329" s="506"/>
      <c r="B329" s="507"/>
      <c r="C329" s="507"/>
      <c r="D329" s="507"/>
      <c r="E329" s="506"/>
      <c r="F329" s="506"/>
      <c r="G329" s="506"/>
      <c r="H329" s="507"/>
      <c r="I329" s="506"/>
      <c r="J329" s="506"/>
      <c r="K329" s="506"/>
      <c r="L329" s="506"/>
      <c r="M329" s="506"/>
      <c r="N329" s="506"/>
      <c r="O329" s="506"/>
      <c r="P329" s="506"/>
      <c r="Q329" s="506"/>
      <c r="R329" s="506"/>
      <c r="S329" s="506"/>
      <c r="T329" s="506"/>
      <c r="U329" s="506"/>
      <c r="V329" s="506"/>
      <c r="W329" s="506"/>
      <c r="X329" s="506"/>
      <c r="Y329" s="506"/>
      <c r="Z329" s="506"/>
      <c r="AA329" s="506"/>
      <c r="AB329" s="506"/>
      <c r="AC329" s="506"/>
      <c r="AD329" s="506"/>
      <c r="AE329" s="506"/>
      <c r="AF329" s="506"/>
      <c r="AG329" s="506"/>
      <c r="AH329" s="506"/>
      <c r="AI329" s="506"/>
      <c r="AJ329" s="507"/>
      <c r="AK329" s="506"/>
      <c r="AL329" s="506"/>
      <c r="AM329" s="506"/>
      <c r="AN329" s="506"/>
      <c r="AO329" s="506"/>
      <c r="AP329" s="506"/>
      <c r="AQ329" s="506"/>
      <c r="AR329" s="506"/>
      <c r="AS329" s="506"/>
      <c r="AT329" s="506"/>
      <c r="AU329" s="506"/>
      <c r="AV329" s="506"/>
      <c r="AW329" s="506"/>
      <c r="AX329" s="507"/>
      <c r="AY329" s="506"/>
      <c r="AZ329" s="506"/>
      <c r="BA329" s="506"/>
      <c r="BB329" s="506"/>
      <c r="BC329" s="506"/>
      <c r="BD329" s="506"/>
      <c r="BE329" s="506"/>
      <c r="BF329" s="506"/>
      <c r="BG329" s="506"/>
      <c r="BH329" s="506"/>
      <c r="BI329" s="506"/>
      <c r="BJ329" s="506"/>
      <c r="BK329" s="507"/>
      <c r="BL329" s="506"/>
      <c r="BM329" s="506"/>
      <c r="BN329" s="506"/>
      <c r="BO329" s="506"/>
      <c r="BP329" s="506"/>
      <c r="BQ329" s="506"/>
      <c r="BR329" s="506"/>
      <c r="BS329" s="506"/>
      <c r="BT329" s="506"/>
      <c r="BU329" s="506"/>
      <c r="BV329" s="506"/>
      <c r="BW329" s="506"/>
      <c r="BX329" s="506"/>
      <c r="BZ329" s="506"/>
      <c r="CA329" s="506"/>
      <c r="CD329" s="506"/>
      <c r="CE329" s="506"/>
    </row>
    <row r="330" spans="1:83" ht="11.25" customHeight="1">
      <c r="A330" s="506"/>
      <c r="B330" s="507"/>
      <c r="C330" s="507"/>
      <c r="D330" s="507"/>
      <c r="E330" s="506"/>
      <c r="F330" s="506"/>
      <c r="G330" s="506"/>
      <c r="H330" s="507"/>
      <c r="I330" s="506"/>
      <c r="J330" s="506"/>
      <c r="K330" s="506"/>
      <c r="L330" s="506"/>
      <c r="M330" s="506"/>
      <c r="N330" s="506"/>
      <c r="O330" s="506"/>
      <c r="P330" s="506"/>
      <c r="Q330" s="506"/>
      <c r="R330" s="506"/>
      <c r="S330" s="506"/>
      <c r="T330" s="506"/>
      <c r="U330" s="506"/>
      <c r="V330" s="506"/>
      <c r="W330" s="506"/>
      <c r="X330" s="506"/>
      <c r="Y330" s="506"/>
      <c r="Z330" s="506"/>
      <c r="AA330" s="506"/>
      <c r="AB330" s="506"/>
      <c r="AC330" s="506"/>
      <c r="AD330" s="506"/>
      <c r="AE330" s="506"/>
      <c r="AF330" s="506"/>
      <c r="AG330" s="506"/>
      <c r="AH330" s="506"/>
      <c r="AI330" s="506"/>
      <c r="AJ330" s="507"/>
      <c r="AK330" s="506"/>
      <c r="AL330" s="506"/>
      <c r="AM330" s="506"/>
      <c r="AN330" s="506"/>
      <c r="AO330" s="506"/>
      <c r="AP330" s="506"/>
      <c r="AQ330" s="506"/>
      <c r="AR330" s="506"/>
      <c r="AS330" s="506"/>
      <c r="AT330" s="506"/>
      <c r="AU330" s="506"/>
      <c r="AV330" s="506"/>
      <c r="AW330" s="506"/>
      <c r="AX330" s="507"/>
      <c r="AY330" s="506"/>
      <c r="AZ330" s="506"/>
      <c r="BA330" s="506"/>
      <c r="BB330" s="506"/>
      <c r="BC330" s="506"/>
      <c r="BD330" s="506"/>
      <c r="BE330" s="506"/>
      <c r="BF330" s="506"/>
      <c r="BG330" s="506"/>
      <c r="BH330" s="506"/>
      <c r="BI330" s="506"/>
      <c r="BJ330" s="506"/>
      <c r="BK330" s="507"/>
      <c r="BL330" s="506"/>
      <c r="BM330" s="506"/>
      <c r="BN330" s="506"/>
      <c r="BO330" s="506"/>
      <c r="BP330" s="506"/>
      <c r="BQ330" s="506"/>
      <c r="BR330" s="506"/>
      <c r="BS330" s="506"/>
      <c r="BT330" s="506"/>
      <c r="BU330" s="506"/>
      <c r="BV330" s="506"/>
      <c r="BW330" s="506"/>
      <c r="BX330" s="506"/>
      <c r="BZ330" s="506"/>
      <c r="CA330" s="506"/>
      <c r="CD330" s="506"/>
      <c r="CE330" s="506"/>
    </row>
    <row r="331" spans="1:83" ht="11.25" customHeight="1">
      <c r="A331" s="506"/>
      <c r="B331" s="507"/>
      <c r="C331" s="507"/>
      <c r="D331" s="507"/>
      <c r="E331" s="506"/>
      <c r="F331" s="506"/>
      <c r="G331" s="506"/>
      <c r="H331" s="507"/>
      <c r="I331" s="506"/>
      <c r="J331" s="506"/>
      <c r="K331" s="506"/>
      <c r="L331" s="506"/>
      <c r="M331" s="506"/>
      <c r="N331" s="506"/>
      <c r="O331" s="506"/>
      <c r="P331" s="506"/>
      <c r="Q331" s="506"/>
      <c r="R331" s="506"/>
      <c r="S331" s="506"/>
      <c r="T331" s="506"/>
      <c r="U331" s="506"/>
      <c r="V331" s="506"/>
      <c r="W331" s="506"/>
      <c r="X331" s="506"/>
      <c r="Y331" s="506"/>
      <c r="Z331" s="506"/>
      <c r="AA331" s="506"/>
      <c r="AB331" s="506"/>
      <c r="AC331" s="506"/>
      <c r="AD331" s="506"/>
      <c r="AE331" s="506"/>
      <c r="AF331" s="506"/>
      <c r="AG331" s="506"/>
      <c r="AH331" s="506"/>
      <c r="AI331" s="506"/>
      <c r="AJ331" s="507"/>
      <c r="AK331" s="506"/>
      <c r="AL331" s="506"/>
      <c r="AM331" s="506"/>
      <c r="AN331" s="506"/>
      <c r="AO331" s="506"/>
      <c r="AP331" s="506"/>
      <c r="AQ331" s="506"/>
      <c r="AR331" s="506"/>
      <c r="AS331" s="506"/>
      <c r="AT331" s="506"/>
      <c r="AU331" s="506"/>
      <c r="AV331" s="506"/>
      <c r="AW331" s="506"/>
      <c r="AX331" s="507"/>
      <c r="AY331" s="506"/>
      <c r="AZ331" s="506"/>
      <c r="BA331" s="506"/>
      <c r="BB331" s="506"/>
      <c r="BC331" s="506"/>
      <c r="BD331" s="506"/>
      <c r="BE331" s="506"/>
      <c r="BF331" s="506"/>
      <c r="BG331" s="506"/>
      <c r="BH331" s="506"/>
      <c r="BI331" s="506"/>
      <c r="BJ331" s="506"/>
      <c r="BK331" s="507"/>
      <c r="BL331" s="506"/>
      <c r="BM331" s="506"/>
      <c r="BN331" s="506"/>
      <c r="BO331" s="506"/>
      <c r="BP331" s="506"/>
      <c r="BQ331" s="506"/>
      <c r="BR331" s="506"/>
      <c r="BS331" s="506"/>
      <c r="BT331" s="506"/>
      <c r="BU331" s="506"/>
      <c r="BV331" s="506"/>
      <c r="BW331" s="506"/>
      <c r="BX331" s="506"/>
      <c r="BZ331" s="506"/>
      <c r="CA331" s="506"/>
      <c r="CD331" s="506"/>
      <c r="CE331" s="506"/>
    </row>
    <row r="332" spans="1:83" ht="11.25" customHeight="1">
      <c r="A332" s="506"/>
      <c r="B332" s="507"/>
      <c r="C332" s="507"/>
      <c r="D332" s="507"/>
      <c r="E332" s="506"/>
      <c r="F332" s="506"/>
      <c r="G332" s="506"/>
      <c r="H332" s="507"/>
      <c r="I332" s="506"/>
      <c r="J332" s="506"/>
      <c r="K332" s="506"/>
      <c r="L332" s="506"/>
      <c r="M332" s="506"/>
      <c r="N332" s="506"/>
      <c r="O332" s="506"/>
      <c r="P332" s="506"/>
      <c r="Q332" s="506"/>
      <c r="R332" s="506"/>
      <c r="S332" s="506"/>
      <c r="T332" s="506"/>
      <c r="U332" s="506"/>
      <c r="V332" s="506"/>
      <c r="W332" s="506"/>
      <c r="X332" s="506"/>
      <c r="Y332" s="506"/>
      <c r="Z332" s="506"/>
      <c r="AA332" s="506"/>
      <c r="AB332" s="506"/>
      <c r="AC332" s="506"/>
      <c r="AD332" s="506"/>
      <c r="AE332" s="506"/>
      <c r="AF332" s="506"/>
      <c r="AG332" s="506"/>
      <c r="AH332" s="506"/>
      <c r="AI332" s="506"/>
      <c r="AJ332" s="507"/>
      <c r="AK332" s="506"/>
      <c r="AL332" s="506"/>
      <c r="AM332" s="506"/>
      <c r="AN332" s="506"/>
      <c r="AO332" s="506"/>
      <c r="AP332" s="506"/>
      <c r="AQ332" s="506"/>
      <c r="AR332" s="506"/>
      <c r="AS332" s="506"/>
      <c r="AT332" s="506"/>
      <c r="AU332" s="506"/>
      <c r="AV332" s="506"/>
      <c r="AW332" s="506"/>
      <c r="AX332" s="507"/>
      <c r="AY332" s="506"/>
      <c r="AZ332" s="506"/>
      <c r="BA332" s="506"/>
      <c r="BB332" s="506"/>
      <c r="BC332" s="506"/>
      <c r="BD332" s="506"/>
      <c r="BE332" s="506"/>
      <c r="BF332" s="506"/>
      <c r="BG332" s="506"/>
      <c r="BH332" s="506"/>
      <c r="BI332" s="506"/>
      <c r="BJ332" s="506"/>
      <c r="BK332" s="507"/>
      <c r="BL332" s="506"/>
      <c r="BM332" s="506"/>
      <c r="BN332" s="506"/>
      <c r="BO332" s="506"/>
      <c r="BP332" s="506"/>
      <c r="BQ332" s="506"/>
      <c r="BR332" s="506"/>
      <c r="BS332" s="506"/>
      <c r="BT332" s="506"/>
      <c r="BU332" s="506"/>
      <c r="BV332" s="506"/>
      <c r="BW332" s="506"/>
      <c r="BX332" s="506"/>
      <c r="BZ332" s="506"/>
      <c r="CA332" s="506"/>
      <c r="CD332" s="506"/>
      <c r="CE332" s="506"/>
    </row>
    <row r="333" spans="1:83" ht="11.25" customHeight="1">
      <c r="A333" s="506"/>
      <c r="B333" s="507"/>
      <c r="C333" s="507"/>
      <c r="D333" s="507"/>
      <c r="E333" s="506"/>
      <c r="F333" s="506"/>
      <c r="G333" s="506"/>
      <c r="H333" s="507"/>
      <c r="I333" s="506"/>
      <c r="J333" s="506"/>
      <c r="K333" s="506"/>
      <c r="L333" s="506"/>
      <c r="M333" s="506"/>
      <c r="N333" s="506"/>
      <c r="O333" s="506"/>
      <c r="P333" s="506"/>
      <c r="Q333" s="506"/>
      <c r="R333" s="506"/>
      <c r="S333" s="506"/>
      <c r="T333" s="506"/>
      <c r="U333" s="506"/>
      <c r="V333" s="506"/>
      <c r="W333" s="506"/>
      <c r="X333" s="506"/>
      <c r="Y333" s="506"/>
      <c r="Z333" s="506"/>
      <c r="AA333" s="506"/>
      <c r="AB333" s="506"/>
      <c r="AC333" s="506"/>
      <c r="AD333" s="506"/>
      <c r="AE333" s="506"/>
      <c r="AF333" s="506"/>
      <c r="AG333" s="506"/>
      <c r="AH333" s="506"/>
      <c r="AI333" s="506"/>
      <c r="AJ333" s="507"/>
      <c r="AK333" s="506"/>
      <c r="AL333" s="506"/>
      <c r="AM333" s="506"/>
      <c r="AN333" s="506"/>
      <c r="AO333" s="506"/>
      <c r="AP333" s="506"/>
      <c r="AQ333" s="506"/>
      <c r="AR333" s="506"/>
      <c r="AS333" s="506"/>
      <c r="AT333" s="506"/>
      <c r="AU333" s="506"/>
      <c r="AV333" s="506"/>
      <c r="AW333" s="506"/>
      <c r="AX333" s="507"/>
      <c r="AY333" s="506"/>
      <c r="AZ333" s="506"/>
      <c r="BA333" s="506"/>
      <c r="BB333" s="506"/>
      <c r="BC333" s="506"/>
      <c r="BD333" s="506"/>
      <c r="BE333" s="506"/>
      <c r="BF333" s="506"/>
      <c r="BG333" s="506"/>
      <c r="BH333" s="506"/>
      <c r="BI333" s="506"/>
      <c r="BJ333" s="506"/>
      <c r="BK333" s="507"/>
      <c r="BL333" s="506"/>
      <c r="BM333" s="506"/>
      <c r="BN333" s="506"/>
      <c r="BO333" s="506"/>
      <c r="BP333" s="506"/>
      <c r="BQ333" s="506"/>
      <c r="BR333" s="506"/>
      <c r="BS333" s="506"/>
      <c r="BT333" s="506"/>
      <c r="BU333" s="506"/>
      <c r="BV333" s="506"/>
      <c r="BW333" s="506"/>
      <c r="BX333" s="506"/>
      <c r="BZ333" s="506"/>
      <c r="CA333" s="506"/>
      <c r="CD333" s="506"/>
      <c r="CE333" s="506"/>
    </row>
    <row r="334" spans="1:83" ht="11.25" customHeight="1">
      <c r="A334" s="506"/>
      <c r="B334" s="507"/>
      <c r="C334" s="507"/>
      <c r="D334" s="507"/>
      <c r="E334" s="506"/>
      <c r="F334" s="506"/>
      <c r="G334" s="506"/>
      <c r="H334" s="507"/>
      <c r="I334" s="506"/>
      <c r="J334" s="506"/>
      <c r="K334" s="506"/>
      <c r="L334" s="506"/>
      <c r="M334" s="506"/>
      <c r="N334" s="506"/>
      <c r="O334" s="506"/>
      <c r="P334" s="506"/>
      <c r="Q334" s="506"/>
      <c r="R334" s="506"/>
      <c r="S334" s="506"/>
      <c r="T334" s="506"/>
      <c r="U334" s="506"/>
      <c r="V334" s="506"/>
      <c r="W334" s="506"/>
      <c r="X334" s="506"/>
      <c r="Y334" s="506"/>
      <c r="Z334" s="506"/>
      <c r="AA334" s="506"/>
      <c r="AB334" s="506"/>
      <c r="AC334" s="506"/>
      <c r="AD334" s="506"/>
      <c r="AE334" s="506"/>
      <c r="AF334" s="506"/>
      <c r="AG334" s="506"/>
      <c r="AH334" s="506"/>
      <c r="AI334" s="506"/>
      <c r="AJ334" s="507"/>
      <c r="AK334" s="506"/>
      <c r="AL334" s="506"/>
      <c r="AM334" s="506"/>
      <c r="AN334" s="506"/>
      <c r="AO334" s="506"/>
      <c r="AP334" s="506"/>
      <c r="AQ334" s="506"/>
      <c r="AR334" s="506"/>
      <c r="AS334" s="506"/>
      <c r="AT334" s="506"/>
      <c r="AU334" s="506"/>
      <c r="AV334" s="506"/>
      <c r="AW334" s="506"/>
      <c r="AX334" s="507"/>
      <c r="AY334" s="506"/>
      <c r="AZ334" s="506"/>
      <c r="BA334" s="506"/>
      <c r="BB334" s="506"/>
      <c r="BC334" s="506"/>
      <c r="BD334" s="506"/>
      <c r="BE334" s="506"/>
      <c r="BF334" s="506"/>
      <c r="BG334" s="506"/>
      <c r="BH334" s="506"/>
      <c r="BI334" s="506"/>
      <c r="BJ334" s="506"/>
      <c r="BK334" s="507"/>
      <c r="BL334" s="506"/>
      <c r="BM334" s="506"/>
      <c r="BN334" s="506"/>
      <c r="BO334" s="506"/>
      <c r="BP334" s="506"/>
      <c r="BQ334" s="506"/>
      <c r="BR334" s="506"/>
      <c r="BS334" s="506"/>
      <c r="BT334" s="506"/>
      <c r="BU334" s="506"/>
      <c r="BV334" s="506"/>
      <c r="BW334" s="506"/>
      <c r="BX334" s="506"/>
      <c r="BZ334" s="506"/>
      <c r="CA334" s="506"/>
      <c r="CD334" s="506"/>
      <c r="CE334" s="506"/>
    </row>
    <row r="335" spans="1:83" ht="11.25" customHeight="1">
      <c r="A335" s="506"/>
      <c r="B335" s="507"/>
      <c r="C335" s="507"/>
      <c r="D335" s="507"/>
      <c r="E335" s="506"/>
      <c r="F335" s="506"/>
      <c r="G335" s="506"/>
      <c r="H335" s="507"/>
      <c r="I335" s="506"/>
      <c r="J335" s="506"/>
      <c r="K335" s="506"/>
      <c r="L335" s="506"/>
      <c r="M335" s="506"/>
      <c r="N335" s="506"/>
      <c r="O335" s="506"/>
      <c r="P335" s="506"/>
      <c r="Q335" s="506"/>
      <c r="R335" s="506"/>
      <c r="S335" s="506"/>
      <c r="T335" s="506"/>
      <c r="U335" s="506"/>
      <c r="V335" s="506"/>
      <c r="W335" s="506"/>
      <c r="X335" s="506"/>
      <c r="Y335" s="506"/>
      <c r="Z335" s="506"/>
      <c r="AA335" s="506"/>
      <c r="AB335" s="506"/>
      <c r="AC335" s="506"/>
      <c r="AD335" s="506"/>
      <c r="AE335" s="506"/>
      <c r="AF335" s="506"/>
      <c r="AG335" s="506"/>
      <c r="AH335" s="506"/>
      <c r="AI335" s="506"/>
      <c r="AJ335" s="507"/>
      <c r="AK335" s="506"/>
      <c r="AL335" s="506"/>
      <c r="AM335" s="506"/>
      <c r="AN335" s="506"/>
      <c r="AO335" s="506"/>
      <c r="AP335" s="506"/>
      <c r="AQ335" s="506"/>
      <c r="AR335" s="506"/>
      <c r="AS335" s="506"/>
      <c r="AT335" s="506"/>
      <c r="AU335" s="506"/>
      <c r="AV335" s="506"/>
      <c r="AW335" s="506"/>
      <c r="AX335" s="507"/>
      <c r="AY335" s="506"/>
      <c r="AZ335" s="506"/>
      <c r="BA335" s="506"/>
      <c r="BB335" s="506"/>
      <c r="BC335" s="506"/>
      <c r="BD335" s="506"/>
      <c r="BE335" s="506"/>
      <c r="BF335" s="506"/>
      <c r="BG335" s="506"/>
      <c r="BH335" s="506"/>
      <c r="BI335" s="506"/>
      <c r="BJ335" s="506"/>
      <c r="BK335" s="507"/>
      <c r="BL335" s="506"/>
      <c r="BM335" s="506"/>
      <c r="BN335" s="506"/>
      <c r="BO335" s="506"/>
      <c r="BP335" s="506"/>
      <c r="BQ335" s="506"/>
      <c r="BR335" s="506"/>
      <c r="BS335" s="506"/>
      <c r="BT335" s="506"/>
      <c r="BU335" s="506"/>
      <c r="BV335" s="506"/>
      <c r="BW335" s="506"/>
      <c r="BX335" s="506"/>
      <c r="BZ335" s="506"/>
      <c r="CA335" s="506"/>
      <c r="CD335" s="506"/>
      <c r="CE335" s="506"/>
    </row>
    <row r="336" spans="1:83" ht="11.25" customHeight="1">
      <c r="A336" s="506"/>
      <c r="B336" s="507"/>
      <c r="C336" s="507"/>
      <c r="D336" s="507"/>
      <c r="E336" s="506"/>
      <c r="F336" s="506"/>
      <c r="G336" s="506"/>
      <c r="H336" s="507"/>
      <c r="I336" s="506"/>
      <c r="J336" s="506"/>
      <c r="K336" s="506"/>
      <c r="L336" s="506"/>
      <c r="M336" s="506"/>
      <c r="N336" s="506"/>
      <c r="O336" s="506"/>
      <c r="P336" s="506"/>
      <c r="Q336" s="506"/>
      <c r="R336" s="506"/>
      <c r="S336" s="506"/>
      <c r="T336" s="506"/>
      <c r="U336" s="506"/>
      <c r="V336" s="506"/>
      <c r="W336" s="506"/>
      <c r="X336" s="506"/>
      <c r="Y336" s="506"/>
      <c r="Z336" s="506"/>
      <c r="AA336" s="506"/>
      <c r="AB336" s="506"/>
      <c r="AC336" s="506"/>
      <c r="AD336" s="506"/>
      <c r="AE336" s="506"/>
      <c r="AF336" s="506"/>
      <c r="AG336" s="506"/>
      <c r="AH336" s="506"/>
      <c r="AI336" s="506"/>
      <c r="AJ336" s="507"/>
      <c r="AK336" s="506"/>
      <c r="AL336" s="506"/>
      <c r="AM336" s="506"/>
      <c r="AN336" s="506"/>
      <c r="AO336" s="506"/>
      <c r="AP336" s="506"/>
      <c r="AQ336" s="506"/>
      <c r="AR336" s="506"/>
      <c r="AS336" s="506"/>
      <c r="AT336" s="506"/>
      <c r="AU336" s="506"/>
      <c r="AV336" s="506"/>
      <c r="AW336" s="506"/>
      <c r="AX336" s="507"/>
      <c r="AY336" s="506"/>
      <c r="AZ336" s="506"/>
      <c r="BA336" s="506"/>
      <c r="BB336" s="506"/>
      <c r="BC336" s="506"/>
      <c r="BD336" s="506"/>
      <c r="BE336" s="506"/>
      <c r="BF336" s="506"/>
      <c r="BG336" s="506"/>
      <c r="BH336" s="506"/>
      <c r="BI336" s="506"/>
      <c r="BJ336" s="506"/>
      <c r="BK336" s="507"/>
      <c r="BL336" s="506"/>
      <c r="BM336" s="506"/>
      <c r="BN336" s="506"/>
      <c r="BO336" s="506"/>
      <c r="BP336" s="506"/>
      <c r="BQ336" s="506"/>
      <c r="BR336" s="506"/>
      <c r="BS336" s="506"/>
      <c r="BT336" s="506"/>
      <c r="BU336" s="506"/>
      <c r="BV336" s="506"/>
      <c r="BW336" s="506"/>
      <c r="BX336" s="506"/>
      <c r="BZ336" s="506"/>
      <c r="CA336" s="506"/>
      <c r="CD336" s="506"/>
      <c r="CE336" s="506"/>
    </row>
    <row r="337" spans="1:83" ht="11.25" customHeight="1">
      <c r="A337" s="506"/>
      <c r="B337" s="507"/>
      <c r="C337" s="507"/>
      <c r="D337" s="507"/>
      <c r="E337" s="506"/>
      <c r="F337" s="506"/>
      <c r="G337" s="506"/>
      <c r="H337" s="507"/>
      <c r="I337" s="506"/>
      <c r="J337" s="506"/>
      <c r="K337" s="506"/>
      <c r="L337" s="506"/>
      <c r="M337" s="506"/>
      <c r="N337" s="506"/>
      <c r="O337" s="506"/>
      <c r="P337" s="506"/>
      <c r="Q337" s="506"/>
      <c r="R337" s="506"/>
      <c r="S337" s="506"/>
      <c r="T337" s="506"/>
      <c r="U337" s="506"/>
      <c r="V337" s="506"/>
      <c r="W337" s="506"/>
      <c r="X337" s="506"/>
      <c r="Y337" s="506"/>
      <c r="Z337" s="506"/>
      <c r="AA337" s="506"/>
      <c r="AB337" s="506"/>
      <c r="AC337" s="506"/>
      <c r="AD337" s="506"/>
      <c r="AE337" s="506"/>
      <c r="AF337" s="506"/>
      <c r="AG337" s="506"/>
      <c r="AH337" s="506"/>
      <c r="AI337" s="506"/>
      <c r="AJ337" s="507"/>
      <c r="AK337" s="506"/>
      <c r="AL337" s="506"/>
      <c r="AM337" s="506"/>
      <c r="AN337" s="506"/>
      <c r="AO337" s="506"/>
      <c r="AP337" s="506"/>
      <c r="AQ337" s="506"/>
      <c r="AR337" s="506"/>
      <c r="AS337" s="506"/>
      <c r="AT337" s="506"/>
      <c r="AU337" s="506"/>
      <c r="AV337" s="506"/>
      <c r="AW337" s="506"/>
      <c r="AX337" s="507"/>
      <c r="AY337" s="506"/>
      <c r="AZ337" s="506"/>
      <c r="BA337" s="506"/>
      <c r="BB337" s="506"/>
      <c r="BC337" s="506"/>
      <c r="BD337" s="506"/>
      <c r="BE337" s="506"/>
      <c r="BF337" s="506"/>
      <c r="BG337" s="506"/>
      <c r="BH337" s="506"/>
      <c r="BI337" s="506"/>
      <c r="BJ337" s="506"/>
      <c r="BK337" s="507"/>
      <c r="BL337" s="506"/>
      <c r="BM337" s="506"/>
      <c r="BN337" s="506"/>
      <c r="BO337" s="506"/>
      <c r="BP337" s="506"/>
      <c r="BQ337" s="506"/>
      <c r="BR337" s="506"/>
      <c r="BS337" s="506"/>
      <c r="BT337" s="506"/>
      <c r="BU337" s="506"/>
      <c r="BV337" s="506"/>
      <c r="BW337" s="506"/>
      <c r="BX337" s="506"/>
      <c r="BZ337" s="506"/>
      <c r="CA337" s="506"/>
      <c r="CD337" s="506"/>
      <c r="CE337" s="506"/>
    </row>
    <row r="338" spans="1:83" ht="11.25" customHeight="1">
      <c r="A338" s="506"/>
      <c r="B338" s="507"/>
      <c r="C338" s="507"/>
      <c r="D338" s="507"/>
      <c r="E338" s="506"/>
      <c r="F338" s="506"/>
      <c r="G338" s="506"/>
      <c r="H338" s="507"/>
      <c r="I338" s="506"/>
      <c r="J338" s="506"/>
      <c r="K338" s="506"/>
      <c r="L338" s="506"/>
      <c r="M338" s="506"/>
      <c r="N338" s="506"/>
      <c r="O338" s="506"/>
      <c r="P338" s="506"/>
      <c r="Q338" s="506"/>
      <c r="R338" s="506"/>
      <c r="S338" s="506"/>
      <c r="T338" s="506"/>
      <c r="U338" s="506"/>
      <c r="V338" s="506"/>
      <c r="W338" s="506"/>
      <c r="X338" s="506"/>
      <c r="Y338" s="506"/>
      <c r="Z338" s="506"/>
      <c r="AA338" s="506"/>
      <c r="AB338" s="506"/>
      <c r="AC338" s="506"/>
      <c r="AD338" s="506"/>
      <c r="AE338" s="506"/>
      <c r="AF338" s="506"/>
      <c r="AG338" s="506"/>
      <c r="AH338" s="506"/>
      <c r="AI338" s="506"/>
      <c r="AJ338" s="507"/>
      <c r="AK338" s="506"/>
      <c r="AL338" s="506"/>
      <c r="AM338" s="506"/>
      <c r="AN338" s="506"/>
      <c r="AO338" s="506"/>
      <c r="AP338" s="506"/>
      <c r="AQ338" s="506"/>
      <c r="AR338" s="506"/>
      <c r="AS338" s="506"/>
      <c r="AT338" s="506"/>
      <c r="AU338" s="506"/>
      <c r="AV338" s="506"/>
      <c r="AW338" s="506"/>
      <c r="AX338" s="507"/>
      <c r="AY338" s="506"/>
      <c r="AZ338" s="506"/>
      <c r="BA338" s="506"/>
      <c r="BB338" s="506"/>
      <c r="BC338" s="506"/>
      <c r="BD338" s="506"/>
      <c r="BE338" s="506"/>
      <c r="BF338" s="506"/>
      <c r="BG338" s="506"/>
      <c r="BH338" s="506"/>
      <c r="BI338" s="506"/>
      <c r="BJ338" s="506"/>
      <c r="BK338" s="507"/>
      <c r="BL338" s="506"/>
      <c r="BM338" s="506"/>
      <c r="BN338" s="506"/>
      <c r="BO338" s="506"/>
      <c r="BP338" s="506"/>
      <c r="BQ338" s="506"/>
      <c r="BR338" s="506"/>
      <c r="BS338" s="506"/>
      <c r="BT338" s="506"/>
      <c r="BU338" s="506"/>
      <c r="BV338" s="506"/>
      <c r="BW338" s="506"/>
      <c r="BX338" s="506"/>
      <c r="BZ338" s="506"/>
      <c r="CA338" s="506"/>
      <c r="CD338" s="506"/>
      <c r="CE338" s="506"/>
    </row>
    <row r="339" spans="1:83" ht="11.25" customHeight="1">
      <c r="A339" s="506"/>
      <c r="B339" s="507"/>
      <c r="C339" s="507"/>
      <c r="D339" s="507"/>
      <c r="E339" s="506"/>
      <c r="F339" s="506"/>
      <c r="G339" s="506"/>
      <c r="H339" s="507"/>
      <c r="I339" s="506"/>
      <c r="J339" s="506"/>
      <c r="K339" s="506"/>
      <c r="L339" s="506"/>
      <c r="M339" s="506"/>
      <c r="N339" s="506"/>
      <c r="O339" s="506"/>
      <c r="P339" s="506"/>
      <c r="Q339" s="506"/>
      <c r="R339" s="506"/>
      <c r="S339" s="506"/>
      <c r="T339" s="506"/>
      <c r="U339" s="506"/>
      <c r="V339" s="506"/>
      <c r="W339" s="506"/>
      <c r="X339" s="506"/>
      <c r="Y339" s="506"/>
      <c r="Z339" s="506"/>
      <c r="AA339" s="506"/>
      <c r="AB339" s="506"/>
      <c r="AC339" s="506"/>
      <c r="AD339" s="506"/>
      <c r="AE339" s="506"/>
      <c r="AF339" s="506"/>
      <c r="AG339" s="506"/>
      <c r="AH339" s="506"/>
      <c r="AI339" s="506"/>
      <c r="AJ339" s="507"/>
      <c r="AK339" s="506"/>
      <c r="AL339" s="506"/>
      <c r="AM339" s="506"/>
      <c r="AN339" s="506"/>
      <c r="AO339" s="506"/>
      <c r="AP339" s="506"/>
      <c r="AQ339" s="506"/>
      <c r="AR339" s="506"/>
      <c r="AS339" s="506"/>
      <c r="AT339" s="506"/>
      <c r="AU339" s="506"/>
      <c r="AV339" s="506"/>
      <c r="AW339" s="506"/>
      <c r="AX339" s="507"/>
      <c r="AY339" s="506"/>
      <c r="AZ339" s="506"/>
      <c r="BA339" s="506"/>
      <c r="BB339" s="506"/>
      <c r="BC339" s="506"/>
      <c r="BD339" s="506"/>
      <c r="BE339" s="506"/>
      <c r="BF339" s="506"/>
      <c r="BG339" s="506"/>
      <c r="BH339" s="506"/>
      <c r="BI339" s="506"/>
      <c r="BJ339" s="506"/>
      <c r="BK339" s="507"/>
      <c r="BL339" s="506"/>
      <c r="BM339" s="506"/>
      <c r="BN339" s="506"/>
      <c r="BO339" s="506"/>
      <c r="BP339" s="506"/>
      <c r="BQ339" s="506"/>
      <c r="BR339" s="506"/>
      <c r="BS339" s="506"/>
      <c r="BT339" s="506"/>
      <c r="BU339" s="506"/>
      <c r="BV339" s="506"/>
      <c r="BW339" s="506"/>
      <c r="BX339" s="506"/>
      <c r="BZ339" s="506"/>
      <c r="CA339" s="506"/>
      <c r="CD339" s="506"/>
      <c r="CE339" s="506"/>
    </row>
    <row r="340" spans="1:83" ht="11.25" customHeight="1">
      <c r="A340" s="506"/>
      <c r="B340" s="507"/>
      <c r="C340" s="507"/>
      <c r="D340" s="507"/>
      <c r="E340" s="506"/>
      <c r="F340" s="506"/>
      <c r="G340" s="506"/>
      <c r="H340" s="507"/>
      <c r="I340" s="506"/>
      <c r="J340" s="506"/>
      <c r="K340" s="506"/>
      <c r="L340" s="506"/>
      <c r="M340" s="506"/>
      <c r="N340" s="506"/>
      <c r="O340" s="506"/>
      <c r="P340" s="506"/>
      <c r="Q340" s="506"/>
      <c r="R340" s="506"/>
      <c r="S340" s="506"/>
      <c r="T340" s="506"/>
      <c r="U340" s="506"/>
      <c r="V340" s="506"/>
      <c r="W340" s="506"/>
      <c r="X340" s="506"/>
      <c r="Y340" s="506"/>
      <c r="Z340" s="506"/>
      <c r="AA340" s="506"/>
      <c r="AB340" s="506"/>
      <c r="AC340" s="506"/>
      <c r="AD340" s="506"/>
      <c r="AE340" s="506"/>
      <c r="AF340" s="506"/>
      <c r="AG340" s="506"/>
      <c r="AH340" s="506"/>
      <c r="AI340" s="506"/>
      <c r="AJ340" s="507"/>
      <c r="AK340" s="506"/>
      <c r="AL340" s="506"/>
      <c r="AM340" s="506"/>
      <c r="AN340" s="506"/>
      <c r="AO340" s="506"/>
      <c r="AP340" s="506"/>
      <c r="AQ340" s="506"/>
      <c r="AR340" s="506"/>
      <c r="AS340" s="506"/>
      <c r="AT340" s="506"/>
      <c r="AU340" s="506"/>
      <c r="AV340" s="506"/>
      <c r="AW340" s="506"/>
      <c r="AX340" s="507"/>
      <c r="AY340" s="506"/>
      <c r="AZ340" s="506"/>
      <c r="BA340" s="506"/>
      <c r="BB340" s="506"/>
      <c r="BC340" s="506"/>
      <c r="BD340" s="506"/>
      <c r="BE340" s="506"/>
      <c r="BF340" s="506"/>
      <c r="BG340" s="506"/>
      <c r="BH340" s="506"/>
      <c r="BI340" s="506"/>
      <c r="BJ340" s="506"/>
      <c r="BK340" s="507"/>
      <c r="BL340" s="506"/>
      <c r="BM340" s="506"/>
      <c r="BN340" s="506"/>
      <c r="BO340" s="506"/>
      <c r="BP340" s="506"/>
      <c r="BQ340" s="506"/>
      <c r="BR340" s="506"/>
      <c r="BS340" s="506"/>
      <c r="BT340" s="506"/>
      <c r="BU340" s="506"/>
      <c r="BV340" s="506"/>
      <c r="BW340" s="506"/>
      <c r="BX340" s="506"/>
      <c r="BZ340" s="506"/>
      <c r="CA340" s="506"/>
      <c r="CD340" s="506"/>
      <c r="CE340" s="506"/>
    </row>
    <row r="341" spans="1:83" ht="11.25" customHeight="1">
      <c r="A341" s="506"/>
      <c r="B341" s="507"/>
      <c r="C341" s="507"/>
      <c r="D341" s="507"/>
      <c r="E341" s="506"/>
      <c r="F341" s="506"/>
      <c r="G341" s="506"/>
      <c r="H341" s="507"/>
      <c r="I341" s="506"/>
      <c r="J341" s="506"/>
      <c r="K341" s="506"/>
      <c r="L341" s="506"/>
      <c r="M341" s="506"/>
      <c r="N341" s="506"/>
      <c r="O341" s="506"/>
      <c r="P341" s="506"/>
      <c r="Q341" s="506"/>
      <c r="R341" s="506"/>
      <c r="S341" s="506"/>
      <c r="T341" s="506"/>
      <c r="U341" s="506"/>
      <c r="V341" s="506"/>
      <c r="W341" s="506"/>
      <c r="X341" s="506"/>
      <c r="Y341" s="506"/>
      <c r="Z341" s="506"/>
      <c r="AA341" s="506"/>
      <c r="AB341" s="506"/>
      <c r="AC341" s="506"/>
      <c r="AD341" s="506"/>
      <c r="AE341" s="506"/>
      <c r="AF341" s="506"/>
      <c r="AG341" s="506"/>
      <c r="AH341" s="506"/>
      <c r="AI341" s="506"/>
      <c r="AJ341" s="507"/>
      <c r="AK341" s="506"/>
      <c r="AL341" s="506"/>
      <c r="AM341" s="506"/>
      <c r="AN341" s="506"/>
      <c r="AO341" s="506"/>
      <c r="AP341" s="506"/>
      <c r="AQ341" s="506"/>
      <c r="AR341" s="506"/>
      <c r="AS341" s="506"/>
      <c r="AT341" s="506"/>
      <c r="AU341" s="506"/>
      <c r="AV341" s="506"/>
      <c r="AW341" s="506"/>
      <c r="AX341" s="507"/>
      <c r="AY341" s="506"/>
      <c r="AZ341" s="506"/>
      <c r="BA341" s="506"/>
      <c r="BB341" s="506"/>
      <c r="BC341" s="506"/>
      <c r="BD341" s="506"/>
      <c r="BE341" s="506"/>
      <c r="BF341" s="506"/>
      <c r="BG341" s="506"/>
      <c r="BH341" s="506"/>
      <c r="BI341" s="506"/>
      <c r="BJ341" s="506"/>
      <c r="BK341" s="507"/>
      <c r="BL341" s="506"/>
      <c r="BM341" s="506"/>
      <c r="BN341" s="506"/>
      <c r="BO341" s="506"/>
      <c r="BP341" s="506"/>
      <c r="BQ341" s="506"/>
      <c r="BR341" s="506"/>
      <c r="BS341" s="506"/>
      <c r="BT341" s="506"/>
      <c r="BU341" s="506"/>
      <c r="BV341" s="506"/>
      <c r="BW341" s="506"/>
      <c r="BX341" s="506"/>
      <c r="BZ341" s="506"/>
      <c r="CA341" s="506"/>
      <c r="CD341" s="506"/>
      <c r="CE341" s="506"/>
    </row>
    <row r="342" spans="1:83" ht="11.25" customHeight="1">
      <c r="A342" s="506"/>
      <c r="B342" s="507"/>
      <c r="C342" s="507"/>
      <c r="D342" s="507"/>
      <c r="E342" s="506"/>
      <c r="F342" s="506"/>
      <c r="G342" s="506"/>
      <c r="H342" s="507"/>
      <c r="I342" s="506"/>
      <c r="J342" s="506"/>
      <c r="K342" s="506"/>
      <c r="L342" s="506"/>
      <c r="M342" s="506"/>
      <c r="N342" s="506"/>
      <c r="O342" s="506"/>
      <c r="P342" s="506"/>
      <c r="Q342" s="506"/>
      <c r="R342" s="506"/>
      <c r="S342" s="506"/>
      <c r="T342" s="506"/>
      <c r="U342" s="506"/>
      <c r="V342" s="506"/>
      <c r="W342" s="506"/>
      <c r="X342" s="506"/>
      <c r="Y342" s="506"/>
      <c r="Z342" s="506"/>
      <c r="AA342" s="506"/>
      <c r="AB342" s="506"/>
      <c r="AC342" s="506"/>
      <c r="AD342" s="506"/>
      <c r="AE342" s="506"/>
      <c r="AF342" s="506"/>
      <c r="AG342" s="506"/>
      <c r="AH342" s="506"/>
      <c r="AI342" s="506"/>
      <c r="AJ342" s="507"/>
      <c r="AK342" s="506"/>
      <c r="AL342" s="506"/>
      <c r="AM342" s="506"/>
      <c r="AN342" s="506"/>
      <c r="AO342" s="506"/>
      <c r="AP342" s="506"/>
      <c r="AQ342" s="506"/>
      <c r="AR342" s="506"/>
      <c r="AS342" s="506"/>
      <c r="AT342" s="506"/>
      <c r="AU342" s="506"/>
      <c r="AV342" s="506"/>
      <c r="AW342" s="506"/>
      <c r="AX342" s="507"/>
      <c r="AY342" s="506"/>
      <c r="AZ342" s="506"/>
      <c r="BA342" s="506"/>
      <c r="BB342" s="506"/>
      <c r="BC342" s="506"/>
      <c r="BD342" s="506"/>
      <c r="BE342" s="506"/>
      <c r="BF342" s="506"/>
      <c r="BG342" s="506"/>
      <c r="BH342" s="506"/>
      <c r="BI342" s="506"/>
      <c r="BJ342" s="506"/>
      <c r="BK342" s="507"/>
      <c r="BL342" s="506"/>
      <c r="BM342" s="506"/>
      <c r="BN342" s="506"/>
      <c r="BO342" s="506"/>
      <c r="BP342" s="506"/>
      <c r="BQ342" s="506"/>
      <c r="BR342" s="506"/>
      <c r="BS342" s="506"/>
      <c r="BT342" s="506"/>
      <c r="BU342" s="506"/>
      <c r="BV342" s="506"/>
      <c r="BW342" s="506"/>
      <c r="BX342" s="506"/>
      <c r="BZ342" s="506"/>
      <c r="CA342" s="506"/>
      <c r="CD342" s="506"/>
      <c r="CE342" s="506"/>
    </row>
    <row r="343" spans="1:83" ht="11.25" customHeight="1">
      <c r="A343" s="506"/>
      <c r="B343" s="507"/>
      <c r="C343" s="507"/>
      <c r="D343" s="507"/>
      <c r="E343" s="506"/>
      <c r="F343" s="506"/>
      <c r="G343" s="506"/>
      <c r="H343" s="507"/>
      <c r="I343" s="506"/>
      <c r="J343" s="506"/>
      <c r="K343" s="506"/>
      <c r="L343" s="506"/>
      <c r="M343" s="506"/>
      <c r="N343" s="506"/>
      <c r="O343" s="506"/>
      <c r="P343" s="506"/>
      <c r="Q343" s="506"/>
      <c r="R343" s="506"/>
      <c r="S343" s="506"/>
      <c r="T343" s="506"/>
      <c r="U343" s="506"/>
      <c r="V343" s="506"/>
      <c r="W343" s="506"/>
      <c r="X343" s="506"/>
      <c r="Y343" s="506"/>
      <c r="Z343" s="506"/>
      <c r="AA343" s="506"/>
      <c r="AB343" s="506"/>
      <c r="AC343" s="506"/>
      <c r="AD343" s="506"/>
      <c r="AE343" s="506"/>
      <c r="AF343" s="506"/>
      <c r="AG343" s="506"/>
      <c r="AH343" s="506"/>
      <c r="AI343" s="506"/>
      <c r="AJ343" s="507"/>
      <c r="AK343" s="506"/>
      <c r="AL343" s="506"/>
      <c r="AM343" s="506"/>
      <c r="AN343" s="506"/>
      <c r="AO343" s="506"/>
      <c r="AP343" s="506"/>
      <c r="AQ343" s="506"/>
      <c r="AR343" s="506"/>
      <c r="AS343" s="506"/>
      <c r="AT343" s="506"/>
      <c r="AU343" s="506"/>
      <c r="AV343" s="506"/>
      <c r="AW343" s="506"/>
      <c r="AX343" s="507"/>
      <c r="AY343" s="506"/>
      <c r="AZ343" s="506"/>
      <c r="BA343" s="506"/>
      <c r="BB343" s="506"/>
      <c r="BC343" s="506"/>
      <c r="BD343" s="506"/>
      <c r="BE343" s="506"/>
      <c r="BF343" s="506"/>
      <c r="BG343" s="506"/>
      <c r="BH343" s="506"/>
      <c r="BI343" s="506"/>
      <c r="BJ343" s="506"/>
      <c r="BK343" s="507"/>
      <c r="BL343" s="506"/>
      <c r="BM343" s="506"/>
      <c r="BN343" s="506"/>
      <c r="BO343" s="506"/>
      <c r="BP343" s="506"/>
      <c r="BQ343" s="506"/>
      <c r="BR343" s="506"/>
      <c r="BS343" s="506"/>
      <c r="BT343" s="506"/>
      <c r="BU343" s="506"/>
      <c r="BV343" s="506"/>
      <c r="BW343" s="506"/>
      <c r="BX343" s="506"/>
      <c r="BZ343" s="506"/>
      <c r="CA343" s="506"/>
      <c r="CD343" s="506"/>
      <c r="CE343" s="506"/>
    </row>
    <row r="344" spans="1:83" ht="11.25" customHeight="1">
      <c r="A344" s="506"/>
      <c r="B344" s="507"/>
      <c r="C344" s="507"/>
      <c r="D344" s="507"/>
      <c r="E344" s="506"/>
      <c r="F344" s="506"/>
      <c r="G344" s="506"/>
      <c r="H344" s="507"/>
      <c r="I344" s="506"/>
      <c r="J344" s="506"/>
      <c r="K344" s="506"/>
      <c r="L344" s="506"/>
      <c r="M344" s="506"/>
      <c r="N344" s="506"/>
      <c r="O344" s="506"/>
      <c r="P344" s="506"/>
      <c r="Q344" s="506"/>
      <c r="R344" s="506"/>
      <c r="S344" s="506"/>
      <c r="T344" s="506"/>
      <c r="U344" s="506"/>
      <c r="V344" s="506"/>
      <c r="W344" s="506"/>
      <c r="X344" s="506"/>
      <c r="Y344" s="506"/>
      <c r="Z344" s="506"/>
      <c r="AA344" s="506"/>
      <c r="AB344" s="506"/>
      <c r="AC344" s="506"/>
      <c r="AD344" s="506"/>
      <c r="AE344" s="506"/>
      <c r="AF344" s="506"/>
      <c r="AG344" s="506"/>
      <c r="AH344" s="506"/>
      <c r="AI344" s="506"/>
      <c r="AJ344" s="507"/>
      <c r="AK344" s="506"/>
      <c r="AL344" s="506"/>
      <c r="AM344" s="506"/>
      <c r="AN344" s="506"/>
      <c r="AO344" s="506"/>
      <c r="AP344" s="506"/>
      <c r="AQ344" s="506"/>
      <c r="AR344" s="506"/>
      <c r="AS344" s="506"/>
      <c r="AT344" s="506"/>
      <c r="AU344" s="506"/>
      <c r="AV344" s="506"/>
      <c r="AW344" s="506"/>
      <c r="AX344" s="507"/>
      <c r="AY344" s="506"/>
      <c r="AZ344" s="506"/>
      <c r="BA344" s="506"/>
      <c r="BB344" s="506"/>
      <c r="BC344" s="506"/>
      <c r="BD344" s="506"/>
      <c r="BE344" s="506"/>
      <c r="BF344" s="506"/>
      <c r="BG344" s="506"/>
      <c r="BH344" s="506"/>
      <c r="BI344" s="506"/>
      <c r="BJ344" s="506"/>
      <c r="BK344" s="507"/>
      <c r="BL344" s="506"/>
      <c r="BM344" s="506"/>
      <c r="BN344" s="506"/>
      <c r="BO344" s="506"/>
      <c r="BP344" s="506"/>
      <c r="BQ344" s="506"/>
      <c r="BR344" s="506"/>
      <c r="BS344" s="506"/>
      <c r="BT344" s="506"/>
      <c r="BU344" s="506"/>
      <c r="BV344" s="506"/>
      <c r="BW344" s="506"/>
      <c r="BX344" s="506"/>
      <c r="BZ344" s="506"/>
      <c r="CA344" s="506"/>
      <c r="CD344" s="506"/>
      <c r="CE344" s="506"/>
    </row>
    <row r="345" spans="1:83" ht="11.25" customHeight="1">
      <c r="A345" s="506"/>
      <c r="B345" s="507"/>
      <c r="C345" s="507"/>
      <c r="D345" s="507"/>
      <c r="E345" s="506"/>
      <c r="F345" s="506"/>
      <c r="G345" s="506"/>
      <c r="H345" s="507"/>
      <c r="I345" s="506"/>
      <c r="J345" s="506"/>
      <c r="K345" s="506"/>
      <c r="L345" s="506"/>
      <c r="M345" s="506"/>
      <c r="N345" s="506"/>
      <c r="O345" s="506"/>
      <c r="P345" s="506"/>
      <c r="Q345" s="506"/>
      <c r="R345" s="506"/>
      <c r="S345" s="506"/>
      <c r="T345" s="506"/>
      <c r="U345" s="506"/>
      <c r="V345" s="506"/>
      <c r="W345" s="506"/>
      <c r="X345" s="506"/>
      <c r="Y345" s="506"/>
      <c r="Z345" s="506"/>
      <c r="AA345" s="506"/>
      <c r="AB345" s="506"/>
      <c r="AC345" s="506"/>
      <c r="AD345" s="506"/>
      <c r="AE345" s="506"/>
      <c r="AF345" s="506"/>
      <c r="AG345" s="506"/>
      <c r="AH345" s="506"/>
      <c r="AI345" s="506"/>
      <c r="AJ345" s="507"/>
      <c r="AK345" s="506"/>
      <c r="AL345" s="506"/>
      <c r="AM345" s="506"/>
      <c r="AN345" s="506"/>
      <c r="AO345" s="506"/>
      <c r="AP345" s="506"/>
      <c r="AQ345" s="506"/>
      <c r="AR345" s="506"/>
      <c r="AS345" s="506"/>
      <c r="AT345" s="506"/>
      <c r="AU345" s="506"/>
      <c r="AV345" s="506"/>
      <c r="AW345" s="506"/>
      <c r="AX345" s="507"/>
      <c r="AY345" s="506"/>
      <c r="AZ345" s="506"/>
      <c r="BA345" s="506"/>
      <c r="BB345" s="506"/>
      <c r="BC345" s="506"/>
      <c r="BD345" s="506"/>
      <c r="BE345" s="506"/>
      <c r="BF345" s="506"/>
      <c r="BG345" s="506"/>
      <c r="BH345" s="506"/>
      <c r="BI345" s="506"/>
      <c r="BJ345" s="506"/>
      <c r="BK345" s="507"/>
      <c r="BL345" s="506"/>
      <c r="BM345" s="506"/>
      <c r="BN345" s="506"/>
      <c r="BO345" s="506"/>
      <c r="BP345" s="506"/>
      <c r="BQ345" s="506"/>
      <c r="BR345" s="506"/>
      <c r="BS345" s="506"/>
      <c r="BT345" s="506"/>
      <c r="BU345" s="506"/>
      <c r="BV345" s="506"/>
      <c r="BW345" s="506"/>
      <c r="BX345" s="506"/>
      <c r="BZ345" s="506"/>
      <c r="CA345" s="506"/>
      <c r="CD345" s="506"/>
      <c r="CE345" s="506"/>
    </row>
    <row r="346" spans="1:83" ht="11.25" customHeight="1">
      <c r="A346" s="506"/>
      <c r="B346" s="507"/>
      <c r="C346" s="507"/>
      <c r="D346" s="507"/>
      <c r="E346" s="506"/>
      <c r="F346" s="506"/>
      <c r="G346" s="506"/>
      <c r="H346" s="507"/>
      <c r="I346" s="506"/>
      <c r="J346" s="506"/>
      <c r="K346" s="506"/>
      <c r="L346" s="506"/>
      <c r="M346" s="506"/>
      <c r="N346" s="506"/>
      <c r="O346" s="506"/>
      <c r="P346" s="506"/>
      <c r="Q346" s="506"/>
      <c r="R346" s="506"/>
      <c r="S346" s="506"/>
      <c r="T346" s="506"/>
      <c r="U346" s="506"/>
      <c r="V346" s="506"/>
      <c r="W346" s="506"/>
      <c r="X346" s="506"/>
      <c r="Y346" s="506"/>
      <c r="Z346" s="506"/>
      <c r="AA346" s="506"/>
      <c r="AB346" s="506"/>
      <c r="AC346" s="506"/>
      <c r="AD346" s="506"/>
      <c r="AE346" s="506"/>
      <c r="AF346" s="506"/>
      <c r="AG346" s="506"/>
      <c r="AH346" s="506"/>
      <c r="AI346" s="506"/>
      <c r="AJ346" s="507"/>
      <c r="AK346" s="506"/>
      <c r="AL346" s="506"/>
      <c r="AM346" s="506"/>
      <c r="AN346" s="506"/>
      <c r="AO346" s="506"/>
      <c r="AP346" s="506"/>
      <c r="AQ346" s="506"/>
      <c r="AR346" s="506"/>
      <c r="AS346" s="506"/>
      <c r="AT346" s="506"/>
      <c r="AU346" s="506"/>
      <c r="AV346" s="506"/>
      <c r="AW346" s="506"/>
      <c r="AX346" s="507"/>
      <c r="AY346" s="506"/>
      <c r="AZ346" s="506"/>
      <c r="BA346" s="506"/>
      <c r="BB346" s="506"/>
      <c r="BC346" s="506"/>
      <c r="BD346" s="506"/>
      <c r="BE346" s="506"/>
      <c r="BF346" s="506"/>
      <c r="BG346" s="506"/>
      <c r="BH346" s="506"/>
      <c r="BI346" s="506"/>
      <c r="BJ346" s="506"/>
      <c r="BK346" s="507"/>
      <c r="BL346" s="506"/>
      <c r="BM346" s="506"/>
      <c r="BN346" s="506"/>
      <c r="BO346" s="506"/>
      <c r="BP346" s="506"/>
      <c r="BQ346" s="506"/>
      <c r="BR346" s="506"/>
      <c r="BS346" s="506"/>
      <c r="BT346" s="506"/>
      <c r="BU346" s="506"/>
      <c r="BV346" s="506"/>
      <c r="BW346" s="506"/>
      <c r="BX346" s="506"/>
      <c r="BZ346" s="506"/>
      <c r="CA346" s="506"/>
      <c r="CD346" s="506"/>
      <c r="CE346" s="506"/>
    </row>
    <row r="347" spans="1:83" ht="11.25" customHeight="1">
      <c r="A347" s="506"/>
      <c r="B347" s="507"/>
      <c r="C347" s="507"/>
      <c r="D347" s="507"/>
      <c r="E347" s="506"/>
      <c r="F347" s="506"/>
      <c r="G347" s="506"/>
      <c r="H347" s="507"/>
      <c r="I347" s="506"/>
      <c r="J347" s="506"/>
      <c r="K347" s="506"/>
      <c r="L347" s="506"/>
      <c r="M347" s="506"/>
      <c r="N347" s="506"/>
      <c r="O347" s="506"/>
      <c r="P347" s="506"/>
      <c r="Q347" s="506"/>
      <c r="R347" s="506"/>
      <c r="S347" s="506"/>
      <c r="T347" s="506"/>
      <c r="U347" s="506"/>
      <c r="V347" s="506"/>
      <c r="W347" s="506"/>
      <c r="X347" s="506"/>
      <c r="Y347" s="506"/>
      <c r="Z347" s="506"/>
      <c r="AA347" s="506"/>
      <c r="AB347" s="506"/>
      <c r="AC347" s="506"/>
      <c r="AD347" s="506"/>
      <c r="AE347" s="506"/>
      <c r="AF347" s="506"/>
      <c r="AG347" s="506"/>
      <c r="AH347" s="506"/>
      <c r="AI347" s="506"/>
      <c r="AJ347" s="507"/>
      <c r="AK347" s="506"/>
      <c r="AL347" s="506"/>
      <c r="AM347" s="506"/>
      <c r="AN347" s="506"/>
      <c r="AO347" s="506"/>
      <c r="AP347" s="506"/>
      <c r="AQ347" s="506"/>
      <c r="AR347" s="506"/>
      <c r="AS347" s="506"/>
      <c r="AT347" s="506"/>
      <c r="AU347" s="506"/>
      <c r="AV347" s="506"/>
      <c r="AW347" s="506"/>
      <c r="AX347" s="507"/>
      <c r="AY347" s="506"/>
      <c r="AZ347" s="506"/>
      <c r="BA347" s="506"/>
      <c r="BB347" s="506"/>
      <c r="BC347" s="506"/>
      <c r="BD347" s="506"/>
      <c r="BE347" s="506"/>
      <c r="BF347" s="506"/>
      <c r="BG347" s="506"/>
      <c r="BH347" s="506"/>
      <c r="BI347" s="506"/>
      <c r="BJ347" s="506"/>
      <c r="BK347" s="507"/>
      <c r="BL347" s="506"/>
      <c r="BM347" s="506"/>
      <c r="BN347" s="506"/>
      <c r="BO347" s="506"/>
      <c r="BP347" s="506"/>
      <c r="BQ347" s="506"/>
      <c r="BR347" s="506"/>
      <c r="BS347" s="506"/>
      <c r="BT347" s="506"/>
      <c r="BU347" s="506"/>
      <c r="BV347" s="506"/>
      <c r="BW347" s="506"/>
      <c r="BX347" s="506"/>
      <c r="BZ347" s="506"/>
      <c r="CA347" s="506"/>
      <c r="CD347" s="506"/>
      <c r="CE347" s="506"/>
    </row>
    <row r="348" spans="1:83" ht="11.25" customHeight="1">
      <c r="A348" s="506"/>
      <c r="B348" s="507"/>
      <c r="C348" s="507"/>
      <c r="D348" s="507"/>
      <c r="E348" s="506"/>
      <c r="F348" s="506"/>
      <c r="G348" s="506"/>
      <c r="H348" s="507"/>
      <c r="I348" s="506"/>
      <c r="J348" s="506"/>
      <c r="K348" s="506"/>
      <c r="L348" s="506"/>
      <c r="M348" s="506"/>
      <c r="N348" s="506"/>
      <c r="O348" s="506"/>
      <c r="P348" s="506"/>
      <c r="Q348" s="506"/>
      <c r="R348" s="506"/>
      <c r="S348" s="506"/>
      <c r="T348" s="506"/>
      <c r="U348" s="506"/>
      <c r="V348" s="506"/>
      <c r="W348" s="506"/>
      <c r="X348" s="506"/>
      <c r="Y348" s="506"/>
      <c r="Z348" s="506"/>
      <c r="AA348" s="506"/>
      <c r="AB348" s="506"/>
      <c r="AC348" s="506"/>
      <c r="AD348" s="506"/>
      <c r="AE348" s="506"/>
      <c r="AF348" s="506"/>
      <c r="AG348" s="506"/>
      <c r="AH348" s="506"/>
      <c r="AI348" s="506"/>
      <c r="AJ348" s="507"/>
      <c r="AK348" s="506"/>
      <c r="AL348" s="506"/>
      <c r="AM348" s="506"/>
      <c r="AN348" s="506"/>
      <c r="AO348" s="506"/>
      <c r="AP348" s="506"/>
      <c r="AQ348" s="506"/>
      <c r="AR348" s="506"/>
      <c r="AS348" s="506"/>
      <c r="AT348" s="506"/>
      <c r="AU348" s="506"/>
      <c r="AV348" s="506"/>
      <c r="AW348" s="506"/>
      <c r="AX348" s="507"/>
      <c r="AY348" s="506"/>
      <c r="AZ348" s="506"/>
      <c r="BA348" s="506"/>
      <c r="BB348" s="506"/>
      <c r="BC348" s="506"/>
      <c r="BD348" s="506"/>
      <c r="BE348" s="506"/>
      <c r="BF348" s="506"/>
      <c r="BG348" s="506"/>
      <c r="BH348" s="506"/>
      <c r="BI348" s="506"/>
      <c r="BJ348" s="506"/>
      <c r="BK348" s="507"/>
      <c r="BL348" s="506"/>
      <c r="BM348" s="506"/>
      <c r="BN348" s="506"/>
      <c r="BO348" s="506"/>
      <c r="BP348" s="506"/>
      <c r="BQ348" s="506"/>
      <c r="BR348" s="506"/>
      <c r="BS348" s="506"/>
      <c r="BT348" s="506"/>
      <c r="BU348" s="506"/>
      <c r="BV348" s="506"/>
      <c r="BW348" s="506"/>
      <c r="BX348" s="506"/>
      <c r="BZ348" s="506"/>
      <c r="CA348" s="506"/>
      <c r="CD348" s="506"/>
      <c r="CE348" s="506"/>
    </row>
    <row r="349" spans="1:83" ht="11.25" customHeight="1">
      <c r="A349" s="506"/>
      <c r="B349" s="507"/>
      <c r="C349" s="507"/>
      <c r="D349" s="507"/>
      <c r="E349" s="506"/>
      <c r="F349" s="506"/>
      <c r="G349" s="506"/>
      <c r="H349" s="507"/>
      <c r="I349" s="506"/>
      <c r="J349" s="506"/>
      <c r="K349" s="506"/>
      <c r="L349" s="506"/>
      <c r="M349" s="506"/>
      <c r="N349" s="506"/>
      <c r="O349" s="506"/>
      <c r="P349" s="506"/>
      <c r="Q349" s="506"/>
      <c r="R349" s="506"/>
      <c r="S349" s="506"/>
      <c r="T349" s="506"/>
      <c r="U349" s="506"/>
      <c r="V349" s="506"/>
      <c r="W349" s="506"/>
      <c r="X349" s="506"/>
      <c r="Y349" s="506"/>
      <c r="Z349" s="506"/>
      <c r="AA349" s="506"/>
      <c r="AB349" s="506"/>
      <c r="AC349" s="506"/>
      <c r="AD349" s="506"/>
      <c r="AE349" s="506"/>
      <c r="AF349" s="506"/>
      <c r="AG349" s="506"/>
      <c r="AH349" s="506"/>
      <c r="AI349" s="506"/>
      <c r="AJ349" s="507"/>
      <c r="AK349" s="506"/>
      <c r="AL349" s="506"/>
      <c r="AM349" s="506"/>
      <c r="AN349" s="506"/>
      <c r="AO349" s="506"/>
      <c r="AP349" s="506"/>
      <c r="AQ349" s="506"/>
      <c r="AR349" s="506"/>
      <c r="AS349" s="506"/>
      <c r="AT349" s="506"/>
      <c r="AU349" s="506"/>
      <c r="AV349" s="506"/>
      <c r="AW349" s="506"/>
      <c r="AX349" s="507"/>
      <c r="AY349" s="506"/>
      <c r="AZ349" s="506"/>
      <c r="BA349" s="506"/>
      <c r="BB349" s="506"/>
      <c r="BC349" s="506"/>
      <c r="BD349" s="506"/>
      <c r="BE349" s="506"/>
      <c r="BF349" s="506"/>
      <c r="BG349" s="506"/>
      <c r="BH349" s="506"/>
      <c r="BI349" s="506"/>
      <c r="BJ349" s="506"/>
      <c r="BK349" s="507"/>
      <c r="BL349" s="506"/>
      <c r="BM349" s="506"/>
      <c r="BN349" s="506"/>
      <c r="BO349" s="506"/>
      <c r="BP349" s="506"/>
      <c r="BQ349" s="506"/>
      <c r="BR349" s="506"/>
      <c r="BS349" s="506"/>
      <c r="BT349" s="506"/>
      <c r="BU349" s="506"/>
      <c r="BV349" s="506"/>
      <c r="BW349" s="506"/>
      <c r="BX349" s="506"/>
      <c r="BZ349" s="506"/>
      <c r="CA349" s="506"/>
      <c r="CD349" s="506"/>
      <c r="CE349" s="506"/>
    </row>
    <row r="350" spans="1:83" ht="11.25" customHeight="1">
      <c r="A350" s="506"/>
      <c r="B350" s="507"/>
      <c r="C350" s="507"/>
      <c r="D350" s="507"/>
      <c r="E350" s="506"/>
      <c r="F350" s="506"/>
      <c r="G350" s="506"/>
      <c r="H350" s="507"/>
      <c r="I350" s="506"/>
      <c r="J350" s="506"/>
      <c r="K350" s="506"/>
      <c r="L350" s="506"/>
      <c r="M350" s="506"/>
      <c r="N350" s="506"/>
      <c r="O350" s="506"/>
      <c r="P350" s="506"/>
      <c r="Q350" s="506"/>
      <c r="R350" s="506"/>
      <c r="S350" s="506"/>
      <c r="T350" s="506"/>
      <c r="U350" s="506"/>
      <c r="V350" s="506"/>
      <c r="W350" s="506"/>
      <c r="X350" s="506"/>
      <c r="Y350" s="506"/>
      <c r="Z350" s="506"/>
      <c r="AA350" s="506"/>
      <c r="AB350" s="506"/>
      <c r="AC350" s="506"/>
      <c r="AD350" s="506"/>
      <c r="AE350" s="506"/>
      <c r="AF350" s="506"/>
      <c r="AG350" s="506"/>
      <c r="AH350" s="506"/>
      <c r="AI350" s="506"/>
      <c r="AJ350" s="507"/>
      <c r="AK350" s="506"/>
      <c r="AL350" s="506"/>
      <c r="AM350" s="506"/>
      <c r="AN350" s="506"/>
      <c r="AO350" s="506"/>
      <c r="AP350" s="506"/>
      <c r="AQ350" s="506"/>
      <c r="AR350" s="506"/>
      <c r="AS350" s="506"/>
      <c r="AT350" s="506"/>
      <c r="AU350" s="506"/>
      <c r="AV350" s="506"/>
      <c r="AW350" s="506"/>
      <c r="AX350" s="507"/>
      <c r="AY350" s="506"/>
      <c r="AZ350" s="506"/>
      <c r="BA350" s="506"/>
      <c r="BB350" s="506"/>
      <c r="BC350" s="506"/>
      <c r="BD350" s="506"/>
      <c r="BE350" s="506"/>
      <c r="BF350" s="506"/>
      <c r="BG350" s="506"/>
      <c r="BH350" s="506"/>
      <c r="BI350" s="506"/>
      <c r="BJ350" s="506"/>
      <c r="BK350" s="507"/>
      <c r="BL350" s="506"/>
      <c r="BM350" s="506"/>
      <c r="BN350" s="506"/>
      <c r="BO350" s="506"/>
      <c r="BP350" s="506"/>
      <c r="BQ350" s="506"/>
      <c r="BR350" s="506"/>
      <c r="BS350" s="506"/>
      <c r="BT350" s="506"/>
      <c r="BU350" s="506"/>
      <c r="BV350" s="506"/>
      <c r="BW350" s="506"/>
      <c r="BX350" s="506"/>
      <c r="BZ350" s="506"/>
      <c r="CA350" s="506"/>
      <c r="CD350" s="506"/>
      <c r="CE350" s="506"/>
    </row>
    <row r="351" spans="1:83" ht="11.25" customHeight="1">
      <c r="A351" s="506"/>
      <c r="B351" s="507"/>
      <c r="C351" s="507"/>
      <c r="D351" s="507"/>
      <c r="E351" s="506"/>
      <c r="F351" s="506"/>
      <c r="G351" s="506"/>
      <c r="H351" s="507"/>
      <c r="I351" s="506"/>
      <c r="J351" s="506"/>
      <c r="K351" s="506"/>
      <c r="L351" s="506"/>
      <c r="M351" s="506"/>
      <c r="N351" s="506"/>
      <c r="O351" s="506"/>
      <c r="P351" s="506"/>
      <c r="Q351" s="506"/>
      <c r="R351" s="506"/>
      <c r="S351" s="506"/>
      <c r="T351" s="506"/>
      <c r="U351" s="506"/>
      <c r="V351" s="506"/>
      <c r="W351" s="506"/>
      <c r="X351" s="506"/>
      <c r="Y351" s="506"/>
      <c r="Z351" s="506"/>
      <c r="AA351" s="506"/>
      <c r="AB351" s="506"/>
      <c r="AC351" s="506"/>
      <c r="AD351" s="506"/>
      <c r="AE351" s="506"/>
      <c r="AF351" s="506"/>
      <c r="AG351" s="506"/>
      <c r="AH351" s="506"/>
      <c r="AI351" s="506"/>
      <c r="AJ351" s="507"/>
      <c r="AK351" s="506"/>
      <c r="AL351" s="506"/>
      <c r="AM351" s="506"/>
      <c r="AN351" s="506"/>
      <c r="AO351" s="506"/>
      <c r="AP351" s="506"/>
      <c r="AQ351" s="506"/>
      <c r="AR351" s="506"/>
      <c r="AS351" s="506"/>
      <c r="AT351" s="506"/>
      <c r="AU351" s="506"/>
      <c r="AV351" s="506"/>
      <c r="AW351" s="506"/>
      <c r="AX351" s="507"/>
      <c r="AY351" s="506"/>
      <c r="AZ351" s="506"/>
      <c r="BA351" s="506"/>
      <c r="BB351" s="506"/>
      <c r="BC351" s="506"/>
      <c r="BD351" s="506"/>
      <c r="BE351" s="506"/>
      <c r="BF351" s="506"/>
      <c r="BG351" s="506"/>
      <c r="BH351" s="506"/>
      <c r="BI351" s="506"/>
      <c r="BJ351" s="506"/>
      <c r="BK351" s="507"/>
      <c r="BL351" s="506"/>
      <c r="BM351" s="506"/>
      <c r="BN351" s="506"/>
      <c r="BO351" s="506"/>
      <c r="BP351" s="506"/>
      <c r="BQ351" s="506"/>
      <c r="BR351" s="506"/>
      <c r="BS351" s="506"/>
      <c r="BT351" s="506"/>
      <c r="BU351" s="506"/>
      <c r="BV351" s="506"/>
      <c r="BW351" s="506"/>
      <c r="BX351" s="506"/>
      <c r="BZ351" s="506"/>
      <c r="CA351" s="506"/>
      <c r="CD351" s="506"/>
      <c r="CE351" s="506"/>
    </row>
    <row r="352" spans="1:83" ht="11.25" customHeight="1">
      <c r="A352" s="506"/>
      <c r="B352" s="507"/>
      <c r="C352" s="507"/>
      <c r="D352" s="507"/>
      <c r="E352" s="506"/>
      <c r="F352" s="506"/>
      <c r="G352" s="506"/>
      <c r="H352" s="507"/>
      <c r="I352" s="506"/>
      <c r="J352" s="506"/>
      <c r="K352" s="506"/>
      <c r="L352" s="506"/>
      <c r="M352" s="506"/>
      <c r="N352" s="506"/>
      <c r="O352" s="506"/>
      <c r="P352" s="506"/>
      <c r="Q352" s="506"/>
      <c r="R352" s="506"/>
      <c r="S352" s="506"/>
      <c r="T352" s="506"/>
      <c r="U352" s="506"/>
      <c r="V352" s="506"/>
      <c r="W352" s="506"/>
      <c r="X352" s="506"/>
      <c r="Y352" s="506"/>
      <c r="Z352" s="506"/>
      <c r="AA352" s="506"/>
      <c r="AB352" s="506"/>
      <c r="AC352" s="506"/>
      <c r="AD352" s="506"/>
      <c r="AE352" s="506"/>
      <c r="AF352" s="506"/>
      <c r="AG352" s="506"/>
      <c r="AH352" s="506"/>
      <c r="AI352" s="506"/>
      <c r="AJ352" s="507"/>
      <c r="AK352" s="506"/>
      <c r="AL352" s="506"/>
      <c r="AM352" s="506"/>
      <c r="AN352" s="506"/>
      <c r="AO352" s="506"/>
      <c r="AP352" s="506"/>
      <c r="AQ352" s="506"/>
      <c r="AR352" s="506"/>
      <c r="AS352" s="506"/>
      <c r="AT352" s="506"/>
      <c r="AU352" s="506"/>
      <c r="AV352" s="506"/>
      <c r="AW352" s="506"/>
      <c r="AX352" s="507"/>
      <c r="AY352" s="506"/>
      <c r="AZ352" s="506"/>
      <c r="BA352" s="506"/>
      <c r="BB352" s="506"/>
      <c r="BC352" s="506"/>
      <c r="BD352" s="506"/>
      <c r="BE352" s="506"/>
      <c r="BF352" s="506"/>
      <c r="BG352" s="506"/>
      <c r="BH352" s="506"/>
      <c r="BI352" s="506"/>
      <c r="BJ352" s="506"/>
      <c r="BK352" s="507"/>
      <c r="BL352" s="506"/>
      <c r="BM352" s="506"/>
      <c r="BN352" s="506"/>
      <c r="BO352" s="506"/>
      <c r="BP352" s="506"/>
      <c r="BQ352" s="506"/>
      <c r="BR352" s="506"/>
      <c r="BS352" s="506"/>
      <c r="BT352" s="506"/>
      <c r="BU352" s="506"/>
      <c r="BV352" s="506"/>
      <c r="BW352" s="506"/>
      <c r="BX352" s="506"/>
      <c r="BZ352" s="506"/>
      <c r="CA352" s="506"/>
      <c r="CD352" s="506"/>
      <c r="CE352" s="506"/>
    </row>
    <row r="353" spans="1:83" ht="11.25" customHeight="1">
      <c r="A353" s="506"/>
      <c r="B353" s="507"/>
      <c r="C353" s="507"/>
      <c r="D353" s="507"/>
      <c r="E353" s="506"/>
      <c r="F353" s="506"/>
      <c r="G353" s="506"/>
      <c r="H353" s="507"/>
      <c r="I353" s="506"/>
      <c r="J353" s="506"/>
      <c r="K353" s="506"/>
      <c r="L353" s="506"/>
      <c r="M353" s="506"/>
      <c r="N353" s="506"/>
      <c r="O353" s="506"/>
      <c r="P353" s="506"/>
      <c r="Q353" s="506"/>
      <c r="R353" s="506"/>
      <c r="S353" s="506"/>
      <c r="T353" s="506"/>
      <c r="U353" s="506"/>
      <c r="V353" s="506"/>
      <c r="W353" s="506"/>
      <c r="X353" s="506"/>
      <c r="Y353" s="506"/>
      <c r="Z353" s="506"/>
      <c r="AA353" s="506"/>
      <c r="AB353" s="506"/>
      <c r="AC353" s="506"/>
      <c r="AD353" s="506"/>
      <c r="AE353" s="506"/>
      <c r="AF353" s="506"/>
      <c r="AG353" s="506"/>
      <c r="AH353" s="506"/>
      <c r="AI353" s="506"/>
      <c r="AJ353" s="507"/>
      <c r="AK353" s="506"/>
      <c r="AL353" s="506"/>
      <c r="AM353" s="506"/>
      <c r="AN353" s="506"/>
      <c r="AO353" s="506"/>
      <c r="AP353" s="506"/>
      <c r="AQ353" s="506"/>
      <c r="AR353" s="506"/>
      <c r="AS353" s="506"/>
      <c r="AT353" s="506"/>
      <c r="AU353" s="506"/>
      <c r="AV353" s="506"/>
      <c r="AW353" s="506"/>
      <c r="AX353" s="507"/>
      <c r="AY353" s="506"/>
      <c r="AZ353" s="506"/>
      <c r="BA353" s="506"/>
      <c r="BB353" s="506"/>
      <c r="BC353" s="506"/>
      <c r="BD353" s="506"/>
      <c r="BE353" s="506"/>
      <c r="BF353" s="506"/>
      <c r="BG353" s="506"/>
      <c r="BH353" s="506"/>
      <c r="BI353" s="506"/>
      <c r="BJ353" s="506"/>
      <c r="BK353" s="507"/>
      <c r="BL353" s="506"/>
      <c r="BM353" s="506"/>
      <c r="BN353" s="506"/>
      <c r="BO353" s="506"/>
      <c r="BP353" s="506"/>
      <c r="BQ353" s="506"/>
      <c r="BR353" s="506"/>
      <c r="BS353" s="506"/>
      <c r="BT353" s="506"/>
      <c r="BU353" s="506"/>
      <c r="BV353" s="506"/>
      <c r="BW353" s="506"/>
      <c r="BX353" s="506"/>
      <c r="BZ353" s="506"/>
      <c r="CA353" s="506"/>
      <c r="CD353" s="506"/>
      <c r="CE353" s="506"/>
    </row>
    <row r="354" spans="1:83" ht="11.25" customHeight="1">
      <c r="A354" s="506"/>
      <c r="B354" s="507"/>
      <c r="C354" s="507"/>
      <c r="D354" s="507"/>
      <c r="E354" s="506"/>
      <c r="F354" s="506"/>
      <c r="G354" s="506"/>
      <c r="H354" s="507"/>
      <c r="I354" s="506"/>
      <c r="J354" s="506"/>
      <c r="K354" s="506"/>
      <c r="L354" s="506"/>
      <c r="M354" s="506"/>
      <c r="N354" s="506"/>
      <c r="O354" s="506"/>
      <c r="P354" s="506"/>
      <c r="Q354" s="506"/>
      <c r="R354" s="506"/>
      <c r="S354" s="506"/>
      <c r="T354" s="506"/>
      <c r="U354" s="506"/>
      <c r="V354" s="506"/>
      <c r="W354" s="506"/>
      <c r="X354" s="506"/>
      <c r="Y354" s="506"/>
      <c r="Z354" s="506"/>
      <c r="AA354" s="506"/>
      <c r="AB354" s="506"/>
      <c r="AC354" s="506"/>
      <c r="AD354" s="506"/>
      <c r="AE354" s="506"/>
      <c r="AF354" s="506"/>
      <c r="AG354" s="506"/>
      <c r="AH354" s="506"/>
      <c r="AI354" s="506"/>
      <c r="AJ354" s="507"/>
      <c r="AK354" s="506"/>
      <c r="AL354" s="506"/>
      <c r="AM354" s="506"/>
      <c r="AN354" s="506"/>
      <c r="AO354" s="506"/>
      <c r="AP354" s="506"/>
      <c r="AQ354" s="506"/>
      <c r="AR354" s="506"/>
      <c r="AS354" s="506"/>
      <c r="AT354" s="506"/>
      <c r="AU354" s="506"/>
      <c r="AV354" s="506"/>
      <c r="AW354" s="506"/>
      <c r="AX354" s="507"/>
      <c r="AY354" s="506"/>
      <c r="AZ354" s="506"/>
      <c r="BA354" s="506"/>
      <c r="BB354" s="506"/>
      <c r="BC354" s="506"/>
      <c r="BD354" s="506"/>
      <c r="BE354" s="506"/>
      <c r="BF354" s="506"/>
      <c r="BG354" s="506"/>
      <c r="BH354" s="506"/>
      <c r="BI354" s="506"/>
      <c r="BJ354" s="506"/>
      <c r="BK354" s="507"/>
      <c r="BL354" s="506"/>
      <c r="BM354" s="506"/>
      <c r="BN354" s="506"/>
      <c r="BO354" s="506"/>
      <c r="BP354" s="506"/>
      <c r="BQ354" s="506"/>
      <c r="BR354" s="506"/>
      <c r="BS354" s="506"/>
      <c r="BT354" s="506"/>
      <c r="BU354" s="506"/>
      <c r="BV354" s="506"/>
      <c r="BW354" s="506"/>
      <c r="BX354" s="506"/>
      <c r="BZ354" s="506"/>
      <c r="CA354" s="506"/>
      <c r="CD354" s="506"/>
      <c r="CE354" s="506"/>
    </row>
    <row r="355" spans="1:83" ht="11.25" customHeight="1">
      <c r="A355" s="506"/>
      <c r="B355" s="507"/>
      <c r="C355" s="507"/>
      <c r="D355" s="507"/>
      <c r="E355" s="506"/>
      <c r="F355" s="506"/>
      <c r="G355" s="506"/>
      <c r="H355" s="507"/>
      <c r="I355" s="506"/>
      <c r="J355" s="506"/>
      <c r="K355" s="506"/>
      <c r="L355" s="506"/>
      <c r="M355" s="506"/>
      <c r="N355" s="506"/>
      <c r="O355" s="506"/>
      <c r="P355" s="506"/>
      <c r="Q355" s="506"/>
      <c r="R355" s="506"/>
      <c r="S355" s="506"/>
      <c r="T355" s="506"/>
      <c r="U355" s="506"/>
      <c r="V355" s="506"/>
      <c r="W355" s="506"/>
      <c r="X355" s="506"/>
      <c r="Y355" s="506"/>
      <c r="Z355" s="506"/>
      <c r="AA355" s="506"/>
      <c r="AB355" s="506"/>
      <c r="AC355" s="506"/>
      <c r="AD355" s="506"/>
      <c r="AE355" s="506"/>
      <c r="AF355" s="506"/>
      <c r="AG355" s="506"/>
      <c r="AH355" s="506"/>
      <c r="AI355" s="506"/>
      <c r="AJ355" s="507"/>
      <c r="AK355" s="506"/>
      <c r="AL355" s="506"/>
      <c r="AM355" s="506"/>
      <c r="AN355" s="506"/>
      <c r="AO355" s="506"/>
      <c r="AP355" s="506"/>
      <c r="AQ355" s="506"/>
      <c r="AR355" s="506"/>
      <c r="AS355" s="506"/>
      <c r="AT355" s="506"/>
      <c r="AU355" s="506"/>
      <c r="AV355" s="506"/>
      <c r="AW355" s="506"/>
      <c r="AX355" s="507"/>
      <c r="AY355" s="506"/>
      <c r="AZ355" s="506"/>
      <c r="BA355" s="506"/>
      <c r="BB355" s="506"/>
      <c r="BC355" s="506"/>
      <c r="BD355" s="506"/>
      <c r="BE355" s="506"/>
      <c r="BF355" s="506"/>
      <c r="BG355" s="506"/>
      <c r="BH355" s="506"/>
      <c r="BI355" s="506"/>
      <c r="BJ355" s="506"/>
      <c r="BK355" s="507"/>
      <c r="BL355" s="506"/>
      <c r="BM355" s="506"/>
      <c r="BN355" s="506"/>
      <c r="BO355" s="506"/>
      <c r="BP355" s="506"/>
      <c r="BQ355" s="506"/>
      <c r="BR355" s="506"/>
      <c r="BS355" s="506"/>
      <c r="BT355" s="506"/>
      <c r="BU355" s="506"/>
      <c r="BV355" s="506"/>
      <c r="BW355" s="506"/>
      <c r="BX355" s="506"/>
      <c r="BZ355" s="506"/>
      <c r="CA355" s="506"/>
      <c r="CD355" s="506"/>
      <c r="CE355" s="506"/>
    </row>
    <row r="356" spans="1:83" ht="11.25" customHeight="1">
      <c r="A356" s="506"/>
      <c r="B356" s="507"/>
      <c r="C356" s="507"/>
      <c r="D356" s="507"/>
      <c r="E356" s="506"/>
      <c r="F356" s="506"/>
      <c r="G356" s="506"/>
      <c r="H356" s="507"/>
      <c r="I356" s="506"/>
      <c r="J356" s="506"/>
      <c r="K356" s="506"/>
      <c r="L356" s="506"/>
      <c r="M356" s="506"/>
      <c r="N356" s="506"/>
      <c r="O356" s="506"/>
      <c r="P356" s="506"/>
      <c r="Q356" s="506"/>
      <c r="R356" s="506"/>
      <c r="S356" s="506"/>
      <c r="T356" s="506"/>
      <c r="U356" s="506"/>
      <c r="V356" s="506"/>
      <c r="W356" s="506"/>
      <c r="X356" s="506"/>
      <c r="Y356" s="506"/>
      <c r="Z356" s="506"/>
      <c r="AA356" s="506"/>
      <c r="AB356" s="506"/>
      <c r="AC356" s="506"/>
      <c r="AD356" s="506"/>
      <c r="AE356" s="506"/>
      <c r="AF356" s="506"/>
      <c r="AG356" s="506"/>
      <c r="AH356" s="506"/>
      <c r="AI356" s="506"/>
      <c r="AJ356" s="507"/>
      <c r="AK356" s="506"/>
      <c r="AL356" s="506"/>
      <c r="AM356" s="506"/>
      <c r="AN356" s="506"/>
      <c r="AO356" s="506"/>
      <c r="AP356" s="506"/>
      <c r="AQ356" s="506"/>
      <c r="AR356" s="506"/>
      <c r="AS356" s="506"/>
      <c r="AT356" s="506"/>
      <c r="AU356" s="506"/>
      <c r="AV356" s="506"/>
      <c r="AW356" s="506"/>
      <c r="AX356" s="507"/>
      <c r="AY356" s="506"/>
      <c r="AZ356" s="506"/>
      <c r="BA356" s="506"/>
      <c r="BB356" s="506"/>
      <c r="BC356" s="506"/>
      <c r="BD356" s="506"/>
      <c r="BE356" s="506"/>
      <c r="BF356" s="506"/>
      <c r="BG356" s="506"/>
      <c r="BH356" s="506"/>
      <c r="BI356" s="506"/>
      <c r="BJ356" s="506"/>
      <c r="BK356" s="507"/>
      <c r="BL356" s="506"/>
      <c r="BM356" s="506"/>
      <c r="BN356" s="506"/>
      <c r="BO356" s="506"/>
      <c r="BP356" s="506"/>
      <c r="BQ356" s="506"/>
      <c r="BR356" s="506"/>
      <c r="BS356" s="506"/>
      <c r="BT356" s="506"/>
      <c r="BU356" s="506"/>
      <c r="BV356" s="506"/>
      <c r="BW356" s="506"/>
      <c r="BX356" s="506"/>
      <c r="BZ356" s="506"/>
      <c r="CA356" s="506"/>
      <c r="CD356" s="506"/>
      <c r="CE356" s="506"/>
    </row>
    <row r="357" spans="1:83" ht="11.25" customHeight="1">
      <c r="A357" s="506"/>
      <c r="B357" s="507"/>
      <c r="C357" s="507"/>
      <c r="D357" s="507"/>
      <c r="E357" s="506"/>
      <c r="F357" s="506"/>
      <c r="G357" s="506"/>
      <c r="H357" s="507"/>
      <c r="I357" s="506"/>
      <c r="J357" s="506"/>
      <c r="K357" s="506"/>
      <c r="L357" s="506"/>
      <c r="M357" s="506"/>
      <c r="N357" s="506"/>
      <c r="O357" s="506"/>
      <c r="P357" s="506"/>
      <c r="Q357" s="506"/>
      <c r="R357" s="506"/>
      <c r="S357" s="506"/>
      <c r="T357" s="506"/>
      <c r="U357" s="506"/>
      <c r="V357" s="506"/>
      <c r="W357" s="506"/>
      <c r="X357" s="506"/>
      <c r="Y357" s="506"/>
      <c r="Z357" s="506"/>
      <c r="AA357" s="506"/>
      <c r="AB357" s="506"/>
      <c r="AC357" s="506"/>
      <c r="AD357" s="506"/>
      <c r="AE357" s="506"/>
      <c r="AF357" s="506"/>
      <c r="AG357" s="506"/>
      <c r="AH357" s="506"/>
      <c r="AI357" s="506"/>
      <c r="AJ357" s="507"/>
      <c r="AK357" s="506"/>
      <c r="AL357" s="506"/>
      <c r="AM357" s="506"/>
      <c r="AN357" s="506"/>
      <c r="AO357" s="506"/>
      <c r="AP357" s="506"/>
      <c r="AQ357" s="506"/>
      <c r="AR357" s="506"/>
      <c r="AS357" s="506"/>
      <c r="AT357" s="506"/>
      <c r="AU357" s="506"/>
      <c r="AV357" s="506"/>
      <c r="AW357" s="506"/>
      <c r="AX357" s="507"/>
      <c r="AY357" s="506"/>
      <c r="AZ357" s="506"/>
      <c r="BA357" s="506"/>
      <c r="BB357" s="506"/>
      <c r="BC357" s="506"/>
      <c r="BD357" s="506"/>
      <c r="BE357" s="506"/>
      <c r="BF357" s="506"/>
      <c r="BG357" s="506"/>
      <c r="BH357" s="506"/>
      <c r="BI357" s="506"/>
      <c r="BJ357" s="506"/>
      <c r="BK357" s="507"/>
      <c r="BL357" s="506"/>
      <c r="BM357" s="506"/>
      <c r="BN357" s="506"/>
      <c r="BO357" s="506"/>
      <c r="BP357" s="506"/>
      <c r="BQ357" s="506"/>
      <c r="BR357" s="506"/>
      <c r="BS357" s="506"/>
      <c r="BT357" s="506"/>
      <c r="BU357" s="506"/>
      <c r="BV357" s="506"/>
      <c r="BW357" s="506"/>
      <c r="BX357" s="506"/>
      <c r="BZ357" s="506"/>
      <c r="CA357" s="506"/>
      <c r="CD357" s="506"/>
      <c r="CE357" s="506"/>
    </row>
    <row r="358" spans="1:83" ht="11.25" customHeight="1">
      <c r="A358" s="506"/>
      <c r="B358" s="507"/>
      <c r="C358" s="507"/>
      <c r="D358" s="507"/>
      <c r="E358" s="506"/>
      <c r="F358" s="506"/>
      <c r="G358" s="506"/>
      <c r="H358" s="507"/>
      <c r="I358" s="506"/>
      <c r="J358" s="506"/>
      <c r="K358" s="506"/>
      <c r="L358" s="506"/>
      <c r="M358" s="506"/>
      <c r="N358" s="506"/>
      <c r="O358" s="506"/>
      <c r="P358" s="506"/>
      <c r="Q358" s="506"/>
      <c r="R358" s="506"/>
      <c r="S358" s="506"/>
      <c r="T358" s="506"/>
      <c r="U358" s="506"/>
      <c r="V358" s="506"/>
      <c r="W358" s="506"/>
      <c r="X358" s="506"/>
      <c r="Y358" s="506"/>
      <c r="Z358" s="506"/>
      <c r="AA358" s="506"/>
      <c r="AB358" s="506"/>
      <c r="AC358" s="506"/>
      <c r="AD358" s="506"/>
      <c r="AE358" s="506"/>
      <c r="AF358" s="506"/>
      <c r="AG358" s="506"/>
      <c r="AH358" s="506"/>
      <c r="AI358" s="506"/>
      <c r="AJ358" s="507"/>
      <c r="AK358" s="506"/>
      <c r="AL358" s="506"/>
      <c r="AM358" s="506"/>
      <c r="AN358" s="506"/>
      <c r="AO358" s="506"/>
      <c r="AP358" s="506"/>
      <c r="AQ358" s="506"/>
      <c r="AR358" s="506"/>
      <c r="AS358" s="506"/>
      <c r="AT358" s="506"/>
      <c r="AU358" s="506"/>
      <c r="AV358" s="506"/>
      <c r="AW358" s="506"/>
      <c r="AX358" s="507"/>
      <c r="AY358" s="506"/>
      <c r="AZ358" s="506"/>
      <c r="BA358" s="506"/>
      <c r="BB358" s="506"/>
      <c r="BC358" s="506"/>
      <c r="BD358" s="506"/>
      <c r="BE358" s="506"/>
      <c r="BF358" s="506"/>
      <c r="BG358" s="506"/>
      <c r="BH358" s="506"/>
      <c r="BI358" s="506"/>
      <c r="BJ358" s="506"/>
      <c r="BK358" s="507"/>
      <c r="BL358" s="506"/>
      <c r="BM358" s="506"/>
      <c r="BN358" s="506"/>
      <c r="BO358" s="506"/>
      <c r="BP358" s="506"/>
      <c r="BQ358" s="506"/>
      <c r="BR358" s="506"/>
      <c r="BS358" s="506"/>
      <c r="BT358" s="506"/>
      <c r="BU358" s="506"/>
      <c r="BV358" s="506"/>
      <c r="BW358" s="506"/>
      <c r="BX358" s="506"/>
      <c r="BZ358" s="506"/>
      <c r="CA358" s="506"/>
      <c r="CD358" s="506"/>
      <c r="CE358" s="506"/>
    </row>
    <row r="359" spans="1:83" ht="11.25" customHeight="1">
      <c r="A359" s="506"/>
      <c r="B359" s="507"/>
      <c r="C359" s="507"/>
      <c r="D359" s="507"/>
      <c r="E359" s="506"/>
      <c r="F359" s="506"/>
      <c r="G359" s="506"/>
      <c r="H359" s="507"/>
      <c r="I359" s="506"/>
      <c r="J359" s="506"/>
      <c r="K359" s="506"/>
      <c r="L359" s="506"/>
      <c r="M359" s="506"/>
      <c r="N359" s="506"/>
      <c r="O359" s="506"/>
      <c r="P359" s="506"/>
      <c r="Q359" s="506"/>
      <c r="R359" s="506"/>
      <c r="S359" s="506"/>
      <c r="T359" s="506"/>
      <c r="U359" s="506"/>
      <c r="V359" s="506"/>
      <c r="W359" s="506"/>
      <c r="X359" s="506"/>
      <c r="Y359" s="506"/>
      <c r="Z359" s="506"/>
      <c r="AA359" s="506"/>
      <c r="AB359" s="506"/>
      <c r="AC359" s="506"/>
      <c r="AD359" s="506"/>
      <c r="AE359" s="506"/>
      <c r="AF359" s="506"/>
      <c r="AG359" s="506"/>
      <c r="AH359" s="506"/>
      <c r="AI359" s="506"/>
      <c r="AJ359" s="507"/>
      <c r="AK359" s="506"/>
      <c r="AL359" s="506"/>
      <c r="AM359" s="506"/>
      <c r="AN359" s="506"/>
      <c r="AO359" s="506"/>
      <c r="AP359" s="506"/>
      <c r="AQ359" s="506"/>
      <c r="AR359" s="506"/>
      <c r="AS359" s="506"/>
      <c r="AT359" s="506"/>
      <c r="AU359" s="506"/>
      <c r="AV359" s="506"/>
      <c r="AW359" s="506"/>
      <c r="AX359" s="507"/>
      <c r="AY359" s="506"/>
      <c r="AZ359" s="506"/>
      <c r="BA359" s="506"/>
      <c r="BB359" s="506"/>
      <c r="BC359" s="506"/>
      <c r="BD359" s="506"/>
      <c r="BE359" s="506"/>
      <c r="BF359" s="506"/>
      <c r="BG359" s="506"/>
      <c r="BH359" s="506"/>
      <c r="BI359" s="506"/>
      <c r="BJ359" s="506"/>
      <c r="BK359" s="507"/>
      <c r="BL359" s="506"/>
      <c r="BM359" s="506"/>
      <c r="BN359" s="506"/>
      <c r="BO359" s="506"/>
      <c r="BP359" s="506"/>
      <c r="BQ359" s="506"/>
      <c r="BR359" s="506"/>
      <c r="BS359" s="506"/>
      <c r="BT359" s="506"/>
      <c r="BU359" s="506"/>
      <c r="BV359" s="506"/>
      <c r="BW359" s="506"/>
      <c r="BX359" s="506"/>
      <c r="BZ359" s="506"/>
      <c r="CA359" s="506"/>
      <c r="CD359" s="506"/>
      <c r="CE359" s="506"/>
    </row>
    <row r="360" spans="1:83" ht="11.25" customHeight="1">
      <c r="A360" s="506"/>
      <c r="B360" s="507"/>
      <c r="C360" s="507"/>
      <c r="D360" s="507"/>
      <c r="E360" s="506"/>
      <c r="F360" s="506"/>
      <c r="G360" s="506"/>
      <c r="H360" s="507"/>
      <c r="I360" s="506"/>
      <c r="J360" s="506"/>
      <c r="K360" s="506"/>
      <c r="L360" s="506"/>
      <c r="M360" s="506"/>
      <c r="N360" s="506"/>
      <c r="O360" s="506"/>
      <c r="P360" s="506"/>
      <c r="Q360" s="506"/>
      <c r="R360" s="506"/>
      <c r="S360" s="506"/>
      <c r="T360" s="506"/>
      <c r="U360" s="506"/>
      <c r="V360" s="506"/>
      <c r="W360" s="506"/>
      <c r="X360" s="506"/>
      <c r="Y360" s="506"/>
      <c r="Z360" s="506"/>
      <c r="AA360" s="506"/>
      <c r="AB360" s="506"/>
      <c r="AC360" s="506"/>
      <c r="AD360" s="506"/>
      <c r="AE360" s="506"/>
      <c r="AF360" s="506"/>
      <c r="AG360" s="506"/>
      <c r="AH360" s="506"/>
      <c r="AI360" s="506"/>
      <c r="AJ360" s="507"/>
      <c r="AK360" s="506"/>
      <c r="AL360" s="506"/>
      <c r="AM360" s="506"/>
      <c r="AN360" s="506"/>
      <c r="AO360" s="506"/>
      <c r="AP360" s="506"/>
      <c r="AQ360" s="506"/>
      <c r="AR360" s="506"/>
      <c r="AS360" s="506"/>
      <c r="AT360" s="506"/>
      <c r="AU360" s="506"/>
      <c r="AV360" s="506"/>
      <c r="AW360" s="506"/>
      <c r="AX360" s="507"/>
      <c r="AY360" s="506"/>
      <c r="AZ360" s="506"/>
      <c r="BA360" s="506"/>
      <c r="BB360" s="506"/>
      <c r="BC360" s="506"/>
      <c r="BD360" s="506"/>
      <c r="BE360" s="506"/>
      <c r="BF360" s="506"/>
      <c r="BG360" s="506"/>
      <c r="BH360" s="506"/>
      <c r="BI360" s="506"/>
      <c r="BJ360" s="506"/>
      <c r="BK360" s="507"/>
      <c r="BL360" s="506"/>
      <c r="BM360" s="506"/>
      <c r="BN360" s="506"/>
      <c r="BO360" s="506"/>
      <c r="BP360" s="506"/>
      <c r="BQ360" s="506"/>
      <c r="BR360" s="506"/>
      <c r="BS360" s="506"/>
      <c r="BT360" s="506"/>
      <c r="BU360" s="506"/>
      <c r="BV360" s="506"/>
      <c r="BW360" s="506"/>
      <c r="BX360" s="506"/>
      <c r="BZ360" s="506"/>
      <c r="CA360" s="506"/>
      <c r="CD360" s="506"/>
      <c r="CE360" s="506"/>
    </row>
    <row r="361" spans="1:83" ht="11.25" customHeight="1">
      <c r="A361" s="506"/>
      <c r="B361" s="507"/>
      <c r="C361" s="507"/>
      <c r="D361" s="507"/>
      <c r="E361" s="506"/>
      <c r="F361" s="506"/>
      <c r="G361" s="506"/>
      <c r="H361" s="507"/>
      <c r="I361" s="506"/>
      <c r="J361" s="506"/>
      <c r="K361" s="506"/>
      <c r="L361" s="506"/>
      <c r="M361" s="506"/>
      <c r="N361" s="506"/>
      <c r="O361" s="506"/>
      <c r="P361" s="506"/>
      <c r="Q361" s="506"/>
      <c r="R361" s="506"/>
      <c r="S361" s="506"/>
      <c r="T361" s="506"/>
      <c r="U361" s="506"/>
      <c r="V361" s="506"/>
      <c r="W361" s="506"/>
      <c r="X361" s="506"/>
      <c r="Y361" s="506"/>
      <c r="Z361" s="506"/>
      <c r="AA361" s="506"/>
      <c r="AB361" s="506"/>
      <c r="AC361" s="506"/>
      <c r="AD361" s="506"/>
      <c r="AE361" s="506"/>
      <c r="AF361" s="506"/>
      <c r="AG361" s="506"/>
      <c r="AH361" s="506"/>
      <c r="AI361" s="506"/>
      <c r="AJ361" s="507"/>
      <c r="AK361" s="506"/>
      <c r="AL361" s="506"/>
      <c r="AM361" s="506"/>
      <c r="AN361" s="506"/>
      <c r="AO361" s="506"/>
      <c r="AP361" s="506"/>
      <c r="AQ361" s="506"/>
      <c r="AR361" s="506"/>
      <c r="AS361" s="506"/>
      <c r="AT361" s="506"/>
      <c r="AU361" s="506"/>
      <c r="AV361" s="506"/>
      <c r="AW361" s="506"/>
      <c r="AX361" s="507"/>
      <c r="AY361" s="506"/>
      <c r="AZ361" s="506"/>
      <c r="BA361" s="506"/>
      <c r="BB361" s="506"/>
      <c r="BC361" s="506"/>
      <c r="BD361" s="506"/>
      <c r="BE361" s="506"/>
      <c r="BF361" s="506"/>
      <c r="BG361" s="506"/>
      <c r="BH361" s="506"/>
      <c r="BI361" s="506"/>
      <c r="BJ361" s="506"/>
      <c r="BK361" s="507"/>
      <c r="BL361" s="506"/>
      <c r="BM361" s="506"/>
      <c r="BN361" s="506"/>
      <c r="BO361" s="506"/>
      <c r="BP361" s="506"/>
      <c r="BQ361" s="506"/>
      <c r="BR361" s="506"/>
      <c r="BS361" s="506"/>
      <c r="BT361" s="506"/>
      <c r="BU361" s="506"/>
      <c r="BV361" s="506"/>
      <c r="BW361" s="506"/>
      <c r="BX361" s="506"/>
      <c r="BZ361" s="506"/>
      <c r="CA361" s="506"/>
      <c r="CD361" s="506"/>
      <c r="CE361" s="506"/>
    </row>
    <row r="362" spans="1:83" ht="11.25" customHeight="1">
      <c r="A362" s="506"/>
      <c r="B362" s="507"/>
      <c r="C362" s="507"/>
      <c r="D362" s="507"/>
      <c r="E362" s="506"/>
      <c r="F362" s="506"/>
      <c r="G362" s="506"/>
      <c r="H362" s="507"/>
      <c r="I362" s="506"/>
      <c r="J362" s="506"/>
      <c r="K362" s="506"/>
      <c r="L362" s="506"/>
      <c r="M362" s="506"/>
      <c r="N362" s="506"/>
      <c r="O362" s="506"/>
      <c r="P362" s="506"/>
      <c r="Q362" s="506"/>
      <c r="R362" s="506"/>
      <c r="S362" s="506"/>
      <c r="T362" s="506"/>
      <c r="U362" s="506"/>
      <c r="V362" s="506"/>
      <c r="W362" s="506"/>
      <c r="X362" s="506"/>
      <c r="Y362" s="506"/>
      <c r="Z362" s="506"/>
      <c r="AA362" s="506"/>
      <c r="AB362" s="506"/>
      <c r="AC362" s="506"/>
      <c r="AD362" s="506"/>
      <c r="AE362" s="506"/>
      <c r="AF362" s="506"/>
      <c r="AG362" s="506"/>
      <c r="AH362" s="506"/>
      <c r="AI362" s="506"/>
      <c r="AJ362" s="507"/>
      <c r="AK362" s="506"/>
      <c r="AL362" s="506"/>
      <c r="AM362" s="506"/>
      <c r="AN362" s="506"/>
      <c r="AO362" s="506"/>
      <c r="AP362" s="506"/>
      <c r="AQ362" s="506"/>
      <c r="AR362" s="506"/>
      <c r="AS362" s="506"/>
      <c r="AT362" s="506"/>
      <c r="AU362" s="506"/>
      <c r="AV362" s="506"/>
      <c r="AW362" s="506"/>
      <c r="AX362" s="507"/>
      <c r="AY362" s="506"/>
      <c r="AZ362" s="506"/>
      <c r="BA362" s="506"/>
      <c r="BB362" s="506"/>
      <c r="BC362" s="506"/>
      <c r="BD362" s="506"/>
      <c r="BE362" s="506"/>
      <c r="BF362" s="506"/>
      <c r="BG362" s="506"/>
      <c r="BH362" s="506"/>
      <c r="BI362" s="506"/>
      <c r="BJ362" s="506"/>
      <c r="BK362" s="507"/>
      <c r="BL362" s="506"/>
      <c r="BM362" s="506"/>
      <c r="BN362" s="506"/>
      <c r="BO362" s="506"/>
      <c r="BP362" s="506"/>
      <c r="BQ362" s="506"/>
      <c r="BR362" s="506"/>
      <c r="BS362" s="506"/>
      <c r="BT362" s="506"/>
      <c r="BU362" s="506"/>
      <c r="BV362" s="506"/>
      <c r="BW362" s="506"/>
      <c r="BX362" s="506"/>
      <c r="BZ362" s="506"/>
      <c r="CA362" s="506"/>
      <c r="CD362" s="506"/>
      <c r="CE362" s="506"/>
    </row>
    <row r="363" spans="1:83" ht="11.25" customHeight="1">
      <c r="A363" s="506"/>
      <c r="B363" s="507"/>
      <c r="C363" s="507"/>
      <c r="D363" s="507"/>
      <c r="E363" s="506"/>
      <c r="F363" s="506"/>
      <c r="G363" s="506"/>
      <c r="H363" s="507"/>
      <c r="I363" s="506"/>
      <c r="J363" s="506"/>
      <c r="K363" s="506"/>
      <c r="L363" s="506"/>
      <c r="M363" s="506"/>
      <c r="N363" s="506"/>
      <c r="O363" s="506"/>
      <c r="P363" s="506"/>
      <c r="Q363" s="506"/>
      <c r="R363" s="506"/>
      <c r="S363" s="506"/>
      <c r="T363" s="506"/>
      <c r="U363" s="506"/>
      <c r="V363" s="506"/>
      <c r="W363" s="506"/>
      <c r="X363" s="506"/>
      <c r="Y363" s="506"/>
      <c r="Z363" s="506"/>
      <c r="AA363" s="506"/>
      <c r="AB363" s="506"/>
      <c r="AC363" s="506"/>
      <c r="AD363" s="506"/>
      <c r="AE363" s="506"/>
      <c r="AF363" s="506"/>
      <c r="AG363" s="506"/>
      <c r="AH363" s="506"/>
      <c r="AI363" s="506"/>
      <c r="AJ363" s="507"/>
      <c r="AK363" s="506"/>
      <c r="AL363" s="506"/>
      <c r="AM363" s="506"/>
      <c r="AN363" s="506"/>
      <c r="AO363" s="506"/>
      <c r="AP363" s="506"/>
      <c r="AQ363" s="506"/>
      <c r="AR363" s="506"/>
      <c r="AS363" s="506"/>
      <c r="AT363" s="506"/>
      <c r="AU363" s="506"/>
      <c r="AV363" s="506"/>
      <c r="AW363" s="506"/>
      <c r="AX363" s="507"/>
      <c r="AY363" s="506"/>
      <c r="AZ363" s="506"/>
      <c r="BA363" s="506"/>
      <c r="BB363" s="506"/>
      <c r="BC363" s="506"/>
      <c r="BD363" s="506"/>
      <c r="BE363" s="506"/>
      <c r="BF363" s="506"/>
      <c r="BG363" s="506"/>
      <c r="BH363" s="506"/>
      <c r="BI363" s="506"/>
      <c r="BJ363" s="506"/>
      <c r="BK363" s="507"/>
      <c r="BL363" s="506"/>
      <c r="BM363" s="506"/>
      <c r="BN363" s="506"/>
      <c r="BO363" s="506"/>
      <c r="BP363" s="506"/>
      <c r="BQ363" s="506"/>
      <c r="BR363" s="506"/>
      <c r="BS363" s="506"/>
      <c r="BT363" s="506"/>
      <c r="BU363" s="506"/>
      <c r="BV363" s="506"/>
      <c r="BW363" s="506"/>
      <c r="BX363" s="506"/>
      <c r="BZ363" s="506"/>
      <c r="CA363" s="506"/>
      <c r="CD363" s="506"/>
      <c r="CE363" s="506"/>
    </row>
    <row r="364" spans="1:83" ht="11.25" customHeight="1">
      <c r="A364" s="506"/>
      <c r="B364" s="507"/>
      <c r="C364" s="507"/>
      <c r="D364" s="507"/>
      <c r="E364" s="506"/>
      <c r="F364" s="506"/>
      <c r="G364" s="506"/>
      <c r="H364" s="507"/>
      <c r="I364" s="506"/>
      <c r="J364" s="506"/>
      <c r="K364" s="506"/>
      <c r="L364" s="506"/>
      <c r="M364" s="506"/>
      <c r="N364" s="506"/>
      <c r="O364" s="506"/>
      <c r="P364" s="506"/>
      <c r="Q364" s="506"/>
      <c r="R364" s="506"/>
      <c r="S364" s="506"/>
      <c r="T364" s="506"/>
      <c r="U364" s="506"/>
      <c r="V364" s="506"/>
      <c r="W364" s="506"/>
      <c r="X364" s="506"/>
      <c r="Y364" s="506"/>
      <c r="Z364" s="506"/>
      <c r="AA364" s="506"/>
      <c r="AB364" s="506"/>
      <c r="AC364" s="506"/>
      <c r="AD364" s="506"/>
      <c r="AE364" s="506"/>
      <c r="AF364" s="506"/>
      <c r="AG364" s="506"/>
      <c r="AH364" s="506"/>
      <c r="AI364" s="506"/>
      <c r="AJ364" s="507"/>
      <c r="AK364" s="506"/>
      <c r="AL364" s="506"/>
      <c r="AM364" s="506"/>
      <c r="AN364" s="506"/>
      <c r="AO364" s="506"/>
      <c r="AP364" s="506"/>
      <c r="AQ364" s="506"/>
      <c r="AR364" s="506"/>
      <c r="AS364" s="506"/>
      <c r="AT364" s="506"/>
      <c r="AU364" s="506"/>
      <c r="AV364" s="506"/>
      <c r="AW364" s="506"/>
      <c r="AX364" s="507"/>
      <c r="AY364" s="506"/>
      <c r="AZ364" s="506"/>
      <c r="BA364" s="506"/>
      <c r="BB364" s="506"/>
      <c r="BC364" s="506"/>
      <c r="BD364" s="506"/>
      <c r="BE364" s="506"/>
      <c r="BF364" s="506"/>
      <c r="BG364" s="506"/>
      <c r="BH364" s="506"/>
      <c r="BI364" s="506"/>
      <c r="BJ364" s="506"/>
      <c r="BK364" s="507"/>
      <c r="BL364" s="506"/>
      <c r="BM364" s="506"/>
      <c r="BN364" s="506"/>
      <c r="BO364" s="506"/>
      <c r="BP364" s="506"/>
      <c r="BQ364" s="506"/>
      <c r="BR364" s="506"/>
      <c r="BS364" s="506"/>
      <c r="BT364" s="506"/>
      <c r="BU364" s="506"/>
      <c r="BV364" s="506"/>
      <c r="BW364" s="506"/>
      <c r="BX364" s="506"/>
      <c r="BZ364" s="506"/>
      <c r="CA364" s="506"/>
      <c r="CD364" s="506"/>
      <c r="CE364" s="506"/>
    </row>
    <row r="365" spans="1:83" ht="11.25" customHeight="1">
      <c r="A365" s="506"/>
      <c r="B365" s="507"/>
      <c r="C365" s="507"/>
      <c r="D365" s="507"/>
      <c r="E365" s="506"/>
      <c r="F365" s="506"/>
      <c r="G365" s="506"/>
      <c r="H365" s="507"/>
      <c r="I365" s="506"/>
      <c r="J365" s="506"/>
      <c r="K365" s="506"/>
      <c r="L365" s="506"/>
      <c r="M365" s="506"/>
      <c r="N365" s="506"/>
      <c r="O365" s="506"/>
      <c r="P365" s="506"/>
      <c r="Q365" s="506"/>
      <c r="R365" s="506"/>
      <c r="S365" s="506"/>
      <c r="T365" s="506"/>
      <c r="U365" s="506"/>
      <c r="V365" s="506"/>
      <c r="W365" s="506"/>
      <c r="X365" s="506"/>
      <c r="Y365" s="506"/>
      <c r="Z365" s="506"/>
      <c r="AA365" s="506"/>
      <c r="AB365" s="506"/>
      <c r="AC365" s="506"/>
      <c r="AD365" s="506"/>
      <c r="AE365" s="506"/>
      <c r="AF365" s="506"/>
      <c r="AG365" s="506"/>
      <c r="AH365" s="506"/>
      <c r="AI365" s="506"/>
      <c r="AJ365" s="507"/>
      <c r="AK365" s="506"/>
      <c r="AL365" s="506"/>
      <c r="AM365" s="506"/>
      <c r="AN365" s="506"/>
      <c r="AO365" s="506"/>
      <c r="AP365" s="506"/>
      <c r="AQ365" s="506"/>
      <c r="AR365" s="506"/>
      <c r="AS365" s="506"/>
      <c r="AT365" s="506"/>
      <c r="AU365" s="506"/>
      <c r="AV365" s="506"/>
      <c r="AW365" s="506"/>
      <c r="AX365" s="507"/>
      <c r="AY365" s="506"/>
      <c r="AZ365" s="506"/>
      <c r="BA365" s="506"/>
      <c r="BB365" s="506"/>
      <c r="BC365" s="506"/>
      <c r="BD365" s="506"/>
      <c r="BE365" s="506"/>
      <c r="BF365" s="506"/>
      <c r="BG365" s="506"/>
      <c r="BH365" s="506"/>
      <c r="BI365" s="506"/>
      <c r="BJ365" s="506"/>
      <c r="BK365" s="507"/>
      <c r="BL365" s="506"/>
      <c r="BM365" s="506"/>
      <c r="BN365" s="506"/>
      <c r="BO365" s="506"/>
      <c r="BP365" s="506"/>
      <c r="BQ365" s="506"/>
      <c r="BR365" s="506"/>
      <c r="BS365" s="506"/>
      <c r="BT365" s="506"/>
      <c r="BU365" s="506"/>
      <c r="BV365" s="506"/>
      <c r="BW365" s="506"/>
      <c r="BX365" s="506"/>
      <c r="BZ365" s="506"/>
      <c r="CA365" s="506"/>
      <c r="CD365" s="506"/>
      <c r="CE365" s="506"/>
    </row>
    <row r="366" spans="1:83" ht="11.25" customHeight="1">
      <c r="A366" s="506"/>
      <c r="B366" s="507"/>
      <c r="C366" s="507"/>
      <c r="D366" s="507"/>
      <c r="E366" s="506"/>
      <c r="F366" s="506"/>
      <c r="G366" s="506"/>
      <c r="H366" s="507"/>
      <c r="I366" s="506"/>
      <c r="J366" s="506"/>
      <c r="K366" s="506"/>
      <c r="L366" s="506"/>
      <c r="M366" s="506"/>
      <c r="N366" s="506"/>
      <c r="O366" s="506"/>
      <c r="P366" s="506"/>
      <c r="Q366" s="506"/>
      <c r="R366" s="506"/>
      <c r="S366" s="506"/>
      <c r="T366" s="506"/>
      <c r="U366" s="506"/>
      <c r="V366" s="506"/>
      <c r="W366" s="506"/>
      <c r="X366" s="506"/>
      <c r="Y366" s="506"/>
      <c r="Z366" s="506"/>
      <c r="AA366" s="506"/>
      <c r="AB366" s="506"/>
      <c r="AC366" s="506"/>
      <c r="AD366" s="506"/>
      <c r="AE366" s="506"/>
      <c r="AF366" s="506"/>
      <c r="AG366" s="506"/>
      <c r="AH366" s="506"/>
      <c r="AI366" s="506"/>
      <c r="AJ366" s="507"/>
      <c r="AK366" s="506"/>
      <c r="AL366" s="506"/>
      <c r="AM366" s="506"/>
      <c r="AN366" s="506"/>
      <c r="AO366" s="506"/>
      <c r="AP366" s="506"/>
      <c r="AQ366" s="506"/>
      <c r="AR366" s="506"/>
      <c r="AS366" s="506"/>
      <c r="AT366" s="506"/>
      <c r="AU366" s="506"/>
      <c r="AV366" s="506"/>
      <c r="AW366" s="506"/>
      <c r="AX366" s="507"/>
      <c r="AY366" s="506"/>
      <c r="AZ366" s="506"/>
      <c r="BA366" s="506"/>
      <c r="BB366" s="506"/>
      <c r="BC366" s="506"/>
      <c r="BD366" s="506"/>
      <c r="BE366" s="506"/>
      <c r="BF366" s="506"/>
      <c r="BG366" s="506"/>
      <c r="BH366" s="506"/>
      <c r="BI366" s="506"/>
      <c r="BJ366" s="506"/>
      <c r="BK366" s="507"/>
      <c r="BL366" s="506"/>
      <c r="BM366" s="506"/>
      <c r="BN366" s="506"/>
      <c r="BO366" s="506"/>
      <c r="BP366" s="506"/>
      <c r="BQ366" s="506"/>
      <c r="BR366" s="506"/>
      <c r="BS366" s="506"/>
      <c r="BT366" s="506"/>
      <c r="BU366" s="506"/>
      <c r="BV366" s="506"/>
      <c r="BW366" s="506"/>
      <c r="BX366" s="506"/>
      <c r="BZ366" s="506"/>
      <c r="CA366" s="506"/>
      <c r="CD366" s="506"/>
      <c r="CE366" s="506"/>
    </row>
    <row r="367" spans="1:83" ht="11.25" customHeight="1">
      <c r="A367" s="506"/>
      <c r="B367" s="507"/>
      <c r="C367" s="507"/>
      <c r="D367" s="507"/>
      <c r="E367" s="506"/>
      <c r="F367" s="506"/>
      <c r="G367" s="506"/>
      <c r="H367" s="507"/>
      <c r="I367" s="506"/>
      <c r="J367" s="506"/>
      <c r="K367" s="506"/>
      <c r="L367" s="506"/>
      <c r="M367" s="506"/>
      <c r="N367" s="506"/>
      <c r="O367" s="506"/>
      <c r="P367" s="506"/>
      <c r="Q367" s="506"/>
      <c r="R367" s="506"/>
      <c r="S367" s="506"/>
      <c r="T367" s="506"/>
      <c r="U367" s="506"/>
      <c r="V367" s="506"/>
      <c r="W367" s="506"/>
      <c r="X367" s="506"/>
      <c r="Y367" s="506"/>
      <c r="Z367" s="506"/>
      <c r="AA367" s="506"/>
      <c r="AB367" s="506"/>
      <c r="AC367" s="506"/>
      <c r="AD367" s="506"/>
      <c r="AE367" s="506"/>
      <c r="AF367" s="506"/>
      <c r="AG367" s="506"/>
      <c r="AH367" s="506"/>
      <c r="AI367" s="506"/>
      <c r="AJ367" s="507"/>
      <c r="AK367" s="506"/>
      <c r="AL367" s="506"/>
      <c r="AM367" s="506"/>
      <c r="AN367" s="506"/>
      <c r="AO367" s="506"/>
      <c r="AP367" s="506"/>
      <c r="AQ367" s="506"/>
      <c r="AR367" s="506"/>
      <c r="AS367" s="506"/>
      <c r="AT367" s="506"/>
      <c r="AU367" s="506"/>
      <c r="AV367" s="506"/>
      <c r="AW367" s="506"/>
      <c r="AX367" s="507"/>
      <c r="AY367" s="506"/>
      <c r="AZ367" s="506"/>
      <c r="BA367" s="506"/>
      <c r="BB367" s="506"/>
      <c r="BC367" s="506"/>
      <c r="BD367" s="506"/>
      <c r="BE367" s="506"/>
      <c r="BF367" s="506"/>
      <c r="BG367" s="506"/>
      <c r="BH367" s="506"/>
      <c r="BI367" s="506"/>
      <c r="BJ367" s="506"/>
      <c r="BK367" s="507"/>
      <c r="BL367" s="506"/>
      <c r="BM367" s="506"/>
      <c r="BN367" s="506"/>
      <c r="BO367" s="506"/>
      <c r="BP367" s="506"/>
      <c r="BQ367" s="506"/>
      <c r="BR367" s="506"/>
      <c r="BS367" s="506"/>
      <c r="BT367" s="506"/>
      <c r="BU367" s="506"/>
      <c r="BV367" s="506"/>
      <c r="BW367" s="506"/>
      <c r="BX367" s="506"/>
      <c r="BZ367" s="506"/>
      <c r="CA367" s="506"/>
      <c r="CD367" s="506"/>
      <c r="CE367" s="506"/>
    </row>
    <row r="368" spans="1:83" ht="11.25" customHeight="1">
      <c r="A368" s="506"/>
      <c r="B368" s="507"/>
      <c r="C368" s="507"/>
      <c r="D368" s="507"/>
      <c r="E368" s="506"/>
      <c r="F368" s="506"/>
      <c r="G368" s="506"/>
      <c r="H368" s="507"/>
      <c r="I368" s="506"/>
      <c r="J368" s="506"/>
      <c r="K368" s="506"/>
      <c r="L368" s="506"/>
      <c r="M368" s="506"/>
      <c r="N368" s="506"/>
      <c r="O368" s="506"/>
      <c r="P368" s="506"/>
      <c r="Q368" s="506"/>
      <c r="R368" s="506"/>
      <c r="S368" s="506"/>
      <c r="T368" s="506"/>
      <c r="U368" s="506"/>
      <c r="V368" s="506"/>
      <c r="W368" s="506"/>
      <c r="X368" s="506"/>
      <c r="Y368" s="506"/>
      <c r="Z368" s="506"/>
      <c r="AA368" s="506"/>
      <c r="AB368" s="506"/>
      <c r="AC368" s="506"/>
      <c r="AD368" s="506"/>
      <c r="AE368" s="506"/>
      <c r="AF368" s="506"/>
      <c r="AG368" s="506"/>
      <c r="AH368" s="506"/>
      <c r="AI368" s="506"/>
      <c r="AJ368" s="507"/>
      <c r="AK368" s="506"/>
      <c r="AL368" s="506"/>
      <c r="AM368" s="506"/>
      <c r="AN368" s="506"/>
      <c r="AO368" s="506"/>
      <c r="AP368" s="506"/>
      <c r="AQ368" s="506"/>
      <c r="AR368" s="506"/>
      <c r="AS368" s="506"/>
      <c r="AT368" s="506"/>
      <c r="AU368" s="506"/>
      <c r="AV368" s="506"/>
      <c r="AW368" s="506"/>
      <c r="AX368" s="507"/>
      <c r="AY368" s="506"/>
      <c r="AZ368" s="506"/>
      <c r="BA368" s="506"/>
      <c r="BB368" s="506"/>
      <c r="BC368" s="506"/>
      <c r="BD368" s="506"/>
      <c r="BE368" s="506"/>
      <c r="BF368" s="506"/>
      <c r="BG368" s="506"/>
      <c r="BH368" s="506"/>
      <c r="BI368" s="506"/>
      <c r="BJ368" s="506"/>
      <c r="BK368" s="507"/>
      <c r="BL368" s="506"/>
      <c r="BM368" s="506"/>
      <c r="BN368" s="506"/>
      <c r="BO368" s="506"/>
      <c r="BP368" s="506"/>
      <c r="BQ368" s="506"/>
      <c r="BR368" s="506"/>
      <c r="BS368" s="506"/>
      <c r="BT368" s="506"/>
      <c r="BU368" s="506"/>
      <c r="BV368" s="506"/>
      <c r="BW368" s="506"/>
      <c r="BX368" s="506"/>
      <c r="BZ368" s="506"/>
      <c r="CA368" s="506"/>
      <c r="CD368" s="506"/>
      <c r="CE368" s="506"/>
    </row>
    <row r="369" spans="1:83" ht="11.25" customHeight="1">
      <c r="A369" s="506"/>
      <c r="B369" s="507"/>
      <c r="C369" s="507"/>
      <c r="D369" s="507"/>
      <c r="E369" s="506"/>
      <c r="F369" s="506"/>
      <c r="G369" s="506"/>
      <c r="H369" s="507"/>
      <c r="I369" s="506"/>
      <c r="J369" s="506"/>
      <c r="K369" s="506"/>
      <c r="L369" s="506"/>
      <c r="M369" s="506"/>
      <c r="N369" s="506"/>
      <c r="O369" s="506"/>
      <c r="P369" s="506"/>
      <c r="Q369" s="506"/>
      <c r="R369" s="506"/>
      <c r="S369" s="506"/>
      <c r="T369" s="506"/>
      <c r="U369" s="506"/>
      <c r="V369" s="506"/>
      <c r="W369" s="506"/>
      <c r="X369" s="506"/>
      <c r="Y369" s="506"/>
      <c r="Z369" s="506"/>
      <c r="AA369" s="506"/>
      <c r="AB369" s="506"/>
      <c r="AC369" s="506"/>
      <c r="AD369" s="506"/>
      <c r="AE369" s="506"/>
      <c r="AF369" s="506"/>
      <c r="AG369" s="506"/>
      <c r="AH369" s="506"/>
      <c r="AI369" s="506"/>
      <c r="AJ369" s="507"/>
      <c r="AK369" s="506"/>
      <c r="AL369" s="506"/>
      <c r="AM369" s="506"/>
      <c r="AN369" s="506"/>
      <c r="AO369" s="506"/>
      <c r="AP369" s="506"/>
      <c r="AQ369" s="506"/>
      <c r="AR369" s="506"/>
      <c r="AS369" s="506"/>
      <c r="AT369" s="506"/>
      <c r="AU369" s="506"/>
      <c r="AV369" s="506"/>
      <c r="AW369" s="506"/>
      <c r="AX369" s="507"/>
      <c r="AY369" s="506"/>
      <c r="AZ369" s="506"/>
      <c r="BA369" s="506"/>
      <c r="BB369" s="506"/>
      <c r="BC369" s="506"/>
      <c r="BD369" s="506"/>
      <c r="BE369" s="506"/>
      <c r="BF369" s="506"/>
      <c r="BG369" s="506"/>
      <c r="BH369" s="506"/>
      <c r="BI369" s="506"/>
      <c r="BJ369" s="506"/>
      <c r="BK369" s="507"/>
      <c r="BL369" s="506"/>
      <c r="BM369" s="506"/>
      <c r="BN369" s="506"/>
      <c r="BO369" s="506"/>
      <c r="BP369" s="506"/>
      <c r="BQ369" s="506"/>
      <c r="BR369" s="506"/>
      <c r="BS369" s="506"/>
      <c r="BT369" s="506"/>
      <c r="BU369" s="506"/>
      <c r="BV369" s="506"/>
      <c r="BW369" s="506"/>
      <c r="BX369" s="506"/>
      <c r="BZ369" s="506"/>
      <c r="CA369" s="506"/>
      <c r="CD369" s="506"/>
      <c r="CE369" s="506"/>
    </row>
    <row r="370" spans="1:83" ht="11.25" customHeight="1">
      <c r="A370" s="506"/>
      <c r="B370" s="507"/>
      <c r="C370" s="507"/>
      <c r="D370" s="507"/>
      <c r="E370" s="506"/>
      <c r="F370" s="506"/>
      <c r="G370" s="506"/>
      <c r="H370" s="507"/>
      <c r="I370" s="506"/>
      <c r="J370" s="506"/>
      <c r="K370" s="506"/>
      <c r="L370" s="506"/>
      <c r="M370" s="506"/>
      <c r="N370" s="506"/>
      <c r="O370" s="506"/>
      <c r="P370" s="506"/>
      <c r="Q370" s="506"/>
      <c r="R370" s="506"/>
      <c r="S370" s="506"/>
      <c r="T370" s="506"/>
      <c r="U370" s="506"/>
      <c r="V370" s="506"/>
      <c r="W370" s="506"/>
      <c r="X370" s="506"/>
      <c r="Y370" s="506"/>
      <c r="Z370" s="506"/>
      <c r="AA370" s="506"/>
      <c r="AB370" s="506"/>
      <c r="AC370" s="506"/>
      <c r="AD370" s="506"/>
      <c r="AE370" s="506"/>
      <c r="AF370" s="506"/>
      <c r="AG370" s="506"/>
      <c r="AH370" s="506"/>
      <c r="AI370" s="506"/>
      <c r="AJ370" s="507"/>
      <c r="AK370" s="506"/>
      <c r="AL370" s="506"/>
      <c r="AM370" s="506"/>
      <c r="AN370" s="506"/>
      <c r="AO370" s="506"/>
      <c r="AP370" s="506"/>
      <c r="AQ370" s="506"/>
      <c r="AR370" s="506"/>
      <c r="AS370" s="506"/>
      <c r="AT370" s="506"/>
      <c r="AU370" s="506"/>
      <c r="AV370" s="506"/>
      <c r="AW370" s="506"/>
      <c r="AX370" s="507"/>
      <c r="AY370" s="506"/>
      <c r="AZ370" s="506"/>
      <c r="BA370" s="506"/>
      <c r="BB370" s="506"/>
      <c r="BC370" s="506"/>
      <c r="BD370" s="506"/>
      <c r="BE370" s="506"/>
      <c r="BF370" s="506"/>
      <c r="BG370" s="506"/>
      <c r="BH370" s="506"/>
      <c r="BI370" s="506"/>
      <c r="BJ370" s="506"/>
      <c r="BK370" s="507"/>
      <c r="BL370" s="506"/>
      <c r="BM370" s="506"/>
      <c r="BN370" s="506"/>
      <c r="BO370" s="506"/>
      <c r="BP370" s="506"/>
      <c r="BQ370" s="506"/>
      <c r="BR370" s="506"/>
      <c r="BS370" s="506"/>
      <c r="BT370" s="506"/>
      <c r="BU370" s="506"/>
      <c r="BV370" s="506"/>
      <c r="BW370" s="506"/>
      <c r="BX370" s="506"/>
      <c r="BZ370" s="506"/>
      <c r="CA370" s="506"/>
      <c r="CD370" s="506"/>
      <c r="CE370" s="506"/>
    </row>
    <row r="371" spans="1:83" ht="11.25" customHeight="1">
      <c r="A371" s="506"/>
      <c r="B371" s="507"/>
      <c r="C371" s="507"/>
      <c r="D371" s="507"/>
      <c r="E371" s="506"/>
      <c r="F371" s="506"/>
      <c r="G371" s="506"/>
      <c r="H371" s="507"/>
      <c r="I371" s="506"/>
      <c r="J371" s="506"/>
      <c r="K371" s="506"/>
      <c r="L371" s="506"/>
      <c r="M371" s="506"/>
      <c r="N371" s="506"/>
      <c r="O371" s="506"/>
      <c r="P371" s="506"/>
      <c r="Q371" s="506"/>
      <c r="R371" s="506"/>
      <c r="S371" s="506"/>
      <c r="T371" s="506"/>
      <c r="U371" s="506"/>
      <c r="V371" s="506"/>
      <c r="W371" s="506"/>
      <c r="X371" s="506"/>
      <c r="Y371" s="506"/>
      <c r="Z371" s="506"/>
      <c r="AA371" s="506"/>
      <c r="AB371" s="506"/>
      <c r="AC371" s="506"/>
      <c r="AD371" s="506"/>
      <c r="AE371" s="506"/>
      <c r="AF371" s="506"/>
      <c r="AG371" s="506"/>
      <c r="AH371" s="506"/>
      <c r="AI371" s="506"/>
      <c r="AJ371" s="507"/>
      <c r="AK371" s="506"/>
      <c r="AL371" s="506"/>
      <c r="AM371" s="506"/>
      <c r="AN371" s="506"/>
      <c r="AO371" s="506"/>
      <c r="AP371" s="506"/>
      <c r="AQ371" s="506"/>
      <c r="AR371" s="506"/>
      <c r="AS371" s="506"/>
      <c r="AT371" s="506"/>
      <c r="AU371" s="506"/>
      <c r="AV371" s="506"/>
      <c r="AW371" s="506"/>
      <c r="AX371" s="507"/>
      <c r="AY371" s="506"/>
      <c r="AZ371" s="506"/>
      <c r="BA371" s="506"/>
      <c r="BB371" s="506"/>
      <c r="BC371" s="506"/>
      <c r="BD371" s="506"/>
      <c r="BE371" s="506"/>
      <c r="BF371" s="506"/>
      <c r="BG371" s="506"/>
      <c r="BH371" s="506"/>
      <c r="BI371" s="506"/>
      <c r="BJ371" s="506"/>
      <c r="BK371" s="507"/>
      <c r="BL371" s="506"/>
      <c r="BM371" s="506"/>
      <c r="BN371" s="506"/>
      <c r="BO371" s="506"/>
      <c r="BP371" s="506"/>
      <c r="BQ371" s="506"/>
      <c r="BR371" s="506"/>
      <c r="BS371" s="506"/>
      <c r="BT371" s="506"/>
      <c r="BU371" s="506"/>
      <c r="BV371" s="506"/>
      <c r="BW371" s="506"/>
      <c r="BX371" s="506"/>
      <c r="BZ371" s="506"/>
      <c r="CA371" s="506"/>
      <c r="CD371" s="506"/>
      <c r="CE371" s="506"/>
    </row>
    <row r="372" spans="1:83" ht="11.25" customHeight="1">
      <c r="A372" s="506"/>
      <c r="B372" s="507"/>
      <c r="C372" s="507"/>
      <c r="D372" s="507"/>
      <c r="E372" s="506"/>
      <c r="F372" s="506"/>
      <c r="G372" s="506"/>
      <c r="H372" s="507"/>
      <c r="I372" s="506"/>
      <c r="J372" s="506"/>
      <c r="K372" s="506"/>
      <c r="L372" s="506"/>
      <c r="M372" s="506"/>
      <c r="N372" s="506"/>
      <c r="O372" s="506"/>
      <c r="P372" s="506"/>
      <c r="Q372" s="506"/>
      <c r="R372" s="506"/>
      <c r="S372" s="506"/>
      <c r="T372" s="506"/>
      <c r="U372" s="506"/>
      <c r="V372" s="506"/>
      <c r="W372" s="506"/>
      <c r="X372" s="506"/>
      <c r="Y372" s="506"/>
      <c r="Z372" s="506"/>
      <c r="AA372" s="506"/>
      <c r="AB372" s="506"/>
      <c r="AC372" s="506"/>
      <c r="AD372" s="506"/>
      <c r="AE372" s="506"/>
      <c r="AF372" s="506"/>
      <c r="AG372" s="506"/>
      <c r="AH372" s="506"/>
      <c r="AI372" s="506"/>
      <c r="AJ372" s="507"/>
      <c r="AK372" s="506"/>
      <c r="AL372" s="506"/>
      <c r="AM372" s="506"/>
      <c r="AN372" s="506"/>
      <c r="AO372" s="506"/>
      <c r="AP372" s="506"/>
      <c r="AQ372" s="506"/>
      <c r="AR372" s="506"/>
      <c r="AS372" s="506"/>
      <c r="AT372" s="506"/>
      <c r="AU372" s="506"/>
      <c r="AV372" s="506"/>
      <c r="AW372" s="506"/>
      <c r="AX372" s="507"/>
      <c r="AY372" s="506"/>
      <c r="AZ372" s="506"/>
      <c r="BA372" s="506"/>
      <c r="BB372" s="506"/>
      <c r="BC372" s="506"/>
      <c r="BD372" s="506"/>
      <c r="BE372" s="506"/>
      <c r="BF372" s="506"/>
      <c r="BG372" s="506"/>
      <c r="BH372" s="506"/>
      <c r="BI372" s="506"/>
      <c r="BJ372" s="506"/>
      <c r="BK372" s="507"/>
      <c r="BL372" s="506"/>
      <c r="BM372" s="506"/>
      <c r="BN372" s="506"/>
      <c r="BO372" s="506"/>
      <c r="BP372" s="506"/>
      <c r="BQ372" s="506"/>
      <c r="BR372" s="506"/>
      <c r="BS372" s="506"/>
      <c r="BT372" s="506"/>
      <c r="BU372" s="506"/>
      <c r="BV372" s="506"/>
      <c r="BW372" s="506"/>
      <c r="BX372" s="506"/>
      <c r="BZ372" s="506"/>
      <c r="CA372" s="506"/>
      <c r="CD372" s="506"/>
      <c r="CE372" s="506"/>
    </row>
    <row r="373" spans="1:83" ht="11.25" customHeight="1">
      <c r="A373" s="506"/>
      <c r="B373" s="507"/>
      <c r="C373" s="507"/>
      <c r="D373" s="507"/>
      <c r="E373" s="506"/>
      <c r="F373" s="506"/>
      <c r="G373" s="506"/>
      <c r="H373" s="507"/>
      <c r="I373" s="506"/>
      <c r="J373" s="506"/>
      <c r="K373" s="506"/>
      <c r="L373" s="506"/>
      <c r="M373" s="506"/>
      <c r="N373" s="506"/>
      <c r="O373" s="506"/>
      <c r="P373" s="506"/>
      <c r="Q373" s="506"/>
      <c r="R373" s="506"/>
      <c r="S373" s="506"/>
      <c r="T373" s="506"/>
      <c r="U373" s="506"/>
      <c r="V373" s="506"/>
      <c r="W373" s="506"/>
      <c r="X373" s="506"/>
      <c r="Y373" s="506"/>
      <c r="Z373" s="506"/>
      <c r="AA373" s="506"/>
      <c r="AB373" s="506"/>
      <c r="AC373" s="506"/>
      <c r="AD373" s="506"/>
      <c r="AE373" s="506"/>
      <c r="AF373" s="506"/>
      <c r="AG373" s="506"/>
      <c r="AH373" s="506"/>
      <c r="AI373" s="506"/>
      <c r="AJ373" s="507"/>
      <c r="AK373" s="506"/>
      <c r="AL373" s="506"/>
      <c r="AM373" s="506"/>
      <c r="AN373" s="506"/>
      <c r="AO373" s="506"/>
      <c r="AP373" s="506"/>
      <c r="AQ373" s="506"/>
      <c r="AR373" s="506"/>
      <c r="AS373" s="506"/>
      <c r="AT373" s="506"/>
      <c r="AU373" s="506"/>
      <c r="AV373" s="506"/>
      <c r="AW373" s="506"/>
      <c r="AX373" s="507"/>
      <c r="AY373" s="506"/>
      <c r="AZ373" s="506"/>
      <c r="BA373" s="506"/>
      <c r="BB373" s="506"/>
      <c r="BC373" s="506"/>
      <c r="BD373" s="506"/>
      <c r="BE373" s="506"/>
      <c r="BF373" s="506"/>
      <c r="BG373" s="506"/>
      <c r="BH373" s="506"/>
      <c r="BI373" s="506"/>
      <c r="BJ373" s="506"/>
      <c r="BK373" s="507"/>
      <c r="BL373" s="506"/>
      <c r="BM373" s="506"/>
      <c r="BN373" s="506"/>
      <c r="BO373" s="506"/>
      <c r="BP373" s="506"/>
      <c r="BQ373" s="506"/>
      <c r="BR373" s="506"/>
      <c r="BS373" s="506"/>
      <c r="BT373" s="506"/>
      <c r="BU373" s="506"/>
      <c r="BV373" s="506"/>
      <c r="BW373" s="506"/>
      <c r="BX373" s="506"/>
      <c r="BZ373" s="506"/>
      <c r="CA373" s="506"/>
      <c r="CD373" s="506"/>
      <c r="CE373" s="506"/>
    </row>
    <row r="374" spans="1:83" ht="11.25" customHeight="1">
      <c r="A374" s="506"/>
      <c r="B374" s="507"/>
      <c r="C374" s="507"/>
      <c r="D374" s="507"/>
      <c r="E374" s="506"/>
      <c r="F374" s="506"/>
      <c r="G374" s="506"/>
      <c r="H374" s="507"/>
      <c r="I374" s="506"/>
      <c r="J374" s="506"/>
      <c r="K374" s="506"/>
      <c r="L374" s="506"/>
      <c r="M374" s="506"/>
      <c r="N374" s="506"/>
      <c r="O374" s="506"/>
      <c r="P374" s="506"/>
      <c r="Q374" s="506"/>
      <c r="R374" s="506"/>
      <c r="S374" s="506"/>
      <c r="T374" s="506"/>
      <c r="U374" s="506"/>
      <c r="V374" s="506"/>
      <c r="W374" s="506"/>
      <c r="X374" s="506"/>
      <c r="Y374" s="506"/>
      <c r="Z374" s="506"/>
      <c r="AA374" s="506"/>
      <c r="AB374" s="506"/>
      <c r="AC374" s="506"/>
      <c r="AD374" s="506"/>
      <c r="AE374" s="506"/>
      <c r="AF374" s="506"/>
      <c r="AG374" s="506"/>
      <c r="AH374" s="506"/>
      <c r="AI374" s="506"/>
      <c r="AJ374" s="507"/>
      <c r="AK374" s="506"/>
      <c r="AL374" s="506"/>
      <c r="AM374" s="506"/>
      <c r="AN374" s="506"/>
      <c r="AO374" s="506"/>
      <c r="AP374" s="506"/>
      <c r="AQ374" s="506"/>
      <c r="AR374" s="506"/>
      <c r="AS374" s="506"/>
      <c r="AT374" s="506"/>
      <c r="AU374" s="506"/>
      <c r="AV374" s="506"/>
      <c r="AW374" s="506"/>
      <c r="AX374" s="507"/>
      <c r="AY374" s="506"/>
      <c r="AZ374" s="506"/>
      <c r="BA374" s="506"/>
      <c r="BB374" s="506"/>
      <c r="BC374" s="506"/>
      <c r="BD374" s="506"/>
      <c r="BE374" s="506"/>
      <c r="BF374" s="506"/>
      <c r="BG374" s="506"/>
      <c r="BH374" s="506"/>
      <c r="BI374" s="506"/>
      <c r="BJ374" s="506"/>
      <c r="BK374" s="507"/>
      <c r="BL374" s="506"/>
      <c r="BM374" s="506"/>
      <c r="BN374" s="506"/>
      <c r="BO374" s="506"/>
      <c r="BP374" s="506"/>
      <c r="BQ374" s="506"/>
      <c r="BR374" s="506"/>
      <c r="BS374" s="506"/>
      <c r="BT374" s="506"/>
      <c r="BU374" s="506"/>
      <c r="BV374" s="506"/>
      <c r="BW374" s="506"/>
      <c r="BX374" s="506"/>
      <c r="BZ374" s="506"/>
      <c r="CA374" s="506"/>
      <c r="CD374" s="506"/>
      <c r="CE374" s="506"/>
    </row>
    <row r="375" spans="1:83" ht="11.25" customHeight="1">
      <c r="A375" s="506"/>
      <c r="B375" s="507"/>
      <c r="C375" s="507"/>
      <c r="D375" s="507"/>
      <c r="E375" s="506"/>
      <c r="F375" s="506"/>
      <c r="G375" s="506"/>
      <c r="H375" s="507"/>
      <c r="I375" s="506"/>
      <c r="J375" s="506"/>
      <c r="K375" s="506"/>
      <c r="L375" s="506"/>
      <c r="M375" s="506"/>
      <c r="N375" s="506"/>
      <c r="O375" s="506"/>
      <c r="P375" s="506"/>
      <c r="Q375" s="506"/>
      <c r="R375" s="506"/>
      <c r="S375" s="506"/>
      <c r="T375" s="506"/>
      <c r="U375" s="506"/>
      <c r="V375" s="506"/>
      <c r="W375" s="506"/>
      <c r="X375" s="506"/>
      <c r="Y375" s="506"/>
      <c r="Z375" s="506"/>
      <c r="AA375" s="506"/>
      <c r="AB375" s="506"/>
      <c r="AC375" s="506"/>
      <c r="AD375" s="506"/>
      <c r="AE375" s="506"/>
      <c r="AF375" s="506"/>
      <c r="AG375" s="506"/>
      <c r="AH375" s="506"/>
      <c r="AI375" s="506"/>
      <c r="AJ375" s="507"/>
      <c r="AK375" s="506"/>
      <c r="AL375" s="506"/>
      <c r="AM375" s="506"/>
      <c r="AN375" s="506"/>
      <c r="AO375" s="506"/>
      <c r="AP375" s="506"/>
      <c r="AQ375" s="506"/>
      <c r="AR375" s="506"/>
      <c r="AS375" s="506"/>
      <c r="AT375" s="506"/>
      <c r="AU375" s="506"/>
      <c r="AV375" s="506"/>
      <c r="AW375" s="506"/>
      <c r="AX375" s="507"/>
      <c r="AY375" s="506"/>
      <c r="AZ375" s="506"/>
      <c r="BA375" s="506"/>
      <c r="BB375" s="506"/>
      <c r="BC375" s="506"/>
      <c r="BD375" s="506"/>
      <c r="BE375" s="506"/>
      <c r="BF375" s="506"/>
      <c r="BG375" s="506"/>
      <c r="BH375" s="506"/>
      <c r="BI375" s="506"/>
      <c r="BJ375" s="506"/>
      <c r="BK375" s="507"/>
      <c r="BL375" s="506"/>
      <c r="BM375" s="506"/>
      <c r="BN375" s="506"/>
      <c r="BO375" s="506"/>
      <c r="BP375" s="506"/>
      <c r="BQ375" s="506"/>
      <c r="BR375" s="506"/>
      <c r="BS375" s="506"/>
      <c r="BT375" s="506"/>
      <c r="BU375" s="506"/>
      <c r="BV375" s="506"/>
      <c r="BW375" s="506"/>
      <c r="BX375" s="506"/>
      <c r="BZ375" s="506"/>
      <c r="CA375" s="506"/>
      <c r="CD375" s="506"/>
      <c r="CE375" s="506"/>
    </row>
    <row r="376" spans="1:83" ht="11.25" customHeight="1">
      <c r="A376" s="506"/>
      <c r="B376" s="507"/>
      <c r="C376" s="507"/>
      <c r="D376" s="507"/>
      <c r="E376" s="506"/>
      <c r="F376" s="506"/>
      <c r="G376" s="506"/>
      <c r="H376" s="507"/>
      <c r="I376" s="506"/>
      <c r="J376" s="506"/>
      <c r="K376" s="506"/>
      <c r="L376" s="506"/>
      <c r="M376" s="506"/>
      <c r="N376" s="506"/>
      <c r="O376" s="506"/>
      <c r="P376" s="506"/>
      <c r="Q376" s="506"/>
      <c r="R376" s="506"/>
      <c r="S376" s="506"/>
      <c r="T376" s="506"/>
      <c r="U376" s="506"/>
      <c r="V376" s="506"/>
      <c r="W376" s="506"/>
      <c r="X376" s="506"/>
      <c r="Y376" s="506"/>
      <c r="Z376" s="506"/>
      <c r="AA376" s="506"/>
      <c r="AB376" s="506"/>
      <c r="AC376" s="506"/>
      <c r="AD376" s="506"/>
      <c r="AE376" s="506"/>
      <c r="AF376" s="506"/>
      <c r="AG376" s="506"/>
      <c r="AH376" s="506"/>
      <c r="AI376" s="506"/>
      <c r="AJ376" s="507"/>
      <c r="AK376" s="506"/>
      <c r="AL376" s="506"/>
      <c r="AM376" s="506"/>
      <c r="AN376" s="506"/>
      <c r="AO376" s="506"/>
      <c r="AP376" s="506"/>
      <c r="AQ376" s="506"/>
      <c r="AR376" s="506"/>
      <c r="AS376" s="506"/>
      <c r="AT376" s="506"/>
      <c r="AU376" s="506"/>
      <c r="AV376" s="506"/>
      <c r="AW376" s="506"/>
      <c r="AX376" s="507"/>
      <c r="AY376" s="506"/>
      <c r="AZ376" s="506"/>
      <c r="BA376" s="506"/>
      <c r="BB376" s="506"/>
      <c r="BC376" s="506"/>
      <c r="BD376" s="506"/>
      <c r="BE376" s="506"/>
      <c r="BF376" s="506"/>
      <c r="BG376" s="506"/>
      <c r="BH376" s="506"/>
      <c r="BI376" s="506"/>
      <c r="BJ376" s="506"/>
      <c r="BK376" s="507"/>
      <c r="BL376" s="506"/>
      <c r="BM376" s="506"/>
      <c r="BN376" s="506"/>
      <c r="BO376" s="506"/>
      <c r="BP376" s="506"/>
      <c r="BQ376" s="506"/>
      <c r="BR376" s="506"/>
      <c r="BS376" s="506"/>
      <c r="BT376" s="506"/>
      <c r="BU376" s="506"/>
      <c r="BV376" s="506"/>
      <c r="BW376" s="506"/>
      <c r="BX376" s="506"/>
      <c r="BZ376" s="506"/>
      <c r="CA376" s="506"/>
      <c r="CD376" s="506"/>
      <c r="CE376" s="506"/>
    </row>
    <row r="377" spans="1:83" ht="11.25" customHeight="1">
      <c r="A377" s="506"/>
      <c r="B377" s="507"/>
      <c r="C377" s="507"/>
      <c r="D377" s="507"/>
      <c r="E377" s="506"/>
      <c r="F377" s="506"/>
      <c r="G377" s="506"/>
      <c r="H377" s="507"/>
      <c r="I377" s="506"/>
      <c r="J377" s="506"/>
      <c r="K377" s="506"/>
      <c r="L377" s="506"/>
      <c r="M377" s="506"/>
      <c r="N377" s="506"/>
      <c r="O377" s="506"/>
      <c r="P377" s="506"/>
      <c r="Q377" s="506"/>
      <c r="R377" s="506"/>
      <c r="S377" s="506"/>
      <c r="T377" s="506"/>
      <c r="U377" s="506"/>
      <c r="V377" s="506"/>
      <c r="W377" s="506"/>
      <c r="X377" s="506"/>
      <c r="Y377" s="506"/>
      <c r="Z377" s="506"/>
      <c r="AA377" s="506"/>
      <c r="AB377" s="506"/>
      <c r="AC377" s="506"/>
      <c r="AD377" s="506"/>
      <c r="AE377" s="506"/>
      <c r="AF377" s="506"/>
      <c r="AG377" s="506"/>
      <c r="AH377" s="506"/>
      <c r="AI377" s="506"/>
      <c r="AJ377" s="507"/>
      <c r="AK377" s="506"/>
      <c r="AL377" s="506"/>
      <c r="AM377" s="506"/>
      <c r="AN377" s="506"/>
      <c r="AO377" s="506"/>
      <c r="AP377" s="506"/>
      <c r="AQ377" s="506"/>
      <c r="AR377" s="506"/>
      <c r="AS377" s="506"/>
      <c r="AT377" s="506"/>
      <c r="AU377" s="506"/>
      <c r="AV377" s="506"/>
      <c r="AW377" s="506"/>
      <c r="AX377" s="507"/>
      <c r="AY377" s="506"/>
      <c r="AZ377" s="506"/>
      <c r="BA377" s="506"/>
      <c r="BB377" s="506"/>
      <c r="BC377" s="506"/>
      <c r="BD377" s="506"/>
      <c r="BE377" s="506"/>
      <c r="BF377" s="506"/>
      <c r="BG377" s="506"/>
      <c r="BH377" s="506"/>
      <c r="BI377" s="506"/>
      <c r="BJ377" s="506"/>
      <c r="BK377" s="507"/>
      <c r="BL377" s="506"/>
      <c r="BM377" s="506"/>
      <c r="BN377" s="506"/>
      <c r="BO377" s="506"/>
      <c r="BP377" s="506"/>
      <c r="BQ377" s="506"/>
      <c r="BR377" s="506"/>
      <c r="BS377" s="506"/>
      <c r="BT377" s="506"/>
      <c r="BU377" s="506"/>
      <c r="BV377" s="506"/>
      <c r="BW377" s="506"/>
      <c r="BX377" s="506"/>
      <c r="BZ377" s="506"/>
      <c r="CA377" s="506"/>
      <c r="CD377" s="506"/>
      <c r="CE377" s="506"/>
    </row>
    <row r="378" spans="1:83" ht="11.25" customHeight="1">
      <c r="A378" s="506"/>
      <c r="B378" s="507"/>
      <c r="C378" s="507"/>
      <c r="D378" s="507"/>
      <c r="E378" s="506"/>
      <c r="F378" s="506"/>
      <c r="G378" s="506"/>
      <c r="H378" s="507"/>
      <c r="I378" s="506"/>
      <c r="J378" s="506"/>
      <c r="K378" s="506"/>
      <c r="L378" s="506"/>
      <c r="M378" s="506"/>
      <c r="N378" s="506"/>
      <c r="O378" s="506"/>
      <c r="P378" s="506"/>
      <c r="Q378" s="506"/>
      <c r="R378" s="506"/>
      <c r="S378" s="506"/>
      <c r="T378" s="506"/>
      <c r="U378" s="506"/>
      <c r="V378" s="506"/>
      <c r="W378" s="506"/>
      <c r="X378" s="506"/>
      <c r="Y378" s="506"/>
      <c r="Z378" s="506"/>
      <c r="AA378" s="506"/>
      <c r="AB378" s="506"/>
      <c r="AC378" s="506"/>
      <c r="AD378" s="506"/>
      <c r="AE378" s="506"/>
      <c r="AF378" s="506"/>
      <c r="AG378" s="506"/>
      <c r="AH378" s="506"/>
      <c r="AI378" s="506"/>
      <c r="AJ378" s="507"/>
      <c r="AK378" s="506"/>
      <c r="AL378" s="506"/>
      <c r="AM378" s="506"/>
      <c r="AN378" s="506"/>
      <c r="AO378" s="506"/>
      <c r="AP378" s="506"/>
      <c r="AQ378" s="506"/>
      <c r="AR378" s="506"/>
      <c r="AS378" s="506"/>
      <c r="AT378" s="506"/>
      <c r="AU378" s="506"/>
      <c r="AV378" s="506"/>
      <c r="AW378" s="506"/>
      <c r="AX378" s="507"/>
      <c r="AY378" s="506"/>
      <c r="AZ378" s="506"/>
      <c r="BA378" s="506"/>
      <c r="BB378" s="506"/>
      <c r="BC378" s="506"/>
      <c r="BD378" s="506"/>
      <c r="BE378" s="506"/>
      <c r="BF378" s="506"/>
      <c r="BG378" s="506"/>
      <c r="BH378" s="506"/>
      <c r="BI378" s="506"/>
      <c r="BJ378" s="506"/>
      <c r="BK378" s="507"/>
      <c r="BL378" s="506"/>
      <c r="BM378" s="506"/>
      <c r="BN378" s="506"/>
      <c r="BO378" s="506"/>
      <c r="BP378" s="506"/>
      <c r="BQ378" s="506"/>
      <c r="BR378" s="506"/>
      <c r="BS378" s="506"/>
      <c r="BT378" s="506"/>
      <c r="BU378" s="506"/>
      <c r="BV378" s="506"/>
      <c r="BW378" s="506"/>
      <c r="BX378" s="506"/>
      <c r="BZ378" s="506"/>
      <c r="CA378" s="506"/>
      <c r="CD378" s="506"/>
      <c r="CE378" s="506"/>
    </row>
    <row r="379" spans="1:83" ht="11.25" customHeight="1">
      <c r="A379" s="506"/>
      <c r="B379" s="507"/>
      <c r="C379" s="507"/>
      <c r="D379" s="507"/>
      <c r="E379" s="506"/>
      <c r="F379" s="506"/>
      <c r="G379" s="506"/>
      <c r="H379" s="507"/>
      <c r="I379" s="506"/>
      <c r="J379" s="506"/>
      <c r="K379" s="506"/>
      <c r="L379" s="506"/>
      <c r="M379" s="506"/>
      <c r="N379" s="506"/>
      <c r="O379" s="506"/>
      <c r="P379" s="506"/>
      <c r="Q379" s="506"/>
      <c r="R379" s="506"/>
      <c r="S379" s="506"/>
      <c r="T379" s="506"/>
      <c r="U379" s="506"/>
      <c r="V379" s="506"/>
      <c r="W379" s="506"/>
      <c r="X379" s="506"/>
      <c r="Y379" s="506"/>
      <c r="Z379" s="506"/>
      <c r="AA379" s="506"/>
      <c r="AB379" s="506"/>
      <c r="AC379" s="506"/>
      <c r="AD379" s="506"/>
      <c r="AE379" s="506"/>
      <c r="AF379" s="506"/>
      <c r="AG379" s="506"/>
      <c r="AH379" s="506"/>
      <c r="AI379" s="506"/>
      <c r="AJ379" s="507"/>
      <c r="AK379" s="506"/>
      <c r="AL379" s="506"/>
      <c r="AM379" s="506"/>
      <c r="AN379" s="506"/>
      <c r="AO379" s="506"/>
      <c r="AP379" s="506"/>
      <c r="AQ379" s="506"/>
      <c r="AR379" s="506"/>
      <c r="AS379" s="506"/>
      <c r="AT379" s="506"/>
      <c r="AU379" s="506"/>
      <c r="AV379" s="506"/>
      <c r="AW379" s="506"/>
      <c r="AX379" s="507"/>
      <c r="AY379" s="506"/>
      <c r="AZ379" s="506"/>
      <c r="BA379" s="506"/>
      <c r="BB379" s="506"/>
      <c r="BC379" s="506"/>
      <c r="BD379" s="506"/>
      <c r="BE379" s="506"/>
      <c r="BF379" s="506"/>
      <c r="BG379" s="506"/>
      <c r="BH379" s="506"/>
      <c r="BI379" s="506"/>
      <c r="BJ379" s="506"/>
      <c r="BK379" s="507"/>
      <c r="BL379" s="506"/>
      <c r="BM379" s="506"/>
      <c r="BN379" s="506"/>
      <c r="BO379" s="506"/>
      <c r="BP379" s="506"/>
      <c r="BQ379" s="506"/>
      <c r="BR379" s="506"/>
      <c r="BS379" s="506"/>
      <c r="BT379" s="506"/>
      <c r="BU379" s="506"/>
      <c r="BV379" s="506"/>
      <c r="BW379" s="506"/>
      <c r="BX379" s="506"/>
      <c r="BZ379" s="506"/>
      <c r="CA379" s="506"/>
      <c r="CD379" s="506"/>
      <c r="CE379" s="506"/>
    </row>
    <row r="380" spans="1:83" ht="11.25" customHeight="1">
      <c r="A380" s="506"/>
      <c r="B380" s="507"/>
      <c r="C380" s="507"/>
      <c r="D380" s="507"/>
      <c r="E380" s="506"/>
      <c r="F380" s="506"/>
      <c r="G380" s="506"/>
      <c r="H380" s="507"/>
      <c r="I380" s="506"/>
      <c r="J380" s="506"/>
      <c r="K380" s="506"/>
      <c r="L380" s="506"/>
      <c r="M380" s="506"/>
      <c r="N380" s="506"/>
      <c r="O380" s="506"/>
      <c r="P380" s="506"/>
      <c r="Q380" s="506"/>
      <c r="R380" s="506"/>
      <c r="S380" s="506"/>
      <c r="T380" s="506"/>
      <c r="U380" s="506"/>
      <c r="V380" s="506"/>
      <c r="W380" s="506"/>
      <c r="X380" s="506"/>
      <c r="Y380" s="506"/>
      <c r="Z380" s="506"/>
      <c r="AA380" s="506"/>
      <c r="AB380" s="506"/>
      <c r="AC380" s="506"/>
      <c r="AD380" s="506"/>
      <c r="AE380" s="506"/>
      <c r="AF380" s="506"/>
      <c r="AG380" s="506"/>
      <c r="AH380" s="506"/>
      <c r="AI380" s="506"/>
      <c r="AJ380" s="507"/>
      <c r="AK380" s="506"/>
      <c r="AL380" s="506"/>
      <c r="AM380" s="506"/>
      <c r="AN380" s="506"/>
      <c r="AO380" s="506"/>
      <c r="AP380" s="506"/>
      <c r="AQ380" s="506"/>
      <c r="AR380" s="506"/>
      <c r="AS380" s="506"/>
      <c r="AT380" s="506"/>
      <c r="AU380" s="506"/>
      <c r="AV380" s="506"/>
      <c r="AW380" s="506"/>
      <c r="AX380" s="507"/>
      <c r="AY380" s="506"/>
      <c r="AZ380" s="506"/>
      <c r="BA380" s="506"/>
      <c r="BB380" s="506"/>
      <c r="BC380" s="506"/>
      <c r="BD380" s="506"/>
      <c r="BE380" s="506"/>
      <c r="BF380" s="506"/>
      <c r="BG380" s="506"/>
      <c r="BH380" s="506"/>
      <c r="BI380" s="506"/>
      <c r="BJ380" s="506"/>
      <c r="BK380" s="507"/>
      <c r="BL380" s="506"/>
      <c r="BM380" s="506"/>
      <c r="BN380" s="506"/>
      <c r="BO380" s="506"/>
      <c r="BP380" s="506"/>
      <c r="BQ380" s="506"/>
      <c r="BR380" s="506"/>
      <c r="BS380" s="506"/>
      <c r="BT380" s="506"/>
      <c r="BU380" s="506"/>
      <c r="BV380" s="506"/>
      <c r="BW380" s="506"/>
      <c r="BX380" s="506"/>
      <c r="BZ380" s="506"/>
      <c r="CA380" s="506"/>
      <c r="CD380" s="506"/>
      <c r="CE380" s="506"/>
    </row>
    <row r="381" spans="1:83" ht="11.25" customHeight="1">
      <c r="A381" s="506"/>
      <c r="B381" s="507"/>
      <c r="C381" s="507"/>
      <c r="D381" s="507"/>
      <c r="E381" s="506"/>
      <c r="F381" s="506"/>
      <c r="G381" s="506"/>
      <c r="H381" s="507"/>
      <c r="I381" s="506"/>
      <c r="J381" s="506"/>
      <c r="K381" s="506"/>
      <c r="L381" s="506"/>
      <c r="M381" s="506"/>
      <c r="N381" s="506"/>
      <c r="O381" s="506"/>
      <c r="P381" s="506"/>
      <c r="Q381" s="506"/>
      <c r="R381" s="506"/>
      <c r="S381" s="506"/>
      <c r="T381" s="506"/>
      <c r="U381" s="506"/>
      <c r="V381" s="506"/>
      <c r="W381" s="506"/>
      <c r="X381" s="506"/>
      <c r="Y381" s="506"/>
      <c r="Z381" s="506"/>
      <c r="AA381" s="506"/>
      <c r="AB381" s="506"/>
      <c r="AC381" s="506"/>
      <c r="AD381" s="506"/>
      <c r="AE381" s="506"/>
      <c r="AF381" s="506"/>
      <c r="AG381" s="506"/>
      <c r="AH381" s="506"/>
      <c r="AI381" s="506"/>
      <c r="AJ381" s="507"/>
      <c r="AK381" s="506"/>
      <c r="AL381" s="506"/>
      <c r="AM381" s="506"/>
      <c r="AN381" s="506"/>
      <c r="AO381" s="506"/>
      <c r="AP381" s="506"/>
      <c r="AQ381" s="506"/>
      <c r="AR381" s="506"/>
      <c r="AS381" s="506"/>
      <c r="AT381" s="506"/>
      <c r="AU381" s="506"/>
      <c r="AV381" s="506"/>
      <c r="AW381" s="506"/>
      <c r="AX381" s="507"/>
      <c r="AY381" s="506"/>
      <c r="AZ381" s="506"/>
      <c r="BA381" s="506"/>
      <c r="BB381" s="506"/>
      <c r="BC381" s="506"/>
      <c r="BD381" s="506"/>
      <c r="BE381" s="506"/>
      <c r="BF381" s="506"/>
      <c r="BG381" s="506"/>
      <c r="BH381" s="506"/>
      <c r="BI381" s="506"/>
      <c r="BJ381" s="506"/>
      <c r="BK381" s="507"/>
      <c r="BL381" s="506"/>
      <c r="BM381" s="506"/>
      <c r="BN381" s="506"/>
      <c r="BO381" s="506"/>
      <c r="BP381" s="506"/>
      <c r="BQ381" s="506"/>
      <c r="BR381" s="506"/>
      <c r="BS381" s="506"/>
      <c r="BT381" s="506"/>
      <c r="BU381" s="506"/>
      <c r="BV381" s="506"/>
      <c r="BW381" s="506"/>
      <c r="BX381" s="506"/>
      <c r="BZ381" s="506"/>
      <c r="CA381" s="506"/>
      <c r="CD381" s="506"/>
      <c r="CE381" s="506"/>
    </row>
    <row r="382" spans="1:83" ht="11.25" customHeight="1">
      <c r="A382" s="506"/>
      <c r="B382" s="507"/>
      <c r="C382" s="507"/>
      <c r="D382" s="507"/>
      <c r="E382" s="506"/>
      <c r="F382" s="506"/>
      <c r="G382" s="506"/>
      <c r="H382" s="507"/>
      <c r="I382" s="506"/>
      <c r="J382" s="506"/>
      <c r="K382" s="506"/>
      <c r="L382" s="506"/>
      <c r="M382" s="506"/>
      <c r="N382" s="506"/>
      <c r="O382" s="506"/>
      <c r="P382" s="506"/>
      <c r="Q382" s="506"/>
      <c r="R382" s="506"/>
      <c r="S382" s="506"/>
      <c r="T382" s="506"/>
      <c r="U382" s="506"/>
      <c r="V382" s="506"/>
      <c r="W382" s="506"/>
      <c r="X382" s="506"/>
      <c r="Y382" s="506"/>
      <c r="Z382" s="506"/>
      <c r="AA382" s="506"/>
      <c r="AB382" s="506"/>
      <c r="AC382" s="506"/>
      <c r="AD382" s="506"/>
      <c r="AE382" s="506"/>
      <c r="AF382" s="506"/>
      <c r="AG382" s="506"/>
      <c r="AH382" s="506"/>
      <c r="AI382" s="506"/>
      <c r="AJ382" s="507"/>
      <c r="AK382" s="506"/>
      <c r="AL382" s="506"/>
      <c r="AM382" s="506"/>
      <c r="AN382" s="506"/>
      <c r="AO382" s="506"/>
      <c r="AP382" s="506"/>
      <c r="AQ382" s="506"/>
      <c r="AR382" s="506"/>
      <c r="AS382" s="506"/>
      <c r="AT382" s="506"/>
      <c r="AU382" s="506"/>
      <c r="AV382" s="506"/>
      <c r="AW382" s="506"/>
      <c r="AX382" s="507"/>
      <c r="AY382" s="506"/>
      <c r="AZ382" s="506"/>
      <c r="BA382" s="506"/>
      <c r="BB382" s="506"/>
      <c r="BC382" s="506"/>
      <c r="BD382" s="506"/>
      <c r="BE382" s="506"/>
      <c r="BF382" s="506"/>
      <c r="BG382" s="506"/>
      <c r="BH382" s="506"/>
      <c r="BI382" s="506"/>
      <c r="BJ382" s="506"/>
      <c r="BK382" s="507"/>
      <c r="BL382" s="506"/>
      <c r="BM382" s="506"/>
      <c r="BN382" s="506"/>
      <c r="BO382" s="506"/>
      <c r="BP382" s="506"/>
      <c r="BQ382" s="506"/>
      <c r="BR382" s="506"/>
      <c r="BS382" s="506"/>
      <c r="BT382" s="506"/>
      <c r="BU382" s="506"/>
      <c r="BV382" s="506"/>
      <c r="BW382" s="506"/>
      <c r="BX382" s="506"/>
      <c r="BZ382" s="506"/>
      <c r="CA382" s="506"/>
      <c r="CD382" s="506"/>
      <c r="CE382" s="506"/>
    </row>
    <row r="383" spans="1:83" ht="11.25" customHeight="1">
      <c r="A383" s="506"/>
      <c r="B383" s="507"/>
      <c r="C383" s="507"/>
      <c r="D383" s="507"/>
      <c r="E383" s="506"/>
      <c r="F383" s="506"/>
      <c r="G383" s="506"/>
      <c r="H383" s="507"/>
      <c r="I383" s="506"/>
      <c r="J383" s="506"/>
      <c r="K383" s="506"/>
      <c r="L383" s="506"/>
      <c r="M383" s="506"/>
      <c r="N383" s="506"/>
      <c r="O383" s="506"/>
      <c r="P383" s="506"/>
      <c r="Q383" s="506"/>
      <c r="R383" s="506"/>
      <c r="S383" s="506"/>
      <c r="T383" s="506"/>
      <c r="U383" s="506"/>
      <c r="V383" s="506"/>
      <c r="W383" s="506"/>
      <c r="X383" s="506"/>
      <c r="Y383" s="506"/>
      <c r="Z383" s="506"/>
      <c r="AA383" s="506"/>
      <c r="AB383" s="506"/>
      <c r="AC383" s="506"/>
      <c r="AD383" s="506"/>
      <c r="AE383" s="506"/>
      <c r="AF383" s="506"/>
      <c r="AG383" s="506"/>
      <c r="AH383" s="506"/>
      <c r="AI383" s="506"/>
      <c r="AJ383" s="507"/>
      <c r="AK383" s="506"/>
      <c r="AL383" s="506"/>
      <c r="AM383" s="506"/>
      <c r="AN383" s="506"/>
      <c r="AO383" s="506"/>
      <c r="AP383" s="506"/>
      <c r="AQ383" s="506"/>
      <c r="AR383" s="506"/>
      <c r="AS383" s="506"/>
      <c r="AT383" s="506"/>
      <c r="AU383" s="506"/>
      <c r="AV383" s="506"/>
      <c r="AW383" s="506"/>
      <c r="AX383" s="507"/>
      <c r="AY383" s="506"/>
      <c r="AZ383" s="506"/>
      <c r="BA383" s="506"/>
      <c r="BB383" s="506"/>
      <c r="BC383" s="506"/>
      <c r="BD383" s="506"/>
      <c r="BE383" s="506"/>
      <c r="BF383" s="506"/>
      <c r="BG383" s="506"/>
      <c r="BH383" s="506"/>
      <c r="BI383" s="506"/>
      <c r="BJ383" s="506"/>
      <c r="BK383" s="507"/>
      <c r="BL383" s="506"/>
      <c r="BM383" s="506"/>
      <c r="BN383" s="506"/>
      <c r="BO383" s="506"/>
      <c r="BP383" s="506"/>
      <c r="BQ383" s="506"/>
      <c r="BR383" s="506"/>
      <c r="BS383" s="506"/>
      <c r="BT383" s="506"/>
      <c r="BU383" s="506"/>
      <c r="BV383" s="506"/>
      <c r="BW383" s="506"/>
      <c r="BX383" s="506"/>
      <c r="BZ383" s="506"/>
      <c r="CA383" s="506"/>
      <c r="CD383" s="506"/>
      <c r="CE383" s="506"/>
    </row>
    <row r="384" spans="1:83" ht="11.25" customHeight="1">
      <c r="A384" s="506"/>
      <c r="B384" s="507"/>
      <c r="C384" s="507"/>
      <c r="D384" s="507"/>
      <c r="E384" s="506"/>
      <c r="F384" s="506"/>
      <c r="G384" s="506"/>
      <c r="H384" s="507"/>
      <c r="I384" s="506"/>
      <c r="J384" s="506"/>
      <c r="K384" s="506"/>
      <c r="L384" s="506"/>
      <c r="M384" s="506"/>
      <c r="N384" s="506"/>
      <c r="O384" s="506"/>
      <c r="P384" s="506"/>
      <c r="Q384" s="506"/>
      <c r="R384" s="506"/>
      <c r="S384" s="506"/>
      <c r="T384" s="506"/>
      <c r="U384" s="506"/>
      <c r="V384" s="506"/>
      <c r="W384" s="506"/>
      <c r="X384" s="506"/>
      <c r="Y384" s="506"/>
      <c r="Z384" s="506"/>
      <c r="AA384" s="506"/>
      <c r="AB384" s="506"/>
      <c r="AC384" s="506"/>
      <c r="AD384" s="506"/>
      <c r="AE384" s="506"/>
      <c r="AF384" s="506"/>
      <c r="AG384" s="506"/>
      <c r="AH384" s="506"/>
      <c r="AI384" s="506"/>
      <c r="AJ384" s="507"/>
      <c r="AK384" s="506"/>
      <c r="AL384" s="506"/>
      <c r="AM384" s="506"/>
      <c r="AN384" s="506"/>
      <c r="AO384" s="506"/>
      <c r="AP384" s="506"/>
      <c r="AQ384" s="506"/>
      <c r="AR384" s="506"/>
      <c r="AS384" s="506"/>
      <c r="AT384" s="506"/>
      <c r="AU384" s="506"/>
      <c r="AV384" s="506"/>
      <c r="AW384" s="506"/>
      <c r="AX384" s="507"/>
      <c r="AY384" s="506"/>
      <c r="AZ384" s="506"/>
      <c r="BA384" s="506"/>
      <c r="BB384" s="506"/>
      <c r="BC384" s="506"/>
      <c r="BD384" s="506"/>
      <c r="BE384" s="506"/>
      <c r="BF384" s="506"/>
      <c r="BG384" s="506"/>
      <c r="BH384" s="506"/>
      <c r="BI384" s="506"/>
      <c r="BJ384" s="506"/>
      <c r="BK384" s="507"/>
      <c r="BL384" s="506"/>
      <c r="BM384" s="506"/>
      <c r="BN384" s="506"/>
      <c r="BO384" s="506"/>
      <c r="BP384" s="506"/>
      <c r="BQ384" s="506"/>
      <c r="BR384" s="506"/>
      <c r="BS384" s="506"/>
      <c r="BT384" s="506"/>
      <c r="BU384" s="506"/>
      <c r="BV384" s="506"/>
      <c r="BW384" s="506"/>
      <c r="BX384" s="506"/>
      <c r="BZ384" s="506"/>
      <c r="CA384" s="506"/>
      <c r="CD384" s="506"/>
      <c r="CE384" s="506"/>
    </row>
    <row r="385" spans="1:83" ht="11.25" customHeight="1">
      <c r="A385" s="506"/>
      <c r="B385" s="507"/>
      <c r="C385" s="507"/>
      <c r="D385" s="507"/>
      <c r="E385" s="506"/>
      <c r="F385" s="506"/>
      <c r="G385" s="506"/>
      <c r="H385" s="507"/>
      <c r="I385" s="506"/>
      <c r="J385" s="506"/>
      <c r="K385" s="506"/>
      <c r="L385" s="506"/>
      <c r="M385" s="506"/>
      <c r="N385" s="506"/>
      <c r="O385" s="506"/>
      <c r="P385" s="506"/>
      <c r="Q385" s="506"/>
      <c r="R385" s="506"/>
      <c r="S385" s="506"/>
      <c r="T385" s="506"/>
      <c r="U385" s="506"/>
      <c r="V385" s="506"/>
      <c r="W385" s="506"/>
      <c r="X385" s="506"/>
      <c r="Y385" s="506"/>
      <c r="Z385" s="506"/>
      <c r="AA385" s="506"/>
      <c r="AB385" s="506"/>
      <c r="AC385" s="506"/>
      <c r="AD385" s="506"/>
      <c r="AE385" s="506"/>
      <c r="AF385" s="506"/>
      <c r="AG385" s="506"/>
      <c r="AH385" s="506"/>
      <c r="AI385" s="506"/>
      <c r="AJ385" s="507"/>
      <c r="AK385" s="506"/>
      <c r="AL385" s="506"/>
      <c r="AM385" s="506"/>
      <c r="AN385" s="506"/>
      <c r="AO385" s="506"/>
      <c r="AP385" s="506"/>
      <c r="AQ385" s="506"/>
      <c r="AR385" s="506"/>
      <c r="AS385" s="506"/>
      <c r="AT385" s="506"/>
      <c r="AU385" s="506"/>
      <c r="AV385" s="506"/>
      <c r="AW385" s="506"/>
      <c r="AX385" s="507"/>
      <c r="AY385" s="506"/>
      <c r="AZ385" s="506"/>
      <c r="BA385" s="506"/>
      <c r="BB385" s="506"/>
      <c r="BC385" s="506"/>
      <c r="BD385" s="506"/>
      <c r="BE385" s="506"/>
      <c r="BF385" s="506"/>
      <c r="BG385" s="506"/>
      <c r="BH385" s="506"/>
      <c r="BI385" s="506"/>
      <c r="BJ385" s="506"/>
      <c r="BK385" s="507"/>
      <c r="BL385" s="506"/>
      <c r="BM385" s="506"/>
      <c r="BN385" s="506"/>
      <c r="BO385" s="506"/>
      <c r="BP385" s="506"/>
      <c r="BQ385" s="506"/>
      <c r="BR385" s="506"/>
      <c r="BS385" s="506"/>
      <c r="BT385" s="506"/>
      <c r="BU385" s="506"/>
      <c r="BV385" s="506"/>
      <c r="BW385" s="506"/>
      <c r="BX385" s="506"/>
      <c r="BZ385" s="506"/>
      <c r="CA385" s="506"/>
      <c r="CD385" s="506"/>
      <c r="CE385" s="506"/>
    </row>
    <row r="386" spans="1:83" ht="11.25" customHeight="1">
      <c r="A386" s="506"/>
      <c r="B386" s="507"/>
      <c r="C386" s="507"/>
      <c r="D386" s="507"/>
      <c r="E386" s="506"/>
      <c r="F386" s="506"/>
      <c r="G386" s="506"/>
      <c r="H386" s="507"/>
      <c r="I386" s="506"/>
      <c r="J386" s="506"/>
      <c r="K386" s="506"/>
      <c r="L386" s="506"/>
      <c r="M386" s="506"/>
      <c r="N386" s="506"/>
      <c r="O386" s="506"/>
      <c r="P386" s="506"/>
      <c r="Q386" s="506"/>
      <c r="R386" s="506"/>
      <c r="S386" s="506"/>
      <c r="T386" s="506"/>
      <c r="U386" s="506"/>
      <c r="V386" s="506"/>
      <c r="W386" s="506"/>
      <c r="X386" s="506"/>
      <c r="Y386" s="506"/>
      <c r="Z386" s="506"/>
      <c r="AA386" s="506"/>
      <c r="AB386" s="506"/>
      <c r="AC386" s="506"/>
      <c r="AD386" s="506"/>
      <c r="AE386" s="506"/>
      <c r="AF386" s="506"/>
      <c r="AG386" s="506"/>
      <c r="AH386" s="506"/>
      <c r="AI386" s="506"/>
      <c r="AJ386" s="507"/>
      <c r="AK386" s="506"/>
      <c r="AL386" s="506"/>
      <c r="AM386" s="506"/>
      <c r="AN386" s="506"/>
      <c r="AO386" s="506"/>
      <c r="AP386" s="506"/>
      <c r="AQ386" s="506"/>
      <c r="AR386" s="506"/>
      <c r="AS386" s="506"/>
      <c r="AT386" s="506"/>
      <c r="AU386" s="506"/>
      <c r="AV386" s="506"/>
      <c r="AW386" s="506"/>
      <c r="AX386" s="507"/>
      <c r="AY386" s="506"/>
      <c r="AZ386" s="506"/>
      <c r="BA386" s="506"/>
      <c r="BB386" s="506"/>
      <c r="BC386" s="506"/>
      <c r="BD386" s="506"/>
      <c r="BE386" s="506"/>
      <c r="BF386" s="506"/>
      <c r="BG386" s="506"/>
      <c r="BH386" s="506"/>
      <c r="BI386" s="506"/>
      <c r="BJ386" s="506"/>
      <c r="BK386" s="507"/>
      <c r="BL386" s="506"/>
      <c r="BM386" s="506"/>
      <c r="BN386" s="506"/>
      <c r="BO386" s="506"/>
      <c r="BP386" s="506"/>
      <c r="BQ386" s="506"/>
      <c r="BR386" s="506"/>
      <c r="BS386" s="506"/>
      <c r="BT386" s="506"/>
      <c r="BU386" s="506"/>
      <c r="BV386" s="506"/>
      <c r="BW386" s="506"/>
      <c r="BX386" s="506"/>
      <c r="BZ386" s="506"/>
      <c r="CA386" s="506"/>
      <c r="CD386" s="506"/>
      <c r="CE386" s="506"/>
    </row>
    <row r="387" spans="1:83" ht="11.25" customHeight="1">
      <c r="A387" s="506"/>
      <c r="B387" s="507"/>
      <c r="C387" s="507"/>
      <c r="D387" s="507"/>
      <c r="E387" s="506"/>
      <c r="F387" s="506"/>
      <c r="G387" s="506"/>
      <c r="H387" s="507"/>
      <c r="I387" s="506"/>
      <c r="J387" s="506"/>
      <c r="K387" s="506"/>
      <c r="L387" s="506"/>
      <c r="M387" s="506"/>
      <c r="N387" s="506"/>
      <c r="O387" s="506"/>
      <c r="P387" s="506"/>
      <c r="Q387" s="506"/>
      <c r="R387" s="506"/>
      <c r="S387" s="506"/>
      <c r="T387" s="506"/>
      <c r="U387" s="506"/>
      <c r="V387" s="506"/>
      <c r="W387" s="506"/>
      <c r="X387" s="506"/>
      <c r="Y387" s="506"/>
      <c r="Z387" s="506"/>
      <c r="AA387" s="506"/>
      <c r="AB387" s="506"/>
      <c r="AC387" s="506"/>
      <c r="AD387" s="506"/>
      <c r="AE387" s="506"/>
      <c r="AF387" s="506"/>
      <c r="AG387" s="506"/>
      <c r="AH387" s="506"/>
      <c r="AI387" s="506"/>
      <c r="AJ387" s="507"/>
      <c r="AK387" s="506"/>
      <c r="AL387" s="506"/>
      <c r="AM387" s="506"/>
      <c r="AN387" s="506"/>
      <c r="AO387" s="506"/>
      <c r="AP387" s="506"/>
      <c r="AQ387" s="506"/>
      <c r="AR387" s="506"/>
      <c r="AS387" s="506"/>
      <c r="AT387" s="506"/>
      <c r="AU387" s="506"/>
      <c r="AV387" s="506"/>
      <c r="AW387" s="506"/>
      <c r="AX387" s="507"/>
      <c r="AY387" s="506"/>
      <c r="AZ387" s="506"/>
      <c r="BA387" s="506"/>
      <c r="BB387" s="506"/>
      <c r="BC387" s="506"/>
      <c r="BD387" s="506"/>
      <c r="BE387" s="506"/>
      <c r="BF387" s="506"/>
      <c r="BG387" s="506"/>
      <c r="BH387" s="506"/>
      <c r="BI387" s="506"/>
      <c r="BJ387" s="506"/>
      <c r="BK387" s="507"/>
      <c r="BL387" s="506"/>
      <c r="BM387" s="506"/>
      <c r="BN387" s="506"/>
      <c r="BO387" s="506"/>
      <c r="BP387" s="506"/>
      <c r="BQ387" s="506"/>
      <c r="BR387" s="506"/>
      <c r="BS387" s="506"/>
      <c r="BT387" s="506"/>
      <c r="BU387" s="506"/>
      <c r="BV387" s="506"/>
      <c r="BW387" s="506"/>
      <c r="BX387" s="506"/>
      <c r="BZ387" s="506"/>
      <c r="CA387" s="506"/>
      <c r="CD387" s="506"/>
      <c r="CE387" s="506"/>
    </row>
    <row r="388" spans="1:83" ht="11.25" customHeight="1">
      <c r="A388" s="506"/>
      <c r="B388" s="507"/>
      <c r="C388" s="507"/>
      <c r="D388" s="507"/>
      <c r="E388" s="506"/>
      <c r="F388" s="506"/>
      <c r="G388" s="506"/>
      <c r="H388" s="507"/>
      <c r="I388" s="506"/>
      <c r="J388" s="506"/>
      <c r="K388" s="506"/>
      <c r="L388" s="506"/>
      <c r="M388" s="506"/>
      <c r="N388" s="506"/>
      <c r="O388" s="506"/>
      <c r="P388" s="506"/>
      <c r="Q388" s="506"/>
      <c r="R388" s="506"/>
      <c r="S388" s="506"/>
      <c r="T388" s="506"/>
      <c r="U388" s="506"/>
      <c r="V388" s="506"/>
      <c r="W388" s="506"/>
      <c r="X388" s="506"/>
      <c r="Y388" s="506"/>
      <c r="Z388" s="506"/>
      <c r="AA388" s="506"/>
      <c r="AB388" s="506"/>
      <c r="AC388" s="506"/>
      <c r="AD388" s="506"/>
      <c r="AE388" s="506"/>
      <c r="AF388" s="506"/>
      <c r="AG388" s="506"/>
      <c r="AH388" s="506"/>
      <c r="AI388" s="506"/>
      <c r="AJ388" s="507"/>
      <c r="AK388" s="506"/>
      <c r="AL388" s="506"/>
      <c r="AM388" s="506"/>
      <c r="AN388" s="506"/>
      <c r="AO388" s="506"/>
      <c r="AP388" s="506"/>
      <c r="AQ388" s="506"/>
      <c r="AR388" s="506"/>
      <c r="AS388" s="506"/>
      <c r="AT388" s="506"/>
      <c r="AU388" s="506"/>
      <c r="AV388" s="506"/>
      <c r="AW388" s="506"/>
      <c r="AX388" s="507"/>
      <c r="AY388" s="506"/>
      <c r="AZ388" s="506"/>
      <c r="BA388" s="506"/>
      <c r="BB388" s="506"/>
      <c r="BC388" s="506"/>
      <c r="BD388" s="506"/>
      <c r="BE388" s="506"/>
      <c r="BF388" s="506"/>
      <c r="BG388" s="506"/>
      <c r="BH388" s="506"/>
      <c r="BI388" s="506"/>
      <c r="BJ388" s="506"/>
      <c r="BK388" s="507"/>
      <c r="BL388" s="506"/>
      <c r="BM388" s="506"/>
      <c r="BN388" s="506"/>
      <c r="BO388" s="506"/>
      <c r="BP388" s="506"/>
      <c r="BQ388" s="506"/>
      <c r="BR388" s="506"/>
      <c r="BS388" s="506"/>
      <c r="BT388" s="506"/>
      <c r="BU388" s="506"/>
      <c r="BV388" s="506"/>
      <c r="BW388" s="506"/>
      <c r="BX388" s="506"/>
      <c r="BZ388" s="506"/>
      <c r="CA388" s="506"/>
      <c r="CD388" s="506"/>
      <c r="CE388" s="506"/>
    </row>
    <row r="389" spans="1:83" ht="11.25" customHeight="1">
      <c r="A389" s="506"/>
      <c r="B389" s="507"/>
      <c r="C389" s="507"/>
      <c r="D389" s="507"/>
      <c r="E389" s="506"/>
      <c r="F389" s="506"/>
      <c r="G389" s="506"/>
      <c r="H389" s="507"/>
      <c r="I389" s="506"/>
      <c r="J389" s="506"/>
      <c r="K389" s="506"/>
      <c r="L389" s="506"/>
      <c r="M389" s="506"/>
      <c r="N389" s="506"/>
      <c r="O389" s="506"/>
      <c r="P389" s="506"/>
      <c r="Q389" s="506"/>
      <c r="R389" s="506"/>
      <c r="S389" s="506"/>
      <c r="T389" s="506"/>
      <c r="U389" s="506"/>
      <c r="V389" s="506"/>
      <c r="W389" s="506"/>
      <c r="X389" s="506"/>
      <c r="Y389" s="506"/>
      <c r="Z389" s="506"/>
      <c r="AA389" s="506"/>
      <c r="AB389" s="506"/>
      <c r="AC389" s="506"/>
      <c r="AD389" s="506"/>
      <c r="AE389" s="506"/>
      <c r="AF389" s="506"/>
      <c r="AG389" s="506"/>
      <c r="AH389" s="506"/>
      <c r="AI389" s="506"/>
      <c r="AJ389" s="507"/>
      <c r="AK389" s="506"/>
      <c r="AL389" s="506"/>
      <c r="AM389" s="506"/>
      <c r="AN389" s="506"/>
      <c r="AO389" s="506"/>
      <c r="AP389" s="506"/>
      <c r="AQ389" s="506"/>
      <c r="AR389" s="506"/>
      <c r="AS389" s="506"/>
      <c r="AT389" s="506"/>
      <c r="AU389" s="506"/>
      <c r="AV389" s="506"/>
      <c r="AW389" s="506"/>
      <c r="AX389" s="507"/>
      <c r="AY389" s="506"/>
      <c r="AZ389" s="506"/>
      <c r="BA389" s="506"/>
      <c r="BB389" s="506"/>
      <c r="BC389" s="506"/>
      <c r="BD389" s="506"/>
      <c r="BE389" s="506"/>
      <c r="BF389" s="506"/>
      <c r="BG389" s="506"/>
      <c r="BH389" s="506"/>
      <c r="BI389" s="506"/>
      <c r="BJ389" s="506"/>
      <c r="BK389" s="507"/>
      <c r="BL389" s="506"/>
      <c r="BM389" s="506"/>
      <c r="BN389" s="506"/>
      <c r="BO389" s="506"/>
      <c r="BP389" s="506"/>
      <c r="BQ389" s="506"/>
      <c r="BR389" s="506"/>
      <c r="BS389" s="506"/>
      <c r="BT389" s="506"/>
      <c r="BU389" s="506"/>
      <c r="BV389" s="506"/>
      <c r="BW389" s="506"/>
      <c r="BX389" s="506"/>
      <c r="BZ389" s="506"/>
      <c r="CA389" s="506"/>
      <c r="CD389" s="506"/>
      <c r="CE389" s="506"/>
    </row>
    <row r="390" spans="1:83" ht="11.25" customHeight="1">
      <c r="A390" s="506"/>
      <c r="B390" s="507"/>
      <c r="C390" s="507"/>
      <c r="D390" s="507"/>
      <c r="E390" s="506"/>
      <c r="F390" s="506"/>
      <c r="G390" s="506"/>
      <c r="H390" s="507"/>
      <c r="I390" s="506"/>
      <c r="J390" s="506"/>
      <c r="K390" s="506"/>
      <c r="L390" s="506"/>
      <c r="M390" s="506"/>
      <c r="N390" s="506"/>
      <c r="O390" s="506"/>
      <c r="P390" s="506"/>
      <c r="Q390" s="506"/>
      <c r="R390" s="506"/>
      <c r="S390" s="506"/>
      <c r="T390" s="506"/>
      <c r="U390" s="506"/>
      <c r="V390" s="506"/>
      <c r="W390" s="506"/>
      <c r="X390" s="506"/>
      <c r="Y390" s="506"/>
      <c r="Z390" s="506"/>
      <c r="AA390" s="506"/>
      <c r="AB390" s="506"/>
      <c r="AC390" s="506"/>
      <c r="AD390" s="506"/>
      <c r="AE390" s="506"/>
      <c r="AF390" s="506"/>
      <c r="AG390" s="506"/>
      <c r="AH390" s="506"/>
      <c r="AI390" s="506"/>
      <c r="AJ390" s="507"/>
      <c r="AK390" s="506"/>
      <c r="AL390" s="506"/>
      <c r="AM390" s="506"/>
      <c r="AN390" s="506"/>
      <c r="AO390" s="506"/>
      <c r="AP390" s="506"/>
      <c r="AQ390" s="506"/>
      <c r="AR390" s="506"/>
      <c r="AS390" s="506"/>
      <c r="AT390" s="506"/>
      <c r="AU390" s="506"/>
      <c r="AV390" s="506"/>
      <c r="AW390" s="506"/>
      <c r="AX390" s="507"/>
      <c r="AY390" s="506"/>
      <c r="AZ390" s="506"/>
      <c r="BA390" s="506"/>
      <c r="BB390" s="506"/>
      <c r="BC390" s="506"/>
      <c r="BD390" s="506"/>
      <c r="BE390" s="506"/>
      <c r="BF390" s="506"/>
      <c r="BG390" s="506"/>
      <c r="BH390" s="506"/>
      <c r="BI390" s="506"/>
      <c r="BJ390" s="506"/>
      <c r="BK390" s="507"/>
      <c r="BL390" s="506"/>
      <c r="BM390" s="506"/>
      <c r="BN390" s="506"/>
      <c r="BO390" s="506"/>
      <c r="BP390" s="506"/>
      <c r="BQ390" s="506"/>
      <c r="BR390" s="506"/>
      <c r="BS390" s="506"/>
      <c r="BT390" s="506"/>
      <c r="BU390" s="506"/>
      <c r="BV390" s="506"/>
      <c r="BW390" s="506"/>
      <c r="BX390" s="506"/>
      <c r="BZ390" s="506"/>
      <c r="CA390" s="506"/>
      <c r="CD390" s="506"/>
      <c r="CE390" s="506"/>
    </row>
    <row r="391" spans="1:83" ht="11.25" customHeight="1">
      <c r="A391" s="506"/>
      <c r="B391" s="507"/>
      <c r="C391" s="507"/>
      <c r="D391" s="507"/>
      <c r="E391" s="506"/>
      <c r="F391" s="506"/>
      <c r="G391" s="506"/>
      <c r="H391" s="507"/>
      <c r="I391" s="506"/>
      <c r="J391" s="506"/>
      <c r="K391" s="506"/>
      <c r="L391" s="506"/>
      <c r="M391" s="506"/>
      <c r="N391" s="506"/>
      <c r="O391" s="506"/>
      <c r="P391" s="506"/>
      <c r="Q391" s="506"/>
      <c r="R391" s="506"/>
      <c r="S391" s="506"/>
      <c r="T391" s="506"/>
      <c r="U391" s="506"/>
      <c r="V391" s="506"/>
      <c r="W391" s="506"/>
      <c r="X391" s="506"/>
      <c r="Y391" s="506"/>
      <c r="Z391" s="506"/>
      <c r="AA391" s="506"/>
      <c r="AB391" s="506"/>
      <c r="AC391" s="506"/>
      <c r="AD391" s="506"/>
      <c r="AE391" s="506"/>
      <c r="AF391" s="506"/>
      <c r="AG391" s="506"/>
      <c r="AH391" s="506"/>
      <c r="AI391" s="506"/>
      <c r="AJ391" s="507"/>
      <c r="AK391" s="506"/>
      <c r="AL391" s="506"/>
      <c r="AM391" s="506"/>
      <c r="AN391" s="506"/>
      <c r="AO391" s="506"/>
      <c r="AP391" s="506"/>
      <c r="AQ391" s="506"/>
      <c r="AR391" s="506"/>
      <c r="AS391" s="506"/>
      <c r="AT391" s="506"/>
      <c r="AU391" s="506"/>
      <c r="AV391" s="506"/>
      <c r="AW391" s="506"/>
      <c r="AX391" s="507"/>
      <c r="AY391" s="506"/>
      <c r="AZ391" s="506"/>
      <c r="BA391" s="506"/>
      <c r="BB391" s="506"/>
      <c r="BC391" s="506"/>
      <c r="BD391" s="506"/>
      <c r="BE391" s="506"/>
      <c r="BF391" s="506"/>
      <c r="BG391" s="506"/>
      <c r="BH391" s="506"/>
      <c r="BI391" s="506"/>
      <c r="BJ391" s="506"/>
      <c r="BK391" s="507"/>
      <c r="BL391" s="506"/>
      <c r="BM391" s="506"/>
      <c r="BN391" s="506"/>
      <c r="BO391" s="506"/>
      <c r="BP391" s="506"/>
      <c r="BQ391" s="506"/>
      <c r="BR391" s="506"/>
      <c r="BS391" s="506"/>
      <c r="BT391" s="506"/>
      <c r="BU391" s="506"/>
      <c r="BV391" s="506"/>
      <c r="BW391" s="506"/>
      <c r="BX391" s="506"/>
      <c r="BZ391" s="506"/>
      <c r="CA391" s="506"/>
      <c r="CD391" s="506"/>
      <c r="CE391" s="506"/>
    </row>
    <row r="392" spans="1:83" ht="11.25" customHeight="1">
      <c r="A392" s="506"/>
      <c r="B392" s="507"/>
      <c r="C392" s="507"/>
      <c r="D392" s="507"/>
      <c r="E392" s="506"/>
      <c r="F392" s="506"/>
      <c r="G392" s="506"/>
      <c r="H392" s="507"/>
      <c r="I392" s="506"/>
      <c r="J392" s="506"/>
      <c r="K392" s="506"/>
      <c r="L392" s="506"/>
      <c r="M392" s="506"/>
      <c r="N392" s="506"/>
      <c r="O392" s="506"/>
      <c r="P392" s="506"/>
      <c r="Q392" s="506"/>
      <c r="R392" s="506"/>
      <c r="S392" s="506"/>
      <c r="T392" s="506"/>
      <c r="U392" s="506"/>
      <c r="V392" s="506"/>
      <c r="W392" s="506"/>
      <c r="X392" s="506"/>
      <c r="Y392" s="506"/>
      <c r="Z392" s="506"/>
      <c r="AA392" s="506"/>
      <c r="AB392" s="506"/>
      <c r="AC392" s="506"/>
      <c r="AD392" s="506"/>
      <c r="AE392" s="506"/>
      <c r="AF392" s="506"/>
      <c r="AG392" s="506"/>
      <c r="AH392" s="506"/>
      <c r="AI392" s="506"/>
      <c r="AJ392" s="507"/>
      <c r="AK392" s="506"/>
      <c r="AL392" s="506"/>
      <c r="AM392" s="506"/>
      <c r="AN392" s="506"/>
      <c r="AO392" s="506"/>
      <c r="AP392" s="506"/>
      <c r="AQ392" s="506"/>
      <c r="AR392" s="506"/>
      <c r="AS392" s="506"/>
      <c r="AT392" s="506"/>
      <c r="AU392" s="506"/>
      <c r="AV392" s="506"/>
      <c r="AW392" s="506"/>
      <c r="AX392" s="507"/>
      <c r="AY392" s="506"/>
      <c r="AZ392" s="506"/>
      <c r="BA392" s="506"/>
      <c r="BB392" s="506"/>
      <c r="BC392" s="506"/>
      <c r="BD392" s="506"/>
      <c r="BE392" s="506"/>
      <c r="BF392" s="506"/>
      <c r="BG392" s="506"/>
      <c r="BH392" s="506"/>
      <c r="BI392" s="506"/>
      <c r="BJ392" s="506"/>
      <c r="BK392" s="507"/>
      <c r="BL392" s="506"/>
      <c r="BM392" s="506"/>
      <c r="BN392" s="506"/>
      <c r="BO392" s="506"/>
      <c r="BP392" s="506"/>
      <c r="BQ392" s="506"/>
      <c r="BR392" s="506"/>
      <c r="BS392" s="506"/>
      <c r="BT392" s="506"/>
      <c r="BU392" s="506"/>
      <c r="BV392" s="506"/>
      <c r="BW392" s="506"/>
      <c r="BX392" s="506"/>
      <c r="BZ392" s="506"/>
      <c r="CA392" s="506"/>
      <c r="CD392" s="506"/>
      <c r="CE392" s="506"/>
    </row>
    <row r="393" spans="1:83" ht="11.25" customHeight="1">
      <c r="A393" s="506"/>
      <c r="B393" s="507"/>
      <c r="C393" s="507"/>
      <c r="D393" s="507"/>
      <c r="E393" s="506"/>
      <c r="F393" s="506"/>
      <c r="G393" s="506"/>
      <c r="H393" s="507"/>
      <c r="I393" s="506"/>
      <c r="J393" s="506"/>
      <c r="K393" s="506"/>
      <c r="L393" s="506"/>
      <c r="M393" s="506"/>
      <c r="N393" s="506"/>
      <c r="O393" s="506"/>
      <c r="P393" s="506"/>
      <c r="Q393" s="506"/>
      <c r="R393" s="506"/>
      <c r="S393" s="506"/>
      <c r="T393" s="506"/>
      <c r="U393" s="506"/>
      <c r="V393" s="506"/>
      <c r="W393" s="506"/>
      <c r="X393" s="506"/>
      <c r="Y393" s="506"/>
      <c r="Z393" s="506"/>
      <c r="AA393" s="506"/>
      <c r="AB393" s="506"/>
      <c r="AC393" s="506"/>
      <c r="AD393" s="506"/>
      <c r="AE393" s="506"/>
      <c r="AF393" s="506"/>
      <c r="AG393" s="506"/>
      <c r="AH393" s="506"/>
      <c r="AI393" s="506"/>
      <c r="AJ393" s="507"/>
      <c r="AK393" s="506"/>
      <c r="AL393" s="506"/>
      <c r="AM393" s="506"/>
      <c r="AN393" s="506"/>
      <c r="AO393" s="506"/>
      <c r="AP393" s="506"/>
      <c r="AQ393" s="506"/>
      <c r="AR393" s="506"/>
      <c r="AS393" s="506"/>
      <c r="AT393" s="506"/>
      <c r="AU393" s="506"/>
      <c r="AV393" s="506"/>
      <c r="AW393" s="506"/>
      <c r="AX393" s="507"/>
      <c r="AY393" s="506"/>
      <c r="AZ393" s="506"/>
      <c r="BA393" s="506"/>
      <c r="BB393" s="506"/>
      <c r="BC393" s="506"/>
      <c r="BD393" s="506"/>
      <c r="BE393" s="506"/>
      <c r="BF393" s="506"/>
      <c r="BG393" s="506"/>
      <c r="BH393" s="506"/>
      <c r="BI393" s="506"/>
      <c r="BJ393" s="506"/>
      <c r="BK393" s="507"/>
      <c r="BL393" s="506"/>
      <c r="BM393" s="506"/>
      <c r="BN393" s="506"/>
      <c r="BO393" s="506"/>
      <c r="BP393" s="506"/>
      <c r="BQ393" s="506"/>
      <c r="BR393" s="506"/>
      <c r="BS393" s="506"/>
      <c r="BT393" s="506"/>
      <c r="BU393" s="506"/>
      <c r="BV393" s="506"/>
      <c r="BW393" s="506"/>
      <c r="BX393" s="506"/>
      <c r="BZ393" s="506"/>
      <c r="CA393" s="506"/>
      <c r="CD393" s="506"/>
      <c r="CE393" s="506"/>
    </row>
    <row r="394" spans="1:83" ht="11.25" customHeight="1">
      <c r="A394" s="506"/>
      <c r="B394" s="507"/>
      <c r="C394" s="507"/>
      <c r="D394" s="507"/>
      <c r="E394" s="506"/>
      <c r="F394" s="506"/>
      <c r="G394" s="506"/>
      <c r="H394" s="507"/>
      <c r="I394" s="506"/>
      <c r="J394" s="506"/>
      <c r="K394" s="506"/>
      <c r="L394" s="506"/>
      <c r="M394" s="506"/>
      <c r="N394" s="506"/>
      <c r="O394" s="506"/>
      <c r="P394" s="506"/>
      <c r="Q394" s="506"/>
      <c r="R394" s="506"/>
      <c r="S394" s="506"/>
      <c r="T394" s="506"/>
      <c r="U394" s="506"/>
      <c r="V394" s="506"/>
      <c r="W394" s="506"/>
      <c r="X394" s="506"/>
      <c r="Y394" s="506"/>
      <c r="Z394" s="506"/>
      <c r="AA394" s="506"/>
      <c r="AB394" s="506"/>
      <c r="AC394" s="506"/>
      <c r="AD394" s="506"/>
      <c r="AE394" s="506"/>
      <c r="AF394" s="506"/>
      <c r="AG394" s="506"/>
      <c r="AH394" s="506"/>
      <c r="AI394" s="506"/>
      <c r="AJ394" s="507"/>
      <c r="AK394" s="506"/>
      <c r="AL394" s="506"/>
      <c r="AM394" s="506"/>
      <c r="AN394" s="506"/>
      <c r="AO394" s="506"/>
      <c r="AP394" s="506"/>
      <c r="AQ394" s="506"/>
      <c r="AR394" s="506"/>
      <c r="AS394" s="506"/>
      <c r="AT394" s="506"/>
      <c r="AU394" s="506"/>
      <c r="AV394" s="506"/>
      <c r="AW394" s="506"/>
      <c r="AX394" s="507"/>
      <c r="AY394" s="506"/>
      <c r="AZ394" s="506"/>
      <c r="BA394" s="506"/>
      <c r="BB394" s="506"/>
      <c r="BC394" s="506"/>
      <c r="BD394" s="506"/>
      <c r="BE394" s="506"/>
      <c r="BF394" s="506"/>
      <c r="BG394" s="506"/>
      <c r="BH394" s="506"/>
      <c r="BI394" s="506"/>
      <c r="BJ394" s="506"/>
      <c r="BK394" s="507"/>
      <c r="BL394" s="506"/>
      <c r="BM394" s="506"/>
      <c r="BN394" s="506"/>
      <c r="BO394" s="506"/>
      <c r="BP394" s="506"/>
      <c r="BQ394" s="506"/>
      <c r="BR394" s="506"/>
      <c r="BS394" s="506"/>
      <c r="BT394" s="506"/>
      <c r="BU394" s="506"/>
      <c r="BV394" s="506"/>
      <c r="BW394" s="506"/>
      <c r="BX394" s="506"/>
      <c r="BZ394" s="506"/>
      <c r="CA394" s="506"/>
      <c r="CD394" s="506"/>
      <c r="CE394" s="506"/>
    </row>
    <row r="395" spans="1:83" ht="11.25" customHeight="1">
      <c r="A395" s="506"/>
      <c r="B395" s="507"/>
      <c r="C395" s="507"/>
      <c r="D395" s="507"/>
      <c r="E395" s="506"/>
      <c r="F395" s="506"/>
      <c r="G395" s="506"/>
      <c r="H395" s="507"/>
      <c r="I395" s="506"/>
      <c r="J395" s="506"/>
      <c r="K395" s="506"/>
      <c r="L395" s="506"/>
      <c r="M395" s="506"/>
      <c r="N395" s="506"/>
      <c r="O395" s="506"/>
      <c r="P395" s="506"/>
      <c r="Q395" s="506"/>
      <c r="R395" s="506"/>
      <c r="S395" s="506"/>
      <c r="T395" s="506"/>
      <c r="U395" s="506"/>
      <c r="V395" s="506"/>
      <c r="W395" s="506"/>
      <c r="X395" s="506"/>
      <c r="Y395" s="506"/>
      <c r="Z395" s="506"/>
      <c r="AA395" s="506"/>
      <c r="AB395" s="506"/>
      <c r="AC395" s="506"/>
      <c r="AD395" s="506"/>
      <c r="AE395" s="506"/>
      <c r="AF395" s="506"/>
      <c r="AG395" s="506"/>
      <c r="AH395" s="506"/>
      <c r="AI395" s="506"/>
      <c r="AJ395" s="507"/>
      <c r="AK395" s="506"/>
      <c r="AL395" s="506"/>
      <c r="AM395" s="506"/>
      <c r="AN395" s="506"/>
      <c r="AO395" s="506"/>
      <c r="AP395" s="506"/>
      <c r="AQ395" s="506"/>
      <c r="AR395" s="506"/>
      <c r="AS395" s="506"/>
      <c r="AT395" s="506"/>
      <c r="AU395" s="506"/>
      <c r="AV395" s="506"/>
      <c r="AW395" s="506"/>
      <c r="AX395" s="507"/>
      <c r="AY395" s="506"/>
      <c r="AZ395" s="506"/>
      <c r="BA395" s="506"/>
      <c r="BB395" s="506"/>
      <c r="BC395" s="506"/>
      <c r="BD395" s="506"/>
      <c r="BE395" s="506"/>
      <c r="BF395" s="506"/>
      <c r="BG395" s="506"/>
      <c r="BH395" s="506"/>
      <c r="BI395" s="506"/>
      <c r="BJ395" s="506"/>
      <c r="BK395" s="507"/>
      <c r="BL395" s="506"/>
      <c r="BM395" s="506"/>
      <c r="BN395" s="506"/>
      <c r="BO395" s="506"/>
      <c r="BP395" s="506"/>
      <c r="BQ395" s="506"/>
      <c r="BR395" s="506"/>
      <c r="BS395" s="506"/>
      <c r="BT395" s="506"/>
      <c r="BU395" s="506"/>
      <c r="BV395" s="506"/>
      <c r="BW395" s="506"/>
      <c r="BX395" s="506"/>
      <c r="BZ395" s="506"/>
      <c r="CA395" s="506"/>
      <c r="CD395" s="506"/>
      <c r="CE395" s="506"/>
    </row>
    <row r="396" spans="1:83" ht="11.25" customHeight="1">
      <c r="A396" s="506"/>
      <c r="B396" s="507"/>
      <c r="C396" s="507"/>
      <c r="D396" s="507"/>
      <c r="E396" s="506"/>
      <c r="F396" s="506"/>
      <c r="G396" s="506"/>
      <c r="H396" s="507"/>
      <c r="I396" s="506"/>
      <c r="J396" s="506"/>
      <c r="K396" s="506"/>
      <c r="L396" s="506"/>
      <c r="M396" s="506"/>
      <c r="N396" s="506"/>
      <c r="O396" s="506"/>
      <c r="P396" s="506"/>
      <c r="Q396" s="506"/>
      <c r="R396" s="506"/>
      <c r="S396" s="506"/>
      <c r="T396" s="506"/>
      <c r="U396" s="506"/>
      <c r="V396" s="506"/>
      <c r="W396" s="506"/>
      <c r="X396" s="506"/>
      <c r="Y396" s="506"/>
      <c r="Z396" s="506"/>
      <c r="AA396" s="506"/>
      <c r="AB396" s="506"/>
      <c r="AC396" s="506"/>
      <c r="AD396" s="506"/>
      <c r="AE396" s="506"/>
      <c r="AF396" s="506"/>
      <c r="AG396" s="506"/>
      <c r="AH396" s="506"/>
      <c r="AI396" s="506"/>
      <c r="AJ396" s="507"/>
      <c r="AK396" s="506"/>
      <c r="AL396" s="506"/>
      <c r="AM396" s="506"/>
      <c r="AN396" s="506"/>
      <c r="AO396" s="506"/>
      <c r="AP396" s="506"/>
      <c r="AQ396" s="506"/>
      <c r="AR396" s="506"/>
      <c r="AS396" s="506"/>
      <c r="AT396" s="506"/>
      <c r="AU396" s="506"/>
      <c r="AV396" s="506"/>
      <c r="AW396" s="506"/>
      <c r="AX396" s="507"/>
      <c r="AY396" s="506"/>
      <c r="AZ396" s="506"/>
      <c r="BA396" s="506"/>
      <c r="BB396" s="506"/>
      <c r="BC396" s="506"/>
      <c r="BD396" s="506"/>
      <c r="BE396" s="506"/>
      <c r="BF396" s="506"/>
      <c r="BG396" s="506"/>
      <c r="BH396" s="506"/>
      <c r="BI396" s="506"/>
      <c r="BJ396" s="506"/>
      <c r="BK396" s="507"/>
      <c r="BL396" s="506"/>
      <c r="BM396" s="506"/>
      <c r="BN396" s="506"/>
      <c r="BO396" s="506"/>
      <c r="BP396" s="506"/>
      <c r="BQ396" s="506"/>
      <c r="BR396" s="506"/>
      <c r="BS396" s="506"/>
      <c r="BT396" s="506"/>
      <c r="BU396" s="506"/>
      <c r="BV396" s="506"/>
      <c r="BW396" s="506"/>
      <c r="BX396" s="506"/>
      <c r="BZ396" s="506"/>
      <c r="CA396" s="506"/>
      <c r="CD396" s="506"/>
      <c r="CE396" s="506"/>
    </row>
    <row r="397" spans="1:83" ht="11.25" customHeight="1">
      <c r="A397" s="506"/>
      <c r="B397" s="507"/>
      <c r="C397" s="507"/>
      <c r="D397" s="507"/>
      <c r="E397" s="506"/>
      <c r="F397" s="506"/>
      <c r="G397" s="506"/>
      <c r="H397" s="507"/>
      <c r="I397" s="506"/>
      <c r="J397" s="506"/>
      <c r="K397" s="506"/>
      <c r="L397" s="506"/>
      <c r="M397" s="506"/>
      <c r="N397" s="506"/>
      <c r="O397" s="506"/>
      <c r="P397" s="506"/>
      <c r="Q397" s="506"/>
      <c r="R397" s="506"/>
      <c r="S397" s="506"/>
      <c r="T397" s="506"/>
      <c r="U397" s="506"/>
      <c r="V397" s="506"/>
      <c r="W397" s="506"/>
      <c r="X397" s="506"/>
      <c r="Y397" s="506"/>
      <c r="Z397" s="506"/>
      <c r="AA397" s="506"/>
      <c r="AB397" s="506"/>
      <c r="AC397" s="506"/>
      <c r="AD397" s="506"/>
      <c r="AE397" s="506"/>
      <c r="AF397" s="506"/>
      <c r="AG397" s="506"/>
      <c r="AH397" s="506"/>
      <c r="AI397" s="506"/>
      <c r="AJ397" s="507"/>
      <c r="AK397" s="506"/>
      <c r="AL397" s="506"/>
      <c r="AM397" s="506"/>
      <c r="AN397" s="506"/>
      <c r="AO397" s="506"/>
      <c r="AP397" s="506"/>
      <c r="AQ397" s="506"/>
      <c r="AR397" s="506"/>
      <c r="AS397" s="506"/>
      <c r="AT397" s="506"/>
      <c r="AU397" s="506"/>
      <c r="AV397" s="506"/>
      <c r="AW397" s="506"/>
      <c r="AX397" s="507"/>
      <c r="AY397" s="506"/>
      <c r="AZ397" s="506"/>
      <c r="BA397" s="506"/>
      <c r="BB397" s="506"/>
      <c r="BC397" s="506"/>
      <c r="BD397" s="506"/>
      <c r="BE397" s="506"/>
      <c r="BF397" s="506"/>
      <c r="BG397" s="506"/>
      <c r="BH397" s="506"/>
      <c r="BI397" s="506"/>
      <c r="BJ397" s="506"/>
      <c r="BK397" s="507"/>
      <c r="BL397" s="506"/>
      <c r="BM397" s="506"/>
      <c r="BN397" s="506"/>
      <c r="BO397" s="506"/>
      <c r="BP397" s="506"/>
      <c r="BQ397" s="506"/>
      <c r="BR397" s="506"/>
      <c r="BS397" s="506"/>
      <c r="BT397" s="506"/>
      <c r="BU397" s="506"/>
      <c r="BV397" s="506"/>
      <c r="BW397" s="506"/>
      <c r="BX397" s="506"/>
      <c r="BZ397" s="506"/>
      <c r="CA397" s="506"/>
      <c r="CD397" s="506"/>
      <c r="CE397" s="506"/>
    </row>
    <row r="398" spans="1:83" ht="11.25" customHeight="1">
      <c r="A398" s="506"/>
      <c r="B398" s="507"/>
      <c r="C398" s="507"/>
      <c r="D398" s="507"/>
      <c r="E398" s="506"/>
      <c r="F398" s="506"/>
      <c r="G398" s="506"/>
      <c r="H398" s="507"/>
      <c r="I398" s="506"/>
      <c r="J398" s="506"/>
      <c r="K398" s="506"/>
      <c r="L398" s="506"/>
      <c r="M398" s="506"/>
      <c r="N398" s="506"/>
      <c r="O398" s="506"/>
      <c r="P398" s="506"/>
      <c r="Q398" s="506"/>
      <c r="R398" s="506"/>
      <c r="S398" s="506"/>
      <c r="T398" s="506"/>
      <c r="U398" s="506"/>
      <c r="V398" s="506"/>
      <c r="W398" s="506"/>
      <c r="X398" s="506"/>
      <c r="Y398" s="506"/>
      <c r="Z398" s="506"/>
      <c r="AA398" s="506"/>
      <c r="AB398" s="506"/>
      <c r="AC398" s="506"/>
      <c r="AD398" s="506"/>
      <c r="AE398" s="506"/>
      <c r="AF398" s="506"/>
      <c r="AG398" s="506"/>
      <c r="AH398" s="506"/>
      <c r="AI398" s="506"/>
      <c r="AJ398" s="507"/>
      <c r="AK398" s="506"/>
      <c r="AL398" s="506"/>
      <c r="AM398" s="506"/>
      <c r="AN398" s="506"/>
      <c r="AO398" s="506"/>
      <c r="AP398" s="506"/>
      <c r="AQ398" s="506"/>
      <c r="AR398" s="506"/>
      <c r="AS398" s="506"/>
      <c r="AT398" s="506"/>
      <c r="AU398" s="506"/>
      <c r="AV398" s="506"/>
      <c r="AW398" s="506"/>
      <c r="AX398" s="507"/>
      <c r="AY398" s="506"/>
      <c r="AZ398" s="506"/>
      <c r="BA398" s="506"/>
      <c r="BB398" s="506"/>
      <c r="BC398" s="506"/>
      <c r="BD398" s="506"/>
      <c r="BE398" s="506"/>
      <c r="BF398" s="506"/>
      <c r="BG398" s="506"/>
      <c r="BH398" s="506"/>
      <c r="BI398" s="506"/>
      <c r="BJ398" s="506"/>
      <c r="BK398" s="507"/>
      <c r="BL398" s="506"/>
      <c r="BM398" s="506"/>
      <c r="BN398" s="506"/>
      <c r="BO398" s="506"/>
      <c r="BP398" s="506"/>
      <c r="BQ398" s="506"/>
      <c r="BR398" s="506"/>
      <c r="BS398" s="506"/>
      <c r="BT398" s="506"/>
      <c r="BU398" s="506"/>
      <c r="BV398" s="506"/>
      <c r="BW398" s="506"/>
      <c r="BX398" s="506"/>
      <c r="BZ398" s="506"/>
      <c r="CA398" s="506"/>
      <c r="CD398" s="506"/>
      <c r="CE398" s="506"/>
    </row>
    <row r="399" spans="1:83" ht="11.25" customHeight="1">
      <c r="A399" s="506"/>
      <c r="B399" s="507"/>
      <c r="C399" s="507"/>
      <c r="D399" s="507"/>
      <c r="E399" s="506"/>
      <c r="F399" s="506"/>
      <c r="G399" s="506"/>
      <c r="H399" s="507"/>
      <c r="I399" s="506"/>
      <c r="J399" s="506"/>
      <c r="K399" s="506"/>
      <c r="L399" s="506"/>
      <c r="M399" s="506"/>
      <c r="N399" s="506"/>
      <c r="O399" s="506"/>
      <c r="P399" s="506"/>
      <c r="Q399" s="506"/>
      <c r="R399" s="506"/>
      <c r="S399" s="506"/>
      <c r="T399" s="506"/>
      <c r="U399" s="506"/>
      <c r="V399" s="506"/>
      <c r="W399" s="506"/>
      <c r="X399" s="506"/>
      <c r="Y399" s="506"/>
      <c r="Z399" s="506"/>
      <c r="AA399" s="506"/>
      <c r="AB399" s="506"/>
      <c r="AC399" s="506"/>
      <c r="AD399" s="506"/>
      <c r="AE399" s="506"/>
      <c r="AF399" s="506"/>
      <c r="AG399" s="506"/>
      <c r="AH399" s="506"/>
      <c r="AI399" s="506"/>
      <c r="AJ399" s="507"/>
      <c r="AK399" s="506"/>
      <c r="AL399" s="506"/>
      <c r="AM399" s="506"/>
      <c r="AN399" s="506"/>
      <c r="AO399" s="506"/>
      <c r="AP399" s="506"/>
      <c r="AQ399" s="506"/>
      <c r="AR399" s="506"/>
      <c r="AS399" s="506"/>
      <c r="AT399" s="506"/>
      <c r="AU399" s="506"/>
      <c r="AV399" s="506"/>
      <c r="AW399" s="506"/>
      <c r="AX399" s="507"/>
      <c r="AY399" s="506"/>
      <c r="AZ399" s="506"/>
      <c r="BA399" s="506"/>
      <c r="BB399" s="506"/>
      <c r="BC399" s="506"/>
      <c r="BD399" s="506"/>
      <c r="BE399" s="506"/>
      <c r="BF399" s="506"/>
      <c r="BG399" s="506"/>
      <c r="BH399" s="506"/>
      <c r="BI399" s="506"/>
      <c r="BJ399" s="506"/>
      <c r="BK399" s="507"/>
      <c r="BL399" s="506"/>
      <c r="BM399" s="506"/>
      <c r="BN399" s="506"/>
      <c r="BO399" s="506"/>
      <c r="BP399" s="506"/>
      <c r="BQ399" s="506"/>
      <c r="BR399" s="506"/>
      <c r="BS399" s="506"/>
      <c r="BT399" s="506"/>
      <c r="BU399" s="506"/>
      <c r="BV399" s="506"/>
      <c r="BW399" s="506"/>
      <c r="BX399" s="506"/>
      <c r="BZ399" s="506"/>
      <c r="CA399" s="506"/>
      <c r="CD399" s="506"/>
      <c r="CE399" s="506"/>
    </row>
    <row r="400" spans="1:83" ht="11.25" customHeight="1">
      <c r="A400" s="506"/>
      <c r="B400" s="507"/>
      <c r="C400" s="507"/>
      <c r="D400" s="507"/>
      <c r="E400" s="506"/>
      <c r="F400" s="506"/>
      <c r="G400" s="506"/>
      <c r="H400" s="507"/>
      <c r="I400" s="506"/>
      <c r="J400" s="506"/>
      <c r="K400" s="506"/>
      <c r="L400" s="506"/>
      <c r="M400" s="506"/>
      <c r="N400" s="506"/>
      <c r="O400" s="506"/>
      <c r="P400" s="506"/>
      <c r="Q400" s="506"/>
      <c r="R400" s="506"/>
      <c r="S400" s="506"/>
      <c r="T400" s="506"/>
      <c r="U400" s="506"/>
      <c r="V400" s="506"/>
      <c r="W400" s="506"/>
      <c r="X400" s="506"/>
      <c r="Y400" s="506"/>
      <c r="Z400" s="506"/>
      <c r="AA400" s="506"/>
      <c r="AB400" s="506"/>
      <c r="AC400" s="506"/>
      <c r="AD400" s="506"/>
      <c r="AE400" s="506"/>
      <c r="AF400" s="506"/>
      <c r="AG400" s="506"/>
      <c r="AH400" s="506"/>
      <c r="AI400" s="506"/>
      <c r="AJ400" s="507"/>
      <c r="AK400" s="506"/>
      <c r="AL400" s="506"/>
      <c r="AM400" s="506"/>
      <c r="AN400" s="506"/>
      <c r="AO400" s="506"/>
      <c r="AP400" s="506"/>
      <c r="AQ400" s="506"/>
      <c r="AR400" s="506"/>
      <c r="AS400" s="506"/>
      <c r="AT400" s="506"/>
      <c r="AU400" s="506"/>
      <c r="AV400" s="506"/>
      <c r="AW400" s="506"/>
      <c r="AX400" s="507"/>
      <c r="AY400" s="506"/>
      <c r="AZ400" s="506"/>
      <c r="BA400" s="506"/>
      <c r="BB400" s="506"/>
      <c r="BC400" s="506"/>
      <c r="BD400" s="506"/>
      <c r="BE400" s="506"/>
      <c r="BF400" s="506"/>
      <c r="BG400" s="506"/>
      <c r="BH400" s="506"/>
      <c r="BI400" s="506"/>
      <c r="BJ400" s="506"/>
      <c r="BK400" s="507"/>
      <c r="BL400" s="506"/>
      <c r="BM400" s="506"/>
      <c r="BN400" s="506"/>
      <c r="BO400" s="506"/>
      <c r="BP400" s="506"/>
      <c r="BQ400" s="506"/>
      <c r="BR400" s="506"/>
      <c r="BS400" s="506"/>
      <c r="BT400" s="506"/>
      <c r="BU400" s="506"/>
      <c r="BV400" s="506"/>
      <c r="BW400" s="506"/>
      <c r="BX400" s="506"/>
      <c r="BZ400" s="506"/>
      <c r="CA400" s="506"/>
      <c r="CD400" s="506"/>
      <c r="CE400" s="506"/>
    </row>
    <row r="401" spans="1:83" ht="11.25" customHeight="1">
      <c r="A401" s="506"/>
      <c r="B401" s="507"/>
      <c r="C401" s="507"/>
      <c r="D401" s="507"/>
      <c r="E401" s="506"/>
      <c r="F401" s="506"/>
      <c r="G401" s="506"/>
      <c r="H401" s="507"/>
      <c r="I401" s="506"/>
      <c r="J401" s="506"/>
      <c r="K401" s="506"/>
      <c r="L401" s="506"/>
      <c r="M401" s="506"/>
      <c r="N401" s="506"/>
      <c r="O401" s="506"/>
      <c r="P401" s="506"/>
      <c r="Q401" s="506"/>
      <c r="R401" s="506"/>
      <c r="S401" s="506"/>
      <c r="T401" s="506"/>
      <c r="U401" s="506"/>
      <c r="V401" s="506"/>
      <c r="W401" s="506"/>
      <c r="X401" s="506"/>
      <c r="Y401" s="506"/>
      <c r="Z401" s="506"/>
      <c r="AA401" s="506"/>
      <c r="AB401" s="506"/>
      <c r="AC401" s="506"/>
      <c r="AD401" s="506"/>
      <c r="AE401" s="506"/>
      <c r="AF401" s="506"/>
      <c r="AG401" s="506"/>
      <c r="AH401" s="506"/>
      <c r="AI401" s="506"/>
      <c r="AJ401" s="507"/>
      <c r="AK401" s="506"/>
      <c r="AL401" s="506"/>
      <c r="AM401" s="506"/>
      <c r="AN401" s="506"/>
      <c r="AO401" s="506"/>
      <c r="AP401" s="506"/>
      <c r="AQ401" s="506"/>
      <c r="AR401" s="506"/>
      <c r="AS401" s="506"/>
      <c r="AT401" s="506"/>
      <c r="AU401" s="506"/>
      <c r="AV401" s="506"/>
      <c r="AW401" s="506"/>
      <c r="AX401" s="507"/>
      <c r="AY401" s="506"/>
      <c r="AZ401" s="506"/>
      <c r="BA401" s="506"/>
      <c r="BB401" s="506"/>
      <c r="BC401" s="506"/>
      <c r="BD401" s="506"/>
      <c r="BE401" s="506"/>
      <c r="BF401" s="506"/>
      <c r="BG401" s="506"/>
      <c r="BH401" s="506"/>
      <c r="BI401" s="506"/>
      <c r="BJ401" s="506"/>
      <c r="BK401" s="507"/>
      <c r="BL401" s="506"/>
      <c r="BM401" s="506"/>
      <c r="BN401" s="506"/>
      <c r="BO401" s="506"/>
      <c r="BP401" s="506"/>
      <c r="BQ401" s="506"/>
      <c r="BR401" s="506"/>
      <c r="BS401" s="506"/>
      <c r="BT401" s="506"/>
      <c r="BU401" s="506"/>
      <c r="BV401" s="506"/>
      <c r="BW401" s="506"/>
      <c r="BX401" s="506"/>
      <c r="BZ401" s="506"/>
      <c r="CA401" s="506"/>
      <c r="CD401" s="506"/>
      <c r="CE401" s="506"/>
    </row>
    <row r="402" spans="1:83" ht="11.25" customHeight="1">
      <c r="A402" s="506"/>
      <c r="B402" s="507"/>
      <c r="C402" s="507"/>
      <c r="D402" s="507"/>
      <c r="E402" s="506"/>
      <c r="F402" s="506"/>
      <c r="G402" s="506"/>
      <c r="H402" s="507"/>
      <c r="I402" s="506"/>
      <c r="J402" s="506"/>
      <c r="K402" s="506"/>
      <c r="L402" s="506"/>
      <c r="M402" s="506"/>
      <c r="N402" s="506"/>
      <c r="O402" s="506"/>
      <c r="P402" s="506"/>
      <c r="Q402" s="506"/>
      <c r="R402" s="506"/>
      <c r="S402" s="506"/>
      <c r="T402" s="506"/>
      <c r="U402" s="506"/>
      <c r="V402" s="506"/>
      <c r="W402" s="506"/>
      <c r="X402" s="506"/>
      <c r="Y402" s="506"/>
      <c r="Z402" s="506"/>
      <c r="AA402" s="506"/>
      <c r="AB402" s="506"/>
      <c r="AC402" s="506"/>
      <c r="AD402" s="506"/>
      <c r="AE402" s="506"/>
      <c r="AF402" s="506"/>
      <c r="AG402" s="506"/>
      <c r="AH402" s="506"/>
      <c r="AI402" s="506"/>
      <c r="AJ402" s="507"/>
      <c r="AK402" s="506"/>
      <c r="AL402" s="506"/>
      <c r="AM402" s="506"/>
      <c r="AN402" s="506"/>
      <c r="AO402" s="506"/>
      <c r="AP402" s="506"/>
      <c r="AQ402" s="506"/>
      <c r="AR402" s="506"/>
      <c r="AS402" s="506"/>
      <c r="AT402" s="506"/>
      <c r="AU402" s="506"/>
      <c r="AV402" s="506"/>
      <c r="AW402" s="506"/>
      <c r="AX402" s="507"/>
      <c r="AY402" s="506"/>
      <c r="AZ402" s="506"/>
      <c r="BA402" s="506"/>
      <c r="BB402" s="506"/>
      <c r="BC402" s="506"/>
      <c r="BD402" s="506"/>
      <c r="BE402" s="506"/>
      <c r="BF402" s="506"/>
      <c r="BG402" s="506"/>
      <c r="BH402" s="506"/>
      <c r="BI402" s="506"/>
      <c r="BJ402" s="506"/>
      <c r="BK402" s="507"/>
      <c r="BL402" s="506"/>
      <c r="BM402" s="506"/>
      <c r="BN402" s="506"/>
      <c r="BO402" s="506"/>
      <c r="BP402" s="506"/>
      <c r="BQ402" s="506"/>
      <c r="BR402" s="506"/>
      <c r="BS402" s="506"/>
      <c r="BT402" s="506"/>
      <c r="BU402" s="506"/>
      <c r="BV402" s="506"/>
      <c r="BW402" s="506"/>
      <c r="BX402" s="506"/>
      <c r="BZ402" s="506"/>
      <c r="CA402" s="506"/>
      <c r="CD402" s="506"/>
      <c r="CE402" s="506"/>
    </row>
    <row r="403" spans="1:83" ht="11.25" customHeight="1">
      <c r="A403" s="506"/>
      <c r="B403" s="507"/>
      <c r="C403" s="507"/>
      <c r="D403" s="507"/>
      <c r="E403" s="506"/>
      <c r="F403" s="506"/>
      <c r="G403" s="506"/>
      <c r="H403" s="507"/>
      <c r="I403" s="506"/>
      <c r="J403" s="506"/>
      <c r="K403" s="506"/>
      <c r="L403" s="506"/>
      <c r="M403" s="506"/>
      <c r="N403" s="506"/>
      <c r="O403" s="506"/>
      <c r="P403" s="506"/>
      <c r="Q403" s="506"/>
      <c r="R403" s="506"/>
      <c r="S403" s="506"/>
      <c r="T403" s="506"/>
      <c r="U403" s="506"/>
      <c r="V403" s="506"/>
      <c r="W403" s="506"/>
      <c r="X403" s="506"/>
      <c r="Y403" s="506"/>
      <c r="Z403" s="506"/>
      <c r="AA403" s="506"/>
      <c r="AB403" s="506"/>
      <c r="AC403" s="506"/>
      <c r="AD403" s="506"/>
      <c r="AE403" s="506"/>
      <c r="AF403" s="506"/>
      <c r="AG403" s="506"/>
      <c r="AH403" s="506"/>
      <c r="AI403" s="506"/>
      <c r="AJ403" s="507"/>
      <c r="AK403" s="506"/>
      <c r="AL403" s="506"/>
      <c r="AM403" s="506"/>
      <c r="AN403" s="506"/>
      <c r="AO403" s="506"/>
      <c r="AP403" s="506"/>
      <c r="AQ403" s="506"/>
      <c r="AR403" s="506"/>
      <c r="AS403" s="506"/>
      <c r="AT403" s="506"/>
      <c r="AU403" s="506"/>
      <c r="AV403" s="506"/>
      <c r="AW403" s="506"/>
      <c r="AX403" s="507"/>
      <c r="AY403" s="506"/>
      <c r="AZ403" s="506"/>
      <c r="BA403" s="506"/>
      <c r="BB403" s="506"/>
      <c r="BC403" s="506"/>
      <c r="BD403" s="506"/>
      <c r="BE403" s="506"/>
      <c r="BF403" s="506"/>
      <c r="BG403" s="506"/>
      <c r="BH403" s="506"/>
      <c r="BI403" s="506"/>
      <c r="BJ403" s="506"/>
      <c r="BK403" s="507"/>
      <c r="BL403" s="506"/>
      <c r="BM403" s="506"/>
      <c r="BN403" s="506"/>
      <c r="BO403" s="506"/>
      <c r="BP403" s="506"/>
      <c r="BQ403" s="506"/>
      <c r="BR403" s="506"/>
      <c r="BS403" s="506"/>
      <c r="BT403" s="506"/>
      <c r="BU403" s="506"/>
      <c r="BV403" s="506"/>
      <c r="BW403" s="506"/>
      <c r="BX403" s="506"/>
      <c r="BZ403" s="506"/>
      <c r="CA403" s="506"/>
      <c r="CD403" s="506"/>
      <c r="CE403" s="506"/>
    </row>
    <row r="404" spans="1:83" ht="11.25" customHeight="1">
      <c r="A404" s="506"/>
      <c r="B404" s="507"/>
      <c r="C404" s="507"/>
      <c r="D404" s="507"/>
      <c r="E404" s="506"/>
      <c r="F404" s="506"/>
      <c r="G404" s="506"/>
      <c r="H404" s="507"/>
      <c r="I404" s="506"/>
      <c r="J404" s="506"/>
      <c r="K404" s="506"/>
      <c r="L404" s="506"/>
      <c r="M404" s="506"/>
      <c r="N404" s="506"/>
      <c r="O404" s="506"/>
      <c r="P404" s="506"/>
      <c r="Q404" s="506"/>
      <c r="R404" s="506"/>
      <c r="S404" s="506"/>
      <c r="T404" s="506"/>
      <c r="U404" s="506"/>
      <c r="V404" s="506"/>
      <c r="W404" s="506"/>
      <c r="X404" s="506"/>
      <c r="Y404" s="506"/>
      <c r="Z404" s="506"/>
      <c r="AA404" s="506"/>
      <c r="AB404" s="506"/>
      <c r="AC404" s="506"/>
      <c r="AD404" s="506"/>
      <c r="AE404" s="506"/>
      <c r="AF404" s="506"/>
      <c r="AG404" s="506"/>
      <c r="AH404" s="506"/>
      <c r="AI404" s="506"/>
      <c r="AJ404" s="507"/>
      <c r="AK404" s="506"/>
      <c r="AL404" s="506"/>
      <c r="AM404" s="506"/>
      <c r="AN404" s="506"/>
      <c r="AO404" s="506"/>
      <c r="AP404" s="506"/>
      <c r="AQ404" s="506"/>
      <c r="AR404" s="506"/>
      <c r="AS404" s="506"/>
      <c r="AT404" s="506"/>
      <c r="AU404" s="506"/>
      <c r="AV404" s="506"/>
      <c r="AW404" s="506"/>
      <c r="AX404" s="507"/>
      <c r="AY404" s="506"/>
      <c r="AZ404" s="506"/>
      <c r="BA404" s="506"/>
      <c r="BB404" s="506"/>
      <c r="BC404" s="506"/>
      <c r="BD404" s="506"/>
      <c r="BE404" s="506"/>
      <c r="BF404" s="506"/>
      <c r="BG404" s="506"/>
      <c r="BH404" s="506"/>
      <c r="BI404" s="506"/>
      <c r="BJ404" s="506"/>
      <c r="BK404" s="507"/>
      <c r="BL404" s="506"/>
      <c r="BM404" s="506"/>
      <c r="BN404" s="506"/>
      <c r="BO404" s="506"/>
      <c r="BP404" s="506"/>
      <c r="BQ404" s="506"/>
      <c r="BR404" s="506"/>
      <c r="BS404" s="506"/>
      <c r="BT404" s="506"/>
      <c r="BU404" s="506"/>
      <c r="BV404" s="506"/>
      <c r="BW404" s="506"/>
      <c r="BX404" s="506"/>
      <c r="BZ404" s="506"/>
      <c r="CA404" s="506"/>
      <c r="CD404" s="506"/>
      <c r="CE404" s="506"/>
    </row>
    <row r="405" spans="1:83" ht="11.25" customHeight="1">
      <c r="A405" s="506"/>
      <c r="B405" s="507"/>
      <c r="C405" s="507"/>
      <c r="D405" s="507"/>
      <c r="E405" s="506"/>
      <c r="F405" s="506"/>
      <c r="G405" s="506"/>
      <c r="H405" s="507"/>
      <c r="I405" s="506"/>
      <c r="J405" s="506"/>
      <c r="K405" s="506"/>
      <c r="L405" s="506"/>
      <c r="M405" s="506"/>
      <c r="N405" s="506"/>
      <c r="O405" s="506"/>
      <c r="P405" s="506"/>
      <c r="Q405" s="506"/>
      <c r="R405" s="506"/>
      <c r="S405" s="506"/>
      <c r="T405" s="506"/>
      <c r="U405" s="506"/>
      <c r="V405" s="506"/>
      <c r="W405" s="506"/>
      <c r="X405" s="506"/>
      <c r="Y405" s="506"/>
      <c r="Z405" s="506"/>
      <c r="AA405" s="506"/>
      <c r="AB405" s="506"/>
      <c r="AC405" s="506"/>
      <c r="AD405" s="506"/>
      <c r="AE405" s="506"/>
      <c r="AF405" s="506"/>
      <c r="AG405" s="506"/>
      <c r="AH405" s="506"/>
      <c r="AI405" s="506"/>
      <c r="AJ405" s="507"/>
      <c r="AK405" s="506"/>
      <c r="AL405" s="506"/>
      <c r="AM405" s="506"/>
      <c r="AN405" s="506"/>
      <c r="AO405" s="506"/>
      <c r="AP405" s="506"/>
      <c r="AQ405" s="506"/>
      <c r="AR405" s="506"/>
      <c r="AS405" s="506"/>
      <c r="AT405" s="506"/>
      <c r="AU405" s="506"/>
      <c r="AV405" s="506"/>
      <c r="AW405" s="506"/>
      <c r="AX405" s="507"/>
      <c r="AY405" s="506"/>
      <c r="AZ405" s="506"/>
      <c r="BA405" s="506"/>
      <c r="BB405" s="506"/>
      <c r="BC405" s="506"/>
      <c r="BD405" s="506"/>
      <c r="BE405" s="506"/>
      <c r="BF405" s="506"/>
      <c r="BG405" s="506"/>
      <c r="BH405" s="506"/>
      <c r="BI405" s="506"/>
      <c r="BJ405" s="506"/>
      <c r="BK405" s="507"/>
      <c r="BL405" s="506"/>
      <c r="BM405" s="506"/>
      <c r="BN405" s="506"/>
      <c r="BO405" s="506"/>
      <c r="BP405" s="506"/>
      <c r="BQ405" s="506"/>
      <c r="BR405" s="506"/>
      <c r="BS405" s="506"/>
      <c r="BT405" s="506"/>
      <c r="BU405" s="506"/>
      <c r="BV405" s="506"/>
      <c r="BW405" s="506"/>
      <c r="BX405" s="506"/>
      <c r="BZ405" s="506"/>
      <c r="CA405" s="506"/>
      <c r="CD405" s="506"/>
      <c r="CE405" s="506"/>
    </row>
    <row r="406" spans="1:83" ht="11.25" customHeight="1">
      <c r="A406" s="506"/>
      <c r="B406" s="507"/>
      <c r="C406" s="507"/>
      <c r="D406" s="507"/>
      <c r="E406" s="506"/>
      <c r="F406" s="506"/>
      <c r="G406" s="506"/>
      <c r="H406" s="507"/>
      <c r="I406" s="506"/>
      <c r="J406" s="506"/>
      <c r="K406" s="506"/>
      <c r="L406" s="506"/>
      <c r="M406" s="506"/>
      <c r="N406" s="506"/>
      <c r="O406" s="506"/>
      <c r="P406" s="506"/>
      <c r="Q406" s="506"/>
      <c r="R406" s="506"/>
      <c r="S406" s="506"/>
      <c r="T406" s="506"/>
      <c r="U406" s="506"/>
      <c r="V406" s="506"/>
      <c r="W406" s="506"/>
      <c r="X406" s="506"/>
      <c r="Y406" s="506"/>
      <c r="Z406" s="506"/>
      <c r="AA406" s="506"/>
      <c r="AB406" s="506"/>
      <c r="AC406" s="506"/>
      <c r="AD406" s="506"/>
      <c r="AE406" s="506"/>
      <c r="AF406" s="506"/>
      <c r="AG406" s="506"/>
      <c r="AH406" s="506"/>
      <c r="AI406" s="506"/>
      <c r="AJ406" s="507"/>
      <c r="AK406" s="506"/>
      <c r="AL406" s="506"/>
      <c r="AM406" s="506"/>
      <c r="AN406" s="506"/>
      <c r="AO406" s="506"/>
      <c r="AP406" s="506"/>
      <c r="AQ406" s="506"/>
      <c r="AR406" s="506"/>
      <c r="AS406" s="506"/>
      <c r="AT406" s="506"/>
      <c r="AU406" s="506"/>
      <c r="AV406" s="506"/>
      <c r="AW406" s="506"/>
      <c r="AX406" s="507"/>
      <c r="AY406" s="506"/>
      <c r="AZ406" s="506"/>
      <c r="BA406" s="506"/>
      <c r="BB406" s="506"/>
      <c r="BC406" s="506"/>
      <c r="BD406" s="506"/>
      <c r="BE406" s="506"/>
      <c r="BF406" s="506"/>
      <c r="BG406" s="506"/>
      <c r="BH406" s="506"/>
      <c r="BI406" s="506"/>
      <c r="BJ406" s="506"/>
      <c r="BK406" s="507"/>
      <c r="BL406" s="506"/>
      <c r="BM406" s="506"/>
      <c r="BN406" s="506"/>
      <c r="BO406" s="506"/>
      <c r="BP406" s="506"/>
      <c r="BQ406" s="506"/>
      <c r="BR406" s="506"/>
      <c r="BS406" s="506"/>
      <c r="BT406" s="506"/>
      <c r="BU406" s="506"/>
      <c r="BV406" s="506"/>
      <c r="BW406" s="506"/>
      <c r="BX406" s="506"/>
      <c r="BZ406" s="506"/>
      <c r="CA406" s="506"/>
      <c r="CD406" s="506"/>
      <c r="CE406" s="506"/>
    </row>
    <row r="407" spans="1:83" ht="11.25" customHeight="1">
      <c r="A407" s="506"/>
      <c r="B407" s="507"/>
      <c r="C407" s="507"/>
      <c r="D407" s="507"/>
      <c r="E407" s="506"/>
      <c r="F407" s="506"/>
      <c r="G407" s="506"/>
      <c r="H407" s="507"/>
      <c r="I407" s="506"/>
      <c r="J407" s="506"/>
      <c r="K407" s="506"/>
      <c r="L407" s="506"/>
      <c r="M407" s="506"/>
      <c r="N407" s="506"/>
      <c r="O407" s="506"/>
      <c r="P407" s="506"/>
      <c r="Q407" s="506"/>
      <c r="R407" s="506"/>
      <c r="S407" s="506"/>
      <c r="T407" s="506"/>
      <c r="U407" s="506"/>
      <c r="V407" s="506"/>
      <c r="W407" s="506"/>
      <c r="X407" s="506"/>
      <c r="Y407" s="506"/>
      <c r="Z407" s="506"/>
      <c r="AA407" s="506"/>
      <c r="AB407" s="506"/>
      <c r="AC407" s="506"/>
      <c r="AD407" s="506"/>
      <c r="AE407" s="506"/>
      <c r="AF407" s="506"/>
      <c r="AG407" s="506"/>
      <c r="AH407" s="506"/>
      <c r="AI407" s="506"/>
      <c r="AJ407" s="507"/>
      <c r="AK407" s="506"/>
      <c r="AL407" s="506"/>
      <c r="AM407" s="506"/>
      <c r="AN407" s="506"/>
      <c r="AO407" s="506"/>
      <c r="AP407" s="506"/>
      <c r="AQ407" s="506"/>
      <c r="AR407" s="506"/>
      <c r="AS407" s="506"/>
      <c r="AT407" s="506"/>
      <c r="AU407" s="506"/>
      <c r="AV407" s="506"/>
      <c r="AW407" s="506"/>
      <c r="AX407" s="507"/>
      <c r="AY407" s="506"/>
      <c r="AZ407" s="506"/>
      <c r="BA407" s="506"/>
      <c r="BB407" s="506"/>
      <c r="BC407" s="506"/>
      <c r="BD407" s="506"/>
      <c r="BE407" s="506"/>
      <c r="BF407" s="506"/>
      <c r="BG407" s="506"/>
      <c r="BH407" s="506"/>
      <c r="BI407" s="506"/>
      <c r="BJ407" s="506"/>
      <c r="BK407" s="507"/>
      <c r="BL407" s="506"/>
      <c r="BM407" s="506"/>
      <c r="BN407" s="506"/>
      <c r="BO407" s="506"/>
      <c r="BP407" s="506"/>
      <c r="BQ407" s="506"/>
      <c r="BR407" s="506"/>
      <c r="BS407" s="506"/>
      <c r="BT407" s="506"/>
      <c r="BU407" s="506"/>
      <c r="BV407" s="506"/>
      <c r="BW407" s="506"/>
      <c r="BX407" s="506"/>
      <c r="BZ407" s="506"/>
      <c r="CA407" s="506"/>
      <c r="CD407" s="506"/>
      <c r="CE407" s="506"/>
    </row>
    <row r="408" spans="1:83" ht="11.25" customHeight="1">
      <c r="A408" s="506"/>
      <c r="B408" s="507"/>
      <c r="C408" s="507"/>
      <c r="D408" s="507"/>
      <c r="E408" s="506"/>
      <c r="F408" s="506"/>
      <c r="G408" s="506"/>
      <c r="H408" s="507"/>
      <c r="I408" s="506"/>
      <c r="J408" s="506"/>
      <c r="K408" s="506"/>
      <c r="L408" s="506"/>
      <c r="M408" s="506"/>
      <c r="N408" s="506"/>
      <c r="O408" s="506"/>
      <c r="P408" s="506"/>
      <c r="Q408" s="506"/>
      <c r="R408" s="506"/>
      <c r="S408" s="506"/>
      <c r="T408" s="506"/>
      <c r="U408" s="506"/>
      <c r="V408" s="506"/>
      <c r="W408" s="506"/>
      <c r="X408" s="506"/>
      <c r="Y408" s="506"/>
      <c r="Z408" s="506"/>
      <c r="AA408" s="506"/>
      <c r="AB408" s="506"/>
      <c r="AC408" s="506"/>
      <c r="AD408" s="506"/>
      <c r="AE408" s="506"/>
      <c r="AF408" s="506"/>
      <c r="AG408" s="506"/>
      <c r="AH408" s="506"/>
      <c r="AI408" s="506"/>
      <c r="AJ408" s="507"/>
      <c r="AK408" s="506"/>
      <c r="AL408" s="506"/>
      <c r="AM408" s="506"/>
      <c r="AN408" s="506"/>
      <c r="AO408" s="506"/>
      <c r="AP408" s="506"/>
      <c r="AQ408" s="506"/>
      <c r="AR408" s="506"/>
      <c r="AS408" s="506"/>
      <c r="AT408" s="506"/>
      <c r="AU408" s="506"/>
      <c r="AV408" s="506"/>
      <c r="AW408" s="506"/>
      <c r="AX408" s="507"/>
      <c r="AY408" s="506"/>
      <c r="AZ408" s="506"/>
      <c r="BA408" s="506"/>
      <c r="BB408" s="506"/>
      <c r="BC408" s="506"/>
      <c r="BD408" s="506"/>
      <c r="BE408" s="506"/>
      <c r="BF408" s="506"/>
      <c r="BG408" s="506"/>
      <c r="BH408" s="506"/>
      <c r="BI408" s="506"/>
      <c r="BJ408" s="506"/>
      <c r="BK408" s="507"/>
      <c r="BL408" s="506"/>
      <c r="BM408" s="506"/>
      <c r="BN408" s="506"/>
      <c r="BO408" s="506"/>
      <c r="BP408" s="506"/>
      <c r="BQ408" s="506"/>
      <c r="BR408" s="506"/>
      <c r="BS408" s="506"/>
      <c r="BT408" s="506"/>
      <c r="BU408" s="506"/>
      <c r="BV408" s="506"/>
      <c r="BW408" s="506"/>
      <c r="BX408" s="506"/>
      <c r="BZ408" s="506"/>
      <c r="CA408" s="506"/>
      <c r="CD408" s="506"/>
      <c r="CE408" s="506"/>
    </row>
    <row r="409" spans="1:83" ht="11.25" customHeight="1">
      <c r="A409" s="506"/>
      <c r="B409" s="507"/>
      <c r="C409" s="507"/>
      <c r="D409" s="507"/>
      <c r="E409" s="506"/>
      <c r="F409" s="506"/>
      <c r="G409" s="506"/>
      <c r="H409" s="507"/>
      <c r="I409" s="506"/>
      <c r="J409" s="506"/>
      <c r="K409" s="506"/>
      <c r="L409" s="506"/>
      <c r="M409" s="506"/>
      <c r="N409" s="506"/>
      <c r="O409" s="506"/>
      <c r="P409" s="506"/>
      <c r="Q409" s="506"/>
      <c r="R409" s="506"/>
      <c r="S409" s="506"/>
      <c r="T409" s="506"/>
      <c r="U409" s="506"/>
      <c r="V409" s="506"/>
      <c r="W409" s="506"/>
      <c r="X409" s="506"/>
      <c r="Y409" s="506"/>
      <c r="Z409" s="506"/>
      <c r="AA409" s="506"/>
      <c r="AB409" s="506"/>
      <c r="AC409" s="506"/>
      <c r="AD409" s="506"/>
      <c r="AE409" s="506"/>
      <c r="AF409" s="506"/>
      <c r="AG409" s="506"/>
      <c r="AH409" s="506"/>
      <c r="AI409" s="506"/>
      <c r="AJ409" s="507"/>
      <c r="AK409" s="506"/>
      <c r="AL409" s="506"/>
      <c r="AM409" s="506"/>
      <c r="AN409" s="506"/>
      <c r="AO409" s="506"/>
      <c r="AP409" s="506"/>
      <c r="AQ409" s="506"/>
      <c r="AR409" s="506"/>
      <c r="AS409" s="506"/>
      <c r="AT409" s="506"/>
      <c r="AU409" s="506"/>
      <c r="AV409" s="506"/>
      <c r="AW409" s="506"/>
      <c r="AX409" s="507"/>
      <c r="AY409" s="506"/>
      <c r="AZ409" s="506"/>
      <c r="BA409" s="506"/>
      <c r="BB409" s="506"/>
      <c r="BC409" s="506"/>
      <c r="BD409" s="506"/>
      <c r="BE409" s="506"/>
      <c r="BF409" s="506"/>
      <c r="BG409" s="506"/>
      <c r="BH409" s="506"/>
      <c r="BI409" s="506"/>
      <c r="BJ409" s="506"/>
      <c r="BK409" s="507"/>
      <c r="BL409" s="506"/>
      <c r="BM409" s="506"/>
      <c r="BN409" s="506"/>
      <c r="BO409" s="506"/>
      <c r="BP409" s="506"/>
      <c r="BQ409" s="506"/>
      <c r="BR409" s="506"/>
      <c r="BS409" s="506"/>
      <c r="BT409" s="506"/>
      <c r="BU409" s="506"/>
      <c r="BV409" s="506"/>
      <c r="BW409" s="506"/>
      <c r="BX409" s="506"/>
      <c r="BZ409" s="506"/>
      <c r="CA409" s="506"/>
      <c r="CD409" s="506"/>
      <c r="CE409" s="506"/>
    </row>
    <row r="410" spans="1:83" ht="11.25" customHeight="1">
      <c r="A410" s="506"/>
      <c r="B410" s="507"/>
      <c r="C410" s="507"/>
      <c r="D410" s="507"/>
      <c r="E410" s="506"/>
      <c r="F410" s="506"/>
      <c r="G410" s="506"/>
      <c r="H410" s="507"/>
      <c r="I410" s="506"/>
      <c r="J410" s="506"/>
      <c r="K410" s="506"/>
      <c r="L410" s="506"/>
      <c r="M410" s="506"/>
      <c r="N410" s="506"/>
      <c r="O410" s="506"/>
      <c r="P410" s="506"/>
      <c r="Q410" s="506"/>
      <c r="R410" s="506"/>
      <c r="S410" s="506"/>
      <c r="T410" s="506"/>
      <c r="U410" s="506"/>
      <c r="V410" s="506"/>
      <c r="W410" s="506"/>
      <c r="X410" s="506"/>
      <c r="Y410" s="506"/>
      <c r="Z410" s="506"/>
      <c r="AA410" s="506"/>
      <c r="AB410" s="506"/>
      <c r="AC410" s="506"/>
      <c r="AD410" s="506"/>
      <c r="AE410" s="506"/>
      <c r="AF410" s="506"/>
      <c r="AG410" s="506"/>
      <c r="AH410" s="506"/>
      <c r="AI410" s="506"/>
      <c r="AJ410" s="507"/>
      <c r="AK410" s="506"/>
      <c r="AL410" s="506"/>
      <c r="AM410" s="506"/>
      <c r="AN410" s="506"/>
      <c r="AO410" s="506"/>
      <c r="AP410" s="506"/>
      <c r="AQ410" s="506"/>
      <c r="AR410" s="506"/>
      <c r="AS410" s="506"/>
      <c r="AT410" s="506"/>
      <c r="AU410" s="506"/>
      <c r="AV410" s="506"/>
      <c r="AW410" s="506"/>
      <c r="AX410" s="507"/>
      <c r="AY410" s="506"/>
      <c r="AZ410" s="506"/>
      <c r="BA410" s="506"/>
      <c r="BB410" s="506"/>
      <c r="BC410" s="506"/>
      <c r="BD410" s="506"/>
      <c r="BE410" s="506"/>
      <c r="BF410" s="506"/>
      <c r="BG410" s="506"/>
      <c r="BH410" s="506"/>
      <c r="BI410" s="506"/>
      <c r="BJ410" s="506"/>
      <c r="BK410" s="507"/>
      <c r="BL410" s="506"/>
      <c r="BM410" s="506"/>
      <c r="BN410" s="506"/>
      <c r="BO410" s="506"/>
      <c r="BP410" s="506"/>
      <c r="BQ410" s="506"/>
      <c r="BR410" s="506"/>
      <c r="BS410" s="506"/>
      <c r="BT410" s="506"/>
      <c r="BU410" s="506"/>
      <c r="BV410" s="506"/>
      <c r="BW410" s="506"/>
      <c r="BX410" s="506"/>
      <c r="BZ410" s="506"/>
      <c r="CA410" s="506"/>
      <c r="CD410" s="506"/>
      <c r="CE410" s="506"/>
    </row>
    <row r="411" spans="1:83" ht="11.25" customHeight="1">
      <c r="A411" s="506"/>
      <c r="B411" s="507"/>
      <c r="C411" s="507"/>
      <c r="D411" s="507"/>
      <c r="E411" s="506"/>
      <c r="F411" s="506"/>
      <c r="G411" s="506"/>
      <c r="H411" s="507"/>
      <c r="I411" s="506"/>
      <c r="J411" s="506"/>
      <c r="K411" s="506"/>
      <c r="L411" s="506"/>
      <c r="M411" s="506"/>
      <c r="N411" s="506"/>
      <c r="O411" s="506"/>
      <c r="P411" s="506"/>
      <c r="Q411" s="506"/>
      <c r="R411" s="506"/>
      <c r="S411" s="506"/>
      <c r="T411" s="506"/>
      <c r="U411" s="506"/>
      <c r="V411" s="506"/>
      <c r="W411" s="506"/>
      <c r="X411" s="506"/>
      <c r="Y411" s="506"/>
      <c r="Z411" s="506"/>
      <c r="AA411" s="506"/>
      <c r="AB411" s="506"/>
      <c r="AC411" s="506"/>
      <c r="AD411" s="506"/>
      <c r="AE411" s="506"/>
      <c r="AF411" s="506"/>
      <c r="AG411" s="506"/>
      <c r="AH411" s="506"/>
      <c r="AI411" s="506"/>
      <c r="AJ411" s="507"/>
      <c r="AK411" s="506"/>
      <c r="AL411" s="506"/>
      <c r="AM411" s="506"/>
      <c r="AN411" s="506"/>
      <c r="AO411" s="506"/>
      <c r="AP411" s="506"/>
      <c r="AQ411" s="506"/>
      <c r="AR411" s="506"/>
      <c r="AS411" s="506"/>
      <c r="AT411" s="506"/>
      <c r="AU411" s="506"/>
      <c r="AV411" s="506"/>
      <c r="AW411" s="506"/>
      <c r="AX411" s="507"/>
      <c r="AY411" s="506"/>
      <c r="AZ411" s="506"/>
      <c r="BA411" s="506"/>
      <c r="BB411" s="506"/>
      <c r="BC411" s="506"/>
      <c r="BD411" s="506"/>
      <c r="BE411" s="506"/>
      <c r="BF411" s="506"/>
      <c r="BG411" s="506"/>
      <c r="BH411" s="506"/>
      <c r="BI411" s="506"/>
      <c r="BJ411" s="506"/>
      <c r="BK411" s="507"/>
      <c r="BL411" s="506"/>
      <c r="BM411" s="506"/>
      <c r="BN411" s="506"/>
      <c r="BO411" s="506"/>
      <c r="BP411" s="506"/>
      <c r="BQ411" s="506"/>
      <c r="BR411" s="506"/>
      <c r="BS411" s="506"/>
      <c r="BT411" s="506"/>
      <c r="BU411" s="506"/>
      <c r="BV411" s="506"/>
      <c r="BW411" s="506"/>
      <c r="BX411" s="506"/>
      <c r="BZ411" s="506"/>
      <c r="CA411" s="506"/>
      <c r="CD411" s="506"/>
      <c r="CE411" s="506"/>
    </row>
    <row r="412" spans="1:83" ht="11.25" customHeight="1">
      <c r="A412" s="506"/>
      <c r="B412" s="507"/>
      <c r="C412" s="507"/>
      <c r="D412" s="507"/>
      <c r="E412" s="506"/>
      <c r="F412" s="506"/>
      <c r="G412" s="506"/>
      <c r="H412" s="507"/>
      <c r="I412" s="506"/>
      <c r="J412" s="506"/>
      <c r="K412" s="506"/>
      <c r="L412" s="506"/>
      <c r="M412" s="506"/>
      <c r="N412" s="506"/>
      <c r="O412" s="506"/>
      <c r="P412" s="506"/>
      <c r="Q412" s="506"/>
      <c r="R412" s="506"/>
      <c r="S412" s="506"/>
      <c r="T412" s="506"/>
      <c r="U412" s="506"/>
      <c r="V412" s="506"/>
      <c r="W412" s="506"/>
      <c r="X412" s="506"/>
      <c r="Y412" s="506"/>
      <c r="Z412" s="506"/>
      <c r="AA412" s="506"/>
      <c r="AB412" s="506"/>
      <c r="AC412" s="506"/>
      <c r="AD412" s="506"/>
      <c r="AE412" s="506"/>
      <c r="AF412" s="506"/>
      <c r="AG412" s="506"/>
      <c r="AH412" s="506"/>
      <c r="AI412" s="506"/>
      <c r="AJ412" s="507"/>
      <c r="AK412" s="506"/>
      <c r="AL412" s="506"/>
      <c r="AM412" s="506"/>
      <c r="AN412" s="506"/>
      <c r="AO412" s="506"/>
      <c r="AP412" s="506"/>
      <c r="AQ412" s="506"/>
      <c r="AR412" s="506"/>
      <c r="AS412" s="506"/>
      <c r="AT412" s="506"/>
      <c r="AU412" s="506"/>
      <c r="AV412" s="506"/>
      <c r="AW412" s="506"/>
      <c r="AX412" s="507"/>
      <c r="AY412" s="506"/>
      <c r="AZ412" s="506"/>
      <c r="BA412" s="506"/>
      <c r="BB412" s="506"/>
      <c r="BC412" s="506"/>
      <c r="BD412" s="506"/>
      <c r="BE412" s="506"/>
      <c r="BF412" s="506"/>
      <c r="BG412" s="506"/>
      <c r="BH412" s="506"/>
      <c r="BI412" s="506"/>
      <c r="BJ412" s="506"/>
      <c r="BK412" s="507"/>
      <c r="BL412" s="506"/>
      <c r="BM412" s="506"/>
      <c r="BN412" s="506"/>
      <c r="BO412" s="506"/>
      <c r="BP412" s="506"/>
      <c r="BQ412" s="506"/>
      <c r="BR412" s="506"/>
      <c r="BS412" s="506"/>
      <c r="BT412" s="506"/>
      <c r="BU412" s="506"/>
      <c r="BV412" s="506"/>
      <c r="BW412" s="506"/>
      <c r="BX412" s="506"/>
      <c r="BZ412" s="506"/>
      <c r="CA412" s="506"/>
      <c r="CD412" s="506"/>
      <c r="CE412" s="506"/>
    </row>
    <row r="413" spans="1:83" ht="11.25" customHeight="1">
      <c r="A413" s="506"/>
      <c r="B413" s="507"/>
      <c r="C413" s="507"/>
      <c r="D413" s="507"/>
      <c r="E413" s="506"/>
      <c r="F413" s="506"/>
      <c r="G413" s="506"/>
      <c r="H413" s="507"/>
      <c r="I413" s="506"/>
      <c r="J413" s="506"/>
      <c r="K413" s="506"/>
      <c r="L413" s="506"/>
      <c r="M413" s="506"/>
      <c r="N413" s="506"/>
      <c r="O413" s="506"/>
      <c r="P413" s="506"/>
      <c r="Q413" s="506"/>
      <c r="R413" s="506"/>
      <c r="S413" s="506"/>
      <c r="T413" s="506"/>
      <c r="U413" s="506"/>
      <c r="V413" s="506"/>
      <c r="W413" s="506"/>
      <c r="X413" s="506"/>
      <c r="Y413" s="506"/>
      <c r="Z413" s="506"/>
      <c r="AA413" s="506"/>
      <c r="AB413" s="506"/>
      <c r="AC413" s="506"/>
      <c r="AD413" s="506"/>
      <c r="AE413" s="506"/>
      <c r="AF413" s="506"/>
      <c r="AG413" s="506"/>
      <c r="AH413" s="506"/>
      <c r="AI413" s="506"/>
      <c r="AJ413" s="507"/>
      <c r="AK413" s="506"/>
      <c r="AL413" s="506"/>
      <c r="AM413" s="506"/>
      <c r="AN413" s="506"/>
      <c r="AO413" s="506"/>
      <c r="AP413" s="506"/>
      <c r="AQ413" s="506"/>
      <c r="AR413" s="506"/>
      <c r="AS413" s="506"/>
      <c r="AT413" s="506"/>
      <c r="AU413" s="506"/>
      <c r="AV413" s="506"/>
      <c r="AW413" s="506"/>
      <c r="AX413" s="507"/>
      <c r="AY413" s="506"/>
      <c r="AZ413" s="506"/>
      <c r="BA413" s="506"/>
      <c r="BB413" s="506"/>
      <c r="BC413" s="506"/>
      <c r="BD413" s="506"/>
      <c r="BE413" s="506"/>
      <c r="BF413" s="506"/>
      <c r="BG413" s="506"/>
      <c r="BH413" s="506"/>
      <c r="BI413" s="506"/>
      <c r="BJ413" s="506"/>
      <c r="BK413" s="507"/>
      <c r="BL413" s="506"/>
      <c r="BM413" s="506"/>
      <c r="BN413" s="506"/>
      <c r="BO413" s="506"/>
      <c r="BP413" s="506"/>
      <c r="BQ413" s="506"/>
      <c r="BR413" s="506"/>
      <c r="BS413" s="506"/>
      <c r="BT413" s="506"/>
      <c r="BU413" s="506"/>
      <c r="BV413" s="506"/>
      <c r="BW413" s="506"/>
      <c r="BX413" s="506"/>
      <c r="BZ413" s="506"/>
      <c r="CA413" s="506"/>
      <c r="CD413" s="506"/>
      <c r="CE413" s="506"/>
    </row>
    <row r="414" spans="1:83" ht="11.25" customHeight="1">
      <c r="A414" s="506"/>
      <c r="B414" s="507"/>
      <c r="C414" s="507"/>
      <c r="D414" s="507"/>
      <c r="E414" s="506"/>
      <c r="F414" s="506"/>
      <c r="G414" s="506"/>
      <c r="H414" s="507"/>
      <c r="I414" s="506"/>
      <c r="J414" s="506"/>
      <c r="K414" s="506"/>
      <c r="L414" s="506"/>
      <c r="M414" s="506"/>
      <c r="N414" s="506"/>
      <c r="O414" s="506"/>
      <c r="P414" s="506"/>
      <c r="Q414" s="506"/>
      <c r="R414" s="506"/>
      <c r="S414" s="506"/>
      <c r="T414" s="506"/>
      <c r="U414" s="506"/>
      <c r="V414" s="506"/>
      <c r="W414" s="506"/>
      <c r="X414" s="506"/>
      <c r="Y414" s="506"/>
      <c r="Z414" s="506"/>
      <c r="AA414" s="506"/>
      <c r="AB414" s="506"/>
      <c r="AC414" s="506"/>
      <c r="AD414" s="506"/>
      <c r="AE414" s="506"/>
      <c r="AF414" s="506"/>
      <c r="AG414" s="506"/>
      <c r="AH414" s="506"/>
      <c r="AI414" s="506"/>
      <c r="AJ414" s="507"/>
      <c r="AK414" s="506"/>
      <c r="AL414" s="506"/>
      <c r="AM414" s="506"/>
      <c r="AN414" s="506"/>
      <c r="AO414" s="506"/>
      <c r="AP414" s="506"/>
      <c r="AQ414" s="506"/>
      <c r="AR414" s="506"/>
      <c r="AS414" s="506"/>
      <c r="AT414" s="506"/>
      <c r="AU414" s="506"/>
      <c r="AV414" s="506"/>
      <c r="AW414" s="506"/>
      <c r="AX414" s="507"/>
      <c r="AY414" s="506"/>
      <c r="AZ414" s="506"/>
      <c r="BA414" s="506"/>
      <c r="BB414" s="506"/>
      <c r="BC414" s="506"/>
      <c r="BD414" s="506"/>
      <c r="BE414" s="506"/>
      <c r="BF414" s="506"/>
      <c r="BG414" s="506"/>
      <c r="BH414" s="506"/>
      <c r="BI414" s="506"/>
      <c r="BJ414" s="506"/>
      <c r="BK414" s="507"/>
      <c r="BL414" s="506"/>
      <c r="BM414" s="506"/>
      <c r="BN414" s="506"/>
      <c r="BO414" s="506"/>
      <c r="BP414" s="506"/>
      <c r="BQ414" s="506"/>
      <c r="BR414" s="506"/>
      <c r="BS414" s="506"/>
      <c r="BT414" s="506"/>
      <c r="BU414" s="506"/>
      <c r="BV414" s="506"/>
      <c r="BW414" s="506"/>
      <c r="BX414" s="506"/>
      <c r="BZ414" s="506"/>
      <c r="CA414" s="506"/>
      <c r="CD414" s="506"/>
      <c r="CE414" s="506"/>
    </row>
    <row r="415" spans="1:83" ht="11.25" customHeight="1">
      <c r="A415" s="506"/>
      <c r="B415" s="507"/>
      <c r="C415" s="507"/>
      <c r="D415" s="507"/>
      <c r="E415" s="506"/>
      <c r="F415" s="506"/>
      <c r="G415" s="506"/>
      <c r="H415" s="507"/>
      <c r="I415" s="506"/>
      <c r="J415" s="506"/>
      <c r="K415" s="506"/>
      <c r="L415" s="506"/>
      <c r="M415" s="506"/>
      <c r="N415" s="506"/>
      <c r="O415" s="506"/>
      <c r="P415" s="506"/>
      <c r="Q415" s="506"/>
      <c r="R415" s="506"/>
      <c r="S415" s="506"/>
      <c r="T415" s="506"/>
      <c r="U415" s="506"/>
      <c r="V415" s="506"/>
      <c r="W415" s="506"/>
      <c r="X415" s="506"/>
      <c r="Y415" s="506"/>
      <c r="Z415" s="506"/>
      <c r="AA415" s="506"/>
      <c r="AB415" s="506"/>
      <c r="AC415" s="506"/>
      <c r="AD415" s="506"/>
      <c r="AE415" s="506"/>
      <c r="AF415" s="506"/>
      <c r="AG415" s="506"/>
      <c r="AH415" s="506"/>
      <c r="AI415" s="506"/>
      <c r="AJ415" s="507"/>
      <c r="AK415" s="506"/>
      <c r="AL415" s="506"/>
      <c r="AM415" s="506"/>
      <c r="AN415" s="506"/>
      <c r="AO415" s="506"/>
      <c r="AP415" s="506"/>
      <c r="AQ415" s="506"/>
      <c r="AR415" s="506"/>
      <c r="AS415" s="506"/>
      <c r="AT415" s="506"/>
      <c r="AU415" s="506"/>
      <c r="AV415" s="506"/>
      <c r="AW415" s="506"/>
      <c r="AX415" s="507"/>
      <c r="AY415" s="506"/>
      <c r="AZ415" s="506"/>
      <c r="BA415" s="506"/>
      <c r="BB415" s="506"/>
      <c r="BC415" s="506"/>
      <c r="BD415" s="506"/>
      <c r="BE415" s="506"/>
      <c r="BF415" s="506"/>
      <c r="BG415" s="506"/>
      <c r="BH415" s="506"/>
      <c r="BI415" s="506"/>
      <c r="BJ415" s="506"/>
      <c r="BK415" s="507"/>
      <c r="BL415" s="506"/>
      <c r="BM415" s="506"/>
      <c r="BN415" s="506"/>
      <c r="BO415" s="506"/>
      <c r="BP415" s="506"/>
      <c r="BQ415" s="506"/>
      <c r="BR415" s="506"/>
      <c r="BS415" s="506"/>
      <c r="BT415" s="506"/>
      <c r="BU415" s="506"/>
      <c r="BV415" s="506"/>
      <c r="BW415" s="506"/>
      <c r="BX415" s="506"/>
      <c r="BZ415" s="506"/>
      <c r="CA415" s="506"/>
      <c r="CD415" s="506"/>
      <c r="CE415" s="506"/>
    </row>
    <row r="416" spans="1:83" ht="11.25" customHeight="1">
      <c r="A416" s="506"/>
      <c r="B416" s="507"/>
      <c r="C416" s="507"/>
      <c r="D416" s="507"/>
      <c r="E416" s="506"/>
      <c r="F416" s="506"/>
      <c r="G416" s="506"/>
      <c r="H416" s="507"/>
      <c r="I416" s="506"/>
      <c r="J416" s="506"/>
      <c r="K416" s="506"/>
      <c r="L416" s="506"/>
      <c r="M416" s="506"/>
      <c r="N416" s="506"/>
      <c r="O416" s="506"/>
      <c r="P416" s="506"/>
      <c r="Q416" s="506"/>
      <c r="R416" s="506"/>
      <c r="S416" s="506"/>
      <c r="T416" s="506"/>
      <c r="U416" s="506"/>
      <c r="V416" s="506"/>
      <c r="W416" s="506"/>
      <c r="X416" s="506"/>
      <c r="Y416" s="506"/>
      <c r="Z416" s="506"/>
      <c r="AA416" s="506"/>
      <c r="AB416" s="506"/>
      <c r="AC416" s="506"/>
      <c r="AD416" s="506"/>
      <c r="AE416" s="506"/>
      <c r="AF416" s="506"/>
      <c r="AG416" s="506"/>
      <c r="AH416" s="506"/>
      <c r="AI416" s="506"/>
      <c r="AJ416" s="507"/>
      <c r="AK416" s="506"/>
      <c r="AL416" s="506"/>
      <c r="AM416" s="506"/>
      <c r="AN416" s="506"/>
      <c r="AO416" s="506"/>
      <c r="AP416" s="506"/>
      <c r="AQ416" s="506"/>
      <c r="AR416" s="506"/>
      <c r="AS416" s="506"/>
      <c r="AT416" s="506"/>
      <c r="AU416" s="506"/>
      <c r="AV416" s="506"/>
      <c r="AW416" s="506"/>
      <c r="AX416" s="507"/>
      <c r="AY416" s="506"/>
      <c r="AZ416" s="506"/>
      <c r="BA416" s="506"/>
      <c r="BB416" s="506"/>
      <c r="BC416" s="506"/>
      <c r="BD416" s="506"/>
      <c r="BE416" s="506"/>
      <c r="BF416" s="506"/>
      <c r="BG416" s="506"/>
      <c r="BH416" s="506"/>
      <c r="BI416" s="506"/>
      <c r="BJ416" s="506"/>
      <c r="BK416" s="507"/>
      <c r="BL416" s="506"/>
      <c r="BM416" s="506"/>
      <c r="BN416" s="506"/>
      <c r="BO416" s="506"/>
      <c r="BP416" s="506"/>
      <c r="BQ416" s="506"/>
      <c r="BR416" s="506"/>
      <c r="BS416" s="506"/>
      <c r="BT416" s="506"/>
      <c r="BU416" s="506"/>
      <c r="BV416" s="506"/>
      <c r="BW416" s="506"/>
      <c r="BX416" s="506"/>
      <c r="BZ416" s="506"/>
      <c r="CA416" s="506"/>
      <c r="CD416" s="506"/>
      <c r="CE416" s="506"/>
    </row>
    <row r="417" spans="1:83" ht="11.25" customHeight="1">
      <c r="A417" s="506"/>
      <c r="B417" s="507"/>
      <c r="C417" s="507"/>
      <c r="D417" s="507"/>
      <c r="E417" s="506"/>
      <c r="F417" s="506"/>
      <c r="G417" s="506"/>
      <c r="H417" s="507"/>
      <c r="I417" s="506"/>
      <c r="J417" s="506"/>
      <c r="K417" s="506"/>
      <c r="L417" s="506"/>
      <c r="M417" s="506"/>
      <c r="N417" s="506"/>
      <c r="O417" s="506"/>
      <c r="P417" s="506"/>
      <c r="Q417" s="506"/>
      <c r="R417" s="506"/>
      <c r="S417" s="506"/>
      <c r="T417" s="506"/>
      <c r="U417" s="506"/>
      <c r="V417" s="506"/>
      <c r="W417" s="506"/>
      <c r="X417" s="506"/>
      <c r="Y417" s="506"/>
      <c r="Z417" s="506"/>
      <c r="AA417" s="506"/>
      <c r="AB417" s="506"/>
      <c r="AC417" s="506"/>
      <c r="AD417" s="506"/>
      <c r="AE417" s="506"/>
      <c r="AF417" s="506"/>
      <c r="AG417" s="506"/>
      <c r="AH417" s="506"/>
      <c r="AI417" s="506"/>
      <c r="AJ417" s="507"/>
      <c r="AK417" s="506"/>
      <c r="AL417" s="506"/>
      <c r="AM417" s="506"/>
      <c r="AN417" s="506"/>
      <c r="AO417" s="506"/>
      <c r="AP417" s="506"/>
      <c r="AQ417" s="506"/>
      <c r="AR417" s="506"/>
      <c r="AS417" s="506"/>
      <c r="AT417" s="506"/>
      <c r="AU417" s="506"/>
      <c r="AV417" s="506"/>
      <c r="AW417" s="506"/>
      <c r="AX417" s="507"/>
      <c r="AY417" s="506"/>
      <c r="AZ417" s="506"/>
      <c r="BA417" s="506"/>
      <c r="BB417" s="506"/>
      <c r="BC417" s="506"/>
      <c r="BD417" s="506"/>
      <c r="BE417" s="506"/>
      <c r="BF417" s="506"/>
      <c r="BG417" s="506"/>
      <c r="BH417" s="506"/>
      <c r="BI417" s="506"/>
      <c r="BJ417" s="506"/>
      <c r="BK417" s="507"/>
      <c r="BL417" s="506"/>
      <c r="BM417" s="506"/>
      <c r="BN417" s="506"/>
      <c r="BO417" s="506"/>
      <c r="BP417" s="506"/>
      <c r="BQ417" s="506"/>
      <c r="BR417" s="506"/>
      <c r="BS417" s="506"/>
      <c r="BT417" s="506"/>
      <c r="BU417" s="506"/>
      <c r="BV417" s="506"/>
      <c r="BW417" s="506"/>
      <c r="BX417" s="506"/>
      <c r="BZ417" s="506"/>
      <c r="CA417" s="506"/>
      <c r="CD417" s="506"/>
      <c r="CE417" s="506"/>
    </row>
    <row r="418" spans="1:83" ht="11.25" customHeight="1">
      <c r="A418" s="506"/>
      <c r="B418" s="507"/>
      <c r="C418" s="507"/>
      <c r="D418" s="507"/>
      <c r="E418" s="506"/>
      <c r="F418" s="506"/>
      <c r="G418" s="506"/>
      <c r="H418" s="507"/>
      <c r="I418" s="506"/>
      <c r="J418" s="506"/>
      <c r="K418" s="506"/>
      <c r="L418" s="506"/>
      <c r="M418" s="506"/>
      <c r="N418" s="506"/>
      <c r="O418" s="506"/>
      <c r="P418" s="506"/>
      <c r="Q418" s="506"/>
      <c r="R418" s="506"/>
      <c r="S418" s="506"/>
      <c r="T418" s="506"/>
      <c r="U418" s="506"/>
      <c r="V418" s="506"/>
      <c r="W418" s="506"/>
      <c r="X418" s="506"/>
      <c r="Y418" s="506"/>
      <c r="Z418" s="506"/>
      <c r="AA418" s="506"/>
      <c r="AB418" s="506"/>
      <c r="AC418" s="506"/>
      <c r="AD418" s="506"/>
      <c r="AE418" s="506"/>
      <c r="AF418" s="506"/>
      <c r="AG418" s="506"/>
      <c r="AH418" s="506"/>
      <c r="AI418" s="506"/>
      <c r="AJ418" s="507"/>
      <c r="AK418" s="506"/>
      <c r="AL418" s="506"/>
      <c r="AM418" s="506"/>
      <c r="AN418" s="506"/>
      <c r="AO418" s="506"/>
      <c r="AP418" s="506"/>
      <c r="AQ418" s="506"/>
      <c r="AR418" s="506"/>
      <c r="AS418" s="506"/>
      <c r="AT418" s="506"/>
      <c r="AU418" s="506"/>
      <c r="AV418" s="506"/>
      <c r="AW418" s="506"/>
      <c r="AX418" s="507"/>
      <c r="AY418" s="506"/>
      <c r="AZ418" s="506"/>
      <c r="BA418" s="506"/>
      <c r="BB418" s="506"/>
      <c r="BC418" s="506"/>
      <c r="BD418" s="506"/>
      <c r="BE418" s="506"/>
      <c r="BF418" s="506"/>
      <c r="BG418" s="506"/>
      <c r="BH418" s="506"/>
      <c r="BI418" s="506"/>
      <c r="BJ418" s="506"/>
      <c r="BK418" s="507"/>
      <c r="BL418" s="506"/>
      <c r="BM418" s="506"/>
      <c r="BN418" s="506"/>
      <c r="BO418" s="506"/>
      <c r="BP418" s="506"/>
      <c r="BQ418" s="506"/>
      <c r="BR418" s="506"/>
      <c r="BS418" s="506"/>
      <c r="BT418" s="506"/>
      <c r="BU418" s="506"/>
      <c r="BV418" s="506"/>
      <c r="BW418" s="506"/>
      <c r="BX418" s="506"/>
      <c r="BZ418" s="506"/>
      <c r="CA418" s="506"/>
      <c r="CD418" s="506"/>
      <c r="CE418" s="506"/>
    </row>
    <row r="419" spans="1:83" ht="11.25" customHeight="1">
      <c r="A419" s="506"/>
      <c r="B419" s="507"/>
      <c r="C419" s="507"/>
      <c r="D419" s="507"/>
      <c r="E419" s="506"/>
      <c r="F419" s="506"/>
      <c r="G419" s="506"/>
      <c r="H419" s="507"/>
      <c r="I419" s="506"/>
      <c r="J419" s="506"/>
      <c r="K419" s="506"/>
      <c r="L419" s="506"/>
      <c r="M419" s="506"/>
      <c r="N419" s="506"/>
      <c r="O419" s="506"/>
      <c r="P419" s="506"/>
      <c r="Q419" s="506"/>
      <c r="R419" s="506"/>
      <c r="S419" s="506"/>
      <c r="T419" s="506"/>
      <c r="U419" s="506"/>
      <c r="V419" s="506"/>
      <c r="W419" s="506"/>
      <c r="X419" s="506"/>
      <c r="Y419" s="506"/>
      <c r="Z419" s="506"/>
      <c r="AA419" s="506"/>
      <c r="AB419" s="506"/>
      <c r="AC419" s="506"/>
      <c r="AD419" s="506"/>
      <c r="AE419" s="506"/>
      <c r="AF419" s="506"/>
      <c r="AG419" s="506"/>
      <c r="AH419" s="506"/>
      <c r="AI419" s="506"/>
      <c r="AJ419" s="507"/>
      <c r="AK419" s="506"/>
      <c r="AL419" s="506"/>
      <c r="AM419" s="506"/>
      <c r="AN419" s="506"/>
      <c r="AO419" s="506"/>
      <c r="AP419" s="506"/>
      <c r="AQ419" s="506"/>
      <c r="AR419" s="506"/>
      <c r="AS419" s="506"/>
      <c r="AT419" s="506"/>
      <c r="AU419" s="506"/>
      <c r="AV419" s="506"/>
      <c r="AW419" s="506"/>
      <c r="AX419" s="507"/>
      <c r="AY419" s="506"/>
      <c r="AZ419" s="506"/>
      <c r="BA419" s="506"/>
      <c r="BB419" s="506"/>
      <c r="BC419" s="506"/>
      <c r="BD419" s="506"/>
      <c r="BE419" s="506"/>
      <c r="BF419" s="506"/>
      <c r="BG419" s="506"/>
      <c r="BH419" s="506"/>
      <c r="BI419" s="506"/>
      <c r="BJ419" s="506"/>
      <c r="BK419" s="507"/>
      <c r="BL419" s="506"/>
      <c r="BM419" s="506"/>
      <c r="BN419" s="506"/>
      <c r="BO419" s="506"/>
      <c r="BP419" s="506"/>
      <c r="BQ419" s="506"/>
      <c r="BR419" s="506"/>
      <c r="BS419" s="506"/>
      <c r="BT419" s="506"/>
      <c r="BU419" s="506"/>
      <c r="BV419" s="506"/>
      <c r="BW419" s="506"/>
      <c r="BX419" s="506"/>
      <c r="BZ419" s="506"/>
      <c r="CA419" s="506"/>
      <c r="CD419" s="506"/>
      <c r="CE419" s="506"/>
    </row>
    <row r="420" spans="1:83" ht="11.25" customHeight="1">
      <c r="A420" s="506"/>
      <c r="B420" s="507"/>
      <c r="C420" s="507"/>
      <c r="D420" s="507"/>
      <c r="E420" s="506"/>
      <c r="F420" s="506"/>
      <c r="G420" s="506"/>
      <c r="H420" s="507"/>
      <c r="I420" s="506"/>
      <c r="J420" s="506"/>
      <c r="K420" s="506"/>
      <c r="L420" s="506"/>
      <c r="M420" s="506"/>
      <c r="N420" s="506"/>
      <c r="O420" s="506"/>
      <c r="P420" s="506"/>
      <c r="Q420" s="506"/>
      <c r="R420" s="506"/>
      <c r="S420" s="506"/>
      <c r="T420" s="506"/>
      <c r="U420" s="506"/>
      <c r="V420" s="506"/>
      <c r="W420" s="506"/>
      <c r="X420" s="506"/>
      <c r="Y420" s="506"/>
      <c r="Z420" s="506"/>
      <c r="AA420" s="506"/>
      <c r="AB420" s="506"/>
      <c r="AC420" s="506"/>
      <c r="AD420" s="506"/>
      <c r="AE420" s="506"/>
      <c r="AF420" s="506"/>
      <c r="AG420" s="506"/>
      <c r="AH420" s="506"/>
      <c r="AI420" s="506"/>
      <c r="AJ420" s="507"/>
      <c r="AK420" s="506"/>
      <c r="AL420" s="506"/>
      <c r="AM420" s="506"/>
      <c r="AN420" s="506"/>
      <c r="AO420" s="506"/>
      <c r="AP420" s="506"/>
      <c r="AQ420" s="506"/>
      <c r="AR420" s="506"/>
      <c r="AS420" s="506"/>
      <c r="AT420" s="506"/>
      <c r="AU420" s="506"/>
      <c r="AV420" s="506"/>
      <c r="AW420" s="506"/>
      <c r="AX420" s="507"/>
      <c r="AY420" s="506"/>
      <c r="AZ420" s="506"/>
      <c r="BA420" s="506"/>
      <c r="BB420" s="506"/>
      <c r="BC420" s="506"/>
      <c r="BD420" s="506"/>
      <c r="BE420" s="506"/>
      <c r="BF420" s="506"/>
      <c r="BG420" s="506"/>
      <c r="BH420" s="506"/>
      <c r="BI420" s="506"/>
      <c r="BJ420" s="506"/>
      <c r="BK420" s="507"/>
      <c r="BL420" s="506"/>
      <c r="BM420" s="506"/>
      <c r="BN420" s="506"/>
      <c r="BO420" s="506"/>
      <c r="BP420" s="506"/>
      <c r="BQ420" s="506"/>
      <c r="BR420" s="506"/>
      <c r="BS420" s="506"/>
      <c r="BT420" s="506"/>
      <c r="BU420" s="506"/>
      <c r="BV420" s="506"/>
      <c r="BW420" s="506"/>
      <c r="BX420" s="506"/>
      <c r="BZ420" s="506"/>
      <c r="CA420" s="506"/>
      <c r="CD420" s="506"/>
      <c r="CE420" s="506"/>
    </row>
    <row r="421" spans="1:83" ht="11.25" customHeight="1">
      <c r="A421" s="506"/>
      <c r="B421" s="507"/>
      <c r="C421" s="507"/>
      <c r="D421" s="507"/>
      <c r="E421" s="506"/>
      <c r="F421" s="506"/>
      <c r="G421" s="506"/>
      <c r="H421" s="507"/>
      <c r="I421" s="506"/>
      <c r="J421" s="506"/>
      <c r="K421" s="506"/>
      <c r="L421" s="506"/>
      <c r="M421" s="506"/>
      <c r="N421" s="506"/>
      <c r="O421" s="506"/>
      <c r="P421" s="506"/>
      <c r="Q421" s="506"/>
      <c r="R421" s="506"/>
      <c r="S421" s="506"/>
      <c r="T421" s="506"/>
      <c r="U421" s="506"/>
      <c r="V421" s="506"/>
      <c r="W421" s="506"/>
      <c r="X421" s="506"/>
      <c r="Y421" s="506"/>
      <c r="Z421" s="506"/>
      <c r="AA421" s="506"/>
      <c r="AB421" s="506"/>
      <c r="AC421" s="506"/>
      <c r="AD421" s="506"/>
      <c r="AE421" s="506"/>
      <c r="AF421" s="506"/>
      <c r="AG421" s="506"/>
      <c r="AH421" s="506"/>
      <c r="AI421" s="506"/>
      <c r="AJ421" s="507"/>
      <c r="AK421" s="506"/>
      <c r="AL421" s="506"/>
      <c r="AM421" s="506"/>
      <c r="AN421" s="506"/>
      <c r="AO421" s="506"/>
      <c r="AP421" s="506"/>
      <c r="AQ421" s="506"/>
      <c r="AR421" s="506"/>
      <c r="AS421" s="506"/>
      <c r="AT421" s="506"/>
      <c r="AU421" s="506"/>
      <c r="AV421" s="506"/>
      <c r="AW421" s="506"/>
      <c r="AX421" s="507"/>
      <c r="AY421" s="506"/>
      <c r="AZ421" s="506"/>
      <c r="BA421" s="506"/>
      <c r="BB421" s="506"/>
      <c r="BC421" s="506"/>
      <c r="BD421" s="506"/>
      <c r="BE421" s="506"/>
      <c r="BF421" s="506"/>
      <c r="BG421" s="506"/>
      <c r="BH421" s="506"/>
      <c r="BI421" s="506"/>
      <c r="BJ421" s="506"/>
      <c r="BK421" s="507"/>
      <c r="BL421" s="506"/>
      <c r="BM421" s="506"/>
      <c r="BN421" s="506"/>
      <c r="BO421" s="506"/>
      <c r="BP421" s="506"/>
      <c r="BQ421" s="506"/>
      <c r="BR421" s="506"/>
      <c r="BS421" s="506"/>
      <c r="BT421" s="506"/>
      <c r="BU421" s="506"/>
      <c r="BV421" s="506"/>
      <c r="BW421" s="506"/>
      <c r="BX421" s="506"/>
      <c r="BZ421" s="506"/>
      <c r="CA421" s="506"/>
      <c r="CD421" s="506"/>
      <c r="CE421" s="506"/>
    </row>
    <row r="422" spans="1:83" ht="11.25" customHeight="1">
      <c r="A422" s="506"/>
      <c r="B422" s="507"/>
      <c r="C422" s="507"/>
      <c r="D422" s="507"/>
      <c r="E422" s="506"/>
      <c r="F422" s="506"/>
      <c r="G422" s="506"/>
      <c r="H422" s="507"/>
      <c r="I422" s="506"/>
      <c r="J422" s="506"/>
      <c r="K422" s="506"/>
      <c r="L422" s="506"/>
      <c r="M422" s="506"/>
      <c r="N422" s="506"/>
      <c r="O422" s="506"/>
      <c r="P422" s="506"/>
      <c r="Q422" s="506"/>
      <c r="R422" s="506"/>
      <c r="S422" s="506"/>
      <c r="T422" s="506"/>
      <c r="U422" s="506"/>
      <c r="V422" s="506"/>
      <c r="W422" s="506"/>
      <c r="X422" s="506"/>
      <c r="Y422" s="506"/>
      <c r="Z422" s="506"/>
      <c r="AA422" s="506"/>
      <c r="AB422" s="506"/>
      <c r="AC422" s="506"/>
      <c r="AD422" s="506"/>
      <c r="AE422" s="506"/>
      <c r="AF422" s="506"/>
      <c r="AG422" s="506"/>
      <c r="AH422" s="506"/>
      <c r="AI422" s="506"/>
      <c r="AJ422" s="507"/>
      <c r="AK422" s="506"/>
      <c r="AL422" s="506"/>
      <c r="AM422" s="506"/>
      <c r="AN422" s="506"/>
      <c r="AO422" s="506"/>
      <c r="AP422" s="506"/>
      <c r="AQ422" s="506"/>
      <c r="AR422" s="506"/>
      <c r="AS422" s="506"/>
      <c r="AT422" s="506"/>
      <c r="AU422" s="506"/>
      <c r="AV422" s="506"/>
      <c r="AW422" s="506"/>
      <c r="AX422" s="507"/>
      <c r="AY422" s="506"/>
      <c r="AZ422" s="506"/>
      <c r="BA422" s="506"/>
      <c r="BB422" s="506"/>
      <c r="BC422" s="506"/>
      <c r="BD422" s="506"/>
      <c r="BE422" s="506"/>
      <c r="BF422" s="506"/>
      <c r="BG422" s="506"/>
      <c r="BH422" s="506"/>
      <c r="BI422" s="506"/>
      <c r="BJ422" s="506"/>
      <c r="BK422" s="507"/>
      <c r="BL422" s="506"/>
      <c r="BM422" s="506"/>
      <c r="BN422" s="506"/>
      <c r="BO422" s="506"/>
      <c r="BP422" s="506"/>
      <c r="BQ422" s="506"/>
      <c r="BR422" s="506"/>
      <c r="BS422" s="506"/>
      <c r="BT422" s="506"/>
      <c r="BU422" s="506"/>
      <c r="BV422" s="506"/>
      <c r="BW422" s="506"/>
      <c r="BX422" s="506"/>
      <c r="BZ422" s="506"/>
      <c r="CA422" s="506"/>
      <c r="CD422" s="506"/>
      <c r="CE422" s="506"/>
    </row>
    <row r="423" spans="1:83" ht="11.25" customHeight="1">
      <c r="A423" s="506"/>
      <c r="B423" s="507"/>
      <c r="C423" s="507"/>
      <c r="D423" s="507"/>
      <c r="E423" s="506"/>
      <c r="F423" s="506"/>
      <c r="G423" s="506"/>
      <c r="H423" s="507"/>
      <c r="I423" s="506"/>
      <c r="J423" s="506"/>
      <c r="K423" s="506"/>
      <c r="L423" s="506"/>
      <c r="M423" s="506"/>
      <c r="N423" s="506"/>
      <c r="O423" s="506"/>
      <c r="P423" s="506"/>
      <c r="Q423" s="506"/>
      <c r="R423" s="506"/>
      <c r="S423" s="506"/>
      <c r="T423" s="506"/>
      <c r="U423" s="506"/>
      <c r="V423" s="506"/>
      <c r="W423" s="506"/>
      <c r="X423" s="506"/>
      <c r="Y423" s="506"/>
      <c r="Z423" s="506"/>
      <c r="AA423" s="506"/>
      <c r="AB423" s="506"/>
      <c r="AC423" s="506"/>
      <c r="AD423" s="506"/>
      <c r="AE423" s="506"/>
      <c r="AF423" s="506"/>
      <c r="AG423" s="506"/>
      <c r="AH423" s="506"/>
      <c r="AI423" s="506"/>
      <c r="AJ423" s="507"/>
      <c r="AK423" s="506"/>
      <c r="AL423" s="506"/>
      <c r="AM423" s="506"/>
      <c r="AN423" s="506"/>
      <c r="AO423" s="506"/>
      <c r="AP423" s="506"/>
      <c r="AQ423" s="506"/>
      <c r="AR423" s="506"/>
      <c r="AS423" s="506"/>
      <c r="AT423" s="506"/>
      <c r="AU423" s="506"/>
      <c r="AV423" s="506"/>
      <c r="AW423" s="506"/>
      <c r="AX423" s="507"/>
      <c r="AY423" s="506"/>
      <c r="AZ423" s="506"/>
      <c r="BA423" s="506"/>
      <c r="BB423" s="506"/>
      <c r="BC423" s="506"/>
      <c r="BD423" s="506"/>
      <c r="BE423" s="506"/>
      <c r="BF423" s="506"/>
      <c r="BG423" s="506"/>
      <c r="BH423" s="506"/>
      <c r="BI423" s="506"/>
      <c r="BJ423" s="506"/>
      <c r="BK423" s="507"/>
      <c r="BL423" s="506"/>
      <c r="BM423" s="506"/>
      <c r="BN423" s="506"/>
      <c r="BO423" s="506"/>
      <c r="BP423" s="506"/>
      <c r="BQ423" s="506"/>
      <c r="BR423" s="506"/>
      <c r="BS423" s="506"/>
      <c r="BT423" s="506"/>
      <c r="BU423" s="506"/>
      <c r="BV423" s="506"/>
      <c r="BW423" s="506"/>
      <c r="BX423" s="506"/>
      <c r="BZ423" s="506"/>
      <c r="CA423" s="506"/>
      <c r="CD423" s="506"/>
      <c r="CE423" s="506"/>
    </row>
    <row r="424" spans="1:83" ht="11.25" customHeight="1">
      <c r="A424" s="506"/>
      <c r="B424" s="507"/>
      <c r="C424" s="507"/>
      <c r="D424" s="507"/>
      <c r="E424" s="506"/>
      <c r="F424" s="506"/>
      <c r="G424" s="506"/>
      <c r="H424" s="507"/>
      <c r="I424" s="506"/>
      <c r="J424" s="506"/>
      <c r="K424" s="506"/>
      <c r="L424" s="506"/>
      <c r="M424" s="506"/>
      <c r="N424" s="506"/>
      <c r="O424" s="506"/>
      <c r="P424" s="506"/>
      <c r="Q424" s="506"/>
      <c r="R424" s="506"/>
      <c r="S424" s="506"/>
      <c r="T424" s="506"/>
      <c r="U424" s="506"/>
      <c r="V424" s="506"/>
      <c r="W424" s="506"/>
      <c r="X424" s="506"/>
      <c r="Y424" s="506"/>
      <c r="Z424" s="506"/>
      <c r="AA424" s="506"/>
      <c r="AB424" s="506"/>
      <c r="AC424" s="506"/>
      <c r="AD424" s="506"/>
      <c r="AE424" s="506"/>
      <c r="AF424" s="506"/>
      <c r="AG424" s="506"/>
      <c r="AH424" s="506"/>
      <c r="AI424" s="506"/>
      <c r="AJ424" s="507"/>
      <c r="AK424" s="506"/>
      <c r="AL424" s="506"/>
      <c r="AM424" s="506"/>
      <c r="AN424" s="506"/>
      <c r="AO424" s="506"/>
      <c r="AP424" s="506"/>
      <c r="AQ424" s="506"/>
      <c r="AR424" s="506"/>
      <c r="AS424" s="506"/>
      <c r="AT424" s="506"/>
      <c r="AU424" s="506"/>
      <c r="AV424" s="506"/>
      <c r="AW424" s="506"/>
      <c r="AX424" s="507"/>
      <c r="AY424" s="506"/>
      <c r="AZ424" s="506"/>
      <c r="BA424" s="506"/>
      <c r="BB424" s="506"/>
      <c r="BC424" s="506"/>
      <c r="BD424" s="506"/>
      <c r="BE424" s="506"/>
      <c r="BF424" s="506"/>
      <c r="BG424" s="506"/>
      <c r="BH424" s="506"/>
      <c r="BI424" s="506"/>
      <c r="BJ424" s="506"/>
      <c r="BK424" s="507"/>
      <c r="BL424" s="506"/>
      <c r="BM424" s="506"/>
      <c r="BN424" s="506"/>
      <c r="BO424" s="506"/>
      <c r="BP424" s="506"/>
      <c r="BQ424" s="506"/>
      <c r="BR424" s="506"/>
      <c r="BS424" s="506"/>
      <c r="BT424" s="506"/>
      <c r="BU424" s="506"/>
      <c r="BV424" s="506"/>
      <c r="BW424" s="506"/>
      <c r="BX424" s="506"/>
      <c r="BZ424" s="506"/>
      <c r="CA424" s="506"/>
      <c r="CD424" s="506"/>
      <c r="CE424" s="506"/>
    </row>
    <row r="425" spans="1:83" ht="11.25" customHeight="1">
      <c r="A425" s="506"/>
      <c r="B425" s="507"/>
      <c r="C425" s="507"/>
      <c r="D425" s="507"/>
      <c r="E425" s="506"/>
      <c r="F425" s="506"/>
      <c r="G425" s="506"/>
      <c r="H425" s="507"/>
      <c r="I425" s="506"/>
      <c r="J425" s="506"/>
      <c r="K425" s="506"/>
      <c r="L425" s="506"/>
      <c r="M425" s="506"/>
      <c r="N425" s="506"/>
      <c r="O425" s="506"/>
      <c r="P425" s="506"/>
      <c r="Q425" s="506"/>
      <c r="R425" s="506"/>
      <c r="S425" s="506"/>
      <c r="T425" s="506"/>
      <c r="U425" s="506"/>
      <c r="V425" s="506"/>
      <c r="W425" s="506"/>
      <c r="X425" s="506"/>
      <c r="Y425" s="506"/>
      <c r="Z425" s="506"/>
      <c r="AA425" s="506"/>
      <c r="AB425" s="506"/>
      <c r="AC425" s="506"/>
      <c r="AD425" s="506"/>
      <c r="AE425" s="506"/>
      <c r="AF425" s="506"/>
      <c r="AG425" s="506"/>
      <c r="AH425" s="506"/>
      <c r="AI425" s="506"/>
      <c r="AJ425" s="507"/>
      <c r="AK425" s="506"/>
      <c r="AL425" s="506"/>
      <c r="AM425" s="506"/>
      <c r="AN425" s="506"/>
      <c r="AO425" s="506"/>
      <c r="AP425" s="506"/>
      <c r="AQ425" s="506"/>
      <c r="AR425" s="506"/>
      <c r="AS425" s="506"/>
      <c r="AT425" s="506"/>
      <c r="AU425" s="506"/>
      <c r="AV425" s="506"/>
      <c r="AW425" s="506"/>
      <c r="AX425" s="507"/>
      <c r="AY425" s="506"/>
      <c r="AZ425" s="506"/>
      <c r="BA425" s="506"/>
      <c r="BB425" s="506"/>
      <c r="BC425" s="506"/>
      <c r="BD425" s="506"/>
      <c r="BE425" s="506"/>
      <c r="BF425" s="506"/>
      <c r="BG425" s="506"/>
      <c r="BH425" s="506"/>
      <c r="BI425" s="506"/>
      <c r="BJ425" s="506"/>
      <c r="BK425" s="507"/>
      <c r="BL425" s="506"/>
      <c r="BM425" s="506"/>
      <c r="BN425" s="506"/>
      <c r="BO425" s="506"/>
      <c r="BP425" s="506"/>
      <c r="BQ425" s="506"/>
      <c r="BR425" s="506"/>
      <c r="BS425" s="506"/>
      <c r="BT425" s="506"/>
      <c r="BU425" s="506"/>
      <c r="BV425" s="506"/>
      <c r="BW425" s="506"/>
      <c r="BX425" s="506"/>
      <c r="BZ425" s="506"/>
      <c r="CA425" s="506"/>
      <c r="CD425" s="506"/>
      <c r="CE425" s="506"/>
    </row>
    <row r="426" spans="1:83" ht="11.25" customHeight="1">
      <c r="A426" s="506"/>
      <c r="B426" s="507"/>
      <c r="C426" s="507"/>
      <c r="D426" s="507"/>
      <c r="E426" s="506"/>
      <c r="F426" s="506"/>
      <c r="G426" s="506"/>
      <c r="H426" s="507"/>
      <c r="I426" s="506"/>
      <c r="J426" s="506"/>
      <c r="K426" s="506"/>
      <c r="L426" s="506"/>
      <c r="M426" s="506"/>
      <c r="N426" s="506"/>
      <c r="O426" s="506"/>
      <c r="P426" s="506"/>
      <c r="Q426" s="506"/>
      <c r="R426" s="506"/>
      <c r="S426" s="506"/>
      <c r="T426" s="506"/>
      <c r="U426" s="506"/>
      <c r="V426" s="506"/>
      <c r="W426" s="506"/>
      <c r="X426" s="506"/>
      <c r="Y426" s="506"/>
      <c r="Z426" s="506"/>
      <c r="AA426" s="506"/>
      <c r="AB426" s="506"/>
      <c r="AC426" s="506"/>
      <c r="AD426" s="506"/>
      <c r="AE426" s="506"/>
      <c r="AF426" s="506"/>
      <c r="AG426" s="506"/>
      <c r="AH426" s="506"/>
      <c r="AI426" s="506"/>
      <c r="AJ426" s="507"/>
      <c r="AK426" s="506"/>
      <c r="AL426" s="506"/>
      <c r="AM426" s="506"/>
      <c r="AN426" s="506"/>
      <c r="AO426" s="506"/>
      <c r="AP426" s="506"/>
      <c r="AQ426" s="506"/>
      <c r="AR426" s="506"/>
      <c r="AS426" s="506"/>
      <c r="AT426" s="506"/>
      <c r="AU426" s="506"/>
      <c r="AV426" s="506"/>
      <c r="AW426" s="506"/>
      <c r="AX426" s="507"/>
      <c r="AY426" s="506"/>
      <c r="AZ426" s="506"/>
      <c r="BA426" s="506"/>
      <c r="BB426" s="506"/>
      <c r="BC426" s="506"/>
      <c r="BD426" s="506"/>
      <c r="BE426" s="506"/>
      <c r="BF426" s="506"/>
      <c r="BG426" s="506"/>
      <c r="BH426" s="506"/>
      <c r="BI426" s="506"/>
      <c r="BJ426" s="506"/>
      <c r="BK426" s="507"/>
      <c r="BL426" s="506"/>
      <c r="BM426" s="506"/>
      <c r="BN426" s="506"/>
      <c r="BO426" s="506"/>
      <c r="BP426" s="506"/>
      <c r="BQ426" s="506"/>
      <c r="BR426" s="506"/>
      <c r="BS426" s="506"/>
      <c r="BT426" s="506"/>
      <c r="BU426" s="506"/>
      <c r="BV426" s="506"/>
      <c r="BW426" s="506"/>
      <c r="BX426" s="506"/>
      <c r="BZ426" s="506"/>
      <c r="CA426" s="506"/>
      <c r="CD426" s="506"/>
      <c r="CE426" s="506"/>
    </row>
    <row r="427" spans="1:83" ht="11.25" customHeight="1">
      <c r="A427" s="506"/>
      <c r="B427" s="507"/>
      <c r="C427" s="507"/>
      <c r="D427" s="507"/>
      <c r="E427" s="506"/>
      <c r="F427" s="506"/>
      <c r="G427" s="506"/>
      <c r="H427" s="507"/>
      <c r="I427" s="506"/>
      <c r="J427" s="506"/>
      <c r="K427" s="506"/>
      <c r="L427" s="506"/>
      <c r="M427" s="506"/>
      <c r="N427" s="506"/>
      <c r="O427" s="506"/>
      <c r="P427" s="506"/>
      <c r="Q427" s="506"/>
      <c r="R427" s="506"/>
      <c r="S427" s="506"/>
      <c r="T427" s="506"/>
      <c r="U427" s="506"/>
      <c r="V427" s="506"/>
      <c r="W427" s="506"/>
      <c r="X427" s="506"/>
      <c r="Y427" s="506"/>
      <c r="Z427" s="506"/>
      <c r="AA427" s="506"/>
      <c r="AB427" s="506"/>
      <c r="AC427" s="506"/>
      <c r="AD427" s="506"/>
      <c r="AE427" s="506"/>
      <c r="AF427" s="506"/>
      <c r="AG427" s="506"/>
      <c r="AH427" s="506"/>
      <c r="AI427" s="506"/>
      <c r="AJ427" s="507"/>
      <c r="AK427" s="506"/>
      <c r="AL427" s="506"/>
      <c r="AM427" s="506"/>
      <c r="AN427" s="506"/>
      <c r="AO427" s="506"/>
      <c r="AP427" s="506"/>
      <c r="AQ427" s="506"/>
      <c r="AR427" s="506"/>
      <c r="AS427" s="506"/>
      <c r="AT427" s="506"/>
      <c r="AU427" s="506"/>
      <c r="AV427" s="506"/>
      <c r="AW427" s="506"/>
      <c r="AX427" s="507"/>
      <c r="AY427" s="506"/>
      <c r="AZ427" s="506"/>
      <c r="BA427" s="506"/>
      <c r="BB427" s="506"/>
      <c r="BC427" s="506"/>
      <c r="BD427" s="506"/>
      <c r="BE427" s="506"/>
      <c r="BF427" s="506"/>
      <c r="BG427" s="506"/>
      <c r="BH427" s="506"/>
      <c r="BI427" s="506"/>
      <c r="BJ427" s="506"/>
      <c r="BK427" s="507"/>
      <c r="BL427" s="506"/>
      <c r="BM427" s="506"/>
      <c r="BN427" s="506"/>
      <c r="BO427" s="506"/>
      <c r="BP427" s="506"/>
      <c r="BQ427" s="506"/>
      <c r="BR427" s="506"/>
      <c r="BS427" s="506"/>
      <c r="BT427" s="506"/>
      <c r="BU427" s="506"/>
      <c r="BV427" s="506"/>
      <c r="BW427" s="506"/>
      <c r="BX427" s="506"/>
      <c r="BZ427" s="506"/>
      <c r="CA427" s="506"/>
      <c r="CD427" s="506"/>
      <c r="CE427" s="506"/>
    </row>
    <row r="428" spans="1:83" ht="11.25" customHeight="1">
      <c r="A428" s="506"/>
      <c r="B428" s="507"/>
      <c r="C428" s="507"/>
      <c r="D428" s="507"/>
      <c r="E428" s="506"/>
      <c r="F428" s="506"/>
      <c r="G428" s="506"/>
      <c r="H428" s="507"/>
      <c r="I428" s="506"/>
      <c r="J428" s="506"/>
      <c r="K428" s="506"/>
      <c r="L428" s="506"/>
      <c r="M428" s="506"/>
      <c r="N428" s="506"/>
      <c r="O428" s="506"/>
      <c r="P428" s="506"/>
      <c r="Q428" s="506"/>
      <c r="R428" s="506"/>
      <c r="S428" s="506"/>
      <c r="T428" s="506"/>
      <c r="U428" s="506"/>
      <c r="V428" s="506"/>
      <c r="W428" s="506"/>
      <c r="X428" s="506"/>
      <c r="Y428" s="506"/>
      <c r="Z428" s="506"/>
      <c r="AA428" s="506"/>
      <c r="AB428" s="506"/>
      <c r="AC428" s="506"/>
      <c r="AD428" s="506"/>
      <c r="AE428" s="506"/>
      <c r="AF428" s="506"/>
      <c r="AG428" s="506"/>
      <c r="AH428" s="506"/>
      <c r="AI428" s="506"/>
      <c r="AJ428" s="507"/>
      <c r="AK428" s="506"/>
      <c r="AL428" s="506"/>
      <c r="AM428" s="506"/>
      <c r="AN428" s="506"/>
      <c r="AO428" s="506"/>
      <c r="AP428" s="506"/>
      <c r="AQ428" s="506"/>
      <c r="AR428" s="506"/>
      <c r="AS428" s="506"/>
      <c r="AT428" s="506"/>
      <c r="AU428" s="506"/>
      <c r="AV428" s="506"/>
      <c r="AW428" s="506"/>
      <c r="AX428" s="507"/>
      <c r="AY428" s="506"/>
      <c r="AZ428" s="506"/>
      <c r="BA428" s="506"/>
      <c r="BB428" s="506"/>
      <c r="BC428" s="506"/>
      <c r="BD428" s="506"/>
      <c r="BE428" s="506"/>
      <c r="BF428" s="506"/>
      <c r="BG428" s="506"/>
      <c r="BH428" s="506"/>
      <c r="BI428" s="506"/>
      <c r="BJ428" s="506"/>
      <c r="BK428" s="507"/>
      <c r="BL428" s="506"/>
      <c r="BM428" s="506"/>
      <c r="BN428" s="506"/>
      <c r="BO428" s="506"/>
      <c r="BP428" s="506"/>
      <c r="BQ428" s="506"/>
      <c r="BR428" s="506"/>
      <c r="BS428" s="506"/>
      <c r="BT428" s="506"/>
      <c r="BU428" s="506"/>
      <c r="BV428" s="506"/>
      <c r="BW428" s="506"/>
      <c r="BX428" s="506"/>
      <c r="BZ428" s="506"/>
      <c r="CA428" s="506"/>
      <c r="CD428" s="506"/>
      <c r="CE428" s="506"/>
    </row>
    <row r="429" spans="1:83" ht="11.25" customHeight="1">
      <c r="A429" s="506"/>
      <c r="B429" s="507"/>
      <c r="C429" s="507"/>
      <c r="D429" s="507"/>
      <c r="E429" s="506"/>
      <c r="F429" s="506"/>
      <c r="G429" s="506"/>
      <c r="H429" s="507"/>
      <c r="I429" s="506"/>
      <c r="J429" s="506"/>
      <c r="K429" s="506"/>
      <c r="L429" s="506"/>
      <c r="M429" s="506"/>
      <c r="N429" s="506"/>
      <c r="O429" s="506"/>
      <c r="P429" s="506"/>
      <c r="Q429" s="506"/>
      <c r="R429" s="506"/>
      <c r="S429" s="506"/>
      <c r="T429" s="506"/>
      <c r="U429" s="506"/>
      <c r="V429" s="506"/>
      <c r="W429" s="506"/>
      <c r="X429" s="506"/>
      <c r="Y429" s="506"/>
      <c r="Z429" s="506"/>
      <c r="AA429" s="506"/>
      <c r="AB429" s="506"/>
      <c r="AC429" s="506"/>
      <c r="AD429" s="506"/>
      <c r="AE429" s="506"/>
      <c r="AF429" s="506"/>
      <c r="AG429" s="506"/>
      <c r="AH429" s="506"/>
      <c r="AI429" s="506"/>
      <c r="AJ429" s="507"/>
      <c r="AK429" s="506"/>
      <c r="AL429" s="506"/>
      <c r="AM429" s="506"/>
      <c r="AN429" s="506"/>
      <c r="AO429" s="506"/>
      <c r="AP429" s="506"/>
      <c r="AQ429" s="506"/>
      <c r="AR429" s="506"/>
      <c r="AS429" s="506"/>
      <c r="AT429" s="506"/>
      <c r="AU429" s="506"/>
      <c r="AV429" s="506"/>
      <c r="AW429" s="506"/>
      <c r="AX429" s="507"/>
      <c r="AY429" s="506"/>
      <c r="AZ429" s="506"/>
      <c r="BA429" s="506"/>
      <c r="BB429" s="506"/>
      <c r="BC429" s="506"/>
      <c r="BD429" s="506"/>
      <c r="BE429" s="506"/>
      <c r="BF429" s="506"/>
      <c r="BG429" s="506"/>
      <c r="BH429" s="506"/>
      <c r="BI429" s="506"/>
      <c r="BJ429" s="506"/>
      <c r="BK429" s="507"/>
      <c r="BL429" s="506"/>
      <c r="BM429" s="506"/>
      <c r="BN429" s="506"/>
      <c r="BO429" s="506"/>
      <c r="BP429" s="506"/>
      <c r="BQ429" s="506"/>
      <c r="BR429" s="506"/>
      <c r="BS429" s="506"/>
      <c r="BT429" s="506"/>
      <c r="BU429" s="506"/>
      <c r="BV429" s="506"/>
      <c r="BW429" s="506"/>
      <c r="BX429" s="506"/>
      <c r="BZ429" s="506"/>
      <c r="CA429" s="506"/>
      <c r="CD429" s="506"/>
      <c r="CE429" s="506"/>
    </row>
    <row r="430" spans="1:83" ht="11.25" customHeight="1">
      <c r="A430" s="506"/>
      <c r="B430" s="507"/>
      <c r="C430" s="507"/>
      <c r="D430" s="507"/>
      <c r="E430" s="506"/>
      <c r="F430" s="506"/>
      <c r="G430" s="506"/>
      <c r="H430" s="507"/>
      <c r="I430" s="506"/>
      <c r="J430" s="506"/>
      <c r="K430" s="506"/>
      <c r="L430" s="506"/>
      <c r="M430" s="506"/>
      <c r="N430" s="506"/>
      <c r="O430" s="506"/>
      <c r="P430" s="506"/>
      <c r="Q430" s="506"/>
      <c r="R430" s="506"/>
      <c r="S430" s="506"/>
      <c r="T430" s="506"/>
      <c r="U430" s="506"/>
      <c r="V430" s="506"/>
      <c r="W430" s="506"/>
      <c r="X430" s="506"/>
      <c r="Y430" s="506"/>
      <c r="Z430" s="506"/>
      <c r="AA430" s="506"/>
      <c r="AB430" s="506"/>
      <c r="AC430" s="506"/>
      <c r="AD430" s="506"/>
      <c r="AE430" s="506"/>
      <c r="AF430" s="506"/>
      <c r="AG430" s="506"/>
      <c r="AH430" s="506"/>
      <c r="AI430" s="506"/>
      <c r="AJ430" s="507"/>
      <c r="AK430" s="506"/>
      <c r="AL430" s="506"/>
      <c r="AM430" s="506"/>
      <c r="AN430" s="506"/>
      <c r="AO430" s="506"/>
      <c r="AP430" s="506"/>
      <c r="AQ430" s="506"/>
      <c r="AR430" s="506"/>
      <c r="AS430" s="506"/>
      <c r="AT430" s="506"/>
      <c r="AU430" s="506"/>
      <c r="AV430" s="506"/>
      <c r="AW430" s="506"/>
      <c r="AX430" s="507"/>
      <c r="AY430" s="506"/>
      <c r="AZ430" s="506"/>
      <c r="BA430" s="506"/>
      <c r="BB430" s="506"/>
      <c r="BC430" s="506"/>
      <c r="BD430" s="506"/>
      <c r="BE430" s="506"/>
      <c r="BF430" s="506"/>
      <c r="BG430" s="506"/>
      <c r="BH430" s="506"/>
      <c r="BI430" s="506"/>
      <c r="BJ430" s="506"/>
      <c r="BK430" s="507"/>
      <c r="BL430" s="506"/>
      <c r="BM430" s="506"/>
      <c r="BN430" s="506"/>
      <c r="BO430" s="506"/>
      <c r="BP430" s="506"/>
      <c r="BQ430" s="506"/>
      <c r="BR430" s="506"/>
      <c r="BS430" s="506"/>
      <c r="BT430" s="506"/>
      <c r="BU430" s="506"/>
      <c r="BV430" s="506"/>
      <c r="BW430" s="506"/>
      <c r="BX430" s="506"/>
      <c r="BZ430" s="506"/>
      <c r="CA430" s="506"/>
      <c r="CD430" s="506"/>
      <c r="CE430" s="506"/>
    </row>
    <row r="431" spans="1:83" ht="11.25" customHeight="1">
      <c r="A431" s="506"/>
      <c r="B431" s="507"/>
      <c r="C431" s="507"/>
      <c r="D431" s="507"/>
      <c r="E431" s="506"/>
      <c r="F431" s="506"/>
      <c r="G431" s="506"/>
      <c r="H431" s="507"/>
      <c r="I431" s="506"/>
      <c r="J431" s="506"/>
      <c r="K431" s="506"/>
      <c r="L431" s="506"/>
      <c r="M431" s="506"/>
      <c r="N431" s="506"/>
      <c r="O431" s="506"/>
      <c r="P431" s="506"/>
      <c r="Q431" s="506"/>
      <c r="R431" s="506"/>
      <c r="S431" s="506"/>
      <c r="T431" s="506"/>
      <c r="U431" s="506"/>
      <c r="V431" s="506"/>
      <c r="W431" s="506"/>
      <c r="X431" s="506"/>
      <c r="Y431" s="506"/>
      <c r="Z431" s="506"/>
      <c r="AA431" s="506"/>
      <c r="AB431" s="506"/>
      <c r="AC431" s="506"/>
      <c r="AD431" s="506"/>
      <c r="AE431" s="506"/>
      <c r="AF431" s="506"/>
      <c r="AG431" s="506"/>
      <c r="AH431" s="506"/>
      <c r="AI431" s="506"/>
      <c r="AJ431" s="507"/>
      <c r="AK431" s="506"/>
      <c r="AL431" s="506"/>
      <c r="AM431" s="506"/>
      <c r="AN431" s="506"/>
      <c r="AO431" s="506"/>
      <c r="AP431" s="506"/>
      <c r="AQ431" s="506"/>
      <c r="AR431" s="506"/>
      <c r="AS431" s="506"/>
      <c r="AT431" s="506"/>
      <c r="AU431" s="506"/>
      <c r="AV431" s="506"/>
      <c r="AW431" s="506"/>
      <c r="AX431" s="507"/>
      <c r="AY431" s="506"/>
      <c r="AZ431" s="506"/>
      <c r="BA431" s="506"/>
      <c r="BB431" s="506"/>
      <c r="BC431" s="506"/>
      <c r="BD431" s="506"/>
      <c r="BE431" s="506"/>
      <c r="BF431" s="506"/>
      <c r="BG431" s="506"/>
      <c r="BH431" s="506"/>
      <c r="BI431" s="506"/>
      <c r="BJ431" s="506"/>
      <c r="BK431" s="507"/>
      <c r="BL431" s="506"/>
      <c r="BM431" s="506"/>
      <c r="BN431" s="506"/>
      <c r="BO431" s="506"/>
      <c r="BP431" s="506"/>
      <c r="BQ431" s="506"/>
      <c r="BR431" s="506"/>
      <c r="BS431" s="506"/>
      <c r="BT431" s="506"/>
      <c r="BU431" s="506"/>
      <c r="BV431" s="506"/>
      <c r="BW431" s="506"/>
      <c r="BX431" s="506"/>
      <c r="BZ431" s="506"/>
      <c r="CA431" s="506"/>
      <c r="CD431" s="506"/>
      <c r="CE431" s="506"/>
    </row>
    <row r="432" spans="1:83" ht="11.25" customHeight="1">
      <c r="A432" s="506"/>
      <c r="B432" s="507"/>
      <c r="C432" s="507"/>
      <c r="D432" s="507"/>
      <c r="E432" s="506"/>
      <c r="F432" s="506"/>
      <c r="G432" s="506"/>
      <c r="H432" s="507"/>
      <c r="I432" s="506"/>
      <c r="J432" s="506"/>
      <c r="K432" s="506"/>
      <c r="L432" s="506"/>
      <c r="M432" s="506"/>
      <c r="N432" s="506"/>
      <c r="O432" s="506"/>
      <c r="P432" s="506"/>
      <c r="Q432" s="506"/>
      <c r="R432" s="506"/>
      <c r="S432" s="506"/>
      <c r="T432" s="506"/>
      <c r="U432" s="506"/>
      <c r="V432" s="506"/>
      <c r="W432" s="506"/>
      <c r="X432" s="506"/>
      <c r="Y432" s="506"/>
      <c r="Z432" s="506"/>
      <c r="AA432" s="506"/>
      <c r="AB432" s="506"/>
      <c r="AC432" s="506"/>
      <c r="AD432" s="506"/>
      <c r="AE432" s="506"/>
      <c r="AF432" s="506"/>
      <c r="AG432" s="506"/>
      <c r="AH432" s="506"/>
      <c r="AI432" s="506"/>
      <c r="AJ432" s="507"/>
      <c r="AK432" s="506"/>
      <c r="AL432" s="506"/>
      <c r="AM432" s="506"/>
      <c r="AN432" s="506"/>
      <c r="AO432" s="506"/>
      <c r="AP432" s="506"/>
      <c r="AQ432" s="506"/>
      <c r="AR432" s="506"/>
      <c r="AS432" s="506"/>
      <c r="AT432" s="506"/>
      <c r="AU432" s="506"/>
      <c r="AV432" s="506"/>
      <c r="AW432" s="506"/>
      <c r="AX432" s="507"/>
      <c r="AY432" s="506"/>
      <c r="AZ432" s="506"/>
      <c r="BA432" s="506"/>
      <c r="BB432" s="506"/>
      <c r="BC432" s="506"/>
      <c r="BD432" s="506"/>
      <c r="BE432" s="506"/>
      <c r="BF432" s="506"/>
      <c r="BG432" s="506"/>
      <c r="BH432" s="506"/>
      <c r="BI432" s="506"/>
      <c r="BJ432" s="506"/>
      <c r="BK432" s="507"/>
      <c r="BL432" s="506"/>
      <c r="BM432" s="506"/>
      <c r="BN432" s="506"/>
      <c r="BO432" s="506"/>
      <c r="BP432" s="506"/>
      <c r="BQ432" s="506"/>
      <c r="BR432" s="506"/>
      <c r="BS432" s="506"/>
      <c r="BT432" s="506"/>
      <c r="BU432" s="506"/>
      <c r="BV432" s="506"/>
      <c r="BW432" s="506"/>
      <c r="BX432" s="506"/>
      <c r="BZ432" s="506"/>
      <c r="CA432" s="506"/>
      <c r="CD432" s="506"/>
      <c r="CE432" s="506"/>
    </row>
    <row r="433" spans="1:83" ht="11.25" customHeight="1">
      <c r="A433" s="506"/>
      <c r="B433" s="507"/>
      <c r="C433" s="507"/>
      <c r="D433" s="507"/>
      <c r="E433" s="506"/>
      <c r="F433" s="506"/>
      <c r="G433" s="506"/>
      <c r="H433" s="507"/>
      <c r="I433" s="506"/>
      <c r="J433" s="506"/>
      <c r="K433" s="506"/>
      <c r="L433" s="506"/>
      <c r="M433" s="506"/>
      <c r="N433" s="506"/>
      <c r="O433" s="506"/>
      <c r="P433" s="506"/>
      <c r="Q433" s="506"/>
      <c r="R433" s="506"/>
      <c r="S433" s="506"/>
      <c r="T433" s="506"/>
      <c r="U433" s="506"/>
      <c r="V433" s="506"/>
      <c r="W433" s="506"/>
      <c r="X433" s="506"/>
      <c r="Y433" s="506"/>
      <c r="Z433" s="506"/>
      <c r="AA433" s="506"/>
      <c r="AB433" s="506"/>
      <c r="AC433" s="506"/>
      <c r="AD433" s="506"/>
      <c r="AE433" s="506"/>
      <c r="AF433" s="506"/>
      <c r="AG433" s="506"/>
      <c r="AH433" s="506"/>
      <c r="AI433" s="506"/>
      <c r="AJ433" s="507"/>
      <c r="AK433" s="506"/>
      <c r="AL433" s="506"/>
      <c r="AM433" s="506"/>
      <c r="AN433" s="506"/>
      <c r="AO433" s="506"/>
      <c r="AP433" s="506"/>
      <c r="AQ433" s="506"/>
      <c r="AR433" s="506"/>
      <c r="AS433" s="506"/>
      <c r="AT433" s="506"/>
      <c r="AU433" s="506"/>
      <c r="AV433" s="506"/>
      <c r="AW433" s="506"/>
      <c r="AX433" s="507"/>
      <c r="AY433" s="506"/>
      <c r="AZ433" s="506"/>
      <c r="BA433" s="506"/>
      <c r="BB433" s="506"/>
      <c r="BC433" s="506"/>
      <c r="BD433" s="506"/>
      <c r="BE433" s="506"/>
      <c r="BF433" s="506"/>
      <c r="BG433" s="506"/>
      <c r="BH433" s="506"/>
      <c r="BI433" s="506"/>
      <c r="BJ433" s="506"/>
      <c r="BK433" s="507"/>
      <c r="BL433" s="506"/>
      <c r="BM433" s="506"/>
      <c r="BN433" s="506"/>
      <c r="BO433" s="506"/>
      <c r="BP433" s="506"/>
      <c r="BQ433" s="506"/>
      <c r="BR433" s="506"/>
      <c r="BS433" s="506"/>
      <c r="BT433" s="506"/>
      <c r="BU433" s="506"/>
      <c r="BV433" s="506"/>
      <c r="BW433" s="506"/>
      <c r="BX433" s="506"/>
      <c r="BZ433" s="506"/>
      <c r="CA433" s="506"/>
      <c r="CD433" s="506"/>
      <c r="CE433" s="506"/>
    </row>
    <row r="434" spans="1:83" ht="11.25" customHeight="1">
      <c r="A434" s="506"/>
      <c r="B434" s="507"/>
      <c r="C434" s="507"/>
      <c r="D434" s="507"/>
      <c r="E434" s="506"/>
      <c r="F434" s="506"/>
      <c r="G434" s="506"/>
      <c r="H434" s="507"/>
      <c r="I434" s="506"/>
      <c r="J434" s="506"/>
      <c r="K434" s="506"/>
      <c r="L434" s="506"/>
      <c r="M434" s="506"/>
      <c r="N434" s="506"/>
      <c r="O434" s="506"/>
      <c r="P434" s="506"/>
      <c r="Q434" s="506"/>
      <c r="R434" s="506"/>
      <c r="S434" s="506"/>
      <c r="T434" s="506"/>
      <c r="U434" s="506"/>
      <c r="V434" s="506"/>
      <c r="W434" s="506"/>
      <c r="X434" s="506"/>
      <c r="Y434" s="506"/>
      <c r="Z434" s="506"/>
      <c r="AA434" s="506"/>
      <c r="AB434" s="506"/>
      <c r="AC434" s="506"/>
      <c r="AD434" s="506"/>
      <c r="AE434" s="506"/>
      <c r="AF434" s="506"/>
      <c r="AG434" s="506"/>
      <c r="AH434" s="506"/>
      <c r="AI434" s="506"/>
      <c r="AJ434" s="507"/>
      <c r="AK434" s="506"/>
      <c r="AL434" s="506"/>
      <c r="AM434" s="506"/>
      <c r="AN434" s="506"/>
      <c r="AO434" s="506"/>
      <c r="AP434" s="506"/>
      <c r="AQ434" s="506"/>
      <c r="AR434" s="506"/>
      <c r="AS434" s="506"/>
      <c r="AT434" s="506"/>
      <c r="AU434" s="506"/>
      <c r="AV434" s="506"/>
      <c r="AW434" s="506"/>
      <c r="AX434" s="507"/>
      <c r="AY434" s="506"/>
      <c r="AZ434" s="506"/>
      <c r="BA434" s="506"/>
      <c r="BB434" s="506"/>
      <c r="BC434" s="506"/>
      <c r="BD434" s="506"/>
      <c r="BE434" s="506"/>
      <c r="BF434" s="506"/>
      <c r="BG434" s="506"/>
      <c r="BH434" s="506"/>
      <c r="BI434" s="506"/>
      <c r="BJ434" s="506"/>
      <c r="BK434" s="507"/>
      <c r="BL434" s="506"/>
      <c r="BM434" s="506"/>
      <c r="BN434" s="506"/>
      <c r="BO434" s="506"/>
      <c r="BP434" s="506"/>
      <c r="BQ434" s="506"/>
      <c r="BR434" s="506"/>
      <c r="BS434" s="506"/>
      <c r="BT434" s="506"/>
      <c r="BU434" s="506"/>
      <c r="BV434" s="506"/>
      <c r="BW434" s="506"/>
      <c r="BX434" s="506"/>
      <c r="BZ434" s="506"/>
      <c r="CA434" s="506"/>
      <c r="CD434" s="506"/>
      <c r="CE434" s="506"/>
    </row>
    <row r="435" spans="1:83" ht="11.25" customHeight="1">
      <c r="A435" s="506"/>
      <c r="B435" s="507"/>
      <c r="C435" s="507"/>
      <c r="D435" s="507"/>
      <c r="E435" s="506"/>
      <c r="F435" s="506"/>
      <c r="G435" s="506"/>
      <c r="H435" s="507"/>
      <c r="I435" s="506"/>
      <c r="J435" s="506"/>
      <c r="K435" s="506"/>
      <c r="L435" s="506"/>
      <c r="M435" s="506"/>
      <c r="N435" s="506"/>
      <c r="O435" s="506"/>
      <c r="P435" s="506"/>
      <c r="Q435" s="506"/>
      <c r="R435" s="506"/>
      <c r="S435" s="506"/>
      <c r="T435" s="506"/>
      <c r="U435" s="506"/>
      <c r="V435" s="506"/>
      <c r="W435" s="506"/>
      <c r="X435" s="506"/>
      <c r="Y435" s="506"/>
      <c r="Z435" s="506"/>
      <c r="AA435" s="506"/>
      <c r="AB435" s="506"/>
      <c r="AC435" s="506"/>
      <c r="AD435" s="506"/>
      <c r="AE435" s="506"/>
      <c r="AF435" s="506"/>
      <c r="AG435" s="506"/>
      <c r="AH435" s="506"/>
      <c r="AI435" s="506"/>
      <c r="AJ435" s="507"/>
      <c r="AK435" s="506"/>
      <c r="AL435" s="506"/>
      <c r="AM435" s="506"/>
      <c r="AN435" s="506"/>
      <c r="AO435" s="506"/>
      <c r="AP435" s="506"/>
      <c r="AQ435" s="506"/>
      <c r="AR435" s="506"/>
      <c r="AS435" s="506"/>
      <c r="AT435" s="506"/>
      <c r="AU435" s="506"/>
      <c r="AV435" s="506"/>
      <c r="AW435" s="506"/>
      <c r="AX435" s="507"/>
      <c r="AY435" s="506"/>
      <c r="AZ435" s="506"/>
      <c r="BA435" s="506"/>
      <c r="BB435" s="506"/>
      <c r="BC435" s="506"/>
      <c r="BD435" s="506"/>
      <c r="BE435" s="506"/>
      <c r="BF435" s="506"/>
      <c r="BG435" s="506"/>
      <c r="BH435" s="506"/>
      <c r="BI435" s="506"/>
      <c r="BJ435" s="506"/>
      <c r="BK435" s="507"/>
      <c r="BL435" s="506"/>
      <c r="BM435" s="506"/>
      <c r="BN435" s="506"/>
      <c r="BO435" s="506"/>
      <c r="BP435" s="506"/>
      <c r="BQ435" s="506"/>
      <c r="BR435" s="506"/>
      <c r="BS435" s="506"/>
      <c r="BT435" s="506"/>
      <c r="BU435" s="506"/>
      <c r="BV435" s="506"/>
      <c r="BW435" s="506"/>
      <c r="BX435" s="506"/>
      <c r="BZ435" s="506"/>
      <c r="CA435" s="506"/>
      <c r="CD435" s="506"/>
      <c r="CE435" s="506"/>
    </row>
    <row r="436" spans="1:83" ht="11.25" customHeight="1">
      <c r="A436" s="506"/>
      <c r="B436" s="507"/>
      <c r="C436" s="507"/>
      <c r="D436" s="507"/>
      <c r="E436" s="506"/>
      <c r="F436" s="506"/>
      <c r="G436" s="506"/>
      <c r="H436" s="507"/>
      <c r="I436" s="506"/>
      <c r="J436" s="506"/>
      <c r="K436" s="506"/>
      <c r="L436" s="506"/>
      <c r="M436" s="506"/>
      <c r="N436" s="506"/>
      <c r="O436" s="506"/>
      <c r="P436" s="506"/>
      <c r="Q436" s="506"/>
      <c r="R436" s="506"/>
      <c r="S436" s="506"/>
      <c r="T436" s="506"/>
      <c r="U436" s="506"/>
      <c r="V436" s="506"/>
      <c r="W436" s="506"/>
      <c r="X436" s="506"/>
      <c r="Y436" s="506"/>
      <c r="Z436" s="506"/>
      <c r="AA436" s="506"/>
      <c r="AB436" s="506"/>
      <c r="AC436" s="506"/>
      <c r="AD436" s="506"/>
      <c r="AE436" s="506"/>
      <c r="AF436" s="506"/>
      <c r="AG436" s="506"/>
      <c r="AH436" s="506"/>
      <c r="AI436" s="506"/>
      <c r="AJ436" s="507"/>
      <c r="AK436" s="506"/>
      <c r="AL436" s="506"/>
      <c r="AM436" s="506"/>
      <c r="AN436" s="506"/>
      <c r="AO436" s="506"/>
      <c r="AP436" s="506"/>
      <c r="AQ436" s="506"/>
      <c r="AR436" s="506"/>
      <c r="AS436" s="506"/>
      <c r="AT436" s="506"/>
      <c r="AU436" s="506"/>
      <c r="AV436" s="506"/>
      <c r="AW436" s="506"/>
      <c r="AX436" s="507"/>
      <c r="AY436" s="506"/>
      <c r="AZ436" s="506"/>
      <c r="BA436" s="506"/>
      <c r="BB436" s="506"/>
      <c r="BC436" s="506"/>
      <c r="BD436" s="506"/>
      <c r="BE436" s="506"/>
      <c r="BF436" s="506"/>
      <c r="BG436" s="506"/>
      <c r="BH436" s="506"/>
      <c r="BI436" s="506"/>
      <c r="BJ436" s="506"/>
      <c r="BK436" s="507"/>
      <c r="BL436" s="506"/>
      <c r="BM436" s="506"/>
      <c r="BN436" s="506"/>
      <c r="BO436" s="506"/>
      <c r="BP436" s="506"/>
      <c r="BQ436" s="506"/>
      <c r="BR436" s="506"/>
      <c r="BS436" s="506"/>
      <c r="BT436" s="506"/>
      <c r="BU436" s="506"/>
      <c r="BV436" s="506"/>
      <c r="BW436" s="506"/>
      <c r="BX436" s="506"/>
      <c r="BZ436" s="506"/>
      <c r="CA436" s="506"/>
      <c r="CD436" s="506"/>
      <c r="CE436" s="506"/>
    </row>
    <row r="437" spans="1:83" ht="11.25" customHeight="1">
      <c r="A437" s="506"/>
      <c r="B437" s="507"/>
      <c r="C437" s="507"/>
      <c r="D437" s="507"/>
      <c r="E437" s="506"/>
      <c r="F437" s="506"/>
      <c r="G437" s="506"/>
      <c r="H437" s="507"/>
      <c r="I437" s="506"/>
      <c r="J437" s="506"/>
      <c r="K437" s="506"/>
      <c r="L437" s="506"/>
      <c r="M437" s="506"/>
      <c r="N437" s="506"/>
      <c r="O437" s="506"/>
      <c r="P437" s="506"/>
      <c r="Q437" s="506"/>
      <c r="R437" s="506"/>
      <c r="S437" s="506"/>
      <c r="T437" s="506"/>
      <c r="U437" s="506"/>
      <c r="V437" s="506"/>
      <c r="W437" s="506"/>
      <c r="X437" s="506"/>
      <c r="Y437" s="506"/>
      <c r="Z437" s="506"/>
      <c r="AA437" s="506"/>
      <c r="AB437" s="506"/>
      <c r="AC437" s="506"/>
      <c r="AD437" s="506"/>
      <c r="AE437" s="506"/>
      <c r="AF437" s="506"/>
      <c r="AG437" s="506"/>
      <c r="AH437" s="506"/>
      <c r="AI437" s="506"/>
      <c r="AJ437" s="507"/>
      <c r="AK437" s="506"/>
      <c r="AL437" s="506"/>
      <c r="AM437" s="506"/>
      <c r="AN437" s="506"/>
      <c r="AO437" s="506"/>
      <c r="AP437" s="506"/>
      <c r="AQ437" s="506"/>
      <c r="AR437" s="506"/>
      <c r="AS437" s="506"/>
      <c r="AT437" s="506"/>
      <c r="AU437" s="506"/>
      <c r="AV437" s="506"/>
      <c r="AW437" s="506"/>
      <c r="AX437" s="507"/>
      <c r="AY437" s="506"/>
      <c r="AZ437" s="506"/>
      <c r="BA437" s="506"/>
      <c r="BB437" s="506"/>
      <c r="BC437" s="506"/>
      <c r="BD437" s="506"/>
      <c r="BE437" s="506"/>
      <c r="BF437" s="506"/>
      <c r="BG437" s="506"/>
      <c r="BH437" s="506"/>
      <c r="BI437" s="506"/>
      <c r="BJ437" s="506"/>
      <c r="BK437" s="507"/>
      <c r="BL437" s="506"/>
      <c r="BM437" s="506"/>
      <c r="BN437" s="506"/>
      <c r="BO437" s="506"/>
      <c r="BP437" s="506"/>
      <c r="BQ437" s="506"/>
      <c r="BR437" s="506"/>
      <c r="BS437" s="506"/>
      <c r="BT437" s="506"/>
      <c r="BU437" s="506"/>
      <c r="BV437" s="506"/>
      <c r="BW437" s="506"/>
      <c r="BX437" s="506"/>
      <c r="BZ437" s="506"/>
      <c r="CA437" s="506"/>
      <c r="CD437" s="506"/>
      <c r="CE437" s="506"/>
    </row>
    <row r="438" spans="1:83" ht="11.25" customHeight="1">
      <c r="A438" s="506"/>
      <c r="B438" s="507"/>
      <c r="C438" s="507"/>
      <c r="D438" s="507"/>
      <c r="E438" s="506"/>
      <c r="F438" s="506"/>
      <c r="G438" s="506"/>
      <c r="H438" s="507"/>
      <c r="I438" s="506"/>
      <c r="J438" s="506"/>
      <c r="K438" s="506"/>
      <c r="L438" s="506"/>
      <c r="M438" s="506"/>
      <c r="N438" s="506"/>
      <c r="O438" s="506"/>
      <c r="P438" s="506"/>
      <c r="Q438" s="506"/>
      <c r="R438" s="506"/>
      <c r="S438" s="506"/>
      <c r="T438" s="506"/>
      <c r="U438" s="506"/>
      <c r="V438" s="506"/>
      <c r="W438" s="506"/>
      <c r="X438" s="506"/>
      <c r="Y438" s="506"/>
      <c r="Z438" s="506"/>
      <c r="AA438" s="506"/>
      <c r="AB438" s="506"/>
      <c r="AC438" s="506"/>
      <c r="AD438" s="506"/>
      <c r="AE438" s="506"/>
      <c r="AF438" s="506"/>
      <c r="AG438" s="506"/>
      <c r="AH438" s="506"/>
      <c r="AI438" s="506"/>
      <c r="AJ438" s="507"/>
      <c r="AK438" s="506"/>
      <c r="AL438" s="506"/>
      <c r="AM438" s="506"/>
      <c r="AN438" s="506"/>
      <c r="AO438" s="506"/>
      <c r="AP438" s="506"/>
      <c r="AQ438" s="506"/>
      <c r="AR438" s="506"/>
      <c r="AS438" s="506"/>
      <c r="AT438" s="506"/>
      <c r="AU438" s="506"/>
      <c r="AV438" s="506"/>
      <c r="AW438" s="506"/>
      <c r="AX438" s="507"/>
      <c r="AY438" s="506"/>
      <c r="AZ438" s="506"/>
      <c r="BA438" s="506"/>
      <c r="BB438" s="506"/>
      <c r="BC438" s="506"/>
      <c r="BD438" s="506"/>
      <c r="BE438" s="506"/>
      <c r="BF438" s="506"/>
      <c r="BG438" s="506"/>
      <c r="BH438" s="506"/>
      <c r="BI438" s="506"/>
      <c r="BJ438" s="506"/>
      <c r="BK438" s="507"/>
      <c r="BL438" s="506"/>
      <c r="BM438" s="506"/>
      <c r="BN438" s="506"/>
      <c r="BO438" s="506"/>
      <c r="BP438" s="506"/>
      <c r="BQ438" s="506"/>
      <c r="BR438" s="506"/>
      <c r="BS438" s="506"/>
      <c r="BT438" s="506"/>
      <c r="BU438" s="506"/>
      <c r="BV438" s="506"/>
      <c r="BW438" s="506"/>
      <c r="BX438" s="506"/>
      <c r="BZ438" s="506"/>
      <c r="CA438" s="506"/>
      <c r="CD438" s="506"/>
      <c r="CE438" s="506"/>
    </row>
    <row r="439" spans="1:83" ht="11.25" customHeight="1">
      <c r="A439" s="506"/>
      <c r="B439" s="507"/>
      <c r="C439" s="507"/>
      <c r="D439" s="507"/>
      <c r="E439" s="506"/>
      <c r="F439" s="506"/>
      <c r="G439" s="506"/>
      <c r="H439" s="507"/>
      <c r="I439" s="506"/>
      <c r="J439" s="506"/>
      <c r="K439" s="506"/>
      <c r="L439" s="506"/>
      <c r="M439" s="506"/>
      <c r="N439" s="506"/>
      <c r="O439" s="506"/>
      <c r="P439" s="506"/>
      <c r="Q439" s="506"/>
      <c r="R439" s="506"/>
      <c r="S439" s="506"/>
      <c r="T439" s="506"/>
      <c r="U439" s="506"/>
      <c r="V439" s="506"/>
      <c r="W439" s="506"/>
      <c r="X439" s="506"/>
      <c r="Y439" s="506"/>
      <c r="Z439" s="506"/>
      <c r="AA439" s="506"/>
      <c r="AB439" s="506"/>
      <c r="AC439" s="506"/>
      <c r="AD439" s="506"/>
      <c r="AE439" s="506"/>
      <c r="AF439" s="506"/>
      <c r="AG439" s="506"/>
      <c r="AH439" s="506"/>
      <c r="AI439" s="506"/>
      <c r="AJ439" s="507"/>
      <c r="AK439" s="506"/>
      <c r="AL439" s="506"/>
      <c r="AM439" s="506"/>
      <c r="AN439" s="506"/>
      <c r="AO439" s="506"/>
      <c r="AP439" s="506"/>
      <c r="AQ439" s="506"/>
      <c r="AR439" s="506"/>
      <c r="AS439" s="506"/>
      <c r="AT439" s="506"/>
      <c r="AU439" s="506"/>
      <c r="AV439" s="506"/>
      <c r="AW439" s="506"/>
      <c r="AX439" s="507"/>
      <c r="AY439" s="506"/>
      <c r="AZ439" s="506"/>
      <c r="BA439" s="506"/>
      <c r="BB439" s="506"/>
      <c r="BC439" s="506"/>
      <c r="BD439" s="506"/>
      <c r="BE439" s="506"/>
      <c r="BF439" s="506"/>
      <c r="BG439" s="506"/>
      <c r="BH439" s="506"/>
      <c r="BI439" s="506"/>
      <c r="BJ439" s="506"/>
      <c r="BK439" s="507"/>
      <c r="BL439" s="506"/>
      <c r="BM439" s="506"/>
      <c r="BN439" s="506"/>
      <c r="BO439" s="506"/>
      <c r="BP439" s="506"/>
      <c r="BQ439" s="506"/>
      <c r="BR439" s="506"/>
      <c r="BS439" s="506"/>
      <c r="BT439" s="506"/>
      <c r="BU439" s="506"/>
      <c r="BV439" s="506"/>
      <c r="BW439" s="506"/>
      <c r="BX439" s="506"/>
      <c r="BZ439" s="506"/>
      <c r="CA439" s="506"/>
      <c r="CD439" s="506"/>
      <c r="CE439" s="506"/>
    </row>
    <row r="440" spans="1:83" ht="11.25" customHeight="1">
      <c r="A440" s="506"/>
      <c r="B440" s="507"/>
      <c r="C440" s="507"/>
      <c r="D440" s="507"/>
      <c r="E440" s="506"/>
      <c r="F440" s="506"/>
      <c r="G440" s="506"/>
      <c r="H440" s="507"/>
      <c r="I440" s="506"/>
      <c r="J440" s="506"/>
      <c r="K440" s="506"/>
      <c r="L440" s="506"/>
      <c r="M440" s="506"/>
      <c r="N440" s="506"/>
      <c r="O440" s="506"/>
      <c r="P440" s="506"/>
      <c r="Q440" s="506"/>
      <c r="R440" s="506"/>
      <c r="S440" s="506"/>
      <c r="T440" s="506"/>
      <c r="U440" s="506"/>
      <c r="V440" s="506"/>
      <c r="W440" s="506"/>
      <c r="X440" s="506"/>
      <c r="Y440" s="506"/>
      <c r="Z440" s="506"/>
      <c r="AA440" s="506"/>
      <c r="AB440" s="506"/>
      <c r="AC440" s="506"/>
      <c r="AD440" s="506"/>
      <c r="AE440" s="506"/>
      <c r="AF440" s="506"/>
      <c r="AG440" s="506"/>
      <c r="AH440" s="506"/>
      <c r="AI440" s="506"/>
      <c r="AJ440" s="507"/>
      <c r="AK440" s="506"/>
      <c r="AL440" s="506"/>
      <c r="AM440" s="506"/>
      <c r="AN440" s="506"/>
      <c r="AO440" s="506"/>
      <c r="AP440" s="506"/>
      <c r="AQ440" s="506"/>
      <c r="AR440" s="506"/>
      <c r="AS440" s="506"/>
      <c r="AT440" s="506"/>
      <c r="AU440" s="506"/>
      <c r="AV440" s="506"/>
      <c r="AW440" s="506"/>
      <c r="AX440" s="507"/>
      <c r="AY440" s="506"/>
      <c r="AZ440" s="506"/>
      <c r="BA440" s="506"/>
      <c r="BB440" s="506"/>
      <c r="BC440" s="506"/>
      <c r="BD440" s="506"/>
      <c r="BE440" s="506"/>
      <c r="BF440" s="506"/>
      <c r="BG440" s="506"/>
      <c r="BH440" s="506"/>
      <c r="BI440" s="506"/>
      <c r="BJ440" s="506"/>
      <c r="BK440" s="507"/>
      <c r="BL440" s="506"/>
      <c r="BM440" s="506"/>
      <c r="BN440" s="506"/>
      <c r="BO440" s="506"/>
      <c r="BP440" s="506"/>
      <c r="BQ440" s="506"/>
      <c r="BR440" s="506"/>
      <c r="BS440" s="506"/>
      <c r="BT440" s="506"/>
      <c r="BU440" s="506"/>
      <c r="BV440" s="506"/>
      <c r="BW440" s="506"/>
      <c r="BX440" s="506"/>
      <c r="BZ440" s="506"/>
      <c r="CA440" s="506"/>
      <c r="CD440" s="506"/>
      <c r="CE440" s="506"/>
    </row>
    <row r="441" spans="1:83" ht="11.25" customHeight="1">
      <c r="A441" s="506"/>
      <c r="B441" s="507"/>
      <c r="C441" s="507"/>
      <c r="D441" s="507"/>
      <c r="E441" s="506"/>
      <c r="F441" s="506"/>
      <c r="G441" s="506"/>
      <c r="H441" s="507"/>
      <c r="I441" s="506"/>
      <c r="J441" s="506"/>
      <c r="K441" s="506"/>
      <c r="L441" s="506"/>
      <c r="M441" s="506"/>
      <c r="N441" s="506"/>
      <c r="O441" s="506"/>
      <c r="P441" s="506"/>
      <c r="Q441" s="506"/>
      <c r="R441" s="506"/>
      <c r="S441" s="506"/>
      <c r="T441" s="506"/>
      <c r="U441" s="506"/>
      <c r="V441" s="506"/>
      <c r="W441" s="506"/>
      <c r="X441" s="506"/>
      <c r="Y441" s="506"/>
      <c r="Z441" s="506"/>
      <c r="AA441" s="506"/>
      <c r="AB441" s="506"/>
      <c r="AC441" s="506"/>
      <c r="AD441" s="506"/>
      <c r="AE441" s="506"/>
      <c r="AF441" s="506"/>
      <c r="AG441" s="506"/>
      <c r="AH441" s="506"/>
      <c r="AI441" s="506"/>
      <c r="AJ441" s="507"/>
      <c r="AK441" s="506"/>
      <c r="AL441" s="506"/>
      <c r="AM441" s="506"/>
      <c r="AN441" s="506"/>
      <c r="AO441" s="506"/>
      <c r="AP441" s="506"/>
      <c r="AQ441" s="506"/>
      <c r="AR441" s="506"/>
      <c r="AS441" s="506"/>
      <c r="AT441" s="506"/>
      <c r="AU441" s="506"/>
      <c r="AV441" s="506"/>
      <c r="AW441" s="506"/>
      <c r="AX441" s="507"/>
      <c r="AY441" s="506"/>
      <c r="AZ441" s="506"/>
      <c r="BA441" s="506"/>
      <c r="BB441" s="506"/>
      <c r="BC441" s="506"/>
      <c r="BD441" s="506"/>
      <c r="BE441" s="506"/>
      <c r="BF441" s="506"/>
      <c r="BG441" s="506"/>
      <c r="BH441" s="506"/>
      <c r="BI441" s="506"/>
      <c r="BJ441" s="506"/>
      <c r="BK441" s="507"/>
      <c r="BL441" s="506"/>
      <c r="BM441" s="506"/>
      <c r="BN441" s="506"/>
      <c r="BO441" s="506"/>
      <c r="BP441" s="506"/>
      <c r="BQ441" s="506"/>
      <c r="BR441" s="506"/>
      <c r="BS441" s="506"/>
      <c r="BT441" s="506"/>
      <c r="BU441" s="506"/>
      <c r="BV441" s="506"/>
      <c r="BW441" s="506"/>
      <c r="BX441" s="506"/>
      <c r="BZ441" s="506"/>
      <c r="CA441" s="506"/>
      <c r="CD441" s="506"/>
      <c r="CE441" s="506"/>
    </row>
    <row r="442" spans="1:83" ht="11.25" customHeight="1">
      <c r="A442" s="506"/>
      <c r="B442" s="507"/>
      <c r="C442" s="507"/>
      <c r="D442" s="507"/>
      <c r="E442" s="506"/>
      <c r="F442" s="506"/>
      <c r="G442" s="506"/>
      <c r="H442" s="507"/>
      <c r="I442" s="506"/>
      <c r="J442" s="506"/>
      <c r="K442" s="506"/>
      <c r="L442" s="506"/>
      <c r="M442" s="506"/>
      <c r="N442" s="506"/>
      <c r="O442" s="506"/>
      <c r="P442" s="506"/>
      <c r="Q442" s="506"/>
      <c r="R442" s="506"/>
      <c r="S442" s="506"/>
      <c r="T442" s="506"/>
      <c r="U442" s="506"/>
      <c r="V442" s="506"/>
      <c r="W442" s="506"/>
      <c r="X442" s="506"/>
      <c r="Y442" s="506"/>
      <c r="Z442" s="506"/>
      <c r="AA442" s="506"/>
      <c r="AB442" s="506"/>
      <c r="AC442" s="506"/>
      <c r="AD442" s="506"/>
      <c r="AE442" s="506"/>
      <c r="AF442" s="506"/>
      <c r="AG442" s="506"/>
      <c r="AH442" s="506"/>
      <c r="AI442" s="506"/>
      <c r="AJ442" s="507"/>
      <c r="AK442" s="506"/>
      <c r="AL442" s="506"/>
      <c r="AM442" s="506"/>
      <c r="AN442" s="506"/>
      <c r="AO442" s="506"/>
      <c r="AP442" s="506"/>
      <c r="AQ442" s="506"/>
      <c r="AR442" s="506"/>
      <c r="AS442" s="506"/>
      <c r="AT442" s="506"/>
      <c r="AU442" s="506"/>
      <c r="AV442" s="506"/>
      <c r="AW442" s="506"/>
      <c r="AX442" s="507"/>
      <c r="AY442" s="506"/>
      <c r="AZ442" s="506"/>
      <c r="BA442" s="506"/>
      <c r="BB442" s="506"/>
      <c r="BC442" s="506"/>
      <c r="BD442" s="506"/>
      <c r="BE442" s="506"/>
      <c r="BF442" s="506"/>
      <c r="BG442" s="506"/>
      <c r="BH442" s="506"/>
      <c r="BI442" s="506"/>
      <c r="BJ442" s="506"/>
      <c r="BK442" s="507"/>
      <c r="BL442" s="506"/>
      <c r="BM442" s="506"/>
      <c r="BN442" s="506"/>
      <c r="BO442" s="506"/>
      <c r="BP442" s="506"/>
      <c r="BQ442" s="506"/>
      <c r="BR442" s="506"/>
      <c r="BS442" s="506"/>
      <c r="BT442" s="506"/>
      <c r="BU442" s="506"/>
      <c r="BV442" s="506"/>
      <c r="BW442" s="506"/>
      <c r="BX442" s="506"/>
      <c r="BZ442" s="506"/>
      <c r="CA442" s="506"/>
      <c r="CD442" s="506"/>
      <c r="CE442" s="506"/>
    </row>
    <row r="443" spans="1:83" ht="11.25" customHeight="1">
      <c r="A443" s="506"/>
      <c r="B443" s="507"/>
      <c r="C443" s="507"/>
      <c r="D443" s="507"/>
      <c r="E443" s="506"/>
      <c r="F443" s="506"/>
      <c r="G443" s="506"/>
      <c r="H443" s="507"/>
      <c r="I443" s="506"/>
      <c r="J443" s="506"/>
      <c r="K443" s="506"/>
      <c r="L443" s="506"/>
      <c r="M443" s="506"/>
      <c r="N443" s="506"/>
      <c r="O443" s="506"/>
      <c r="P443" s="506"/>
      <c r="Q443" s="506"/>
      <c r="R443" s="506"/>
      <c r="S443" s="506"/>
      <c r="T443" s="506"/>
      <c r="U443" s="506"/>
      <c r="V443" s="506"/>
      <c r="W443" s="506"/>
      <c r="X443" s="506"/>
      <c r="Y443" s="506"/>
      <c r="Z443" s="506"/>
      <c r="AA443" s="506"/>
      <c r="AB443" s="506"/>
      <c r="AC443" s="506"/>
      <c r="AD443" s="506"/>
      <c r="AE443" s="506"/>
      <c r="AF443" s="506"/>
      <c r="AG443" s="506"/>
      <c r="AH443" s="506"/>
      <c r="AI443" s="506"/>
      <c r="AJ443" s="507"/>
      <c r="AK443" s="506"/>
      <c r="AL443" s="506"/>
      <c r="AM443" s="506"/>
      <c r="AN443" s="506"/>
      <c r="AO443" s="506"/>
      <c r="AP443" s="506"/>
      <c r="AQ443" s="506"/>
      <c r="AR443" s="506"/>
      <c r="AS443" s="506"/>
      <c r="AT443" s="506"/>
      <c r="AU443" s="506"/>
      <c r="AV443" s="506"/>
      <c r="AW443" s="506"/>
      <c r="AX443" s="507"/>
      <c r="AY443" s="506"/>
      <c r="AZ443" s="506"/>
      <c r="BA443" s="506"/>
      <c r="BB443" s="506"/>
      <c r="BC443" s="506"/>
      <c r="BD443" s="506"/>
      <c r="BE443" s="506"/>
      <c r="BF443" s="506"/>
      <c r="BG443" s="506"/>
      <c r="BH443" s="506"/>
      <c r="BI443" s="506"/>
      <c r="BJ443" s="506"/>
      <c r="BK443" s="507"/>
      <c r="BL443" s="506"/>
      <c r="BM443" s="506"/>
      <c r="BN443" s="506"/>
      <c r="BO443" s="506"/>
      <c r="BP443" s="506"/>
      <c r="BQ443" s="506"/>
      <c r="BR443" s="506"/>
      <c r="BS443" s="506"/>
      <c r="BT443" s="506"/>
      <c r="BU443" s="506"/>
      <c r="BV443" s="506"/>
      <c r="BW443" s="506"/>
      <c r="BX443" s="506"/>
      <c r="BZ443" s="506"/>
      <c r="CA443" s="506"/>
      <c r="CD443" s="506"/>
      <c r="CE443" s="506"/>
    </row>
    <row r="444" spans="1:83" ht="11.25" customHeight="1">
      <c r="A444" s="506"/>
      <c r="B444" s="507"/>
      <c r="C444" s="507"/>
      <c r="D444" s="507"/>
      <c r="E444" s="506"/>
      <c r="F444" s="506"/>
      <c r="G444" s="506"/>
      <c r="H444" s="507"/>
      <c r="I444" s="506"/>
      <c r="J444" s="506"/>
      <c r="K444" s="506"/>
      <c r="L444" s="506"/>
      <c r="M444" s="506"/>
      <c r="N444" s="506"/>
      <c r="O444" s="506"/>
      <c r="P444" s="506"/>
      <c r="Q444" s="506"/>
      <c r="R444" s="506"/>
      <c r="S444" s="506"/>
      <c r="T444" s="506"/>
      <c r="U444" s="506"/>
      <c r="V444" s="506"/>
      <c r="W444" s="506"/>
      <c r="X444" s="506"/>
      <c r="Y444" s="506"/>
      <c r="Z444" s="506"/>
      <c r="AA444" s="506"/>
      <c r="AB444" s="506"/>
      <c r="AC444" s="506"/>
      <c r="AD444" s="506"/>
      <c r="AE444" s="506"/>
      <c r="AF444" s="506"/>
      <c r="AG444" s="506"/>
      <c r="AH444" s="506"/>
      <c r="AI444" s="506"/>
      <c r="AJ444" s="507"/>
      <c r="AK444" s="506"/>
      <c r="AL444" s="506"/>
      <c r="AM444" s="506"/>
      <c r="AN444" s="506"/>
      <c r="AO444" s="506"/>
      <c r="AP444" s="506"/>
      <c r="AQ444" s="506"/>
      <c r="AR444" s="506"/>
      <c r="AS444" s="506"/>
      <c r="AT444" s="506"/>
      <c r="AU444" s="506"/>
      <c r="AV444" s="506"/>
      <c r="AW444" s="506"/>
      <c r="AX444" s="507"/>
      <c r="AY444" s="506"/>
      <c r="AZ444" s="506"/>
      <c r="BA444" s="506"/>
      <c r="BB444" s="506"/>
      <c r="BC444" s="506"/>
      <c r="BD444" s="506"/>
      <c r="BE444" s="506"/>
      <c r="BF444" s="506"/>
      <c r="BG444" s="506"/>
      <c r="BH444" s="506"/>
      <c r="BI444" s="506"/>
      <c r="BJ444" s="506"/>
      <c r="BK444" s="507"/>
      <c r="BL444" s="506"/>
      <c r="BM444" s="506"/>
      <c r="BN444" s="506"/>
      <c r="BO444" s="506"/>
      <c r="BP444" s="506"/>
      <c r="BQ444" s="506"/>
      <c r="BR444" s="506"/>
      <c r="BS444" s="506"/>
      <c r="BT444" s="506"/>
      <c r="BU444" s="506"/>
      <c r="BV444" s="506"/>
      <c r="BW444" s="506"/>
      <c r="BX444" s="506"/>
      <c r="BZ444" s="506"/>
      <c r="CA444" s="506"/>
      <c r="CD444" s="506"/>
      <c r="CE444" s="506"/>
    </row>
    <row r="445" spans="1:83" ht="11.25" customHeight="1">
      <c r="A445" s="506"/>
      <c r="B445" s="507"/>
      <c r="C445" s="507"/>
      <c r="D445" s="507"/>
      <c r="E445" s="506"/>
      <c r="F445" s="506"/>
      <c r="G445" s="506"/>
      <c r="H445" s="507"/>
      <c r="I445" s="506"/>
      <c r="J445" s="506"/>
      <c r="K445" s="506"/>
      <c r="L445" s="506"/>
      <c r="M445" s="506"/>
      <c r="N445" s="506"/>
      <c r="O445" s="506"/>
      <c r="P445" s="506"/>
      <c r="Q445" s="506"/>
      <c r="R445" s="506"/>
      <c r="S445" s="506"/>
      <c r="T445" s="506"/>
      <c r="U445" s="506"/>
      <c r="V445" s="506"/>
      <c r="W445" s="506"/>
      <c r="X445" s="506"/>
      <c r="Y445" s="506"/>
      <c r="Z445" s="506"/>
      <c r="AA445" s="506"/>
      <c r="AB445" s="506"/>
      <c r="AC445" s="506"/>
      <c r="AD445" s="506"/>
      <c r="AE445" s="506"/>
      <c r="AF445" s="506"/>
      <c r="AG445" s="506"/>
      <c r="AH445" s="506"/>
      <c r="AI445" s="506"/>
      <c r="AJ445" s="507"/>
      <c r="AK445" s="506"/>
      <c r="AL445" s="506"/>
      <c r="AM445" s="506"/>
      <c r="AN445" s="506"/>
      <c r="AO445" s="506"/>
      <c r="AP445" s="506"/>
      <c r="AQ445" s="506"/>
      <c r="AR445" s="506"/>
      <c r="AS445" s="506"/>
      <c r="AT445" s="506"/>
      <c r="AU445" s="506"/>
      <c r="AV445" s="506"/>
      <c r="AW445" s="506"/>
      <c r="AX445" s="507"/>
      <c r="AY445" s="506"/>
      <c r="AZ445" s="506"/>
      <c r="BA445" s="506"/>
      <c r="BB445" s="506"/>
      <c r="BC445" s="506"/>
      <c r="BD445" s="506"/>
      <c r="BE445" s="506"/>
      <c r="BF445" s="506"/>
      <c r="BG445" s="506"/>
      <c r="BH445" s="506"/>
      <c r="BI445" s="506"/>
      <c r="BJ445" s="506"/>
      <c r="BK445" s="507"/>
      <c r="BL445" s="506"/>
      <c r="BM445" s="506"/>
      <c r="BN445" s="506"/>
      <c r="BO445" s="506"/>
      <c r="BP445" s="506"/>
      <c r="BQ445" s="506"/>
      <c r="BR445" s="506"/>
      <c r="BS445" s="506"/>
      <c r="BT445" s="506"/>
      <c r="BU445" s="506"/>
      <c r="BV445" s="506"/>
      <c r="BW445" s="506"/>
      <c r="BX445" s="506"/>
      <c r="BZ445" s="506"/>
      <c r="CA445" s="506"/>
      <c r="CD445" s="506"/>
      <c r="CE445" s="506"/>
    </row>
    <row r="446" spans="1:83" ht="11.25" customHeight="1">
      <c r="A446" s="506"/>
      <c r="B446" s="507"/>
      <c r="C446" s="507"/>
      <c r="D446" s="507"/>
      <c r="E446" s="506"/>
      <c r="F446" s="506"/>
      <c r="G446" s="506"/>
      <c r="H446" s="507"/>
      <c r="I446" s="506"/>
      <c r="J446" s="506"/>
      <c r="K446" s="506"/>
      <c r="L446" s="506"/>
      <c r="M446" s="506"/>
      <c r="N446" s="506"/>
      <c r="O446" s="506"/>
      <c r="P446" s="506"/>
      <c r="Q446" s="506"/>
      <c r="R446" s="506"/>
      <c r="S446" s="506"/>
      <c r="T446" s="506"/>
      <c r="U446" s="506"/>
      <c r="V446" s="506"/>
      <c r="W446" s="506"/>
      <c r="X446" s="506"/>
      <c r="Y446" s="506"/>
      <c r="Z446" s="506"/>
      <c r="AA446" s="506"/>
      <c r="AB446" s="506"/>
      <c r="AC446" s="506"/>
      <c r="AD446" s="506"/>
      <c r="AE446" s="506"/>
      <c r="AF446" s="506"/>
      <c r="AG446" s="506"/>
      <c r="AH446" s="506"/>
      <c r="AI446" s="506"/>
      <c r="AJ446" s="507"/>
      <c r="AK446" s="506"/>
      <c r="AL446" s="506"/>
      <c r="AM446" s="506"/>
      <c r="AN446" s="506"/>
      <c r="AO446" s="506"/>
      <c r="AP446" s="506"/>
      <c r="AQ446" s="506"/>
      <c r="AR446" s="506"/>
      <c r="AS446" s="506"/>
      <c r="AT446" s="506"/>
      <c r="AU446" s="506"/>
      <c r="AV446" s="506"/>
      <c r="AW446" s="506"/>
      <c r="AX446" s="507"/>
      <c r="AY446" s="506"/>
      <c r="AZ446" s="506"/>
      <c r="BA446" s="506"/>
      <c r="BB446" s="506"/>
      <c r="BC446" s="506"/>
      <c r="BD446" s="506"/>
      <c r="BE446" s="506"/>
      <c r="BF446" s="506"/>
      <c r="BG446" s="506"/>
      <c r="BH446" s="506"/>
      <c r="BI446" s="506"/>
      <c r="BJ446" s="506"/>
      <c r="BK446" s="507"/>
      <c r="BL446" s="506"/>
      <c r="BM446" s="506"/>
      <c r="BN446" s="506"/>
      <c r="BO446" s="506"/>
      <c r="BP446" s="506"/>
      <c r="BQ446" s="506"/>
      <c r="BR446" s="506"/>
      <c r="BS446" s="506"/>
      <c r="BT446" s="506"/>
      <c r="BU446" s="506"/>
      <c r="BV446" s="506"/>
      <c r="BW446" s="506"/>
      <c r="BX446" s="506"/>
      <c r="BZ446" s="506"/>
      <c r="CA446" s="506"/>
      <c r="CD446" s="506"/>
      <c r="CE446" s="506"/>
    </row>
    <row r="447" spans="1:83" ht="11.25" customHeight="1">
      <c r="A447" s="506"/>
      <c r="B447" s="507"/>
      <c r="C447" s="507"/>
      <c r="D447" s="507"/>
      <c r="E447" s="506"/>
      <c r="F447" s="506"/>
      <c r="G447" s="506"/>
      <c r="H447" s="507"/>
      <c r="I447" s="506"/>
      <c r="J447" s="506"/>
      <c r="K447" s="506"/>
      <c r="L447" s="506"/>
      <c r="M447" s="506"/>
      <c r="N447" s="506"/>
      <c r="O447" s="506"/>
      <c r="P447" s="506"/>
      <c r="Q447" s="506"/>
      <c r="R447" s="506"/>
      <c r="S447" s="506"/>
      <c r="T447" s="506"/>
      <c r="U447" s="506"/>
      <c r="V447" s="506"/>
      <c r="W447" s="506"/>
      <c r="X447" s="506"/>
      <c r="Y447" s="506"/>
      <c r="Z447" s="506"/>
      <c r="AA447" s="506"/>
      <c r="AB447" s="506"/>
      <c r="AC447" s="506"/>
      <c r="AD447" s="506"/>
      <c r="AE447" s="506"/>
      <c r="AF447" s="506"/>
      <c r="AG447" s="506"/>
      <c r="AH447" s="506"/>
      <c r="AI447" s="506"/>
      <c r="AJ447" s="507"/>
      <c r="AK447" s="506"/>
      <c r="AL447" s="506"/>
      <c r="AM447" s="506"/>
      <c r="AN447" s="506"/>
      <c r="AO447" s="506"/>
      <c r="AP447" s="506"/>
      <c r="AQ447" s="506"/>
      <c r="AR447" s="506"/>
      <c r="AS447" s="506"/>
      <c r="AT447" s="506"/>
      <c r="AU447" s="506"/>
      <c r="AV447" s="506"/>
      <c r="AW447" s="506"/>
      <c r="AX447" s="507"/>
      <c r="AY447" s="506"/>
      <c r="AZ447" s="506"/>
      <c r="BA447" s="506"/>
      <c r="BB447" s="506"/>
      <c r="BC447" s="506"/>
      <c r="BD447" s="506"/>
      <c r="BE447" s="506"/>
      <c r="BF447" s="506"/>
      <c r="BG447" s="506"/>
      <c r="BH447" s="506"/>
      <c r="BI447" s="506"/>
      <c r="BJ447" s="506"/>
      <c r="BK447" s="507"/>
      <c r="BL447" s="506"/>
      <c r="BM447" s="506"/>
      <c r="BN447" s="506"/>
      <c r="BO447" s="506"/>
      <c r="BP447" s="506"/>
      <c r="BQ447" s="506"/>
      <c r="BR447" s="506"/>
      <c r="BS447" s="506"/>
      <c r="BT447" s="506"/>
      <c r="BU447" s="506"/>
      <c r="BV447" s="506"/>
      <c r="BW447" s="506"/>
      <c r="BX447" s="506"/>
      <c r="BZ447" s="506"/>
      <c r="CA447" s="506"/>
      <c r="CD447" s="506"/>
      <c r="CE447" s="506"/>
    </row>
    <row r="448" spans="1:83" ht="11.25" customHeight="1">
      <c r="A448" s="506"/>
      <c r="B448" s="507"/>
      <c r="C448" s="507"/>
      <c r="D448" s="507"/>
      <c r="E448" s="506"/>
      <c r="F448" s="506"/>
      <c r="G448" s="506"/>
      <c r="H448" s="507"/>
      <c r="I448" s="506"/>
      <c r="J448" s="506"/>
      <c r="K448" s="506"/>
      <c r="L448" s="506"/>
      <c r="M448" s="506"/>
      <c r="N448" s="506"/>
      <c r="O448" s="506"/>
      <c r="P448" s="506"/>
      <c r="Q448" s="506"/>
      <c r="R448" s="506"/>
      <c r="S448" s="506"/>
      <c r="T448" s="506"/>
      <c r="U448" s="506"/>
      <c r="V448" s="506"/>
      <c r="W448" s="506"/>
      <c r="X448" s="506"/>
      <c r="Y448" s="506"/>
      <c r="Z448" s="506"/>
      <c r="AA448" s="506"/>
      <c r="AB448" s="506"/>
      <c r="AC448" s="506"/>
      <c r="AD448" s="506"/>
      <c r="AE448" s="506"/>
      <c r="AF448" s="506"/>
      <c r="AG448" s="506"/>
      <c r="AH448" s="506"/>
      <c r="AI448" s="506"/>
      <c r="AJ448" s="507"/>
      <c r="AK448" s="506"/>
      <c r="AL448" s="506"/>
      <c r="AM448" s="506"/>
      <c r="AN448" s="506"/>
      <c r="AO448" s="506"/>
      <c r="AP448" s="506"/>
      <c r="AQ448" s="506"/>
      <c r="AR448" s="506"/>
      <c r="AS448" s="506"/>
      <c r="AT448" s="506"/>
      <c r="AU448" s="506"/>
      <c r="AV448" s="506"/>
      <c r="AW448" s="506"/>
      <c r="AX448" s="507"/>
      <c r="AY448" s="506"/>
      <c r="AZ448" s="506"/>
      <c r="BA448" s="506"/>
      <c r="BB448" s="506"/>
      <c r="BC448" s="506"/>
      <c r="BD448" s="506"/>
      <c r="BE448" s="506"/>
      <c r="BF448" s="506"/>
      <c r="BG448" s="506"/>
      <c r="BH448" s="506"/>
      <c r="BI448" s="506"/>
      <c r="BJ448" s="506"/>
      <c r="BK448" s="507"/>
      <c r="BL448" s="506"/>
      <c r="BM448" s="506"/>
      <c r="BN448" s="506"/>
      <c r="BO448" s="506"/>
      <c r="BP448" s="506"/>
      <c r="BQ448" s="506"/>
      <c r="BR448" s="506"/>
      <c r="BS448" s="506"/>
      <c r="BT448" s="506"/>
      <c r="BU448" s="506"/>
      <c r="BV448" s="506"/>
      <c r="BW448" s="506"/>
      <c r="BX448" s="506"/>
      <c r="BZ448" s="506"/>
      <c r="CA448" s="506"/>
      <c r="CD448" s="506"/>
      <c r="CE448" s="506"/>
    </row>
    <row r="449" spans="1:83" ht="11.25" customHeight="1">
      <c r="A449" s="506"/>
      <c r="B449" s="507"/>
      <c r="C449" s="507"/>
      <c r="D449" s="507"/>
      <c r="E449" s="506"/>
      <c r="F449" s="506"/>
      <c r="G449" s="506"/>
      <c r="H449" s="507"/>
      <c r="I449" s="506"/>
      <c r="J449" s="506"/>
      <c r="K449" s="506"/>
      <c r="L449" s="506"/>
      <c r="M449" s="506"/>
      <c r="N449" s="506"/>
      <c r="O449" s="506"/>
      <c r="P449" s="506"/>
      <c r="Q449" s="506"/>
      <c r="R449" s="506"/>
      <c r="S449" s="506"/>
      <c r="T449" s="506"/>
      <c r="U449" s="506"/>
      <c r="V449" s="506"/>
      <c r="W449" s="506"/>
      <c r="X449" s="506"/>
      <c r="Y449" s="506"/>
      <c r="Z449" s="506"/>
      <c r="AA449" s="506"/>
      <c r="AB449" s="506"/>
      <c r="AC449" s="506"/>
      <c r="AD449" s="506"/>
      <c r="AE449" s="506"/>
      <c r="AF449" s="506"/>
      <c r="AG449" s="506"/>
      <c r="AH449" s="506"/>
      <c r="AI449" s="506"/>
      <c r="AJ449" s="507"/>
      <c r="AK449" s="506"/>
      <c r="AL449" s="506"/>
      <c r="AM449" s="506"/>
      <c r="AN449" s="506"/>
      <c r="AO449" s="506"/>
      <c r="AP449" s="506"/>
      <c r="AQ449" s="506"/>
      <c r="AR449" s="506"/>
      <c r="AS449" s="506"/>
      <c r="AT449" s="506"/>
      <c r="AU449" s="506"/>
      <c r="AV449" s="506"/>
      <c r="AW449" s="506"/>
      <c r="AX449" s="507"/>
      <c r="AY449" s="506"/>
      <c r="AZ449" s="506"/>
      <c r="BA449" s="506"/>
      <c r="BB449" s="506"/>
      <c r="BC449" s="506"/>
      <c r="BD449" s="506"/>
      <c r="BE449" s="506"/>
      <c r="BF449" s="506"/>
      <c r="BG449" s="506"/>
      <c r="BH449" s="506"/>
      <c r="BI449" s="506"/>
      <c r="BJ449" s="506"/>
      <c r="BK449" s="507"/>
      <c r="BL449" s="506"/>
      <c r="BM449" s="506"/>
      <c r="BN449" s="506"/>
      <c r="BO449" s="506"/>
      <c r="BP449" s="506"/>
      <c r="BQ449" s="506"/>
      <c r="BR449" s="506"/>
      <c r="BS449" s="506"/>
      <c r="BT449" s="506"/>
      <c r="BU449" s="506"/>
      <c r="BV449" s="506"/>
      <c r="BW449" s="506"/>
      <c r="BX449" s="506"/>
      <c r="BZ449" s="506"/>
      <c r="CA449" s="506"/>
      <c r="CD449" s="506"/>
      <c r="CE449" s="506"/>
    </row>
    <row r="450" spans="1:83" ht="11.25" customHeight="1">
      <c r="A450" s="506"/>
      <c r="B450" s="507"/>
      <c r="C450" s="507"/>
      <c r="D450" s="507"/>
      <c r="E450" s="506"/>
      <c r="F450" s="506"/>
      <c r="G450" s="506"/>
      <c r="H450" s="507"/>
      <c r="I450" s="506"/>
      <c r="J450" s="506"/>
      <c r="K450" s="506"/>
      <c r="L450" s="506"/>
      <c r="M450" s="506"/>
      <c r="N450" s="506"/>
      <c r="O450" s="506"/>
      <c r="P450" s="506"/>
      <c r="Q450" s="506"/>
      <c r="R450" s="506"/>
      <c r="S450" s="506"/>
      <c r="T450" s="506"/>
      <c r="U450" s="506"/>
      <c r="V450" s="506"/>
      <c r="W450" s="506"/>
      <c r="X450" s="506"/>
      <c r="Y450" s="506"/>
      <c r="Z450" s="506"/>
      <c r="AA450" s="506"/>
      <c r="AB450" s="506"/>
      <c r="AC450" s="506"/>
      <c r="AD450" s="506"/>
      <c r="AE450" s="506"/>
      <c r="AF450" s="506"/>
      <c r="AG450" s="506"/>
      <c r="AH450" s="506"/>
      <c r="AI450" s="506"/>
      <c r="AJ450" s="507"/>
      <c r="AK450" s="506"/>
      <c r="AL450" s="506"/>
      <c r="AM450" s="506"/>
      <c r="AN450" s="506"/>
      <c r="AO450" s="506"/>
      <c r="AP450" s="506"/>
      <c r="AQ450" s="506"/>
      <c r="AR450" s="506"/>
      <c r="AS450" s="506"/>
      <c r="AT450" s="506"/>
      <c r="AU450" s="506"/>
      <c r="AV450" s="506"/>
      <c r="AW450" s="506"/>
      <c r="AX450" s="507"/>
      <c r="AY450" s="506"/>
      <c r="AZ450" s="506"/>
      <c r="BA450" s="506"/>
      <c r="BB450" s="506"/>
      <c r="BC450" s="506"/>
      <c r="BD450" s="506"/>
      <c r="BE450" s="506"/>
      <c r="BF450" s="506"/>
      <c r="BG450" s="506"/>
      <c r="BH450" s="506"/>
      <c r="BI450" s="506"/>
      <c r="BJ450" s="506"/>
      <c r="BK450" s="507"/>
      <c r="BL450" s="506"/>
      <c r="BM450" s="506"/>
      <c r="BN450" s="506"/>
      <c r="BO450" s="506"/>
      <c r="BP450" s="506"/>
      <c r="BQ450" s="506"/>
      <c r="BR450" s="506"/>
      <c r="BS450" s="506"/>
      <c r="BT450" s="506"/>
      <c r="BU450" s="506"/>
      <c r="BV450" s="506"/>
      <c r="BW450" s="506"/>
      <c r="BX450" s="506"/>
      <c r="BZ450" s="506"/>
      <c r="CA450" s="506"/>
      <c r="CD450" s="506"/>
      <c r="CE450" s="506"/>
    </row>
    <row r="451" spans="1:83" ht="11.25" customHeight="1">
      <c r="A451" s="506"/>
      <c r="B451" s="507"/>
      <c r="C451" s="507"/>
      <c r="D451" s="507"/>
      <c r="E451" s="506"/>
      <c r="F451" s="506"/>
      <c r="G451" s="506"/>
      <c r="H451" s="507"/>
      <c r="I451" s="506"/>
      <c r="J451" s="506"/>
      <c r="K451" s="506"/>
      <c r="L451" s="506"/>
      <c r="M451" s="506"/>
      <c r="N451" s="506"/>
      <c r="O451" s="506"/>
      <c r="P451" s="506"/>
      <c r="Q451" s="506"/>
      <c r="R451" s="506"/>
      <c r="S451" s="506"/>
      <c r="T451" s="506"/>
      <c r="U451" s="506"/>
      <c r="V451" s="506"/>
      <c r="W451" s="506"/>
      <c r="X451" s="506"/>
      <c r="Y451" s="506"/>
      <c r="Z451" s="506"/>
      <c r="AA451" s="506"/>
      <c r="AB451" s="506"/>
      <c r="AC451" s="506"/>
      <c r="AD451" s="506"/>
      <c r="AE451" s="506"/>
      <c r="AF451" s="506"/>
      <c r="AG451" s="506"/>
      <c r="AH451" s="506"/>
      <c r="AI451" s="506"/>
      <c r="AJ451" s="507"/>
      <c r="AK451" s="506"/>
      <c r="AL451" s="506"/>
      <c r="AM451" s="506"/>
      <c r="AN451" s="506"/>
      <c r="AO451" s="506"/>
      <c r="AP451" s="506"/>
      <c r="AQ451" s="506"/>
      <c r="AR451" s="506"/>
      <c r="AS451" s="506"/>
      <c r="AT451" s="506"/>
      <c r="AU451" s="506"/>
      <c r="AV451" s="506"/>
      <c r="AW451" s="506"/>
      <c r="AX451" s="507"/>
      <c r="AY451" s="506"/>
      <c r="AZ451" s="506"/>
      <c r="BA451" s="506"/>
      <c r="BB451" s="506"/>
      <c r="BC451" s="506"/>
      <c r="BD451" s="506"/>
      <c r="BE451" s="506"/>
      <c r="BF451" s="506"/>
      <c r="BG451" s="506"/>
      <c r="BH451" s="506"/>
      <c r="BI451" s="506"/>
      <c r="BJ451" s="506"/>
      <c r="BK451" s="507"/>
      <c r="BL451" s="506"/>
      <c r="BM451" s="506"/>
      <c r="BN451" s="506"/>
      <c r="BO451" s="506"/>
      <c r="BP451" s="506"/>
      <c r="BQ451" s="506"/>
      <c r="BR451" s="506"/>
      <c r="BS451" s="506"/>
      <c r="BT451" s="506"/>
      <c r="BU451" s="506"/>
      <c r="BV451" s="506"/>
      <c r="BW451" s="506"/>
      <c r="BX451" s="506"/>
      <c r="BZ451" s="506"/>
      <c r="CA451" s="506"/>
      <c r="CD451" s="506"/>
      <c r="CE451" s="506"/>
    </row>
    <row r="452" spans="1:83" ht="11.25" customHeight="1">
      <c r="A452" s="506"/>
      <c r="B452" s="507"/>
      <c r="C452" s="507"/>
      <c r="D452" s="507"/>
      <c r="E452" s="506"/>
      <c r="F452" s="506"/>
      <c r="G452" s="506"/>
      <c r="H452" s="507"/>
      <c r="I452" s="506"/>
      <c r="J452" s="506"/>
      <c r="K452" s="506"/>
      <c r="L452" s="506"/>
      <c r="M452" s="506"/>
      <c r="N452" s="506"/>
      <c r="O452" s="506"/>
      <c r="P452" s="506"/>
      <c r="Q452" s="506"/>
      <c r="R452" s="506"/>
      <c r="S452" s="506"/>
      <c r="T452" s="506"/>
      <c r="U452" s="506"/>
      <c r="V452" s="506"/>
      <c r="W452" s="506"/>
      <c r="X452" s="506"/>
      <c r="Y452" s="506"/>
      <c r="Z452" s="506"/>
      <c r="AA452" s="506"/>
      <c r="AB452" s="506"/>
      <c r="AC452" s="506"/>
      <c r="AD452" s="506"/>
      <c r="AE452" s="506"/>
      <c r="AF452" s="506"/>
      <c r="AG452" s="506"/>
      <c r="AH452" s="506"/>
      <c r="AI452" s="506"/>
      <c r="AJ452" s="507"/>
      <c r="AK452" s="506"/>
      <c r="AL452" s="506"/>
      <c r="AM452" s="506"/>
      <c r="AN452" s="506"/>
      <c r="AO452" s="506"/>
      <c r="AP452" s="506"/>
      <c r="AQ452" s="506"/>
      <c r="AR452" s="506"/>
      <c r="AS452" s="506"/>
      <c r="AT452" s="506"/>
      <c r="AU452" s="506"/>
      <c r="AV452" s="506"/>
      <c r="AW452" s="506"/>
      <c r="AX452" s="507"/>
      <c r="AY452" s="506"/>
      <c r="AZ452" s="506"/>
      <c r="BA452" s="506"/>
      <c r="BB452" s="506"/>
      <c r="BC452" s="506"/>
      <c r="BD452" s="506"/>
      <c r="BE452" s="506"/>
      <c r="BF452" s="506"/>
      <c r="BG452" s="506"/>
      <c r="BH452" s="506"/>
      <c r="BI452" s="506"/>
      <c r="BJ452" s="506"/>
      <c r="BK452" s="507"/>
      <c r="BL452" s="506"/>
      <c r="BM452" s="506"/>
      <c r="BN452" s="506"/>
      <c r="BO452" s="506"/>
      <c r="BP452" s="506"/>
      <c r="BQ452" s="506"/>
      <c r="BR452" s="506"/>
      <c r="BS452" s="506"/>
      <c r="BT452" s="506"/>
      <c r="BU452" s="506"/>
      <c r="BV452" s="506"/>
      <c r="BW452" s="506"/>
      <c r="BX452" s="506"/>
      <c r="BZ452" s="506"/>
      <c r="CA452" s="506"/>
      <c r="CD452" s="506"/>
      <c r="CE452" s="506"/>
    </row>
    <row r="453" spans="1:83" ht="11.25" customHeight="1">
      <c r="A453" s="506"/>
      <c r="B453" s="507"/>
      <c r="C453" s="507"/>
      <c r="D453" s="507"/>
      <c r="E453" s="506"/>
      <c r="F453" s="506"/>
      <c r="G453" s="506"/>
      <c r="H453" s="507"/>
      <c r="I453" s="506"/>
      <c r="J453" s="506"/>
      <c r="K453" s="506"/>
      <c r="L453" s="506"/>
      <c r="M453" s="506"/>
      <c r="N453" s="506"/>
      <c r="O453" s="506"/>
      <c r="P453" s="506"/>
      <c r="Q453" s="506"/>
      <c r="R453" s="506"/>
      <c r="S453" s="506"/>
      <c r="T453" s="506"/>
      <c r="U453" s="506"/>
      <c r="V453" s="506"/>
      <c r="W453" s="506"/>
      <c r="X453" s="506"/>
      <c r="Y453" s="506"/>
      <c r="Z453" s="506"/>
      <c r="AA453" s="506"/>
      <c r="AB453" s="506"/>
      <c r="AC453" s="506"/>
      <c r="AD453" s="506"/>
      <c r="AE453" s="506"/>
      <c r="AF453" s="506"/>
      <c r="AG453" s="506"/>
      <c r="AH453" s="506"/>
      <c r="AI453" s="506"/>
      <c r="AJ453" s="507"/>
      <c r="AK453" s="506"/>
      <c r="AL453" s="506"/>
      <c r="AM453" s="506"/>
      <c r="AN453" s="506"/>
      <c r="AO453" s="506"/>
      <c r="AP453" s="506"/>
      <c r="AQ453" s="506"/>
      <c r="AR453" s="506"/>
      <c r="AS453" s="506"/>
      <c r="AT453" s="506"/>
      <c r="AU453" s="506"/>
      <c r="AV453" s="506"/>
      <c r="AW453" s="506"/>
      <c r="AX453" s="507"/>
      <c r="AY453" s="506"/>
      <c r="AZ453" s="506"/>
      <c r="BA453" s="506"/>
      <c r="BB453" s="506"/>
      <c r="BC453" s="506"/>
      <c r="BD453" s="506"/>
      <c r="BE453" s="506"/>
      <c r="BF453" s="506"/>
      <c r="BG453" s="506"/>
      <c r="BH453" s="506"/>
      <c r="BI453" s="506"/>
      <c r="BJ453" s="506"/>
      <c r="BK453" s="507"/>
      <c r="BL453" s="506"/>
      <c r="BM453" s="506"/>
      <c r="BN453" s="506"/>
      <c r="BO453" s="506"/>
      <c r="BP453" s="506"/>
      <c r="BQ453" s="506"/>
      <c r="BR453" s="506"/>
      <c r="BS453" s="506"/>
      <c r="BT453" s="506"/>
      <c r="BU453" s="506"/>
      <c r="BV453" s="506"/>
      <c r="BW453" s="506"/>
      <c r="BX453" s="506"/>
      <c r="BZ453" s="506"/>
      <c r="CA453" s="506"/>
      <c r="CD453" s="506"/>
      <c r="CE453" s="506"/>
    </row>
    <row r="454" spans="1:83" ht="11.25" customHeight="1">
      <c r="A454" s="506"/>
      <c r="B454" s="507"/>
      <c r="C454" s="507"/>
      <c r="D454" s="507"/>
      <c r="E454" s="506"/>
      <c r="F454" s="506"/>
      <c r="G454" s="506"/>
      <c r="H454" s="507"/>
      <c r="I454" s="506"/>
      <c r="J454" s="506"/>
      <c r="K454" s="506"/>
      <c r="L454" s="506"/>
      <c r="M454" s="506"/>
      <c r="N454" s="506"/>
      <c r="O454" s="506"/>
      <c r="P454" s="506"/>
      <c r="Q454" s="506"/>
      <c r="R454" s="506"/>
      <c r="S454" s="506"/>
      <c r="T454" s="506"/>
      <c r="U454" s="506"/>
      <c r="V454" s="506"/>
      <c r="W454" s="506"/>
      <c r="X454" s="506"/>
      <c r="Y454" s="506"/>
      <c r="Z454" s="506"/>
      <c r="AA454" s="506"/>
      <c r="AB454" s="506"/>
      <c r="AC454" s="506"/>
      <c r="AD454" s="506"/>
      <c r="AE454" s="506"/>
      <c r="AF454" s="506"/>
      <c r="AG454" s="506"/>
      <c r="AH454" s="506"/>
      <c r="AI454" s="506"/>
      <c r="AJ454" s="507"/>
      <c r="AK454" s="506"/>
      <c r="AL454" s="506"/>
      <c r="AM454" s="506"/>
      <c r="AN454" s="506"/>
      <c r="AO454" s="506"/>
      <c r="AP454" s="506"/>
      <c r="AQ454" s="506"/>
      <c r="AR454" s="506"/>
      <c r="AS454" s="506"/>
      <c r="AT454" s="506"/>
      <c r="AU454" s="506"/>
      <c r="AV454" s="506"/>
      <c r="AW454" s="506"/>
      <c r="AX454" s="507"/>
      <c r="AY454" s="506"/>
      <c r="AZ454" s="506"/>
      <c r="BA454" s="506"/>
      <c r="BB454" s="506"/>
      <c r="BC454" s="506"/>
      <c r="BD454" s="506"/>
      <c r="BE454" s="506"/>
      <c r="BF454" s="506"/>
      <c r="BG454" s="506"/>
      <c r="BH454" s="506"/>
      <c r="BI454" s="506"/>
      <c r="BJ454" s="506"/>
      <c r="BK454" s="507"/>
      <c r="BL454" s="506"/>
      <c r="BM454" s="506"/>
      <c r="BN454" s="506"/>
      <c r="BO454" s="506"/>
      <c r="BP454" s="506"/>
      <c r="BQ454" s="506"/>
      <c r="BR454" s="506"/>
      <c r="BS454" s="506"/>
      <c r="BT454" s="506"/>
      <c r="BU454" s="506"/>
      <c r="BV454" s="506"/>
      <c r="BW454" s="506"/>
      <c r="BX454" s="506"/>
      <c r="BZ454" s="506"/>
      <c r="CA454" s="506"/>
      <c r="CD454" s="506"/>
      <c r="CE454" s="506"/>
    </row>
    <row r="455" spans="1:83" ht="11.25" customHeight="1">
      <c r="A455" s="506"/>
      <c r="B455" s="507"/>
      <c r="C455" s="507"/>
      <c r="D455" s="507"/>
      <c r="E455" s="506"/>
      <c r="F455" s="506"/>
      <c r="G455" s="506"/>
      <c r="H455" s="507"/>
      <c r="I455" s="506"/>
      <c r="J455" s="506"/>
      <c r="K455" s="506"/>
      <c r="L455" s="506"/>
      <c r="M455" s="506"/>
      <c r="N455" s="506"/>
      <c r="O455" s="506"/>
      <c r="P455" s="506"/>
      <c r="Q455" s="506"/>
      <c r="R455" s="506"/>
      <c r="S455" s="506"/>
      <c r="T455" s="506"/>
      <c r="U455" s="506"/>
      <c r="V455" s="506"/>
      <c r="W455" s="506"/>
      <c r="X455" s="506"/>
      <c r="Y455" s="506"/>
      <c r="Z455" s="506"/>
      <c r="AA455" s="506"/>
      <c r="AB455" s="506"/>
      <c r="AC455" s="506"/>
      <c r="AD455" s="506"/>
      <c r="AE455" s="506"/>
      <c r="AF455" s="506"/>
      <c r="AG455" s="506"/>
      <c r="AH455" s="506"/>
      <c r="AI455" s="506"/>
      <c r="AJ455" s="507"/>
      <c r="AK455" s="506"/>
      <c r="AL455" s="506"/>
      <c r="AM455" s="506"/>
      <c r="AN455" s="506"/>
      <c r="AO455" s="506"/>
      <c r="AP455" s="506"/>
      <c r="AQ455" s="506"/>
      <c r="AR455" s="506"/>
      <c r="AS455" s="506"/>
      <c r="AT455" s="506"/>
      <c r="AU455" s="506"/>
      <c r="AV455" s="506"/>
      <c r="AW455" s="506"/>
      <c r="AX455" s="507"/>
      <c r="AY455" s="506"/>
      <c r="AZ455" s="506"/>
      <c r="BA455" s="506"/>
      <c r="BB455" s="506"/>
      <c r="BC455" s="506"/>
      <c r="BD455" s="506"/>
      <c r="BE455" s="506"/>
      <c r="BF455" s="506"/>
      <c r="BG455" s="506"/>
      <c r="BH455" s="506"/>
      <c r="BI455" s="506"/>
      <c r="BJ455" s="506"/>
      <c r="BK455" s="507"/>
      <c r="BL455" s="506"/>
      <c r="BM455" s="506"/>
      <c r="BN455" s="506"/>
      <c r="BO455" s="506"/>
      <c r="BP455" s="506"/>
      <c r="BQ455" s="506"/>
      <c r="BR455" s="506"/>
      <c r="BS455" s="506"/>
      <c r="BT455" s="506"/>
      <c r="BU455" s="506"/>
      <c r="BV455" s="506"/>
      <c r="BW455" s="506"/>
      <c r="BX455" s="506"/>
      <c r="BZ455" s="506"/>
      <c r="CA455" s="506"/>
      <c r="CD455" s="506"/>
      <c r="CE455" s="506"/>
    </row>
    <row r="456" spans="1:83" ht="11.25" customHeight="1">
      <c r="A456" s="506"/>
      <c r="B456" s="507"/>
      <c r="C456" s="507"/>
      <c r="D456" s="507"/>
      <c r="E456" s="506"/>
      <c r="F456" s="506"/>
      <c r="G456" s="506"/>
      <c r="H456" s="507"/>
      <c r="I456" s="506"/>
      <c r="J456" s="506"/>
      <c r="K456" s="506"/>
      <c r="L456" s="506"/>
      <c r="M456" s="506"/>
      <c r="N456" s="506"/>
      <c r="O456" s="506"/>
      <c r="P456" s="506"/>
      <c r="Q456" s="506"/>
      <c r="R456" s="506"/>
      <c r="S456" s="506"/>
      <c r="T456" s="506"/>
      <c r="U456" s="506"/>
      <c r="V456" s="506"/>
      <c r="W456" s="506"/>
      <c r="X456" s="506"/>
      <c r="Y456" s="506"/>
      <c r="Z456" s="506"/>
      <c r="AA456" s="506"/>
      <c r="AB456" s="506"/>
      <c r="AC456" s="506"/>
      <c r="AD456" s="506"/>
      <c r="AE456" s="506"/>
      <c r="AF456" s="506"/>
      <c r="AG456" s="506"/>
      <c r="AH456" s="506"/>
      <c r="AI456" s="506"/>
      <c r="AJ456" s="507"/>
      <c r="AK456" s="506"/>
      <c r="AL456" s="506"/>
      <c r="AM456" s="506"/>
      <c r="AN456" s="506"/>
      <c r="AO456" s="506"/>
      <c r="AP456" s="506"/>
      <c r="AQ456" s="506"/>
      <c r="AR456" s="506"/>
      <c r="AS456" s="506"/>
      <c r="AT456" s="506"/>
      <c r="AU456" s="506"/>
      <c r="AV456" s="506"/>
      <c r="AW456" s="506"/>
      <c r="AX456" s="507"/>
      <c r="AY456" s="506"/>
      <c r="AZ456" s="506"/>
      <c r="BA456" s="506"/>
      <c r="BB456" s="506"/>
      <c r="BC456" s="506"/>
      <c r="BD456" s="506"/>
      <c r="BE456" s="506"/>
      <c r="BF456" s="506"/>
      <c r="BG456" s="506"/>
      <c r="BH456" s="506"/>
      <c r="BI456" s="506"/>
      <c r="BJ456" s="506"/>
      <c r="BK456" s="507"/>
      <c r="BL456" s="506"/>
      <c r="BM456" s="506"/>
      <c r="BN456" s="506"/>
      <c r="BO456" s="506"/>
      <c r="BP456" s="506"/>
      <c r="BQ456" s="506"/>
      <c r="BR456" s="506"/>
      <c r="BS456" s="506"/>
      <c r="BT456" s="506"/>
      <c r="BU456" s="506"/>
      <c r="BV456" s="506"/>
      <c r="BW456" s="506"/>
      <c r="BX456" s="506"/>
      <c r="BZ456" s="506"/>
      <c r="CA456" s="506"/>
      <c r="CD456" s="506"/>
      <c r="CE456" s="506"/>
    </row>
    <row r="457" spans="1:83" ht="11.25" customHeight="1">
      <c r="A457" s="506"/>
      <c r="B457" s="507"/>
      <c r="C457" s="507"/>
      <c r="D457" s="507"/>
      <c r="E457" s="506"/>
      <c r="F457" s="506"/>
      <c r="G457" s="506"/>
      <c r="H457" s="507"/>
      <c r="I457" s="506"/>
      <c r="J457" s="506"/>
      <c r="K457" s="506"/>
      <c r="L457" s="506"/>
      <c r="M457" s="506"/>
      <c r="N457" s="506"/>
      <c r="O457" s="506"/>
      <c r="P457" s="506"/>
      <c r="Q457" s="506"/>
      <c r="R457" s="506"/>
      <c r="S457" s="506"/>
      <c r="T457" s="506"/>
      <c r="U457" s="506"/>
      <c r="V457" s="506"/>
      <c r="W457" s="506"/>
      <c r="X457" s="506"/>
      <c r="Y457" s="506"/>
      <c r="Z457" s="506"/>
      <c r="AA457" s="506"/>
      <c r="AB457" s="506"/>
      <c r="AC457" s="506"/>
      <c r="AD457" s="506"/>
      <c r="AE457" s="506"/>
      <c r="AF457" s="506"/>
      <c r="AG457" s="506"/>
      <c r="AH457" s="506"/>
      <c r="AI457" s="506"/>
      <c r="AJ457" s="507"/>
      <c r="AK457" s="506"/>
      <c r="AL457" s="506"/>
      <c r="AM457" s="506"/>
      <c r="AN457" s="506"/>
      <c r="AO457" s="506"/>
      <c r="AP457" s="506"/>
      <c r="AQ457" s="506"/>
      <c r="AR457" s="506"/>
      <c r="AS457" s="506"/>
      <c r="AT457" s="506"/>
      <c r="AU457" s="506"/>
      <c r="AV457" s="506"/>
      <c r="AW457" s="506"/>
      <c r="AX457" s="507"/>
      <c r="AY457" s="506"/>
      <c r="AZ457" s="506"/>
      <c r="BA457" s="506"/>
      <c r="BB457" s="506"/>
      <c r="BC457" s="506"/>
      <c r="BD457" s="506"/>
      <c r="BE457" s="506"/>
      <c r="BF457" s="506"/>
      <c r="BG457" s="506"/>
      <c r="BH457" s="506"/>
      <c r="BI457" s="506"/>
      <c r="BJ457" s="506"/>
      <c r="BK457" s="507"/>
      <c r="BL457" s="506"/>
      <c r="BM457" s="506"/>
      <c r="BN457" s="506"/>
      <c r="BO457" s="506"/>
      <c r="BP457" s="506"/>
      <c r="BQ457" s="506"/>
      <c r="BR457" s="506"/>
      <c r="BS457" s="506"/>
      <c r="BT457" s="506"/>
      <c r="BU457" s="506"/>
      <c r="BV457" s="506"/>
      <c r="BW457" s="506"/>
      <c r="BX457" s="506"/>
      <c r="BZ457" s="506"/>
      <c r="CA457" s="506"/>
      <c r="CD457" s="506"/>
      <c r="CE457" s="506"/>
    </row>
    <row r="458" spans="1:83" ht="11.25" customHeight="1">
      <c r="A458" s="506"/>
      <c r="B458" s="507"/>
      <c r="C458" s="507"/>
      <c r="D458" s="507"/>
      <c r="E458" s="506"/>
      <c r="F458" s="506"/>
      <c r="G458" s="506"/>
      <c r="H458" s="507"/>
      <c r="I458" s="506"/>
      <c r="J458" s="506"/>
      <c r="K458" s="506"/>
      <c r="L458" s="506"/>
      <c r="M458" s="506"/>
      <c r="N458" s="506"/>
      <c r="O458" s="506"/>
      <c r="P458" s="506"/>
      <c r="Q458" s="506"/>
      <c r="R458" s="506"/>
      <c r="S458" s="506"/>
      <c r="T458" s="506"/>
      <c r="U458" s="506"/>
      <c r="V458" s="506"/>
      <c r="W458" s="506"/>
      <c r="X458" s="506"/>
      <c r="Y458" s="506"/>
      <c r="Z458" s="506"/>
      <c r="AA458" s="506"/>
      <c r="AB458" s="506"/>
      <c r="AC458" s="506"/>
      <c r="AD458" s="506"/>
      <c r="AE458" s="506"/>
      <c r="AF458" s="506"/>
      <c r="AG458" s="506"/>
      <c r="AH458" s="506"/>
      <c r="AI458" s="506"/>
      <c r="AJ458" s="507"/>
      <c r="AK458" s="506"/>
      <c r="AL458" s="506"/>
      <c r="AM458" s="506"/>
      <c r="AN458" s="506"/>
      <c r="AO458" s="506"/>
      <c r="AP458" s="506"/>
      <c r="AQ458" s="506"/>
      <c r="AR458" s="506"/>
      <c r="AS458" s="506"/>
      <c r="AT458" s="506"/>
      <c r="AU458" s="506"/>
      <c r="AV458" s="506"/>
      <c r="AW458" s="506"/>
      <c r="AX458" s="507"/>
      <c r="AY458" s="506"/>
      <c r="AZ458" s="506"/>
      <c r="BA458" s="506"/>
      <c r="BB458" s="506"/>
      <c r="BC458" s="506"/>
      <c r="BD458" s="506"/>
      <c r="BE458" s="506"/>
      <c r="BF458" s="506"/>
      <c r="BG458" s="506"/>
      <c r="BH458" s="506"/>
      <c r="BI458" s="506"/>
      <c r="BJ458" s="506"/>
      <c r="BK458" s="507"/>
      <c r="BL458" s="506"/>
      <c r="BM458" s="506"/>
      <c r="BN458" s="506"/>
      <c r="BO458" s="506"/>
      <c r="BP458" s="506"/>
      <c r="BQ458" s="506"/>
      <c r="BR458" s="506"/>
      <c r="BS458" s="506"/>
      <c r="BT458" s="506"/>
      <c r="BU458" s="506"/>
      <c r="BV458" s="506"/>
      <c r="BW458" s="506"/>
      <c r="BX458" s="506"/>
      <c r="BZ458" s="506"/>
      <c r="CA458" s="506"/>
      <c r="CD458" s="506"/>
      <c r="CE458" s="506"/>
    </row>
    <row r="459" spans="1:83" ht="11.25" customHeight="1">
      <c r="A459" s="506"/>
      <c r="B459" s="507"/>
      <c r="C459" s="507"/>
      <c r="D459" s="507"/>
      <c r="E459" s="506"/>
      <c r="F459" s="506"/>
      <c r="G459" s="506"/>
      <c r="H459" s="507"/>
      <c r="I459" s="506"/>
      <c r="J459" s="506"/>
      <c r="K459" s="506"/>
      <c r="L459" s="506"/>
      <c r="M459" s="506"/>
      <c r="N459" s="506"/>
      <c r="O459" s="506"/>
      <c r="P459" s="506"/>
      <c r="Q459" s="506"/>
      <c r="R459" s="506"/>
      <c r="S459" s="506"/>
      <c r="T459" s="506"/>
      <c r="U459" s="506"/>
      <c r="V459" s="506"/>
      <c r="W459" s="506"/>
      <c r="X459" s="506"/>
      <c r="Y459" s="506"/>
      <c r="Z459" s="506"/>
      <c r="AA459" s="506"/>
      <c r="AB459" s="506"/>
      <c r="AC459" s="506"/>
      <c r="AD459" s="506"/>
      <c r="AE459" s="506"/>
      <c r="AF459" s="506"/>
      <c r="AG459" s="506"/>
      <c r="AH459" s="506"/>
      <c r="AI459" s="506"/>
      <c r="AJ459" s="507"/>
      <c r="AK459" s="506"/>
      <c r="AL459" s="506"/>
      <c r="AM459" s="506"/>
      <c r="AN459" s="506"/>
      <c r="AO459" s="506"/>
      <c r="AP459" s="506"/>
      <c r="AQ459" s="506"/>
      <c r="AR459" s="506"/>
      <c r="AS459" s="506"/>
      <c r="AT459" s="506"/>
      <c r="AU459" s="506"/>
      <c r="AV459" s="506"/>
      <c r="AW459" s="506"/>
      <c r="AX459" s="507"/>
      <c r="AY459" s="506"/>
      <c r="AZ459" s="506"/>
      <c r="BA459" s="506"/>
      <c r="BB459" s="506"/>
      <c r="BC459" s="506"/>
      <c r="BD459" s="506"/>
      <c r="BE459" s="506"/>
      <c r="BF459" s="506"/>
      <c r="BG459" s="506"/>
      <c r="BH459" s="506"/>
      <c r="BI459" s="506"/>
      <c r="BJ459" s="506"/>
      <c r="BK459" s="507"/>
      <c r="BL459" s="506"/>
      <c r="BM459" s="506"/>
      <c r="BN459" s="506"/>
      <c r="BO459" s="506"/>
      <c r="BP459" s="506"/>
      <c r="BQ459" s="506"/>
      <c r="BR459" s="506"/>
      <c r="BS459" s="506"/>
      <c r="BT459" s="506"/>
      <c r="BU459" s="506"/>
      <c r="BV459" s="506"/>
      <c r="BW459" s="506"/>
      <c r="BX459" s="506"/>
      <c r="BZ459" s="506"/>
      <c r="CA459" s="506"/>
      <c r="CD459" s="506"/>
      <c r="CE459" s="506"/>
    </row>
    <row r="460" spans="1:83" ht="11.25" customHeight="1">
      <c r="A460" s="506"/>
      <c r="B460" s="507"/>
      <c r="C460" s="507"/>
      <c r="D460" s="507"/>
      <c r="E460" s="506"/>
      <c r="F460" s="506"/>
      <c r="G460" s="506"/>
      <c r="H460" s="507"/>
      <c r="I460" s="506"/>
      <c r="J460" s="506"/>
      <c r="K460" s="506"/>
      <c r="L460" s="506"/>
      <c r="M460" s="506"/>
      <c r="N460" s="506"/>
      <c r="O460" s="506"/>
      <c r="P460" s="506"/>
      <c r="Q460" s="506"/>
      <c r="R460" s="506"/>
      <c r="S460" s="506"/>
      <c r="T460" s="506"/>
      <c r="U460" s="506"/>
      <c r="V460" s="506"/>
      <c r="W460" s="506"/>
      <c r="X460" s="506"/>
      <c r="Y460" s="506"/>
      <c r="Z460" s="506"/>
      <c r="AA460" s="506"/>
      <c r="AB460" s="506"/>
      <c r="AC460" s="506"/>
      <c r="AD460" s="506"/>
      <c r="AE460" s="506"/>
      <c r="AF460" s="506"/>
      <c r="AG460" s="506"/>
      <c r="AH460" s="506"/>
      <c r="AI460" s="506"/>
      <c r="AJ460" s="507"/>
      <c r="AK460" s="506"/>
      <c r="AL460" s="506"/>
      <c r="AM460" s="506"/>
      <c r="AN460" s="506"/>
      <c r="AO460" s="506"/>
      <c r="AP460" s="506"/>
      <c r="AQ460" s="506"/>
      <c r="AR460" s="506"/>
      <c r="AS460" s="506"/>
      <c r="AT460" s="506"/>
      <c r="AU460" s="506"/>
      <c r="AV460" s="506"/>
      <c r="AW460" s="506"/>
      <c r="AX460" s="507"/>
      <c r="AY460" s="506"/>
      <c r="AZ460" s="506"/>
      <c r="BA460" s="506"/>
      <c r="BB460" s="506"/>
      <c r="BC460" s="506"/>
      <c r="BD460" s="506"/>
      <c r="BE460" s="506"/>
      <c r="BF460" s="506"/>
      <c r="BG460" s="506"/>
      <c r="BH460" s="506"/>
      <c r="BI460" s="506"/>
      <c r="BJ460" s="506"/>
      <c r="BK460" s="507"/>
      <c r="BL460" s="506"/>
      <c r="BM460" s="506"/>
      <c r="BN460" s="506"/>
      <c r="BO460" s="506"/>
      <c r="BP460" s="506"/>
      <c r="BQ460" s="506"/>
      <c r="BR460" s="506"/>
      <c r="BS460" s="506"/>
      <c r="BT460" s="506"/>
      <c r="BU460" s="506"/>
      <c r="BV460" s="506"/>
      <c r="BW460" s="506"/>
      <c r="BX460" s="506"/>
      <c r="BZ460" s="506"/>
      <c r="CA460" s="506"/>
      <c r="CD460" s="506"/>
      <c r="CE460" s="506"/>
    </row>
    <row r="461" spans="1:83" ht="11.25" customHeight="1">
      <c r="A461" s="506"/>
      <c r="B461" s="507"/>
      <c r="C461" s="507"/>
      <c r="D461" s="507"/>
      <c r="E461" s="506"/>
      <c r="F461" s="506"/>
      <c r="G461" s="506"/>
      <c r="H461" s="507"/>
      <c r="I461" s="506"/>
      <c r="J461" s="506"/>
      <c r="K461" s="506"/>
      <c r="L461" s="506"/>
      <c r="M461" s="506"/>
      <c r="N461" s="506"/>
      <c r="O461" s="506"/>
      <c r="P461" s="506"/>
      <c r="Q461" s="506"/>
      <c r="R461" s="506"/>
      <c r="S461" s="506"/>
      <c r="T461" s="506"/>
      <c r="U461" s="506"/>
      <c r="V461" s="506"/>
      <c r="W461" s="506"/>
      <c r="X461" s="506"/>
      <c r="Y461" s="506"/>
      <c r="Z461" s="506"/>
      <c r="AA461" s="506"/>
      <c r="AB461" s="506"/>
      <c r="AC461" s="506"/>
      <c r="AD461" s="506"/>
      <c r="AE461" s="506"/>
      <c r="AF461" s="506"/>
      <c r="AG461" s="506"/>
      <c r="AH461" s="506"/>
      <c r="AI461" s="506"/>
      <c r="AJ461" s="507"/>
      <c r="AK461" s="506"/>
      <c r="AL461" s="506"/>
      <c r="AM461" s="506"/>
      <c r="AN461" s="506"/>
      <c r="AO461" s="506"/>
      <c r="AP461" s="506"/>
      <c r="AQ461" s="506"/>
      <c r="AR461" s="506"/>
      <c r="AS461" s="506"/>
      <c r="AT461" s="506"/>
      <c r="AU461" s="506"/>
      <c r="AV461" s="506"/>
      <c r="AW461" s="506"/>
      <c r="AX461" s="507"/>
      <c r="AY461" s="506"/>
      <c r="AZ461" s="506"/>
      <c r="BA461" s="506"/>
      <c r="BB461" s="506"/>
      <c r="BC461" s="506"/>
      <c r="BD461" s="506"/>
      <c r="BE461" s="506"/>
      <c r="BF461" s="506"/>
      <c r="BG461" s="506"/>
      <c r="BH461" s="506"/>
      <c r="BI461" s="506"/>
      <c r="BJ461" s="506"/>
      <c r="BK461" s="507"/>
      <c r="BL461" s="506"/>
      <c r="BM461" s="506"/>
      <c r="BN461" s="506"/>
      <c r="BO461" s="506"/>
      <c r="BP461" s="506"/>
      <c r="BQ461" s="506"/>
      <c r="BR461" s="506"/>
      <c r="BS461" s="506"/>
      <c r="BT461" s="506"/>
      <c r="BU461" s="506"/>
      <c r="BV461" s="506"/>
      <c r="BW461" s="506"/>
      <c r="BX461" s="506"/>
      <c r="BZ461" s="506"/>
      <c r="CA461" s="506"/>
      <c r="CD461" s="506"/>
      <c r="CE461" s="506"/>
    </row>
    <row r="462" spans="1:83" ht="11.25" customHeight="1">
      <c r="A462" s="506"/>
      <c r="B462" s="507"/>
      <c r="C462" s="507"/>
      <c r="D462" s="507"/>
      <c r="E462" s="506"/>
      <c r="F462" s="506"/>
      <c r="G462" s="506"/>
      <c r="H462" s="507"/>
      <c r="I462" s="506"/>
      <c r="J462" s="506"/>
      <c r="K462" s="506"/>
      <c r="L462" s="506"/>
      <c r="M462" s="506"/>
      <c r="N462" s="506"/>
      <c r="O462" s="506"/>
      <c r="P462" s="506"/>
      <c r="Q462" s="506"/>
      <c r="R462" s="506"/>
      <c r="S462" s="506"/>
      <c r="T462" s="506"/>
      <c r="U462" s="506"/>
      <c r="V462" s="506"/>
      <c r="W462" s="506"/>
      <c r="X462" s="506"/>
      <c r="Y462" s="506"/>
      <c r="Z462" s="506"/>
      <c r="AA462" s="506"/>
      <c r="AB462" s="506"/>
      <c r="AC462" s="506"/>
      <c r="AD462" s="506"/>
      <c r="AE462" s="506"/>
      <c r="AF462" s="506"/>
      <c r="AG462" s="506"/>
      <c r="AH462" s="506"/>
      <c r="AI462" s="506"/>
      <c r="AJ462" s="507"/>
      <c r="AK462" s="506"/>
      <c r="AL462" s="506"/>
      <c r="AM462" s="506"/>
      <c r="AN462" s="506"/>
      <c r="AO462" s="506"/>
      <c r="AP462" s="506"/>
      <c r="AQ462" s="506"/>
      <c r="AR462" s="506"/>
      <c r="AS462" s="506"/>
      <c r="AT462" s="506"/>
      <c r="AU462" s="506"/>
      <c r="AV462" s="506"/>
      <c r="AW462" s="506"/>
      <c r="AX462" s="507"/>
      <c r="AY462" s="506"/>
      <c r="AZ462" s="506"/>
      <c r="BA462" s="506"/>
      <c r="BB462" s="506"/>
      <c r="BC462" s="506"/>
      <c r="BD462" s="506"/>
      <c r="BE462" s="506"/>
      <c r="BF462" s="506"/>
      <c r="BG462" s="506"/>
      <c r="BH462" s="506"/>
      <c r="BI462" s="506"/>
      <c r="BJ462" s="506"/>
      <c r="BK462" s="507"/>
      <c r="BL462" s="506"/>
      <c r="BM462" s="506"/>
      <c r="BN462" s="506"/>
      <c r="BO462" s="506"/>
      <c r="BP462" s="506"/>
      <c r="BQ462" s="506"/>
      <c r="BR462" s="506"/>
      <c r="BS462" s="506"/>
      <c r="BT462" s="506"/>
      <c r="BU462" s="506"/>
      <c r="BV462" s="506"/>
      <c r="BW462" s="506"/>
      <c r="BX462" s="506"/>
      <c r="BZ462" s="506"/>
      <c r="CA462" s="506"/>
      <c r="CD462" s="506"/>
      <c r="CE462" s="506"/>
    </row>
    <row r="463" spans="1:83" ht="11.25" customHeight="1">
      <c r="A463" s="506"/>
      <c r="B463" s="507"/>
      <c r="C463" s="507"/>
      <c r="D463" s="507"/>
      <c r="E463" s="506"/>
      <c r="F463" s="506"/>
      <c r="G463" s="506"/>
      <c r="H463" s="507"/>
      <c r="I463" s="506"/>
      <c r="J463" s="506"/>
      <c r="K463" s="506"/>
      <c r="L463" s="506"/>
      <c r="M463" s="506"/>
      <c r="N463" s="506"/>
      <c r="O463" s="506"/>
      <c r="P463" s="506"/>
      <c r="Q463" s="506"/>
      <c r="R463" s="506"/>
      <c r="S463" s="506"/>
      <c r="T463" s="506"/>
      <c r="U463" s="506"/>
      <c r="V463" s="506"/>
      <c r="W463" s="506"/>
      <c r="X463" s="506"/>
      <c r="Y463" s="506"/>
      <c r="Z463" s="506"/>
      <c r="AA463" s="506"/>
      <c r="AB463" s="506"/>
      <c r="AC463" s="506"/>
      <c r="AD463" s="506"/>
      <c r="AE463" s="506"/>
      <c r="AF463" s="506"/>
      <c r="AG463" s="506"/>
      <c r="AH463" s="506"/>
      <c r="AI463" s="506"/>
      <c r="AJ463" s="507"/>
      <c r="AK463" s="506"/>
      <c r="AL463" s="506"/>
      <c r="AM463" s="506"/>
      <c r="AN463" s="506"/>
      <c r="AO463" s="506"/>
      <c r="AP463" s="506"/>
      <c r="AQ463" s="506"/>
      <c r="AR463" s="506"/>
      <c r="AS463" s="506"/>
      <c r="AT463" s="506"/>
      <c r="AU463" s="506"/>
      <c r="AV463" s="506"/>
      <c r="AW463" s="506"/>
      <c r="AX463" s="507"/>
      <c r="AY463" s="506"/>
      <c r="AZ463" s="506"/>
      <c r="BA463" s="506"/>
      <c r="BB463" s="506"/>
      <c r="BC463" s="506"/>
      <c r="BD463" s="506"/>
      <c r="BE463" s="506"/>
      <c r="BF463" s="506"/>
      <c r="BG463" s="506"/>
      <c r="BH463" s="506"/>
      <c r="BI463" s="506"/>
      <c r="BJ463" s="506"/>
      <c r="BK463" s="507"/>
      <c r="BL463" s="506"/>
      <c r="BM463" s="506"/>
      <c r="BN463" s="506"/>
      <c r="BO463" s="506"/>
      <c r="BP463" s="506"/>
      <c r="BQ463" s="506"/>
      <c r="BR463" s="506"/>
      <c r="BS463" s="506"/>
      <c r="BT463" s="506"/>
      <c r="BU463" s="506"/>
      <c r="BV463" s="506"/>
      <c r="BW463" s="506"/>
      <c r="BX463" s="506"/>
      <c r="BZ463" s="506"/>
      <c r="CA463" s="506"/>
      <c r="CD463" s="506"/>
      <c r="CE463" s="506"/>
    </row>
    <row r="464" spans="1:83" ht="11.25" customHeight="1">
      <c r="A464" s="506"/>
      <c r="B464" s="507"/>
      <c r="C464" s="507"/>
      <c r="D464" s="507"/>
      <c r="E464" s="506"/>
      <c r="F464" s="506"/>
      <c r="G464" s="506"/>
      <c r="H464" s="507"/>
      <c r="I464" s="506"/>
      <c r="J464" s="506"/>
      <c r="K464" s="506"/>
      <c r="L464" s="506"/>
      <c r="M464" s="506"/>
      <c r="N464" s="506"/>
      <c r="O464" s="506"/>
      <c r="P464" s="506"/>
      <c r="Q464" s="506"/>
      <c r="R464" s="506"/>
      <c r="S464" s="506"/>
      <c r="T464" s="506"/>
      <c r="U464" s="506"/>
      <c r="V464" s="506"/>
      <c r="W464" s="506"/>
      <c r="X464" s="506"/>
      <c r="Y464" s="506"/>
      <c r="Z464" s="506"/>
      <c r="AA464" s="506"/>
      <c r="AB464" s="506"/>
      <c r="AC464" s="506"/>
      <c r="AD464" s="506"/>
      <c r="AE464" s="506"/>
      <c r="AF464" s="506"/>
      <c r="AG464" s="506"/>
      <c r="AH464" s="506"/>
      <c r="AI464" s="506"/>
      <c r="AJ464" s="507"/>
      <c r="AK464" s="506"/>
      <c r="AL464" s="506"/>
      <c r="AM464" s="506"/>
      <c r="AN464" s="506"/>
      <c r="AO464" s="506"/>
      <c r="AP464" s="506"/>
      <c r="AQ464" s="506"/>
      <c r="AR464" s="506"/>
      <c r="AS464" s="506"/>
      <c r="AT464" s="506"/>
      <c r="AU464" s="506"/>
      <c r="AV464" s="506"/>
      <c r="AW464" s="506"/>
      <c r="AX464" s="507"/>
      <c r="AY464" s="506"/>
      <c r="AZ464" s="506"/>
      <c r="BA464" s="506"/>
      <c r="BB464" s="506"/>
      <c r="BC464" s="506"/>
      <c r="BD464" s="506"/>
      <c r="BE464" s="506"/>
      <c r="BF464" s="506"/>
      <c r="BG464" s="506"/>
      <c r="BH464" s="506"/>
      <c r="BI464" s="506"/>
      <c r="BJ464" s="506"/>
      <c r="BK464" s="507"/>
      <c r="BL464" s="506"/>
      <c r="BM464" s="506"/>
      <c r="BN464" s="506"/>
      <c r="BO464" s="506"/>
      <c r="BP464" s="506"/>
      <c r="BQ464" s="506"/>
      <c r="BR464" s="506"/>
      <c r="BS464" s="506"/>
      <c r="BT464" s="506"/>
      <c r="BU464" s="506"/>
      <c r="BV464" s="506"/>
      <c r="BW464" s="506"/>
      <c r="BX464" s="506"/>
      <c r="BZ464" s="506"/>
      <c r="CA464" s="506"/>
      <c r="CD464" s="506"/>
      <c r="CE464" s="506"/>
    </row>
    <row r="465" spans="1:83" ht="11.25" customHeight="1">
      <c r="A465" s="506"/>
      <c r="B465" s="507"/>
      <c r="C465" s="507"/>
      <c r="D465" s="507"/>
      <c r="E465" s="506"/>
      <c r="F465" s="506"/>
      <c r="G465" s="506"/>
      <c r="H465" s="507"/>
      <c r="I465" s="506"/>
      <c r="J465" s="506"/>
      <c r="K465" s="506"/>
      <c r="L465" s="506"/>
      <c r="M465" s="506"/>
      <c r="N465" s="506"/>
      <c r="O465" s="506"/>
      <c r="P465" s="506"/>
      <c r="Q465" s="506"/>
      <c r="R465" s="506"/>
      <c r="S465" s="506"/>
      <c r="T465" s="506"/>
      <c r="U465" s="506"/>
      <c r="V465" s="506"/>
      <c r="W465" s="506"/>
      <c r="X465" s="506"/>
      <c r="Y465" s="506"/>
      <c r="Z465" s="506"/>
      <c r="AA465" s="506"/>
      <c r="AB465" s="506"/>
      <c r="AC465" s="506"/>
      <c r="AD465" s="506"/>
      <c r="AE465" s="506"/>
      <c r="AF465" s="506"/>
      <c r="AG465" s="506"/>
      <c r="AH465" s="506"/>
      <c r="AI465" s="506"/>
      <c r="AJ465" s="507"/>
      <c r="AK465" s="506"/>
      <c r="AL465" s="506"/>
      <c r="AM465" s="506"/>
      <c r="AN465" s="506"/>
      <c r="AO465" s="506"/>
      <c r="AP465" s="506"/>
      <c r="AQ465" s="506"/>
      <c r="AR465" s="506"/>
      <c r="AS465" s="506"/>
      <c r="AT465" s="506"/>
      <c r="AU465" s="506"/>
      <c r="AV465" s="506"/>
      <c r="AW465" s="506"/>
      <c r="AX465" s="507"/>
      <c r="AY465" s="506"/>
      <c r="AZ465" s="506"/>
      <c r="BA465" s="506"/>
      <c r="BB465" s="506"/>
      <c r="BC465" s="506"/>
      <c r="BD465" s="506"/>
      <c r="BE465" s="506"/>
      <c r="BF465" s="506"/>
      <c r="BG465" s="506"/>
      <c r="BH465" s="506"/>
      <c r="BI465" s="506"/>
      <c r="BJ465" s="506"/>
      <c r="BK465" s="507"/>
      <c r="BL465" s="506"/>
      <c r="BM465" s="506"/>
      <c r="BN465" s="506"/>
      <c r="BO465" s="506"/>
      <c r="BP465" s="506"/>
      <c r="BQ465" s="506"/>
      <c r="BR465" s="506"/>
      <c r="BS465" s="506"/>
      <c r="BT465" s="506"/>
      <c r="BU465" s="506"/>
      <c r="BV465" s="506"/>
      <c r="BW465" s="506"/>
      <c r="BX465" s="506"/>
      <c r="BZ465" s="506"/>
      <c r="CA465" s="506"/>
      <c r="CD465" s="506"/>
      <c r="CE465" s="506"/>
    </row>
    <row r="466" spans="1:83" ht="11.25" customHeight="1">
      <c r="A466" s="506"/>
      <c r="B466" s="507"/>
      <c r="C466" s="507"/>
      <c r="D466" s="507"/>
      <c r="E466" s="506"/>
      <c r="F466" s="506"/>
      <c r="G466" s="506"/>
      <c r="H466" s="507"/>
      <c r="I466" s="506"/>
      <c r="J466" s="506"/>
      <c r="K466" s="506"/>
      <c r="L466" s="506"/>
      <c r="M466" s="506"/>
      <c r="N466" s="506"/>
      <c r="O466" s="506"/>
      <c r="P466" s="506"/>
      <c r="Q466" s="506"/>
      <c r="R466" s="506"/>
      <c r="S466" s="506"/>
      <c r="T466" s="506"/>
      <c r="U466" s="506"/>
      <c r="V466" s="506"/>
      <c r="W466" s="506"/>
      <c r="X466" s="506"/>
      <c r="Y466" s="506"/>
      <c r="Z466" s="506"/>
      <c r="AA466" s="506"/>
      <c r="AB466" s="506"/>
      <c r="AC466" s="506"/>
      <c r="AD466" s="506"/>
      <c r="AE466" s="506"/>
      <c r="AF466" s="506"/>
      <c r="AG466" s="506"/>
      <c r="AH466" s="506"/>
      <c r="AI466" s="506"/>
      <c r="AJ466" s="507"/>
      <c r="AK466" s="506"/>
      <c r="AL466" s="506"/>
      <c r="AM466" s="506"/>
      <c r="AN466" s="506"/>
      <c r="AO466" s="506"/>
      <c r="AP466" s="506"/>
      <c r="AQ466" s="506"/>
      <c r="AR466" s="506"/>
      <c r="AS466" s="506"/>
      <c r="AT466" s="506"/>
      <c r="AU466" s="506"/>
      <c r="AV466" s="506"/>
      <c r="AW466" s="506"/>
      <c r="AX466" s="507"/>
      <c r="AY466" s="506"/>
      <c r="AZ466" s="506"/>
      <c r="BA466" s="506"/>
      <c r="BB466" s="506"/>
      <c r="BC466" s="506"/>
      <c r="BD466" s="506"/>
      <c r="BE466" s="506"/>
      <c r="BF466" s="506"/>
      <c r="BG466" s="506"/>
      <c r="BH466" s="506"/>
      <c r="BI466" s="506"/>
      <c r="BJ466" s="506"/>
      <c r="BK466" s="507"/>
      <c r="BL466" s="506"/>
      <c r="BM466" s="506"/>
      <c r="BN466" s="506"/>
      <c r="BO466" s="506"/>
      <c r="BP466" s="506"/>
      <c r="BQ466" s="506"/>
      <c r="BR466" s="506"/>
      <c r="BS466" s="506"/>
      <c r="BT466" s="506"/>
      <c r="BU466" s="506"/>
      <c r="BV466" s="506"/>
      <c r="BW466" s="506"/>
      <c r="BX466" s="506"/>
      <c r="BZ466" s="506"/>
      <c r="CA466" s="506"/>
      <c r="CD466" s="506"/>
      <c r="CE466" s="506"/>
    </row>
    <row r="467" spans="1:83" ht="11.25" customHeight="1">
      <c r="A467" s="506"/>
      <c r="B467" s="507"/>
      <c r="C467" s="507"/>
      <c r="D467" s="507"/>
      <c r="E467" s="506"/>
      <c r="F467" s="506"/>
      <c r="G467" s="506"/>
      <c r="H467" s="507"/>
      <c r="I467" s="506"/>
      <c r="J467" s="506"/>
      <c r="K467" s="506"/>
      <c r="L467" s="506"/>
      <c r="M467" s="506"/>
      <c r="N467" s="506"/>
      <c r="O467" s="506"/>
      <c r="P467" s="506"/>
      <c r="Q467" s="506"/>
      <c r="R467" s="506"/>
      <c r="S467" s="506"/>
      <c r="T467" s="506"/>
      <c r="U467" s="506"/>
      <c r="V467" s="506"/>
      <c r="W467" s="506"/>
      <c r="X467" s="506"/>
      <c r="Y467" s="506"/>
      <c r="Z467" s="506"/>
      <c r="AA467" s="506"/>
      <c r="AB467" s="506"/>
      <c r="AC467" s="506"/>
      <c r="AD467" s="506"/>
      <c r="AE467" s="506"/>
      <c r="AF467" s="506"/>
      <c r="AG467" s="506"/>
      <c r="AH467" s="506"/>
      <c r="AI467" s="506"/>
      <c r="AJ467" s="507"/>
      <c r="AK467" s="506"/>
      <c r="AL467" s="506"/>
      <c r="AM467" s="506"/>
      <c r="AN467" s="506"/>
      <c r="AO467" s="506"/>
      <c r="AP467" s="506"/>
      <c r="AQ467" s="506"/>
      <c r="AR467" s="506"/>
      <c r="AS467" s="506"/>
      <c r="AT467" s="506"/>
      <c r="AU467" s="506"/>
      <c r="AV467" s="506"/>
      <c r="AW467" s="506"/>
      <c r="AX467" s="507"/>
      <c r="AY467" s="506"/>
      <c r="AZ467" s="506"/>
      <c r="BA467" s="506"/>
      <c r="BB467" s="506"/>
      <c r="BC467" s="506"/>
      <c r="BD467" s="506"/>
      <c r="BE467" s="506"/>
      <c r="BF467" s="506"/>
      <c r="BG467" s="506"/>
      <c r="BH467" s="506"/>
      <c r="BI467" s="506"/>
      <c r="BJ467" s="506"/>
      <c r="BK467" s="507"/>
      <c r="BL467" s="506"/>
      <c r="BM467" s="506"/>
      <c r="BN467" s="506"/>
      <c r="BO467" s="506"/>
      <c r="BP467" s="506"/>
      <c r="BQ467" s="506"/>
      <c r="BR467" s="506"/>
      <c r="BS467" s="506"/>
      <c r="BT467" s="506"/>
      <c r="BU467" s="506"/>
      <c r="BV467" s="506"/>
      <c r="BW467" s="506"/>
      <c r="BX467" s="506"/>
      <c r="BZ467" s="506"/>
      <c r="CA467" s="506"/>
      <c r="CD467" s="506"/>
      <c r="CE467" s="506"/>
    </row>
    <row r="468" spans="1:83" ht="11.25" customHeight="1">
      <c r="A468" s="506"/>
      <c r="B468" s="507"/>
      <c r="C468" s="507"/>
      <c r="D468" s="507"/>
      <c r="E468" s="506"/>
      <c r="F468" s="506"/>
      <c r="G468" s="506"/>
      <c r="H468" s="507"/>
      <c r="I468" s="506"/>
      <c r="J468" s="506"/>
      <c r="K468" s="506"/>
      <c r="L468" s="506"/>
      <c r="M468" s="506"/>
      <c r="N468" s="506"/>
      <c r="O468" s="506"/>
      <c r="P468" s="506"/>
      <c r="Q468" s="506"/>
      <c r="R468" s="506"/>
      <c r="S468" s="506"/>
      <c r="T468" s="506"/>
      <c r="U468" s="506"/>
      <c r="V468" s="506"/>
      <c r="W468" s="506"/>
      <c r="X468" s="506"/>
      <c r="Y468" s="506"/>
      <c r="Z468" s="506"/>
      <c r="AA468" s="506"/>
      <c r="AB468" s="506"/>
      <c r="AC468" s="506"/>
      <c r="AD468" s="506"/>
      <c r="AE468" s="506"/>
      <c r="AF468" s="506"/>
      <c r="AG468" s="506"/>
      <c r="AH468" s="506"/>
      <c r="AI468" s="506"/>
      <c r="AJ468" s="507"/>
      <c r="AK468" s="506"/>
      <c r="AL468" s="506"/>
      <c r="AM468" s="506"/>
      <c r="AN468" s="506"/>
      <c r="AO468" s="506"/>
      <c r="AP468" s="506"/>
      <c r="AQ468" s="506"/>
      <c r="AR468" s="506"/>
      <c r="AS468" s="506"/>
      <c r="AT468" s="506"/>
      <c r="AU468" s="506"/>
      <c r="AV468" s="506"/>
      <c r="AW468" s="506"/>
      <c r="AX468" s="507"/>
      <c r="AY468" s="506"/>
      <c r="AZ468" s="506"/>
      <c r="BA468" s="506"/>
      <c r="BB468" s="506"/>
      <c r="BC468" s="506"/>
      <c r="BD468" s="506"/>
      <c r="BE468" s="506"/>
      <c r="BF468" s="506"/>
      <c r="BG468" s="506"/>
      <c r="BH468" s="506"/>
      <c r="BI468" s="506"/>
      <c r="BJ468" s="506"/>
      <c r="BK468" s="507"/>
      <c r="BL468" s="506"/>
      <c r="BM468" s="506"/>
      <c r="BN468" s="506"/>
      <c r="BO468" s="506"/>
      <c r="BP468" s="506"/>
      <c r="BQ468" s="506"/>
      <c r="BR468" s="506"/>
      <c r="BS468" s="506"/>
      <c r="BT468" s="506"/>
      <c r="BU468" s="506"/>
      <c r="BV468" s="506"/>
      <c r="BW468" s="506"/>
      <c r="BX468" s="506"/>
      <c r="BZ468" s="506"/>
      <c r="CA468" s="506"/>
      <c r="CD468" s="506"/>
      <c r="CE468" s="506"/>
    </row>
    <row r="469" spans="1:83" ht="11.25" customHeight="1">
      <c r="A469" s="506"/>
      <c r="B469" s="507"/>
      <c r="C469" s="507"/>
      <c r="D469" s="507"/>
      <c r="E469" s="506"/>
      <c r="F469" s="506"/>
      <c r="G469" s="506"/>
      <c r="H469" s="507"/>
      <c r="I469" s="506"/>
      <c r="J469" s="506"/>
      <c r="K469" s="506"/>
      <c r="L469" s="506"/>
      <c r="M469" s="506"/>
      <c r="N469" s="506"/>
      <c r="O469" s="506"/>
      <c r="P469" s="506"/>
      <c r="Q469" s="506"/>
      <c r="R469" s="506"/>
      <c r="S469" s="506"/>
      <c r="T469" s="506"/>
      <c r="U469" s="506"/>
      <c r="V469" s="506"/>
      <c r="W469" s="506"/>
      <c r="X469" s="506"/>
      <c r="Y469" s="506"/>
      <c r="Z469" s="506"/>
      <c r="AA469" s="506"/>
      <c r="AB469" s="506"/>
      <c r="AC469" s="506"/>
      <c r="AD469" s="506"/>
      <c r="AE469" s="506"/>
      <c r="AF469" s="506"/>
      <c r="AG469" s="506"/>
      <c r="AH469" s="506"/>
      <c r="AI469" s="506"/>
      <c r="AJ469" s="507"/>
      <c r="AK469" s="506"/>
      <c r="AL469" s="506"/>
      <c r="AM469" s="506"/>
      <c r="AN469" s="506"/>
      <c r="AO469" s="506"/>
      <c r="AP469" s="506"/>
      <c r="AQ469" s="506"/>
      <c r="AR469" s="506"/>
      <c r="AS469" s="506"/>
      <c r="AT469" s="506"/>
      <c r="AU469" s="506"/>
      <c r="AV469" s="506"/>
      <c r="AW469" s="506"/>
      <c r="AX469" s="507"/>
      <c r="AY469" s="506"/>
      <c r="AZ469" s="506"/>
      <c r="BA469" s="506"/>
      <c r="BB469" s="506"/>
      <c r="BC469" s="506"/>
      <c r="BD469" s="506"/>
      <c r="BE469" s="506"/>
      <c r="BF469" s="506"/>
      <c r="BG469" s="506"/>
      <c r="BH469" s="506"/>
      <c r="BI469" s="506"/>
      <c r="BJ469" s="506"/>
      <c r="BK469" s="507"/>
      <c r="BL469" s="506"/>
      <c r="BM469" s="506"/>
      <c r="BN469" s="506"/>
      <c r="BO469" s="506"/>
      <c r="BP469" s="506"/>
      <c r="BQ469" s="506"/>
      <c r="BR469" s="506"/>
      <c r="BS469" s="506"/>
      <c r="BT469" s="506"/>
      <c r="BU469" s="506"/>
      <c r="BV469" s="506"/>
      <c r="BW469" s="506"/>
      <c r="BX469" s="506"/>
      <c r="BZ469" s="506"/>
      <c r="CA469" s="506"/>
      <c r="CD469" s="506"/>
      <c r="CE469" s="506"/>
    </row>
    <row r="470" spans="1:83" ht="11.25" customHeight="1">
      <c r="A470" s="506"/>
      <c r="B470" s="507"/>
      <c r="C470" s="507"/>
      <c r="D470" s="507"/>
      <c r="E470" s="506"/>
      <c r="F470" s="506"/>
      <c r="G470" s="506"/>
      <c r="H470" s="507"/>
      <c r="I470" s="506"/>
      <c r="J470" s="506"/>
      <c r="K470" s="506"/>
      <c r="L470" s="506"/>
      <c r="M470" s="506"/>
      <c r="N470" s="506"/>
      <c r="O470" s="506"/>
      <c r="P470" s="506"/>
      <c r="Q470" s="506"/>
      <c r="R470" s="506"/>
      <c r="S470" s="506"/>
      <c r="T470" s="506"/>
      <c r="U470" s="506"/>
      <c r="V470" s="506"/>
      <c r="W470" s="506"/>
      <c r="X470" s="506"/>
      <c r="Y470" s="506"/>
      <c r="Z470" s="506"/>
      <c r="AA470" s="506"/>
      <c r="AB470" s="506"/>
      <c r="AC470" s="506"/>
      <c r="AD470" s="506"/>
      <c r="AE470" s="506"/>
      <c r="AF470" s="506"/>
      <c r="AG470" s="506"/>
      <c r="AH470" s="506"/>
      <c r="AI470" s="506"/>
      <c r="AJ470" s="507"/>
      <c r="AK470" s="506"/>
      <c r="AL470" s="506"/>
      <c r="AM470" s="506"/>
      <c r="AN470" s="506"/>
      <c r="AO470" s="506"/>
      <c r="AP470" s="506"/>
      <c r="AQ470" s="506"/>
      <c r="AR470" s="506"/>
      <c r="AS470" s="506"/>
      <c r="AT470" s="506"/>
      <c r="AU470" s="506"/>
      <c r="AV470" s="506"/>
      <c r="AW470" s="506"/>
      <c r="AX470" s="507"/>
      <c r="AY470" s="506"/>
      <c r="AZ470" s="506"/>
      <c r="BA470" s="506"/>
      <c r="BB470" s="506"/>
      <c r="BC470" s="506"/>
      <c r="BD470" s="506"/>
      <c r="BE470" s="506"/>
      <c r="BF470" s="506"/>
      <c r="BG470" s="506"/>
      <c r="BH470" s="506"/>
      <c r="BI470" s="506"/>
      <c r="BJ470" s="506"/>
      <c r="BK470" s="507"/>
      <c r="BL470" s="506"/>
      <c r="BM470" s="506"/>
      <c r="BN470" s="506"/>
      <c r="BO470" s="506"/>
      <c r="BP470" s="506"/>
      <c r="BQ470" s="506"/>
      <c r="BR470" s="506"/>
      <c r="BS470" s="506"/>
      <c r="BT470" s="506"/>
      <c r="BU470" s="506"/>
      <c r="BV470" s="506"/>
      <c r="BW470" s="506"/>
      <c r="BX470" s="506"/>
      <c r="BZ470" s="506"/>
      <c r="CA470" s="506"/>
      <c r="CD470" s="506"/>
      <c r="CE470" s="506"/>
    </row>
    <row r="471" spans="1:83" ht="11.25" customHeight="1">
      <c r="A471" s="506"/>
      <c r="B471" s="507"/>
      <c r="C471" s="507"/>
      <c r="D471" s="507"/>
      <c r="E471" s="506"/>
      <c r="F471" s="506"/>
      <c r="G471" s="506"/>
      <c r="H471" s="507"/>
      <c r="I471" s="506"/>
      <c r="J471" s="506"/>
      <c r="K471" s="506"/>
      <c r="L471" s="506"/>
      <c r="M471" s="506"/>
      <c r="N471" s="506"/>
      <c r="O471" s="506"/>
      <c r="P471" s="506"/>
      <c r="Q471" s="506"/>
      <c r="R471" s="506"/>
      <c r="S471" s="506"/>
      <c r="T471" s="506"/>
      <c r="U471" s="506"/>
      <c r="V471" s="506"/>
      <c r="W471" s="506"/>
      <c r="X471" s="506"/>
      <c r="Y471" s="506"/>
      <c r="Z471" s="506"/>
      <c r="AA471" s="506"/>
      <c r="AB471" s="506"/>
      <c r="AC471" s="506"/>
      <c r="AD471" s="506"/>
      <c r="AE471" s="506"/>
      <c r="AF471" s="506"/>
      <c r="AG471" s="506"/>
      <c r="AH471" s="506"/>
      <c r="AI471" s="506"/>
      <c r="AJ471" s="507"/>
      <c r="AK471" s="506"/>
      <c r="AL471" s="506"/>
      <c r="AM471" s="506"/>
      <c r="AN471" s="506"/>
      <c r="AO471" s="506"/>
      <c r="AP471" s="506"/>
      <c r="AQ471" s="506"/>
      <c r="AR471" s="506"/>
      <c r="AS471" s="506"/>
      <c r="AT471" s="506"/>
      <c r="AU471" s="506"/>
      <c r="AV471" s="506"/>
      <c r="AW471" s="506"/>
      <c r="AX471" s="507"/>
      <c r="AY471" s="506"/>
      <c r="AZ471" s="506"/>
      <c r="BA471" s="506"/>
      <c r="BB471" s="506"/>
      <c r="BC471" s="506"/>
      <c r="BD471" s="506"/>
      <c r="BE471" s="506"/>
      <c r="BF471" s="506"/>
      <c r="BG471" s="506"/>
      <c r="BH471" s="506"/>
      <c r="BI471" s="506"/>
      <c r="BJ471" s="506"/>
      <c r="BK471" s="507"/>
      <c r="BL471" s="506"/>
      <c r="BM471" s="506"/>
      <c r="BN471" s="506"/>
      <c r="BO471" s="506"/>
      <c r="BP471" s="506"/>
      <c r="BQ471" s="506"/>
      <c r="BR471" s="506"/>
      <c r="BS471" s="506"/>
      <c r="BT471" s="506"/>
      <c r="BU471" s="506"/>
      <c r="BV471" s="506"/>
      <c r="BW471" s="506"/>
      <c r="BX471" s="506"/>
      <c r="BZ471" s="506"/>
      <c r="CA471" s="506"/>
      <c r="CD471" s="506"/>
      <c r="CE471" s="506"/>
    </row>
    <row r="472" spans="1:83" ht="11.25" customHeight="1">
      <c r="A472" s="506"/>
      <c r="B472" s="507"/>
      <c r="C472" s="507"/>
      <c r="D472" s="507"/>
      <c r="E472" s="506"/>
      <c r="F472" s="506"/>
      <c r="G472" s="506"/>
      <c r="H472" s="507"/>
      <c r="I472" s="506"/>
      <c r="J472" s="506"/>
      <c r="K472" s="506"/>
      <c r="L472" s="506"/>
      <c r="M472" s="506"/>
      <c r="N472" s="506"/>
      <c r="O472" s="506"/>
      <c r="P472" s="506"/>
      <c r="Q472" s="506"/>
      <c r="R472" s="506"/>
      <c r="S472" s="506"/>
      <c r="T472" s="506"/>
      <c r="U472" s="506"/>
      <c r="V472" s="506"/>
      <c r="W472" s="506"/>
      <c r="X472" s="506"/>
      <c r="Y472" s="506"/>
      <c r="Z472" s="506"/>
      <c r="AA472" s="506"/>
      <c r="AB472" s="506"/>
      <c r="AC472" s="506"/>
      <c r="AD472" s="506"/>
      <c r="AE472" s="506"/>
      <c r="AF472" s="506"/>
      <c r="AG472" s="506"/>
      <c r="AH472" s="506"/>
      <c r="AI472" s="506"/>
      <c r="AJ472" s="507"/>
      <c r="AK472" s="506"/>
      <c r="AL472" s="506"/>
      <c r="AM472" s="506"/>
      <c r="AN472" s="506"/>
      <c r="AO472" s="506"/>
      <c r="AP472" s="506"/>
      <c r="AQ472" s="506"/>
      <c r="AR472" s="506"/>
      <c r="AS472" s="506"/>
      <c r="AT472" s="506"/>
      <c r="AU472" s="506"/>
      <c r="AV472" s="506"/>
      <c r="AW472" s="506"/>
      <c r="AX472" s="507"/>
      <c r="AY472" s="506"/>
      <c r="AZ472" s="506"/>
      <c r="BA472" s="506"/>
      <c r="BB472" s="506"/>
      <c r="BC472" s="506"/>
      <c r="BD472" s="506"/>
      <c r="BE472" s="506"/>
      <c r="BF472" s="506"/>
      <c r="BG472" s="506"/>
      <c r="BH472" s="506"/>
      <c r="BI472" s="506"/>
      <c r="BJ472" s="506"/>
      <c r="BK472" s="507"/>
      <c r="BL472" s="506"/>
      <c r="BM472" s="506"/>
      <c r="BN472" s="506"/>
      <c r="BO472" s="506"/>
      <c r="BP472" s="506"/>
      <c r="BQ472" s="506"/>
      <c r="BR472" s="506"/>
      <c r="BS472" s="506"/>
      <c r="BT472" s="506"/>
      <c r="BU472" s="506"/>
      <c r="BV472" s="506"/>
      <c r="BW472" s="506"/>
      <c r="BX472" s="506"/>
      <c r="BZ472" s="506"/>
      <c r="CA472" s="506"/>
      <c r="CD472" s="506"/>
      <c r="CE472" s="506"/>
    </row>
    <row r="473" spans="1:83" ht="11.25" customHeight="1">
      <c r="A473" s="506"/>
      <c r="B473" s="507"/>
      <c r="C473" s="507"/>
      <c r="D473" s="507"/>
      <c r="E473" s="506"/>
      <c r="F473" s="506"/>
      <c r="G473" s="506"/>
      <c r="H473" s="507"/>
      <c r="I473" s="506"/>
      <c r="J473" s="506"/>
      <c r="K473" s="506"/>
      <c r="L473" s="506"/>
      <c r="M473" s="506"/>
      <c r="N473" s="506"/>
      <c r="O473" s="506"/>
      <c r="P473" s="506"/>
      <c r="Q473" s="506"/>
      <c r="R473" s="506"/>
      <c r="S473" s="506"/>
      <c r="T473" s="506"/>
      <c r="U473" s="506"/>
      <c r="V473" s="506"/>
      <c r="W473" s="506"/>
      <c r="X473" s="506"/>
      <c r="Y473" s="506"/>
      <c r="Z473" s="506"/>
      <c r="AA473" s="506"/>
      <c r="AB473" s="506"/>
      <c r="AC473" s="506"/>
      <c r="AD473" s="506"/>
      <c r="AE473" s="506"/>
      <c r="AF473" s="506"/>
      <c r="AG473" s="506"/>
      <c r="AH473" s="506"/>
      <c r="AI473" s="506"/>
      <c r="AJ473" s="507"/>
      <c r="AK473" s="506"/>
      <c r="AL473" s="506"/>
      <c r="AM473" s="506"/>
      <c r="AN473" s="506"/>
      <c r="AO473" s="506"/>
      <c r="AP473" s="506"/>
      <c r="AQ473" s="506"/>
      <c r="AR473" s="506"/>
      <c r="AS473" s="506"/>
      <c r="AT473" s="506"/>
      <c r="AU473" s="506"/>
      <c r="AV473" s="506"/>
      <c r="AW473" s="506"/>
      <c r="AX473" s="507"/>
      <c r="AY473" s="506"/>
      <c r="AZ473" s="506"/>
      <c r="BA473" s="506"/>
      <c r="BB473" s="506"/>
      <c r="BC473" s="506"/>
      <c r="BD473" s="506"/>
      <c r="BE473" s="506"/>
      <c r="BF473" s="506"/>
      <c r="BG473" s="506"/>
      <c r="BH473" s="506"/>
      <c r="BI473" s="506"/>
      <c r="BJ473" s="506"/>
      <c r="BK473" s="507"/>
      <c r="BL473" s="506"/>
      <c r="BM473" s="506"/>
      <c r="BN473" s="506"/>
      <c r="BO473" s="506"/>
      <c r="BP473" s="506"/>
      <c r="BQ473" s="506"/>
      <c r="BR473" s="506"/>
      <c r="BS473" s="506"/>
      <c r="BT473" s="506"/>
      <c r="BU473" s="506"/>
      <c r="BV473" s="506"/>
      <c r="BW473" s="506"/>
      <c r="BX473" s="506"/>
      <c r="BZ473" s="506"/>
      <c r="CA473" s="506"/>
      <c r="CD473" s="506"/>
      <c r="CE473" s="506"/>
    </row>
    <row r="474" spans="1:83" ht="11.25" customHeight="1">
      <c r="A474" s="506"/>
      <c r="B474" s="507"/>
      <c r="C474" s="507"/>
      <c r="D474" s="507"/>
      <c r="E474" s="506"/>
      <c r="F474" s="506"/>
      <c r="G474" s="506"/>
      <c r="H474" s="507"/>
      <c r="I474" s="506"/>
      <c r="J474" s="506"/>
      <c r="K474" s="506"/>
      <c r="L474" s="506"/>
      <c r="M474" s="506"/>
      <c r="N474" s="506"/>
      <c r="O474" s="506"/>
      <c r="P474" s="506"/>
      <c r="Q474" s="506"/>
      <c r="R474" s="506"/>
      <c r="S474" s="506"/>
      <c r="T474" s="506"/>
      <c r="U474" s="506"/>
      <c r="V474" s="506"/>
      <c r="W474" s="506"/>
      <c r="X474" s="506"/>
      <c r="Y474" s="506"/>
      <c r="Z474" s="506"/>
      <c r="AA474" s="506"/>
      <c r="AB474" s="506"/>
      <c r="AC474" s="506"/>
      <c r="AD474" s="506"/>
      <c r="AE474" s="506"/>
      <c r="AF474" s="506"/>
      <c r="AG474" s="506"/>
      <c r="AH474" s="506"/>
      <c r="AI474" s="506"/>
      <c r="AJ474" s="507"/>
      <c r="AK474" s="506"/>
      <c r="AL474" s="506"/>
      <c r="AM474" s="506"/>
      <c r="AN474" s="506"/>
      <c r="AO474" s="506"/>
      <c r="AP474" s="506"/>
      <c r="AQ474" s="506"/>
      <c r="AR474" s="506"/>
      <c r="AS474" s="506"/>
      <c r="AT474" s="506"/>
      <c r="AU474" s="506"/>
      <c r="AV474" s="506"/>
      <c r="AW474" s="506"/>
      <c r="AX474" s="507"/>
      <c r="AY474" s="506"/>
      <c r="AZ474" s="506"/>
      <c r="BA474" s="506"/>
      <c r="BB474" s="506"/>
      <c r="BC474" s="506"/>
      <c r="BD474" s="506"/>
      <c r="BE474" s="506"/>
      <c r="BF474" s="506"/>
      <c r="BG474" s="506"/>
      <c r="BH474" s="506"/>
      <c r="BI474" s="506"/>
      <c r="BJ474" s="506"/>
      <c r="BK474" s="507"/>
      <c r="BL474" s="506"/>
      <c r="BM474" s="506"/>
      <c r="BN474" s="506"/>
      <c r="BO474" s="506"/>
      <c r="BP474" s="506"/>
      <c r="BQ474" s="506"/>
      <c r="BR474" s="506"/>
      <c r="BS474" s="506"/>
      <c r="BT474" s="506"/>
      <c r="BU474" s="506"/>
      <c r="BV474" s="506"/>
      <c r="BW474" s="506"/>
      <c r="BX474" s="506"/>
      <c r="BZ474" s="506"/>
      <c r="CA474" s="506"/>
      <c r="CD474" s="506"/>
      <c r="CE474" s="506"/>
    </row>
    <row r="475" spans="1:83" ht="11.25" customHeight="1">
      <c r="A475" s="506"/>
      <c r="B475" s="507"/>
      <c r="C475" s="507"/>
      <c r="D475" s="507"/>
      <c r="E475" s="506"/>
      <c r="F475" s="506"/>
      <c r="G475" s="506"/>
      <c r="H475" s="507"/>
      <c r="I475" s="506"/>
      <c r="J475" s="506"/>
      <c r="K475" s="506"/>
      <c r="L475" s="506"/>
      <c r="M475" s="506"/>
      <c r="N475" s="506"/>
      <c r="O475" s="506"/>
      <c r="P475" s="506"/>
      <c r="Q475" s="506"/>
      <c r="R475" s="506"/>
      <c r="S475" s="506"/>
      <c r="T475" s="506"/>
      <c r="U475" s="506"/>
      <c r="V475" s="506"/>
      <c r="W475" s="506"/>
      <c r="X475" s="506"/>
      <c r="Y475" s="506"/>
      <c r="Z475" s="506"/>
      <c r="AA475" s="506"/>
      <c r="AB475" s="506"/>
      <c r="AC475" s="506"/>
      <c r="AD475" s="506"/>
      <c r="AE475" s="506"/>
      <c r="AF475" s="506"/>
      <c r="AG475" s="506"/>
      <c r="AH475" s="506"/>
      <c r="AI475" s="506"/>
      <c r="AJ475" s="507"/>
      <c r="AK475" s="506"/>
      <c r="AL475" s="506"/>
      <c r="AM475" s="506"/>
      <c r="AN475" s="506"/>
      <c r="AO475" s="506"/>
      <c r="AP475" s="506"/>
      <c r="AQ475" s="506"/>
      <c r="AR475" s="506"/>
      <c r="AS475" s="506"/>
      <c r="AT475" s="506"/>
      <c r="AU475" s="506"/>
      <c r="AV475" s="506"/>
      <c r="AW475" s="506"/>
      <c r="AX475" s="507"/>
      <c r="AY475" s="506"/>
      <c r="AZ475" s="506"/>
      <c r="BA475" s="506"/>
      <c r="BB475" s="506"/>
      <c r="BC475" s="506"/>
      <c r="BD475" s="506"/>
      <c r="BE475" s="506"/>
      <c r="BF475" s="506"/>
      <c r="BG475" s="506"/>
      <c r="BH475" s="506"/>
      <c r="BI475" s="506"/>
      <c r="BJ475" s="506"/>
      <c r="BK475" s="507"/>
      <c r="BL475" s="506"/>
      <c r="BM475" s="506"/>
      <c r="BN475" s="506"/>
      <c r="BO475" s="506"/>
      <c r="BP475" s="506"/>
      <c r="BQ475" s="506"/>
      <c r="BR475" s="506"/>
      <c r="BS475" s="506"/>
      <c r="BT475" s="506"/>
      <c r="BU475" s="506"/>
      <c r="BV475" s="506"/>
      <c r="BW475" s="506"/>
      <c r="BX475" s="506"/>
      <c r="BZ475" s="506"/>
      <c r="CA475" s="506"/>
      <c r="CD475" s="506"/>
      <c r="CE475" s="506"/>
    </row>
    <row r="476" spans="1:83" ht="11.25" customHeight="1">
      <c r="A476" s="506"/>
      <c r="B476" s="507"/>
      <c r="C476" s="507"/>
      <c r="D476" s="507"/>
      <c r="E476" s="506"/>
      <c r="F476" s="506"/>
      <c r="G476" s="506"/>
      <c r="H476" s="507"/>
      <c r="I476" s="506"/>
      <c r="J476" s="506"/>
      <c r="K476" s="506"/>
      <c r="L476" s="506"/>
      <c r="M476" s="506"/>
      <c r="N476" s="506"/>
      <c r="O476" s="506"/>
      <c r="P476" s="506"/>
      <c r="Q476" s="506"/>
      <c r="R476" s="506"/>
      <c r="S476" s="506"/>
      <c r="T476" s="506"/>
      <c r="U476" s="506"/>
      <c r="V476" s="506"/>
      <c r="W476" s="506"/>
      <c r="X476" s="506"/>
      <c r="Y476" s="506"/>
      <c r="Z476" s="506"/>
      <c r="AA476" s="506"/>
      <c r="AB476" s="506"/>
      <c r="AC476" s="506"/>
      <c r="AD476" s="506"/>
      <c r="AE476" s="506"/>
      <c r="AF476" s="506"/>
      <c r="AG476" s="506"/>
      <c r="AH476" s="506"/>
      <c r="AI476" s="506"/>
      <c r="AJ476" s="507"/>
      <c r="AK476" s="506"/>
      <c r="AL476" s="506"/>
      <c r="AM476" s="506"/>
      <c r="AN476" s="506"/>
      <c r="AO476" s="506"/>
      <c r="AP476" s="506"/>
      <c r="AQ476" s="506"/>
      <c r="AR476" s="506"/>
      <c r="AS476" s="506"/>
      <c r="AT476" s="506"/>
      <c r="AU476" s="506"/>
      <c r="AV476" s="506"/>
      <c r="AW476" s="506"/>
      <c r="AX476" s="507"/>
      <c r="AY476" s="506"/>
      <c r="AZ476" s="506"/>
      <c r="BA476" s="506"/>
      <c r="BB476" s="506"/>
      <c r="BC476" s="506"/>
      <c r="BD476" s="506"/>
      <c r="BE476" s="506"/>
      <c r="BF476" s="506"/>
      <c r="BG476" s="506"/>
      <c r="BH476" s="506"/>
      <c r="BI476" s="506"/>
      <c r="BJ476" s="506"/>
      <c r="BK476" s="507"/>
      <c r="BL476" s="506"/>
      <c r="BM476" s="506"/>
      <c r="BN476" s="506"/>
      <c r="BO476" s="506"/>
      <c r="BP476" s="506"/>
      <c r="BQ476" s="506"/>
      <c r="BR476" s="506"/>
      <c r="BS476" s="506"/>
      <c r="BT476" s="506"/>
      <c r="BU476" s="506"/>
      <c r="BV476" s="506"/>
      <c r="BW476" s="506"/>
      <c r="BX476" s="506"/>
      <c r="BZ476" s="506"/>
      <c r="CA476" s="506"/>
      <c r="CD476" s="506"/>
      <c r="CE476" s="506"/>
    </row>
    <row r="477" spans="1:83" ht="11.25" customHeight="1">
      <c r="A477" s="506"/>
      <c r="B477" s="507"/>
      <c r="C477" s="507"/>
      <c r="D477" s="507"/>
      <c r="E477" s="506"/>
      <c r="F477" s="506"/>
      <c r="G477" s="506"/>
      <c r="H477" s="507"/>
      <c r="I477" s="506"/>
      <c r="J477" s="506"/>
      <c r="K477" s="506"/>
      <c r="L477" s="506"/>
      <c r="M477" s="506"/>
      <c r="N477" s="506"/>
      <c r="O477" s="506"/>
      <c r="P477" s="506"/>
      <c r="Q477" s="506"/>
      <c r="R477" s="506"/>
      <c r="S477" s="506"/>
      <c r="T477" s="506"/>
      <c r="U477" s="506"/>
      <c r="V477" s="506"/>
      <c r="W477" s="506"/>
      <c r="X477" s="506"/>
      <c r="Y477" s="506"/>
      <c r="Z477" s="506"/>
      <c r="AA477" s="506"/>
      <c r="AB477" s="506"/>
      <c r="AC477" s="506"/>
      <c r="AD477" s="506"/>
      <c r="AE477" s="506"/>
      <c r="AF477" s="506"/>
      <c r="AG477" s="506"/>
      <c r="AH477" s="506"/>
      <c r="AI477" s="506"/>
      <c r="AJ477" s="507"/>
      <c r="AK477" s="506"/>
      <c r="AL477" s="506"/>
      <c r="AM477" s="506"/>
      <c r="AN477" s="506"/>
      <c r="AO477" s="506"/>
      <c r="AP477" s="506"/>
      <c r="AQ477" s="506"/>
      <c r="AR477" s="506"/>
      <c r="AS477" s="506"/>
      <c r="AT477" s="506"/>
      <c r="AU477" s="506"/>
      <c r="AV477" s="506"/>
      <c r="AW477" s="506"/>
      <c r="AX477" s="507"/>
      <c r="AY477" s="506"/>
      <c r="AZ477" s="506"/>
      <c r="BA477" s="506"/>
      <c r="BB477" s="506"/>
      <c r="BC477" s="506"/>
      <c r="BD477" s="506"/>
      <c r="BE477" s="506"/>
      <c r="BF477" s="506"/>
      <c r="BG477" s="506"/>
      <c r="BH477" s="506"/>
      <c r="BI477" s="506"/>
      <c r="BJ477" s="506"/>
      <c r="BK477" s="507"/>
      <c r="BL477" s="506"/>
      <c r="BM477" s="506"/>
      <c r="BN477" s="506"/>
      <c r="BO477" s="506"/>
      <c r="BP477" s="506"/>
      <c r="BQ477" s="506"/>
      <c r="BR477" s="506"/>
      <c r="BS477" s="506"/>
      <c r="BT477" s="506"/>
      <c r="BU477" s="506"/>
      <c r="BV477" s="506"/>
      <c r="BW477" s="506"/>
      <c r="BX477" s="506"/>
      <c r="BZ477" s="506"/>
      <c r="CA477" s="506"/>
      <c r="CD477" s="506"/>
      <c r="CE477" s="506"/>
    </row>
    <row r="478" spans="1:83" ht="11.25" customHeight="1">
      <c r="A478" s="506"/>
      <c r="B478" s="507"/>
      <c r="C478" s="507"/>
      <c r="D478" s="507"/>
      <c r="E478" s="506"/>
      <c r="F478" s="506"/>
      <c r="G478" s="506"/>
      <c r="H478" s="507"/>
      <c r="I478" s="506"/>
      <c r="J478" s="506"/>
      <c r="K478" s="506"/>
      <c r="L478" s="506"/>
      <c r="M478" s="506"/>
      <c r="N478" s="506"/>
      <c r="O478" s="506"/>
      <c r="P478" s="506"/>
      <c r="Q478" s="506"/>
      <c r="R478" s="506"/>
      <c r="S478" s="506"/>
      <c r="T478" s="506"/>
      <c r="U478" s="506"/>
      <c r="V478" s="506"/>
      <c r="W478" s="506"/>
      <c r="X478" s="506"/>
      <c r="Y478" s="506"/>
      <c r="Z478" s="506"/>
      <c r="AA478" s="506"/>
      <c r="AB478" s="506"/>
      <c r="AC478" s="506"/>
      <c r="AD478" s="506"/>
      <c r="AE478" s="506"/>
      <c r="AF478" s="506"/>
      <c r="AG478" s="506"/>
      <c r="AH478" s="506"/>
      <c r="AI478" s="506"/>
      <c r="AJ478" s="507"/>
      <c r="AK478" s="506"/>
      <c r="AL478" s="506"/>
      <c r="AM478" s="506"/>
      <c r="AN478" s="506"/>
      <c r="AO478" s="506"/>
      <c r="AP478" s="506"/>
      <c r="AQ478" s="506"/>
      <c r="AR478" s="506"/>
      <c r="AS478" s="506"/>
      <c r="AT478" s="506"/>
      <c r="AU478" s="506"/>
      <c r="AV478" s="506"/>
      <c r="AW478" s="506"/>
      <c r="AX478" s="507"/>
      <c r="AY478" s="506"/>
      <c r="AZ478" s="506"/>
      <c r="BA478" s="506"/>
      <c r="BB478" s="506"/>
      <c r="BC478" s="506"/>
      <c r="BD478" s="506"/>
      <c r="BE478" s="506"/>
      <c r="BF478" s="506"/>
      <c r="BG478" s="506"/>
      <c r="BH478" s="506"/>
      <c r="BI478" s="506"/>
      <c r="BJ478" s="506"/>
      <c r="BK478" s="507"/>
      <c r="BL478" s="506"/>
      <c r="BM478" s="506"/>
      <c r="BN478" s="506"/>
      <c r="BO478" s="506"/>
      <c r="BP478" s="506"/>
      <c r="BQ478" s="506"/>
      <c r="BR478" s="506"/>
      <c r="BS478" s="506"/>
      <c r="BT478" s="506"/>
      <c r="BU478" s="506"/>
      <c r="BV478" s="506"/>
      <c r="BW478" s="506"/>
      <c r="BX478" s="506"/>
      <c r="BZ478" s="506"/>
      <c r="CA478" s="506"/>
      <c r="CD478" s="506"/>
      <c r="CE478" s="506"/>
    </row>
    <row r="479" spans="1:83" ht="11.25" customHeight="1">
      <c r="A479" s="506"/>
      <c r="B479" s="507"/>
      <c r="C479" s="507"/>
      <c r="D479" s="507"/>
      <c r="E479" s="506"/>
      <c r="F479" s="506"/>
      <c r="G479" s="506"/>
      <c r="H479" s="507"/>
      <c r="I479" s="506"/>
      <c r="J479" s="506"/>
      <c r="K479" s="506"/>
      <c r="L479" s="506"/>
      <c r="M479" s="506"/>
      <c r="N479" s="506"/>
      <c r="O479" s="506"/>
      <c r="P479" s="506"/>
      <c r="Q479" s="506"/>
      <c r="R479" s="506"/>
      <c r="S479" s="506"/>
      <c r="T479" s="506"/>
      <c r="U479" s="506"/>
      <c r="V479" s="506"/>
      <c r="W479" s="506"/>
      <c r="X479" s="506"/>
      <c r="Y479" s="506"/>
      <c r="Z479" s="506"/>
      <c r="AA479" s="506"/>
      <c r="AB479" s="506"/>
      <c r="AC479" s="506"/>
      <c r="AD479" s="506"/>
      <c r="AE479" s="506"/>
      <c r="AF479" s="506"/>
      <c r="AG479" s="506"/>
      <c r="AH479" s="506"/>
      <c r="AI479" s="506"/>
      <c r="AJ479" s="507"/>
      <c r="AK479" s="506"/>
      <c r="AL479" s="506"/>
      <c r="AM479" s="506"/>
      <c r="AN479" s="506"/>
      <c r="AO479" s="506"/>
      <c r="AP479" s="506"/>
      <c r="AQ479" s="506"/>
      <c r="AR479" s="506"/>
      <c r="AS479" s="506"/>
      <c r="AT479" s="506"/>
      <c r="AU479" s="506"/>
      <c r="AV479" s="506"/>
      <c r="AW479" s="506"/>
      <c r="AX479" s="507"/>
      <c r="AY479" s="506"/>
      <c r="AZ479" s="506"/>
      <c r="BA479" s="506"/>
      <c r="BB479" s="506"/>
      <c r="BC479" s="506"/>
      <c r="BD479" s="506"/>
      <c r="BE479" s="506"/>
      <c r="BF479" s="506"/>
      <c r="BG479" s="506"/>
      <c r="BH479" s="506"/>
      <c r="BI479" s="506"/>
      <c r="BJ479" s="506"/>
      <c r="BK479" s="507"/>
      <c r="BL479" s="506"/>
      <c r="BM479" s="506"/>
      <c r="BN479" s="506"/>
      <c r="BO479" s="506"/>
      <c r="BP479" s="506"/>
      <c r="BQ479" s="506"/>
      <c r="BR479" s="506"/>
      <c r="BS479" s="506"/>
      <c r="BT479" s="506"/>
      <c r="BU479" s="506"/>
      <c r="BV479" s="506"/>
      <c r="BW479" s="506"/>
      <c r="BX479" s="506"/>
      <c r="BZ479" s="506"/>
      <c r="CA479" s="506"/>
      <c r="CD479" s="506"/>
      <c r="CE479" s="506"/>
    </row>
    <row r="480" spans="1:83" ht="11.25" customHeight="1">
      <c r="A480" s="506"/>
      <c r="B480" s="507"/>
      <c r="C480" s="507"/>
      <c r="D480" s="507"/>
      <c r="E480" s="506"/>
      <c r="F480" s="506"/>
      <c r="G480" s="506"/>
      <c r="H480" s="507"/>
      <c r="I480" s="506"/>
      <c r="J480" s="506"/>
      <c r="K480" s="506"/>
      <c r="L480" s="506"/>
      <c r="M480" s="506"/>
      <c r="N480" s="506"/>
      <c r="O480" s="506"/>
      <c r="P480" s="506"/>
      <c r="Q480" s="506"/>
      <c r="R480" s="506"/>
      <c r="S480" s="506"/>
      <c r="T480" s="506"/>
      <c r="U480" s="506"/>
      <c r="V480" s="506"/>
      <c r="W480" s="506"/>
      <c r="X480" s="506"/>
      <c r="Y480" s="506"/>
      <c r="Z480" s="506"/>
      <c r="AA480" s="506"/>
      <c r="AB480" s="506"/>
      <c r="AC480" s="506"/>
      <c r="AD480" s="506"/>
      <c r="AE480" s="506"/>
      <c r="AF480" s="506"/>
      <c r="AG480" s="506"/>
      <c r="AH480" s="506"/>
      <c r="AI480" s="506"/>
      <c r="AJ480" s="507"/>
      <c r="AK480" s="506"/>
      <c r="AL480" s="506"/>
      <c r="AM480" s="506"/>
      <c r="AN480" s="506"/>
      <c r="AO480" s="506"/>
      <c r="AP480" s="506"/>
      <c r="AQ480" s="506"/>
      <c r="AR480" s="506"/>
      <c r="AS480" s="506"/>
      <c r="AT480" s="506"/>
      <c r="AU480" s="506"/>
      <c r="AV480" s="506"/>
      <c r="AW480" s="506"/>
      <c r="AX480" s="507"/>
      <c r="AY480" s="506"/>
      <c r="AZ480" s="506"/>
      <c r="BA480" s="506"/>
      <c r="BB480" s="506"/>
      <c r="BC480" s="506"/>
      <c r="BD480" s="506"/>
      <c r="BE480" s="506"/>
      <c r="BF480" s="506"/>
      <c r="BG480" s="506"/>
      <c r="BH480" s="506"/>
      <c r="BI480" s="506"/>
      <c r="BJ480" s="506"/>
      <c r="BK480" s="507"/>
      <c r="BL480" s="506"/>
      <c r="BM480" s="506"/>
      <c r="BN480" s="506"/>
      <c r="BO480" s="506"/>
      <c r="BP480" s="506"/>
      <c r="BQ480" s="506"/>
      <c r="BR480" s="506"/>
      <c r="BS480" s="506"/>
      <c r="BT480" s="506"/>
      <c r="BU480" s="506"/>
      <c r="BV480" s="506"/>
      <c r="BW480" s="506"/>
      <c r="BX480" s="506"/>
      <c r="BZ480" s="506"/>
      <c r="CA480" s="506"/>
      <c r="CD480" s="506"/>
      <c r="CE480" s="506"/>
    </row>
    <row r="481" spans="1:83" ht="11.25" customHeight="1">
      <c r="A481" s="506"/>
      <c r="B481" s="507"/>
      <c r="C481" s="507"/>
      <c r="D481" s="507"/>
      <c r="E481" s="506"/>
      <c r="F481" s="506"/>
      <c r="G481" s="506"/>
      <c r="H481" s="507"/>
      <c r="I481" s="506"/>
      <c r="J481" s="506"/>
      <c r="K481" s="506"/>
      <c r="L481" s="506"/>
      <c r="M481" s="506"/>
      <c r="N481" s="506"/>
      <c r="O481" s="506"/>
      <c r="P481" s="506"/>
      <c r="Q481" s="506"/>
      <c r="R481" s="506"/>
      <c r="S481" s="506"/>
      <c r="T481" s="506"/>
      <c r="U481" s="506"/>
      <c r="V481" s="506"/>
      <c r="W481" s="506"/>
      <c r="X481" s="506"/>
      <c r="Y481" s="506"/>
      <c r="Z481" s="506"/>
      <c r="AA481" s="506"/>
      <c r="AB481" s="506"/>
      <c r="AC481" s="506"/>
      <c r="AD481" s="506"/>
      <c r="AE481" s="506"/>
      <c r="AF481" s="506"/>
      <c r="AG481" s="506"/>
      <c r="AH481" s="506"/>
      <c r="AI481" s="506"/>
      <c r="AJ481" s="507"/>
      <c r="AK481" s="506"/>
      <c r="AL481" s="506"/>
      <c r="AM481" s="506"/>
      <c r="AN481" s="506"/>
      <c r="AO481" s="506"/>
      <c r="AP481" s="506"/>
      <c r="AQ481" s="506"/>
      <c r="AR481" s="506"/>
      <c r="AS481" s="506"/>
      <c r="AT481" s="506"/>
      <c r="AU481" s="506"/>
      <c r="AV481" s="506"/>
      <c r="AW481" s="506"/>
      <c r="AX481" s="507"/>
      <c r="AY481" s="506"/>
      <c r="AZ481" s="506"/>
      <c r="BA481" s="506"/>
      <c r="BB481" s="506"/>
      <c r="BC481" s="506"/>
      <c r="BD481" s="506"/>
      <c r="BE481" s="506"/>
      <c r="BF481" s="506"/>
      <c r="BG481" s="506"/>
      <c r="BH481" s="506"/>
      <c r="BI481" s="506"/>
      <c r="BJ481" s="506"/>
      <c r="BK481" s="507"/>
      <c r="BL481" s="506"/>
      <c r="BM481" s="506"/>
      <c r="BN481" s="506"/>
      <c r="BO481" s="506"/>
      <c r="BP481" s="506"/>
      <c r="BQ481" s="506"/>
      <c r="BR481" s="506"/>
      <c r="BS481" s="506"/>
      <c r="BT481" s="506"/>
      <c r="BU481" s="506"/>
      <c r="BV481" s="506"/>
      <c r="BW481" s="506"/>
      <c r="BX481" s="506"/>
      <c r="BZ481" s="506"/>
      <c r="CA481" s="506"/>
      <c r="CD481" s="506"/>
      <c r="CE481" s="506"/>
    </row>
    <row r="482" spans="1:83" ht="11.25" customHeight="1">
      <c r="A482" s="506"/>
      <c r="B482" s="507"/>
      <c r="C482" s="507"/>
      <c r="D482" s="507"/>
      <c r="E482" s="506"/>
      <c r="F482" s="506"/>
      <c r="G482" s="506"/>
      <c r="H482" s="507"/>
      <c r="I482" s="506"/>
      <c r="J482" s="506"/>
      <c r="K482" s="506"/>
      <c r="L482" s="506"/>
      <c r="M482" s="506"/>
      <c r="N482" s="506"/>
      <c r="O482" s="506"/>
      <c r="P482" s="506"/>
      <c r="Q482" s="506"/>
      <c r="R482" s="506"/>
      <c r="S482" s="506"/>
      <c r="T482" s="506"/>
      <c r="U482" s="506"/>
      <c r="V482" s="506"/>
      <c r="W482" s="506"/>
      <c r="X482" s="506"/>
      <c r="Y482" s="506"/>
      <c r="Z482" s="506"/>
      <c r="AA482" s="506"/>
      <c r="AB482" s="506"/>
      <c r="AC482" s="506"/>
      <c r="AD482" s="506"/>
      <c r="AE482" s="506"/>
      <c r="AF482" s="506"/>
      <c r="AG482" s="506"/>
      <c r="AH482" s="506"/>
      <c r="AI482" s="506"/>
      <c r="AJ482" s="507"/>
      <c r="AK482" s="506"/>
      <c r="AL482" s="506"/>
      <c r="AM482" s="506"/>
      <c r="AN482" s="506"/>
      <c r="AO482" s="506"/>
      <c r="AP482" s="506"/>
      <c r="AQ482" s="506"/>
      <c r="AR482" s="506"/>
      <c r="AS482" s="506"/>
      <c r="AT482" s="506"/>
      <c r="AU482" s="506"/>
      <c r="AV482" s="506"/>
      <c r="AW482" s="506"/>
      <c r="AX482" s="507"/>
      <c r="AY482" s="506"/>
      <c r="AZ482" s="506"/>
      <c r="BA482" s="506"/>
      <c r="BB482" s="506"/>
      <c r="BC482" s="506"/>
      <c r="BD482" s="506"/>
      <c r="BE482" s="506"/>
      <c r="BF482" s="506"/>
      <c r="BG482" s="506"/>
      <c r="BH482" s="506"/>
      <c r="BI482" s="506"/>
      <c r="BJ482" s="506"/>
      <c r="BK482" s="507"/>
      <c r="BL482" s="506"/>
      <c r="BM482" s="506"/>
      <c r="BN482" s="506"/>
      <c r="BO482" s="506"/>
      <c r="BP482" s="506"/>
      <c r="BQ482" s="506"/>
      <c r="BR482" s="506"/>
      <c r="BS482" s="506"/>
      <c r="BT482" s="506"/>
      <c r="BU482" s="506"/>
      <c r="BV482" s="506"/>
      <c r="BW482" s="506"/>
      <c r="BX482" s="506"/>
      <c r="BZ482" s="506"/>
      <c r="CA482" s="506"/>
      <c r="CD482" s="506"/>
      <c r="CE482" s="506"/>
    </row>
    <row r="483" spans="1:83" ht="11.25" customHeight="1">
      <c r="A483" s="506"/>
      <c r="B483" s="507"/>
      <c r="C483" s="507"/>
      <c r="D483" s="507"/>
      <c r="E483" s="506"/>
      <c r="F483" s="506"/>
      <c r="G483" s="506"/>
      <c r="H483" s="507"/>
      <c r="I483" s="506"/>
      <c r="J483" s="506"/>
      <c r="K483" s="506"/>
      <c r="L483" s="506"/>
      <c r="M483" s="506"/>
      <c r="N483" s="506"/>
      <c r="O483" s="506"/>
      <c r="P483" s="506"/>
      <c r="Q483" s="506"/>
      <c r="R483" s="506"/>
      <c r="S483" s="506"/>
      <c r="T483" s="506"/>
      <c r="U483" s="506"/>
      <c r="V483" s="506"/>
      <c r="W483" s="506"/>
      <c r="X483" s="506"/>
      <c r="Y483" s="506"/>
      <c r="Z483" s="506"/>
      <c r="AA483" s="506"/>
      <c r="AB483" s="506"/>
      <c r="AC483" s="506"/>
      <c r="AD483" s="506"/>
      <c r="AE483" s="506"/>
      <c r="AF483" s="506"/>
      <c r="AG483" s="506"/>
      <c r="AH483" s="506"/>
      <c r="AI483" s="506"/>
      <c r="AJ483" s="507"/>
      <c r="AK483" s="506"/>
      <c r="AL483" s="506"/>
      <c r="AM483" s="506"/>
      <c r="AN483" s="506"/>
      <c r="AO483" s="506"/>
      <c r="AP483" s="506"/>
      <c r="AQ483" s="506"/>
      <c r="AR483" s="506"/>
      <c r="AS483" s="506"/>
      <c r="AT483" s="506"/>
      <c r="AU483" s="506"/>
      <c r="AV483" s="506"/>
      <c r="AW483" s="506"/>
      <c r="AX483" s="507"/>
      <c r="AY483" s="506"/>
      <c r="AZ483" s="506"/>
      <c r="BA483" s="506"/>
      <c r="BB483" s="506"/>
      <c r="BC483" s="506"/>
      <c r="BD483" s="506"/>
      <c r="BE483" s="506"/>
      <c r="BF483" s="506"/>
      <c r="BG483" s="506"/>
      <c r="BH483" s="506"/>
      <c r="BI483" s="506"/>
      <c r="BJ483" s="506"/>
      <c r="BK483" s="507"/>
      <c r="BL483" s="506"/>
      <c r="BM483" s="506"/>
      <c r="BN483" s="506"/>
      <c r="BO483" s="506"/>
      <c r="BP483" s="506"/>
      <c r="BQ483" s="506"/>
      <c r="BR483" s="506"/>
      <c r="BS483" s="506"/>
      <c r="BT483" s="506"/>
      <c r="BU483" s="506"/>
      <c r="BV483" s="506"/>
      <c r="BW483" s="506"/>
      <c r="BX483" s="506"/>
      <c r="BZ483" s="506"/>
      <c r="CA483" s="506"/>
      <c r="CD483" s="506"/>
      <c r="CE483" s="506"/>
    </row>
    <row r="484" spans="1:83" ht="11.25" customHeight="1">
      <c r="A484" s="506"/>
      <c r="B484" s="507"/>
      <c r="C484" s="507"/>
      <c r="D484" s="507"/>
      <c r="E484" s="506"/>
      <c r="F484" s="506"/>
      <c r="G484" s="506"/>
      <c r="H484" s="507"/>
      <c r="I484" s="506"/>
      <c r="J484" s="506"/>
      <c r="K484" s="506"/>
      <c r="L484" s="506"/>
      <c r="M484" s="506"/>
      <c r="N484" s="506"/>
      <c r="O484" s="506"/>
      <c r="P484" s="506"/>
      <c r="Q484" s="506"/>
      <c r="R484" s="506"/>
      <c r="S484" s="506"/>
      <c r="T484" s="506"/>
      <c r="U484" s="506"/>
      <c r="V484" s="506"/>
      <c r="W484" s="506"/>
      <c r="X484" s="506"/>
      <c r="Y484" s="506"/>
      <c r="Z484" s="506"/>
      <c r="AA484" s="506"/>
      <c r="AB484" s="506"/>
      <c r="AC484" s="506"/>
      <c r="AD484" s="506"/>
      <c r="AE484" s="506"/>
      <c r="AF484" s="506"/>
      <c r="AG484" s="506"/>
      <c r="AH484" s="506"/>
      <c r="AI484" s="506"/>
      <c r="AJ484" s="507"/>
      <c r="AK484" s="506"/>
      <c r="AL484" s="506"/>
      <c r="AM484" s="506"/>
      <c r="AN484" s="506"/>
      <c r="AO484" s="506"/>
      <c r="AP484" s="506"/>
      <c r="AQ484" s="506"/>
      <c r="AR484" s="506"/>
      <c r="AS484" s="506"/>
      <c r="AT484" s="506"/>
      <c r="AU484" s="506"/>
      <c r="AV484" s="506"/>
      <c r="AW484" s="506"/>
      <c r="AX484" s="507"/>
      <c r="AY484" s="506"/>
      <c r="AZ484" s="506"/>
      <c r="BA484" s="506"/>
      <c r="BB484" s="506"/>
      <c r="BC484" s="506"/>
      <c r="BD484" s="506"/>
      <c r="BE484" s="506"/>
      <c r="BF484" s="506"/>
      <c r="BG484" s="506"/>
      <c r="BH484" s="506"/>
      <c r="BI484" s="506"/>
      <c r="BJ484" s="506"/>
      <c r="BK484" s="507"/>
      <c r="BL484" s="506"/>
      <c r="BM484" s="506"/>
      <c r="BN484" s="506"/>
      <c r="BO484" s="506"/>
      <c r="BP484" s="506"/>
      <c r="BQ484" s="506"/>
      <c r="BR484" s="506"/>
      <c r="BS484" s="506"/>
      <c r="BT484" s="506"/>
      <c r="BU484" s="506"/>
      <c r="BV484" s="506"/>
      <c r="BW484" s="506"/>
      <c r="BX484" s="506"/>
      <c r="BZ484" s="506"/>
      <c r="CA484" s="506"/>
      <c r="CD484" s="506"/>
      <c r="CE484" s="506"/>
    </row>
    <row r="485" spans="1:83" ht="11.25" customHeight="1">
      <c r="A485" s="506"/>
      <c r="B485" s="507"/>
      <c r="C485" s="507"/>
      <c r="D485" s="507"/>
      <c r="E485" s="506"/>
      <c r="F485" s="506"/>
      <c r="G485" s="506"/>
      <c r="H485" s="507"/>
      <c r="I485" s="506"/>
      <c r="J485" s="506"/>
      <c r="K485" s="506"/>
      <c r="L485" s="506"/>
      <c r="M485" s="506"/>
      <c r="N485" s="506"/>
      <c r="O485" s="506"/>
      <c r="P485" s="506"/>
      <c r="Q485" s="506"/>
      <c r="R485" s="506"/>
      <c r="S485" s="506"/>
      <c r="T485" s="506"/>
      <c r="U485" s="506"/>
      <c r="V485" s="506"/>
      <c r="W485" s="506"/>
      <c r="X485" s="506"/>
      <c r="Y485" s="506"/>
      <c r="Z485" s="506"/>
      <c r="AA485" s="506"/>
      <c r="AB485" s="506"/>
      <c r="AC485" s="506"/>
      <c r="AD485" s="506"/>
      <c r="AE485" s="506"/>
      <c r="AF485" s="506"/>
      <c r="AG485" s="506"/>
      <c r="AH485" s="506"/>
      <c r="AI485" s="506"/>
      <c r="AJ485" s="507"/>
      <c r="AK485" s="506"/>
      <c r="AL485" s="506"/>
      <c r="AM485" s="506"/>
      <c r="AN485" s="506"/>
      <c r="AO485" s="506"/>
      <c r="AP485" s="506"/>
      <c r="AQ485" s="506"/>
      <c r="AR485" s="506"/>
      <c r="AS485" s="506"/>
      <c r="AT485" s="506"/>
      <c r="AU485" s="506"/>
      <c r="AV485" s="506"/>
      <c r="AW485" s="506"/>
      <c r="AX485" s="507"/>
      <c r="AY485" s="506"/>
      <c r="AZ485" s="506"/>
      <c r="BA485" s="506"/>
      <c r="BB485" s="506"/>
      <c r="BC485" s="506"/>
      <c r="BD485" s="506"/>
      <c r="BE485" s="506"/>
      <c r="BF485" s="506"/>
      <c r="BG485" s="506"/>
      <c r="BH485" s="506"/>
      <c r="BI485" s="506"/>
      <c r="BJ485" s="506"/>
      <c r="BK485" s="507"/>
      <c r="BL485" s="506"/>
      <c r="BM485" s="506"/>
      <c r="BN485" s="506"/>
      <c r="BO485" s="506"/>
      <c r="BP485" s="506"/>
      <c r="BQ485" s="506"/>
      <c r="BR485" s="506"/>
      <c r="BS485" s="506"/>
      <c r="BT485" s="506"/>
      <c r="BU485" s="506"/>
      <c r="BV485" s="506"/>
      <c r="BW485" s="506"/>
      <c r="BX485" s="506"/>
      <c r="BZ485" s="506"/>
      <c r="CA485" s="506"/>
      <c r="CD485" s="506"/>
      <c r="CE485" s="506"/>
    </row>
    <row r="486" spans="1:83" ht="11.25" customHeight="1">
      <c r="A486" s="506"/>
      <c r="B486" s="507"/>
      <c r="C486" s="507"/>
      <c r="D486" s="507"/>
      <c r="E486" s="506"/>
      <c r="F486" s="506"/>
      <c r="G486" s="506"/>
      <c r="H486" s="507"/>
      <c r="I486" s="506"/>
      <c r="J486" s="506"/>
      <c r="K486" s="506"/>
      <c r="L486" s="506"/>
      <c r="M486" s="506"/>
      <c r="N486" s="506"/>
      <c r="O486" s="506"/>
      <c r="P486" s="506"/>
      <c r="Q486" s="506"/>
      <c r="R486" s="506"/>
      <c r="S486" s="506"/>
      <c r="T486" s="506"/>
      <c r="U486" s="506"/>
      <c r="V486" s="506"/>
      <c r="W486" s="506"/>
      <c r="X486" s="506"/>
      <c r="Y486" s="506"/>
      <c r="Z486" s="506"/>
      <c r="AA486" s="506"/>
      <c r="AB486" s="506"/>
      <c r="AC486" s="506"/>
      <c r="AD486" s="506"/>
      <c r="AE486" s="506"/>
      <c r="AF486" s="506"/>
      <c r="AG486" s="506"/>
      <c r="AH486" s="506"/>
      <c r="AI486" s="506"/>
      <c r="AJ486" s="507"/>
      <c r="AK486" s="506"/>
      <c r="AL486" s="506"/>
      <c r="AM486" s="506"/>
      <c r="AN486" s="506"/>
      <c r="AO486" s="506"/>
      <c r="AP486" s="506"/>
      <c r="AQ486" s="506"/>
      <c r="AR486" s="506"/>
      <c r="AS486" s="506"/>
      <c r="AT486" s="506"/>
      <c r="AU486" s="506"/>
      <c r="AV486" s="506"/>
      <c r="AW486" s="506"/>
      <c r="AX486" s="507"/>
      <c r="AY486" s="506"/>
      <c r="AZ486" s="506"/>
      <c r="BA486" s="506"/>
      <c r="BB486" s="506"/>
      <c r="BC486" s="506"/>
      <c r="BD486" s="506"/>
      <c r="BE486" s="506"/>
      <c r="BF486" s="506"/>
      <c r="BG486" s="506"/>
      <c r="BH486" s="506"/>
      <c r="BI486" s="506"/>
      <c r="BJ486" s="506"/>
      <c r="BK486" s="507"/>
      <c r="BL486" s="506"/>
      <c r="BM486" s="506"/>
      <c r="BN486" s="506"/>
      <c r="BO486" s="506"/>
      <c r="BP486" s="506"/>
      <c r="BQ486" s="506"/>
      <c r="BR486" s="506"/>
      <c r="BS486" s="506"/>
      <c r="BT486" s="506"/>
      <c r="BU486" s="506"/>
      <c r="BV486" s="506"/>
      <c r="BW486" s="506"/>
      <c r="BX486" s="506"/>
      <c r="BZ486" s="506"/>
      <c r="CA486" s="506"/>
      <c r="CD486" s="506"/>
      <c r="CE486" s="506"/>
    </row>
    <row r="487" spans="1:83" ht="11.25" customHeight="1">
      <c r="A487" s="506"/>
      <c r="B487" s="507"/>
      <c r="C487" s="507"/>
      <c r="D487" s="507"/>
      <c r="E487" s="506"/>
      <c r="F487" s="506"/>
      <c r="G487" s="506"/>
      <c r="H487" s="507"/>
      <c r="I487" s="506"/>
      <c r="J487" s="506"/>
      <c r="K487" s="506"/>
      <c r="L487" s="506"/>
      <c r="M487" s="506"/>
      <c r="N487" s="506"/>
      <c r="O487" s="506"/>
      <c r="P487" s="506"/>
      <c r="Q487" s="506"/>
      <c r="R487" s="506"/>
      <c r="S487" s="506"/>
      <c r="T487" s="506"/>
      <c r="U487" s="506"/>
      <c r="V487" s="506"/>
      <c r="W487" s="506"/>
      <c r="X487" s="506"/>
      <c r="Y487" s="506"/>
      <c r="Z487" s="506"/>
      <c r="AA487" s="506"/>
      <c r="AB487" s="506"/>
      <c r="AC487" s="506"/>
      <c r="AD487" s="506"/>
      <c r="AE487" s="506"/>
      <c r="AF487" s="506"/>
      <c r="AG487" s="506"/>
      <c r="AH487" s="506"/>
      <c r="AI487" s="506"/>
      <c r="AJ487" s="507"/>
      <c r="AK487" s="506"/>
      <c r="AL487" s="506"/>
      <c r="AM487" s="506"/>
      <c r="AN487" s="506"/>
      <c r="AO487" s="506"/>
      <c r="AP487" s="506"/>
      <c r="AQ487" s="506"/>
      <c r="AR487" s="506"/>
      <c r="AS487" s="506"/>
      <c r="AT487" s="506"/>
      <c r="AU487" s="506"/>
      <c r="AV487" s="506"/>
      <c r="AW487" s="506"/>
      <c r="AX487" s="507"/>
      <c r="AY487" s="506"/>
      <c r="AZ487" s="506"/>
      <c r="BA487" s="506"/>
      <c r="BB487" s="506"/>
      <c r="BC487" s="506"/>
      <c r="BD487" s="506"/>
      <c r="BE487" s="506"/>
      <c r="BF487" s="506"/>
      <c r="BG487" s="506"/>
      <c r="BH487" s="506"/>
      <c r="BI487" s="506"/>
      <c r="BJ487" s="506"/>
      <c r="BK487" s="507"/>
      <c r="BL487" s="506"/>
      <c r="BM487" s="506"/>
      <c r="BN487" s="506"/>
      <c r="BO487" s="506"/>
      <c r="BP487" s="506"/>
      <c r="BQ487" s="506"/>
      <c r="BR487" s="506"/>
      <c r="BS487" s="506"/>
      <c r="BT487" s="506"/>
      <c r="BU487" s="506"/>
      <c r="BV487" s="506"/>
      <c r="BW487" s="506"/>
      <c r="BX487" s="506"/>
      <c r="BZ487" s="506"/>
      <c r="CA487" s="506"/>
      <c r="CD487" s="506"/>
      <c r="CE487" s="506"/>
    </row>
    <row r="488" spans="1:83" ht="11.25" customHeight="1">
      <c r="A488" s="506"/>
      <c r="B488" s="507"/>
      <c r="C488" s="507"/>
      <c r="D488" s="507"/>
      <c r="E488" s="506"/>
      <c r="F488" s="506"/>
      <c r="G488" s="506"/>
      <c r="H488" s="507"/>
      <c r="I488" s="506"/>
      <c r="J488" s="506"/>
      <c r="K488" s="506"/>
      <c r="L488" s="506"/>
      <c r="M488" s="506"/>
      <c r="N488" s="506"/>
      <c r="O488" s="506"/>
      <c r="P488" s="506"/>
      <c r="Q488" s="506"/>
      <c r="R488" s="506"/>
      <c r="S488" s="506"/>
      <c r="T488" s="506"/>
      <c r="U488" s="506"/>
      <c r="V488" s="506"/>
      <c r="W488" s="506"/>
      <c r="X488" s="506"/>
      <c r="Y488" s="506"/>
      <c r="Z488" s="506"/>
      <c r="AA488" s="506"/>
      <c r="AB488" s="506"/>
      <c r="AC488" s="506"/>
      <c r="AD488" s="506"/>
      <c r="AE488" s="506"/>
      <c r="AF488" s="506"/>
      <c r="AG488" s="506"/>
      <c r="AH488" s="506"/>
      <c r="AI488" s="506"/>
      <c r="AJ488" s="507"/>
      <c r="AK488" s="506"/>
      <c r="AL488" s="506"/>
      <c r="AM488" s="506"/>
      <c r="AN488" s="506"/>
      <c r="AO488" s="506"/>
      <c r="AP488" s="506"/>
      <c r="AQ488" s="506"/>
      <c r="AR488" s="506"/>
      <c r="AS488" s="506"/>
      <c r="AT488" s="506"/>
      <c r="AU488" s="506"/>
      <c r="AV488" s="506"/>
      <c r="AW488" s="506"/>
      <c r="AX488" s="507"/>
      <c r="AY488" s="506"/>
      <c r="AZ488" s="506"/>
      <c r="BA488" s="506"/>
      <c r="BB488" s="506"/>
      <c r="BC488" s="506"/>
      <c r="BD488" s="506"/>
      <c r="BE488" s="506"/>
      <c r="BF488" s="506"/>
      <c r="BG488" s="506"/>
      <c r="BH488" s="506"/>
      <c r="BI488" s="506"/>
      <c r="BJ488" s="506"/>
      <c r="BK488" s="507"/>
      <c r="BL488" s="506"/>
      <c r="BM488" s="506"/>
      <c r="BN488" s="506"/>
      <c r="BO488" s="506"/>
      <c r="BP488" s="506"/>
      <c r="BQ488" s="506"/>
      <c r="BR488" s="506"/>
      <c r="BS488" s="506"/>
      <c r="BT488" s="506"/>
      <c r="BU488" s="506"/>
      <c r="BV488" s="506"/>
      <c r="BW488" s="506"/>
      <c r="BX488" s="506"/>
      <c r="BZ488" s="506"/>
      <c r="CA488" s="506"/>
      <c r="CD488" s="506"/>
      <c r="CE488" s="506"/>
    </row>
    <row r="489" spans="1:83" ht="11.25" customHeight="1">
      <c r="A489" s="506"/>
      <c r="B489" s="507"/>
      <c r="C489" s="507"/>
      <c r="D489" s="507"/>
      <c r="E489" s="506"/>
      <c r="F489" s="506"/>
      <c r="G489" s="506"/>
      <c r="H489" s="507"/>
      <c r="I489" s="506"/>
      <c r="J489" s="506"/>
      <c r="K489" s="506"/>
      <c r="L489" s="506"/>
      <c r="M489" s="506"/>
      <c r="N489" s="506"/>
      <c r="O489" s="506"/>
      <c r="P489" s="506"/>
      <c r="Q489" s="506"/>
      <c r="R489" s="506"/>
      <c r="S489" s="506"/>
      <c r="T489" s="506"/>
      <c r="U489" s="506"/>
      <c r="V489" s="506"/>
      <c r="W489" s="506"/>
      <c r="X489" s="506"/>
      <c r="Y489" s="506"/>
      <c r="Z489" s="506"/>
      <c r="AA489" s="506"/>
      <c r="AB489" s="506"/>
      <c r="AC489" s="506"/>
      <c r="AD489" s="506"/>
      <c r="AE489" s="506"/>
      <c r="AF489" s="506"/>
      <c r="AG489" s="506"/>
      <c r="AH489" s="506"/>
      <c r="AI489" s="506"/>
      <c r="AJ489" s="507"/>
      <c r="AK489" s="506"/>
      <c r="AL489" s="506"/>
      <c r="AM489" s="506"/>
      <c r="AN489" s="506"/>
      <c r="AO489" s="506"/>
      <c r="AP489" s="506"/>
      <c r="AQ489" s="506"/>
      <c r="AR489" s="506"/>
      <c r="AS489" s="506"/>
      <c r="AT489" s="506"/>
      <c r="AU489" s="506"/>
      <c r="AV489" s="506"/>
      <c r="AW489" s="506"/>
      <c r="AX489" s="507"/>
      <c r="AY489" s="506"/>
      <c r="AZ489" s="506"/>
      <c r="BA489" s="506"/>
      <c r="BB489" s="506"/>
      <c r="BC489" s="506"/>
      <c r="BD489" s="506"/>
      <c r="BE489" s="506"/>
      <c r="BF489" s="506"/>
      <c r="BG489" s="506"/>
      <c r="BH489" s="506"/>
      <c r="BI489" s="506"/>
      <c r="BJ489" s="506"/>
      <c r="BK489" s="507"/>
      <c r="BL489" s="506"/>
      <c r="BM489" s="506"/>
      <c r="BN489" s="506"/>
      <c r="BO489" s="506"/>
      <c r="BP489" s="506"/>
      <c r="BQ489" s="506"/>
      <c r="BR489" s="506"/>
      <c r="BS489" s="506"/>
      <c r="BT489" s="506"/>
      <c r="BU489" s="506"/>
      <c r="BV489" s="506"/>
      <c r="BW489" s="506"/>
      <c r="BX489" s="506"/>
      <c r="BZ489" s="506"/>
      <c r="CA489" s="506"/>
      <c r="CD489" s="506"/>
      <c r="CE489" s="506"/>
    </row>
    <row r="490" spans="1:83" ht="11.25" customHeight="1">
      <c r="A490" s="506"/>
      <c r="B490" s="507"/>
      <c r="C490" s="507"/>
      <c r="D490" s="507"/>
      <c r="E490" s="506"/>
      <c r="F490" s="506"/>
      <c r="G490" s="506"/>
      <c r="H490" s="507"/>
      <c r="I490" s="506"/>
      <c r="J490" s="506"/>
      <c r="K490" s="506"/>
      <c r="L490" s="506"/>
      <c r="M490" s="506"/>
      <c r="N490" s="506"/>
      <c r="O490" s="506"/>
      <c r="P490" s="506"/>
      <c r="Q490" s="506"/>
      <c r="R490" s="506"/>
      <c r="S490" s="506"/>
      <c r="T490" s="506"/>
      <c r="U490" s="506"/>
      <c r="V490" s="506"/>
      <c r="W490" s="506"/>
      <c r="X490" s="506"/>
      <c r="Y490" s="506"/>
      <c r="Z490" s="506"/>
      <c r="AA490" s="506"/>
      <c r="AB490" s="506"/>
      <c r="AC490" s="506"/>
      <c r="AD490" s="506"/>
      <c r="AE490" s="506"/>
      <c r="AF490" s="506"/>
      <c r="AG490" s="506"/>
      <c r="AH490" s="506"/>
      <c r="AI490" s="506"/>
      <c r="AJ490" s="507"/>
      <c r="AK490" s="506"/>
      <c r="AL490" s="506"/>
      <c r="AM490" s="506"/>
      <c r="AN490" s="506"/>
      <c r="AO490" s="506"/>
      <c r="AP490" s="506"/>
      <c r="AQ490" s="506"/>
      <c r="AR490" s="506"/>
      <c r="AS490" s="506"/>
      <c r="AT490" s="506"/>
      <c r="AU490" s="506"/>
      <c r="AV490" s="506"/>
      <c r="AW490" s="506"/>
      <c r="AX490" s="507"/>
      <c r="AY490" s="506"/>
      <c r="AZ490" s="506"/>
      <c r="BA490" s="506"/>
      <c r="BB490" s="506"/>
      <c r="BC490" s="506"/>
      <c r="BD490" s="506"/>
      <c r="BE490" s="506"/>
      <c r="BF490" s="506"/>
      <c r="BG490" s="506"/>
      <c r="BH490" s="506"/>
      <c r="BI490" s="506"/>
      <c r="BJ490" s="506"/>
      <c r="BK490" s="507"/>
      <c r="BL490" s="506"/>
      <c r="BM490" s="506"/>
      <c r="BN490" s="506"/>
      <c r="BO490" s="506"/>
      <c r="BP490" s="506"/>
      <c r="BQ490" s="506"/>
      <c r="BR490" s="506"/>
      <c r="BS490" s="506"/>
      <c r="BT490" s="506"/>
      <c r="BU490" s="506"/>
      <c r="BV490" s="506"/>
      <c r="BW490" s="506"/>
      <c r="BX490" s="506"/>
      <c r="BZ490" s="506"/>
      <c r="CA490" s="506"/>
      <c r="CD490" s="506"/>
      <c r="CE490" s="506"/>
    </row>
    <row r="491" spans="1:83" ht="11.25" customHeight="1">
      <c r="A491" s="506"/>
      <c r="B491" s="507"/>
      <c r="C491" s="507"/>
      <c r="D491" s="507"/>
      <c r="E491" s="506"/>
      <c r="F491" s="506"/>
      <c r="G491" s="506"/>
      <c r="H491" s="507"/>
      <c r="I491" s="506"/>
      <c r="J491" s="506"/>
      <c r="K491" s="506"/>
      <c r="L491" s="506"/>
      <c r="M491" s="506"/>
      <c r="N491" s="506"/>
      <c r="O491" s="506"/>
      <c r="P491" s="506"/>
      <c r="Q491" s="506"/>
      <c r="R491" s="506"/>
      <c r="S491" s="506"/>
      <c r="T491" s="506"/>
      <c r="U491" s="506"/>
      <c r="V491" s="506"/>
      <c r="W491" s="506"/>
      <c r="X491" s="506"/>
      <c r="Y491" s="506"/>
      <c r="Z491" s="506"/>
      <c r="AA491" s="506"/>
      <c r="AB491" s="506"/>
      <c r="AC491" s="506"/>
      <c r="AD491" s="506"/>
      <c r="AE491" s="506"/>
      <c r="AF491" s="506"/>
      <c r="AG491" s="506"/>
      <c r="AH491" s="506"/>
      <c r="AI491" s="506"/>
      <c r="AJ491" s="507"/>
      <c r="AK491" s="506"/>
      <c r="AL491" s="506"/>
      <c r="AM491" s="506"/>
      <c r="AN491" s="506"/>
      <c r="AO491" s="506"/>
      <c r="AP491" s="506"/>
      <c r="AQ491" s="506"/>
      <c r="AR491" s="506"/>
      <c r="AS491" s="506"/>
      <c r="AT491" s="506"/>
      <c r="AU491" s="506"/>
      <c r="AV491" s="506"/>
      <c r="AW491" s="506"/>
      <c r="AX491" s="507"/>
      <c r="AY491" s="506"/>
      <c r="AZ491" s="506"/>
      <c r="BA491" s="506"/>
      <c r="BB491" s="506"/>
      <c r="BC491" s="506"/>
      <c r="BD491" s="506"/>
      <c r="BE491" s="506"/>
      <c r="BF491" s="506"/>
      <c r="BG491" s="506"/>
      <c r="BH491" s="506"/>
      <c r="BI491" s="506"/>
      <c r="BJ491" s="506"/>
      <c r="BK491" s="507"/>
      <c r="BL491" s="506"/>
      <c r="BM491" s="506"/>
      <c r="BN491" s="506"/>
      <c r="BO491" s="506"/>
      <c r="BP491" s="506"/>
      <c r="BQ491" s="506"/>
      <c r="BR491" s="506"/>
      <c r="BS491" s="506"/>
      <c r="BT491" s="506"/>
      <c r="BU491" s="506"/>
      <c r="BV491" s="506"/>
      <c r="BW491" s="506"/>
      <c r="BX491" s="506"/>
      <c r="BZ491" s="506"/>
      <c r="CA491" s="506"/>
      <c r="CD491" s="506"/>
      <c r="CE491" s="506"/>
    </row>
    <row r="492" spans="1:83" ht="11.25" customHeight="1">
      <c r="A492" s="506"/>
      <c r="B492" s="507"/>
      <c r="C492" s="507"/>
      <c r="D492" s="507"/>
      <c r="E492" s="506"/>
      <c r="F492" s="506"/>
      <c r="G492" s="506"/>
      <c r="H492" s="507"/>
      <c r="I492" s="506"/>
      <c r="J492" s="506"/>
      <c r="K492" s="506"/>
      <c r="L492" s="506"/>
      <c r="M492" s="506"/>
      <c r="N492" s="506"/>
      <c r="O492" s="506"/>
      <c r="P492" s="506"/>
      <c r="Q492" s="506"/>
      <c r="R492" s="506"/>
      <c r="S492" s="506"/>
      <c r="T492" s="506"/>
      <c r="U492" s="506"/>
      <c r="V492" s="506"/>
      <c r="W492" s="506"/>
      <c r="X492" s="506"/>
      <c r="Y492" s="506"/>
      <c r="Z492" s="506"/>
      <c r="AA492" s="506"/>
      <c r="AB492" s="506"/>
      <c r="AC492" s="506"/>
      <c r="AD492" s="506"/>
      <c r="AE492" s="506"/>
      <c r="AF492" s="506"/>
      <c r="AG492" s="506"/>
      <c r="AH492" s="506"/>
      <c r="AI492" s="506"/>
      <c r="AJ492" s="507"/>
      <c r="AK492" s="506"/>
      <c r="AL492" s="506"/>
      <c r="AM492" s="506"/>
      <c r="AN492" s="506"/>
      <c r="AO492" s="506"/>
      <c r="AP492" s="506"/>
      <c r="AQ492" s="506"/>
      <c r="AR492" s="506"/>
      <c r="AS492" s="506"/>
      <c r="AT492" s="506"/>
      <c r="AU492" s="506"/>
      <c r="AV492" s="506"/>
      <c r="AW492" s="506"/>
      <c r="AX492" s="507"/>
      <c r="AY492" s="506"/>
      <c r="AZ492" s="506"/>
      <c r="BA492" s="506"/>
      <c r="BB492" s="506"/>
      <c r="BC492" s="506"/>
      <c r="BD492" s="506"/>
      <c r="BE492" s="506"/>
      <c r="BF492" s="506"/>
      <c r="BG492" s="506"/>
      <c r="BH492" s="506"/>
      <c r="BI492" s="506"/>
      <c r="BJ492" s="506"/>
      <c r="BK492" s="507"/>
      <c r="BL492" s="506"/>
      <c r="BM492" s="506"/>
      <c r="BN492" s="506"/>
      <c r="BO492" s="506"/>
      <c r="BP492" s="506"/>
      <c r="BQ492" s="506"/>
      <c r="BR492" s="506"/>
      <c r="BS492" s="506"/>
      <c r="BT492" s="506"/>
      <c r="BU492" s="506"/>
      <c r="BV492" s="506"/>
      <c r="BW492" s="506"/>
      <c r="BX492" s="506"/>
      <c r="BZ492" s="506"/>
      <c r="CA492" s="506"/>
      <c r="CD492" s="506"/>
      <c r="CE492" s="506"/>
    </row>
    <row r="493" spans="1:83" ht="11.25" customHeight="1">
      <c r="A493" s="506"/>
      <c r="B493" s="507"/>
      <c r="C493" s="507"/>
      <c r="D493" s="507"/>
      <c r="E493" s="506"/>
      <c r="F493" s="506"/>
      <c r="G493" s="506"/>
      <c r="H493" s="507"/>
      <c r="I493" s="506"/>
      <c r="J493" s="506"/>
      <c r="K493" s="506"/>
      <c r="L493" s="506"/>
      <c r="M493" s="506"/>
      <c r="N493" s="506"/>
      <c r="O493" s="506"/>
      <c r="P493" s="506"/>
      <c r="Q493" s="506"/>
      <c r="R493" s="506"/>
      <c r="S493" s="506"/>
      <c r="T493" s="506"/>
      <c r="U493" s="506"/>
      <c r="V493" s="506"/>
      <c r="W493" s="506"/>
      <c r="X493" s="506"/>
      <c r="Y493" s="506"/>
      <c r="Z493" s="506"/>
      <c r="AA493" s="506"/>
      <c r="AB493" s="506"/>
      <c r="AC493" s="506"/>
      <c r="AD493" s="506"/>
      <c r="AE493" s="506"/>
      <c r="AF493" s="506"/>
      <c r="AG493" s="506"/>
      <c r="AH493" s="506"/>
      <c r="AI493" s="506"/>
      <c r="AJ493" s="507"/>
      <c r="AK493" s="506"/>
      <c r="AL493" s="506"/>
      <c r="AM493" s="506"/>
      <c r="AN493" s="506"/>
      <c r="AO493" s="506"/>
      <c r="AP493" s="506"/>
      <c r="AQ493" s="506"/>
      <c r="AR493" s="506"/>
      <c r="AS493" s="506"/>
      <c r="AT493" s="506"/>
      <c r="AU493" s="506"/>
      <c r="AV493" s="506"/>
      <c r="AW493" s="506"/>
      <c r="AX493" s="507"/>
      <c r="AY493" s="506"/>
      <c r="AZ493" s="506"/>
      <c r="BA493" s="506"/>
      <c r="BB493" s="506"/>
      <c r="BC493" s="506"/>
      <c r="BD493" s="506"/>
      <c r="BE493" s="506"/>
      <c r="BF493" s="506"/>
      <c r="BG493" s="506"/>
      <c r="BH493" s="506"/>
      <c r="BI493" s="506"/>
      <c r="BJ493" s="506"/>
      <c r="BK493" s="507"/>
      <c r="BL493" s="506"/>
      <c r="BM493" s="506"/>
      <c r="BN493" s="506"/>
      <c r="BO493" s="506"/>
      <c r="BP493" s="506"/>
      <c r="BQ493" s="506"/>
      <c r="BR493" s="506"/>
      <c r="BS493" s="506"/>
      <c r="BT493" s="506"/>
      <c r="BU493" s="506"/>
      <c r="BV493" s="506"/>
      <c r="BW493" s="506"/>
      <c r="BX493" s="506"/>
      <c r="BZ493" s="506"/>
      <c r="CA493" s="506"/>
      <c r="CD493" s="506"/>
      <c r="CE493" s="506"/>
    </row>
    <row r="494" spans="1:83" ht="11.25" customHeight="1">
      <c r="A494" s="506"/>
      <c r="B494" s="507"/>
      <c r="C494" s="507"/>
      <c r="D494" s="507"/>
      <c r="E494" s="506"/>
      <c r="F494" s="506"/>
      <c r="G494" s="506"/>
      <c r="H494" s="507"/>
      <c r="I494" s="506"/>
      <c r="J494" s="506"/>
      <c r="K494" s="506"/>
      <c r="L494" s="506"/>
      <c r="M494" s="506"/>
      <c r="N494" s="506"/>
      <c r="O494" s="506"/>
      <c r="P494" s="506"/>
      <c r="Q494" s="506"/>
      <c r="R494" s="506"/>
      <c r="S494" s="506"/>
      <c r="T494" s="506"/>
      <c r="U494" s="506"/>
      <c r="V494" s="506"/>
      <c r="W494" s="506"/>
      <c r="X494" s="506"/>
      <c r="Y494" s="506"/>
      <c r="Z494" s="506"/>
      <c r="AA494" s="506"/>
      <c r="AB494" s="506"/>
      <c r="AC494" s="506"/>
      <c r="AD494" s="506"/>
      <c r="AE494" s="506"/>
      <c r="AF494" s="506"/>
      <c r="AG494" s="506"/>
      <c r="AH494" s="506"/>
      <c r="AI494" s="506"/>
      <c r="AJ494" s="507"/>
      <c r="AK494" s="506"/>
      <c r="AL494" s="506"/>
      <c r="AM494" s="506"/>
      <c r="AN494" s="506"/>
      <c r="AO494" s="506"/>
      <c r="AP494" s="506"/>
      <c r="AQ494" s="506"/>
      <c r="AR494" s="506"/>
      <c r="AS494" s="506"/>
      <c r="AT494" s="506"/>
      <c r="AU494" s="506"/>
      <c r="AV494" s="506"/>
      <c r="AW494" s="506"/>
      <c r="AX494" s="507"/>
      <c r="AY494" s="506"/>
      <c r="AZ494" s="506"/>
      <c r="BA494" s="506"/>
      <c r="BB494" s="506"/>
      <c r="BC494" s="506"/>
      <c r="BD494" s="506"/>
      <c r="BE494" s="506"/>
      <c r="BF494" s="506"/>
      <c r="BG494" s="506"/>
      <c r="BH494" s="506"/>
      <c r="BI494" s="506"/>
      <c r="BJ494" s="506"/>
      <c r="BK494" s="507"/>
      <c r="BL494" s="506"/>
      <c r="BM494" s="506"/>
      <c r="BN494" s="506"/>
      <c r="BO494" s="506"/>
      <c r="BP494" s="506"/>
      <c r="BQ494" s="506"/>
      <c r="BR494" s="506"/>
      <c r="BS494" s="506"/>
      <c r="BT494" s="506"/>
      <c r="BU494" s="506"/>
      <c r="BV494" s="506"/>
      <c r="BW494" s="506"/>
      <c r="BX494" s="506"/>
      <c r="BZ494" s="506"/>
      <c r="CA494" s="506"/>
      <c r="CD494" s="506"/>
      <c r="CE494" s="506"/>
    </row>
    <row r="495" spans="1:83" ht="11.25" customHeight="1">
      <c r="A495" s="506"/>
      <c r="B495" s="507"/>
      <c r="C495" s="507"/>
      <c r="D495" s="507"/>
      <c r="E495" s="506"/>
      <c r="F495" s="506"/>
      <c r="G495" s="506"/>
      <c r="H495" s="507"/>
      <c r="I495" s="506"/>
      <c r="J495" s="506"/>
      <c r="K495" s="506"/>
      <c r="L495" s="506"/>
      <c r="M495" s="506"/>
      <c r="N495" s="506"/>
      <c r="O495" s="506"/>
      <c r="P495" s="506"/>
      <c r="Q495" s="506"/>
      <c r="R495" s="506"/>
      <c r="S495" s="506"/>
      <c r="T495" s="506"/>
      <c r="U495" s="506"/>
      <c r="V495" s="506"/>
      <c r="W495" s="506"/>
      <c r="X495" s="506"/>
      <c r="Y495" s="506"/>
      <c r="Z495" s="506"/>
      <c r="AA495" s="506"/>
      <c r="AB495" s="506"/>
      <c r="AC495" s="506"/>
      <c r="AD495" s="506"/>
      <c r="AE495" s="506"/>
      <c r="AF495" s="506"/>
      <c r="AG495" s="506"/>
      <c r="AH495" s="506"/>
      <c r="AI495" s="506"/>
      <c r="AJ495" s="507"/>
      <c r="AK495" s="506"/>
      <c r="AL495" s="506"/>
      <c r="AM495" s="506"/>
      <c r="AN495" s="506"/>
      <c r="AO495" s="506"/>
      <c r="AP495" s="506"/>
      <c r="AQ495" s="506"/>
      <c r="AR495" s="506"/>
      <c r="AS495" s="506"/>
      <c r="AT495" s="506"/>
      <c r="AU495" s="506"/>
      <c r="AV495" s="506"/>
      <c r="AW495" s="506"/>
      <c r="AX495" s="507"/>
      <c r="AY495" s="506"/>
      <c r="AZ495" s="506"/>
      <c r="BA495" s="506"/>
      <c r="BB495" s="506"/>
      <c r="BC495" s="506"/>
      <c r="BD495" s="506"/>
      <c r="BE495" s="506"/>
      <c r="BF495" s="506"/>
      <c r="BG495" s="506"/>
      <c r="BH495" s="506"/>
      <c r="BI495" s="506"/>
      <c r="BJ495" s="506"/>
      <c r="BK495" s="507"/>
      <c r="BL495" s="506"/>
      <c r="BM495" s="506"/>
      <c r="BN495" s="506"/>
      <c r="BO495" s="506"/>
      <c r="BP495" s="506"/>
      <c r="BQ495" s="506"/>
      <c r="BR495" s="506"/>
      <c r="BS495" s="506"/>
      <c r="BT495" s="506"/>
      <c r="BU495" s="506"/>
      <c r="BV495" s="506"/>
      <c r="BW495" s="506"/>
      <c r="BX495" s="506"/>
      <c r="BZ495" s="506"/>
      <c r="CA495" s="506"/>
      <c r="CD495" s="506"/>
      <c r="CE495" s="506"/>
    </row>
    <row r="496" spans="1:83" ht="11.25" customHeight="1">
      <c r="A496" s="506"/>
      <c r="B496" s="507"/>
      <c r="C496" s="507"/>
      <c r="D496" s="507"/>
      <c r="E496" s="506"/>
      <c r="F496" s="506"/>
      <c r="G496" s="506"/>
      <c r="H496" s="507"/>
      <c r="I496" s="506"/>
      <c r="J496" s="506"/>
      <c r="K496" s="506"/>
      <c r="L496" s="506"/>
      <c r="M496" s="506"/>
      <c r="N496" s="506"/>
      <c r="O496" s="506"/>
      <c r="P496" s="506"/>
      <c r="Q496" s="506"/>
      <c r="R496" s="506"/>
      <c r="S496" s="506"/>
      <c r="T496" s="506"/>
      <c r="U496" s="506"/>
      <c r="V496" s="506"/>
      <c r="W496" s="506"/>
      <c r="X496" s="506"/>
      <c r="Y496" s="506"/>
      <c r="Z496" s="506"/>
      <c r="AA496" s="506"/>
      <c r="AB496" s="506"/>
      <c r="AC496" s="506"/>
      <c r="AD496" s="506"/>
      <c r="AE496" s="506"/>
      <c r="AF496" s="506"/>
      <c r="AG496" s="506"/>
      <c r="AH496" s="506"/>
      <c r="AI496" s="506"/>
      <c r="AJ496" s="507"/>
      <c r="AK496" s="506"/>
      <c r="AL496" s="506"/>
      <c r="AM496" s="506"/>
      <c r="AN496" s="506"/>
      <c r="AO496" s="506"/>
      <c r="AP496" s="506"/>
      <c r="AQ496" s="506"/>
      <c r="AR496" s="506"/>
      <c r="AS496" s="506"/>
      <c r="AT496" s="506"/>
      <c r="AU496" s="506"/>
      <c r="AV496" s="506"/>
      <c r="AW496" s="506"/>
      <c r="AX496" s="507"/>
      <c r="AY496" s="506"/>
      <c r="AZ496" s="506"/>
      <c r="BA496" s="506"/>
      <c r="BB496" s="506"/>
      <c r="BC496" s="506"/>
      <c r="BD496" s="506"/>
      <c r="BE496" s="506"/>
      <c r="BF496" s="506"/>
      <c r="BG496" s="506"/>
      <c r="BH496" s="506"/>
      <c r="BI496" s="506"/>
      <c r="BJ496" s="506"/>
      <c r="BK496" s="507"/>
      <c r="BL496" s="506"/>
      <c r="BM496" s="506"/>
      <c r="BN496" s="506"/>
      <c r="BO496" s="506"/>
      <c r="BP496" s="506"/>
      <c r="BQ496" s="506"/>
      <c r="BR496" s="506"/>
      <c r="BS496" s="506"/>
      <c r="BT496" s="506"/>
      <c r="BU496" s="506"/>
      <c r="BV496" s="506"/>
      <c r="BW496" s="506"/>
      <c r="BX496" s="506"/>
      <c r="BZ496" s="506"/>
      <c r="CA496" s="506"/>
      <c r="CD496" s="506"/>
      <c r="CE496" s="506"/>
    </row>
    <row r="497" spans="1:83" ht="11.25" customHeight="1">
      <c r="A497" s="506"/>
      <c r="B497" s="507"/>
      <c r="C497" s="507"/>
      <c r="D497" s="507"/>
      <c r="E497" s="506"/>
      <c r="F497" s="506"/>
      <c r="G497" s="506"/>
      <c r="H497" s="507"/>
      <c r="I497" s="506"/>
      <c r="J497" s="506"/>
      <c r="K497" s="506"/>
      <c r="L497" s="506"/>
      <c r="M497" s="506"/>
      <c r="N497" s="506"/>
      <c r="O497" s="506"/>
      <c r="P497" s="506"/>
      <c r="Q497" s="506"/>
      <c r="R497" s="506"/>
      <c r="S497" s="506"/>
      <c r="T497" s="506"/>
      <c r="U497" s="506"/>
      <c r="V497" s="506"/>
      <c r="W497" s="506"/>
      <c r="X497" s="506"/>
      <c r="Y497" s="506"/>
      <c r="Z497" s="506"/>
      <c r="AA497" s="506"/>
      <c r="AB497" s="506"/>
      <c r="AC497" s="506"/>
      <c r="AD497" s="506"/>
      <c r="AE497" s="506"/>
      <c r="AF497" s="506"/>
      <c r="AG497" s="506"/>
      <c r="AH497" s="506"/>
      <c r="AI497" s="506"/>
      <c r="AJ497" s="507"/>
      <c r="AK497" s="506"/>
      <c r="AL497" s="506"/>
      <c r="AM497" s="506"/>
      <c r="AN497" s="506"/>
      <c r="AO497" s="506"/>
      <c r="AP497" s="506"/>
      <c r="AQ497" s="506"/>
      <c r="AR497" s="506"/>
      <c r="AS497" s="506"/>
      <c r="AT497" s="506"/>
      <c r="AU497" s="506"/>
      <c r="AV497" s="506"/>
      <c r="AW497" s="506"/>
      <c r="AX497" s="507"/>
      <c r="AY497" s="506"/>
      <c r="AZ497" s="506"/>
      <c r="BA497" s="506"/>
      <c r="BB497" s="506"/>
      <c r="BC497" s="506"/>
      <c r="BD497" s="506"/>
      <c r="BE497" s="506"/>
      <c r="BF497" s="506"/>
      <c r="BG497" s="506"/>
      <c r="BH497" s="506"/>
      <c r="BI497" s="506"/>
      <c r="BJ497" s="506"/>
      <c r="BK497" s="507"/>
      <c r="BL497" s="506"/>
      <c r="BM497" s="506"/>
      <c r="BN497" s="506"/>
      <c r="BO497" s="506"/>
      <c r="BP497" s="506"/>
      <c r="BQ497" s="506"/>
      <c r="BR497" s="506"/>
      <c r="BS497" s="506"/>
      <c r="BT497" s="506"/>
      <c r="BU497" s="506"/>
      <c r="BV497" s="506"/>
      <c r="BW497" s="506"/>
      <c r="BX497" s="506"/>
      <c r="BZ497" s="506"/>
      <c r="CA497" s="506"/>
      <c r="CD497" s="506"/>
      <c r="CE497" s="506"/>
    </row>
    <row r="498" spans="1:83" ht="11.25" customHeight="1">
      <c r="A498" s="506"/>
      <c r="B498" s="507"/>
      <c r="C498" s="507"/>
      <c r="D498" s="507"/>
      <c r="E498" s="506"/>
      <c r="F498" s="506"/>
      <c r="G498" s="506"/>
      <c r="H498" s="507"/>
      <c r="I498" s="506"/>
      <c r="J498" s="506"/>
      <c r="K498" s="506"/>
      <c r="L498" s="506"/>
      <c r="M498" s="506"/>
      <c r="N498" s="506"/>
      <c r="O498" s="506"/>
      <c r="P498" s="506"/>
      <c r="Q498" s="506"/>
      <c r="R498" s="506"/>
      <c r="S498" s="506"/>
      <c r="T498" s="506"/>
      <c r="U498" s="506"/>
      <c r="V498" s="506"/>
      <c r="W498" s="506"/>
      <c r="X498" s="506"/>
      <c r="Y498" s="506"/>
      <c r="Z498" s="506"/>
      <c r="AA498" s="506"/>
      <c r="AB498" s="506"/>
      <c r="AC498" s="506"/>
      <c r="AD498" s="506"/>
      <c r="AE498" s="506"/>
      <c r="AF498" s="506"/>
      <c r="AG498" s="506"/>
      <c r="AH498" s="506"/>
      <c r="AI498" s="506"/>
      <c r="AJ498" s="507"/>
      <c r="AK498" s="506"/>
      <c r="AL498" s="506"/>
      <c r="AM498" s="506"/>
      <c r="AN498" s="506"/>
      <c r="AO498" s="506"/>
      <c r="AP498" s="506"/>
      <c r="AQ498" s="506"/>
      <c r="AR498" s="506"/>
      <c r="AS498" s="506"/>
      <c r="AT498" s="506"/>
      <c r="AU498" s="506"/>
      <c r="AV498" s="506"/>
      <c r="AW498" s="506"/>
      <c r="AX498" s="507"/>
      <c r="AY498" s="506"/>
      <c r="AZ498" s="506"/>
      <c r="BA498" s="506"/>
      <c r="BB498" s="506"/>
      <c r="BC498" s="506"/>
      <c r="BD498" s="506"/>
      <c r="BE498" s="506"/>
      <c r="BF498" s="506"/>
      <c r="BG498" s="506"/>
      <c r="BH498" s="506"/>
      <c r="BI498" s="506"/>
      <c r="BJ498" s="506"/>
      <c r="BK498" s="507"/>
      <c r="BL498" s="506"/>
      <c r="BM498" s="506"/>
      <c r="BN498" s="506"/>
      <c r="BO498" s="506"/>
      <c r="BP498" s="506"/>
      <c r="BQ498" s="506"/>
      <c r="BR498" s="506"/>
      <c r="BS498" s="506"/>
      <c r="BT498" s="506"/>
      <c r="BU498" s="506"/>
      <c r="BV498" s="506"/>
      <c r="BW498" s="506"/>
      <c r="BX498" s="506"/>
      <c r="BZ498" s="506"/>
      <c r="CA498" s="506"/>
      <c r="CD498" s="506"/>
      <c r="CE498" s="506"/>
    </row>
    <row r="499" spans="1:83" ht="11.25" customHeight="1">
      <c r="A499" s="506"/>
      <c r="B499" s="507"/>
      <c r="C499" s="507"/>
      <c r="D499" s="507"/>
      <c r="E499" s="506"/>
      <c r="F499" s="506"/>
      <c r="G499" s="506"/>
      <c r="H499" s="507"/>
      <c r="I499" s="506"/>
      <c r="J499" s="506"/>
      <c r="K499" s="506"/>
      <c r="L499" s="506"/>
      <c r="M499" s="506"/>
      <c r="N499" s="506"/>
      <c r="O499" s="506"/>
      <c r="P499" s="506"/>
      <c r="Q499" s="506"/>
      <c r="R499" s="506"/>
      <c r="S499" s="506"/>
      <c r="T499" s="506"/>
      <c r="U499" s="506"/>
      <c r="V499" s="506"/>
      <c r="W499" s="506"/>
      <c r="X499" s="506"/>
      <c r="Y499" s="506"/>
      <c r="Z499" s="506"/>
      <c r="AA499" s="506"/>
      <c r="AB499" s="506"/>
      <c r="AC499" s="506"/>
      <c r="AD499" s="506"/>
      <c r="AE499" s="506"/>
      <c r="AF499" s="506"/>
      <c r="AG499" s="506"/>
      <c r="AH499" s="506"/>
      <c r="AI499" s="506"/>
      <c r="AJ499" s="507"/>
      <c r="AK499" s="506"/>
      <c r="AL499" s="506"/>
      <c r="AM499" s="506"/>
      <c r="AN499" s="506"/>
      <c r="AO499" s="506"/>
      <c r="AP499" s="506"/>
      <c r="AQ499" s="506"/>
      <c r="AR499" s="506"/>
      <c r="AS499" s="506"/>
      <c r="AT499" s="506"/>
      <c r="AU499" s="506"/>
      <c r="AV499" s="506"/>
      <c r="AW499" s="506"/>
      <c r="AX499" s="507"/>
      <c r="AY499" s="506"/>
      <c r="AZ499" s="506"/>
      <c r="BA499" s="506"/>
      <c r="BB499" s="506"/>
      <c r="BC499" s="506"/>
      <c r="BD499" s="506"/>
      <c r="BE499" s="506"/>
      <c r="BF499" s="506"/>
      <c r="BG499" s="506"/>
      <c r="BH499" s="506"/>
      <c r="BI499" s="506"/>
      <c r="BJ499" s="506"/>
      <c r="BK499" s="507"/>
      <c r="BL499" s="506"/>
      <c r="BM499" s="506"/>
      <c r="BN499" s="506"/>
      <c r="BO499" s="506"/>
      <c r="BP499" s="506"/>
      <c r="BQ499" s="506"/>
      <c r="BR499" s="506"/>
      <c r="BS499" s="506"/>
      <c r="BT499" s="506"/>
      <c r="BU499" s="506"/>
      <c r="BV499" s="506"/>
      <c r="BW499" s="506"/>
      <c r="BX499" s="506"/>
      <c r="BZ499" s="506"/>
      <c r="CA499" s="506"/>
      <c r="CD499" s="506"/>
      <c r="CE499" s="506"/>
    </row>
    <row r="500" spans="1:83" ht="11.25" customHeight="1">
      <c r="A500" s="506"/>
      <c r="B500" s="507"/>
      <c r="C500" s="507"/>
      <c r="D500" s="507"/>
      <c r="E500" s="506"/>
      <c r="F500" s="506"/>
      <c r="G500" s="506"/>
      <c r="H500" s="507"/>
      <c r="I500" s="506"/>
      <c r="J500" s="506"/>
      <c r="K500" s="506"/>
      <c r="L500" s="506"/>
      <c r="M500" s="506"/>
      <c r="N500" s="506"/>
      <c r="O500" s="506"/>
      <c r="P500" s="506"/>
      <c r="Q500" s="506"/>
      <c r="R500" s="506"/>
      <c r="S500" s="506"/>
      <c r="T500" s="506"/>
      <c r="U500" s="506"/>
      <c r="V500" s="506"/>
      <c r="W500" s="506"/>
      <c r="X500" s="506"/>
      <c r="Y500" s="506"/>
      <c r="Z500" s="506"/>
      <c r="AA500" s="506"/>
      <c r="AB500" s="506"/>
      <c r="AC500" s="506"/>
      <c r="AD500" s="506"/>
      <c r="AE500" s="506"/>
      <c r="AF500" s="506"/>
      <c r="AG500" s="506"/>
      <c r="AH500" s="506"/>
      <c r="AI500" s="506"/>
      <c r="AJ500" s="507"/>
      <c r="AK500" s="506"/>
      <c r="AL500" s="506"/>
      <c r="AM500" s="506"/>
      <c r="AN500" s="506"/>
      <c r="AO500" s="506"/>
      <c r="AP500" s="506"/>
      <c r="AQ500" s="506"/>
      <c r="AR500" s="506"/>
      <c r="AS500" s="506"/>
      <c r="AT500" s="506"/>
      <c r="AU500" s="506"/>
      <c r="AV500" s="506"/>
      <c r="AW500" s="506"/>
      <c r="AX500" s="507"/>
      <c r="AY500" s="506"/>
      <c r="AZ500" s="506"/>
      <c r="BA500" s="506"/>
      <c r="BB500" s="506"/>
      <c r="BC500" s="506"/>
      <c r="BD500" s="506"/>
      <c r="BE500" s="506"/>
      <c r="BF500" s="506"/>
      <c r="BG500" s="506"/>
      <c r="BH500" s="506"/>
      <c r="BI500" s="506"/>
      <c r="BJ500" s="506"/>
      <c r="BK500" s="507"/>
      <c r="BL500" s="506"/>
      <c r="BM500" s="506"/>
      <c r="BN500" s="506"/>
      <c r="BO500" s="506"/>
      <c r="BP500" s="506"/>
      <c r="BQ500" s="506"/>
      <c r="BR500" s="506"/>
      <c r="BS500" s="506"/>
      <c r="BT500" s="506"/>
      <c r="BU500" s="506"/>
      <c r="BV500" s="506"/>
      <c r="BW500" s="506"/>
      <c r="BX500" s="506"/>
      <c r="BZ500" s="506"/>
      <c r="CA500" s="506"/>
      <c r="CD500" s="506"/>
      <c r="CE500" s="506"/>
    </row>
    <row r="501" spans="1:83" ht="11.25" customHeight="1">
      <c r="A501" s="506"/>
      <c r="B501" s="507"/>
      <c r="C501" s="507"/>
      <c r="D501" s="507"/>
      <c r="E501" s="506"/>
      <c r="F501" s="506"/>
      <c r="G501" s="506"/>
      <c r="H501" s="507"/>
      <c r="I501" s="506"/>
      <c r="J501" s="506"/>
      <c r="K501" s="506"/>
      <c r="L501" s="506"/>
      <c r="M501" s="506"/>
      <c r="N501" s="506"/>
      <c r="O501" s="506"/>
      <c r="P501" s="506"/>
      <c r="Q501" s="506"/>
      <c r="R501" s="506"/>
      <c r="S501" s="506"/>
      <c r="T501" s="506"/>
      <c r="U501" s="506"/>
      <c r="V501" s="506"/>
      <c r="W501" s="506"/>
      <c r="X501" s="506"/>
      <c r="Y501" s="506"/>
      <c r="Z501" s="506"/>
      <c r="AA501" s="506"/>
      <c r="AB501" s="506"/>
      <c r="AC501" s="506"/>
      <c r="AD501" s="506"/>
      <c r="AE501" s="506"/>
      <c r="AF501" s="506"/>
      <c r="AG501" s="506"/>
      <c r="AH501" s="506"/>
      <c r="AI501" s="506"/>
      <c r="AJ501" s="507"/>
      <c r="AK501" s="506"/>
      <c r="AL501" s="506"/>
      <c r="AM501" s="506"/>
      <c r="AN501" s="506"/>
      <c r="AO501" s="506"/>
      <c r="AP501" s="506"/>
      <c r="AQ501" s="506"/>
      <c r="AR501" s="506"/>
      <c r="AS501" s="506"/>
      <c r="AT501" s="506"/>
      <c r="AU501" s="506"/>
      <c r="AV501" s="506"/>
      <c r="AW501" s="506"/>
      <c r="AX501" s="507"/>
      <c r="AY501" s="506"/>
      <c r="AZ501" s="506"/>
      <c r="BA501" s="506"/>
      <c r="BB501" s="506"/>
      <c r="BC501" s="506"/>
      <c r="BD501" s="506"/>
      <c r="BE501" s="506"/>
      <c r="BF501" s="506"/>
      <c r="BG501" s="506"/>
      <c r="BH501" s="506"/>
      <c r="BI501" s="506"/>
      <c r="BJ501" s="506"/>
      <c r="BK501" s="507"/>
      <c r="BL501" s="506"/>
      <c r="BM501" s="506"/>
      <c r="BN501" s="506"/>
      <c r="BO501" s="506"/>
      <c r="BP501" s="506"/>
      <c r="BQ501" s="506"/>
      <c r="BR501" s="506"/>
      <c r="BS501" s="506"/>
      <c r="BT501" s="506"/>
      <c r="BU501" s="506"/>
      <c r="BV501" s="506"/>
      <c r="BW501" s="506"/>
      <c r="BX501" s="506"/>
      <c r="BZ501" s="506"/>
      <c r="CA501" s="506"/>
      <c r="CD501" s="506"/>
      <c r="CE501" s="506"/>
    </row>
    <row r="502" spans="1:83" ht="11.25" customHeight="1">
      <c r="A502" s="506"/>
      <c r="B502" s="507"/>
      <c r="C502" s="507"/>
      <c r="D502" s="507"/>
      <c r="E502" s="506"/>
      <c r="F502" s="506"/>
      <c r="G502" s="506"/>
      <c r="H502" s="507"/>
      <c r="I502" s="506"/>
      <c r="J502" s="506"/>
      <c r="K502" s="506"/>
      <c r="L502" s="506"/>
      <c r="M502" s="506"/>
      <c r="N502" s="506"/>
      <c r="O502" s="506"/>
      <c r="P502" s="506"/>
      <c r="Q502" s="506"/>
      <c r="R502" s="506"/>
      <c r="S502" s="506"/>
      <c r="T502" s="506"/>
      <c r="U502" s="506"/>
      <c r="V502" s="506"/>
      <c r="W502" s="506"/>
      <c r="X502" s="506"/>
      <c r="Y502" s="506"/>
      <c r="Z502" s="506"/>
      <c r="AA502" s="506"/>
      <c r="AB502" s="506"/>
      <c r="AC502" s="506"/>
      <c r="AD502" s="506"/>
      <c r="AE502" s="506"/>
      <c r="AF502" s="506"/>
      <c r="AG502" s="506"/>
      <c r="AH502" s="506"/>
      <c r="AI502" s="506"/>
      <c r="AJ502" s="507"/>
      <c r="AK502" s="506"/>
      <c r="AL502" s="506"/>
      <c r="AM502" s="506"/>
      <c r="AN502" s="506"/>
      <c r="AO502" s="506"/>
      <c r="AP502" s="506"/>
      <c r="AQ502" s="506"/>
      <c r="AR502" s="506"/>
      <c r="AS502" s="506"/>
      <c r="AT502" s="506"/>
      <c r="AU502" s="506"/>
      <c r="AV502" s="506"/>
      <c r="AW502" s="506"/>
      <c r="AX502" s="507"/>
      <c r="AY502" s="506"/>
      <c r="AZ502" s="506"/>
      <c r="BA502" s="506"/>
      <c r="BB502" s="506"/>
      <c r="BC502" s="506"/>
      <c r="BD502" s="506"/>
      <c r="BE502" s="506"/>
      <c r="BF502" s="506"/>
      <c r="BG502" s="506"/>
      <c r="BH502" s="506"/>
      <c r="BI502" s="506"/>
      <c r="BJ502" s="506"/>
      <c r="BK502" s="507"/>
      <c r="BL502" s="506"/>
      <c r="BM502" s="506"/>
      <c r="BN502" s="506"/>
      <c r="BO502" s="506"/>
      <c r="BP502" s="506"/>
      <c r="BQ502" s="506"/>
      <c r="BR502" s="506"/>
      <c r="BS502" s="506"/>
      <c r="BT502" s="506"/>
      <c r="BU502" s="506"/>
      <c r="BV502" s="506"/>
      <c r="BW502" s="506"/>
      <c r="BX502" s="506"/>
      <c r="BZ502" s="506"/>
      <c r="CA502" s="506"/>
      <c r="CD502" s="506"/>
      <c r="CE502" s="506"/>
    </row>
    <row r="503" spans="1:83" ht="11.25" customHeight="1">
      <c r="A503" s="506"/>
      <c r="B503" s="507"/>
      <c r="C503" s="507"/>
      <c r="D503" s="507"/>
      <c r="E503" s="506"/>
      <c r="F503" s="506"/>
      <c r="G503" s="506"/>
      <c r="H503" s="507"/>
      <c r="I503" s="506"/>
      <c r="J503" s="506"/>
      <c r="K503" s="506"/>
      <c r="L503" s="506"/>
      <c r="M503" s="506"/>
      <c r="N503" s="506"/>
      <c r="O503" s="506"/>
      <c r="P503" s="506"/>
      <c r="Q503" s="506"/>
      <c r="R503" s="506"/>
      <c r="S503" s="506"/>
      <c r="T503" s="506"/>
      <c r="U503" s="506"/>
      <c r="V503" s="506"/>
      <c r="W503" s="506"/>
      <c r="X503" s="506"/>
      <c r="Y503" s="506"/>
      <c r="Z503" s="506"/>
      <c r="AA503" s="506"/>
      <c r="AB503" s="506"/>
      <c r="AC503" s="506"/>
      <c r="AD503" s="506"/>
      <c r="AE503" s="506"/>
      <c r="AF503" s="506"/>
      <c r="AG503" s="506"/>
      <c r="AH503" s="506"/>
      <c r="AI503" s="506"/>
      <c r="AJ503" s="507"/>
      <c r="AK503" s="506"/>
      <c r="AL503" s="506"/>
      <c r="AM503" s="506"/>
      <c r="AN503" s="506"/>
      <c r="AO503" s="506"/>
      <c r="AP503" s="506"/>
      <c r="AQ503" s="506"/>
      <c r="AR503" s="506"/>
      <c r="AS503" s="506"/>
      <c r="AT503" s="506"/>
      <c r="AU503" s="506"/>
      <c r="AV503" s="506"/>
      <c r="AW503" s="506"/>
      <c r="AX503" s="507"/>
      <c r="AY503" s="506"/>
      <c r="AZ503" s="506"/>
      <c r="BA503" s="506"/>
      <c r="BB503" s="506"/>
      <c r="BC503" s="506"/>
      <c r="BD503" s="506"/>
      <c r="BE503" s="506"/>
      <c r="BF503" s="506"/>
      <c r="BG503" s="506"/>
      <c r="BH503" s="506"/>
      <c r="BI503" s="506"/>
      <c r="BJ503" s="506"/>
      <c r="BK503" s="507"/>
      <c r="BL503" s="506"/>
      <c r="BM503" s="506"/>
      <c r="BN503" s="506"/>
      <c r="BO503" s="506"/>
      <c r="BP503" s="506"/>
      <c r="BQ503" s="506"/>
      <c r="BR503" s="506"/>
      <c r="BS503" s="506"/>
      <c r="BT503" s="506"/>
      <c r="BU503" s="506"/>
      <c r="BV503" s="506"/>
      <c r="BW503" s="506"/>
      <c r="BX503" s="506"/>
      <c r="BZ503" s="506"/>
      <c r="CA503" s="506"/>
      <c r="CD503" s="506"/>
      <c r="CE503" s="506"/>
    </row>
    <row r="504" spans="1:83" ht="11.25" customHeight="1">
      <c r="A504" s="506"/>
      <c r="B504" s="507"/>
      <c r="C504" s="507"/>
      <c r="D504" s="507"/>
      <c r="E504" s="506"/>
      <c r="F504" s="506"/>
      <c r="G504" s="506"/>
      <c r="H504" s="507"/>
      <c r="I504" s="506"/>
      <c r="J504" s="506"/>
      <c r="K504" s="506"/>
      <c r="L504" s="506"/>
      <c r="M504" s="506"/>
      <c r="N504" s="506"/>
      <c r="O504" s="506"/>
      <c r="P504" s="506"/>
      <c r="Q504" s="506"/>
      <c r="R504" s="506"/>
      <c r="S504" s="506"/>
      <c r="T504" s="506"/>
      <c r="U504" s="506"/>
      <c r="V504" s="506"/>
      <c r="W504" s="506"/>
      <c r="X504" s="506"/>
      <c r="Y504" s="506"/>
      <c r="Z504" s="506"/>
      <c r="AA504" s="506"/>
      <c r="AB504" s="506"/>
      <c r="AC504" s="506"/>
      <c r="AD504" s="506"/>
      <c r="AE504" s="506"/>
      <c r="AF504" s="506"/>
      <c r="AG504" s="506"/>
      <c r="AH504" s="506"/>
      <c r="AI504" s="506"/>
      <c r="AJ504" s="507"/>
      <c r="AK504" s="506"/>
      <c r="AL504" s="506"/>
      <c r="AM504" s="506"/>
      <c r="AN504" s="506"/>
      <c r="AO504" s="506"/>
      <c r="AP504" s="506"/>
      <c r="AQ504" s="506"/>
      <c r="AR504" s="506"/>
      <c r="AS504" s="506"/>
      <c r="AT504" s="506"/>
      <c r="AU504" s="506"/>
      <c r="AV504" s="506"/>
      <c r="AW504" s="506"/>
      <c r="AX504" s="507"/>
      <c r="AY504" s="506"/>
      <c r="AZ504" s="506"/>
      <c r="BA504" s="506"/>
      <c r="BB504" s="506"/>
      <c r="BC504" s="506"/>
      <c r="BD504" s="506"/>
      <c r="BE504" s="506"/>
      <c r="BF504" s="506"/>
      <c r="BG504" s="506"/>
      <c r="BH504" s="506"/>
      <c r="BI504" s="506"/>
      <c r="BJ504" s="506"/>
      <c r="BK504" s="507"/>
      <c r="BL504" s="506"/>
      <c r="BM504" s="506"/>
      <c r="BN504" s="506"/>
      <c r="BO504" s="506"/>
      <c r="BP504" s="506"/>
      <c r="BQ504" s="506"/>
      <c r="BR504" s="506"/>
      <c r="BS504" s="506"/>
      <c r="BT504" s="506"/>
      <c r="BU504" s="506"/>
      <c r="BV504" s="506"/>
      <c r="BW504" s="506"/>
      <c r="BX504" s="506"/>
      <c r="BZ504" s="506"/>
      <c r="CA504" s="506"/>
      <c r="CD504" s="506"/>
      <c r="CE504" s="506"/>
    </row>
    <row r="505" spans="1:83" ht="11.25" customHeight="1">
      <c r="A505" s="506"/>
      <c r="B505" s="507"/>
      <c r="C505" s="507"/>
      <c r="D505" s="507"/>
      <c r="E505" s="506"/>
      <c r="F505" s="506"/>
      <c r="G505" s="506"/>
      <c r="H505" s="507"/>
      <c r="I505" s="506"/>
      <c r="J505" s="506"/>
      <c r="K505" s="506"/>
      <c r="L505" s="506"/>
      <c r="M505" s="506"/>
      <c r="N505" s="506"/>
      <c r="O505" s="506"/>
      <c r="P505" s="506"/>
      <c r="Q505" s="506"/>
      <c r="R505" s="506"/>
      <c r="S505" s="506"/>
      <c r="T505" s="506"/>
      <c r="U505" s="506"/>
      <c r="V505" s="506"/>
      <c r="W505" s="506"/>
      <c r="X505" s="506"/>
      <c r="Y505" s="506"/>
      <c r="Z505" s="506"/>
      <c r="AA505" s="506"/>
      <c r="AB505" s="506"/>
      <c r="AC505" s="506"/>
      <c r="AD505" s="506"/>
      <c r="AE505" s="506"/>
      <c r="AF505" s="506"/>
      <c r="AG505" s="506"/>
      <c r="AH505" s="506"/>
      <c r="AI505" s="506"/>
      <c r="AJ505" s="507"/>
      <c r="AK505" s="506"/>
      <c r="AL505" s="506"/>
      <c r="AM505" s="506"/>
      <c r="AN505" s="506"/>
      <c r="AO505" s="506"/>
      <c r="AP505" s="506"/>
      <c r="AQ505" s="506"/>
      <c r="AR505" s="506"/>
      <c r="AS505" s="506"/>
      <c r="AT505" s="506"/>
      <c r="AU505" s="506"/>
      <c r="AV505" s="506"/>
      <c r="AW505" s="506"/>
      <c r="AX505" s="507"/>
      <c r="AY505" s="506"/>
      <c r="AZ505" s="506"/>
      <c r="BA505" s="506"/>
      <c r="BB505" s="506"/>
      <c r="BC505" s="506"/>
      <c r="BD505" s="506"/>
      <c r="BE505" s="506"/>
      <c r="BF505" s="506"/>
      <c r="BG505" s="506"/>
      <c r="BH505" s="506"/>
      <c r="BI505" s="506"/>
      <c r="BJ505" s="506"/>
      <c r="BK505" s="507"/>
      <c r="BL505" s="506"/>
      <c r="BM505" s="506"/>
      <c r="BN505" s="506"/>
      <c r="BO505" s="506"/>
      <c r="BP505" s="506"/>
      <c r="BQ505" s="506"/>
      <c r="BR505" s="506"/>
      <c r="BS505" s="506"/>
      <c r="BT505" s="506"/>
      <c r="BU505" s="506"/>
      <c r="BV505" s="506"/>
      <c r="BW505" s="506"/>
      <c r="BX505" s="506"/>
      <c r="BZ505" s="506"/>
      <c r="CA505" s="506"/>
      <c r="CD505" s="506"/>
      <c r="CE505" s="506"/>
    </row>
    <row r="506" spans="1:83" ht="11.25" customHeight="1">
      <c r="A506" s="506"/>
      <c r="B506" s="507"/>
      <c r="C506" s="507"/>
      <c r="D506" s="507"/>
      <c r="E506" s="506"/>
      <c r="F506" s="506"/>
      <c r="G506" s="506"/>
      <c r="H506" s="507"/>
      <c r="I506" s="506"/>
      <c r="J506" s="506"/>
      <c r="K506" s="506"/>
      <c r="L506" s="506"/>
      <c r="M506" s="506"/>
      <c r="N506" s="506"/>
      <c r="O506" s="506"/>
      <c r="P506" s="506"/>
      <c r="Q506" s="506"/>
      <c r="R506" s="506"/>
      <c r="S506" s="506"/>
      <c r="T506" s="506"/>
      <c r="U506" s="506"/>
      <c r="V506" s="506"/>
      <c r="W506" s="506"/>
      <c r="X506" s="506"/>
      <c r="Y506" s="506"/>
      <c r="Z506" s="506"/>
      <c r="AA506" s="506"/>
      <c r="AB506" s="506"/>
      <c r="AC506" s="506"/>
      <c r="AD506" s="506"/>
      <c r="AE506" s="506"/>
      <c r="AF506" s="506"/>
      <c r="AG506" s="506"/>
      <c r="AH506" s="506"/>
      <c r="AI506" s="506"/>
      <c r="AJ506" s="507"/>
      <c r="AK506" s="506"/>
      <c r="AL506" s="506"/>
      <c r="AM506" s="506"/>
      <c r="AN506" s="506"/>
      <c r="AO506" s="506"/>
      <c r="AP506" s="506"/>
      <c r="AQ506" s="506"/>
      <c r="AR506" s="506"/>
      <c r="AS506" s="506"/>
      <c r="AT506" s="506"/>
      <c r="AU506" s="506"/>
      <c r="AV506" s="506"/>
      <c r="AW506" s="506"/>
      <c r="AX506" s="507"/>
      <c r="AY506" s="506"/>
      <c r="AZ506" s="506"/>
      <c r="BA506" s="506"/>
      <c r="BB506" s="506"/>
      <c r="BC506" s="506"/>
      <c r="BD506" s="506"/>
      <c r="BE506" s="506"/>
      <c r="BF506" s="506"/>
      <c r="BG506" s="506"/>
      <c r="BH506" s="506"/>
      <c r="BI506" s="506"/>
      <c r="BJ506" s="506"/>
      <c r="BK506" s="507"/>
      <c r="BL506" s="506"/>
      <c r="BM506" s="506"/>
      <c r="BN506" s="506"/>
      <c r="BO506" s="506"/>
      <c r="BP506" s="506"/>
      <c r="BQ506" s="506"/>
      <c r="BR506" s="506"/>
      <c r="BS506" s="506"/>
      <c r="BT506" s="506"/>
      <c r="BU506" s="506"/>
      <c r="BV506" s="506"/>
      <c r="BW506" s="506"/>
      <c r="BX506" s="506"/>
      <c r="BZ506" s="506"/>
      <c r="CA506" s="506"/>
      <c r="CD506" s="506"/>
      <c r="CE506" s="506"/>
    </row>
    <row r="507" spans="1:83" ht="11.25" customHeight="1">
      <c r="A507" s="506"/>
      <c r="B507" s="507"/>
      <c r="C507" s="507"/>
      <c r="D507" s="507"/>
      <c r="E507" s="506"/>
      <c r="F507" s="506"/>
      <c r="G507" s="506"/>
      <c r="H507" s="507"/>
      <c r="I507" s="506"/>
      <c r="J507" s="506"/>
      <c r="K507" s="506"/>
      <c r="L507" s="506"/>
      <c r="M507" s="506"/>
      <c r="N507" s="506"/>
      <c r="O507" s="506"/>
      <c r="P507" s="506"/>
      <c r="Q507" s="506"/>
      <c r="R507" s="506"/>
      <c r="S507" s="506"/>
      <c r="T507" s="506"/>
      <c r="U507" s="506"/>
      <c r="V507" s="506"/>
      <c r="W507" s="506"/>
      <c r="X507" s="506"/>
      <c r="Y507" s="506"/>
      <c r="Z507" s="506"/>
      <c r="AA507" s="506"/>
      <c r="AB507" s="506"/>
      <c r="AC507" s="506"/>
      <c r="AD507" s="506"/>
      <c r="AE507" s="506"/>
      <c r="AF507" s="506"/>
      <c r="AG507" s="506"/>
      <c r="AH507" s="506"/>
      <c r="AI507" s="506"/>
      <c r="AJ507" s="507"/>
      <c r="AK507" s="506"/>
      <c r="AL507" s="506"/>
      <c r="AM507" s="506"/>
      <c r="AN507" s="506"/>
      <c r="AO507" s="506"/>
      <c r="AP507" s="506"/>
      <c r="AQ507" s="506"/>
      <c r="AR507" s="506"/>
      <c r="AS507" s="506"/>
      <c r="AT507" s="506"/>
      <c r="AU507" s="506"/>
      <c r="AV507" s="506"/>
      <c r="AW507" s="506"/>
      <c r="AX507" s="507"/>
      <c r="AY507" s="506"/>
      <c r="AZ507" s="506"/>
      <c r="BA507" s="506"/>
      <c r="BB507" s="506"/>
      <c r="BC507" s="506"/>
      <c r="BD507" s="506"/>
      <c r="BE507" s="506"/>
      <c r="BF507" s="506"/>
      <c r="BG507" s="506"/>
      <c r="BH507" s="506"/>
      <c r="BI507" s="506"/>
      <c r="BJ507" s="506"/>
      <c r="BK507" s="507"/>
      <c r="BL507" s="506"/>
      <c r="BM507" s="506"/>
      <c r="BN507" s="506"/>
      <c r="BO507" s="506"/>
      <c r="BP507" s="506"/>
      <c r="BQ507" s="506"/>
      <c r="BR507" s="506"/>
      <c r="BS507" s="506"/>
      <c r="BT507" s="506"/>
      <c r="BU507" s="506"/>
      <c r="BV507" s="506"/>
      <c r="BW507" s="506"/>
      <c r="BX507" s="506"/>
      <c r="BZ507" s="506"/>
      <c r="CA507" s="506"/>
      <c r="CD507" s="506"/>
      <c r="CE507" s="506"/>
    </row>
    <row r="508" spans="1:83" ht="11.25" customHeight="1">
      <c r="A508" s="506"/>
      <c r="B508" s="507"/>
      <c r="C508" s="507"/>
      <c r="D508" s="507"/>
      <c r="E508" s="506"/>
      <c r="F508" s="506"/>
      <c r="G508" s="506"/>
      <c r="H508" s="507"/>
      <c r="I508" s="506"/>
      <c r="J508" s="506"/>
      <c r="K508" s="506"/>
      <c r="L508" s="506"/>
      <c r="M508" s="506"/>
      <c r="N508" s="506"/>
      <c r="O508" s="506"/>
      <c r="P508" s="506"/>
      <c r="Q508" s="506"/>
      <c r="R508" s="506"/>
      <c r="S508" s="506"/>
      <c r="T508" s="506"/>
      <c r="U508" s="506"/>
      <c r="V508" s="506"/>
      <c r="W508" s="506"/>
      <c r="X508" s="506"/>
      <c r="Y508" s="506"/>
      <c r="Z508" s="506"/>
      <c r="AA508" s="506"/>
      <c r="AB508" s="506"/>
      <c r="AC508" s="506"/>
      <c r="AD508" s="506"/>
      <c r="AE508" s="506"/>
      <c r="AF508" s="506"/>
      <c r="AG508" s="506"/>
      <c r="AH508" s="506"/>
      <c r="AI508" s="506"/>
      <c r="AJ508" s="507"/>
      <c r="AK508" s="506"/>
      <c r="AL508" s="506"/>
      <c r="AM508" s="506"/>
      <c r="AN508" s="506"/>
      <c r="AO508" s="506"/>
      <c r="AP508" s="506"/>
      <c r="AQ508" s="506"/>
      <c r="AR508" s="506"/>
      <c r="AS508" s="506"/>
      <c r="AT508" s="506"/>
      <c r="AU508" s="506"/>
      <c r="AV508" s="506"/>
      <c r="AW508" s="506"/>
      <c r="AX508" s="507"/>
      <c r="AY508" s="506"/>
      <c r="AZ508" s="506"/>
      <c r="BA508" s="506"/>
      <c r="BB508" s="506"/>
      <c r="BC508" s="506"/>
      <c r="BD508" s="506"/>
      <c r="BE508" s="506"/>
      <c r="BF508" s="506"/>
      <c r="BG508" s="506"/>
      <c r="BH508" s="506"/>
      <c r="BI508" s="506"/>
      <c r="BJ508" s="506"/>
      <c r="BK508" s="507"/>
      <c r="BL508" s="506"/>
      <c r="BM508" s="506"/>
      <c r="BN508" s="506"/>
      <c r="BO508" s="506"/>
      <c r="BP508" s="506"/>
      <c r="BQ508" s="506"/>
      <c r="BR508" s="506"/>
      <c r="BS508" s="506"/>
      <c r="BT508" s="506"/>
      <c r="BU508" s="506"/>
      <c r="BV508" s="506"/>
      <c r="BW508" s="506"/>
      <c r="BX508" s="506"/>
      <c r="BZ508" s="506"/>
      <c r="CA508" s="506"/>
      <c r="CD508" s="506"/>
      <c r="CE508" s="506"/>
    </row>
    <row r="509" spans="1:83" ht="11.25" customHeight="1">
      <c r="A509" s="506"/>
      <c r="B509" s="507"/>
      <c r="C509" s="507"/>
      <c r="D509" s="507"/>
      <c r="E509" s="506"/>
      <c r="F509" s="506"/>
      <c r="G509" s="506"/>
      <c r="H509" s="507"/>
      <c r="I509" s="506"/>
      <c r="J509" s="506"/>
      <c r="K509" s="506"/>
      <c r="L509" s="506"/>
      <c r="M509" s="506"/>
      <c r="N509" s="506"/>
      <c r="O509" s="506"/>
      <c r="P509" s="506"/>
      <c r="Q509" s="506"/>
      <c r="R509" s="506"/>
      <c r="S509" s="506"/>
      <c r="T509" s="506"/>
      <c r="U509" s="506"/>
      <c r="V509" s="506"/>
      <c r="W509" s="506"/>
      <c r="X509" s="506"/>
      <c r="Y509" s="506"/>
      <c r="Z509" s="506"/>
      <c r="AA509" s="506"/>
      <c r="AB509" s="506"/>
      <c r="AC509" s="506"/>
      <c r="AD509" s="506"/>
      <c r="AE509" s="506"/>
      <c r="AF509" s="506"/>
      <c r="AG509" s="506"/>
      <c r="AH509" s="506"/>
      <c r="AI509" s="506"/>
      <c r="AJ509" s="507"/>
      <c r="AK509" s="506"/>
      <c r="AL509" s="506"/>
      <c r="AM509" s="506"/>
      <c r="AN509" s="506"/>
      <c r="AO509" s="506"/>
      <c r="AP509" s="506"/>
      <c r="AQ509" s="506"/>
      <c r="AR509" s="506"/>
      <c r="AS509" s="506"/>
      <c r="AT509" s="506"/>
      <c r="AU509" s="506"/>
      <c r="AV509" s="506"/>
      <c r="AW509" s="506"/>
      <c r="AX509" s="507"/>
      <c r="AY509" s="506"/>
      <c r="AZ509" s="506"/>
      <c r="BA509" s="506"/>
      <c r="BB509" s="506"/>
      <c r="BC509" s="506"/>
      <c r="BD509" s="506"/>
      <c r="BE509" s="506"/>
      <c r="BF509" s="506"/>
      <c r="BG509" s="506"/>
      <c r="BH509" s="506"/>
      <c r="BI509" s="506"/>
      <c r="BJ509" s="506"/>
      <c r="BK509" s="507"/>
      <c r="BL509" s="506"/>
      <c r="BM509" s="506"/>
      <c r="BN509" s="506"/>
      <c r="BO509" s="506"/>
      <c r="BP509" s="506"/>
      <c r="BQ509" s="506"/>
      <c r="BR509" s="506"/>
      <c r="BS509" s="506"/>
      <c r="BT509" s="506"/>
      <c r="BU509" s="506"/>
      <c r="BV509" s="506"/>
      <c r="BW509" s="506"/>
      <c r="BX509" s="506"/>
      <c r="BZ509" s="506"/>
      <c r="CA509" s="506"/>
      <c r="CD509" s="506"/>
      <c r="CE509" s="506"/>
    </row>
    <row r="510" spans="1:83" ht="11.25" customHeight="1">
      <c r="A510" s="506"/>
      <c r="B510" s="507"/>
      <c r="C510" s="507"/>
      <c r="D510" s="507"/>
      <c r="E510" s="506"/>
      <c r="F510" s="506"/>
      <c r="G510" s="506"/>
      <c r="H510" s="507"/>
      <c r="I510" s="506"/>
      <c r="J510" s="506"/>
      <c r="K510" s="506"/>
      <c r="L510" s="506"/>
      <c r="M510" s="506"/>
      <c r="N510" s="506"/>
      <c r="O510" s="506"/>
      <c r="P510" s="506"/>
      <c r="Q510" s="506"/>
      <c r="R510" s="506"/>
      <c r="S510" s="506"/>
      <c r="T510" s="506"/>
      <c r="U510" s="506"/>
      <c r="V510" s="506"/>
      <c r="W510" s="506"/>
      <c r="X510" s="506"/>
      <c r="Y510" s="506"/>
      <c r="Z510" s="506"/>
      <c r="AA510" s="506"/>
      <c r="AB510" s="506"/>
      <c r="AC510" s="506"/>
      <c r="AD510" s="506"/>
      <c r="AE510" s="506"/>
      <c r="AF510" s="506"/>
      <c r="AG510" s="506"/>
      <c r="AH510" s="506"/>
      <c r="AI510" s="506"/>
      <c r="AJ510" s="507"/>
      <c r="AK510" s="506"/>
      <c r="AL510" s="506"/>
      <c r="AM510" s="506"/>
      <c r="AN510" s="506"/>
      <c r="AO510" s="506"/>
      <c r="AP510" s="506"/>
      <c r="AQ510" s="506"/>
      <c r="AR510" s="506"/>
      <c r="AS510" s="506"/>
      <c r="AT510" s="506"/>
      <c r="AU510" s="506"/>
      <c r="AV510" s="506"/>
      <c r="AW510" s="506"/>
      <c r="AX510" s="507"/>
      <c r="AY510" s="506"/>
      <c r="AZ510" s="506"/>
      <c r="BA510" s="506"/>
      <c r="BB510" s="506"/>
      <c r="BC510" s="506"/>
      <c r="BD510" s="506"/>
      <c r="BE510" s="506"/>
      <c r="BF510" s="506"/>
      <c r="BG510" s="506"/>
      <c r="BH510" s="506"/>
      <c r="BI510" s="506"/>
      <c r="BJ510" s="506"/>
      <c r="BK510" s="507"/>
      <c r="BL510" s="506"/>
      <c r="BM510" s="506"/>
      <c r="BN510" s="506"/>
      <c r="BO510" s="506"/>
      <c r="BP510" s="506"/>
      <c r="BQ510" s="506"/>
      <c r="BR510" s="506"/>
      <c r="BS510" s="506"/>
      <c r="BT510" s="506"/>
      <c r="BU510" s="506"/>
      <c r="BV510" s="506"/>
      <c r="BW510" s="506"/>
      <c r="BX510" s="506"/>
      <c r="BZ510" s="506"/>
      <c r="CA510" s="506"/>
      <c r="CD510" s="506"/>
      <c r="CE510" s="506"/>
    </row>
    <row r="511" spans="1:83" ht="11.25" customHeight="1">
      <c r="A511" s="506"/>
      <c r="B511" s="507"/>
      <c r="C511" s="507"/>
      <c r="D511" s="507"/>
      <c r="E511" s="506"/>
      <c r="F511" s="506"/>
      <c r="G511" s="506"/>
      <c r="H511" s="507"/>
      <c r="I511" s="506"/>
      <c r="J511" s="506"/>
      <c r="K511" s="506"/>
      <c r="L511" s="506"/>
      <c r="M511" s="506"/>
      <c r="N511" s="506"/>
      <c r="O511" s="506"/>
      <c r="P511" s="506"/>
      <c r="Q511" s="506"/>
      <c r="R511" s="506"/>
      <c r="S511" s="506"/>
      <c r="T511" s="506"/>
      <c r="U511" s="506"/>
      <c r="V511" s="506"/>
      <c r="W511" s="506"/>
      <c r="X511" s="506"/>
      <c r="Y511" s="506"/>
      <c r="Z511" s="506"/>
      <c r="AA511" s="506"/>
      <c r="AB511" s="506"/>
      <c r="AC511" s="506"/>
      <c r="AD511" s="506"/>
      <c r="AE511" s="506"/>
      <c r="AF511" s="506"/>
      <c r="AG511" s="506"/>
      <c r="AH511" s="506"/>
      <c r="AI511" s="506"/>
      <c r="AJ511" s="507"/>
      <c r="AK511" s="506"/>
      <c r="AL511" s="506"/>
      <c r="AM511" s="506"/>
      <c r="AN511" s="506"/>
      <c r="AO511" s="506"/>
      <c r="AP511" s="506"/>
      <c r="AQ511" s="506"/>
      <c r="AR511" s="506"/>
      <c r="AS511" s="506"/>
      <c r="AT511" s="506"/>
      <c r="AU511" s="506"/>
      <c r="AV511" s="506"/>
      <c r="AW511" s="506"/>
      <c r="AX511" s="507"/>
      <c r="AY511" s="506"/>
      <c r="AZ511" s="506"/>
      <c r="BA511" s="506"/>
      <c r="BB511" s="506"/>
      <c r="BC511" s="506"/>
      <c r="BD511" s="506"/>
      <c r="BE511" s="506"/>
      <c r="BF511" s="506"/>
      <c r="BG511" s="506"/>
      <c r="BH511" s="506"/>
      <c r="BI511" s="506"/>
      <c r="BJ511" s="506"/>
      <c r="BK511" s="507"/>
      <c r="BL511" s="506"/>
      <c r="BM511" s="506"/>
      <c r="BN511" s="506"/>
      <c r="BO511" s="506"/>
      <c r="BP511" s="506"/>
      <c r="BQ511" s="506"/>
      <c r="BR511" s="506"/>
      <c r="BS511" s="506"/>
      <c r="BT511" s="506"/>
      <c r="BU511" s="506"/>
      <c r="BV511" s="506"/>
      <c r="BW511" s="506"/>
      <c r="BX511" s="506"/>
      <c r="BZ511" s="506"/>
      <c r="CA511" s="506"/>
      <c r="CD511" s="506"/>
      <c r="CE511" s="506"/>
    </row>
    <row r="512" spans="1:83" ht="11.25" customHeight="1">
      <c r="A512" s="506"/>
      <c r="B512" s="507"/>
      <c r="C512" s="507"/>
      <c r="D512" s="507"/>
      <c r="E512" s="506"/>
      <c r="F512" s="506"/>
      <c r="G512" s="506"/>
      <c r="H512" s="507"/>
      <c r="I512" s="506"/>
      <c r="J512" s="506"/>
      <c r="K512" s="506"/>
      <c r="L512" s="506"/>
      <c r="M512" s="506"/>
      <c r="N512" s="506"/>
      <c r="O512" s="506"/>
      <c r="P512" s="506"/>
      <c r="Q512" s="506"/>
      <c r="R512" s="506"/>
      <c r="S512" s="506"/>
      <c r="T512" s="506"/>
      <c r="U512" s="506"/>
      <c r="V512" s="506"/>
      <c r="W512" s="506"/>
      <c r="X512" s="506"/>
      <c r="Y512" s="506"/>
      <c r="Z512" s="506"/>
      <c r="AA512" s="506"/>
      <c r="AB512" s="506"/>
      <c r="AC512" s="506"/>
      <c r="AD512" s="506"/>
      <c r="AE512" s="506"/>
      <c r="AF512" s="506"/>
      <c r="AG512" s="506"/>
      <c r="AH512" s="506"/>
      <c r="AI512" s="506"/>
      <c r="AJ512" s="507"/>
      <c r="AK512" s="506"/>
      <c r="AL512" s="506"/>
      <c r="AM512" s="506"/>
      <c r="AN512" s="506"/>
      <c r="AO512" s="506"/>
      <c r="AP512" s="506"/>
      <c r="AQ512" s="506"/>
      <c r="AR512" s="506"/>
      <c r="AS512" s="506"/>
      <c r="AT512" s="506"/>
      <c r="AU512" s="506"/>
      <c r="AV512" s="506"/>
      <c r="AW512" s="506"/>
      <c r="AX512" s="507"/>
      <c r="AY512" s="506"/>
      <c r="AZ512" s="506"/>
      <c r="BA512" s="506"/>
      <c r="BB512" s="506"/>
      <c r="BC512" s="506"/>
      <c r="BD512" s="506"/>
      <c r="BE512" s="506"/>
      <c r="BF512" s="506"/>
      <c r="BG512" s="506"/>
      <c r="BH512" s="506"/>
      <c r="BI512" s="506"/>
      <c r="BJ512" s="506"/>
      <c r="BK512" s="507"/>
      <c r="BL512" s="506"/>
      <c r="BM512" s="506"/>
      <c r="BN512" s="506"/>
      <c r="BO512" s="506"/>
      <c r="BP512" s="506"/>
      <c r="BQ512" s="506"/>
      <c r="BR512" s="506"/>
      <c r="BS512" s="506"/>
      <c r="BT512" s="506"/>
      <c r="BU512" s="506"/>
      <c r="BV512" s="506"/>
      <c r="BW512" s="506"/>
      <c r="BX512" s="506"/>
      <c r="BZ512" s="506"/>
      <c r="CA512" s="506"/>
      <c r="CD512" s="506"/>
      <c r="CE512" s="506"/>
    </row>
    <row r="513" spans="1:83" ht="11.25" customHeight="1">
      <c r="A513" s="506"/>
      <c r="B513" s="507"/>
      <c r="C513" s="507"/>
      <c r="D513" s="507"/>
      <c r="E513" s="506"/>
      <c r="F513" s="506"/>
      <c r="G513" s="506"/>
      <c r="H513" s="507"/>
      <c r="I513" s="506"/>
      <c r="J513" s="506"/>
      <c r="K513" s="506"/>
      <c r="L513" s="506"/>
      <c r="M513" s="506"/>
      <c r="N513" s="506"/>
      <c r="O513" s="506"/>
      <c r="P513" s="506"/>
      <c r="Q513" s="506"/>
      <c r="R513" s="506"/>
      <c r="S513" s="506"/>
      <c r="T513" s="506"/>
      <c r="U513" s="506"/>
      <c r="V513" s="506"/>
      <c r="W513" s="506"/>
      <c r="X513" s="506"/>
      <c r="Y513" s="506"/>
      <c r="Z513" s="506"/>
      <c r="AA513" s="506"/>
      <c r="AB513" s="506"/>
      <c r="AC513" s="506"/>
      <c r="AD513" s="506"/>
      <c r="AE513" s="506"/>
      <c r="AF513" s="506"/>
      <c r="AG513" s="506"/>
      <c r="AH513" s="506"/>
      <c r="AI513" s="506"/>
      <c r="AJ513" s="507"/>
      <c r="AK513" s="506"/>
      <c r="AL513" s="506"/>
      <c r="AM513" s="506"/>
      <c r="AN513" s="506"/>
      <c r="AO513" s="506"/>
      <c r="AP513" s="506"/>
      <c r="AQ513" s="506"/>
      <c r="AR513" s="506"/>
      <c r="AS513" s="506"/>
      <c r="AT513" s="506"/>
      <c r="AU513" s="506"/>
      <c r="AV513" s="506"/>
      <c r="AW513" s="506"/>
      <c r="AX513" s="507"/>
      <c r="AY513" s="506"/>
      <c r="AZ513" s="506"/>
      <c r="BA513" s="506"/>
      <c r="BB513" s="506"/>
      <c r="BC513" s="506"/>
      <c r="BD513" s="506"/>
      <c r="BE513" s="506"/>
      <c r="BF513" s="506"/>
      <c r="BG513" s="506"/>
      <c r="BH513" s="506"/>
      <c r="BI513" s="506"/>
      <c r="BJ513" s="506"/>
      <c r="BK513" s="507"/>
      <c r="BL513" s="506"/>
      <c r="BM513" s="506"/>
      <c r="BN513" s="506"/>
      <c r="BO513" s="506"/>
      <c r="BP513" s="506"/>
      <c r="BQ513" s="506"/>
      <c r="BR513" s="506"/>
      <c r="BS513" s="506"/>
      <c r="BT513" s="506"/>
      <c r="BU513" s="506"/>
      <c r="BV513" s="506"/>
      <c r="BW513" s="506"/>
      <c r="BX513" s="506"/>
      <c r="BZ513" s="506"/>
      <c r="CA513" s="506"/>
      <c r="CD513" s="506"/>
      <c r="CE513" s="506"/>
    </row>
    <row r="514" spans="1:83" ht="11.25" customHeight="1">
      <c r="A514" s="506"/>
      <c r="B514" s="507"/>
      <c r="C514" s="507"/>
      <c r="D514" s="507"/>
      <c r="E514" s="506"/>
      <c r="F514" s="506"/>
      <c r="G514" s="506"/>
      <c r="H514" s="507"/>
      <c r="I514" s="506"/>
      <c r="J514" s="506"/>
      <c r="K514" s="506"/>
      <c r="L514" s="506"/>
      <c r="M514" s="506"/>
      <c r="N514" s="506"/>
      <c r="O514" s="506"/>
      <c r="P514" s="506"/>
      <c r="Q514" s="506"/>
      <c r="R514" s="506"/>
      <c r="S514" s="506"/>
      <c r="T514" s="506"/>
      <c r="U514" s="506"/>
      <c r="V514" s="506"/>
      <c r="W514" s="506"/>
      <c r="X514" s="506"/>
      <c r="Y514" s="506"/>
      <c r="Z514" s="506"/>
      <c r="AA514" s="506"/>
      <c r="AB514" s="506"/>
      <c r="AC514" s="506"/>
      <c r="AD514" s="506"/>
      <c r="AE514" s="506"/>
      <c r="AF514" s="506"/>
      <c r="AG514" s="506"/>
      <c r="AH514" s="506"/>
      <c r="AI514" s="506"/>
      <c r="AJ514" s="507"/>
      <c r="AK514" s="506"/>
      <c r="AL514" s="506"/>
      <c r="AM514" s="506"/>
      <c r="AN514" s="506"/>
      <c r="AO514" s="506"/>
      <c r="AP514" s="506"/>
      <c r="AQ514" s="506"/>
      <c r="AR514" s="506"/>
      <c r="AS514" s="506"/>
      <c r="AT514" s="506"/>
      <c r="AU514" s="506"/>
      <c r="AV514" s="506"/>
      <c r="AW514" s="506"/>
      <c r="AX514" s="507"/>
      <c r="AY514" s="506"/>
      <c r="AZ514" s="506"/>
      <c r="BA514" s="506"/>
      <c r="BB514" s="506"/>
      <c r="BC514" s="506"/>
      <c r="BD514" s="506"/>
      <c r="BE514" s="506"/>
      <c r="BF514" s="506"/>
      <c r="BG514" s="506"/>
      <c r="BH514" s="506"/>
      <c r="BI514" s="506"/>
      <c r="BJ514" s="506"/>
      <c r="BK514" s="507"/>
      <c r="BL514" s="506"/>
      <c r="BM514" s="506"/>
      <c r="BN514" s="506"/>
      <c r="BO514" s="506"/>
      <c r="BP514" s="506"/>
      <c r="BQ514" s="506"/>
      <c r="BR514" s="506"/>
      <c r="BS514" s="506"/>
      <c r="BT514" s="506"/>
      <c r="BU514" s="506"/>
      <c r="BV514" s="506"/>
      <c r="BW514" s="506"/>
      <c r="BX514" s="506"/>
      <c r="BZ514" s="506"/>
      <c r="CA514" s="506"/>
      <c r="CD514" s="506"/>
      <c r="CE514" s="506"/>
    </row>
    <row r="515" spans="1:83" ht="11.25" customHeight="1">
      <c r="A515" s="506"/>
      <c r="B515" s="507"/>
      <c r="C515" s="507"/>
      <c r="D515" s="507"/>
      <c r="E515" s="506"/>
      <c r="F515" s="506"/>
      <c r="G515" s="506"/>
      <c r="H515" s="507"/>
      <c r="I515" s="506"/>
      <c r="J515" s="506"/>
      <c r="K515" s="506"/>
      <c r="L515" s="506"/>
      <c r="M515" s="506"/>
      <c r="N515" s="506"/>
      <c r="O515" s="506"/>
      <c r="P515" s="506"/>
      <c r="Q515" s="506"/>
      <c r="R515" s="506"/>
      <c r="S515" s="506"/>
      <c r="T515" s="506"/>
      <c r="U515" s="506"/>
      <c r="V515" s="506"/>
      <c r="W515" s="506"/>
      <c r="X515" s="506"/>
      <c r="Y515" s="506"/>
      <c r="Z515" s="506"/>
      <c r="AA515" s="506"/>
      <c r="AB515" s="506"/>
      <c r="AC515" s="506"/>
      <c r="AD515" s="506"/>
      <c r="AE515" s="506"/>
      <c r="AF515" s="506"/>
      <c r="AG515" s="506"/>
      <c r="AH515" s="506"/>
      <c r="AI515" s="506"/>
      <c r="AJ515" s="507"/>
      <c r="AK515" s="506"/>
      <c r="AL515" s="506"/>
      <c r="AM515" s="506"/>
      <c r="AN515" s="506"/>
      <c r="AO515" s="506"/>
      <c r="AP515" s="506"/>
      <c r="AQ515" s="506"/>
      <c r="AR515" s="506"/>
      <c r="AS515" s="506"/>
      <c r="AT515" s="506"/>
      <c r="AU515" s="506"/>
      <c r="AV515" s="506"/>
      <c r="AW515" s="506"/>
      <c r="AX515" s="507"/>
      <c r="AY515" s="506"/>
      <c r="AZ515" s="506"/>
      <c r="BA515" s="506"/>
      <c r="BB515" s="506"/>
      <c r="BC515" s="506"/>
      <c r="BD515" s="506"/>
      <c r="BE515" s="506"/>
      <c r="BF515" s="506"/>
      <c r="BG515" s="506"/>
      <c r="BH515" s="506"/>
      <c r="BI515" s="506"/>
      <c r="BJ515" s="506"/>
      <c r="BK515" s="507"/>
      <c r="BL515" s="506"/>
      <c r="BM515" s="506"/>
      <c r="BN515" s="506"/>
      <c r="BO515" s="506"/>
      <c r="BP515" s="506"/>
      <c r="BQ515" s="506"/>
      <c r="BR515" s="506"/>
      <c r="BS515" s="506"/>
      <c r="BT515" s="506"/>
      <c r="BU515" s="506"/>
      <c r="BV515" s="506"/>
      <c r="BW515" s="506"/>
      <c r="BX515" s="506"/>
      <c r="BZ515" s="506"/>
      <c r="CA515" s="506"/>
      <c r="CD515" s="506"/>
      <c r="CE515" s="506"/>
    </row>
    <row r="516" spans="1:83" ht="11.25" customHeight="1">
      <c r="A516" s="506"/>
      <c r="B516" s="507"/>
      <c r="C516" s="507"/>
      <c r="D516" s="507"/>
      <c r="E516" s="506"/>
      <c r="F516" s="506"/>
      <c r="G516" s="506"/>
      <c r="H516" s="507"/>
      <c r="I516" s="506"/>
      <c r="J516" s="506"/>
      <c r="K516" s="506"/>
      <c r="L516" s="506"/>
      <c r="M516" s="506"/>
      <c r="N516" s="506"/>
      <c r="O516" s="506"/>
      <c r="P516" s="506"/>
      <c r="Q516" s="506"/>
      <c r="R516" s="506"/>
      <c r="S516" s="506"/>
      <c r="T516" s="506"/>
      <c r="U516" s="506"/>
      <c r="V516" s="506"/>
      <c r="W516" s="506"/>
      <c r="X516" s="506"/>
      <c r="Y516" s="506"/>
      <c r="Z516" s="506"/>
      <c r="AA516" s="506"/>
      <c r="AB516" s="506"/>
      <c r="AC516" s="506"/>
      <c r="AD516" s="506"/>
      <c r="AE516" s="506"/>
      <c r="AF516" s="506"/>
      <c r="AG516" s="506"/>
      <c r="AH516" s="506"/>
      <c r="AI516" s="506"/>
      <c r="AJ516" s="507"/>
      <c r="AK516" s="506"/>
      <c r="AL516" s="506"/>
      <c r="AM516" s="506"/>
      <c r="AN516" s="506"/>
      <c r="AO516" s="506"/>
      <c r="AP516" s="506"/>
      <c r="AQ516" s="506"/>
      <c r="AR516" s="506"/>
      <c r="AS516" s="506"/>
      <c r="AT516" s="506"/>
      <c r="AU516" s="506"/>
      <c r="AV516" s="506"/>
      <c r="AW516" s="506"/>
      <c r="AX516" s="507"/>
      <c r="AY516" s="506"/>
      <c r="AZ516" s="506"/>
      <c r="BA516" s="506"/>
      <c r="BB516" s="506"/>
      <c r="BC516" s="506"/>
      <c r="BD516" s="506"/>
      <c r="BE516" s="506"/>
      <c r="BF516" s="506"/>
      <c r="BG516" s="506"/>
      <c r="BH516" s="506"/>
      <c r="BI516" s="506"/>
      <c r="BJ516" s="506"/>
      <c r="BK516" s="507"/>
      <c r="BL516" s="506"/>
      <c r="BM516" s="506"/>
      <c r="BN516" s="506"/>
      <c r="BO516" s="506"/>
      <c r="BP516" s="506"/>
      <c r="BQ516" s="506"/>
      <c r="BR516" s="506"/>
      <c r="BS516" s="506"/>
      <c r="BT516" s="506"/>
      <c r="BU516" s="506"/>
      <c r="BV516" s="506"/>
      <c r="BW516" s="506"/>
      <c r="BX516" s="506"/>
      <c r="BZ516" s="506"/>
      <c r="CA516" s="506"/>
      <c r="CD516" s="506"/>
      <c r="CE516" s="506"/>
    </row>
    <row r="517" spans="1:83" ht="11.25" customHeight="1">
      <c r="A517" s="506"/>
      <c r="B517" s="507"/>
      <c r="C517" s="507"/>
      <c r="D517" s="507"/>
      <c r="E517" s="506"/>
      <c r="F517" s="506"/>
      <c r="G517" s="506"/>
      <c r="H517" s="507"/>
      <c r="I517" s="506"/>
      <c r="J517" s="506"/>
      <c r="K517" s="506"/>
      <c r="L517" s="506"/>
      <c r="M517" s="506"/>
      <c r="N517" s="506"/>
      <c r="O517" s="506"/>
      <c r="P517" s="506"/>
      <c r="Q517" s="506"/>
      <c r="R517" s="506"/>
      <c r="S517" s="506"/>
      <c r="T517" s="506"/>
      <c r="U517" s="506"/>
      <c r="V517" s="506"/>
      <c r="W517" s="506"/>
      <c r="X517" s="506"/>
      <c r="Y517" s="506"/>
      <c r="Z517" s="506"/>
      <c r="AA517" s="506"/>
      <c r="AB517" s="506"/>
      <c r="AC517" s="506"/>
      <c r="AD517" s="506"/>
      <c r="AE517" s="506"/>
      <c r="AF517" s="506"/>
      <c r="AG517" s="506"/>
      <c r="AH517" s="506"/>
      <c r="AI517" s="506"/>
      <c r="AJ517" s="507"/>
      <c r="AK517" s="506"/>
      <c r="AL517" s="506"/>
      <c r="AM517" s="506"/>
      <c r="AN517" s="506"/>
      <c r="AO517" s="506"/>
      <c r="AP517" s="506"/>
      <c r="AQ517" s="506"/>
      <c r="AR517" s="506"/>
      <c r="AS517" s="506"/>
      <c r="AT517" s="506"/>
      <c r="AU517" s="506"/>
      <c r="AV517" s="506"/>
      <c r="AW517" s="506"/>
      <c r="AX517" s="507"/>
      <c r="AY517" s="506"/>
      <c r="AZ517" s="506"/>
      <c r="BA517" s="506"/>
      <c r="BB517" s="506"/>
      <c r="BC517" s="506"/>
      <c r="BD517" s="506"/>
      <c r="BE517" s="506"/>
      <c r="BF517" s="506"/>
      <c r="BG517" s="506"/>
      <c r="BH517" s="506"/>
      <c r="BI517" s="506"/>
      <c r="BJ517" s="506"/>
      <c r="BK517" s="507"/>
      <c r="BL517" s="506"/>
      <c r="BM517" s="506"/>
      <c r="BN517" s="506"/>
      <c r="BO517" s="506"/>
      <c r="BP517" s="506"/>
      <c r="BQ517" s="506"/>
      <c r="BR517" s="506"/>
      <c r="BS517" s="506"/>
      <c r="BT517" s="506"/>
      <c r="BU517" s="506"/>
      <c r="BV517" s="506"/>
      <c r="BW517" s="506"/>
      <c r="BX517" s="506"/>
      <c r="BZ517" s="506"/>
      <c r="CA517" s="506"/>
      <c r="CD517" s="506"/>
      <c r="CE517" s="506"/>
    </row>
    <row r="518" spans="1:83" ht="11.25" customHeight="1">
      <c r="A518" s="506"/>
      <c r="B518" s="507"/>
      <c r="C518" s="507"/>
      <c r="D518" s="507"/>
      <c r="E518" s="506"/>
      <c r="F518" s="506"/>
      <c r="G518" s="506"/>
      <c r="H518" s="507"/>
      <c r="I518" s="506"/>
      <c r="J518" s="506"/>
      <c r="K518" s="506"/>
      <c r="L518" s="506"/>
      <c r="M518" s="506"/>
      <c r="N518" s="506"/>
      <c r="O518" s="506"/>
      <c r="P518" s="506"/>
      <c r="Q518" s="506"/>
      <c r="R518" s="506"/>
      <c r="S518" s="506"/>
      <c r="T518" s="506"/>
      <c r="U518" s="506"/>
      <c r="V518" s="506"/>
      <c r="W518" s="506"/>
      <c r="X518" s="506"/>
      <c r="Y518" s="506"/>
      <c r="Z518" s="506"/>
      <c r="AA518" s="506"/>
      <c r="AB518" s="506"/>
      <c r="AC518" s="506"/>
      <c r="AD518" s="506"/>
      <c r="AE518" s="506"/>
      <c r="AF518" s="506"/>
      <c r="AG518" s="506"/>
      <c r="AH518" s="506"/>
      <c r="AI518" s="506"/>
      <c r="AJ518" s="507"/>
      <c r="AK518" s="506"/>
      <c r="AL518" s="506"/>
      <c r="AM518" s="506"/>
      <c r="AN518" s="506"/>
      <c r="AO518" s="506"/>
      <c r="AP518" s="506"/>
      <c r="AQ518" s="506"/>
      <c r="AR518" s="506"/>
      <c r="AS518" s="506"/>
      <c r="AT518" s="506"/>
      <c r="AU518" s="506"/>
      <c r="AV518" s="506"/>
      <c r="AW518" s="506"/>
      <c r="AX518" s="507"/>
      <c r="AY518" s="506"/>
      <c r="AZ518" s="506"/>
      <c r="BA518" s="506"/>
      <c r="BB518" s="506"/>
      <c r="BC518" s="506"/>
      <c r="BD518" s="506"/>
      <c r="BE518" s="506"/>
      <c r="BF518" s="506"/>
      <c r="BG518" s="506"/>
      <c r="BH518" s="506"/>
      <c r="BI518" s="506"/>
      <c r="BJ518" s="506"/>
      <c r="BK518" s="507"/>
      <c r="BL518" s="506"/>
      <c r="BM518" s="506"/>
      <c r="BN518" s="506"/>
      <c r="BO518" s="506"/>
      <c r="BP518" s="506"/>
      <c r="BQ518" s="506"/>
      <c r="BR518" s="506"/>
      <c r="BS518" s="506"/>
      <c r="BT518" s="506"/>
      <c r="BU518" s="506"/>
      <c r="BV518" s="506"/>
      <c r="BW518" s="506"/>
      <c r="BX518" s="506"/>
      <c r="BZ518" s="506"/>
      <c r="CA518" s="506"/>
      <c r="CD518" s="506"/>
      <c r="CE518" s="506"/>
    </row>
    <row r="519" spans="1:83" ht="11.25" customHeight="1">
      <c r="A519" s="506"/>
      <c r="B519" s="507"/>
      <c r="C519" s="507"/>
      <c r="D519" s="507"/>
      <c r="E519" s="506"/>
      <c r="F519" s="506"/>
      <c r="G519" s="506"/>
      <c r="H519" s="507"/>
      <c r="I519" s="506"/>
      <c r="J519" s="506"/>
      <c r="K519" s="506"/>
      <c r="L519" s="506"/>
      <c r="M519" s="506"/>
      <c r="N519" s="506"/>
      <c r="O519" s="506"/>
      <c r="P519" s="506"/>
      <c r="Q519" s="506"/>
      <c r="R519" s="506"/>
      <c r="S519" s="506"/>
      <c r="T519" s="506"/>
      <c r="U519" s="506"/>
      <c r="V519" s="506"/>
      <c r="W519" s="506"/>
      <c r="X519" s="506"/>
      <c r="Y519" s="506"/>
      <c r="Z519" s="506"/>
      <c r="AA519" s="506"/>
      <c r="AB519" s="506"/>
      <c r="AC519" s="506"/>
      <c r="AD519" s="506"/>
      <c r="AE519" s="506"/>
      <c r="AF519" s="506"/>
      <c r="AG519" s="506"/>
      <c r="AH519" s="506"/>
      <c r="AI519" s="506"/>
      <c r="AJ519" s="507"/>
      <c r="AK519" s="506"/>
      <c r="AL519" s="506"/>
      <c r="AM519" s="506"/>
      <c r="AN519" s="506"/>
      <c r="AO519" s="506"/>
      <c r="AP519" s="506"/>
      <c r="AQ519" s="506"/>
      <c r="AR519" s="506"/>
      <c r="AS519" s="506"/>
      <c r="AT519" s="506"/>
      <c r="AU519" s="506"/>
      <c r="AV519" s="506"/>
      <c r="AW519" s="506"/>
      <c r="AX519" s="507"/>
      <c r="AY519" s="506"/>
      <c r="AZ519" s="506"/>
      <c r="BA519" s="506"/>
      <c r="BB519" s="506"/>
      <c r="BC519" s="506"/>
      <c r="BD519" s="506"/>
      <c r="BE519" s="506"/>
      <c r="BF519" s="506"/>
      <c r="BG519" s="506"/>
      <c r="BH519" s="506"/>
      <c r="BI519" s="506"/>
      <c r="BJ519" s="506"/>
      <c r="BK519" s="507"/>
      <c r="BL519" s="506"/>
      <c r="BM519" s="506"/>
      <c r="BN519" s="506"/>
      <c r="BO519" s="506"/>
      <c r="BP519" s="506"/>
      <c r="BQ519" s="506"/>
      <c r="BR519" s="506"/>
      <c r="BS519" s="506"/>
      <c r="BT519" s="506"/>
      <c r="BU519" s="506"/>
      <c r="BV519" s="506"/>
      <c r="BW519" s="506"/>
      <c r="BX519" s="506"/>
      <c r="BZ519" s="506"/>
      <c r="CA519" s="506"/>
      <c r="CD519" s="506"/>
      <c r="CE519" s="506"/>
    </row>
    <row r="520" spans="1:83" ht="11.25" customHeight="1">
      <c r="A520" s="506"/>
      <c r="B520" s="507"/>
      <c r="C520" s="507"/>
      <c r="D520" s="507"/>
      <c r="E520" s="506"/>
      <c r="F520" s="506"/>
      <c r="G520" s="506"/>
      <c r="H520" s="507"/>
      <c r="I520" s="506"/>
      <c r="J520" s="506"/>
      <c r="K520" s="506"/>
      <c r="L520" s="506"/>
      <c r="M520" s="506"/>
      <c r="N520" s="506"/>
      <c r="O520" s="506"/>
      <c r="P520" s="506"/>
      <c r="Q520" s="506"/>
      <c r="R520" s="506"/>
      <c r="S520" s="506"/>
      <c r="T520" s="506"/>
      <c r="U520" s="506"/>
      <c r="V520" s="506"/>
      <c r="W520" s="506"/>
      <c r="X520" s="506"/>
      <c r="Y520" s="506"/>
      <c r="Z520" s="506"/>
      <c r="AA520" s="506"/>
      <c r="AB520" s="506"/>
      <c r="AC520" s="506"/>
      <c r="AD520" s="506"/>
      <c r="AE520" s="506"/>
      <c r="AF520" s="506"/>
      <c r="AG520" s="506"/>
      <c r="AH520" s="506"/>
      <c r="AI520" s="506"/>
      <c r="AJ520" s="507"/>
      <c r="AK520" s="506"/>
      <c r="AL520" s="506"/>
      <c r="AM520" s="506"/>
      <c r="AN520" s="506"/>
      <c r="AO520" s="506"/>
      <c r="AP520" s="506"/>
      <c r="AQ520" s="506"/>
      <c r="AR520" s="506"/>
      <c r="AS520" s="506"/>
      <c r="AT520" s="506"/>
      <c r="AU520" s="506"/>
      <c r="AV520" s="506"/>
      <c r="AW520" s="506"/>
      <c r="AX520" s="507"/>
      <c r="AY520" s="506"/>
      <c r="AZ520" s="506"/>
      <c r="BA520" s="506"/>
      <c r="BB520" s="506"/>
      <c r="BC520" s="506"/>
      <c r="BD520" s="506"/>
      <c r="BE520" s="506"/>
      <c r="BF520" s="506"/>
      <c r="BG520" s="506"/>
      <c r="BH520" s="506"/>
      <c r="BI520" s="506"/>
      <c r="BJ520" s="506"/>
      <c r="BK520" s="507"/>
      <c r="BL520" s="506"/>
      <c r="BM520" s="506"/>
      <c r="BN520" s="506"/>
      <c r="BO520" s="506"/>
      <c r="BP520" s="506"/>
      <c r="BQ520" s="506"/>
      <c r="BR520" s="506"/>
      <c r="BS520" s="506"/>
      <c r="BT520" s="506"/>
      <c r="BU520" s="506"/>
      <c r="BV520" s="506"/>
      <c r="BW520" s="506"/>
      <c r="BX520" s="506"/>
      <c r="BZ520" s="506"/>
      <c r="CA520" s="506"/>
      <c r="CD520" s="506"/>
      <c r="CE520" s="506"/>
    </row>
    <row r="521" spans="1:83" ht="11.25" customHeight="1">
      <c r="A521" s="506"/>
      <c r="B521" s="507"/>
      <c r="C521" s="507"/>
      <c r="D521" s="507"/>
      <c r="E521" s="506"/>
      <c r="F521" s="506"/>
      <c r="G521" s="506"/>
      <c r="H521" s="507"/>
      <c r="I521" s="506"/>
      <c r="J521" s="506"/>
      <c r="K521" s="506"/>
      <c r="L521" s="506"/>
      <c r="M521" s="506"/>
      <c r="N521" s="506"/>
      <c r="O521" s="506"/>
      <c r="P521" s="506"/>
      <c r="Q521" s="506"/>
      <c r="R521" s="506"/>
      <c r="S521" s="506"/>
      <c r="T521" s="506"/>
      <c r="U521" s="506"/>
      <c r="V521" s="506"/>
      <c r="W521" s="506"/>
      <c r="X521" s="506"/>
      <c r="Y521" s="506"/>
      <c r="Z521" s="506"/>
      <c r="AA521" s="506"/>
      <c r="AB521" s="506"/>
      <c r="AC521" s="506"/>
      <c r="AD521" s="506"/>
      <c r="AE521" s="506"/>
      <c r="AF521" s="506"/>
      <c r="AG521" s="506"/>
      <c r="AH521" s="506"/>
      <c r="AI521" s="506"/>
      <c r="AJ521" s="507"/>
      <c r="AK521" s="506"/>
      <c r="AL521" s="506"/>
      <c r="AM521" s="506"/>
      <c r="AN521" s="506"/>
      <c r="AO521" s="506"/>
      <c r="AP521" s="506"/>
      <c r="AQ521" s="506"/>
      <c r="AR521" s="506"/>
      <c r="AS521" s="506"/>
      <c r="AT521" s="506"/>
      <c r="AU521" s="506"/>
      <c r="AV521" s="506"/>
      <c r="AW521" s="506"/>
      <c r="AX521" s="507"/>
      <c r="AY521" s="506"/>
      <c r="AZ521" s="506"/>
      <c r="BA521" s="506"/>
      <c r="BB521" s="506"/>
      <c r="BC521" s="506"/>
      <c r="BD521" s="506"/>
      <c r="BE521" s="506"/>
      <c r="BF521" s="506"/>
      <c r="BG521" s="506"/>
      <c r="BH521" s="506"/>
      <c r="BI521" s="506"/>
      <c r="BJ521" s="506"/>
      <c r="BK521" s="507"/>
      <c r="BL521" s="506"/>
      <c r="BM521" s="506"/>
      <c r="BN521" s="506"/>
      <c r="BO521" s="506"/>
      <c r="BP521" s="506"/>
      <c r="BQ521" s="506"/>
      <c r="BR521" s="506"/>
      <c r="BS521" s="506"/>
      <c r="BT521" s="506"/>
      <c r="BU521" s="506"/>
      <c r="BV521" s="506"/>
      <c r="BW521" s="506"/>
      <c r="BX521" s="506"/>
      <c r="BZ521" s="506"/>
      <c r="CA521" s="506"/>
      <c r="CD521" s="506"/>
      <c r="CE521" s="506"/>
    </row>
    <row r="522" spans="1:83" ht="11.25" customHeight="1">
      <c r="A522" s="506"/>
      <c r="B522" s="507"/>
      <c r="C522" s="507"/>
      <c r="D522" s="507"/>
      <c r="E522" s="506"/>
      <c r="F522" s="506"/>
      <c r="G522" s="506"/>
      <c r="H522" s="507"/>
      <c r="I522" s="506"/>
      <c r="J522" s="506"/>
      <c r="K522" s="506"/>
      <c r="L522" s="506"/>
      <c r="M522" s="506"/>
      <c r="N522" s="506"/>
      <c r="O522" s="506"/>
      <c r="P522" s="506"/>
      <c r="Q522" s="506"/>
      <c r="R522" s="506"/>
      <c r="S522" s="506"/>
      <c r="T522" s="506"/>
      <c r="U522" s="506"/>
      <c r="V522" s="506"/>
      <c r="W522" s="506"/>
      <c r="X522" s="506"/>
      <c r="Y522" s="506"/>
      <c r="Z522" s="506"/>
      <c r="AA522" s="506"/>
      <c r="AB522" s="506"/>
      <c r="AC522" s="506"/>
      <c r="AD522" s="506"/>
      <c r="AE522" s="506"/>
      <c r="AF522" s="506"/>
      <c r="AG522" s="506"/>
      <c r="AH522" s="506"/>
      <c r="AI522" s="506"/>
      <c r="AJ522" s="507"/>
      <c r="AK522" s="506"/>
      <c r="AL522" s="506"/>
      <c r="AM522" s="506"/>
      <c r="AN522" s="506"/>
      <c r="AO522" s="506"/>
      <c r="AP522" s="506"/>
      <c r="AQ522" s="506"/>
      <c r="AR522" s="506"/>
      <c r="AS522" s="506"/>
      <c r="AT522" s="506"/>
      <c r="AU522" s="506"/>
      <c r="AV522" s="506"/>
      <c r="AW522" s="506"/>
      <c r="AX522" s="507"/>
      <c r="AY522" s="506"/>
      <c r="AZ522" s="506"/>
      <c r="BA522" s="506"/>
      <c r="BB522" s="506"/>
      <c r="BC522" s="506"/>
      <c r="BD522" s="506"/>
      <c r="BE522" s="506"/>
      <c r="BF522" s="506"/>
      <c r="BG522" s="506"/>
      <c r="BH522" s="506"/>
      <c r="BI522" s="506"/>
      <c r="BJ522" s="506"/>
      <c r="BK522" s="507"/>
      <c r="BL522" s="506"/>
      <c r="BM522" s="506"/>
      <c r="BN522" s="506"/>
      <c r="BO522" s="506"/>
      <c r="BP522" s="506"/>
      <c r="BQ522" s="506"/>
      <c r="BR522" s="506"/>
      <c r="BS522" s="506"/>
      <c r="BT522" s="506"/>
      <c r="BU522" s="506"/>
      <c r="BV522" s="506"/>
      <c r="BW522" s="506"/>
      <c r="BX522" s="506"/>
      <c r="BZ522" s="506"/>
      <c r="CA522" s="506"/>
      <c r="CD522" s="506"/>
      <c r="CE522" s="506"/>
    </row>
    <row r="523" spans="1:83" ht="11.25" customHeight="1">
      <c r="A523" s="506"/>
      <c r="B523" s="507"/>
      <c r="C523" s="507"/>
      <c r="D523" s="507"/>
      <c r="E523" s="506"/>
      <c r="F523" s="506"/>
      <c r="G523" s="506"/>
      <c r="H523" s="507"/>
      <c r="I523" s="506"/>
      <c r="J523" s="506"/>
      <c r="K523" s="506"/>
      <c r="L523" s="506"/>
      <c r="M523" s="506"/>
      <c r="N523" s="506"/>
      <c r="O523" s="506"/>
      <c r="P523" s="506"/>
      <c r="Q523" s="506"/>
      <c r="R523" s="506"/>
      <c r="S523" s="506"/>
      <c r="T523" s="506"/>
      <c r="U523" s="506"/>
      <c r="V523" s="506"/>
      <c r="W523" s="506"/>
      <c r="X523" s="506"/>
      <c r="Y523" s="506"/>
      <c r="Z523" s="506"/>
      <c r="AA523" s="506"/>
      <c r="AB523" s="506"/>
      <c r="AC523" s="506"/>
      <c r="AD523" s="506"/>
      <c r="AE523" s="506"/>
      <c r="AF523" s="506"/>
      <c r="AG523" s="506"/>
      <c r="AH523" s="506"/>
      <c r="AI523" s="506"/>
      <c r="AJ523" s="507"/>
      <c r="AK523" s="506"/>
      <c r="AL523" s="506"/>
      <c r="AM523" s="506"/>
      <c r="AN523" s="506"/>
      <c r="AO523" s="506"/>
      <c r="AP523" s="506"/>
      <c r="AQ523" s="506"/>
      <c r="AR523" s="506"/>
      <c r="AS523" s="506"/>
      <c r="AT523" s="506"/>
      <c r="AU523" s="506"/>
      <c r="AV523" s="506"/>
      <c r="AW523" s="506"/>
      <c r="AX523" s="507"/>
      <c r="AY523" s="506"/>
      <c r="AZ523" s="506"/>
      <c r="BA523" s="506"/>
      <c r="BB523" s="506"/>
      <c r="BC523" s="506"/>
      <c r="BD523" s="506"/>
      <c r="BE523" s="506"/>
      <c r="BF523" s="506"/>
      <c r="BG523" s="506"/>
      <c r="BH523" s="506"/>
      <c r="BI523" s="506"/>
      <c r="BJ523" s="506"/>
      <c r="BK523" s="507"/>
      <c r="BL523" s="506"/>
      <c r="BM523" s="506"/>
      <c r="BN523" s="506"/>
      <c r="BO523" s="506"/>
      <c r="BP523" s="506"/>
      <c r="BQ523" s="506"/>
      <c r="BR523" s="506"/>
      <c r="BS523" s="506"/>
      <c r="BT523" s="506"/>
      <c r="BU523" s="506"/>
      <c r="BV523" s="506"/>
      <c r="BW523" s="506"/>
      <c r="BX523" s="506"/>
      <c r="BZ523" s="506"/>
      <c r="CA523" s="506"/>
      <c r="CD523" s="506"/>
      <c r="CE523" s="506"/>
    </row>
    <row r="524" spans="1:83" ht="11.25" customHeight="1">
      <c r="A524" s="506"/>
      <c r="B524" s="507"/>
      <c r="C524" s="507"/>
      <c r="D524" s="507"/>
      <c r="E524" s="506"/>
      <c r="F524" s="506"/>
      <c r="G524" s="506"/>
      <c r="H524" s="507"/>
      <c r="I524" s="506"/>
      <c r="J524" s="506"/>
      <c r="K524" s="506"/>
      <c r="L524" s="506"/>
      <c r="M524" s="506"/>
      <c r="N524" s="506"/>
      <c r="O524" s="506"/>
      <c r="P524" s="506"/>
      <c r="Q524" s="506"/>
      <c r="R524" s="506"/>
      <c r="S524" s="506"/>
      <c r="T524" s="506"/>
      <c r="U524" s="506"/>
      <c r="V524" s="506"/>
      <c r="W524" s="506"/>
      <c r="X524" s="506"/>
      <c r="Y524" s="506"/>
      <c r="Z524" s="506"/>
      <c r="AA524" s="506"/>
      <c r="AB524" s="506"/>
      <c r="AC524" s="506"/>
      <c r="AD524" s="506"/>
      <c r="AE524" s="506"/>
      <c r="AF524" s="506"/>
      <c r="AG524" s="506"/>
      <c r="AH524" s="506"/>
      <c r="AI524" s="506"/>
      <c r="AJ524" s="507"/>
      <c r="AK524" s="506"/>
      <c r="AL524" s="506"/>
      <c r="AM524" s="506"/>
      <c r="AN524" s="506"/>
      <c r="AO524" s="506"/>
      <c r="AP524" s="506"/>
      <c r="AQ524" s="506"/>
      <c r="AR524" s="506"/>
      <c r="AS524" s="506"/>
      <c r="AT524" s="506"/>
      <c r="AU524" s="506"/>
      <c r="AV524" s="506"/>
      <c r="AW524" s="506"/>
      <c r="AX524" s="507"/>
      <c r="AY524" s="506"/>
      <c r="AZ524" s="506"/>
      <c r="BA524" s="506"/>
      <c r="BB524" s="506"/>
      <c r="BC524" s="506"/>
      <c r="BD524" s="506"/>
      <c r="BE524" s="506"/>
      <c r="BF524" s="506"/>
      <c r="BG524" s="506"/>
      <c r="BH524" s="506"/>
      <c r="BI524" s="506"/>
      <c r="BJ524" s="506"/>
      <c r="BK524" s="507"/>
      <c r="BL524" s="506"/>
      <c r="BM524" s="506"/>
      <c r="BN524" s="506"/>
      <c r="BO524" s="506"/>
      <c r="BP524" s="506"/>
      <c r="BQ524" s="506"/>
      <c r="BR524" s="506"/>
      <c r="BS524" s="506"/>
      <c r="BT524" s="506"/>
      <c r="BU524" s="506"/>
      <c r="BV524" s="506"/>
      <c r="BW524" s="506"/>
      <c r="BX524" s="506"/>
      <c r="BZ524" s="506"/>
      <c r="CA524" s="506"/>
      <c r="CD524" s="506"/>
      <c r="CE524" s="506"/>
    </row>
    <row r="525" spans="1:83" ht="11.25" customHeight="1">
      <c r="A525" s="506"/>
      <c r="B525" s="507"/>
      <c r="C525" s="507"/>
      <c r="D525" s="507"/>
      <c r="E525" s="506"/>
      <c r="F525" s="506"/>
      <c r="G525" s="506"/>
      <c r="H525" s="507"/>
      <c r="I525" s="506"/>
      <c r="J525" s="506"/>
      <c r="K525" s="506"/>
      <c r="L525" s="506"/>
      <c r="M525" s="506"/>
      <c r="N525" s="506"/>
      <c r="O525" s="506"/>
      <c r="P525" s="506"/>
      <c r="Q525" s="506"/>
      <c r="R525" s="506"/>
      <c r="S525" s="506"/>
      <c r="T525" s="506"/>
      <c r="U525" s="506"/>
      <c r="V525" s="506"/>
      <c r="W525" s="506"/>
      <c r="X525" s="506"/>
      <c r="Y525" s="506"/>
      <c r="Z525" s="506"/>
      <c r="AA525" s="506"/>
      <c r="AB525" s="506"/>
      <c r="AC525" s="506"/>
      <c r="AD525" s="506"/>
      <c r="AE525" s="506"/>
      <c r="AF525" s="506"/>
      <c r="AG525" s="506"/>
      <c r="AH525" s="506"/>
      <c r="AI525" s="506"/>
      <c r="AJ525" s="507"/>
      <c r="AK525" s="506"/>
      <c r="AL525" s="506"/>
      <c r="AM525" s="506"/>
      <c r="AN525" s="506"/>
      <c r="AO525" s="506"/>
      <c r="AP525" s="506"/>
      <c r="AQ525" s="506"/>
      <c r="AR525" s="506"/>
      <c r="AS525" s="506"/>
      <c r="AT525" s="506"/>
      <c r="AU525" s="506"/>
      <c r="AV525" s="506"/>
      <c r="AW525" s="506"/>
      <c r="AX525" s="507"/>
      <c r="AY525" s="506"/>
      <c r="AZ525" s="506"/>
      <c r="BA525" s="506"/>
      <c r="BB525" s="506"/>
      <c r="BC525" s="506"/>
      <c r="BD525" s="506"/>
      <c r="BE525" s="506"/>
      <c r="BF525" s="506"/>
      <c r="BG525" s="506"/>
      <c r="BH525" s="506"/>
      <c r="BI525" s="506"/>
      <c r="BJ525" s="506"/>
      <c r="BK525" s="507"/>
      <c r="BL525" s="506"/>
      <c r="BM525" s="506"/>
      <c r="BN525" s="506"/>
      <c r="BO525" s="506"/>
      <c r="BP525" s="506"/>
      <c r="BQ525" s="506"/>
      <c r="BR525" s="506"/>
      <c r="BS525" s="506"/>
      <c r="BT525" s="506"/>
      <c r="BU525" s="506"/>
      <c r="BV525" s="506"/>
      <c r="BW525" s="506"/>
      <c r="BX525" s="506"/>
      <c r="BZ525" s="506"/>
      <c r="CA525" s="506"/>
      <c r="CD525" s="506"/>
      <c r="CE525" s="506"/>
    </row>
    <row r="526" spans="1:83" ht="11.25" customHeight="1">
      <c r="A526" s="506"/>
      <c r="B526" s="507"/>
      <c r="C526" s="507"/>
      <c r="D526" s="507"/>
      <c r="E526" s="506"/>
      <c r="F526" s="506"/>
      <c r="G526" s="506"/>
      <c r="H526" s="507"/>
      <c r="I526" s="506"/>
      <c r="J526" s="506"/>
      <c r="K526" s="506"/>
      <c r="L526" s="506"/>
      <c r="M526" s="506"/>
      <c r="N526" s="506"/>
      <c r="O526" s="506"/>
      <c r="P526" s="506"/>
      <c r="Q526" s="506"/>
      <c r="R526" s="506"/>
      <c r="S526" s="506"/>
      <c r="T526" s="506"/>
      <c r="U526" s="506"/>
      <c r="V526" s="506"/>
      <c r="W526" s="506"/>
      <c r="X526" s="506"/>
      <c r="Y526" s="506"/>
      <c r="Z526" s="506"/>
      <c r="AA526" s="506"/>
      <c r="AB526" s="506"/>
      <c r="AC526" s="506"/>
      <c r="AD526" s="506"/>
      <c r="AE526" s="506"/>
      <c r="AF526" s="506"/>
      <c r="AG526" s="506"/>
      <c r="AH526" s="506"/>
      <c r="AI526" s="506"/>
      <c r="AJ526" s="507"/>
      <c r="AK526" s="506"/>
      <c r="AL526" s="506"/>
      <c r="AM526" s="506"/>
      <c r="AN526" s="506"/>
      <c r="AO526" s="506"/>
      <c r="AP526" s="506"/>
      <c r="AQ526" s="506"/>
      <c r="AR526" s="506"/>
      <c r="AS526" s="506"/>
      <c r="AT526" s="506"/>
      <c r="AU526" s="506"/>
      <c r="AV526" s="506"/>
      <c r="AW526" s="506"/>
      <c r="AX526" s="507"/>
      <c r="AY526" s="506"/>
      <c r="AZ526" s="506"/>
      <c r="BA526" s="506"/>
      <c r="BB526" s="506"/>
      <c r="BC526" s="506"/>
      <c r="BD526" s="506"/>
      <c r="BE526" s="506"/>
      <c r="BF526" s="506"/>
      <c r="BG526" s="506"/>
      <c r="BH526" s="506"/>
      <c r="BI526" s="506"/>
      <c r="BJ526" s="506"/>
      <c r="BK526" s="507"/>
      <c r="BL526" s="506"/>
      <c r="BM526" s="506"/>
      <c r="BN526" s="506"/>
      <c r="BO526" s="506"/>
      <c r="BP526" s="506"/>
      <c r="BQ526" s="506"/>
      <c r="BR526" s="506"/>
      <c r="BS526" s="506"/>
      <c r="BT526" s="506"/>
      <c r="BU526" s="506"/>
      <c r="BV526" s="506"/>
      <c r="BW526" s="506"/>
      <c r="BX526" s="506"/>
      <c r="BZ526" s="506"/>
      <c r="CA526" s="506"/>
      <c r="CD526" s="506"/>
      <c r="CE526" s="506"/>
    </row>
    <row r="527" spans="1:83" ht="11.25" customHeight="1">
      <c r="A527" s="506"/>
      <c r="B527" s="507"/>
      <c r="C527" s="507"/>
      <c r="D527" s="507"/>
      <c r="E527" s="506"/>
      <c r="F527" s="506"/>
      <c r="G527" s="506"/>
      <c r="H527" s="507"/>
      <c r="I527" s="506"/>
      <c r="J527" s="506"/>
      <c r="K527" s="506"/>
      <c r="L527" s="506"/>
      <c r="M527" s="506"/>
      <c r="N527" s="506"/>
      <c r="O527" s="506"/>
      <c r="P527" s="506"/>
      <c r="Q527" s="506"/>
      <c r="R527" s="506"/>
      <c r="S527" s="506"/>
      <c r="T527" s="506"/>
      <c r="U527" s="506"/>
      <c r="V527" s="506"/>
      <c r="W527" s="506"/>
      <c r="X527" s="506"/>
      <c r="Y527" s="506"/>
      <c r="Z527" s="506"/>
      <c r="AA527" s="506"/>
      <c r="AB527" s="506"/>
      <c r="AC527" s="506"/>
      <c r="AD527" s="506"/>
      <c r="AE527" s="506"/>
      <c r="AF527" s="506"/>
      <c r="AG527" s="506"/>
      <c r="AH527" s="506"/>
      <c r="AI527" s="506"/>
      <c r="AJ527" s="507"/>
      <c r="AK527" s="506"/>
      <c r="AL527" s="506"/>
      <c r="AM527" s="506"/>
      <c r="AN527" s="506"/>
      <c r="AO527" s="506"/>
      <c r="AP527" s="506"/>
      <c r="AQ527" s="506"/>
      <c r="AR527" s="506"/>
      <c r="AS527" s="506"/>
      <c r="AT527" s="506"/>
      <c r="AU527" s="506"/>
      <c r="AV527" s="506"/>
      <c r="AW527" s="506"/>
      <c r="AX527" s="507"/>
      <c r="AY527" s="506"/>
      <c r="AZ527" s="506"/>
      <c r="BA527" s="506"/>
      <c r="BB527" s="506"/>
      <c r="BC527" s="506"/>
      <c r="BD527" s="506"/>
      <c r="BE527" s="506"/>
      <c r="BF527" s="506"/>
      <c r="BG527" s="506"/>
      <c r="BH527" s="506"/>
      <c r="BI527" s="506"/>
      <c r="BJ527" s="506"/>
      <c r="BK527" s="507"/>
      <c r="BL527" s="506"/>
      <c r="BM527" s="506"/>
      <c r="BN527" s="506"/>
      <c r="BO527" s="506"/>
      <c r="BP527" s="506"/>
      <c r="BQ527" s="506"/>
      <c r="BR527" s="506"/>
      <c r="BS527" s="506"/>
      <c r="BT527" s="506"/>
      <c r="BU527" s="506"/>
      <c r="BV527" s="506"/>
      <c r="BW527" s="506"/>
      <c r="BX527" s="506"/>
      <c r="BZ527" s="506"/>
      <c r="CA527" s="506"/>
      <c r="CD527" s="506"/>
      <c r="CE527" s="506"/>
    </row>
    <row r="528" spans="1:83" ht="11.25" customHeight="1">
      <c r="A528" s="506"/>
      <c r="B528" s="507"/>
      <c r="C528" s="507"/>
      <c r="D528" s="507"/>
      <c r="E528" s="506"/>
      <c r="F528" s="506"/>
      <c r="G528" s="506"/>
      <c r="H528" s="507"/>
      <c r="I528" s="506"/>
      <c r="J528" s="506"/>
      <c r="K528" s="506"/>
      <c r="L528" s="506"/>
      <c r="M528" s="506"/>
      <c r="N528" s="506"/>
      <c r="O528" s="506"/>
      <c r="P528" s="506"/>
      <c r="Q528" s="506"/>
      <c r="R528" s="506"/>
      <c r="S528" s="506"/>
      <c r="T528" s="506"/>
      <c r="U528" s="506"/>
      <c r="V528" s="506"/>
      <c r="W528" s="506"/>
      <c r="X528" s="506"/>
      <c r="Y528" s="506"/>
      <c r="Z528" s="506"/>
      <c r="AA528" s="506"/>
      <c r="AB528" s="506"/>
      <c r="AC528" s="506"/>
      <c r="AD528" s="506"/>
      <c r="AE528" s="506"/>
      <c r="AF528" s="506"/>
      <c r="AG528" s="506"/>
      <c r="AH528" s="506"/>
      <c r="AI528" s="506"/>
      <c r="AJ528" s="507"/>
      <c r="AK528" s="506"/>
      <c r="AL528" s="506"/>
      <c r="AM528" s="506"/>
      <c r="AN528" s="506"/>
      <c r="AO528" s="506"/>
      <c r="AP528" s="506"/>
      <c r="AQ528" s="506"/>
      <c r="AR528" s="506"/>
      <c r="AS528" s="506"/>
      <c r="AT528" s="506"/>
      <c r="AU528" s="506"/>
      <c r="AV528" s="506"/>
      <c r="AW528" s="506"/>
      <c r="AX528" s="507"/>
      <c r="AY528" s="506"/>
      <c r="AZ528" s="506"/>
      <c r="BA528" s="506"/>
      <c r="BB528" s="506"/>
      <c r="BC528" s="506"/>
      <c r="BD528" s="506"/>
      <c r="BE528" s="506"/>
      <c r="BF528" s="506"/>
      <c r="BG528" s="506"/>
      <c r="BH528" s="506"/>
      <c r="BI528" s="506"/>
      <c r="BJ528" s="506"/>
      <c r="BK528" s="507"/>
      <c r="BL528" s="506"/>
      <c r="BM528" s="506"/>
      <c r="BN528" s="506"/>
      <c r="BO528" s="506"/>
      <c r="BP528" s="506"/>
      <c r="BQ528" s="506"/>
      <c r="BR528" s="506"/>
      <c r="BS528" s="506"/>
      <c r="BT528" s="506"/>
      <c r="BU528" s="506"/>
      <c r="BV528" s="506"/>
      <c r="BW528" s="506"/>
      <c r="BX528" s="506"/>
      <c r="BZ528" s="506"/>
      <c r="CA528" s="506"/>
      <c r="CD528" s="506"/>
      <c r="CE528" s="506"/>
    </row>
    <row r="529" spans="1:83" ht="11.25" customHeight="1">
      <c r="A529" s="506"/>
      <c r="B529" s="507"/>
      <c r="C529" s="507"/>
      <c r="D529" s="507"/>
      <c r="E529" s="506"/>
      <c r="F529" s="506"/>
      <c r="G529" s="506"/>
      <c r="H529" s="507"/>
      <c r="I529" s="506"/>
      <c r="J529" s="506"/>
      <c r="K529" s="506"/>
      <c r="L529" s="506"/>
      <c r="M529" s="506"/>
      <c r="N529" s="506"/>
      <c r="O529" s="506"/>
      <c r="P529" s="506"/>
      <c r="Q529" s="506"/>
      <c r="R529" s="506"/>
      <c r="S529" s="506"/>
      <c r="T529" s="506"/>
      <c r="U529" s="506"/>
      <c r="V529" s="506"/>
      <c r="W529" s="506"/>
      <c r="X529" s="506"/>
      <c r="Y529" s="506"/>
      <c r="Z529" s="506"/>
      <c r="AA529" s="506"/>
      <c r="AB529" s="506"/>
      <c r="AC529" s="506"/>
      <c r="AD529" s="506"/>
      <c r="AE529" s="506"/>
      <c r="AF529" s="506"/>
      <c r="AG529" s="506"/>
      <c r="AH529" s="506"/>
      <c r="AI529" s="506"/>
      <c r="AJ529" s="507"/>
      <c r="AK529" s="506"/>
      <c r="AL529" s="506"/>
      <c r="AM529" s="506"/>
      <c r="AN529" s="506"/>
      <c r="AO529" s="506"/>
      <c r="AP529" s="506"/>
      <c r="AQ529" s="506"/>
      <c r="AR529" s="506"/>
      <c r="AS529" s="506"/>
      <c r="AT529" s="506"/>
      <c r="AU529" s="506"/>
      <c r="AV529" s="506"/>
      <c r="AW529" s="506"/>
      <c r="AX529" s="507"/>
      <c r="AY529" s="506"/>
      <c r="AZ529" s="506"/>
      <c r="BA529" s="506"/>
      <c r="BB529" s="506"/>
      <c r="BC529" s="506"/>
      <c r="BD529" s="506"/>
      <c r="BE529" s="506"/>
      <c r="BF529" s="506"/>
      <c r="BG529" s="506"/>
      <c r="BH529" s="506"/>
      <c r="BI529" s="506"/>
      <c r="BJ529" s="506"/>
      <c r="BK529" s="507"/>
      <c r="BL529" s="506"/>
      <c r="BM529" s="506"/>
      <c r="BN529" s="506"/>
      <c r="BO529" s="506"/>
      <c r="BP529" s="506"/>
      <c r="BQ529" s="506"/>
      <c r="BR529" s="506"/>
      <c r="BS529" s="506"/>
      <c r="BT529" s="506"/>
      <c r="BU529" s="506"/>
      <c r="BV529" s="506"/>
      <c r="BW529" s="506"/>
      <c r="BX529" s="506"/>
      <c r="BZ529" s="506"/>
      <c r="CA529" s="506"/>
      <c r="CD529" s="506"/>
      <c r="CE529" s="506"/>
    </row>
    <row r="530" spans="1:83" ht="11.25" customHeight="1">
      <c r="A530" s="506"/>
      <c r="B530" s="507"/>
      <c r="C530" s="507"/>
      <c r="D530" s="507"/>
      <c r="E530" s="506"/>
      <c r="F530" s="506"/>
      <c r="G530" s="506"/>
      <c r="H530" s="507"/>
      <c r="I530" s="506"/>
      <c r="J530" s="506"/>
      <c r="K530" s="506"/>
      <c r="L530" s="506"/>
      <c r="M530" s="506"/>
      <c r="N530" s="506"/>
      <c r="O530" s="506"/>
      <c r="P530" s="506"/>
      <c r="Q530" s="506"/>
      <c r="R530" s="506"/>
      <c r="S530" s="506"/>
      <c r="T530" s="506"/>
      <c r="U530" s="506"/>
      <c r="V530" s="506"/>
      <c r="W530" s="506"/>
      <c r="X530" s="506"/>
      <c r="Y530" s="506"/>
      <c r="Z530" s="506"/>
      <c r="AA530" s="506"/>
      <c r="AB530" s="506"/>
      <c r="AC530" s="506"/>
      <c r="AD530" s="506"/>
      <c r="AE530" s="506"/>
      <c r="AF530" s="506"/>
      <c r="AG530" s="506"/>
      <c r="AH530" s="506"/>
      <c r="AI530" s="506"/>
      <c r="AJ530" s="507"/>
      <c r="AK530" s="506"/>
      <c r="AL530" s="506"/>
      <c r="AM530" s="506"/>
      <c r="AN530" s="506"/>
      <c r="AO530" s="506"/>
      <c r="AP530" s="506"/>
      <c r="AQ530" s="506"/>
      <c r="AR530" s="506"/>
      <c r="AS530" s="506"/>
      <c r="AT530" s="506"/>
      <c r="AU530" s="506"/>
      <c r="AV530" s="506"/>
      <c r="AW530" s="506"/>
      <c r="AX530" s="507"/>
      <c r="AY530" s="506"/>
      <c r="AZ530" s="506"/>
      <c r="BA530" s="506"/>
      <c r="BB530" s="506"/>
      <c r="BC530" s="506"/>
      <c r="BD530" s="506"/>
      <c r="BE530" s="506"/>
      <c r="BF530" s="506"/>
      <c r="BG530" s="506"/>
      <c r="BH530" s="506"/>
      <c r="BI530" s="506"/>
      <c r="BJ530" s="506"/>
      <c r="BK530" s="507"/>
      <c r="BL530" s="506"/>
      <c r="BM530" s="506"/>
      <c r="BN530" s="506"/>
      <c r="BO530" s="506"/>
      <c r="BP530" s="506"/>
      <c r="BQ530" s="506"/>
      <c r="BR530" s="506"/>
      <c r="BS530" s="506"/>
      <c r="BT530" s="506"/>
      <c r="BU530" s="506"/>
      <c r="BV530" s="506"/>
      <c r="BW530" s="506"/>
      <c r="BX530" s="506"/>
      <c r="BZ530" s="506"/>
      <c r="CA530" s="506"/>
      <c r="CD530" s="506"/>
      <c r="CE530" s="506"/>
    </row>
    <row r="531" spans="1:83" ht="11.25" customHeight="1">
      <c r="A531" s="506"/>
      <c r="B531" s="507"/>
      <c r="C531" s="507"/>
      <c r="D531" s="507"/>
      <c r="E531" s="506"/>
      <c r="F531" s="506"/>
      <c r="G531" s="506"/>
      <c r="H531" s="507"/>
      <c r="I531" s="506"/>
      <c r="J531" s="506"/>
      <c r="K531" s="506"/>
      <c r="L531" s="506"/>
      <c r="M531" s="506"/>
      <c r="N531" s="506"/>
      <c r="O531" s="506"/>
      <c r="P531" s="506"/>
      <c r="Q531" s="506"/>
      <c r="R531" s="506"/>
      <c r="S531" s="506"/>
      <c r="T531" s="506"/>
      <c r="U531" s="506"/>
      <c r="V531" s="506"/>
      <c r="W531" s="506"/>
      <c r="X531" s="506"/>
      <c r="Y531" s="506"/>
      <c r="Z531" s="506"/>
      <c r="AA531" s="506"/>
      <c r="AB531" s="506"/>
      <c r="AC531" s="506"/>
      <c r="AD531" s="506"/>
      <c r="AE531" s="506"/>
      <c r="AF531" s="506"/>
      <c r="AG531" s="506"/>
      <c r="AH531" s="506"/>
      <c r="AI531" s="506"/>
      <c r="AJ531" s="507"/>
      <c r="AK531" s="506"/>
      <c r="AL531" s="506"/>
      <c r="AM531" s="506"/>
      <c r="AN531" s="506"/>
      <c r="AO531" s="506"/>
      <c r="AP531" s="506"/>
      <c r="AQ531" s="506"/>
      <c r="AR531" s="506"/>
      <c r="AS531" s="506"/>
      <c r="AT531" s="506"/>
      <c r="AU531" s="506"/>
      <c r="AV531" s="506"/>
      <c r="AW531" s="506"/>
      <c r="AX531" s="507"/>
      <c r="AY531" s="506"/>
      <c r="AZ531" s="506"/>
      <c r="BA531" s="506"/>
      <c r="BB531" s="506"/>
      <c r="BC531" s="506"/>
      <c r="BD531" s="506"/>
      <c r="BE531" s="506"/>
      <c r="BF531" s="506"/>
      <c r="BG531" s="506"/>
      <c r="BH531" s="506"/>
      <c r="BI531" s="506"/>
      <c r="BJ531" s="506"/>
      <c r="BK531" s="507"/>
      <c r="BL531" s="506"/>
      <c r="BM531" s="506"/>
      <c r="BN531" s="506"/>
      <c r="BO531" s="506"/>
      <c r="BP531" s="506"/>
      <c r="BQ531" s="506"/>
      <c r="BR531" s="506"/>
      <c r="BS531" s="506"/>
      <c r="BT531" s="506"/>
      <c r="BU531" s="506"/>
      <c r="BV531" s="506"/>
      <c r="BW531" s="506"/>
      <c r="BX531" s="506"/>
      <c r="BZ531" s="506"/>
      <c r="CA531" s="506"/>
      <c r="CD531" s="506"/>
      <c r="CE531" s="506"/>
    </row>
    <row r="532" spans="1:83" ht="11.25" customHeight="1">
      <c r="A532" s="506"/>
      <c r="B532" s="507"/>
      <c r="C532" s="507"/>
      <c r="D532" s="507"/>
      <c r="E532" s="506"/>
      <c r="F532" s="506"/>
      <c r="G532" s="506"/>
      <c r="H532" s="507"/>
      <c r="I532" s="506"/>
      <c r="J532" s="506"/>
      <c r="K532" s="506"/>
      <c r="L532" s="506"/>
      <c r="M532" s="506"/>
      <c r="N532" s="506"/>
      <c r="O532" s="506"/>
      <c r="P532" s="506"/>
      <c r="Q532" s="506"/>
      <c r="R532" s="506"/>
      <c r="S532" s="506"/>
      <c r="T532" s="506"/>
      <c r="U532" s="506"/>
      <c r="V532" s="506"/>
      <c r="W532" s="506"/>
      <c r="X532" s="506"/>
      <c r="Y532" s="506"/>
      <c r="Z532" s="506"/>
      <c r="AA532" s="506"/>
      <c r="AB532" s="506"/>
      <c r="AC532" s="506"/>
      <c r="AD532" s="506"/>
      <c r="AE532" s="506"/>
      <c r="AF532" s="506"/>
      <c r="AG532" s="506"/>
      <c r="AH532" s="506"/>
      <c r="AI532" s="506"/>
      <c r="AJ532" s="507"/>
      <c r="AK532" s="506"/>
      <c r="AL532" s="506"/>
      <c r="AM532" s="506"/>
      <c r="AN532" s="506"/>
      <c r="AO532" s="506"/>
      <c r="AP532" s="506"/>
      <c r="AQ532" s="506"/>
      <c r="AR532" s="506"/>
      <c r="AS532" s="506"/>
      <c r="AT532" s="506"/>
      <c r="AU532" s="506"/>
      <c r="AV532" s="506"/>
      <c r="AW532" s="506"/>
      <c r="AX532" s="507"/>
      <c r="AY532" s="506"/>
      <c r="AZ532" s="506"/>
      <c r="BA532" s="506"/>
      <c r="BB532" s="506"/>
      <c r="BC532" s="506"/>
      <c r="BD532" s="506"/>
      <c r="BE532" s="506"/>
      <c r="BF532" s="506"/>
      <c r="BG532" s="506"/>
      <c r="BH532" s="506"/>
      <c r="BI532" s="506"/>
      <c r="BJ532" s="506"/>
      <c r="BK532" s="507"/>
      <c r="BL532" s="506"/>
      <c r="BM532" s="506"/>
      <c r="BN532" s="506"/>
      <c r="BO532" s="506"/>
      <c r="BP532" s="506"/>
      <c r="BQ532" s="506"/>
      <c r="BR532" s="506"/>
      <c r="BS532" s="506"/>
      <c r="BT532" s="506"/>
      <c r="BU532" s="506"/>
      <c r="BV532" s="506"/>
      <c r="BW532" s="506"/>
      <c r="BX532" s="506"/>
      <c r="BZ532" s="506"/>
      <c r="CA532" s="506"/>
      <c r="CD532" s="506"/>
      <c r="CE532" s="506"/>
    </row>
    <row r="533" spans="1:83" ht="11.25" customHeight="1">
      <c r="A533" s="506"/>
      <c r="B533" s="507"/>
      <c r="C533" s="507"/>
      <c r="D533" s="507"/>
      <c r="E533" s="506"/>
      <c r="F533" s="506"/>
      <c r="G533" s="506"/>
      <c r="H533" s="507"/>
      <c r="I533" s="506"/>
      <c r="J533" s="506"/>
      <c r="K533" s="506"/>
      <c r="L533" s="506"/>
      <c r="M533" s="506"/>
      <c r="N533" s="506"/>
      <c r="O533" s="506"/>
      <c r="P533" s="506"/>
      <c r="Q533" s="506"/>
      <c r="R533" s="506"/>
      <c r="S533" s="506"/>
      <c r="T533" s="506"/>
      <c r="U533" s="506"/>
      <c r="V533" s="506"/>
      <c r="W533" s="506"/>
      <c r="X533" s="506"/>
      <c r="Y533" s="506"/>
      <c r="Z533" s="506"/>
      <c r="AA533" s="506"/>
      <c r="AB533" s="506"/>
      <c r="AC533" s="506"/>
      <c r="AD533" s="506"/>
      <c r="AE533" s="506"/>
      <c r="AF533" s="506"/>
      <c r="AG533" s="506"/>
      <c r="AH533" s="506"/>
      <c r="AI533" s="506"/>
      <c r="AJ533" s="507"/>
      <c r="AK533" s="506"/>
      <c r="AL533" s="506"/>
      <c r="AM533" s="506"/>
      <c r="AN533" s="506"/>
      <c r="AO533" s="506"/>
      <c r="AP533" s="506"/>
      <c r="AQ533" s="506"/>
      <c r="AR533" s="506"/>
      <c r="AS533" s="506"/>
      <c r="AT533" s="506"/>
      <c r="AU533" s="506"/>
      <c r="AV533" s="506"/>
      <c r="AW533" s="506"/>
      <c r="AX533" s="507"/>
      <c r="AY533" s="506"/>
      <c r="AZ533" s="506"/>
      <c r="BA533" s="506"/>
      <c r="BB533" s="506"/>
      <c r="BC533" s="506"/>
      <c r="BD533" s="506"/>
      <c r="BE533" s="506"/>
      <c r="BF533" s="506"/>
      <c r="BG533" s="506"/>
      <c r="BH533" s="506"/>
      <c r="BI533" s="506"/>
      <c r="BJ533" s="506"/>
      <c r="BK533" s="507"/>
      <c r="BL533" s="506"/>
      <c r="BM533" s="506"/>
      <c r="BN533" s="506"/>
      <c r="BO533" s="506"/>
      <c r="BP533" s="506"/>
      <c r="BQ533" s="506"/>
      <c r="BR533" s="506"/>
      <c r="BS533" s="506"/>
      <c r="BT533" s="506"/>
      <c r="BU533" s="506"/>
      <c r="BV533" s="506"/>
      <c r="BW533" s="506"/>
      <c r="BX533" s="506"/>
      <c r="BZ533" s="506"/>
      <c r="CA533" s="506"/>
      <c r="CD533" s="506"/>
      <c r="CE533" s="506"/>
    </row>
    <row r="534" spans="1:83" ht="11.25" customHeight="1">
      <c r="A534" s="506"/>
      <c r="B534" s="507"/>
      <c r="C534" s="507"/>
      <c r="D534" s="507"/>
      <c r="E534" s="506"/>
      <c r="F534" s="506"/>
      <c r="G534" s="506"/>
      <c r="H534" s="507"/>
      <c r="I534" s="506"/>
      <c r="J534" s="506"/>
      <c r="K534" s="506"/>
      <c r="L534" s="506"/>
      <c r="M534" s="506"/>
      <c r="N534" s="506"/>
      <c r="O534" s="506"/>
      <c r="P534" s="506"/>
      <c r="Q534" s="506"/>
      <c r="R534" s="506"/>
      <c r="S534" s="506"/>
      <c r="T534" s="506"/>
      <c r="U534" s="506"/>
      <c r="V534" s="506"/>
      <c r="W534" s="506"/>
      <c r="X534" s="506"/>
      <c r="Y534" s="506"/>
      <c r="Z534" s="506"/>
      <c r="AA534" s="506"/>
      <c r="AB534" s="506"/>
      <c r="AC534" s="506"/>
      <c r="AD534" s="506"/>
      <c r="AE534" s="506"/>
      <c r="AF534" s="506"/>
      <c r="AG534" s="506"/>
      <c r="AH534" s="506"/>
      <c r="AI534" s="506"/>
      <c r="AJ534" s="507"/>
      <c r="AK534" s="506"/>
      <c r="AL534" s="506"/>
      <c r="AM534" s="506"/>
      <c r="AN534" s="506"/>
      <c r="AO534" s="506"/>
      <c r="AP534" s="506"/>
      <c r="AQ534" s="506"/>
      <c r="AR534" s="506"/>
      <c r="AS534" s="506"/>
      <c r="AT534" s="506"/>
      <c r="AU534" s="506"/>
      <c r="AV534" s="506"/>
      <c r="AW534" s="506"/>
      <c r="AX534" s="507"/>
      <c r="AY534" s="506"/>
      <c r="AZ534" s="506"/>
      <c r="BA534" s="506"/>
      <c r="BB534" s="506"/>
      <c r="BC534" s="506"/>
      <c r="BD534" s="506"/>
      <c r="BE534" s="506"/>
      <c r="BF534" s="506"/>
      <c r="BG534" s="506"/>
      <c r="BH534" s="506"/>
      <c r="BI534" s="506"/>
      <c r="BJ534" s="506"/>
      <c r="BK534" s="507"/>
      <c r="BL534" s="506"/>
      <c r="BM534" s="506"/>
      <c r="BN534" s="506"/>
      <c r="BO534" s="506"/>
      <c r="BP534" s="506"/>
      <c r="BQ534" s="506"/>
      <c r="BR534" s="506"/>
      <c r="BS534" s="506"/>
      <c r="BT534" s="506"/>
      <c r="BU534" s="506"/>
      <c r="BV534" s="506"/>
      <c r="BW534" s="506"/>
      <c r="BX534" s="506"/>
      <c r="BZ534" s="506"/>
      <c r="CA534" s="506"/>
      <c r="CD534" s="506"/>
      <c r="CE534" s="506"/>
    </row>
    <row r="535" spans="1:83" ht="11.25" customHeight="1">
      <c r="A535" s="506"/>
      <c r="B535" s="507"/>
      <c r="C535" s="507"/>
      <c r="D535" s="507"/>
      <c r="E535" s="506"/>
      <c r="F535" s="506"/>
      <c r="G535" s="506"/>
      <c r="H535" s="507"/>
      <c r="I535" s="506"/>
      <c r="J535" s="506"/>
      <c r="K535" s="506"/>
      <c r="L535" s="506"/>
      <c r="M535" s="506"/>
      <c r="N535" s="506"/>
      <c r="O535" s="506"/>
      <c r="P535" s="506"/>
      <c r="Q535" s="506"/>
      <c r="R535" s="506"/>
      <c r="S535" s="506"/>
      <c r="T535" s="506"/>
      <c r="U535" s="506"/>
      <c r="V535" s="506"/>
      <c r="W535" s="506"/>
      <c r="X535" s="506"/>
      <c r="Y535" s="506"/>
      <c r="Z535" s="506"/>
      <c r="AA535" s="506"/>
      <c r="AB535" s="506"/>
      <c r="AC535" s="506"/>
      <c r="AD535" s="506"/>
      <c r="AE535" s="506"/>
      <c r="AF535" s="506"/>
      <c r="AG535" s="506"/>
      <c r="AH535" s="506"/>
      <c r="AI535" s="506"/>
      <c r="AJ535" s="507"/>
      <c r="AK535" s="506"/>
      <c r="AL535" s="506"/>
      <c r="AM535" s="506"/>
      <c r="AN535" s="506"/>
      <c r="AO535" s="506"/>
      <c r="AP535" s="506"/>
      <c r="AQ535" s="506"/>
      <c r="AR535" s="506"/>
      <c r="AS535" s="506"/>
      <c r="AT535" s="506"/>
      <c r="AU535" s="506"/>
      <c r="AV535" s="506"/>
      <c r="AW535" s="506"/>
      <c r="AX535" s="507"/>
      <c r="AY535" s="506"/>
      <c r="AZ535" s="506"/>
      <c r="BA535" s="506"/>
      <c r="BB535" s="506"/>
      <c r="BC535" s="506"/>
      <c r="BD535" s="506"/>
      <c r="BE535" s="506"/>
      <c r="BF535" s="506"/>
      <c r="BG535" s="506"/>
      <c r="BH535" s="506"/>
      <c r="BI535" s="506"/>
      <c r="BJ535" s="506"/>
      <c r="BK535" s="507"/>
      <c r="BL535" s="506"/>
      <c r="BM535" s="506"/>
      <c r="BN535" s="506"/>
      <c r="BO535" s="506"/>
      <c r="BP535" s="506"/>
      <c r="BQ535" s="506"/>
      <c r="BR535" s="506"/>
      <c r="BS535" s="506"/>
      <c r="BT535" s="506"/>
      <c r="BU535" s="506"/>
      <c r="BV535" s="506"/>
      <c r="BW535" s="506"/>
      <c r="BX535" s="506"/>
      <c r="BZ535" s="506"/>
      <c r="CA535" s="506"/>
      <c r="CD535" s="506"/>
      <c r="CE535" s="506"/>
    </row>
    <row r="536" spans="1:83" ht="11.25" customHeight="1">
      <c r="A536" s="506"/>
      <c r="B536" s="507"/>
      <c r="C536" s="507"/>
      <c r="D536" s="507"/>
      <c r="E536" s="506"/>
      <c r="F536" s="506"/>
      <c r="G536" s="506"/>
      <c r="H536" s="507"/>
      <c r="I536" s="506"/>
      <c r="J536" s="506"/>
      <c r="K536" s="506"/>
      <c r="L536" s="506"/>
      <c r="M536" s="506"/>
      <c r="N536" s="506"/>
      <c r="O536" s="506"/>
      <c r="P536" s="506"/>
      <c r="Q536" s="506"/>
      <c r="R536" s="506"/>
      <c r="S536" s="506"/>
      <c r="T536" s="506"/>
      <c r="U536" s="506"/>
      <c r="V536" s="506"/>
      <c r="W536" s="506"/>
      <c r="X536" s="506"/>
      <c r="Y536" s="506"/>
      <c r="Z536" s="506"/>
      <c r="AA536" s="506"/>
      <c r="AB536" s="506"/>
      <c r="AC536" s="506"/>
      <c r="AD536" s="506"/>
      <c r="AE536" s="506"/>
      <c r="AF536" s="506"/>
      <c r="AG536" s="506"/>
      <c r="AH536" s="506"/>
      <c r="AI536" s="506"/>
      <c r="AJ536" s="507"/>
      <c r="AK536" s="506"/>
      <c r="AL536" s="506"/>
      <c r="AM536" s="506"/>
      <c r="AN536" s="506"/>
      <c r="AO536" s="506"/>
      <c r="AP536" s="506"/>
      <c r="AQ536" s="506"/>
      <c r="AR536" s="506"/>
      <c r="AS536" s="506"/>
      <c r="AT536" s="506"/>
      <c r="AU536" s="506"/>
      <c r="AV536" s="506"/>
      <c r="AW536" s="506"/>
      <c r="AX536" s="507"/>
      <c r="AY536" s="506"/>
      <c r="AZ536" s="506"/>
      <c r="BA536" s="506"/>
      <c r="BB536" s="506"/>
      <c r="BC536" s="506"/>
      <c r="BD536" s="506"/>
      <c r="BE536" s="506"/>
      <c r="BF536" s="506"/>
      <c r="BG536" s="506"/>
      <c r="BH536" s="506"/>
      <c r="BI536" s="506"/>
      <c r="BJ536" s="506"/>
      <c r="BK536" s="507"/>
      <c r="BL536" s="506"/>
      <c r="BM536" s="506"/>
      <c r="BN536" s="506"/>
      <c r="BO536" s="506"/>
      <c r="BP536" s="506"/>
      <c r="BQ536" s="506"/>
      <c r="BR536" s="506"/>
      <c r="BS536" s="506"/>
      <c r="BT536" s="506"/>
      <c r="BU536" s="506"/>
      <c r="BV536" s="506"/>
      <c r="BW536" s="506"/>
      <c r="BX536" s="506"/>
      <c r="BZ536" s="506"/>
      <c r="CA536" s="506"/>
      <c r="CD536" s="506"/>
      <c r="CE536" s="506"/>
    </row>
    <row r="537" spans="1:83" ht="11.25" customHeight="1">
      <c r="A537" s="506"/>
      <c r="B537" s="507"/>
      <c r="C537" s="507"/>
      <c r="D537" s="507"/>
      <c r="E537" s="506"/>
      <c r="F537" s="506"/>
      <c r="G537" s="506"/>
      <c r="H537" s="507"/>
      <c r="I537" s="506"/>
      <c r="J537" s="506"/>
      <c r="K537" s="506"/>
      <c r="L537" s="506"/>
      <c r="M537" s="506"/>
      <c r="N537" s="506"/>
      <c r="O537" s="506"/>
      <c r="P537" s="506"/>
      <c r="Q537" s="506"/>
      <c r="R537" s="506"/>
      <c r="S537" s="506"/>
      <c r="T537" s="506"/>
      <c r="U537" s="506"/>
      <c r="V537" s="506"/>
      <c r="W537" s="506"/>
      <c r="X537" s="506"/>
      <c r="Y537" s="506"/>
      <c r="Z537" s="506"/>
      <c r="AA537" s="506"/>
      <c r="AB537" s="506"/>
      <c r="AC537" s="506"/>
      <c r="AD537" s="506"/>
      <c r="AE537" s="506"/>
      <c r="AF537" s="506"/>
      <c r="AG537" s="506"/>
      <c r="AH537" s="506"/>
      <c r="AI537" s="506"/>
      <c r="AJ537" s="507"/>
      <c r="AK537" s="506"/>
      <c r="AL537" s="506"/>
      <c r="AM537" s="506"/>
      <c r="AN537" s="506"/>
      <c r="AO537" s="506"/>
      <c r="AP537" s="506"/>
      <c r="AQ537" s="506"/>
      <c r="AR537" s="506"/>
      <c r="AS537" s="506"/>
      <c r="AT537" s="506"/>
      <c r="AU537" s="506"/>
      <c r="AV537" s="506"/>
      <c r="AW537" s="506"/>
      <c r="AX537" s="507"/>
      <c r="AY537" s="506"/>
      <c r="AZ537" s="506"/>
      <c r="BA537" s="506"/>
      <c r="BB537" s="506"/>
      <c r="BC537" s="506"/>
      <c r="BD537" s="506"/>
      <c r="BE537" s="506"/>
      <c r="BF537" s="506"/>
      <c r="BG537" s="506"/>
      <c r="BH537" s="506"/>
      <c r="BI537" s="506"/>
      <c r="BJ537" s="506"/>
      <c r="BK537" s="507"/>
      <c r="BL537" s="506"/>
      <c r="BM537" s="506"/>
      <c r="BN537" s="506"/>
      <c r="BO537" s="506"/>
      <c r="BP537" s="506"/>
      <c r="BQ537" s="506"/>
      <c r="BR537" s="506"/>
      <c r="BS537" s="506"/>
      <c r="BT537" s="506"/>
      <c r="BU537" s="506"/>
      <c r="BV537" s="506"/>
      <c r="BW537" s="506"/>
      <c r="BX537" s="506"/>
      <c r="BZ537" s="506"/>
      <c r="CA537" s="506"/>
      <c r="CD537" s="506"/>
      <c r="CE537" s="506"/>
    </row>
    <row r="538" spans="1:83" ht="11.25" customHeight="1">
      <c r="A538" s="506"/>
      <c r="B538" s="507"/>
      <c r="C538" s="507"/>
      <c r="D538" s="507"/>
      <c r="E538" s="506"/>
      <c r="F538" s="506"/>
      <c r="G538" s="506"/>
      <c r="H538" s="507"/>
      <c r="I538" s="506"/>
      <c r="J538" s="506"/>
      <c r="K538" s="506"/>
      <c r="L538" s="506"/>
      <c r="M538" s="506"/>
      <c r="N538" s="506"/>
      <c r="O538" s="506"/>
      <c r="P538" s="506"/>
      <c r="Q538" s="506"/>
      <c r="R538" s="506"/>
      <c r="S538" s="506"/>
      <c r="T538" s="506"/>
      <c r="U538" s="506"/>
      <c r="V538" s="506"/>
      <c r="W538" s="506"/>
      <c r="X538" s="506"/>
      <c r="Y538" s="506"/>
      <c r="Z538" s="506"/>
      <c r="AA538" s="506"/>
      <c r="AB538" s="506"/>
      <c r="AC538" s="506"/>
      <c r="AD538" s="506"/>
      <c r="AE538" s="506"/>
      <c r="AF538" s="506"/>
      <c r="AG538" s="506"/>
      <c r="AH538" s="506"/>
      <c r="AI538" s="506"/>
      <c r="AJ538" s="507"/>
      <c r="AK538" s="506"/>
      <c r="AL538" s="506"/>
      <c r="AM538" s="506"/>
      <c r="AN538" s="506"/>
      <c r="AO538" s="506"/>
      <c r="AP538" s="506"/>
      <c r="AQ538" s="506"/>
      <c r="AR538" s="506"/>
      <c r="AS538" s="506"/>
      <c r="AT538" s="506"/>
      <c r="AU538" s="506"/>
      <c r="AV538" s="506"/>
      <c r="AW538" s="506"/>
      <c r="AX538" s="507"/>
      <c r="AY538" s="506"/>
      <c r="AZ538" s="506"/>
      <c r="BA538" s="506"/>
      <c r="BB538" s="506"/>
      <c r="BC538" s="506"/>
      <c r="BD538" s="506"/>
      <c r="BE538" s="506"/>
      <c r="BF538" s="506"/>
      <c r="BG538" s="506"/>
      <c r="BH538" s="506"/>
      <c r="BI538" s="506"/>
      <c r="BJ538" s="506"/>
      <c r="BK538" s="507"/>
      <c r="BL538" s="506"/>
      <c r="BM538" s="506"/>
      <c r="BN538" s="506"/>
      <c r="BO538" s="506"/>
      <c r="BP538" s="506"/>
      <c r="BQ538" s="506"/>
      <c r="BR538" s="506"/>
      <c r="BS538" s="506"/>
      <c r="BT538" s="506"/>
      <c r="BU538" s="506"/>
      <c r="BV538" s="506"/>
      <c r="BW538" s="506"/>
      <c r="BX538" s="506"/>
      <c r="BZ538" s="506"/>
      <c r="CA538" s="506"/>
      <c r="CD538" s="506"/>
      <c r="CE538" s="506"/>
    </row>
    <row r="539" spans="1:83" ht="11.25" customHeight="1">
      <c r="A539" s="506"/>
      <c r="B539" s="507"/>
      <c r="C539" s="507"/>
      <c r="D539" s="507"/>
      <c r="E539" s="506"/>
      <c r="F539" s="506"/>
      <c r="G539" s="506"/>
      <c r="H539" s="507"/>
      <c r="I539" s="506"/>
      <c r="J539" s="506"/>
      <c r="K539" s="506"/>
      <c r="L539" s="506"/>
      <c r="M539" s="506"/>
      <c r="N539" s="506"/>
      <c r="O539" s="506"/>
      <c r="P539" s="506"/>
      <c r="Q539" s="506"/>
      <c r="R539" s="506"/>
      <c r="S539" s="506"/>
      <c r="T539" s="506"/>
      <c r="U539" s="506"/>
      <c r="V539" s="506"/>
      <c r="W539" s="506"/>
      <c r="X539" s="506"/>
      <c r="Y539" s="506"/>
      <c r="Z539" s="506"/>
      <c r="AA539" s="506"/>
      <c r="AB539" s="506"/>
      <c r="AC539" s="506"/>
      <c r="AD539" s="506"/>
      <c r="AE539" s="506"/>
      <c r="AF539" s="506"/>
      <c r="AG539" s="506"/>
      <c r="AH539" s="506"/>
      <c r="AI539" s="506"/>
      <c r="AJ539" s="507"/>
      <c r="AK539" s="506"/>
      <c r="AL539" s="506"/>
      <c r="AM539" s="506"/>
      <c r="AN539" s="506"/>
      <c r="AO539" s="506"/>
      <c r="AP539" s="506"/>
      <c r="AQ539" s="506"/>
      <c r="AR539" s="506"/>
      <c r="AS539" s="506"/>
      <c r="AT539" s="506"/>
      <c r="AU539" s="506"/>
      <c r="AV539" s="506"/>
      <c r="AW539" s="506"/>
      <c r="AX539" s="507"/>
      <c r="AY539" s="506"/>
      <c r="AZ539" s="506"/>
      <c r="BA539" s="506"/>
      <c r="BB539" s="506"/>
      <c r="BC539" s="506"/>
      <c r="BD539" s="506"/>
      <c r="BE539" s="506"/>
      <c r="BF539" s="506"/>
      <c r="BG539" s="506"/>
      <c r="BH539" s="506"/>
      <c r="BI539" s="506"/>
      <c r="BJ539" s="506"/>
      <c r="BK539" s="507"/>
      <c r="BL539" s="506"/>
      <c r="BM539" s="506"/>
      <c r="BN539" s="506"/>
      <c r="BO539" s="506"/>
      <c r="BP539" s="506"/>
      <c r="BQ539" s="506"/>
      <c r="BR539" s="506"/>
      <c r="BS539" s="506"/>
      <c r="BT539" s="506"/>
      <c r="BU539" s="506"/>
      <c r="BV539" s="506"/>
      <c r="BW539" s="506"/>
      <c r="BX539" s="506"/>
      <c r="BZ539" s="506"/>
      <c r="CA539" s="506"/>
      <c r="CD539" s="506"/>
      <c r="CE539" s="506"/>
    </row>
    <row r="540" spans="1:83" ht="11.25" customHeight="1">
      <c r="A540" s="506"/>
      <c r="B540" s="507"/>
      <c r="C540" s="507"/>
      <c r="D540" s="507"/>
      <c r="E540" s="506"/>
      <c r="F540" s="506"/>
      <c r="G540" s="506"/>
      <c r="H540" s="507"/>
      <c r="I540" s="506"/>
      <c r="J540" s="506"/>
      <c r="K540" s="506"/>
      <c r="L540" s="506"/>
      <c r="M540" s="506"/>
      <c r="N540" s="506"/>
      <c r="O540" s="506"/>
      <c r="P540" s="506"/>
      <c r="Q540" s="506"/>
      <c r="R540" s="506"/>
      <c r="S540" s="506"/>
      <c r="T540" s="506"/>
      <c r="U540" s="506"/>
      <c r="V540" s="506"/>
      <c r="W540" s="506"/>
      <c r="X540" s="506"/>
      <c r="Y540" s="506"/>
      <c r="Z540" s="506"/>
      <c r="AA540" s="506"/>
      <c r="AB540" s="506"/>
      <c r="AC540" s="506"/>
      <c r="AD540" s="506"/>
      <c r="AE540" s="506"/>
      <c r="AF540" s="506"/>
      <c r="AG540" s="506"/>
      <c r="AH540" s="506"/>
      <c r="AI540" s="506"/>
      <c r="AJ540" s="507"/>
      <c r="AK540" s="506"/>
      <c r="AL540" s="506"/>
      <c r="AM540" s="506"/>
      <c r="AN540" s="506"/>
      <c r="AO540" s="506"/>
      <c r="AP540" s="506"/>
      <c r="AQ540" s="506"/>
      <c r="AR540" s="506"/>
      <c r="AS540" s="506"/>
      <c r="AT540" s="506"/>
      <c r="AU540" s="506"/>
      <c r="AV540" s="506"/>
      <c r="AW540" s="506"/>
      <c r="AX540" s="507"/>
      <c r="AY540" s="506"/>
      <c r="AZ540" s="506"/>
      <c r="BA540" s="506"/>
      <c r="BB540" s="506"/>
      <c r="BC540" s="506"/>
      <c r="BD540" s="506"/>
      <c r="BE540" s="506"/>
      <c r="BF540" s="506"/>
      <c r="BG540" s="506"/>
      <c r="BH540" s="506"/>
      <c r="BI540" s="506"/>
      <c r="BJ540" s="506"/>
      <c r="BK540" s="507"/>
      <c r="BL540" s="506"/>
      <c r="BM540" s="506"/>
      <c r="BN540" s="506"/>
      <c r="BO540" s="506"/>
      <c r="BP540" s="506"/>
      <c r="BQ540" s="506"/>
      <c r="BR540" s="506"/>
      <c r="BS540" s="506"/>
      <c r="BT540" s="506"/>
      <c r="BU540" s="506"/>
      <c r="BV540" s="506"/>
      <c r="BW540" s="506"/>
      <c r="BX540" s="506"/>
      <c r="BZ540" s="506"/>
      <c r="CA540" s="506"/>
      <c r="CD540" s="506"/>
      <c r="CE540" s="506"/>
    </row>
    <row r="541" spans="1:83" ht="11.25" customHeight="1">
      <c r="A541" s="506"/>
      <c r="B541" s="507"/>
      <c r="C541" s="507"/>
      <c r="D541" s="507"/>
      <c r="E541" s="506"/>
      <c r="F541" s="506"/>
      <c r="G541" s="506"/>
      <c r="H541" s="507"/>
      <c r="I541" s="506"/>
      <c r="J541" s="506"/>
      <c r="K541" s="506"/>
      <c r="L541" s="506"/>
      <c r="M541" s="506"/>
      <c r="N541" s="506"/>
      <c r="O541" s="506"/>
      <c r="P541" s="506"/>
      <c r="Q541" s="506"/>
      <c r="R541" s="506"/>
      <c r="S541" s="506"/>
      <c r="T541" s="506"/>
      <c r="U541" s="506"/>
      <c r="V541" s="506"/>
      <c r="W541" s="506"/>
      <c r="X541" s="506"/>
      <c r="Y541" s="506"/>
      <c r="Z541" s="506"/>
      <c r="AA541" s="506"/>
      <c r="AB541" s="506"/>
      <c r="AC541" s="506"/>
      <c r="AD541" s="506"/>
      <c r="AE541" s="506"/>
      <c r="AF541" s="506"/>
      <c r="AG541" s="506"/>
      <c r="AH541" s="506"/>
      <c r="AI541" s="506"/>
      <c r="AJ541" s="507"/>
      <c r="AK541" s="506"/>
      <c r="AL541" s="506"/>
      <c r="AM541" s="506"/>
      <c r="AN541" s="506"/>
      <c r="AO541" s="506"/>
      <c r="AP541" s="506"/>
      <c r="AQ541" s="506"/>
      <c r="AR541" s="506"/>
      <c r="AS541" s="506"/>
      <c r="AT541" s="506"/>
      <c r="AU541" s="506"/>
      <c r="AV541" s="506"/>
      <c r="AW541" s="506"/>
      <c r="AX541" s="507"/>
      <c r="AY541" s="506"/>
      <c r="AZ541" s="506"/>
      <c r="BA541" s="506"/>
      <c r="BB541" s="506"/>
      <c r="BC541" s="506"/>
      <c r="BD541" s="506"/>
      <c r="BE541" s="506"/>
      <c r="BF541" s="506"/>
      <c r="BG541" s="506"/>
      <c r="BH541" s="506"/>
      <c r="BI541" s="506"/>
      <c r="BJ541" s="506"/>
      <c r="BK541" s="507"/>
      <c r="BL541" s="506"/>
      <c r="BM541" s="506"/>
      <c r="BN541" s="506"/>
      <c r="BO541" s="506"/>
      <c r="BP541" s="506"/>
      <c r="BQ541" s="506"/>
      <c r="BR541" s="506"/>
      <c r="BS541" s="506"/>
      <c r="BT541" s="506"/>
      <c r="BU541" s="506"/>
      <c r="BV541" s="506"/>
      <c r="BW541" s="506"/>
      <c r="BX541" s="506"/>
      <c r="BZ541" s="506"/>
      <c r="CA541" s="506"/>
      <c r="CD541" s="506"/>
      <c r="CE541" s="506"/>
    </row>
    <row r="542" spans="1:83" ht="11.25" customHeight="1">
      <c r="A542" s="506"/>
      <c r="B542" s="507"/>
      <c r="C542" s="507"/>
      <c r="D542" s="507"/>
      <c r="E542" s="506"/>
      <c r="F542" s="506"/>
      <c r="G542" s="506"/>
      <c r="H542" s="507"/>
      <c r="I542" s="506"/>
      <c r="J542" s="506"/>
      <c r="K542" s="506"/>
      <c r="L542" s="506"/>
      <c r="M542" s="506"/>
      <c r="N542" s="506"/>
      <c r="O542" s="506"/>
      <c r="P542" s="506"/>
      <c r="Q542" s="506"/>
      <c r="R542" s="506"/>
      <c r="S542" s="506"/>
      <c r="T542" s="506"/>
      <c r="U542" s="506"/>
      <c r="V542" s="506"/>
      <c r="W542" s="506"/>
      <c r="X542" s="506"/>
      <c r="Y542" s="506"/>
      <c r="Z542" s="506"/>
      <c r="AA542" s="506"/>
      <c r="AB542" s="506"/>
      <c r="AC542" s="506"/>
      <c r="AD542" s="506"/>
      <c r="AE542" s="506"/>
      <c r="AF542" s="506"/>
      <c r="AG542" s="506"/>
      <c r="AH542" s="506"/>
      <c r="AI542" s="506"/>
      <c r="AJ542" s="507"/>
      <c r="AK542" s="506"/>
      <c r="AL542" s="506"/>
      <c r="AM542" s="506"/>
      <c r="AN542" s="506"/>
      <c r="AO542" s="506"/>
      <c r="AP542" s="506"/>
      <c r="AQ542" s="506"/>
      <c r="AR542" s="506"/>
      <c r="AS542" s="506"/>
      <c r="AT542" s="506"/>
      <c r="AU542" s="506"/>
      <c r="AV542" s="506"/>
      <c r="AW542" s="506"/>
      <c r="AX542" s="507"/>
      <c r="AY542" s="506"/>
      <c r="AZ542" s="506"/>
      <c r="BA542" s="506"/>
      <c r="BB542" s="506"/>
      <c r="BC542" s="506"/>
      <c r="BD542" s="506"/>
      <c r="BE542" s="506"/>
      <c r="BF542" s="506"/>
      <c r="BG542" s="506"/>
      <c r="BH542" s="506"/>
      <c r="BI542" s="506"/>
      <c r="BJ542" s="506"/>
      <c r="BK542" s="507"/>
      <c r="BL542" s="506"/>
      <c r="BM542" s="506"/>
      <c r="BN542" s="506"/>
      <c r="BO542" s="506"/>
      <c r="BP542" s="506"/>
      <c r="BQ542" s="506"/>
      <c r="BR542" s="506"/>
      <c r="BS542" s="506"/>
      <c r="BT542" s="506"/>
      <c r="BU542" s="506"/>
      <c r="BV542" s="506"/>
      <c r="BW542" s="506"/>
      <c r="BX542" s="506"/>
      <c r="BZ542" s="506"/>
      <c r="CA542" s="506"/>
      <c r="CD542" s="506"/>
      <c r="CE542" s="506"/>
    </row>
    <row r="543" spans="1:83" ht="11.25" customHeight="1">
      <c r="A543" s="506"/>
      <c r="B543" s="507"/>
      <c r="C543" s="507"/>
      <c r="D543" s="507"/>
      <c r="E543" s="506"/>
      <c r="F543" s="506"/>
      <c r="G543" s="506"/>
      <c r="H543" s="507"/>
      <c r="I543" s="506"/>
      <c r="J543" s="506"/>
      <c r="K543" s="506"/>
      <c r="L543" s="506"/>
      <c r="M543" s="506"/>
      <c r="N543" s="506"/>
      <c r="O543" s="506"/>
      <c r="P543" s="506"/>
      <c r="Q543" s="506"/>
      <c r="R543" s="506"/>
      <c r="S543" s="506"/>
      <c r="T543" s="506"/>
      <c r="U543" s="506"/>
      <c r="V543" s="506"/>
      <c r="W543" s="506"/>
      <c r="X543" s="506"/>
      <c r="Y543" s="506"/>
      <c r="Z543" s="506"/>
      <c r="AA543" s="506"/>
      <c r="AB543" s="506"/>
      <c r="AC543" s="506"/>
      <c r="AD543" s="506"/>
      <c r="AE543" s="506"/>
      <c r="AF543" s="506"/>
      <c r="AG543" s="506"/>
      <c r="AH543" s="506"/>
      <c r="AI543" s="506"/>
      <c r="AJ543" s="507"/>
      <c r="AK543" s="506"/>
      <c r="AL543" s="506"/>
      <c r="AM543" s="506"/>
      <c r="AN543" s="506"/>
      <c r="AO543" s="506"/>
      <c r="AP543" s="506"/>
      <c r="AQ543" s="506"/>
      <c r="AR543" s="506"/>
      <c r="AS543" s="506"/>
      <c r="AT543" s="506"/>
      <c r="AU543" s="506"/>
      <c r="AV543" s="506"/>
      <c r="AW543" s="506"/>
      <c r="AX543" s="507"/>
      <c r="AY543" s="506"/>
      <c r="AZ543" s="506"/>
      <c r="BA543" s="506"/>
      <c r="BB543" s="506"/>
      <c r="BC543" s="506"/>
      <c r="BD543" s="506"/>
      <c r="BE543" s="506"/>
      <c r="BF543" s="506"/>
      <c r="BG543" s="506"/>
      <c r="BH543" s="506"/>
      <c r="BI543" s="506"/>
      <c r="BJ543" s="506"/>
      <c r="BK543" s="507"/>
      <c r="BL543" s="506"/>
      <c r="BM543" s="506"/>
      <c r="BN543" s="506"/>
      <c r="BO543" s="506"/>
      <c r="BP543" s="506"/>
      <c r="BQ543" s="506"/>
      <c r="BR543" s="506"/>
      <c r="BS543" s="506"/>
      <c r="BT543" s="506"/>
      <c r="BU543" s="506"/>
      <c r="BV543" s="506"/>
      <c r="BW543" s="506"/>
      <c r="BX543" s="506"/>
      <c r="BZ543" s="506"/>
      <c r="CA543" s="506"/>
      <c r="CD543" s="506"/>
      <c r="CE543" s="506"/>
    </row>
    <row r="544" spans="1:83" ht="11.25" customHeight="1">
      <c r="A544" s="506"/>
      <c r="B544" s="507"/>
      <c r="C544" s="507"/>
      <c r="D544" s="507"/>
      <c r="E544" s="506"/>
      <c r="F544" s="506"/>
      <c r="G544" s="506"/>
      <c r="H544" s="507"/>
      <c r="I544" s="506"/>
      <c r="J544" s="506"/>
      <c r="K544" s="506"/>
      <c r="L544" s="506"/>
      <c r="M544" s="506"/>
      <c r="N544" s="506"/>
      <c r="O544" s="506"/>
      <c r="P544" s="506"/>
      <c r="Q544" s="506"/>
      <c r="R544" s="506"/>
      <c r="S544" s="506"/>
      <c r="T544" s="506"/>
      <c r="U544" s="506"/>
      <c r="V544" s="506"/>
      <c r="W544" s="506"/>
      <c r="X544" s="506"/>
      <c r="Y544" s="506"/>
      <c r="Z544" s="506"/>
      <c r="AA544" s="506"/>
      <c r="AB544" s="506"/>
      <c r="AC544" s="506"/>
      <c r="AD544" s="506"/>
      <c r="AE544" s="506"/>
      <c r="AF544" s="506"/>
      <c r="AG544" s="506"/>
      <c r="AH544" s="506"/>
      <c r="AI544" s="506"/>
      <c r="AJ544" s="507"/>
      <c r="AK544" s="506"/>
      <c r="AL544" s="506"/>
      <c r="AM544" s="506"/>
      <c r="AN544" s="506"/>
      <c r="AO544" s="506"/>
      <c r="AP544" s="506"/>
      <c r="AQ544" s="506"/>
      <c r="AR544" s="506"/>
      <c r="AS544" s="506"/>
      <c r="AT544" s="506"/>
      <c r="AU544" s="506"/>
      <c r="AV544" s="506"/>
      <c r="AW544" s="506"/>
      <c r="AX544" s="507"/>
      <c r="AY544" s="506"/>
      <c r="AZ544" s="506"/>
      <c r="BA544" s="506"/>
      <c r="BB544" s="506"/>
      <c r="BC544" s="506"/>
      <c r="BD544" s="506"/>
      <c r="BE544" s="506"/>
      <c r="BF544" s="506"/>
      <c r="BG544" s="506"/>
      <c r="BH544" s="506"/>
      <c r="BI544" s="506"/>
      <c r="BJ544" s="506"/>
      <c r="BK544" s="507"/>
      <c r="BL544" s="506"/>
      <c r="BM544" s="506"/>
      <c r="BN544" s="506"/>
      <c r="BO544" s="506"/>
      <c r="BP544" s="506"/>
      <c r="BQ544" s="506"/>
      <c r="BR544" s="506"/>
      <c r="BS544" s="506"/>
      <c r="BT544" s="506"/>
      <c r="BU544" s="506"/>
      <c r="BV544" s="506"/>
      <c r="BW544" s="506"/>
      <c r="BX544" s="506"/>
      <c r="BZ544" s="506"/>
      <c r="CA544" s="506"/>
      <c r="CD544" s="506"/>
      <c r="CE544" s="506"/>
    </row>
    <row r="545" spans="1:83" ht="11.25" customHeight="1">
      <c r="A545" s="506"/>
      <c r="B545" s="507"/>
      <c r="C545" s="507"/>
      <c r="D545" s="507"/>
      <c r="E545" s="506"/>
      <c r="F545" s="506"/>
      <c r="G545" s="506"/>
      <c r="H545" s="507"/>
      <c r="I545" s="506"/>
      <c r="J545" s="506"/>
      <c r="K545" s="506"/>
      <c r="L545" s="506"/>
      <c r="M545" s="506"/>
      <c r="N545" s="506"/>
      <c r="O545" s="506"/>
      <c r="P545" s="506"/>
      <c r="Q545" s="506"/>
      <c r="R545" s="506"/>
      <c r="S545" s="506"/>
      <c r="T545" s="506"/>
      <c r="U545" s="506"/>
      <c r="V545" s="506"/>
      <c r="W545" s="506"/>
      <c r="X545" s="506"/>
      <c r="Y545" s="506"/>
      <c r="Z545" s="506"/>
      <c r="AA545" s="506"/>
      <c r="AB545" s="506"/>
      <c r="AC545" s="506"/>
      <c r="AD545" s="506"/>
      <c r="AE545" s="506"/>
      <c r="AF545" s="506"/>
      <c r="AG545" s="506"/>
      <c r="AH545" s="506"/>
      <c r="AI545" s="506"/>
      <c r="AJ545" s="507"/>
      <c r="AK545" s="506"/>
      <c r="AL545" s="506"/>
      <c r="AM545" s="506"/>
      <c r="AN545" s="506"/>
      <c r="AO545" s="506"/>
      <c r="AP545" s="506"/>
      <c r="AQ545" s="506"/>
      <c r="AR545" s="506"/>
      <c r="AS545" s="506"/>
      <c r="AT545" s="506"/>
      <c r="AU545" s="506"/>
      <c r="AV545" s="506"/>
      <c r="AW545" s="506"/>
      <c r="AX545" s="507"/>
      <c r="AY545" s="506"/>
      <c r="AZ545" s="506"/>
      <c r="BA545" s="506"/>
      <c r="BB545" s="506"/>
      <c r="BC545" s="506"/>
      <c r="BD545" s="506"/>
      <c r="BE545" s="506"/>
      <c r="BF545" s="506"/>
      <c r="BG545" s="506"/>
      <c r="BH545" s="506"/>
      <c r="BI545" s="506"/>
      <c r="BJ545" s="506"/>
      <c r="BK545" s="507"/>
      <c r="BL545" s="506"/>
      <c r="BM545" s="506"/>
      <c r="BN545" s="506"/>
      <c r="BO545" s="506"/>
      <c r="BP545" s="506"/>
      <c r="BQ545" s="506"/>
      <c r="BR545" s="506"/>
      <c r="BS545" s="506"/>
      <c r="BT545" s="506"/>
      <c r="BU545" s="506"/>
      <c r="BV545" s="506"/>
      <c r="BW545" s="506"/>
      <c r="BX545" s="506"/>
      <c r="BZ545" s="506"/>
      <c r="CA545" s="506"/>
      <c r="CD545" s="506"/>
      <c r="CE545" s="506"/>
    </row>
    <row r="546" spans="1:83" ht="11.25" customHeight="1">
      <c r="A546" s="506"/>
      <c r="B546" s="507"/>
      <c r="C546" s="507"/>
      <c r="D546" s="507"/>
      <c r="E546" s="506"/>
      <c r="F546" s="506"/>
      <c r="G546" s="506"/>
      <c r="H546" s="507"/>
      <c r="I546" s="506"/>
      <c r="J546" s="506"/>
      <c r="K546" s="506"/>
      <c r="L546" s="506"/>
      <c r="M546" s="506"/>
      <c r="N546" s="506"/>
      <c r="O546" s="506"/>
      <c r="P546" s="506"/>
      <c r="Q546" s="506"/>
      <c r="R546" s="506"/>
      <c r="S546" s="506"/>
      <c r="T546" s="506"/>
      <c r="U546" s="506"/>
      <c r="V546" s="506"/>
      <c r="W546" s="506"/>
      <c r="X546" s="506"/>
      <c r="Y546" s="506"/>
      <c r="Z546" s="506"/>
      <c r="AA546" s="506"/>
      <c r="AB546" s="506"/>
      <c r="AC546" s="506"/>
      <c r="AD546" s="506"/>
      <c r="AE546" s="506"/>
      <c r="AF546" s="506"/>
      <c r="AG546" s="506"/>
      <c r="AH546" s="506"/>
      <c r="AI546" s="506"/>
      <c r="AJ546" s="507"/>
      <c r="AK546" s="506"/>
      <c r="AL546" s="506"/>
      <c r="AM546" s="506"/>
      <c r="AN546" s="506"/>
      <c r="AO546" s="506"/>
      <c r="AP546" s="506"/>
      <c r="AQ546" s="506"/>
      <c r="AR546" s="506"/>
      <c r="AS546" s="506"/>
      <c r="AT546" s="506"/>
      <c r="AU546" s="506"/>
      <c r="AV546" s="506"/>
      <c r="AW546" s="506"/>
      <c r="AX546" s="507"/>
      <c r="AY546" s="506"/>
      <c r="AZ546" s="506"/>
      <c r="BA546" s="506"/>
      <c r="BB546" s="506"/>
      <c r="BC546" s="506"/>
      <c r="BD546" s="506"/>
      <c r="BE546" s="506"/>
      <c r="BF546" s="506"/>
      <c r="BG546" s="506"/>
      <c r="BH546" s="506"/>
      <c r="BI546" s="506"/>
      <c r="BJ546" s="506"/>
      <c r="BK546" s="507"/>
      <c r="BL546" s="506"/>
      <c r="BM546" s="506"/>
      <c r="BN546" s="506"/>
      <c r="BO546" s="506"/>
      <c r="BP546" s="506"/>
      <c r="BQ546" s="506"/>
      <c r="BR546" s="506"/>
      <c r="BS546" s="506"/>
      <c r="BT546" s="506"/>
      <c r="BU546" s="506"/>
      <c r="BV546" s="506"/>
      <c r="BW546" s="506"/>
      <c r="BX546" s="506"/>
      <c r="BZ546" s="506"/>
      <c r="CA546" s="506"/>
      <c r="CD546" s="506"/>
      <c r="CE546" s="506"/>
    </row>
    <row r="547" spans="1:83" ht="11.25" customHeight="1">
      <c r="A547" s="506"/>
      <c r="B547" s="507"/>
      <c r="C547" s="507"/>
      <c r="D547" s="507"/>
      <c r="E547" s="506"/>
      <c r="F547" s="506"/>
      <c r="G547" s="506"/>
      <c r="H547" s="507"/>
      <c r="I547" s="506"/>
      <c r="J547" s="506"/>
      <c r="K547" s="506"/>
      <c r="L547" s="506"/>
      <c r="M547" s="506"/>
      <c r="N547" s="506"/>
      <c r="O547" s="506"/>
      <c r="P547" s="506"/>
      <c r="Q547" s="506"/>
      <c r="R547" s="506"/>
      <c r="S547" s="506"/>
      <c r="T547" s="506"/>
      <c r="U547" s="506"/>
      <c r="V547" s="506"/>
      <c r="W547" s="506"/>
      <c r="X547" s="506"/>
      <c r="Y547" s="506"/>
      <c r="Z547" s="506"/>
      <c r="AA547" s="506"/>
      <c r="AB547" s="506"/>
      <c r="AC547" s="506"/>
      <c r="AD547" s="506"/>
      <c r="AE547" s="506"/>
      <c r="AF547" s="506"/>
      <c r="AG547" s="506"/>
      <c r="AH547" s="506"/>
      <c r="AI547" s="506"/>
      <c r="AJ547" s="507"/>
      <c r="AK547" s="506"/>
      <c r="AL547" s="506"/>
      <c r="AM547" s="506"/>
      <c r="AN547" s="506"/>
      <c r="AO547" s="506"/>
      <c r="AP547" s="506"/>
      <c r="AQ547" s="506"/>
      <c r="AR547" s="506"/>
      <c r="AS547" s="506"/>
      <c r="AT547" s="506"/>
      <c r="AU547" s="506"/>
      <c r="AV547" s="506"/>
      <c r="AW547" s="506"/>
      <c r="AX547" s="507"/>
      <c r="AY547" s="506"/>
      <c r="AZ547" s="506"/>
      <c r="BA547" s="506"/>
      <c r="BB547" s="506"/>
      <c r="BC547" s="506"/>
      <c r="BD547" s="506"/>
      <c r="BE547" s="506"/>
      <c r="BF547" s="506"/>
      <c r="BG547" s="506"/>
      <c r="BH547" s="506"/>
      <c r="BI547" s="506"/>
      <c r="BJ547" s="506"/>
      <c r="BK547" s="507"/>
      <c r="BL547" s="506"/>
      <c r="BM547" s="506"/>
      <c r="BN547" s="506"/>
      <c r="BO547" s="506"/>
      <c r="BP547" s="506"/>
      <c r="BQ547" s="506"/>
      <c r="BR547" s="506"/>
      <c r="BS547" s="506"/>
      <c r="BT547" s="506"/>
      <c r="BU547" s="506"/>
      <c r="BV547" s="506"/>
      <c r="BW547" s="506"/>
      <c r="BX547" s="506"/>
      <c r="BZ547" s="506"/>
      <c r="CA547" s="506"/>
      <c r="CD547" s="506"/>
      <c r="CE547" s="506"/>
    </row>
    <row r="548" spans="1:83" ht="11.25" customHeight="1">
      <c r="A548" s="506"/>
      <c r="B548" s="507"/>
      <c r="C548" s="507"/>
      <c r="D548" s="507"/>
      <c r="E548" s="506"/>
      <c r="F548" s="506"/>
      <c r="G548" s="506"/>
      <c r="H548" s="507"/>
      <c r="I548" s="506"/>
      <c r="J548" s="506"/>
      <c r="K548" s="506"/>
      <c r="L548" s="506"/>
      <c r="M548" s="506"/>
      <c r="N548" s="506"/>
      <c r="O548" s="506"/>
      <c r="P548" s="506"/>
      <c r="Q548" s="506"/>
      <c r="R548" s="506"/>
      <c r="S548" s="506"/>
      <c r="T548" s="506"/>
      <c r="U548" s="506"/>
      <c r="V548" s="506"/>
      <c r="W548" s="506"/>
      <c r="X548" s="506"/>
      <c r="Y548" s="506"/>
      <c r="Z548" s="506"/>
      <c r="AA548" s="506"/>
      <c r="AB548" s="506"/>
      <c r="AC548" s="506"/>
      <c r="AD548" s="506"/>
      <c r="AE548" s="506"/>
      <c r="AF548" s="506"/>
      <c r="AG548" s="506"/>
      <c r="AH548" s="506"/>
      <c r="AI548" s="506"/>
      <c r="AJ548" s="507"/>
      <c r="AK548" s="506"/>
      <c r="AL548" s="506"/>
      <c r="AM548" s="506"/>
      <c r="AN548" s="506"/>
      <c r="AO548" s="506"/>
      <c r="AP548" s="506"/>
      <c r="AQ548" s="506"/>
      <c r="AR548" s="506"/>
      <c r="AS548" s="506"/>
      <c r="AT548" s="506"/>
      <c r="AU548" s="506"/>
      <c r="AV548" s="506"/>
      <c r="AW548" s="506"/>
      <c r="AX548" s="507"/>
      <c r="AY548" s="506"/>
      <c r="AZ548" s="506"/>
      <c r="BA548" s="506"/>
      <c r="BB548" s="506"/>
      <c r="BC548" s="506"/>
      <c r="BD548" s="506"/>
      <c r="BE548" s="506"/>
      <c r="BF548" s="506"/>
      <c r="BG548" s="506"/>
      <c r="BH548" s="506"/>
      <c r="BI548" s="506"/>
      <c r="BJ548" s="506"/>
      <c r="BK548" s="507"/>
      <c r="BL548" s="506"/>
      <c r="BM548" s="506"/>
      <c r="BN548" s="506"/>
      <c r="BO548" s="506"/>
      <c r="BP548" s="506"/>
      <c r="BQ548" s="506"/>
      <c r="BR548" s="506"/>
      <c r="BS548" s="506"/>
      <c r="BT548" s="506"/>
      <c r="BU548" s="506"/>
      <c r="BV548" s="506"/>
      <c r="BW548" s="506"/>
      <c r="BX548" s="506"/>
      <c r="BZ548" s="506"/>
      <c r="CA548" s="506"/>
      <c r="CD548" s="506"/>
      <c r="CE548" s="506"/>
    </row>
    <row r="549" spans="1:83" ht="11.25" customHeight="1">
      <c r="A549" s="506"/>
      <c r="B549" s="507"/>
      <c r="C549" s="507"/>
      <c r="D549" s="507"/>
      <c r="E549" s="506"/>
      <c r="F549" s="506"/>
      <c r="G549" s="506"/>
      <c r="H549" s="507"/>
      <c r="I549" s="506"/>
      <c r="J549" s="506"/>
      <c r="K549" s="506"/>
      <c r="L549" s="506"/>
      <c r="M549" s="506"/>
      <c r="N549" s="506"/>
      <c r="O549" s="506"/>
      <c r="P549" s="506"/>
      <c r="Q549" s="506"/>
      <c r="R549" s="506"/>
      <c r="S549" s="506"/>
      <c r="T549" s="506"/>
      <c r="U549" s="506"/>
      <c r="V549" s="506"/>
      <c r="W549" s="506"/>
      <c r="X549" s="506"/>
      <c r="Y549" s="506"/>
      <c r="Z549" s="506"/>
      <c r="AA549" s="506"/>
      <c r="AB549" s="506"/>
      <c r="AC549" s="506"/>
      <c r="AD549" s="506"/>
      <c r="AE549" s="506"/>
      <c r="AF549" s="506"/>
      <c r="AG549" s="506"/>
      <c r="AH549" s="506"/>
      <c r="AI549" s="506"/>
      <c r="AJ549" s="507"/>
      <c r="AK549" s="506"/>
      <c r="AL549" s="506"/>
      <c r="AM549" s="506"/>
      <c r="AN549" s="506"/>
      <c r="AO549" s="506"/>
      <c r="AP549" s="506"/>
      <c r="AQ549" s="506"/>
      <c r="AR549" s="506"/>
      <c r="AS549" s="506"/>
      <c r="AT549" s="506"/>
      <c r="AU549" s="506"/>
      <c r="AV549" s="506"/>
      <c r="AW549" s="506"/>
      <c r="AX549" s="507"/>
      <c r="AY549" s="506"/>
      <c r="AZ549" s="506"/>
      <c r="BA549" s="506"/>
      <c r="BB549" s="506"/>
      <c r="BC549" s="506"/>
      <c r="BD549" s="506"/>
      <c r="BE549" s="506"/>
      <c r="BF549" s="506"/>
      <c r="BG549" s="506"/>
      <c r="BH549" s="506"/>
      <c r="BI549" s="506"/>
      <c r="BJ549" s="506"/>
      <c r="BK549" s="507"/>
      <c r="BL549" s="506"/>
      <c r="BM549" s="506"/>
      <c r="BN549" s="506"/>
      <c r="BO549" s="506"/>
      <c r="BP549" s="506"/>
      <c r="BQ549" s="506"/>
      <c r="BR549" s="506"/>
      <c r="BS549" s="506"/>
      <c r="BT549" s="506"/>
      <c r="BU549" s="506"/>
      <c r="BV549" s="506"/>
      <c r="BW549" s="506"/>
      <c r="BX549" s="506"/>
      <c r="BZ549" s="506"/>
      <c r="CA549" s="506"/>
      <c r="CD549" s="506"/>
      <c r="CE549" s="506"/>
    </row>
    <row r="550" spans="1:83" ht="11.25" customHeight="1">
      <c r="A550" s="506"/>
      <c r="B550" s="507"/>
      <c r="C550" s="507"/>
      <c r="D550" s="507"/>
      <c r="E550" s="506"/>
      <c r="F550" s="506"/>
      <c r="G550" s="506"/>
      <c r="H550" s="507"/>
      <c r="I550" s="506"/>
      <c r="J550" s="506"/>
      <c r="K550" s="506"/>
      <c r="L550" s="506"/>
      <c r="M550" s="506"/>
      <c r="N550" s="506"/>
      <c r="O550" s="506"/>
      <c r="P550" s="506"/>
      <c r="Q550" s="506"/>
      <c r="R550" s="506"/>
      <c r="S550" s="506"/>
      <c r="T550" s="506"/>
      <c r="U550" s="506"/>
      <c r="V550" s="506"/>
      <c r="W550" s="506"/>
      <c r="X550" s="506"/>
      <c r="Y550" s="506"/>
      <c r="Z550" s="506"/>
      <c r="AA550" s="506"/>
      <c r="AB550" s="506"/>
      <c r="AC550" s="506"/>
      <c r="AD550" s="506"/>
      <c r="AE550" s="506"/>
      <c r="AF550" s="506"/>
      <c r="AG550" s="506"/>
      <c r="AH550" s="506"/>
      <c r="AI550" s="506"/>
      <c r="AJ550" s="507"/>
      <c r="AK550" s="506"/>
      <c r="AL550" s="506"/>
      <c r="AM550" s="506"/>
      <c r="AN550" s="506"/>
      <c r="AO550" s="506"/>
      <c r="AP550" s="506"/>
      <c r="AQ550" s="506"/>
      <c r="AR550" s="506"/>
      <c r="AS550" s="506"/>
      <c r="AT550" s="506"/>
      <c r="AU550" s="506"/>
      <c r="AV550" s="506"/>
      <c r="AW550" s="506"/>
      <c r="AX550" s="507"/>
      <c r="AY550" s="506"/>
      <c r="AZ550" s="506"/>
      <c r="BA550" s="506"/>
      <c r="BB550" s="506"/>
      <c r="BC550" s="506"/>
      <c r="BD550" s="506"/>
      <c r="BE550" s="506"/>
      <c r="BF550" s="506"/>
      <c r="BG550" s="506"/>
      <c r="BH550" s="506"/>
      <c r="BI550" s="506"/>
      <c r="BJ550" s="506"/>
      <c r="BK550" s="507"/>
      <c r="BL550" s="506"/>
      <c r="BM550" s="506"/>
      <c r="BN550" s="506"/>
      <c r="BO550" s="506"/>
      <c r="BP550" s="506"/>
      <c r="BQ550" s="506"/>
      <c r="BR550" s="506"/>
      <c r="BS550" s="506"/>
      <c r="BT550" s="506"/>
      <c r="BU550" s="506"/>
      <c r="BV550" s="506"/>
      <c r="BW550" s="506"/>
      <c r="BX550" s="506"/>
      <c r="BZ550" s="506"/>
      <c r="CA550" s="506"/>
      <c r="CD550" s="506"/>
      <c r="CE550" s="506"/>
    </row>
    <row r="551" spans="1:83" ht="11.25" customHeight="1">
      <c r="A551" s="506"/>
      <c r="B551" s="507"/>
      <c r="C551" s="507"/>
      <c r="D551" s="507"/>
      <c r="E551" s="506"/>
      <c r="F551" s="506"/>
      <c r="G551" s="506"/>
      <c r="H551" s="507"/>
      <c r="I551" s="506"/>
      <c r="J551" s="506"/>
      <c r="K551" s="506"/>
      <c r="L551" s="506"/>
      <c r="M551" s="506"/>
      <c r="N551" s="506"/>
      <c r="O551" s="506"/>
      <c r="P551" s="506"/>
      <c r="Q551" s="506"/>
      <c r="R551" s="506"/>
      <c r="S551" s="506"/>
      <c r="T551" s="506"/>
      <c r="U551" s="506"/>
      <c r="V551" s="506"/>
      <c r="W551" s="506"/>
      <c r="X551" s="506"/>
      <c r="Y551" s="506"/>
      <c r="Z551" s="506"/>
      <c r="AA551" s="506"/>
      <c r="AB551" s="506"/>
      <c r="AC551" s="506"/>
      <c r="AD551" s="506"/>
      <c r="AE551" s="506"/>
      <c r="AF551" s="506"/>
      <c r="AG551" s="506"/>
      <c r="AH551" s="506"/>
      <c r="AI551" s="506"/>
      <c r="AJ551" s="507"/>
      <c r="AK551" s="506"/>
      <c r="AL551" s="506"/>
      <c r="AM551" s="506"/>
      <c r="AN551" s="506"/>
      <c r="AO551" s="506"/>
      <c r="AP551" s="506"/>
      <c r="AQ551" s="506"/>
      <c r="AR551" s="506"/>
      <c r="AS551" s="506"/>
      <c r="AT551" s="506"/>
      <c r="AU551" s="506"/>
      <c r="AV551" s="506"/>
      <c r="AW551" s="506"/>
      <c r="AX551" s="507"/>
      <c r="AY551" s="506"/>
      <c r="AZ551" s="506"/>
      <c r="BA551" s="506"/>
      <c r="BB551" s="506"/>
      <c r="BC551" s="506"/>
      <c r="BD551" s="506"/>
      <c r="BE551" s="506"/>
      <c r="BF551" s="506"/>
      <c r="BG551" s="506"/>
      <c r="BH551" s="506"/>
      <c r="BI551" s="506"/>
      <c r="BJ551" s="506"/>
      <c r="BK551" s="507"/>
      <c r="BL551" s="506"/>
      <c r="BM551" s="506"/>
      <c r="BN551" s="506"/>
      <c r="BO551" s="506"/>
      <c r="BP551" s="506"/>
      <c r="BQ551" s="506"/>
      <c r="BR551" s="506"/>
      <c r="BS551" s="506"/>
      <c r="BT551" s="506"/>
      <c r="BU551" s="506"/>
      <c r="BV551" s="506"/>
      <c r="BW551" s="506"/>
      <c r="BX551" s="506"/>
      <c r="BZ551" s="506"/>
      <c r="CA551" s="506"/>
      <c r="CD551" s="506"/>
      <c r="CE551" s="506"/>
    </row>
    <row r="552" spans="1:83" ht="11.25" customHeight="1">
      <c r="A552" s="506"/>
      <c r="B552" s="507"/>
      <c r="C552" s="507"/>
      <c r="D552" s="507"/>
      <c r="E552" s="506"/>
      <c r="F552" s="506"/>
      <c r="G552" s="506"/>
      <c r="H552" s="507"/>
      <c r="I552" s="506"/>
      <c r="J552" s="506"/>
      <c r="K552" s="506"/>
      <c r="L552" s="506"/>
      <c r="M552" s="506"/>
      <c r="N552" s="506"/>
      <c r="O552" s="506"/>
      <c r="P552" s="506"/>
      <c r="Q552" s="506"/>
      <c r="R552" s="506"/>
      <c r="S552" s="506"/>
      <c r="T552" s="506"/>
      <c r="U552" s="506"/>
      <c r="V552" s="506"/>
      <c r="W552" s="506"/>
      <c r="X552" s="506"/>
      <c r="Y552" s="506"/>
      <c r="Z552" s="506"/>
      <c r="AA552" s="506"/>
      <c r="AB552" s="506"/>
      <c r="AC552" s="506"/>
      <c r="AD552" s="506"/>
      <c r="AE552" s="506"/>
      <c r="AF552" s="506"/>
      <c r="AG552" s="506"/>
      <c r="AH552" s="506"/>
      <c r="AI552" s="506"/>
      <c r="AJ552" s="507"/>
      <c r="AK552" s="506"/>
      <c r="AL552" s="506"/>
      <c r="AM552" s="506"/>
      <c r="AN552" s="506"/>
      <c r="AO552" s="506"/>
      <c r="AP552" s="506"/>
      <c r="AQ552" s="506"/>
      <c r="AR552" s="506"/>
      <c r="AS552" s="506"/>
      <c r="AT552" s="506"/>
      <c r="AU552" s="506"/>
      <c r="AV552" s="506"/>
      <c r="AW552" s="506"/>
      <c r="AX552" s="507"/>
      <c r="AY552" s="506"/>
      <c r="AZ552" s="506"/>
      <c r="BA552" s="506"/>
      <c r="BB552" s="506"/>
      <c r="BC552" s="506"/>
      <c r="BD552" s="506"/>
      <c r="BE552" s="506"/>
      <c r="BF552" s="506"/>
      <c r="BG552" s="506"/>
      <c r="BH552" s="506"/>
      <c r="BI552" s="506"/>
      <c r="BJ552" s="506"/>
      <c r="BK552" s="507"/>
      <c r="BL552" s="506"/>
      <c r="BM552" s="506"/>
      <c r="BN552" s="506"/>
      <c r="BO552" s="506"/>
      <c r="BP552" s="506"/>
      <c r="BQ552" s="506"/>
      <c r="BR552" s="506"/>
      <c r="BS552" s="506"/>
      <c r="BT552" s="506"/>
      <c r="BU552" s="506"/>
      <c r="BV552" s="506"/>
      <c r="BW552" s="506"/>
      <c r="BX552" s="506"/>
      <c r="BZ552" s="506"/>
      <c r="CA552" s="506"/>
      <c r="CD552" s="506"/>
      <c r="CE552" s="506"/>
    </row>
    <row r="553" spans="1:83" ht="11.25" customHeight="1">
      <c r="A553" s="506"/>
      <c r="B553" s="507"/>
      <c r="C553" s="507"/>
      <c r="D553" s="507"/>
      <c r="E553" s="506"/>
      <c r="F553" s="506"/>
      <c r="G553" s="506"/>
      <c r="H553" s="507"/>
      <c r="I553" s="506"/>
      <c r="J553" s="506"/>
      <c r="K553" s="506"/>
      <c r="L553" s="506"/>
      <c r="M553" s="506"/>
      <c r="N553" s="506"/>
      <c r="O553" s="506"/>
      <c r="P553" s="506"/>
      <c r="Q553" s="506"/>
      <c r="R553" s="506"/>
      <c r="S553" s="506"/>
      <c r="T553" s="506"/>
      <c r="U553" s="506"/>
      <c r="V553" s="506"/>
      <c r="W553" s="506"/>
      <c r="X553" s="506"/>
      <c r="Y553" s="506"/>
      <c r="Z553" s="506"/>
      <c r="AA553" s="506"/>
      <c r="AB553" s="506"/>
      <c r="AC553" s="506"/>
      <c r="AD553" s="506"/>
      <c r="AE553" s="506"/>
      <c r="AF553" s="506"/>
      <c r="AG553" s="506"/>
      <c r="AH553" s="506"/>
      <c r="AI553" s="506"/>
      <c r="AJ553" s="507"/>
      <c r="AK553" s="506"/>
      <c r="AL553" s="506"/>
      <c r="AM553" s="506"/>
      <c r="AN553" s="506"/>
      <c r="AO553" s="506"/>
      <c r="AP553" s="506"/>
      <c r="AQ553" s="506"/>
      <c r="AR553" s="506"/>
      <c r="AS553" s="506"/>
      <c r="AT553" s="506"/>
      <c r="AU553" s="506"/>
      <c r="AV553" s="506"/>
      <c r="AW553" s="506"/>
      <c r="AX553" s="507"/>
      <c r="AY553" s="506"/>
      <c r="AZ553" s="506"/>
      <c r="BA553" s="506"/>
      <c r="BB553" s="506"/>
      <c r="BC553" s="506"/>
      <c r="BD553" s="506"/>
      <c r="BE553" s="506"/>
      <c r="BF553" s="506"/>
      <c r="BG553" s="506"/>
      <c r="BH553" s="506"/>
      <c r="BI553" s="506"/>
      <c r="BJ553" s="506"/>
      <c r="BK553" s="507"/>
      <c r="BL553" s="506"/>
      <c r="BM553" s="506"/>
      <c r="BN553" s="506"/>
      <c r="BO553" s="506"/>
      <c r="BP553" s="506"/>
      <c r="BQ553" s="506"/>
      <c r="BR553" s="506"/>
      <c r="BS553" s="506"/>
      <c r="BT553" s="506"/>
      <c r="BU553" s="506"/>
      <c r="BV553" s="506"/>
      <c r="BW553" s="506"/>
      <c r="BX553" s="506"/>
      <c r="BZ553" s="506"/>
      <c r="CA553" s="506"/>
      <c r="CD553" s="506"/>
      <c r="CE553" s="506"/>
    </row>
    <row r="554" spans="1:83" ht="11.25" customHeight="1">
      <c r="A554" s="506"/>
      <c r="B554" s="507"/>
      <c r="C554" s="507"/>
      <c r="D554" s="507"/>
      <c r="E554" s="506"/>
      <c r="F554" s="506"/>
      <c r="G554" s="506"/>
      <c r="H554" s="507"/>
      <c r="I554" s="506"/>
      <c r="J554" s="506"/>
      <c r="K554" s="506"/>
      <c r="L554" s="506"/>
      <c r="M554" s="506"/>
      <c r="N554" s="506"/>
      <c r="O554" s="506"/>
      <c r="P554" s="506"/>
      <c r="Q554" s="506"/>
      <c r="R554" s="506"/>
      <c r="S554" s="506"/>
      <c r="T554" s="506"/>
      <c r="U554" s="506"/>
      <c r="V554" s="506"/>
      <c r="W554" s="506"/>
      <c r="X554" s="506"/>
      <c r="Y554" s="506"/>
      <c r="Z554" s="506"/>
      <c r="AA554" s="506"/>
      <c r="AB554" s="506"/>
      <c r="AC554" s="506"/>
      <c r="AD554" s="506"/>
      <c r="AE554" s="506"/>
      <c r="AF554" s="506"/>
      <c r="AG554" s="506"/>
      <c r="AH554" s="506"/>
      <c r="AI554" s="506"/>
      <c r="AJ554" s="507"/>
      <c r="AK554" s="506"/>
      <c r="AL554" s="506"/>
      <c r="AM554" s="506"/>
      <c r="AN554" s="506"/>
      <c r="AO554" s="506"/>
      <c r="AP554" s="506"/>
      <c r="AQ554" s="506"/>
      <c r="AR554" s="506"/>
      <c r="AS554" s="506"/>
      <c r="AT554" s="506"/>
      <c r="AU554" s="506"/>
      <c r="AV554" s="506"/>
      <c r="AW554" s="506"/>
      <c r="AX554" s="507"/>
      <c r="AY554" s="506"/>
      <c r="AZ554" s="506"/>
      <c r="BA554" s="506"/>
      <c r="BB554" s="506"/>
      <c r="BC554" s="506"/>
      <c r="BD554" s="506"/>
      <c r="BE554" s="506"/>
      <c r="BF554" s="506"/>
      <c r="BG554" s="506"/>
      <c r="BH554" s="506"/>
      <c r="BI554" s="506"/>
      <c r="BJ554" s="506"/>
      <c r="BK554" s="507"/>
      <c r="BL554" s="506"/>
      <c r="BM554" s="506"/>
      <c r="BN554" s="506"/>
      <c r="BO554" s="506"/>
      <c r="BP554" s="506"/>
      <c r="BQ554" s="506"/>
      <c r="BR554" s="506"/>
      <c r="BS554" s="506"/>
      <c r="BT554" s="506"/>
      <c r="BU554" s="506"/>
      <c r="BV554" s="506"/>
      <c r="BW554" s="506"/>
      <c r="BX554" s="506"/>
      <c r="BZ554" s="506"/>
      <c r="CA554" s="506"/>
      <c r="CD554" s="506"/>
      <c r="CE554" s="506"/>
    </row>
    <row r="555" spans="1:83" ht="11.25" customHeight="1">
      <c r="A555" s="506"/>
      <c r="B555" s="507"/>
      <c r="C555" s="507"/>
      <c r="D555" s="507"/>
      <c r="E555" s="506"/>
      <c r="F555" s="506"/>
      <c r="G555" s="506"/>
      <c r="H555" s="507"/>
      <c r="I555" s="506"/>
      <c r="J555" s="506"/>
      <c r="K555" s="506"/>
      <c r="L555" s="506"/>
      <c r="M555" s="506"/>
      <c r="N555" s="506"/>
      <c r="O555" s="506"/>
      <c r="P555" s="506"/>
      <c r="Q555" s="506"/>
      <c r="R555" s="506"/>
      <c r="S555" s="506"/>
      <c r="T555" s="506"/>
      <c r="U555" s="506"/>
      <c r="V555" s="506"/>
      <c r="W555" s="506"/>
      <c r="X555" s="506"/>
      <c r="Y555" s="506"/>
      <c r="Z555" s="506"/>
      <c r="AA555" s="506"/>
      <c r="AB555" s="506"/>
      <c r="AC555" s="506"/>
      <c r="AD555" s="506"/>
      <c r="AE555" s="506"/>
      <c r="AF555" s="506"/>
      <c r="AG555" s="506"/>
      <c r="AH555" s="506"/>
      <c r="AI555" s="506"/>
      <c r="AJ555" s="507"/>
      <c r="AK555" s="506"/>
      <c r="AL555" s="506"/>
      <c r="AM555" s="506"/>
      <c r="AN555" s="506"/>
      <c r="AO555" s="506"/>
      <c r="AP555" s="506"/>
      <c r="AQ555" s="506"/>
      <c r="AR555" s="506"/>
      <c r="AS555" s="506"/>
      <c r="AT555" s="506"/>
      <c r="AU555" s="506"/>
      <c r="AV555" s="506"/>
      <c r="AW555" s="506"/>
      <c r="AX555" s="507"/>
      <c r="AY555" s="506"/>
      <c r="AZ555" s="506"/>
      <c r="BA555" s="506"/>
      <c r="BB555" s="506"/>
      <c r="BC555" s="506"/>
      <c r="BD555" s="506"/>
      <c r="BE555" s="506"/>
      <c r="BF555" s="506"/>
      <c r="BG555" s="506"/>
      <c r="BH555" s="506"/>
      <c r="BI555" s="506"/>
      <c r="BJ555" s="506"/>
      <c r="BK555" s="507"/>
      <c r="BL555" s="506"/>
      <c r="BM555" s="506"/>
      <c r="BN555" s="506"/>
      <c r="BO555" s="506"/>
      <c r="BP555" s="506"/>
      <c r="BQ555" s="506"/>
      <c r="BR555" s="506"/>
      <c r="BS555" s="506"/>
      <c r="BT555" s="506"/>
      <c r="BU555" s="506"/>
      <c r="BV555" s="506"/>
      <c r="BW555" s="506"/>
      <c r="BX555" s="506"/>
      <c r="BZ555" s="506"/>
      <c r="CA555" s="506"/>
      <c r="CD555" s="506"/>
      <c r="CE555" s="506"/>
    </row>
    <row r="556" spans="1:83" ht="11.25" customHeight="1">
      <c r="A556" s="506"/>
      <c r="B556" s="507"/>
      <c r="C556" s="507"/>
      <c r="D556" s="507"/>
      <c r="E556" s="506"/>
      <c r="F556" s="506"/>
      <c r="G556" s="506"/>
      <c r="H556" s="507"/>
      <c r="I556" s="506"/>
      <c r="J556" s="506"/>
      <c r="K556" s="506"/>
      <c r="L556" s="506"/>
      <c r="M556" s="506"/>
      <c r="N556" s="506"/>
      <c r="O556" s="506"/>
      <c r="P556" s="506"/>
      <c r="Q556" s="506"/>
      <c r="R556" s="506"/>
      <c r="S556" s="506"/>
      <c r="T556" s="506"/>
      <c r="U556" s="506"/>
      <c r="V556" s="506"/>
      <c r="W556" s="506"/>
      <c r="X556" s="506"/>
      <c r="Y556" s="506"/>
      <c r="Z556" s="506"/>
      <c r="AA556" s="506"/>
      <c r="AB556" s="506"/>
      <c r="AC556" s="506"/>
      <c r="AD556" s="506"/>
      <c r="AE556" s="506"/>
      <c r="AF556" s="506"/>
      <c r="AG556" s="506"/>
      <c r="AH556" s="506"/>
      <c r="AI556" s="506"/>
      <c r="AJ556" s="507"/>
      <c r="AK556" s="506"/>
      <c r="AL556" s="506"/>
      <c r="AM556" s="506"/>
      <c r="AN556" s="506"/>
      <c r="AO556" s="506"/>
      <c r="AP556" s="506"/>
      <c r="AQ556" s="506"/>
      <c r="AR556" s="506"/>
      <c r="AS556" s="506"/>
      <c r="AT556" s="506"/>
      <c r="AU556" s="506"/>
      <c r="AV556" s="506"/>
      <c r="AW556" s="506"/>
      <c r="AX556" s="507"/>
      <c r="AY556" s="506"/>
      <c r="AZ556" s="506"/>
      <c r="BA556" s="506"/>
      <c r="BB556" s="506"/>
      <c r="BC556" s="506"/>
      <c r="BD556" s="506"/>
      <c r="BE556" s="506"/>
      <c r="BF556" s="506"/>
      <c r="BG556" s="506"/>
      <c r="BH556" s="506"/>
      <c r="BI556" s="506"/>
      <c r="BJ556" s="506"/>
      <c r="BK556" s="507"/>
      <c r="BL556" s="506"/>
      <c r="BM556" s="506"/>
      <c r="BN556" s="506"/>
      <c r="BO556" s="506"/>
      <c r="BP556" s="506"/>
      <c r="BQ556" s="506"/>
      <c r="BR556" s="506"/>
      <c r="BS556" s="506"/>
      <c r="BT556" s="506"/>
      <c r="BU556" s="506"/>
      <c r="BV556" s="506"/>
      <c r="BW556" s="506"/>
      <c r="BX556" s="506"/>
      <c r="BZ556" s="506"/>
      <c r="CA556" s="506"/>
      <c r="CD556" s="506"/>
      <c r="CE556" s="506"/>
    </row>
    <row r="557" spans="1:83" ht="11.25" customHeight="1">
      <c r="A557" s="506"/>
      <c r="B557" s="507"/>
      <c r="C557" s="507"/>
      <c r="D557" s="507"/>
      <c r="E557" s="506"/>
      <c r="F557" s="506"/>
      <c r="G557" s="506"/>
      <c r="H557" s="507"/>
      <c r="I557" s="506"/>
      <c r="J557" s="506"/>
      <c r="K557" s="506"/>
      <c r="L557" s="506"/>
      <c r="M557" s="506"/>
      <c r="N557" s="506"/>
      <c r="O557" s="506"/>
      <c r="P557" s="506"/>
      <c r="Q557" s="506"/>
      <c r="R557" s="506"/>
      <c r="S557" s="506"/>
      <c r="T557" s="506"/>
      <c r="U557" s="506"/>
      <c r="V557" s="506"/>
      <c r="W557" s="506"/>
      <c r="X557" s="506"/>
      <c r="Y557" s="506"/>
      <c r="Z557" s="506"/>
      <c r="AA557" s="506"/>
      <c r="AB557" s="506"/>
      <c r="AC557" s="506"/>
      <c r="AD557" s="506"/>
      <c r="AE557" s="506"/>
      <c r="AF557" s="506"/>
      <c r="AG557" s="506"/>
      <c r="AH557" s="506"/>
      <c r="AI557" s="506"/>
      <c r="AJ557" s="507"/>
      <c r="AK557" s="506"/>
      <c r="AL557" s="506"/>
      <c r="AM557" s="506"/>
      <c r="AN557" s="506"/>
      <c r="AO557" s="506"/>
      <c r="AP557" s="506"/>
      <c r="AQ557" s="506"/>
      <c r="AR557" s="506"/>
      <c r="AS557" s="506"/>
      <c r="AT557" s="506"/>
      <c r="AU557" s="506"/>
      <c r="AV557" s="506"/>
      <c r="AW557" s="506"/>
      <c r="AX557" s="507"/>
      <c r="AY557" s="506"/>
      <c r="AZ557" s="506"/>
      <c r="BA557" s="506"/>
      <c r="BB557" s="506"/>
      <c r="BC557" s="506"/>
      <c r="BD557" s="506"/>
      <c r="BE557" s="506"/>
      <c r="BF557" s="506"/>
      <c r="BG557" s="506"/>
      <c r="BH557" s="506"/>
      <c r="BI557" s="506"/>
      <c r="BJ557" s="506"/>
      <c r="BK557" s="507"/>
      <c r="BL557" s="506"/>
      <c r="BM557" s="506"/>
      <c r="BN557" s="506"/>
      <c r="BO557" s="506"/>
      <c r="BP557" s="506"/>
      <c r="BQ557" s="506"/>
      <c r="BR557" s="506"/>
      <c r="BS557" s="506"/>
      <c r="BT557" s="506"/>
      <c r="BU557" s="506"/>
      <c r="BV557" s="506"/>
      <c r="BW557" s="506"/>
      <c r="BX557" s="506"/>
      <c r="BZ557" s="506"/>
      <c r="CA557" s="506"/>
      <c r="CD557" s="506"/>
      <c r="CE557" s="506"/>
    </row>
    <row r="558" spans="1:83" ht="11.25" customHeight="1">
      <c r="A558" s="506"/>
      <c r="B558" s="507"/>
      <c r="C558" s="507"/>
      <c r="D558" s="507"/>
      <c r="E558" s="506"/>
      <c r="F558" s="506"/>
      <c r="G558" s="506"/>
      <c r="H558" s="507"/>
      <c r="I558" s="506"/>
      <c r="J558" s="506"/>
      <c r="K558" s="506"/>
      <c r="L558" s="506"/>
      <c r="M558" s="506"/>
      <c r="N558" s="506"/>
      <c r="O558" s="506"/>
      <c r="P558" s="506"/>
      <c r="Q558" s="506"/>
      <c r="R558" s="506"/>
      <c r="S558" s="506"/>
      <c r="T558" s="506"/>
      <c r="U558" s="506"/>
      <c r="V558" s="506"/>
      <c r="W558" s="506"/>
      <c r="X558" s="506"/>
      <c r="Y558" s="506"/>
      <c r="Z558" s="506"/>
      <c r="AA558" s="506"/>
      <c r="AB558" s="506"/>
      <c r="AC558" s="506"/>
      <c r="AD558" s="506"/>
      <c r="AE558" s="506"/>
      <c r="AF558" s="506"/>
      <c r="AG558" s="506"/>
      <c r="AH558" s="506"/>
      <c r="AI558" s="506"/>
      <c r="AJ558" s="507"/>
      <c r="AK558" s="506"/>
      <c r="AL558" s="506"/>
      <c r="AM558" s="506"/>
      <c r="AN558" s="506"/>
      <c r="AO558" s="506"/>
      <c r="AP558" s="506"/>
      <c r="AQ558" s="506"/>
      <c r="AR558" s="506"/>
      <c r="AS558" s="506"/>
      <c r="AT558" s="506"/>
      <c r="AU558" s="506"/>
      <c r="AV558" s="506"/>
      <c r="AW558" s="506"/>
      <c r="AX558" s="507"/>
      <c r="AY558" s="506"/>
      <c r="AZ558" s="506"/>
      <c r="BA558" s="506"/>
      <c r="BB558" s="506"/>
      <c r="BC558" s="506"/>
      <c r="BD558" s="506"/>
      <c r="BE558" s="506"/>
      <c r="BF558" s="506"/>
      <c r="BG558" s="506"/>
      <c r="BH558" s="506"/>
      <c r="BI558" s="506"/>
      <c r="BJ558" s="506"/>
      <c r="BK558" s="507"/>
      <c r="BL558" s="506"/>
      <c r="BM558" s="506"/>
      <c r="BN558" s="506"/>
      <c r="BO558" s="506"/>
      <c r="BP558" s="506"/>
      <c r="BQ558" s="506"/>
      <c r="BR558" s="506"/>
      <c r="BS558" s="506"/>
      <c r="BT558" s="506"/>
      <c r="BU558" s="506"/>
      <c r="BV558" s="506"/>
      <c r="BW558" s="506"/>
      <c r="BX558" s="506"/>
      <c r="BZ558" s="506"/>
      <c r="CA558" s="506"/>
      <c r="CD558" s="506"/>
      <c r="CE558" s="506"/>
    </row>
    <row r="559" spans="1:83" ht="11.25" customHeight="1">
      <c r="A559" s="506"/>
      <c r="B559" s="507"/>
      <c r="C559" s="507"/>
      <c r="D559" s="507"/>
      <c r="E559" s="506"/>
      <c r="F559" s="506"/>
      <c r="G559" s="506"/>
      <c r="H559" s="507"/>
      <c r="I559" s="506"/>
      <c r="J559" s="506"/>
      <c r="K559" s="506"/>
      <c r="L559" s="506"/>
      <c r="M559" s="506"/>
      <c r="N559" s="506"/>
      <c r="O559" s="506"/>
      <c r="P559" s="506"/>
      <c r="Q559" s="506"/>
      <c r="R559" s="506"/>
      <c r="S559" s="506"/>
      <c r="T559" s="506"/>
      <c r="U559" s="506"/>
      <c r="V559" s="506"/>
      <c r="W559" s="506"/>
      <c r="X559" s="506"/>
      <c r="Y559" s="506"/>
      <c r="Z559" s="506"/>
      <c r="AA559" s="506"/>
      <c r="AB559" s="506"/>
      <c r="AC559" s="506"/>
      <c r="AD559" s="506"/>
      <c r="AE559" s="506"/>
      <c r="AF559" s="506"/>
      <c r="AG559" s="506"/>
      <c r="AH559" s="506"/>
      <c r="AI559" s="506"/>
      <c r="AJ559" s="507"/>
      <c r="AK559" s="506"/>
      <c r="AL559" s="506"/>
      <c r="AM559" s="506"/>
      <c r="AN559" s="506"/>
      <c r="AO559" s="506"/>
      <c r="AP559" s="506"/>
      <c r="AQ559" s="506"/>
      <c r="AR559" s="506"/>
      <c r="AS559" s="506"/>
      <c r="AT559" s="506"/>
      <c r="AU559" s="506"/>
      <c r="AV559" s="506"/>
      <c r="AW559" s="506"/>
      <c r="AX559" s="507"/>
      <c r="AY559" s="506"/>
      <c r="AZ559" s="506"/>
      <c r="BA559" s="506"/>
      <c r="BB559" s="506"/>
      <c r="BC559" s="506"/>
      <c r="BD559" s="506"/>
      <c r="BE559" s="506"/>
      <c r="BF559" s="506"/>
      <c r="BG559" s="506"/>
      <c r="BH559" s="506"/>
      <c r="BI559" s="506"/>
      <c r="BJ559" s="506"/>
      <c r="BK559" s="507"/>
      <c r="BL559" s="506"/>
      <c r="BM559" s="506"/>
      <c r="BN559" s="506"/>
      <c r="BO559" s="506"/>
      <c r="BP559" s="506"/>
      <c r="BQ559" s="506"/>
      <c r="BR559" s="506"/>
      <c r="BS559" s="506"/>
      <c r="BT559" s="506"/>
      <c r="BU559" s="506"/>
      <c r="BV559" s="506"/>
      <c r="BW559" s="506"/>
      <c r="BX559" s="506"/>
      <c r="BZ559" s="506"/>
      <c r="CA559" s="506"/>
      <c r="CD559" s="506"/>
      <c r="CE559" s="506"/>
    </row>
    <row r="560" spans="1:83" ht="11.25" customHeight="1">
      <c r="A560" s="506"/>
      <c r="B560" s="507"/>
      <c r="C560" s="507"/>
      <c r="D560" s="507"/>
      <c r="E560" s="506"/>
      <c r="F560" s="506"/>
      <c r="G560" s="506"/>
      <c r="H560" s="507"/>
      <c r="I560" s="506"/>
      <c r="J560" s="506"/>
      <c r="K560" s="506"/>
      <c r="L560" s="506"/>
      <c r="M560" s="506"/>
      <c r="N560" s="506"/>
      <c r="O560" s="506"/>
      <c r="P560" s="506"/>
      <c r="Q560" s="506"/>
      <c r="R560" s="506"/>
      <c r="S560" s="506"/>
      <c r="T560" s="506"/>
      <c r="U560" s="506"/>
      <c r="V560" s="506"/>
      <c r="W560" s="506"/>
      <c r="X560" s="506"/>
      <c r="Y560" s="506"/>
      <c r="Z560" s="506"/>
      <c r="AA560" s="506"/>
      <c r="AB560" s="506"/>
      <c r="AC560" s="506"/>
      <c r="AD560" s="506"/>
      <c r="AE560" s="506"/>
      <c r="AF560" s="506"/>
      <c r="AG560" s="506"/>
      <c r="AH560" s="506"/>
      <c r="AI560" s="506"/>
      <c r="AJ560" s="507"/>
      <c r="AK560" s="506"/>
      <c r="AL560" s="506"/>
      <c r="AM560" s="506"/>
      <c r="AN560" s="506"/>
      <c r="AO560" s="506"/>
      <c r="AP560" s="506"/>
      <c r="AQ560" s="506"/>
      <c r="AR560" s="506"/>
      <c r="AS560" s="506"/>
      <c r="AT560" s="506"/>
      <c r="AU560" s="506"/>
      <c r="AV560" s="506"/>
      <c r="AW560" s="506"/>
      <c r="AX560" s="507"/>
      <c r="AY560" s="506"/>
      <c r="AZ560" s="506"/>
      <c r="BA560" s="506"/>
      <c r="BB560" s="506"/>
      <c r="BC560" s="506"/>
      <c r="BD560" s="506"/>
      <c r="BE560" s="506"/>
      <c r="BF560" s="506"/>
      <c r="BG560" s="506"/>
      <c r="BH560" s="506"/>
      <c r="BI560" s="506"/>
      <c r="BJ560" s="506"/>
      <c r="BK560" s="507"/>
      <c r="BL560" s="506"/>
      <c r="BM560" s="506"/>
      <c r="BN560" s="506"/>
      <c r="BO560" s="506"/>
      <c r="BP560" s="506"/>
      <c r="BQ560" s="506"/>
      <c r="BR560" s="506"/>
      <c r="BS560" s="506"/>
      <c r="BT560" s="506"/>
      <c r="BU560" s="506"/>
      <c r="BV560" s="506"/>
      <c r="BW560" s="506"/>
      <c r="BX560" s="506"/>
      <c r="BZ560" s="506"/>
      <c r="CA560" s="506"/>
      <c r="CD560" s="506"/>
      <c r="CE560" s="506"/>
    </row>
    <row r="561" spans="1:83" ht="11.25" customHeight="1">
      <c r="A561" s="506"/>
      <c r="B561" s="507"/>
      <c r="C561" s="507"/>
      <c r="D561" s="507"/>
      <c r="E561" s="506"/>
      <c r="F561" s="506"/>
      <c r="G561" s="506"/>
      <c r="H561" s="507"/>
      <c r="I561" s="506"/>
      <c r="J561" s="506"/>
      <c r="K561" s="506"/>
      <c r="L561" s="506"/>
      <c r="M561" s="506"/>
      <c r="N561" s="506"/>
      <c r="O561" s="506"/>
      <c r="P561" s="506"/>
      <c r="Q561" s="506"/>
      <c r="R561" s="506"/>
      <c r="S561" s="506"/>
      <c r="T561" s="506"/>
      <c r="U561" s="506"/>
      <c r="V561" s="506"/>
      <c r="W561" s="506"/>
      <c r="X561" s="506"/>
      <c r="Y561" s="506"/>
      <c r="Z561" s="506"/>
      <c r="AA561" s="506"/>
      <c r="AB561" s="506"/>
      <c r="AC561" s="506"/>
      <c r="AD561" s="506"/>
      <c r="AE561" s="506"/>
      <c r="AF561" s="506"/>
      <c r="AG561" s="506"/>
      <c r="AH561" s="506"/>
      <c r="AI561" s="506"/>
      <c r="AJ561" s="507"/>
      <c r="AK561" s="506"/>
      <c r="AL561" s="506"/>
      <c r="AM561" s="506"/>
      <c r="AN561" s="506"/>
      <c r="AO561" s="506"/>
      <c r="AP561" s="506"/>
      <c r="AQ561" s="506"/>
      <c r="AR561" s="506"/>
      <c r="AS561" s="506"/>
      <c r="AT561" s="506"/>
      <c r="AU561" s="506"/>
      <c r="AV561" s="506"/>
      <c r="AW561" s="506"/>
      <c r="AX561" s="507"/>
      <c r="AY561" s="506"/>
      <c r="AZ561" s="506"/>
      <c r="BA561" s="506"/>
      <c r="BB561" s="506"/>
      <c r="BC561" s="506"/>
      <c r="BD561" s="506"/>
      <c r="BE561" s="506"/>
      <c r="BF561" s="506"/>
      <c r="BG561" s="506"/>
      <c r="BH561" s="506"/>
      <c r="BI561" s="506"/>
      <c r="BJ561" s="506"/>
      <c r="BK561" s="507"/>
      <c r="BL561" s="506"/>
      <c r="BM561" s="506"/>
      <c r="BN561" s="506"/>
      <c r="BO561" s="506"/>
      <c r="BP561" s="506"/>
      <c r="BQ561" s="506"/>
      <c r="BR561" s="506"/>
      <c r="BS561" s="506"/>
      <c r="BT561" s="506"/>
      <c r="BU561" s="506"/>
      <c r="BV561" s="506"/>
      <c r="BW561" s="506"/>
      <c r="BX561" s="506"/>
      <c r="BZ561" s="506"/>
      <c r="CA561" s="506"/>
      <c r="CD561" s="506"/>
      <c r="CE561" s="506"/>
    </row>
    <row r="562" spans="1:83" ht="11.25" customHeight="1">
      <c r="A562" s="506"/>
      <c r="B562" s="507"/>
      <c r="C562" s="507"/>
      <c r="D562" s="507"/>
      <c r="E562" s="506"/>
      <c r="F562" s="506"/>
      <c r="G562" s="506"/>
      <c r="H562" s="507"/>
      <c r="I562" s="506"/>
      <c r="J562" s="506"/>
      <c r="K562" s="506"/>
      <c r="L562" s="506"/>
      <c r="M562" s="506"/>
      <c r="N562" s="506"/>
      <c r="O562" s="506"/>
      <c r="P562" s="506"/>
      <c r="Q562" s="506"/>
      <c r="R562" s="506"/>
      <c r="S562" s="506"/>
      <c r="T562" s="506"/>
      <c r="U562" s="506"/>
      <c r="V562" s="506"/>
      <c r="W562" s="506"/>
      <c r="X562" s="506"/>
      <c r="Y562" s="506"/>
      <c r="Z562" s="506"/>
      <c r="AA562" s="506"/>
      <c r="AB562" s="506"/>
      <c r="AC562" s="506"/>
      <c r="AD562" s="506"/>
      <c r="AE562" s="506"/>
      <c r="AF562" s="506"/>
      <c r="AG562" s="506"/>
      <c r="AH562" s="506"/>
      <c r="AI562" s="506"/>
      <c r="AJ562" s="507"/>
      <c r="AK562" s="506"/>
      <c r="AL562" s="506"/>
      <c r="AM562" s="506"/>
      <c r="AN562" s="506"/>
      <c r="AO562" s="506"/>
      <c r="AP562" s="506"/>
      <c r="AQ562" s="506"/>
      <c r="AR562" s="506"/>
      <c r="AS562" s="506"/>
      <c r="AT562" s="506"/>
      <c r="AU562" s="506"/>
      <c r="AV562" s="506"/>
      <c r="AW562" s="506"/>
      <c r="AX562" s="507"/>
      <c r="AY562" s="506"/>
      <c r="AZ562" s="506"/>
      <c r="BA562" s="506"/>
      <c r="BB562" s="506"/>
      <c r="BC562" s="506"/>
      <c r="BD562" s="506"/>
      <c r="BE562" s="506"/>
      <c r="BF562" s="506"/>
      <c r="BG562" s="506"/>
      <c r="BH562" s="506"/>
      <c r="BI562" s="506"/>
      <c r="BJ562" s="506"/>
      <c r="BK562" s="507"/>
      <c r="BL562" s="506"/>
      <c r="BM562" s="506"/>
      <c r="BN562" s="506"/>
      <c r="BO562" s="506"/>
      <c r="BP562" s="506"/>
      <c r="BQ562" s="506"/>
      <c r="BR562" s="506"/>
      <c r="BS562" s="506"/>
      <c r="BT562" s="506"/>
      <c r="BU562" s="506"/>
      <c r="BV562" s="506"/>
      <c r="BW562" s="506"/>
      <c r="BX562" s="506"/>
      <c r="BZ562" s="506"/>
      <c r="CA562" s="506"/>
      <c r="CD562" s="506"/>
      <c r="CE562" s="506"/>
    </row>
    <row r="563" spans="1:83" ht="11.25" customHeight="1">
      <c r="A563" s="506"/>
      <c r="B563" s="507"/>
      <c r="C563" s="507"/>
      <c r="D563" s="507"/>
      <c r="E563" s="506"/>
      <c r="F563" s="506"/>
      <c r="G563" s="506"/>
      <c r="H563" s="507"/>
      <c r="I563" s="506"/>
      <c r="J563" s="506"/>
      <c r="K563" s="506"/>
      <c r="L563" s="506"/>
      <c r="M563" s="506"/>
      <c r="N563" s="506"/>
      <c r="O563" s="506"/>
      <c r="P563" s="506"/>
      <c r="Q563" s="506"/>
      <c r="R563" s="506"/>
      <c r="S563" s="506"/>
      <c r="T563" s="506"/>
      <c r="U563" s="506"/>
      <c r="V563" s="506"/>
      <c r="W563" s="506"/>
      <c r="X563" s="506"/>
      <c r="Y563" s="506"/>
      <c r="Z563" s="506"/>
      <c r="AA563" s="506"/>
      <c r="AB563" s="506"/>
      <c r="AC563" s="506"/>
      <c r="AD563" s="506"/>
      <c r="AE563" s="506"/>
      <c r="AF563" s="506"/>
      <c r="AG563" s="506"/>
      <c r="AH563" s="506"/>
      <c r="AI563" s="506"/>
      <c r="AJ563" s="507"/>
      <c r="AK563" s="506"/>
      <c r="AL563" s="506"/>
      <c r="AM563" s="506"/>
      <c r="AN563" s="506"/>
      <c r="AO563" s="506"/>
      <c r="AP563" s="506"/>
      <c r="AQ563" s="506"/>
      <c r="AR563" s="506"/>
      <c r="AS563" s="506"/>
      <c r="AT563" s="506"/>
      <c r="AU563" s="506"/>
      <c r="AV563" s="506"/>
      <c r="AW563" s="506"/>
      <c r="AX563" s="507"/>
      <c r="AY563" s="506"/>
      <c r="AZ563" s="506"/>
      <c r="BA563" s="506"/>
      <c r="BB563" s="506"/>
      <c r="BC563" s="506"/>
      <c r="BD563" s="506"/>
      <c r="BE563" s="506"/>
      <c r="BF563" s="506"/>
      <c r="BG563" s="506"/>
      <c r="BH563" s="506"/>
      <c r="BI563" s="506"/>
      <c r="BJ563" s="506"/>
      <c r="BK563" s="507"/>
      <c r="BL563" s="506"/>
      <c r="BM563" s="506"/>
      <c r="BN563" s="506"/>
      <c r="BO563" s="506"/>
      <c r="BP563" s="506"/>
      <c r="BQ563" s="506"/>
      <c r="BR563" s="506"/>
      <c r="BS563" s="506"/>
      <c r="BT563" s="506"/>
      <c r="BU563" s="506"/>
      <c r="BV563" s="506"/>
      <c r="BW563" s="506"/>
      <c r="BX563" s="506"/>
      <c r="BZ563" s="506"/>
      <c r="CA563" s="506"/>
      <c r="CD563" s="506"/>
      <c r="CE563" s="506"/>
    </row>
    <row r="564" spans="1:83" ht="11.25" customHeight="1">
      <c r="A564" s="506"/>
      <c r="B564" s="507"/>
      <c r="C564" s="507"/>
      <c r="D564" s="507"/>
      <c r="E564" s="506"/>
      <c r="F564" s="506"/>
      <c r="G564" s="506"/>
      <c r="H564" s="507"/>
      <c r="I564" s="506"/>
      <c r="J564" s="506"/>
      <c r="K564" s="506"/>
      <c r="L564" s="506"/>
      <c r="M564" s="506"/>
      <c r="N564" s="506"/>
      <c r="O564" s="506"/>
      <c r="P564" s="506"/>
      <c r="Q564" s="506"/>
      <c r="R564" s="506"/>
      <c r="S564" s="506"/>
      <c r="T564" s="506"/>
      <c r="U564" s="506"/>
      <c r="V564" s="506"/>
      <c r="W564" s="506"/>
      <c r="X564" s="506"/>
      <c r="Y564" s="506"/>
      <c r="Z564" s="506"/>
      <c r="AA564" s="506"/>
      <c r="AB564" s="506"/>
      <c r="AC564" s="506"/>
      <c r="AD564" s="506"/>
      <c r="AE564" s="506"/>
      <c r="AF564" s="506"/>
      <c r="AG564" s="506"/>
      <c r="AH564" s="506"/>
      <c r="AI564" s="506"/>
      <c r="AJ564" s="507"/>
      <c r="AK564" s="506"/>
      <c r="AL564" s="506"/>
      <c r="AM564" s="506"/>
      <c r="AN564" s="506"/>
      <c r="AO564" s="506"/>
      <c r="AP564" s="506"/>
      <c r="AQ564" s="506"/>
      <c r="AR564" s="506"/>
      <c r="AS564" s="506"/>
      <c r="AT564" s="506"/>
      <c r="AU564" s="506"/>
      <c r="AV564" s="506"/>
      <c r="AW564" s="506"/>
      <c r="AX564" s="507"/>
      <c r="AY564" s="506"/>
      <c r="AZ564" s="506"/>
      <c r="BA564" s="506"/>
      <c r="BB564" s="506"/>
      <c r="BC564" s="506"/>
      <c r="BD564" s="506"/>
      <c r="BE564" s="506"/>
      <c r="BF564" s="506"/>
      <c r="BG564" s="506"/>
      <c r="BH564" s="506"/>
      <c r="BI564" s="506"/>
      <c r="BJ564" s="506"/>
      <c r="BK564" s="507"/>
      <c r="BL564" s="506"/>
      <c r="BM564" s="506"/>
      <c r="BN564" s="506"/>
      <c r="BO564" s="506"/>
      <c r="BP564" s="506"/>
      <c r="BQ564" s="506"/>
      <c r="BR564" s="506"/>
      <c r="BS564" s="506"/>
      <c r="BT564" s="506"/>
      <c r="BU564" s="506"/>
      <c r="BV564" s="506"/>
      <c r="BW564" s="506"/>
      <c r="BX564" s="506"/>
      <c r="BZ564" s="506"/>
      <c r="CA564" s="506"/>
      <c r="CD564" s="506"/>
      <c r="CE564" s="506"/>
    </row>
    <row r="565" spans="1:83" ht="11.25" customHeight="1">
      <c r="A565" s="506"/>
      <c r="B565" s="507"/>
      <c r="C565" s="507"/>
      <c r="D565" s="507"/>
      <c r="E565" s="506"/>
      <c r="F565" s="506"/>
      <c r="G565" s="506"/>
      <c r="H565" s="507"/>
      <c r="I565" s="506"/>
      <c r="J565" s="506"/>
      <c r="K565" s="506"/>
      <c r="L565" s="506"/>
      <c r="M565" s="506"/>
      <c r="N565" s="506"/>
      <c r="O565" s="506"/>
      <c r="P565" s="506"/>
      <c r="Q565" s="506"/>
      <c r="R565" s="506"/>
      <c r="S565" s="506"/>
      <c r="T565" s="506"/>
      <c r="U565" s="506"/>
      <c r="V565" s="506"/>
      <c r="W565" s="506"/>
      <c r="X565" s="506"/>
      <c r="Y565" s="506"/>
      <c r="Z565" s="506"/>
      <c r="AA565" s="506"/>
      <c r="AB565" s="506"/>
      <c r="AC565" s="506"/>
      <c r="AD565" s="506"/>
      <c r="AE565" s="506"/>
      <c r="AF565" s="506"/>
      <c r="AG565" s="506"/>
      <c r="AH565" s="506"/>
      <c r="AI565" s="506"/>
      <c r="AJ565" s="507"/>
      <c r="AK565" s="506"/>
      <c r="AL565" s="506"/>
      <c r="AM565" s="506"/>
      <c r="AN565" s="506"/>
      <c r="AO565" s="506"/>
      <c r="AP565" s="506"/>
      <c r="AQ565" s="506"/>
      <c r="AR565" s="506"/>
      <c r="AS565" s="506"/>
      <c r="AT565" s="506"/>
      <c r="AU565" s="506"/>
      <c r="AV565" s="506"/>
      <c r="AW565" s="506"/>
      <c r="AX565" s="507"/>
      <c r="AY565" s="506"/>
      <c r="AZ565" s="506"/>
      <c r="BA565" s="506"/>
      <c r="BB565" s="506"/>
      <c r="BC565" s="506"/>
      <c r="BD565" s="506"/>
      <c r="BE565" s="506"/>
      <c r="BF565" s="506"/>
      <c r="BG565" s="506"/>
      <c r="BH565" s="506"/>
      <c r="BI565" s="506"/>
      <c r="BJ565" s="506"/>
      <c r="BK565" s="507"/>
      <c r="BL565" s="506"/>
      <c r="BM565" s="506"/>
      <c r="BN565" s="506"/>
      <c r="BO565" s="506"/>
      <c r="BP565" s="506"/>
      <c r="BQ565" s="506"/>
      <c r="BR565" s="506"/>
      <c r="BS565" s="506"/>
      <c r="BT565" s="506"/>
      <c r="BU565" s="506"/>
      <c r="BV565" s="506"/>
      <c r="BW565" s="506"/>
      <c r="BX565" s="506"/>
      <c r="BZ565" s="506"/>
      <c r="CA565" s="506"/>
      <c r="CD565" s="506"/>
      <c r="CE565" s="506"/>
    </row>
    <row r="566" spans="1:83" ht="11.25" customHeight="1">
      <c r="A566" s="506"/>
      <c r="B566" s="507"/>
      <c r="C566" s="507"/>
      <c r="D566" s="507"/>
      <c r="E566" s="506"/>
      <c r="F566" s="506"/>
      <c r="G566" s="506"/>
      <c r="H566" s="507"/>
      <c r="I566" s="506"/>
      <c r="J566" s="506"/>
      <c r="K566" s="506"/>
      <c r="L566" s="506"/>
      <c r="M566" s="506"/>
      <c r="N566" s="506"/>
      <c r="O566" s="506"/>
      <c r="P566" s="506"/>
      <c r="Q566" s="506"/>
      <c r="R566" s="506"/>
      <c r="S566" s="506"/>
      <c r="T566" s="506"/>
      <c r="U566" s="506"/>
      <c r="V566" s="506"/>
      <c r="W566" s="506"/>
      <c r="X566" s="506"/>
      <c r="Y566" s="506"/>
      <c r="Z566" s="506"/>
      <c r="AA566" s="506"/>
      <c r="AB566" s="506"/>
      <c r="AC566" s="506"/>
      <c r="AD566" s="506"/>
      <c r="AE566" s="506"/>
      <c r="AF566" s="506"/>
      <c r="AG566" s="506"/>
      <c r="AH566" s="506"/>
      <c r="AI566" s="506"/>
      <c r="AJ566" s="507"/>
      <c r="AK566" s="506"/>
      <c r="AL566" s="506"/>
      <c r="AM566" s="506"/>
      <c r="AN566" s="506"/>
      <c r="AO566" s="506"/>
      <c r="AP566" s="506"/>
      <c r="AQ566" s="506"/>
      <c r="AR566" s="506"/>
      <c r="AS566" s="506"/>
      <c r="AT566" s="506"/>
      <c r="AU566" s="506"/>
      <c r="AV566" s="506"/>
      <c r="AW566" s="506"/>
      <c r="AX566" s="507"/>
      <c r="AY566" s="506"/>
      <c r="AZ566" s="506"/>
      <c r="BA566" s="506"/>
      <c r="BB566" s="506"/>
      <c r="BC566" s="506"/>
      <c r="BD566" s="506"/>
      <c r="BE566" s="506"/>
      <c r="BF566" s="506"/>
      <c r="BG566" s="506"/>
      <c r="BH566" s="506"/>
      <c r="BI566" s="506"/>
      <c r="BJ566" s="506"/>
      <c r="BK566" s="507"/>
      <c r="BL566" s="506"/>
      <c r="BM566" s="506"/>
      <c r="BN566" s="506"/>
      <c r="BO566" s="506"/>
      <c r="BP566" s="506"/>
      <c r="BQ566" s="506"/>
      <c r="BR566" s="506"/>
      <c r="BS566" s="506"/>
      <c r="BT566" s="506"/>
      <c r="BU566" s="506"/>
      <c r="BV566" s="506"/>
      <c r="BW566" s="506"/>
      <c r="BX566" s="506"/>
      <c r="BZ566" s="506"/>
      <c r="CA566" s="506"/>
      <c r="CD566" s="506"/>
      <c r="CE566" s="506"/>
    </row>
    <row r="567" spans="1:83" ht="11.25" customHeight="1">
      <c r="A567" s="506"/>
      <c r="B567" s="507"/>
      <c r="C567" s="507"/>
      <c r="D567" s="507"/>
      <c r="E567" s="506"/>
      <c r="F567" s="506"/>
      <c r="G567" s="506"/>
      <c r="H567" s="507"/>
      <c r="I567" s="506"/>
      <c r="J567" s="506"/>
      <c r="K567" s="506"/>
      <c r="L567" s="506"/>
      <c r="M567" s="506"/>
      <c r="N567" s="506"/>
      <c r="O567" s="506"/>
      <c r="P567" s="506"/>
      <c r="Q567" s="506"/>
      <c r="R567" s="506"/>
      <c r="S567" s="506"/>
      <c r="T567" s="506"/>
      <c r="U567" s="506"/>
      <c r="V567" s="506"/>
      <c r="W567" s="506"/>
      <c r="X567" s="506"/>
      <c r="Y567" s="506"/>
      <c r="Z567" s="506"/>
      <c r="AA567" s="506"/>
      <c r="AB567" s="506"/>
      <c r="AC567" s="506"/>
      <c r="AD567" s="506"/>
      <c r="AE567" s="506"/>
      <c r="AF567" s="506"/>
      <c r="AG567" s="506"/>
      <c r="AH567" s="506"/>
      <c r="AI567" s="506"/>
      <c r="AJ567" s="507"/>
      <c r="AK567" s="506"/>
      <c r="AL567" s="506"/>
      <c r="AM567" s="506"/>
      <c r="AN567" s="506"/>
      <c r="AO567" s="506"/>
      <c r="AP567" s="506"/>
      <c r="AQ567" s="506"/>
      <c r="AR567" s="506"/>
      <c r="AS567" s="506"/>
      <c r="AT567" s="506"/>
      <c r="AU567" s="506"/>
      <c r="AV567" s="506"/>
      <c r="AW567" s="506"/>
      <c r="AX567" s="507"/>
      <c r="AY567" s="506"/>
      <c r="AZ567" s="506"/>
      <c r="BA567" s="506"/>
      <c r="BB567" s="506"/>
      <c r="BC567" s="506"/>
      <c r="BD567" s="506"/>
      <c r="BE567" s="506"/>
      <c r="BF567" s="506"/>
      <c r="BG567" s="506"/>
      <c r="BH567" s="506"/>
      <c r="BI567" s="506"/>
      <c r="BJ567" s="506"/>
      <c r="BK567" s="507"/>
      <c r="BL567" s="506"/>
      <c r="BM567" s="506"/>
      <c r="BN567" s="506"/>
      <c r="BO567" s="506"/>
      <c r="BP567" s="506"/>
      <c r="BQ567" s="506"/>
      <c r="BR567" s="506"/>
      <c r="BS567" s="506"/>
      <c r="BT567" s="506"/>
      <c r="BU567" s="506"/>
      <c r="BV567" s="506"/>
      <c r="BW567" s="506"/>
      <c r="BX567" s="506"/>
      <c r="BZ567" s="506"/>
      <c r="CA567" s="506"/>
      <c r="CD567" s="506"/>
      <c r="CE567" s="506"/>
    </row>
    <row r="568" spans="1:83" ht="11.25" customHeight="1">
      <c r="A568" s="506"/>
      <c r="B568" s="507"/>
      <c r="C568" s="507"/>
      <c r="D568" s="507"/>
      <c r="E568" s="506"/>
      <c r="F568" s="506"/>
      <c r="G568" s="506"/>
      <c r="H568" s="507"/>
      <c r="I568" s="506"/>
      <c r="J568" s="506"/>
      <c r="K568" s="506"/>
      <c r="L568" s="506"/>
      <c r="M568" s="506"/>
      <c r="N568" s="506"/>
      <c r="O568" s="506"/>
      <c r="P568" s="506"/>
      <c r="Q568" s="506"/>
      <c r="R568" s="506"/>
      <c r="S568" s="506"/>
      <c r="T568" s="506"/>
      <c r="U568" s="506"/>
      <c r="V568" s="506"/>
      <c r="W568" s="506"/>
      <c r="X568" s="506"/>
      <c r="Y568" s="506"/>
      <c r="Z568" s="506"/>
      <c r="AA568" s="506"/>
      <c r="AB568" s="506"/>
      <c r="AC568" s="506"/>
      <c r="AD568" s="506"/>
      <c r="AE568" s="506"/>
      <c r="AF568" s="506"/>
      <c r="AG568" s="506"/>
      <c r="AH568" s="506"/>
      <c r="AI568" s="506"/>
      <c r="AJ568" s="507"/>
      <c r="AK568" s="506"/>
      <c r="AL568" s="506"/>
      <c r="AM568" s="506"/>
      <c r="AN568" s="506"/>
      <c r="AO568" s="506"/>
      <c r="AP568" s="506"/>
      <c r="AQ568" s="506"/>
      <c r="AR568" s="506"/>
      <c r="AS568" s="506"/>
      <c r="AT568" s="506"/>
      <c r="AU568" s="506"/>
      <c r="AV568" s="506"/>
      <c r="AW568" s="506"/>
      <c r="AX568" s="507"/>
      <c r="AY568" s="506"/>
      <c r="AZ568" s="506"/>
      <c r="BA568" s="506"/>
      <c r="BB568" s="506"/>
      <c r="BC568" s="506"/>
      <c r="BD568" s="506"/>
      <c r="BE568" s="506"/>
      <c r="BF568" s="506"/>
      <c r="BG568" s="506"/>
      <c r="BH568" s="506"/>
      <c r="BI568" s="506"/>
      <c r="BJ568" s="506"/>
      <c r="BK568" s="507"/>
      <c r="BL568" s="506"/>
      <c r="BM568" s="506"/>
      <c r="BN568" s="506"/>
      <c r="BO568" s="506"/>
      <c r="BP568" s="506"/>
      <c r="BQ568" s="506"/>
      <c r="BR568" s="506"/>
      <c r="BS568" s="506"/>
      <c r="BT568" s="506"/>
      <c r="BU568" s="506"/>
      <c r="BV568" s="506"/>
      <c r="BW568" s="506"/>
      <c r="BX568" s="506"/>
      <c r="BZ568" s="506"/>
      <c r="CA568" s="506"/>
      <c r="CD568" s="506"/>
      <c r="CE568" s="506"/>
    </row>
    <row r="569" spans="1:83" ht="11.25" customHeight="1">
      <c r="A569" s="506"/>
      <c r="B569" s="507"/>
      <c r="C569" s="507"/>
      <c r="D569" s="507"/>
      <c r="E569" s="506"/>
      <c r="F569" s="506"/>
      <c r="G569" s="506"/>
      <c r="H569" s="507"/>
      <c r="I569" s="506"/>
      <c r="J569" s="506"/>
      <c r="K569" s="506"/>
      <c r="L569" s="506"/>
      <c r="M569" s="506"/>
      <c r="N569" s="506"/>
      <c r="O569" s="506"/>
      <c r="P569" s="506"/>
      <c r="Q569" s="506"/>
      <c r="R569" s="506"/>
      <c r="S569" s="506"/>
      <c r="T569" s="506"/>
      <c r="U569" s="506"/>
      <c r="V569" s="506"/>
      <c r="W569" s="506"/>
      <c r="X569" s="506"/>
      <c r="Y569" s="506"/>
      <c r="Z569" s="506"/>
      <c r="AA569" s="506"/>
      <c r="AB569" s="506"/>
      <c r="AC569" s="506"/>
      <c r="AD569" s="506"/>
      <c r="AE569" s="506"/>
      <c r="AF569" s="506"/>
      <c r="AG569" s="506"/>
      <c r="AH569" s="506"/>
      <c r="AI569" s="506"/>
      <c r="AJ569" s="507"/>
      <c r="AK569" s="506"/>
      <c r="AL569" s="506"/>
      <c r="AM569" s="506"/>
      <c r="AN569" s="506"/>
      <c r="AO569" s="506"/>
      <c r="AP569" s="506"/>
      <c r="AQ569" s="506"/>
      <c r="AR569" s="506"/>
      <c r="AS569" s="506"/>
      <c r="AT569" s="506"/>
      <c r="AU569" s="506"/>
      <c r="AV569" s="506"/>
      <c r="AW569" s="506"/>
      <c r="AX569" s="507"/>
      <c r="AY569" s="506"/>
      <c r="AZ569" s="506"/>
      <c r="BA569" s="506"/>
      <c r="BB569" s="506"/>
      <c r="BC569" s="506"/>
      <c r="BD569" s="506"/>
      <c r="BE569" s="506"/>
      <c r="BF569" s="506"/>
      <c r="BG569" s="506"/>
      <c r="BH569" s="506"/>
      <c r="BI569" s="506"/>
      <c r="BJ569" s="506"/>
      <c r="BK569" s="507"/>
      <c r="BL569" s="506"/>
      <c r="BM569" s="506"/>
      <c r="BN569" s="506"/>
      <c r="BO569" s="506"/>
      <c r="BP569" s="506"/>
      <c r="BQ569" s="506"/>
      <c r="BR569" s="506"/>
      <c r="BS569" s="506"/>
      <c r="BT569" s="506"/>
      <c r="BU569" s="506"/>
      <c r="BV569" s="506"/>
      <c r="BW569" s="506"/>
      <c r="BX569" s="506"/>
      <c r="BZ569" s="506"/>
      <c r="CA569" s="506"/>
      <c r="CD569" s="506"/>
      <c r="CE569" s="506"/>
    </row>
    <row r="570" spans="1:83" ht="11.25" customHeight="1">
      <c r="A570" s="506"/>
      <c r="B570" s="507"/>
      <c r="C570" s="507"/>
      <c r="D570" s="507"/>
      <c r="E570" s="506"/>
      <c r="F570" s="506"/>
      <c r="G570" s="506"/>
      <c r="H570" s="507"/>
      <c r="I570" s="506"/>
      <c r="J570" s="506"/>
      <c r="K570" s="506"/>
      <c r="L570" s="506"/>
      <c r="M570" s="506"/>
      <c r="N570" s="506"/>
      <c r="O570" s="506"/>
      <c r="P570" s="506"/>
      <c r="Q570" s="506"/>
      <c r="R570" s="506"/>
      <c r="S570" s="506"/>
      <c r="T570" s="506"/>
      <c r="U570" s="506"/>
      <c r="V570" s="506"/>
      <c r="W570" s="506"/>
      <c r="X570" s="506"/>
      <c r="Y570" s="506"/>
      <c r="Z570" s="506"/>
      <c r="AA570" s="506"/>
      <c r="AB570" s="506"/>
      <c r="AC570" s="506"/>
      <c r="AD570" s="506"/>
      <c r="AE570" s="506"/>
      <c r="AF570" s="506"/>
      <c r="AG570" s="506"/>
      <c r="AH570" s="506"/>
      <c r="AI570" s="506"/>
      <c r="AJ570" s="507"/>
      <c r="AK570" s="506"/>
      <c r="AL570" s="506"/>
      <c r="AM570" s="506"/>
      <c r="AN570" s="506"/>
      <c r="AO570" s="506"/>
      <c r="AP570" s="506"/>
      <c r="AQ570" s="506"/>
      <c r="AR570" s="506"/>
      <c r="AS570" s="506"/>
      <c r="AT570" s="506"/>
      <c r="AU570" s="506"/>
      <c r="AV570" s="506"/>
      <c r="AW570" s="506"/>
      <c r="AX570" s="507"/>
      <c r="AY570" s="506"/>
      <c r="AZ570" s="506"/>
      <c r="BA570" s="506"/>
      <c r="BB570" s="506"/>
      <c r="BC570" s="506"/>
      <c r="BD570" s="506"/>
      <c r="BE570" s="506"/>
      <c r="BF570" s="506"/>
      <c r="BG570" s="506"/>
      <c r="BH570" s="506"/>
      <c r="BI570" s="506"/>
      <c r="BJ570" s="506"/>
      <c r="BK570" s="507"/>
      <c r="BL570" s="506"/>
      <c r="BM570" s="506"/>
      <c r="BN570" s="506"/>
      <c r="BO570" s="506"/>
      <c r="BP570" s="506"/>
      <c r="BQ570" s="506"/>
      <c r="BR570" s="506"/>
      <c r="BS570" s="506"/>
      <c r="BT570" s="506"/>
      <c r="BU570" s="506"/>
      <c r="BV570" s="506"/>
      <c r="BW570" s="506"/>
      <c r="BX570" s="506"/>
      <c r="BZ570" s="506"/>
      <c r="CA570" s="506"/>
      <c r="CD570" s="506"/>
      <c r="CE570" s="506"/>
    </row>
    <row r="571" spans="1:83" ht="11.25" customHeight="1">
      <c r="A571" s="506"/>
      <c r="B571" s="507"/>
      <c r="C571" s="507"/>
      <c r="D571" s="507"/>
      <c r="E571" s="506"/>
      <c r="F571" s="506"/>
      <c r="G571" s="506"/>
      <c r="H571" s="507"/>
      <c r="I571" s="506"/>
      <c r="J571" s="506"/>
      <c r="K571" s="506"/>
      <c r="L571" s="506"/>
      <c r="M571" s="506"/>
      <c r="N571" s="506"/>
      <c r="O571" s="506"/>
      <c r="P571" s="506"/>
      <c r="Q571" s="506"/>
      <c r="R571" s="506"/>
      <c r="S571" s="506"/>
      <c r="T571" s="506"/>
      <c r="U571" s="506"/>
      <c r="V571" s="506"/>
      <c r="W571" s="506"/>
      <c r="X571" s="506"/>
      <c r="Y571" s="506"/>
      <c r="Z571" s="506"/>
      <c r="AA571" s="506"/>
      <c r="AB571" s="506"/>
      <c r="AC571" s="506"/>
      <c r="AD571" s="506"/>
      <c r="AE571" s="506"/>
      <c r="AF571" s="506"/>
      <c r="AG571" s="506"/>
      <c r="AH571" s="506"/>
      <c r="AI571" s="506"/>
      <c r="AJ571" s="507"/>
      <c r="AK571" s="506"/>
      <c r="AL571" s="506"/>
      <c r="AM571" s="506"/>
      <c r="AN571" s="506"/>
      <c r="AO571" s="506"/>
      <c r="AP571" s="506"/>
      <c r="AQ571" s="506"/>
      <c r="AR571" s="506"/>
      <c r="AS571" s="506"/>
      <c r="AT571" s="506"/>
      <c r="AU571" s="506"/>
      <c r="AV571" s="506"/>
      <c r="AW571" s="506"/>
      <c r="AX571" s="507"/>
      <c r="AY571" s="506"/>
      <c r="AZ571" s="506"/>
      <c r="BA571" s="506"/>
      <c r="BB571" s="506"/>
      <c r="BC571" s="506"/>
      <c r="BD571" s="506"/>
      <c r="BE571" s="506"/>
      <c r="BF571" s="506"/>
      <c r="BG571" s="506"/>
      <c r="BH571" s="506"/>
      <c r="BI571" s="506"/>
      <c r="BJ571" s="506"/>
      <c r="BK571" s="507"/>
      <c r="BL571" s="506"/>
      <c r="BM571" s="506"/>
      <c r="BN571" s="506"/>
      <c r="BO571" s="506"/>
      <c r="BP571" s="506"/>
      <c r="BQ571" s="506"/>
      <c r="BR571" s="506"/>
      <c r="BS571" s="506"/>
      <c r="BT571" s="506"/>
      <c r="BU571" s="506"/>
      <c r="BV571" s="506"/>
      <c r="BW571" s="506"/>
      <c r="BX571" s="506"/>
      <c r="BZ571" s="506"/>
      <c r="CA571" s="506"/>
      <c r="CD571" s="506"/>
      <c r="CE571" s="506"/>
    </row>
    <row r="572" spans="1:83" ht="11.25" customHeight="1">
      <c r="A572" s="506"/>
      <c r="B572" s="507"/>
      <c r="C572" s="507"/>
      <c r="D572" s="507"/>
      <c r="E572" s="506"/>
      <c r="F572" s="506"/>
      <c r="G572" s="506"/>
      <c r="H572" s="507"/>
      <c r="I572" s="506"/>
      <c r="J572" s="506"/>
      <c r="K572" s="506"/>
      <c r="L572" s="506"/>
      <c r="M572" s="506"/>
      <c r="N572" s="506"/>
      <c r="O572" s="506"/>
      <c r="P572" s="506"/>
      <c r="Q572" s="506"/>
      <c r="R572" s="506"/>
      <c r="S572" s="506"/>
      <c r="T572" s="506"/>
      <c r="U572" s="506"/>
      <c r="V572" s="506"/>
      <c r="W572" s="506"/>
      <c r="X572" s="506"/>
      <c r="Y572" s="506"/>
      <c r="Z572" s="506"/>
      <c r="AA572" s="506"/>
      <c r="AB572" s="506"/>
      <c r="AC572" s="506"/>
      <c r="AD572" s="506"/>
      <c r="AE572" s="506"/>
      <c r="AF572" s="506"/>
      <c r="AG572" s="506"/>
      <c r="AH572" s="506"/>
      <c r="AI572" s="506"/>
      <c r="AJ572" s="507"/>
      <c r="AK572" s="506"/>
      <c r="AL572" s="506"/>
      <c r="AM572" s="506"/>
      <c r="AN572" s="506"/>
      <c r="AO572" s="506"/>
      <c r="AP572" s="506"/>
      <c r="AQ572" s="506"/>
      <c r="AR572" s="506"/>
      <c r="AS572" s="506"/>
      <c r="AT572" s="506"/>
      <c r="AU572" s="506"/>
      <c r="AV572" s="506"/>
      <c r="AW572" s="506"/>
      <c r="AX572" s="507"/>
      <c r="AY572" s="506"/>
      <c r="AZ572" s="506"/>
      <c r="BA572" s="506"/>
      <c r="BB572" s="506"/>
      <c r="BC572" s="506"/>
      <c r="BD572" s="506"/>
      <c r="BE572" s="506"/>
      <c r="BF572" s="506"/>
      <c r="BG572" s="506"/>
      <c r="BH572" s="506"/>
      <c r="BI572" s="506"/>
      <c r="BJ572" s="506"/>
      <c r="BK572" s="507"/>
      <c r="BL572" s="506"/>
      <c r="BM572" s="506"/>
      <c r="BN572" s="506"/>
      <c r="BO572" s="506"/>
      <c r="BP572" s="506"/>
      <c r="BQ572" s="506"/>
      <c r="BR572" s="506"/>
      <c r="BS572" s="506"/>
      <c r="BT572" s="506"/>
      <c r="BU572" s="506"/>
      <c r="BV572" s="506"/>
      <c r="BW572" s="506"/>
      <c r="BX572" s="506"/>
      <c r="BZ572" s="506"/>
      <c r="CA572" s="506"/>
      <c r="CD572" s="506"/>
      <c r="CE572" s="506"/>
    </row>
    <row r="573" spans="1:83" ht="11.25" customHeight="1">
      <c r="A573" s="506"/>
      <c r="B573" s="507"/>
      <c r="C573" s="507"/>
      <c r="D573" s="507"/>
      <c r="E573" s="506"/>
      <c r="F573" s="506"/>
      <c r="G573" s="506"/>
      <c r="H573" s="507"/>
      <c r="I573" s="506"/>
      <c r="J573" s="506"/>
      <c r="K573" s="506"/>
      <c r="L573" s="506"/>
      <c r="M573" s="506"/>
      <c r="N573" s="506"/>
      <c r="O573" s="506"/>
      <c r="P573" s="506"/>
      <c r="Q573" s="506"/>
      <c r="R573" s="506"/>
      <c r="S573" s="506"/>
      <c r="T573" s="506"/>
      <c r="U573" s="506"/>
      <c r="V573" s="506"/>
      <c r="W573" s="506"/>
      <c r="X573" s="506"/>
      <c r="Y573" s="506"/>
      <c r="Z573" s="506"/>
      <c r="AA573" s="506"/>
      <c r="AB573" s="506"/>
      <c r="AC573" s="506"/>
      <c r="AD573" s="506"/>
      <c r="AE573" s="506"/>
      <c r="AF573" s="506"/>
      <c r="AG573" s="506"/>
      <c r="AH573" s="506"/>
      <c r="AI573" s="506"/>
      <c r="AJ573" s="507"/>
      <c r="AK573" s="506"/>
      <c r="AL573" s="506"/>
      <c r="AM573" s="506"/>
      <c r="AN573" s="506"/>
      <c r="AO573" s="506"/>
      <c r="AP573" s="506"/>
      <c r="AQ573" s="506"/>
      <c r="AR573" s="506"/>
      <c r="AS573" s="506"/>
      <c r="AT573" s="506"/>
      <c r="AU573" s="506"/>
      <c r="AV573" s="506"/>
      <c r="AW573" s="506"/>
      <c r="AX573" s="507"/>
      <c r="AY573" s="506"/>
      <c r="AZ573" s="506"/>
      <c r="BA573" s="506"/>
      <c r="BB573" s="506"/>
      <c r="BC573" s="506"/>
      <c r="BD573" s="506"/>
      <c r="BE573" s="506"/>
      <c r="BF573" s="506"/>
      <c r="BG573" s="506"/>
      <c r="BH573" s="506"/>
      <c r="BI573" s="506"/>
      <c r="BJ573" s="506"/>
      <c r="BK573" s="507"/>
      <c r="BL573" s="506"/>
      <c r="BM573" s="506"/>
      <c r="BN573" s="506"/>
      <c r="BO573" s="506"/>
      <c r="BP573" s="506"/>
      <c r="BQ573" s="506"/>
      <c r="BR573" s="506"/>
      <c r="BS573" s="506"/>
      <c r="BT573" s="506"/>
      <c r="BU573" s="506"/>
      <c r="BV573" s="506"/>
      <c r="BW573" s="506"/>
      <c r="BX573" s="506"/>
      <c r="BZ573" s="506"/>
      <c r="CA573" s="506"/>
      <c r="CD573" s="506"/>
      <c r="CE573" s="506"/>
    </row>
    <row r="574" spans="1:83" ht="11.25" customHeight="1">
      <c r="A574" s="506"/>
      <c r="B574" s="507"/>
      <c r="C574" s="507"/>
      <c r="D574" s="507"/>
      <c r="E574" s="506"/>
      <c r="F574" s="506"/>
      <c r="G574" s="506"/>
      <c r="H574" s="507"/>
      <c r="I574" s="506"/>
      <c r="J574" s="506"/>
      <c r="K574" s="506"/>
      <c r="L574" s="506"/>
      <c r="M574" s="506"/>
      <c r="N574" s="506"/>
      <c r="O574" s="506"/>
      <c r="P574" s="506"/>
      <c r="Q574" s="506"/>
      <c r="R574" s="506"/>
      <c r="S574" s="506"/>
      <c r="T574" s="506"/>
      <c r="U574" s="506"/>
      <c r="V574" s="506"/>
      <c r="W574" s="506"/>
      <c r="X574" s="506"/>
      <c r="Y574" s="506"/>
      <c r="Z574" s="506"/>
      <c r="AA574" s="506"/>
      <c r="AB574" s="506"/>
      <c r="AC574" s="506"/>
      <c r="AD574" s="506"/>
      <c r="AE574" s="506"/>
      <c r="AF574" s="506"/>
      <c r="AG574" s="506"/>
      <c r="AH574" s="506"/>
      <c r="AI574" s="506"/>
      <c r="AJ574" s="507"/>
      <c r="AK574" s="506"/>
      <c r="AL574" s="506"/>
      <c r="AM574" s="506"/>
      <c r="AN574" s="506"/>
      <c r="AO574" s="506"/>
      <c r="AP574" s="506"/>
      <c r="AQ574" s="506"/>
      <c r="AR574" s="506"/>
      <c r="AS574" s="506"/>
      <c r="AT574" s="506"/>
      <c r="AU574" s="506"/>
      <c r="AV574" s="506"/>
      <c r="AW574" s="506"/>
      <c r="AX574" s="507"/>
      <c r="AY574" s="506"/>
      <c r="AZ574" s="506"/>
      <c r="BA574" s="506"/>
      <c r="BB574" s="506"/>
      <c r="BC574" s="506"/>
      <c r="BD574" s="506"/>
      <c r="BE574" s="506"/>
      <c r="BF574" s="506"/>
      <c r="BG574" s="506"/>
      <c r="BH574" s="506"/>
      <c r="BI574" s="506"/>
      <c r="BJ574" s="506"/>
      <c r="BK574" s="507"/>
      <c r="BL574" s="506"/>
      <c r="BM574" s="506"/>
      <c r="BN574" s="506"/>
      <c r="BO574" s="506"/>
      <c r="BP574" s="506"/>
      <c r="BQ574" s="506"/>
      <c r="BR574" s="506"/>
      <c r="BS574" s="506"/>
      <c r="BT574" s="506"/>
      <c r="BU574" s="506"/>
      <c r="BV574" s="506"/>
      <c r="BW574" s="506"/>
      <c r="BX574" s="506"/>
      <c r="BZ574" s="506"/>
      <c r="CA574" s="506"/>
      <c r="CD574" s="506"/>
      <c r="CE574" s="506"/>
    </row>
    <row r="575" spans="1:83" ht="11.25" customHeight="1">
      <c r="A575" s="506"/>
      <c r="B575" s="507"/>
      <c r="C575" s="507"/>
      <c r="D575" s="507"/>
      <c r="E575" s="506"/>
      <c r="F575" s="506"/>
      <c r="G575" s="506"/>
      <c r="H575" s="507"/>
      <c r="I575" s="506"/>
      <c r="J575" s="506"/>
      <c r="K575" s="506"/>
      <c r="L575" s="506"/>
      <c r="M575" s="506"/>
      <c r="N575" s="506"/>
      <c r="O575" s="506"/>
      <c r="P575" s="506"/>
      <c r="Q575" s="506"/>
      <c r="R575" s="506"/>
      <c r="S575" s="506"/>
      <c r="T575" s="506"/>
      <c r="U575" s="506"/>
      <c r="V575" s="506"/>
      <c r="W575" s="506"/>
      <c r="X575" s="506"/>
      <c r="Y575" s="506"/>
      <c r="Z575" s="506"/>
      <c r="AA575" s="506"/>
      <c r="AB575" s="506"/>
      <c r="AC575" s="506"/>
      <c r="AD575" s="506"/>
      <c r="AE575" s="506"/>
      <c r="AF575" s="506"/>
      <c r="AG575" s="506"/>
      <c r="AH575" s="506"/>
      <c r="AI575" s="506"/>
      <c r="AJ575" s="507"/>
      <c r="AK575" s="506"/>
      <c r="AL575" s="506"/>
      <c r="AM575" s="506"/>
      <c r="AN575" s="506"/>
      <c r="AO575" s="506"/>
      <c r="AP575" s="506"/>
      <c r="AQ575" s="506"/>
      <c r="AR575" s="506"/>
      <c r="AS575" s="506"/>
      <c r="AT575" s="506"/>
      <c r="AU575" s="506"/>
      <c r="AV575" s="506"/>
      <c r="AW575" s="506"/>
      <c r="AX575" s="507"/>
      <c r="AY575" s="506"/>
      <c r="AZ575" s="506"/>
      <c r="BA575" s="506"/>
      <c r="BB575" s="506"/>
      <c r="BC575" s="506"/>
      <c r="BD575" s="506"/>
      <c r="BE575" s="506"/>
      <c r="BF575" s="506"/>
      <c r="BG575" s="506"/>
      <c r="BH575" s="506"/>
      <c r="BI575" s="506"/>
      <c r="BJ575" s="506"/>
      <c r="BK575" s="507"/>
      <c r="BL575" s="506"/>
      <c r="BM575" s="506"/>
      <c r="BN575" s="506"/>
      <c r="BO575" s="506"/>
      <c r="BP575" s="506"/>
      <c r="BQ575" s="506"/>
      <c r="BR575" s="506"/>
      <c r="BS575" s="506"/>
      <c r="BT575" s="506"/>
      <c r="BU575" s="506"/>
      <c r="BV575" s="506"/>
      <c r="BW575" s="506"/>
      <c r="BX575" s="506"/>
      <c r="BZ575" s="506"/>
      <c r="CA575" s="506"/>
      <c r="CD575" s="506"/>
      <c r="CE575" s="506"/>
    </row>
    <row r="576" spans="1:83" ht="11.25" customHeight="1">
      <c r="A576" s="506"/>
      <c r="B576" s="507"/>
      <c r="C576" s="507"/>
      <c r="D576" s="507"/>
      <c r="E576" s="506"/>
      <c r="F576" s="506"/>
      <c r="G576" s="506"/>
      <c r="H576" s="507"/>
      <c r="I576" s="506"/>
      <c r="J576" s="506"/>
      <c r="K576" s="506"/>
      <c r="L576" s="506"/>
      <c r="M576" s="506"/>
      <c r="N576" s="506"/>
      <c r="O576" s="506"/>
      <c r="P576" s="506"/>
      <c r="Q576" s="506"/>
      <c r="R576" s="506"/>
      <c r="S576" s="506"/>
      <c r="T576" s="506"/>
      <c r="U576" s="506"/>
      <c r="V576" s="506"/>
      <c r="W576" s="506"/>
      <c r="X576" s="506"/>
      <c r="Y576" s="506"/>
      <c r="Z576" s="506"/>
      <c r="AA576" s="506"/>
      <c r="AB576" s="506"/>
      <c r="AC576" s="506"/>
      <c r="AD576" s="506"/>
      <c r="AE576" s="506"/>
      <c r="AF576" s="506"/>
      <c r="AG576" s="506"/>
      <c r="AH576" s="506"/>
      <c r="AI576" s="506"/>
      <c r="AJ576" s="507"/>
      <c r="AK576" s="506"/>
      <c r="AL576" s="506"/>
      <c r="AM576" s="506"/>
      <c r="AN576" s="506"/>
      <c r="AO576" s="506"/>
      <c r="AP576" s="506"/>
      <c r="AQ576" s="506"/>
      <c r="AR576" s="506"/>
      <c r="AS576" s="506"/>
      <c r="AT576" s="506"/>
      <c r="AU576" s="506"/>
      <c r="AV576" s="506"/>
      <c r="AW576" s="506"/>
      <c r="AX576" s="507"/>
      <c r="AY576" s="506"/>
      <c r="AZ576" s="506"/>
      <c r="BA576" s="506"/>
      <c r="BB576" s="506"/>
      <c r="BC576" s="506"/>
      <c r="BD576" s="506"/>
      <c r="BE576" s="506"/>
      <c r="BF576" s="506"/>
      <c r="BG576" s="506"/>
      <c r="BH576" s="506"/>
      <c r="BI576" s="506"/>
      <c r="BJ576" s="506"/>
      <c r="BK576" s="507"/>
      <c r="BL576" s="506"/>
      <c r="BM576" s="506"/>
      <c r="BN576" s="506"/>
      <c r="BO576" s="506"/>
      <c r="BP576" s="506"/>
      <c r="BQ576" s="506"/>
      <c r="BR576" s="506"/>
      <c r="BS576" s="506"/>
      <c r="BT576" s="506"/>
      <c r="BU576" s="506"/>
      <c r="BV576" s="506"/>
      <c r="BW576" s="506"/>
      <c r="BX576" s="506"/>
      <c r="BZ576" s="506"/>
      <c r="CA576" s="506"/>
      <c r="CD576" s="506"/>
      <c r="CE576" s="506"/>
    </row>
    <row r="577" spans="1:83" ht="11.25" customHeight="1">
      <c r="A577" s="506"/>
      <c r="B577" s="507"/>
      <c r="C577" s="507"/>
      <c r="D577" s="507"/>
      <c r="E577" s="506"/>
      <c r="F577" s="506"/>
      <c r="G577" s="506"/>
      <c r="H577" s="507"/>
      <c r="I577" s="506"/>
      <c r="J577" s="506"/>
      <c r="K577" s="506"/>
      <c r="L577" s="506"/>
      <c r="M577" s="506"/>
      <c r="N577" s="506"/>
      <c r="O577" s="506"/>
      <c r="P577" s="506"/>
      <c r="Q577" s="506"/>
      <c r="R577" s="506"/>
      <c r="S577" s="506"/>
      <c r="T577" s="506"/>
      <c r="U577" s="506"/>
      <c r="V577" s="506"/>
      <c r="W577" s="506"/>
      <c r="X577" s="506"/>
      <c r="Y577" s="506"/>
      <c r="Z577" s="506"/>
      <c r="AA577" s="506"/>
      <c r="AB577" s="506"/>
      <c r="AC577" s="506"/>
      <c r="AD577" s="506"/>
      <c r="AE577" s="506"/>
      <c r="AF577" s="506"/>
      <c r="AG577" s="506"/>
      <c r="AH577" s="506"/>
      <c r="AI577" s="506"/>
      <c r="AJ577" s="507"/>
      <c r="AK577" s="506"/>
      <c r="AL577" s="506"/>
      <c r="AM577" s="506"/>
      <c r="AN577" s="506"/>
      <c r="AO577" s="506"/>
      <c r="AP577" s="506"/>
      <c r="AQ577" s="506"/>
      <c r="AR577" s="506"/>
      <c r="AS577" s="506"/>
      <c r="AT577" s="506"/>
      <c r="AU577" s="506"/>
      <c r="AV577" s="506"/>
      <c r="AW577" s="506"/>
      <c r="AX577" s="507"/>
      <c r="AY577" s="506"/>
      <c r="AZ577" s="506"/>
      <c r="BA577" s="506"/>
      <c r="BB577" s="506"/>
      <c r="BC577" s="506"/>
      <c r="BD577" s="506"/>
      <c r="BE577" s="506"/>
      <c r="BF577" s="506"/>
      <c r="BG577" s="506"/>
      <c r="BH577" s="506"/>
      <c r="BI577" s="506"/>
      <c r="BJ577" s="506"/>
      <c r="BK577" s="507"/>
      <c r="BL577" s="506"/>
      <c r="BM577" s="506"/>
      <c r="BN577" s="506"/>
      <c r="BO577" s="506"/>
      <c r="BP577" s="506"/>
      <c r="BQ577" s="506"/>
      <c r="BR577" s="506"/>
      <c r="BS577" s="506"/>
      <c r="BT577" s="506"/>
      <c r="BU577" s="506"/>
      <c r="BV577" s="506"/>
      <c r="BW577" s="506"/>
      <c r="BX577" s="506"/>
      <c r="BZ577" s="506"/>
      <c r="CA577" s="506"/>
      <c r="CD577" s="506"/>
      <c r="CE577" s="506"/>
    </row>
    <row r="578" spans="1:83" ht="11.25" customHeight="1">
      <c r="A578" s="506"/>
      <c r="B578" s="507"/>
      <c r="C578" s="507"/>
      <c r="D578" s="507"/>
      <c r="E578" s="506"/>
      <c r="F578" s="506"/>
      <c r="G578" s="506"/>
      <c r="H578" s="507"/>
      <c r="I578" s="506"/>
      <c r="J578" s="506"/>
      <c r="K578" s="506"/>
      <c r="L578" s="506"/>
      <c r="M578" s="506"/>
      <c r="N578" s="506"/>
      <c r="O578" s="506"/>
      <c r="P578" s="506"/>
      <c r="Q578" s="506"/>
      <c r="R578" s="506"/>
      <c r="S578" s="506"/>
      <c r="T578" s="506"/>
      <c r="U578" s="506"/>
      <c r="V578" s="506"/>
      <c r="W578" s="506"/>
      <c r="X578" s="506"/>
      <c r="Y578" s="506"/>
      <c r="Z578" s="506"/>
      <c r="AA578" s="506"/>
      <c r="AB578" s="506"/>
      <c r="AC578" s="506"/>
      <c r="AD578" s="506"/>
      <c r="AE578" s="506"/>
      <c r="AF578" s="506"/>
      <c r="AG578" s="506"/>
      <c r="AH578" s="506"/>
      <c r="AI578" s="506"/>
      <c r="AJ578" s="507"/>
      <c r="AK578" s="506"/>
      <c r="AL578" s="506"/>
      <c r="AM578" s="506"/>
      <c r="AN578" s="506"/>
      <c r="AO578" s="506"/>
      <c r="AP578" s="506"/>
      <c r="AQ578" s="506"/>
      <c r="AR578" s="506"/>
      <c r="AS578" s="506"/>
      <c r="AT578" s="506"/>
      <c r="AU578" s="506"/>
      <c r="AV578" s="506"/>
      <c r="AW578" s="506"/>
      <c r="AX578" s="507"/>
      <c r="AY578" s="506"/>
      <c r="AZ578" s="506"/>
      <c r="BA578" s="506"/>
      <c r="BB578" s="506"/>
      <c r="BC578" s="506"/>
      <c r="BD578" s="506"/>
      <c r="BE578" s="506"/>
      <c r="BF578" s="506"/>
      <c r="BG578" s="506"/>
      <c r="BH578" s="506"/>
      <c r="BI578" s="506"/>
      <c r="BJ578" s="506"/>
      <c r="BK578" s="507"/>
      <c r="BL578" s="506"/>
      <c r="BM578" s="506"/>
      <c r="BN578" s="506"/>
      <c r="BO578" s="506"/>
      <c r="BP578" s="506"/>
      <c r="BQ578" s="506"/>
      <c r="BR578" s="506"/>
      <c r="BS578" s="506"/>
      <c r="BT578" s="506"/>
      <c r="BU578" s="506"/>
      <c r="BV578" s="506"/>
      <c r="BW578" s="506"/>
      <c r="BX578" s="506"/>
      <c r="BZ578" s="506"/>
      <c r="CA578" s="506"/>
      <c r="CD578" s="506"/>
      <c r="CE578" s="506"/>
    </row>
    <row r="579" spans="1:83" ht="11.25" customHeight="1">
      <c r="A579" s="506"/>
      <c r="B579" s="507"/>
      <c r="C579" s="507"/>
      <c r="D579" s="507"/>
      <c r="E579" s="506"/>
      <c r="F579" s="506"/>
      <c r="G579" s="506"/>
      <c r="H579" s="507"/>
      <c r="I579" s="506"/>
      <c r="J579" s="506"/>
      <c r="K579" s="506"/>
      <c r="L579" s="506"/>
      <c r="M579" s="506"/>
      <c r="N579" s="506"/>
      <c r="O579" s="506"/>
      <c r="P579" s="506"/>
      <c r="Q579" s="506"/>
      <c r="R579" s="506"/>
      <c r="S579" s="506"/>
      <c r="T579" s="506"/>
      <c r="U579" s="506"/>
      <c r="V579" s="506"/>
      <c r="W579" s="506"/>
      <c r="X579" s="506"/>
      <c r="Y579" s="506"/>
      <c r="Z579" s="506"/>
      <c r="AA579" s="506"/>
      <c r="AB579" s="506"/>
      <c r="AC579" s="506"/>
      <c r="AD579" s="506"/>
      <c r="AE579" s="506"/>
      <c r="AF579" s="506"/>
      <c r="AG579" s="506"/>
      <c r="AH579" s="506"/>
      <c r="AI579" s="506"/>
      <c r="AJ579" s="507"/>
      <c r="AK579" s="506"/>
      <c r="AL579" s="506"/>
      <c r="AM579" s="506"/>
      <c r="AN579" s="506"/>
      <c r="AO579" s="506"/>
      <c r="AP579" s="506"/>
      <c r="AQ579" s="506"/>
      <c r="AR579" s="506"/>
      <c r="AS579" s="506"/>
      <c r="AT579" s="506"/>
      <c r="AU579" s="506"/>
      <c r="AV579" s="506"/>
      <c r="AW579" s="506"/>
      <c r="AX579" s="507"/>
      <c r="AY579" s="506"/>
      <c r="AZ579" s="506"/>
      <c r="BA579" s="506"/>
      <c r="BB579" s="506"/>
      <c r="BC579" s="506"/>
      <c r="BD579" s="506"/>
      <c r="BE579" s="506"/>
      <c r="BF579" s="506"/>
      <c r="BG579" s="506"/>
      <c r="BH579" s="506"/>
      <c r="BI579" s="506"/>
      <c r="BJ579" s="506"/>
      <c r="BK579" s="507"/>
      <c r="BL579" s="506"/>
      <c r="BM579" s="506"/>
      <c r="BN579" s="506"/>
      <c r="BO579" s="506"/>
      <c r="BP579" s="506"/>
      <c r="BQ579" s="506"/>
      <c r="BR579" s="506"/>
      <c r="BS579" s="506"/>
      <c r="BT579" s="506"/>
      <c r="BU579" s="506"/>
      <c r="BV579" s="506"/>
      <c r="BW579" s="506"/>
      <c r="BX579" s="506"/>
      <c r="BZ579" s="506"/>
      <c r="CA579" s="506"/>
      <c r="CD579" s="506"/>
      <c r="CE579" s="506"/>
    </row>
    <row r="580" spans="1:83" ht="11.25" customHeight="1">
      <c r="A580" s="506"/>
      <c r="B580" s="507"/>
      <c r="C580" s="507"/>
      <c r="D580" s="507"/>
      <c r="E580" s="506"/>
      <c r="F580" s="506"/>
      <c r="G580" s="506"/>
      <c r="H580" s="507"/>
      <c r="I580" s="506"/>
      <c r="J580" s="506"/>
      <c r="K580" s="506"/>
      <c r="L580" s="506"/>
      <c r="M580" s="506"/>
      <c r="N580" s="506"/>
      <c r="O580" s="506"/>
      <c r="P580" s="506"/>
      <c r="Q580" s="506"/>
      <c r="R580" s="506"/>
      <c r="S580" s="506"/>
      <c r="T580" s="506"/>
      <c r="U580" s="506"/>
      <c r="V580" s="506"/>
      <c r="W580" s="506"/>
      <c r="X580" s="506"/>
      <c r="Y580" s="506"/>
      <c r="Z580" s="506"/>
      <c r="AA580" s="506"/>
      <c r="AB580" s="506"/>
      <c r="AC580" s="506"/>
      <c r="AD580" s="506"/>
      <c r="AE580" s="506"/>
      <c r="AF580" s="506"/>
      <c r="AG580" s="506"/>
      <c r="AH580" s="506"/>
      <c r="AI580" s="506"/>
      <c r="AJ580" s="507"/>
      <c r="AK580" s="506"/>
      <c r="AL580" s="506"/>
      <c r="AM580" s="506"/>
      <c r="AN580" s="506"/>
      <c r="AO580" s="506"/>
      <c r="AP580" s="506"/>
      <c r="AQ580" s="506"/>
      <c r="AR580" s="506"/>
      <c r="AS580" s="506"/>
      <c r="AT580" s="506"/>
      <c r="AU580" s="506"/>
      <c r="AV580" s="506"/>
      <c r="AW580" s="506"/>
      <c r="AX580" s="507"/>
      <c r="AY580" s="506"/>
      <c r="AZ580" s="506"/>
      <c r="BA580" s="506"/>
      <c r="BB580" s="506"/>
      <c r="BC580" s="506"/>
      <c r="BD580" s="506"/>
      <c r="BE580" s="506"/>
      <c r="BF580" s="506"/>
      <c r="BG580" s="506"/>
      <c r="BH580" s="506"/>
      <c r="BI580" s="506"/>
      <c r="BJ580" s="506"/>
      <c r="BK580" s="507"/>
      <c r="BL580" s="506"/>
      <c r="BM580" s="506"/>
      <c r="BN580" s="506"/>
      <c r="BO580" s="506"/>
      <c r="BP580" s="506"/>
      <c r="BQ580" s="506"/>
      <c r="BR580" s="506"/>
      <c r="BS580" s="506"/>
      <c r="BT580" s="506"/>
      <c r="BU580" s="506"/>
      <c r="BV580" s="506"/>
      <c r="BW580" s="506"/>
      <c r="BX580" s="506"/>
      <c r="BZ580" s="506"/>
      <c r="CA580" s="506"/>
      <c r="CD580" s="506"/>
      <c r="CE580" s="506"/>
    </row>
    <row r="581" spans="1:83" ht="11.25" customHeight="1">
      <c r="A581" s="506"/>
      <c r="B581" s="507"/>
      <c r="C581" s="507"/>
      <c r="D581" s="507"/>
      <c r="E581" s="506"/>
      <c r="F581" s="506"/>
      <c r="G581" s="506"/>
      <c r="H581" s="507"/>
      <c r="I581" s="506"/>
      <c r="J581" s="506"/>
      <c r="K581" s="506"/>
      <c r="L581" s="506"/>
      <c r="M581" s="506"/>
      <c r="N581" s="506"/>
      <c r="O581" s="506"/>
      <c r="P581" s="506"/>
      <c r="Q581" s="506"/>
      <c r="R581" s="506"/>
      <c r="S581" s="506"/>
      <c r="T581" s="506"/>
      <c r="U581" s="506"/>
      <c r="V581" s="506"/>
      <c r="W581" s="506"/>
      <c r="X581" s="506"/>
      <c r="Y581" s="506"/>
      <c r="Z581" s="506"/>
      <c r="AA581" s="506"/>
      <c r="AB581" s="506"/>
      <c r="AC581" s="506"/>
      <c r="AD581" s="506"/>
      <c r="AE581" s="506"/>
      <c r="AF581" s="506"/>
      <c r="AG581" s="506"/>
      <c r="AH581" s="506"/>
      <c r="AI581" s="506"/>
      <c r="AJ581" s="507"/>
      <c r="AK581" s="506"/>
      <c r="AL581" s="506"/>
      <c r="AM581" s="506"/>
      <c r="AN581" s="506"/>
      <c r="AO581" s="506"/>
      <c r="AP581" s="506"/>
      <c r="AQ581" s="506"/>
      <c r="AR581" s="506"/>
      <c r="AS581" s="506"/>
      <c r="AT581" s="506"/>
      <c r="AU581" s="506"/>
      <c r="AV581" s="506"/>
      <c r="AW581" s="506"/>
      <c r="AX581" s="507"/>
      <c r="AY581" s="506"/>
      <c r="AZ581" s="506"/>
      <c r="BA581" s="506"/>
      <c r="BB581" s="506"/>
      <c r="BC581" s="506"/>
      <c r="BD581" s="506"/>
      <c r="BE581" s="506"/>
      <c r="BF581" s="506"/>
      <c r="BG581" s="506"/>
      <c r="BH581" s="506"/>
      <c r="BI581" s="506"/>
      <c r="BJ581" s="506"/>
      <c r="BK581" s="507"/>
      <c r="BL581" s="506"/>
      <c r="BM581" s="506"/>
      <c r="BN581" s="506"/>
      <c r="BO581" s="506"/>
      <c r="BP581" s="506"/>
      <c r="BQ581" s="506"/>
      <c r="BR581" s="506"/>
      <c r="BS581" s="506"/>
      <c r="BT581" s="506"/>
      <c r="BU581" s="506"/>
      <c r="BV581" s="506"/>
      <c r="BW581" s="506"/>
      <c r="BX581" s="506"/>
      <c r="BZ581" s="506"/>
      <c r="CA581" s="506"/>
      <c r="CD581" s="506"/>
      <c r="CE581" s="506"/>
    </row>
    <row r="582" spans="1:83" ht="11.25" customHeight="1">
      <c r="A582" s="506"/>
      <c r="B582" s="507"/>
      <c r="C582" s="507"/>
      <c r="D582" s="507"/>
      <c r="E582" s="506"/>
      <c r="F582" s="506"/>
      <c r="G582" s="506"/>
      <c r="H582" s="507"/>
      <c r="I582" s="506"/>
      <c r="J582" s="506"/>
      <c r="K582" s="506"/>
      <c r="L582" s="506"/>
      <c r="M582" s="506"/>
      <c r="N582" s="506"/>
      <c r="O582" s="506"/>
      <c r="P582" s="506"/>
      <c r="Q582" s="506"/>
      <c r="R582" s="506"/>
      <c r="S582" s="506"/>
      <c r="T582" s="506"/>
      <c r="U582" s="506"/>
      <c r="V582" s="506"/>
      <c r="W582" s="506"/>
      <c r="X582" s="506"/>
      <c r="Y582" s="506"/>
      <c r="Z582" s="506"/>
      <c r="AA582" s="506"/>
      <c r="AB582" s="506"/>
      <c r="AC582" s="506"/>
      <c r="AD582" s="506"/>
      <c r="AE582" s="506"/>
      <c r="AF582" s="506"/>
      <c r="AG582" s="506"/>
      <c r="AH582" s="506"/>
      <c r="AI582" s="506"/>
      <c r="AJ582" s="507"/>
      <c r="AK582" s="506"/>
      <c r="AL582" s="506"/>
      <c r="AM582" s="506"/>
      <c r="AN582" s="506"/>
      <c r="AO582" s="506"/>
      <c r="AP582" s="506"/>
      <c r="AQ582" s="506"/>
      <c r="AR582" s="506"/>
      <c r="AS582" s="506"/>
      <c r="AT582" s="506"/>
      <c r="AU582" s="506"/>
      <c r="AV582" s="506"/>
      <c r="AW582" s="506"/>
      <c r="AX582" s="507"/>
      <c r="AY582" s="506"/>
      <c r="AZ582" s="506"/>
      <c r="BA582" s="506"/>
      <c r="BB582" s="506"/>
      <c r="BC582" s="506"/>
      <c r="BD582" s="506"/>
      <c r="BE582" s="506"/>
      <c r="BF582" s="506"/>
      <c r="BG582" s="506"/>
      <c r="BH582" s="506"/>
      <c r="BI582" s="506"/>
      <c r="BJ582" s="506"/>
      <c r="BK582" s="507"/>
      <c r="BL582" s="506"/>
      <c r="BM582" s="506"/>
      <c r="BN582" s="506"/>
      <c r="BO582" s="506"/>
      <c r="BP582" s="506"/>
      <c r="BQ582" s="506"/>
      <c r="BR582" s="506"/>
      <c r="BS582" s="506"/>
      <c r="BT582" s="506"/>
      <c r="BU582" s="506"/>
      <c r="BV582" s="506"/>
      <c r="BW582" s="506"/>
      <c r="BX582" s="506"/>
      <c r="BZ582" s="506"/>
      <c r="CA582" s="506"/>
      <c r="CD582" s="506"/>
      <c r="CE582" s="506"/>
    </row>
    <row r="583" spans="1:83" ht="11.25" customHeight="1">
      <c r="A583" s="506"/>
      <c r="B583" s="507"/>
      <c r="C583" s="507"/>
      <c r="D583" s="507"/>
      <c r="E583" s="506"/>
      <c r="F583" s="506"/>
      <c r="G583" s="506"/>
      <c r="H583" s="507"/>
      <c r="I583" s="506"/>
      <c r="J583" s="506"/>
      <c r="K583" s="506"/>
      <c r="L583" s="506"/>
      <c r="M583" s="506"/>
      <c r="N583" s="506"/>
      <c r="O583" s="506"/>
      <c r="P583" s="506"/>
      <c r="Q583" s="506"/>
      <c r="R583" s="506"/>
      <c r="S583" s="506"/>
      <c r="T583" s="506"/>
      <c r="U583" s="506"/>
      <c r="V583" s="506"/>
      <c r="W583" s="506"/>
      <c r="X583" s="506"/>
      <c r="Y583" s="506"/>
      <c r="Z583" s="506"/>
      <c r="AA583" s="506"/>
      <c r="AB583" s="506"/>
      <c r="AC583" s="506"/>
      <c r="AD583" s="506"/>
      <c r="AE583" s="506"/>
      <c r="AF583" s="506"/>
      <c r="AG583" s="506"/>
      <c r="AH583" s="506"/>
      <c r="AI583" s="506"/>
      <c r="AJ583" s="507"/>
      <c r="AK583" s="506"/>
      <c r="AL583" s="506"/>
      <c r="AM583" s="506"/>
      <c r="AN583" s="506"/>
      <c r="AO583" s="506"/>
      <c r="AP583" s="506"/>
      <c r="AQ583" s="506"/>
      <c r="AR583" s="506"/>
      <c r="AS583" s="506"/>
      <c r="AT583" s="506"/>
      <c r="AU583" s="506"/>
      <c r="AV583" s="506"/>
      <c r="AW583" s="506"/>
      <c r="AX583" s="507"/>
      <c r="AY583" s="506"/>
      <c r="AZ583" s="506"/>
      <c r="BA583" s="506"/>
      <c r="BB583" s="506"/>
      <c r="BC583" s="506"/>
      <c r="BD583" s="506"/>
      <c r="BE583" s="506"/>
      <c r="BF583" s="506"/>
      <c r="BG583" s="506"/>
      <c r="BH583" s="506"/>
      <c r="BI583" s="506"/>
      <c r="BJ583" s="506"/>
      <c r="BK583" s="507"/>
      <c r="BL583" s="506"/>
      <c r="BM583" s="506"/>
      <c r="BN583" s="506"/>
      <c r="BO583" s="506"/>
      <c r="BP583" s="506"/>
      <c r="BQ583" s="506"/>
      <c r="BR583" s="506"/>
      <c r="BS583" s="506"/>
      <c r="BT583" s="506"/>
      <c r="BU583" s="506"/>
      <c r="BV583" s="506"/>
      <c r="BW583" s="506"/>
      <c r="BX583" s="506"/>
      <c r="BZ583" s="506"/>
      <c r="CA583" s="506"/>
      <c r="CD583" s="506"/>
      <c r="CE583" s="506"/>
    </row>
    <row r="584" spans="1:83" ht="11.25" customHeight="1">
      <c r="A584" s="506"/>
      <c r="B584" s="507"/>
      <c r="C584" s="507"/>
      <c r="D584" s="507"/>
      <c r="E584" s="506"/>
      <c r="F584" s="506"/>
      <c r="G584" s="506"/>
      <c r="H584" s="507"/>
      <c r="I584" s="506"/>
      <c r="J584" s="506"/>
      <c r="K584" s="506"/>
      <c r="L584" s="506"/>
      <c r="M584" s="506"/>
      <c r="N584" s="506"/>
      <c r="O584" s="506"/>
      <c r="P584" s="506"/>
      <c r="Q584" s="506"/>
      <c r="R584" s="506"/>
      <c r="S584" s="506"/>
      <c r="T584" s="506"/>
      <c r="U584" s="506"/>
      <c r="V584" s="506"/>
      <c r="W584" s="506"/>
      <c r="X584" s="506"/>
      <c r="Y584" s="506"/>
      <c r="Z584" s="506"/>
      <c r="AA584" s="506"/>
      <c r="AB584" s="506"/>
      <c r="AC584" s="506"/>
      <c r="AD584" s="506"/>
      <c r="AE584" s="506"/>
      <c r="AF584" s="506"/>
      <c r="AG584" s="506"/>
      <c r="AH584" s="506"/>
      <c r="AI584" s="506"/>
      <c r="AJ584" s="507"/>
      <c r="AK584" s="506"/>
      <c r="AL584" s="506"/>
      <c r="AM584" s="506"/>
      <c r="AN584" s="506"/>
      <c r="AO584" s="506"/>
      <c r="AP584" s="506"/>
      <c r="AQ584" s="506"/>
      <c r="AR584" s="506"/>
      <c r="AS584" s="506"/>
      <c r="AT584" s="506"/>
      <c r="AU584" s="506"/>
      <c r="AV584" s="506"/>
      <c r="AW584" s="506"/>
      <c r="AX584" s="507"/>
      <c r="AY584" s="506"/>
      <c r="AZ584" s="506"/>
      <c r="BA584" s="506"/>
      <c r="BB584" s="506"/>
      <c r="BC584" s="506"/>
      <c r="BD584" s="506"/>
      <c r="BE584" s="506"/>
      <c r="BF584" s="506"/>
      <c r="BG584" s="506"/>
      <c r="BH584" s="506"/>
      <c r="BI584" s="506"/>
      <c r="BJ584" s="506"/>
      <c r="BK584" s="507"/>
      <c r="BL584" s="506"/>
      <c r="BM584" s="506"/>
      <c r="BN584" s="506"/>
      <c r="BO584" s="506"/>
      <c r="BP584" s="506"/>
      <c r="BQ584" s="506"/>
      <c r="BR584" s="506"/>
      <c r="BS584" s="506"/>
      <c r="BT584" s="506"/>
      <c r="BU584" s="506"/>
      <c r="BV584" s="506"/>
      <c r="BW584" s="506"/>
      <c r="BX584" s="506"/>
      <c r="BZ584" s="506"/>
      <c r="CA584" s="506"/>
      <c r="CD584" s="506"/>
      <c r="CE584" s="506"/>
    </row>
    <row r="585" spans="1:83" ht="11.25" customHeight="1">
      <c r="A585" s="506"/>
      <c r="B585" s="507"/>
      <c r="C585" s="507"/>
      <c r="D585" s="507"/>
      <c r="E585" s="506"/>
      <c r="F585" s="506"/>
      <c r="G585" s="506"/>
      <c r="H585" s="507"/>
      <c r="I585" s="506"/>
      <c r="J585" s="506"/>
      <c r="K585" s="506"/>
      <c r="L585" s="506"/>
      <c r="M585" s="506"/>
      <c r="N585" s="506"/>
      <c r="O585" s="506"/>
      <c r="P585" s="506"/>
      <c r="Q585" s="506"/>
      <c r="R585" s="506"/>
      <c r="S585" s="506"/>
      <c r="T585" s="506"/>
      <c r="U585" s="506"/>
      <c r="V585" s="506"/>
      <c r="W585" s="506"/>
      <c r="X585" s="506"/>
      <c r="Y585" s="506"/>
      <c r="Z585" s="506"/>
      <c r="AA585" s="506"/>
      <c r="AB585" s="506"/>
      <c r="AC585" s="506"/>
      <c r="AD585" s="506"/>
      <c r="AE585" s="506"/>
      <c r="AF585" s="506"/>
      <c r="AG585" s="506"/>
      <c r="AH585" s="506"/>
      <c r="AI585" s="506"/>
      <c r="AJ585" s="507"/>
      <c r="AK585" s="506"/>
      <c r="AL585" s="506"/>
      <c r="AM585" s="506"/>
      <c r="AN585" s="506"/>
      <c r="AO585" s="506"/>
      <c r="AP585" s="506"/>
      <c r="AQ585" s="506"/>
      <c r="AR585" s="506"/>
      <c r="AS585" s="506"/>
      <c r="AT585" s="506"/>
      <c r="AU585" s="506"/>
      <c r="AV585" s="506"/>
      <c r="AW585" s="506"/>
      <c r="AX585" s="507"/>
      <c r="AY585" s="506"/>
      <c r="AZ585" s="506"/>
      <c r="BA585" s="506"/>
      <c r="BB585" s="506"/>
      <c r="BC585" s="506"/>
      <c r="BD585" s="506"/>
      <c r="BE585" s="506"/>
      <c r="BF585" s="506"/>
      <c r="BG585" s="506"/>
      <c r="BH585" s="506"/>
      <c r="BI585" s="506"/>
      <c r="BJ585" s="506"/>
      <c r="BK585" s="507"/>
      <c r="BL585" s="506"/>
      <c r="BM585" s="506"/>
      <c r="BN585" s="506"/>
      <c r="BO585" s="506"/>
      <c r="BP585" s="506"/>
      <c r="BQ585" s="506"/>
      <c r="BR585" s="506"/>
      <c r="BS585" s="506"/>
      <c r="BT585" s="506"/>
      <c r="BU585" s="506"/>
      <c r="BV585" s="506"/>
      <c r="BW585" s="506"/>
      <c r="BX585" s="506"/>
      <c r="BZ585" s="506"/>
      <c r="CA585" s="506"/>
      <c r="CD585" s="506"/>
      <c r="CE585" s="506"/>
    </row>
    <row r="586" spans="1:83" ht="11.25" customHeight="1">
      <c r="A586" s="506"/>
      <c r="B586" s="507"/>
      <c r="C586" s="507"/>
      <c r="D586" s="507"/>
      <c r="E586" s="506"/>
      <c r="F586" s="506"/>
      <c r="G586" s="506"/>
      <c r="H586" s="507"/>
      <c r="I586" s="506"/>
      <c r="J586" s="506"/>
      <c r="K586" s="506"/>
      <c r="L586" s="506"/>
      <c r="M586" s="506"/>
      <c r="N586" s="506"/>
      <c r="O586" s="506"/>
      <c r="P586" s="506"/>
      <c r="Q586" s="506"/>
      <c r="R586" s="506"/>
      <c r="S586" s="506"/>
      <c r="T586" s="506"/>
      <c r="U586" s="506"/>
      <c r="V586" s="506"/>
      <c r="W586" s="506"/>
      <c r="X586" s="506"/>
      <c r="Y586" s="506"/>
      <c r="Z586" s="506"/>
      <c r="AA586" s="506"/>
      <c r="AB586" s="506"/>
      <c r="AC586" s="506"/>
      <c r="AD586" s="506"/>
      <c r="AE586" s="506"/>
      <c r="AF586" s="506"/>
      <c r="AG586" s="506"/>
      <c r="AH586" s="506"/>
      <c r="AI586" s="506"/>
      <c r="AJ586" s="507"/>
      <c r="AK586" s="506"/>
      <c r="AL586" s="506"/>
      <c r="AM586" s="506"/>
      <c r="AN586" s="506"/>
      <c r="AO586" s="506"/>
      <c r="AP586" s="506"/>
      <c r="AQ586" s="506"/>
      <c r="AR586" s="506"/>
      <c r="AS586" s="506"/>
      <c r="AT586" s="506"/>
      <c r="AU586" s="506"/>
      <c r="AV586" s="506"/>
      <c r="AW586" s="506"/>
      <c r="AX586" s="507"/>
      <c r="AY586" s="506"/>
      <c r="AZ586" s="506"/>
      <c r="BA586" s="506"/>
      <c r="BB586" s="506"/>
      <c r="BC586" s="506"/>
      <c r="BD586" s="506"/>
      <c r="BE586" s="506"/>
      <c r="BF586" s="506"/>
      <c r="BG586" s="506"/>
      <c r="BH586" s="506"/>
      <c r="BI586" s="506"/>
      <c r="BJ586" s="506"/>
      <c r="BK586" s="507"/>
      <c r="BL586" s="506"/>
      <c r="BM586" s="506"/>
      <c r="BN586" s="506"/>
      <c r="BO586" s="506"/>
      <c r="BP586" s="506"/>
      <c r="BQ586" s="506"/>
      <c r="BR586" s="506"/>
      <c r="BS586" s="506"/>
      <c r="BT586" s="506"/>
      <c r="BU586" s="506"/>
      <c r="BV586" s="506"/>
      <c r="BW586" s="506"/>
      <c r="BX586" s="506"/>
      <c r="BZ586" s="506"/>
      <c r="CA586" s="506"/>
      <c r="CD586" s="506"/>
      <c r="CE586" s="506"/>
    </row>
    <row r="587" spans="1:83" ht="11.25" customHeight="1">
      <c r="A587" s="506"/>
      <c r="B587" s="507"/>
      <c r="C587" s="507"/>
      <c r="D587" s="507"/>
      <c r="E587" s="506"/>
      <c r="F587" s="506"/>
      <c r="G587" s="506"/>
      <c r="H587" s="507"/>
      <c r="I587" s="506"/>
      <c r="J587" s="506"/>
      <c r="K587" s="506"/>
      <c r="L587" s="506"/>
      <c r="M587" s="506"/>
      <c r="N587" s="506"/>
      <c r="O587" s="506"/>
      <c r="P587" s="506"/>
      <c r="Q587" s="506"/>
      <c r="R587" s="506"/>
      <c r="S587" s="506"/>
      <c r="T587" s="506"/>
      <c r="U587" s="506"/>
      <c r="V587" s="506"/>
      <c r="W587" s="506"/>
      <c r="X587" s="506"/>
      <c r="Y587" s="506"/>
      <c r="Z587" s="506"/>
      <c r="AA587" s="506"/>
      <c r="AB587" s="506"/>
      <c r="AC587" s="506"/>
      <c r="AD587" s="506"/>
      <c r="AE587" s="506"/>
      <c r="AF587" s="506"/>
      <c r="AG587" s="506"/>
      <c r="AH587" s="506"/>
      <c r="AI587" s="506"/>
      <c r="AJ587" s="507"/>
      <c r="AK587" s="506"/>
      <c r="AL587" s="506"/>
      <c r="AM587" s="506"/>
      <c r="AN587" s="506"/>
      <c r="AO587" s="506"/>
      <c r="AP587" s="506"/>
      <c r="AQ587" s="506"/>
      <c r="AR587" s="506"/>
      <c r="AS587" s="506"/>
      <c r="AT587" s="506"/>
      <c r="AU587" s="506"/>
      <c r="AV587" s="506"/>
      <c r="AW587" s="506"/>
      <c r="AX587" s="507"/>
      <c r="AY587" s="506"/>
      <c r="AZ587" s="506"/>
      <c r="BA587" s="506"/>
      <c r="BB587" s="506"/>
      <c r="BC587" s="506"/>
      <c r="BD587" s="506"/>
      <c r="BE587" s="506"/>
      <c r="BF587" s="506"/>
      <c r="BG587" s="506"/>
      <c r="BH587" s="506"/>
      <c r="BI587" s="506"/>
      <c r="BJ587" s="506"/>
      <c r="BK587" s="507"/>
      <c r="BL587" s="506"/>
      <c r="BM587" s="506"/>
      <c r="BN587" s="506"/>
      <c r="BO587" s="506"/>
      <c r="BP587" s="506"/>
      <c r="BQ587" s="506"/>
      <c r="BR587" s="506"/>
      <c r="BS587" s="506"/>
      <c r="BT587" s="506"/>
      <c r="BU587" s="506"/>
      <c r="BV587" s="506"/>
      <c r="BW587" s="506"/>
      <c r="BX587" s="506"/>
      <c r="BZ587" s="506"/>
      <c r="CA587" s="506"/>
      <c r="CD587" s="506"/>
      <c r="CE587" s="506"/>
    </row>
    <row r="588" spans="1:83" ht="11.25" customHeight="1">
      <c r="A588" s="506"/>
      <c r="B588" s="507"/>
      <c r="C588" s="507"/>
      <c r="D588" s="507"/>
      <c r="E588" s="506"/>
      <c r="F588" s="506"/>
      <c r="G588" s="506"/>
      <c r="H588" s="507"/>
      <c r="I588" s="506"/>
      <c r="J588" s="506"/>
      <c r="K588" s="506"/>
      <c r="L588" s="506"/>
      <c r="M588" s="506"/>
      <c r="N588" s="506"/>
      <c r="O588" s="506"/>
      <c r="P588" s="506"/>
      <c r="Q588" s="506"/>
      <c r="R588" s="506"/>
      <c r="S588" s="506"/>
      <c r="T588" s="506"/>
      <c r="U588" s="506"/>
      <c r="V588" s="506"/>
      <c r="W588" s="506"/>
      <c r="X588" s="506"/>
      <c r="Y588" s="506"/>
      <c r="Z588" s="506"/>
      <c r="AA588" s="506"/>
      <c r="AB588" s="506"/>
      <c r="AC588" s="506"/>
      <c r="AD588" s="506"/>
      <c r="AE588" s="506"/>
      <c r="AF588" s="506"/>
      <c r="AG588" s="506"/>
      <c r="AH588" s="506"/>
      <c r="AI588" s="506"/>
      <c r="AJ588" s="507"/>
      <c r="AK588" s="506"/>
      <c r="AL588" s="506"/>
      <c r="AM588" s="506"/>
      <c r="AN588" s="506"/>
      <c r="AO588" s="506"/>
      <c r="AP588" s="506"/>
      <c r="AQ588" s="506"/>
      <c r="AR588" s="506"/>
      <c r="AS588" s="506"/>
      <c r="AT588" s="506"/>
      <c r="AU588" s="506"/>
      <c r="AV588" s="506"/>
      <c r="AW588" s="506"/>
      <c r="AX588" s="507"/>
      <c r="AY588" s="506"/>
      <c r="AZ588" s="506"/>
      <c r="BA588" s="506"/>
      <c r="BB588" s="506"/>
      <c r="BC588" s="506"/>
      <c r="BD588" s="506"/>
      <c r="BE588" s="506"/>
      <c r="BF588" s="506"/>
      <c r="BG588" s="506"/>
      <c r="BH588" s="506"/>
      <c r="BI588" s="506"/>
      <c r="BJ588" s="506"/>
      <c r="BK588" s="507"/>
      <c r="BL588" s="506"/>
      <c r="BM588" s="506"/>
      <c r="BN588" s="506"/>
      <c r="BO588" s="506"/>
      <c r="BP588" s="506"/>
      <c r="BQ588" s="506"/>
      <c r="BR588" s="506"/>
      <c r="BS588" s="506"/>
      <c r="BT588" s="506"/>
      <c r="BU588" s="506"/>
      <c r="BV588" s="506"/>
      <c r="BW588" s="506"/>
      <c r="BX588" s="506"/>
      <c r="BZ588" s="506"/>
      <c r="CA588" s="506"/>
      <c r="CD588" s="506"/>
      <c r="CE588" s="506"/>
    </row>
    <row r="589" spans="1:83" ht="11.25" customHeight="1">
      <c r="A589" s="506"/>
      <c r="B589" s="507"/>
      <c r="C589" s="507"/>
      <c r="D589" s="507"/>
      <c r="E589" s="506"/>
      <c r="F589" s="506"/>
      <c r="G589" s="506"/>
      <c r="H589" s="507"/>
      <c r="I589" s="506"/>
      <c r="J589" s="506"/>
      <c r="K589" s="506"/>
      <c r="L589" s="506"/>
      <c r="M589" s="506"/>
      <c r="N589" s="506"/>
      <c r="O589" s="506"/>
      <c r="P589" s="506"/>
      <c r="Q589" s="506"/>
      <c r="R589" s="506"/>
      <c r="S589" s="506"/>
      <c r="T589" s="506"/>
      <c r="U589" s="506"/>
      <c r="V589" s="506"/>
      <c r="W589" s="506"/>
      <c r="X589" s="506"/>
      <c r="Y589" s="506"/>
      <c r="Z589" s="506"/>
      <c r="AA589" s="506"/>
      <c r="AB589" s="506"/>
      <c r="AC589" s="506"/>
      <c r="AD589" s="506"/>
      <c r="AE589" s="506"/>
      <c r="AF589" s="506"/>
      <c r="AG589" s="506"/>
      <c r="AH589" s="506"/>
      <c r="AI589" s="506"/>
      <c r="AJ589" s="507"/>
      <c r="AK589" s="506"/>
      <c r="AL589" s="506"/>
      <c r="AM589" s="506"/>
      <c r="AN589" s="506"/>
      <c r="AO589" s="506"/>
      <c r="AP589" s="506"/>
      <c r="AQ589" s="506"/>
      <c r="AR589" s="506"/>
      <c r="AS589" s="506"/>
      <c r="AT589" s="506"/>
      <c r="AU589" s="506"/>
      <c r="AV589" s="506"/>
      <c r="AW589" s="506"/>
      <c r="AX589" s="507"/>
      <c r="AY589" s="506"/>
      <c r="AZ589" s="506"/>
      <c r="BA589" s="506"/>
      <c r="BB589" s="506"/>
      <c r="BC589" s="506"/>
      <c r="BD589" s="506"/>
      <c r="BE589" s="506"/>
      <c r="BF589" s="506"/>
      <c r="BG589" s="506"/>
      <c r="BH589" s="506"/>
      <c r="BI589" s="506"/>
      <c r="BJ589" s="506"/>
      <c r="BK589" s="507"/>
      <c r="BL589" s="506"/>
      <c r="BM589" s="506"/>
      <c r="BN589" s="506"/>
      <c r="BO589" s="506"/>
      <c r="BP589" s="506"/>
      <c r="BQ589" s="506"/>
      <c r="BR589" s="506"/>
      <c r="BS589" s="506"/>
      <c r="BT589" s="506"/>
      <c r="BU589" s="506"/>
      <c r="BV589" s="506"/>
      <c r="BW589" s="506"/>
      <c r="BX589" s="506"/>
      <c r="BZ589" s="506"/>
      <c r="CA589" s="506"/>
      <c r="CD589" s="506"/>
      <c r="CE589" s="506"/>
    </row>
    <row r="590" spans="1:83" ht="11.25" customHeight="1">
      <c r="A590" s="506"/>
      <c r="B590" s="507"/>
      <c r="C590" s="507"/>
      <c r="D590" s="507"/>
      <c r="E590" s="506"/>
      <c r="F590" s="506"/>
      <c r="G590" s="506"/>
      <c r="H590" s="507"/>
      <c r="I590" s="506"/>
      <c r="J590" s="506"/>
      <c r="K590" s="506"/>
      <c r="L590" s="506"/>
      <c r="M590" s="506"/>
      <c r="N590" s="506"/>
      <c r="O590" s="506"/>
      <c r="P590" s="506"/>
      <c r="Q590" s="506"/>
      <c r="R590" s="506"/>
      <c r="S590" s="506"/>
      <c r="T590" s="506"/>
      <c r="U590" s="506"/>
      <c r="V590" s="506"/>
      <c r="W590" s="506"/>
      <c r="X590" s="506"/>
      <c r="Y590" s="506"/>
      <c r="Z590" s="506"/>
      <c r="AA590" s="506"/>
      <c r="AB590" s="506"/>
      <c r="AC590" s="506"/>
      <c r="AD590" s="506"/>
      <c r="AE590" s="506"/>
      <c r="AF590" s="506"/>
      <c r="AG590" s="506"/>
      <c r="AH590" s="506"/>
      <c r="AI590" s="506"/>
      <c r="AJ590" s="507"/>
      <c r="AK590" s="506"/>
      <c r="AL590" s="506"/>
      <c r="AM590" s="506"/>
      <c r="AN590" s="506"/>
      <c r="AO590" s="506"/>
      <c r="AP590" s="506"/>
      <c r="AQ590" s="506"/>
      <c r="AR590" s="506"/>
      <c r="AS590" s="506"/>
      <c r="AT590" s="506"/>
      <c r="AU590" s="506"/>
      <c r="AV590" s="506"/>
      <c r="AW590" s="506"/>
      <c r="AX590" s="507"/>
      <c r="AY590" s="506"/>
      <c r="AZ590" s="506"/>
      <c r="BA590" s="506"/>
      <c r="BB590" s="506"/>
      <c r="BC590" s="506"/>
      <c r="BD590" s="506"/>
      <c r="BE590" s="506"/>
      <c r="BF590" s="506"/>
      <c r="BG590" s="506"/>
      <c r="BH590" s="506"/>
      <c r="BI590" s="506"/>
      <c r="BJ590" s="506"/>
      <c r="BK590" s="507"/>
      <c r="BL590" s="506"/>
      <c r="BM590" s="506"/>
      <c r="BN590" s="506"/>
      <c r="BO590" s="506"/>
      <c r="BP590" s="506"/>
      <c r="BQ590" s="506"/>
      <c r="BR590" s="506"/>
      <c r="BS590" s="506"/>
      <c r="BT590" s="506"/>
      <c r="BU590" s="506"/>
      <c r="BV590" s="506"/>
      <c r="BW590" s="506"/>
      <c r="BX590" s="506"/>
      <c r="BZ590" s="506"/>
      <c r="CA590" s="506"/>
      <c r="CD590" s="506"/>
      <c r="CE590" s="506"/>
    </row>
    <row r="591" spans="1:83" ht="11.25" customHeight="1">
      <c r="A591" s="506"/>
      <c r="B591" s="507"/>
      <c r="C591" s="507"/>
      <c r="D591" s="507"/>
      <c r="E591" s="506"/>
      <c r="F591" s="506"/>
      <c r="G591" s="506"/>
      <c r="H591" s="507"/>
      <c r="I591" s="506"/>
      <c r="J591" s="506"/>
      <c r="K591" s="506"/>
      <c r="L591" s="506"/>
      <c r="M591" s="506"/>
      <c r="N591" s="506"/>
      <c r="O591" s="506"/>
      <c r="P591" s="506"/>
      <c r="Q591" s="506"/>
      <c r="R591" s="506"/>
      <c r="S591" s="506"/>
      <c r="T591" s="506"/>
      <c r="U591" s="506"/>
      <c r="V591" s="506"/>
      <c r="W591" s="506"/>
      <c r="X591" s="506"/>
      <c r="Y591" s="506"/>
      <c r="Z591" s="506"/>
      <c r="AA591" s="506"/>
      <c r="AB591" s="506"/>
      <c r="AC591" s="506"/>
      <c r="AD591" s="506"/>
      <c r="AE591" s="506"/>
      <c r="AF591" s="506"/>
      <c r="AG591" s="506"/>
      <c r="AH591" s="506"/>
      <c r="AI591" s="506"/>
      <c r="AJ591" s="507"/>
      <c r="AK591" s="506"/>
      <c r="AL591" s="506"/>
      <c r="AM591" s="506"/>
      <c r="AN591" s="506"/>
      <c r="AO591" s="506"/>
      <c r="AP591" s="506"/>
      <c r="AQ591" s="506"/>
      <c r="AR591" s="506"/>
      <c r="AS591" s="506"/>
      <c r="AT591" s="506"/>
      <c r="AU591" s="506"/>
      <c r="AV591" s="506"/>
      <c r="AW591" s="506"/>
      <c r="AX591" s="507"/>
      <c r="AY591" s="506"/>
      <c r="AZ591" s="506"/>
      <c r="BA591" s="506"/>
      <c r="BB591" s="506"/>
      <c r="BC591" s="506"/>
      <c r="BD591" s="506"/>
      <c r="BE591" s="506"/>
      <c r="BF591" s="506"/>
      <c r="BG591" s="506"/>
      <c r="BH591" s="506"/>
      <c r="BI591" s="506"/>
      <c r="BJ591" s="506"/>
      <c r="BK591" s="507"/>
      <c r="BL591" s="506"/>
      <c r="BM591" s="506"/>
      <c r="BN591" s="506"/>
      <c r="BO591" s="506"/>
      <c r="BP591" s="506"/>
      <c r="BQ591" s="506"/>
      <c r="BR591" s="506"/>
      <c r="BS591" s="506"/>
      <c r="BT591" s="506"/>
      <c r="BU591" s="506"/>
      <c r="BV591" s="506"/>
      <c r="BW591" s="506"/>
      <c r="BX591" s="506"/>
      <c r="BZ591" s="506"/>
      <c r="CA591" s="506"/>
      <c r="CD591" s="506"/>
      <c r="CE591" s="506"/>
    </row>
    <row r="592" spans="1:83" ht="11.25" customHeight="1">
      <c r="A592" s="506"/>
      <c r="B592" s="507"/>
      <c r="C592" s="507"/>
      <c r="D592" s="507"/>
      <c r="E592" s="506"/>
      <c r="F592" s="506"/>
      <c r="G592" s="506"/>
      <c r="H592" s="507"/>
      <c r="I592" s="506"/>
      <c r="J592" s="506"/>
      <c r="K592" s="506"/>
      <c r="L592" s="506"/>
      <c r="M592" s="506"/>
      <c r="N592" s="506"/>
      <c r="O592" s="506"/>
      <c r="P592" s="506"/>
      <c r="Q592" s="506"/>
      <c r="R592" s="506"/>
      <c r="S592" s="506"/>
      <c r="T592" s="506"/>
      <c r="U592" s="506"/>
      <c r="V592" s="506"/>
      <c r="W592" s="506"/>
      <c r="X592" s="506"/>
      <c r="Y592" s="506"/>
      <c r="Z592" s="506"/>
      <c r="AA592" s="506"/>
      <c r="AB592" s="506"/>
      <c r="AC592" s="506"/>
      <c r="AD592" s="506"/>
      <c r="AE592" s="506"/>
      <c r="AF592" s="506"/>
      <c r="AG592" s="506"/>
      <c r="AH592" s="506"/>
      <c r="AI592" s="506"/>
      <c r="AJ592" s="507"/>
      <c r="AK592" s="506"/>
      <c r="AL592" s="506"/>
      <c r="AM592" s="506"/>
      <c r="AN592" s="506"/>
      <c r="AO592" s="506"/>
      <c r="AP592" s="506"/>
      <c r="AQ592" s="506"/>
      <c r="AR592" s="506"/>
      <c r="AS592" s="506"/>
      <c r="AT592" s="506"/>
      <c r="AU592" s="506"/>
      <c r="AV592" s="506"/>
      <c r="AW592" s="506"/>
      <c r="AX592" s="507"/>
      <c r="AY592" s="506"/>
      <c r="AZ592" s="506"/>
      <c r="BA592" s="506"/>
      <c r="BB592" s="506"/>
      <c r="BC592" s="506"/>
      <c r="BD592" s="506"/>
      <c r="BE592" s="506"/>
      <c r="BF592" s="506"/>
      <c r="BG592" s="506"/>
      <c r="BH592" s="506"/>
      <c r="BI592" s="506"/>
      <c r="BJ592" s="506"/>
      <c r="BK592" s="507"/>
      <c r="BL592" s="506"/>
      <c r="BM592" s="506"/>
      <c r="BN592" s="506"/>
      <c r="BO592" s="506"/>
      <c r="BP592" s="506"/>
      <c r="BQ592" s="506"/>
      <c r="BR592" s="506"/>
      <c r="BS592" s="506"/>
      <c r="BT592" s="506"/>
      <c r="BU592" s="506"/>
      <c r="BV592" s="506"/>
      <c r="BW592" s="506"/>
      <c r="BX592" s="506"/>
      <c r="BZ592" s="506"/>
      <c r="CA592" s="506"/>
      <c r="CD592" s="506"/>
      <c r="CE592" s="506"/>
    </row>
    <row r="593" spans="1:83" ht="11.25" customHeight="1">
      <c r="A593" s="506"/>
      <c r="B593" s="507"/>
      <c r="C593" s="507"/>
      <c r="D593" s="507"/>
      <c r="E593" s="506"/>
      <c r="F593" s="506"/>
      <c r="G593" s="506"/>
      <c r="H593" s="507"/>
      <c r="I593" s="506"/>
      <c r="J593" s="506"/>
      <c r="K593" s="506"/>
      <c r="L593" s="506"/>
      <c r="M593" s="506"/>
      <c r="N593" s="506"/>
      <c r="O593" s="506"/>
      <c r="P593" s="506"/>
      <c r="Q593" s="506"/>
      <c r="R593" s="506"/>
      <c r="S593" s="506"/>
      <c r="T593" s="506"/>
      <c r="U593" s="506"/>
      <c r="V593" s="506"/>
      <c r="W593" s="506"/>
      <c r="X593" s="506"/>
      <c r="Y593" s="506"/>
      <c r="Z593" s="506"/>
      <c r="AA593" s="506"/>
      <c r="AB593" s="506"/>
      <c r="AC593" s="506"/>
      <c r="AD593" s="506"/>
      <c r="AE593" s="506"/>
      <c r="AF593" s="506"/>
      <c r="AG593" s="506"/>
      <c r="AH593" s="506"/>
      <c r="AI593" s="506"/>
      <c r="AJ593" s="507"/>
      <c r="AK593" s="506"/>
      <c r="AL593" s="506"/>
      <c r="AM593" s="506"/>
      <c r="AN593" s="506"/>
      <c r="AO593" s="506"/>
      <c r="AP593" s="506"/>
      <c r="AQ593" s="506"/>
      <c r="AR593" s="506"/>
      <c r="AS593" s="506"/>
      <c r="AT593" s="506"/>
      <c r="AU593" s="506"/>
      <c r="AV593" s="506"/>
      <c r="AW593" s="506"/>
      <c r="AX593" s="507"/>
      <c r="AY593" s="506"/>
      <c r="AZ593" s="506"/>
      <c r="BA593" s="506"/>
      <c r="BB593" s="506"/>
      <c r="BC593" s="506"/>
      <c r="BD593" s="506"/>
      <c r="BE593" s="506"/>
      <c r="BF593" s="506"/>
      <c r="BG593" s="506"/>
      <c r="BH593" s="506"/>
      <c r="BI593" s="506"/>
      <c r="BJ593" s="506"/>
      <c r="BK593" s="507"/>
      <c r="BL593" s="506"/>
      <c r="BM593" s="506"/>
      <c r="BN593" s="506"/>
      <c r="BO593" s="506"/>
      <c r="BP593" s="506"/>
      <c r="BQ593" s="506"/>
      <c r="BR593" s="506"/>
      <c r="BS593" s="506"/>
      <c r="BT593" s="506"/>
      <c r="BU593" s="506"/>
      <c r="BV593" s="506"/>
      <c r="BW593" s="506"/>
      <c r="BX593" s="506"/>
      <c r="BZ593" s="506"/>
      <c r="CA593" s="506"/>
      <c r="CD593" s="506"/>
      <c r="CE593" s="506"/>
    </row>
    <row r="594" spans="1:83" ht="11.25" customHeight="1">
      <c r="A594" s="506"/>
      <c r="B594" s="507"/>
      <c r="C594" s="507"/>
      <c r="D594" s="507"/>
      <c r="E594" s="506"/>
      <c r="F594" s="506"/>
      <c r="G594" s="506"/>
      <c r="H594" s="507"/>
      <c r="I594" s="506"/>
      <c r="J594" s="506"/>
      <c r="K594" s="506"/>
      <c r="L594" s="506"/>
      <c r="M594" s="506"/>
      <c r="N594" s="506"/>
      <c r="O594" s="506"/>
      <c r="P594" s="506"/>
      <c r="Q594" s="506"/>
      <c r="R594" s="506"/>
      <c r="S594" s="506"/>
      <c r="T594" s="506"/>
      <c r="U594" s="506"/>
      <c r="V594" s="506"/>
      <c r="W594" s="506"/>
      <c r="X594" s="506"/>
      <c r="Y594" s="506"/>
      <c r="Z594" s="506"/>
      <c r="AA594" s="506"/>
      <c r="AB594" s="506"/>
      <c r="AC594" s="506"/>
      <c r="AD594" s="506"/>
      <c r="AE594" s="506"/>
      <c r="AF594" s="506"/>
      <c r="AG594" s="506"/>
      <c r="AH594" s="506"/>
      <c r="AI594" s="506"/>
      <c r="AJ594" s="507"/>
      <c r="AK594" s="506"/>
      <c r="AL594" s="506"/>
      <c r="AM594" s="506"/>
      <c r="AN594" s="506"/>
      <c r="AO594" s="506"/>
      <c r="AP594" s="506"/>
      <c r="AQ594" s="506"/>
      <c r="AR594" s="506"/>
      <c r="AS594" s="506"/>
      <c r="AT594" s="506"/>
      <c r="AU594" s="506"/>
      <c r="AV594" s="506"/>
      <c r="AW594" s="506"/>
      <c r="AX594" s="507"/>
      <c r="AY594" s="506"/>
      <c r="AZ594" s="506"/>
      <c r="BA594" s="506"/>
      <c r="BB594" s="506"/>
      <c r="BC594" s="506"/>
      <c r="BD594" s="506"/>
      <c r="BE594" s="506"/>
      <c r="BF594" s="506"/>
      <c r="BG594" s="506"/>
      <c r="BH594" s="506"/>
      <c r="BI594" s="506"/>
      <c r="BJ594" s="506"/>
      <c r="BK594" s="507"/>
      <c r="BL594" s="506"/>
      <c r="BM594" s="506"/>
      <c r="BN594" s="506"/>
      <c r="BO594" s="506"/>
      <c r="BP594" s="506"/>
      <c r="BQ594" s="506"/>
      <c r="BR594" s="506"/>
      <c r="BS594" s="506"/>
      <c r="BT594" s="506"/>
      <c r="BU594" s="506"/>
      <c r="BV594" s="506"/>
      <c r="BW594" s="506"/>
      <c r="BX594" s="506"/>
      <c r="BZ594" s="506"/>
      <c r="CA594" s="506"/>
      <c r="CD594" s="506"/>
      <c r="CE594" s="506"/>
    </row>
    <row r="595" spans="1:83" ht="11.25" customHeight="1">
      <c r="A595" s="506"/>
      <c r="B595" s="507"/>
      <c r="C595" s="507"/>
      <c r="D595" s="507"/>
      <c r="E595" s="506"/>
      <c r="F595" s="506"/>
      <c r="G595" s="506"/>
      <c r="H595" s="507"/>
      <c r="I595" s="506"/>
      <c r="J595" s="506"/>
      <c r="K595" s="506"/>
      <c r="L595" s="506"/>
      <c r="M595" s="506"/>
      <c r="N595" s="506"/>
      <c r="O595" s="506"/>
      <c r="P595" s="506"/>
      <c r="Q595" s="506"/>
      <c r="R595" s="506"/>
      <c r="S595" s="506"/>
      <c r="T595" s="506"/>
      <c r="U595" s="506"/>
      <c r="V595" s="506"/>
      <c r="W595" s="506"/>
      <c r="X595" s="506"/>
      <c r="Y595" s="506"/>
      <c r="Z595" s="506"/>
      <c r="AA595" s="506"/>
      <c r="AB595" s="506"/>
      <c r="AC595" s="506"/>
      <c r="AD595" s="506"/>
      <c r="AE595" s="506"/>
      <c r="AF595" s="506"/>
      <c r="AG595" s="506"/>
      <c r="AH595" s="506"/>
      <c r="AI595" s="506"/>
      <c r="AJ595" s="507"/>
      <c r="AK595" s="506"/>
      <c r="AL595" s="506"/>
      <c r="AM595" s="506"/>
      <c r="AN595" s="506"/>
      <c r="AO595" s="506"/>
      <c r="AP595" s="506"/>
      <c r="AQ595" s="506"/>
      <c r="AR595" s="506"/>
      <c r="AS595" s="506"/>
      <c r="AT595" s="506"/>
      <c r="AU595" s="506"/>
      <c r="AV595" s="506"/>
      <c r="AW595" s="506"/>
      <c r="AX595" s="507"/>
      <c r="AY595" s="506"/>
      <c r="AZ595" s="506"/>
      <c r="BA595" s="506"/>
      <c r="BB595" s="506"/>
      <c r="BC595" s="506"/>
      <c r="BD595" s="506"/>
      <c r="BE595" s="506"/>
      <c r="BF595" s="506"/>
      <c r="BG595" s="506"/>
      <c r="BH595" s="506"/>
      <c r="BI595" s="506"/>
      <c r="BJ595" s="506"/>
      <c r="BK595" s="507"/>
      <c r="BL595" s="506"/>
      <c r="BM595" s="506"/>
      <c r="BN595" s="506"/>
      <c r="BO595" s="506"/>
      <c r="BP595" s="506"/>
      <c r="BQ595" s="506"/>
      <c r="BR595" s="506"/>
      <c r="BS595" s="506"/>
      <c r="BT595" s="506"/>
      <c r="BU595" s="506"/>
      <c r="BV595" s="506"/>
      <c r="BW595" s="506"/>
      <c r="BX595" s="506"/>
      <c r="BZ595" s="506"/>
      <c r="CA595" s="506"/>
      <c r="CD595" s="506"/>
      <c r="CE595" s="506"/>
    </row>
    <row r="596" spans="1:83" ht="11.25" customHeight="1">
      <c r="A596" s="506"/>
      <c r="B596" s="507"/>
      <c r="C596" s="507"/>
      <c r="D596" s="507"/>
      <c r="E596" s="506"/>
      <c r="F596" s="506"/>
      <c r="G596" s="506"/>
      <c r="H596" s="507"/>
      <c r="I596" s="506"/>
      <c r="J596" s="506"/>
      <c r="K596" s="506"/>
      <c r="L596" s="506"/>
      <c r="M596" s="506"/>
      <c r="N596" s="506"/>
      <c r="O596" s="506"/>
      <c r="P596" s="506"/>
      <c r="Q596" s="506"/>
      <c r="R596" s="506"/>
      <c r="S596" s="506"/>
      <c r="T596" s="506"/>
      <c r="U596" s="506"/>
      <c r="V596" s="506"/>
      <c r="W596" s="506"/>
      <c r="X596" s="506"/>
      <c r="Y596" s="506"/>
      <c r="Z596" s="506"/>
      <c r="AA596" s="506"/>
      <c r="AB596" s="506"/>
      <c r="AC596" s="506"/>
      <c r="AD596" s="506"/>
      <c r="AE596" s="506"/>
      <c r="AF596" s="506"/>
      <c r="AG596" s="506"/>
      <c r="AH596" s="506"/>
      <c r="AI596" s="506"/>
      <c r="AJ596" s="507"/>
      <c r="AK596" s="506"/>
      <c r="AL596" s="506"/>
      <c r="AM596" s="506"/>
      <c r="AN596" s="506"/>
      <c r="AO596" s="506"/>
      <c r="AP596" s="506"/>
      <c r="AQ596" s="506"/>
      <c r="AR596" s="506"/>
      <c r="AS596" s="506"/>
      <c r="AT596" s="506"/>
      <c r="AU596" s="506"/>
      <c r="AV596" s="506"/>
      <c r="AW596" s="506"/>
      <c r="AX596" s="507"/>
      <c r="AY596" s="506"/>
      <c r="AZ596" s="506"/>
      <c r="BA596" s="506"/>
      <c r="BB596" s="506"/>
      <c r="BC596" s="506"/>
      <c r="BD596" s="506"/>
      <c r="BE596" s="506"/>
      <c r="BF596" s="506"/>
      <c r="BG596" s="506"/>
      <c r="BH596" s="506"/>
      <c r="BI596" s="506"/>
      <c r="BJ596" s="506"/>
      <c r="BK596" s="507"/>
      <c r="BL596" s="506"/>
      <c r="BM596" s="506"/>
      <c r="BN596" s="506"/>
      <c r="BO596" s="506"/>
      <c r="BP596" s="506"/>
      <c r="BQ596" s="506"/>
      <c r="BR596" s="506"/>
      <c r="BS596" s="506"/>
      <c r="BT596" s="506"/>
      <c r="BU596" s="506"/>
      <c r="BV596" s="506"/>
      <c r="BW596" s="506"/>
      <c r="BX596" s="506"/>
      <c r="BZ596" s="506"/>
      <c r="CA596" s="506"/>
      <c r="CD596" s="506"/>
      <c r="CE596" s="506"/>
    </row>
    <row r="597" spans="1:83" ht="11.25" customHeight="1">
      <c r="A597" s="506"/>
      <c r="B597" s="507"/>
      <c r="C597" s="507"/>
      <c r="D597" s="507"/>
      <c r="E597" s="506"/>
      <c r="F597" s="506"/>
      <c r="G597" s="506"/>
      <c r="H597" s="507"/>
      <c r="I597" s="506"/>
      <c r="J597" s="506"/>
      <c r="K597" s="506"/>
      <c r="L597" s="506"/>
      <c r="M597" s="506"/>
      <c r="N597" s="506"/>
      <c r="O597" s="506"/>
      <c r="P597" s="506"/>
      <c r="Q597" s="506"/>
      <c r="R597" s="506"/>
      <c r="S597" s="506"/>
      <c r="T597" s="506"/>
      <c r="U597" s="506"/>
      <c r="V597" s="506"/>
      <c r="W597" s="506"/>
      <c r="X597" s="506"/>
      <c r="Y597" s="506"/>
      <c r="Z597" s="506"/>
      <c r="AA597" s="506"/>
      <c r="AB597" s="506"/>
      <c r="AC597" s="506"/>
      <c r="AD597" s="506"/>
      <c r="AE597" s="506"/>
      <c r="AF597" s="506"/>
      <c r="AG597" s="506"/>
      <c r="AH597" s="506"/>
      <c r="AI597" s="506"/>
      <c r="AJ597" s="507"/>
      <c r="AK597" s="506"/>
      <c r="AL597" s="506"/>
      <c r="AM597" s="506"/>
      <c r="AN597" s="506"/>
      <c r="AO597" s="506"/>
      <c r="AP597" s="506"/>
      <c r="AQ597" s="506"/>
      <c r="AR597" s="506"/>
      <c r="AS597" s="506"/>
      <c r="AT597" s="506"/>
      <c r="AU597" s="506"/>
      <c r="AV597" s="506"/>
      <c r="AW597" s="506"/>
      <c r="AX597" s="507"/>
      <c r="AY597" s="506"/>
      <c r="AZ597" s="506"/>
      <c r="BA597" s="506"/>
      <c r="BB597" s="506"/>
      <c r="BC597" s="506"/>
      <c r="BD597" s="506"/>
      <c r="BE597" s="506"/>
      <c r="BF597" s="506"/>
      <c r="BG597" s="506"/>
      <c r="BH597" s="506"/>
      <c r="BI597" s="506"/>
      <c r="BJ597" s="506"/>
      <c r="BK597" s="507"/>
      <c r="BL597" s="506"/>
      <c r="BM597" s="506"/>
      <c r="BN597" s="506"/>
      <c r="BO597" s="506"/>
      <c r="BP597" s="506"/>
      <c r="BQ597" s="506"/>
      <c r="BR597" s="506"/>
      <c r="BS597" s="506"/>
      <c r="BT597" s="506"/>
      <c r="BU597" s="506"/>
      <c r="BV597" s="506"/>
      <c r="BW597" s="506"/>
      <c r="BX597" s="506"/>
      <c r="BZ597" s="506"/>
      <c r="CA597" s="506"/>
      <c r="CD597" s="506"/>
      <c r="CE597" s="506"/>
    </row>
    <row r="598" spans="1:83" ht="11.25" customHeight="1">
      <c r="A598" s="506"/>
      <c r="B598" s="507"/>
      <c r="C598" s="507"/>
      <c r="D598" s="507"/>
      <c r="E598" s="506"/>
      <c r="F598" s="506"/>
      <c r="G598" s="506"/>
      <c r="H598" s="507"/>
      <c r="I598" s="506"/>
      <c r="J598" s="506"/>
      <c r="K598" s="506"/>
      <c r="L598" s="506"/>
      <c r="M598" s="506"/>
      <c r="N598" s="506"/>
      <c r="O598" s="506"/>
      <c r="P598" s="506"/>
      <c r="Q598" s="506"/>
      <c r="R598" s="506"/>
      <c r="S598" s="506"/>
      <c r="T598" s="506"/>
      <c r="U598" s="506"/>
      <c r="V598" s="506"/>
      <c r="W598" s="506"/>
      <c r="X598" s="506"/>
      <c r="Y598" s="506"/>
      <c r="Z598" s="506"/>
      <c r="AA598" s="506"/>
      <c r="AB598" s="506"/>
      <c r="AC598" s="506"/>
      <c r="AD598" s="506"/>
      <c r="AE598" s="506"/>
      <c r="AF598" s="506"/>
      <c r="AG598" s="506"/>
      <c r="AH598" s="506"/>
      <c r="AI598" s="506"/>
      <c r="AJ598" s="507"/>
      <c r="AK598" s="506"/>
      <c r="AL598" s="506"/>
      <c r="AM598" s="506"/>
      <c r="AN598" s="506"/>
      <c r="AO598" s="506"/>
      <c r="AP598" s="506"/>
      <c r="AQ598" s="506"/>
      <c r="AR598" s="506"/>
      <c r="AS598" s="506"/>
      <c r="AT598" s="506"/>
      <c r="AU598" s="506"/>
      <c r="AV598" s="506"/>
      <c r="AW598" s="506"/>
      <c r="AX598" s="507"/>
      <c r="AY598" s="506"/>
      <c r="AZ598" s="506"/>
      <c r="BA598" s="506"/>
      <c r="BB598" s="506"/>
      <c r="BC598" s="506"/>
      <c r="BD598" s="506"/>
      <c r="BE598" s="506"/>
      <c r="BF598" s="506"/>
      <c r="BG598" s="506"/>
      <c r="BH598" s="506"/>
      <c r="BI598" s="506"/>
      <c r="BJ598" s="506"/>
      <c r="BK598" s="507"/>
      <c r="BL598" s="506"/>
      <c r="BM598" s="506"/>
      <c r="BN598" s="506"/>
      <c r="BO598" s="506"/>
      <c r="BP598" s="506"/>
      <c r="BQ598" s="506"/>
      <c r="BR598" s="506"/>
      <c r="BS598" s="506"/>
      <c r="BT598" s="506"/>
      <c r="BU598" s="506"/>
      <c r="BV598" s="506"/>
      <c r="BW598" s="506"/>
      <c r="BX598" s="506"/>
      <c r="BZ598" s="506"/>
      <c r="CA598" s="506"/>
      <c r="CD598" s="506"/>
      <c r="CE598" s="506"/>
    </row>
    <row r="599" spans="1:83" ht="11.25" customHeight="1">
      <c r="A599" s="506"/>
      <c r="B599" s="507"/>
      <c r="C599" s="507"/>
      <c r="D599" s="507"/>
      <c r="E599" s="506"/>
      <c r="F599" s="506"/>
      <c r="G599" s="506"/>
      <c r="H599" s="507"/>
      <c r="I599" s="506"/>
      <c r="J599" s="506"/>
      <c r="K599" s="506"/>
      <c r="L599" s="506"/>
      <c r="M599" s="506"/>
      <c r="N599" s="506"/>
      <c r="O599" s="506"/>
      <c r="P599" s="506"/>
      <c r="Q599" s="506"/>
      <c r="R599" s="506"/>
      <c r="S599" s="506"/>
      <c r="T599" s="506"/>
      <c r="U599" s="506"/>
      <c r="V599" s="506"/>
      <c r="W599" s="506"/>
      <c r="X599" s="506"/>
      <c r="Y599" s="506"/>
      <c r="Z599" s="506"/>
      <c r="AA599" s="506"/>
      <c r="AB599" s="506"/>
      <c r="AC599" s="506"/>
      <c r="AD599" s="506"/>
      <c r="AE599" s="506"/>
      <c r="AF599" s="506"/>
      <c r="AG599" s="506"/>
      <c r="AH599" s="506"/>
      <c r="AI599" s="506"/>
      <c r="AJ599" s="507"/>
      <c r="AK599" s="506"/>
      <c r="AL599" s="506"/>
      <c r="AM599" s="506"/>
      <c r="AN599" s="506"/>
      <c r="AO599" s="506"/>
      <c r="AP599" s="506"/>
      <c r="AQ599" s="506"/>
      <c r="AR599" s="506"/>
      <c r="AS599" s="506"/>
      <c r="AT599" s="506"/>
      <c r="AU599" s="506"/>
      <c r="AV599" s="506"/>
      <c r="AW599" s="506"/>
      <c r="AX599" s="507"/>
      <c r="AY599" s="506"/>
      <c r="AZ599" s="506"/>
      <c r="BA599" s="506"/>
      <c r="BB599" s="506"/>
      <c r="BC599" s="506"/>
      <c r="BD599" s="506"/>
      <c r="BE599" s="506"/>
      <c r="BF599" s="506"/>
      <c r="BG599" s="506"/>
      <c r="BH599" s="506"/>
      <c r="BI599" s="506"/>
      <c r="BJ599" s="506"/>
      <c r="BK599" s="507"/>
      <c r="BL599" s="506"/>
      <c r="BM599" s="506"/>
      <c r="BN599" s="506"/>
      <c r="BO599" s="506"/>
      <c r="BP599" s="506"/>
      <c r="BQ599" s="506"/>
      <c r="BR599" s="506"/>
      <c r="BS599" s="506"/>
      <c r="BT599" s="506"/>
      <c r="BU599" s="506"/>
      <c r="BV599" s="506"/>
      <c r="BW599" s="506"/>
      <c r="BX599" s="506"/>
      <c r="BZ599" s="506"/>
      <c r="CA599" s="506"/>
      <c r="CD599" s="506"/>
      <c r="CE599" s="506"/>
    </row>
    <row r="600" spans="1:83" ht="11.25" customHeight="1">
      <c r="A600" s="506"/>
      <c r="B600" s="507"/>
      <c r="C600" s="507"/>
      <c r="D600" s="507"/>
      <c r="E600" s="506"/>
      <c r="F600" s="506"/>
      <c r="G600" s="506"/>
      <c r="H600" s="507"/>
      <c r="I600" s="506"/>
      <c r="J600" s="506"/>
      <c r="K600" s="506"/>
      <c r="L600" s="506"/>
      <c r="M600" s="506"/>
      <c r="N600" s="506"/>
      <c r="O600" s="506"/>
      <c r="P600" s="506"/>
      <c r="Q600" s="506"/>
      <c r="R600" s="506"/>
      <c r="S600" s="506"/>
      <c r="T600" s="506"/>
      <c r="U600" s="506"/>
      <c r="V600" s="506"/>
      <c r="W600" s="506"/>
      <c r="X600" s="506"/>
      <c r="Y600" s="506"/>
      <c r="Z600" s="506"/>
      <c r="AA600" s="506"/>
      <c r="AB600" s="506"/>
      <c r="AC600" s="506"/>
      <c r="AD600" s="506"/>
      <c r="AE600" s="506"/>
      <c r="AF600" s="506"/>
      <c r="AG600" s="506"/>
      <c r="AH600" s="506"/>
      <c r="AI600" s="506"/>
      <c r="AJ600" s="507"/>
      <c r="AK600" s="506"/>
      <c r="AL600" s="506"/>
      <c r="AM600" s="506"/>
      <c r="AN600" s="506"/>
      <c r="AO600" s="506"/>
      <c r="AP600" s="506"/>
      <c r="AQ600" s="506"/>
      <c r="AR600" s="506"/>
      <c r="AS600" s="506"/>
      <c r="AT600" s="506"/>
      <c r="AU600" s="506"/>
      <c r="AV600" s="506"/>
      <c r="AW600" s="506"/>
      <c r="AX600" s="507"/>
      <c r="AY600" s="506"/>
      <c r="AZ600" s="506"/>
      <c r="BA600" s="506"/>
      <c r="BB600" s="506"/>
      <c r="BC600" s="506"/>
      <c r="BD600" s="506"/>
      <c r="BE600" s="506"/>
      <c r="BF600" s="506"/>
      <c r="BG600" s="506"/>
      <c r="BH600" s="506"/>
      <c r="BI600" s="506"/>
      <c r="BJ600" s="506"/>
      <c r="BK600" s="507"/>
      <c r="BL600" s="506"/>
      <c r="BM600" s="506"/>
      <c r="BN600" s="506"/>
      <c r="BO600" s="506"/>
      <c r="BP600" s="506"/>
      <c r="BQ600" s="506"/>
      <c r="BR600" s="506"/>
      <c r="BS600" s="506"/>
      <c r="BT600" s="506"/>
      <c r="BU600" s="506"/>
      <c r="BV600" s="506"/>
      <c r="BW600" s="506"/>
      <c r="BX600" s="506"/>
      <c r="BZ600" s="506"/>
      <c r="CA600" s="506"/>
      <c r="CD600" s="506"/>
      <c r="CE600" s="506"/>
    </row>
    <row r="601" spans="1:83" ht="11.25" customHeight="1">
      <c r="A601" s="506"/>
      <c r="B601" s="507"/>
      <c r="C601" s="507"/>
      <c r="D601" s="507"/>
      <c r="E601" s="506"/>
      <c r="F601" s="506"/>
      <c r="G601" s="506"/>
      <c r="H601" s="507"/>
      <c r="I601" s="506"/>
      <c r="J601" s="506"/>
      <c r="K601" s="506"/>
      <c r="L601" s="506"/>
      <c r="M601" s="506"/>
      <c r="N601" s="506"/>
      <c r="O601" s="506"/>
      <c r="P601" s="506"/>
      <c r="Q601" s="506"/>
      <c r="R601" s="506"/>
      <c r="S601" s="506"/>
      <c r="T601" s="506"/>
      <c r="U601" s="506"/>
      <c r="V601" s="506"/>
      <c r="W601" s="506"/>
      <c r="X601" s="506"/>
      <c r="Y601" s="506"/>
      <c r="Z601" s="506"/>
      <c r="AA601" s="506"/>
      <c r="AB601" s="506"/>
      <c r="AC601" s="506"/>
      <c r="AD601" s="506"/>
      <c r="AE601" s="506"/>
      <c r="AF601" s="506"/>
      <c r="AG601" s="506"/>
      <c r="AH601" s="506"/>
      <c r="AI601" s="506"/>
      <c r="AJ601" s="507"/>
      <c r="AK601" s="506"/>
      <c r="AL601" s="506"/>
      <c r="AM601" s="506"/>
      <c r="AN601" s="506"/>
      <c r="AO601" s="506"/>
      <c r="AP601" s="506"/>
      <c r="AQ601" s="506"/>
      <c r="AR601" s="506"/>
      <c r="AS601" s="506"/>
      <c r="AT601" s="506"/>
      <c r="AU601" s="506"/>
      <c r="AV601" s="506"/>
      <c r="AW601" s="506"/>
      <c r="AX601" s="507"/>
      <c r="AY601" s="506"/>
      <c r="AZ601" s="506"/>
      <c r="BA601" s="506"/>
      <c r="BB601" s="506"/>
      <c r="BC601" s="506"/>
      <c r="BD601" s="506"/>
      <c r="BE601" s="506"/>
      <c r="BF601" s="506"/>
      <c r="BG601" s="506"/>
      <c r="BH601" s="506"/>
      <c r="BI601" s="506"/>
      <c r="BJ601" s="506"/>
      <c r="BK601" s="507"/>
      <c r="BL601" s="506"/>
      <c r="BM601" s="506"/>
      <c r="BN601" s="506"/>
      <c r="BO601" s="506"/>
      <c r="BP601" s="506"/>
      <c r="BQ601" s="506"/>
      <c r="BR601" s="506"/>
      <c r="BS601" s="506"/>
      <c r="BT601" s="506"/>
      <c r="BU601" s="506"/>
      <c r="BV601" s="506"/>
      <c r="BW601" s="506"/>
      <c r="BX601" s="506"/>
      <c r="BZ601" s="506"/>
      <c r="CA601" s="506"/>
      <c r="CD601" s="506"/>
      <c r="CE601" s="506"/>
    </row>
    <row r="602" spans="1:83" ht="11.25" customHeight="1">
      <c r="A602" s="506"/>
      <c r="B602" s="507"/>
      <c r="C602" s="507"/>
      <c r="D602" s="507"/>
      <c r="E602" s="506"/>
      <c r="F602" s="506"/>
      <c r="G602" s="506"/>
      <c r="H602" s="507"/>
      <c r="I602" s="506"/>
      <c r="J602" s="506"/>
      <c r="K602" s="506"/>
      <c r="L602" s="506"/>
      <c r="M602" s="506"/>
      <c r="N602" s="506"/>
      <c r="O602" s="506"/>
      <c r="P602" s="506"/>
      <c r="Q602" s="506"/>
      <c r="R602" s="506"/>
      <c r="S602" s="506"/>
      <c r="T602" s="506"/>
      <c r="U602" s="506"/>
      <c r="V602" s="506"/>
      <c r="W602" s="506"/>
      <c r="X602" s="506"/>
      <c r="Y602" s="506"/>
      <c r="Z602" s="506"/>
      <c r="AA602" s="506"/>
      <c r="AB602" s="506"/>
      <c r="AC602" s="506"/>
      <c r="AD602" s="506"/>
      <c r="AE602" s="506"/>
      <c r="AF602" s="506"/>
      <c r="AG602" s="506"/>
      <c r="AH602" s="506"/>
      <c r="AI602" s="506"/>
      <c r="AJ602" s="507"/>
      <c r="AK602" s="506"/>
      <c r="AL602" s="506"/>
      <c r="AM602" s="506"/>
      <c r="AN602" s="506"/>
      <c r="AO602" s="506"/>
      <c r="AP602" s="506"/>
      <c r="AQ602" s="506"/>
      <c r="AR602" s="506"/>
      <c r="AS602" s="506"/>
      <c r="AT602" s="506"/>
      <c r="AU602" s="506"/>
      <c r="AV602" s="506"/>
      <c r="AW602" s="506"/>
      <c r="AX602" s="507"/>
      <c r="AY602" s="506"/>
      <c r="AZ602" s="506"/>
      <c r="BA602" s="506"/>
      <c r="BB602" s="506"/>
      <c r="BC602" s="506"/>
      <c r="BD602" s="506"/>
      <c r="BE602" s="506"/>
      <c r="BF602" s="506"/>
      <c r="BG602" s="506"/>
      <c r="BH602" s="506"/>
      <c r="BI602" s="506"/>
      <c r="BJ602" s="506"/>
      <c r="BK602" s="507"/>
      <c r="BL602" s="506"/>
      <c r="BM602" s="506"/>
      <c r="BN602" s="506"/>
      <c r="BO602" s="506"/>
      <c r="BP602" s="506"/>
      <c r="BQ602" s="506"/>
      <c r="BR602" s="506"/>
      <c r="BS602" s="506"/>
      <c r="BT602" s="506"/>
      <c r="BU602" s="506"/>
      <c r="BV602" s="506"/>
      <c r="BW602" s="506"/>
      <c r="BX602" s="506"/>
      <c r="BZ602" s="506"/>
      <c r="CA602" s="506"/>
      <c r="CD602" s="506"/>
      <c r="CE602" s="506"/>
    </row>
    <row r="603" spans="1:83" ht="11.25" customHeight="1">
      <c r="A603" s="506"/>
      <c r="B603" s="507"/>
      <c r="C603" s="507"/>
      <c r="D603" s="507"/>
      <c r="E603" s="506"/>
      <c r="F603" s="506"/>
      <c r="G603" s="506"/>
      <c r="H603" s="507"/>
      <c r="I603" s="506"/>
      <c r="J603" s="506"/>
      <c r="K603" s="506"/>
      <c r="L603" s="506"/>
      <c r="M603" s="506"/>
      <c r="N603" s="506"/>
      <c r="O603" s="506"/>
      <c r="P603" s="506"/>
      <c r="Q603" s="506"/>
      <c r="R603" s="506"/>
      <c r="S603" s="506"/>
      <c r="T603" s="506"/>
      <c r="U603" s="506"/>
      <c r="V603" s="506"/>
      <c r="W603" s="506"/>
      <c r="X603" s="506"/>
      <c r="Y603" s="506"/>
      <c r="Z603" s="506"/>
      <c r="AA603" s="506"/>
      <c r="AB603" s="506"/>
      <c r="AC603" s="506"/>
      <c r="AD603" s="506"/>
      <c r="AE603" s="506"/>
      <c r="AF603" s="506"/>
      <c r="AG603" s="506"/>
      <c r="AH603" s="506"/>
      <c r="AI603" s="506"/>
      <c r="AJ603" s="507"/>
      <c r="AK603" s="506"/>
      <c r="AL603" s="506"/>
      <c r="AM603" s="506"/>
      <c r="AN603" s="506"/>
      <c r="AO603" s="506"/>
      <c r="AP603" s="506"/>
      <c r="AQ603" s="506"/>
      <c r="AR603" s="506"/>
      <c r="AS603" s="506"/>
      <c r="AT603" s="506"/>
      <c r="AU603" s="506"/>
      <c r="AV603" s="506"/>
      <c r="AW603" s="506"/>
      <c r="AX603" s="507"/>
      <c r="AY603" s="506"/>
      <c r="AZ603" s="506"/>
      <c r="BA603" s="506"/>
      <c r="BB603" s="506"/>
      <c r="BC603" s="506"/>
      <c r="BD603" s="506"/>
      <c r="BE603" s="506"/>
      <c r="BF603" s="506"/>
      <c r="BG603" s="506"/>
      <c r="BH603" s="506"/>
      <c r="BI603" s="506"/>
      <c r="BJ603" s="506"/>
      <c r="BK603" s="507"/>
      <c r="BL603" s="506"/>
      <c r="BM603" s="506"/>
      <c r="BN603" s="506"/>
      <c r="BO603" s="506"/>
      <c r="BP603" s="506"/>
      <c r="BQ603" s="506"/>
      <c r="BR603" s="506"/>
      <c r="BS603" s="506"/>
      <c r="BT603" s="506"/>
      <c r="BU603" s="506"/>
      <c r="BV603" s="506"/>
      <c r="BW603" s="506"/>
      <c r="BX603" s="506"/>
      <c r="BZ603" s="506"/>
      <c r="CA603" s="506"/>
      <c r="CD603" s="506"/>
      <c r="CE603" s="506"/>
    </row>
    <row r="604" spans="1:83" ht="11.25" customHeight="1">
      <c r="A604" s="506"/>
      <c r="B604" s="507"/>
      <c r="C604" s="507"/>
      <c r="D604" s="507"/>
      <c r="E604" s="506"/>
      <c r="F604" s="506"/>
      <c r="G604" s="506"/>
      <c r="H604" s="507"/>
      <c r="I604" s="506"/>
      <c r="J604" s="506"/>
      <c r="K604" s="506"/>
      <c r="L604" s="506"/>
      <c r="M604" s="506"/>
      <c r="N604" s="506"/>
      <c r="O604" s="506"/>
      <c r="P604" s="506"/>
      <c r="Q604" s="506"/>
      <c r="R604" s="506"/>
      <c r="S604" s="506"/>
      <c r="T604" s="506"/>
      <c r="U604" s="506"/>
      <c r="V604" s="506"/>
      <c r="W604" s="506"/>
      <c r="X604" s="506"/>
      <c r="Y604" s="506"/>
      <c r="Z604" s="506"/>
      <c r="AA604" s="506"/>
      <c r="AB604" s="506"/>
      <c r="AC604" s="506"/>
      <c r="AD604" s="506"/>
      <c r="AE604" s="506"/>
      <c r="AF604" s="506"/>
      <c r="AG604" s="506"/>
      <c r="AH604" s="506"/>
      <c r="AI604" s="506"/>
      <c r="AJ604" s="507"/>
      <c r="AK604" s="506"/>
      <c r="AL604" s="506"/>
      <c r="AM604" s="506"/>
      <c r="AN604" s="506"/>
      <c r="AO604" s="506"/>
      <c r="AP604" s="506"/>
      <c r="AQ604" s="506"/>
      <c r="AR604" s="506"/>
      <c r="AS604" s="506"/>
      <c r="AT604" s="506"/>
      <c r="AU604" s="506"/>
      <c r="AV604" s="506"/>
      <c r="AW604" s="506"/>
      <c r="AX604" s="507"/>
      <c r="AY604" s="506"/>
      <c r="AZ604" s="506"/>
      <c r="BA604" s="506"/>
      <c r="BB604" s="506"/>
      <c r="BC604" s="506"/>
      <c r="BD604" s="506"/>
      <c r="BE604" s="506"/>
      <c r="BF604" s="506"/>
      <c r="BG604" s="506"/>
      <c r="BH604" s="506"/>
      <c r="BI604" s="506"/>
      <c r="BJ604" s="506"/>
      <c r="BK604" s="507"/>
      <c r="BL604" s="506"/>
      <c r="BM604" s="506"/>
      <c r="BN604" s="506"/>
      <c r="BO604" s="506"/>
      <c r="BP604" s="506"/>
      <c r="BQ604" s="506"/>
      <c r="BR604" s="506"/>
      <c r="BS604" s="506"/>
      <c r="BT604" s="506"/>
      <c r="BU604" s="506"/>
      <c r="BV604" s="506"/>
      <c r="BW604" s="506"/>
      <c r="BX604" s="506"/>
      <c r="BZ604" s="506"/>
      <c r="CA604" s="506"/>
      <c r="CD604" s="506"/>
      <c r="CE604" s="506"/>
    </row>
    <row r="605" spans="1:83" ht="11.25" customHeight="1">
      <c r="A605" s="506"/>
      <c r="B605" s="507"/>
      <c r="C605" s="507"/>
      <c r="D605" s="507"/>
      <c r="E605" s="506"/>
      <c r="F605" s="506"/>
      <c r="G605" s="506"/>
      <c r="H605" s="507"/>
      <c r="I605" s="506"/>
      <c r="J605" s="506"/>
      <c r="K605" s="506"/>
      <c r="L605" s="506"/>
      <c r="M605" s="506"/>
      <c r="N605" s="506"/>
      <c r="O605" s="506"/>
      <c r="P605" s="506"/>
      <c r="Q605" s="506"/>
      <c r="R605" s="506"/>
      <c r="S605" s="506"/>
      <c r="T605" s="506"/>
      <c r="U605" s="506"/>
      <c r="V605" s="506"/>
      <c r="W605" s="506"/>
      <c r="X605" s="506"/>
      <c r="Y605" s="506"/>
      <c r="Z605" s="506"/>
      <c r="AA605" s="506"/>
      <c r="AB605" s="506"/>
      <c r="AC605" s="506"/>
      <c r="AD605" s="506"/>
      <c r="AE605" s="506"/>
      <c r="AF605" s="506"/>
      <c r="AG605" s="506"/>
      <c r="AH605" s="506"/>
      <c r="AI605" s="506"/>
      <c r="AJ605" s="507"/>
      <c r="AK605" s="506"/>
      <c r="AL605" s="506"/>
      <c r="AM605" s="506"/>
      <c r="AN605" s="506"/>
      <c r="AO605" s="506"/>
      <c r="AP605" s="506"/>
      <c r="AQ605" s="506"/>
      <c r="AR605" s="506"/>
      <c r="AS605" s="506"/>
      <c r="AT605" s="506"/>
      <c r="AU605" s="506"/>
      <c r="AV605" s="506"/>
      <c r="AW605" s="506"/>
      <c r="AX605" s="507"/>
      <c r="AY605" s="506"/>
      <c r="AZ605" s="506"/>
      <c r="BA605" s="506"/>
      <c r="BB605" s="506"/>
      <c r="BC605" s="506"/>
      <c r="BD605" s="506"/>
      <c r="BE605" s="506"/>
      <c r="BF605" s="506"/>
      <c r="BG605" s="506"/>
      <c r="BH605" s="506"/>
      <c r="BI605" s="506"/>
      <c r="BJ605" s="506"/>
      <c r="BK605" s="507"/>
      <c r="BL605" s="506"/>
      <c r="BM605" s="506"/>
      <c r="BN605" s="506"/>
      <c r="BO605" s="506"/>
      <c r="BP605" s="506"/>
      <c r="BQ605" s="506"/>
      <c r="BR605" s="506"/>
      <c r="BS605" s="506"/>
      <c r="BT605" s="506"/>
      <c r="BU605" s="506"/>
      <c r="BV605" s="506"/>
      <c r="BW605" s="506"/>
      <c r="BX605" s="506"/>
      <c r="BZ605" s="506"/>
      <c r="CA605" s="506"/>
      <c r="CD605" s="506"/>
      <c r="CE605" s="506"/>
    </row>
    <row r="606" spans="1:83" ht="11.25" customHeight="1">
      <c r="A606" s="506"/>
      <c r="B606" s="507"/>
      <c r="C606" s="507"/>
      <c r="D606" s="507"/>
      <c r="E606" s="506"/>
      <c r="F606" s="506"/>
      <c r="G606" s="506"/>
      <c r="H606" s="507"/>
      <c r="I606" s="506"/>
      <c r="J606" s="506"/>
      <c r="K606" s="506"/>
      <c r="L606" s="506"/>
      <c r="M606" s="506"/>
      <c r="N606" s="506"/>
      <c r="O606" s="506"/>
      <c r="P606" s="506"/>
      <c r="Q606" s="506"/>
      <c r="R606" s="506"/>
      <c r="S606" s="506"/>
      <c r="T606" s="506"/>
      <c r="U606" s="506"/>
      <c r="V606" s="506"/>
      <c r="W606" s="506"/>
      <c r="X606" s="506"/>
      <c r="Y606" s="506"/>
      <c r="Z606" s="506"/>
      <c r="AA606" s="506"/>
      <c r="AB606" s="506"/>
      <c r="AC606" s="506"/>
      <c r="AD606" s="506"/>
      <c r="AE606" s="506"/>
      <c r="AF606" s="506"/>
      <c r="AG606" s="506"/>
      <c r="AH606" s="506"/>
      <c r="AI606" s="506"/>
      <c r="AJ606" s="507"/>
      <c r="AK606" s="506"/>
      <c r="AL606" s="506"/>
      <c r="AM606" s="506"/>
      <c r="AN606" s="506"/>
      <c r="AO606" s="506"/>
      <c r="AP606" s="506"/>
      <c r="AQ606" s="506"/>
      <c r="AR606" s="506"/>
      <c r="AS606" s="506"/>
      <c r="AT606" s="506"/>
      <c r="AU606" s="506"/>
      <c r="AV606" s="506"/>
      <c r="AW606" s="506"/>
      <c r="AX606" s="507"/>
      <c r="AY606" s="506"/>
      <c r="AZ606" s="506"/>
      <c r="BA606" s="506"/>
      <c r="BB606" s="506"/>
      <c r="BC606" s="506"/>
      <c r="BD606" s="506"/>
      <c r="BE606" s="506"/>
      <c r="BF606" s="506"/>
      <c r="BG606" s="506"/>
      <c r="BH606" s="506"/>
      <c r="BI606" s="506"/>
      <c r="BJ606" s="506"/>
      <c r="BK606" s="507"/>
      <c r="BL606" s="506"/>
      <c r="BM606" s="506"/>
      <c r="BN606" s="506"/>
      <c r="BO606" s="506"/>
      <c r="BP606" s="506"/>
      <c r="BQ606" s="506"/>
      <c r="BR606" s="506"/>
      <c r="BS606" s="506"/>
      <c r="BT606" s="506"/>
      <c r="BU606" s="506"/>
      <c r="BV606" s="506"/>
      <c r="BW606" s="506"/>
      <c r="BX606" s="506"/>
      <c r="BZ606" s="506"/>
      <c r="CA606" s="506"/>
      <c r="CD606" s="506"/>
      <c r="CE606" s="506"/>
    </row>
    <row r="607" spans="1:83" ht="11.25" customHeight="1">
      <c r="A607" s="506"/>
      <c r="B607" s="507"/>
      <c r="C607" s="507"/>
      <c r="D607" s="507"/>
      <c r="E607" s="506"/>
      <c r="F607" s="506"/>
      <c r="G607" s="506"/>
      <c r="H607" s="507"/>
      <c r="I607" s="506"/>
      <c r="J607" s="506"/>
      <c r="K607" s="506"/>
      <c r="L607" s="506"/>
      <c r="M607" s="506"/>
      <c r="N607" s="506"/>
      <c r="O607" s="506"/>
      <c r="P607" s="506"/>
      <c r="Q607" s="506"/>
      <c r="R607" s="506"/>
      <c r="S607" s="506"/>
      <c r="T607" s="506"/>
      <c r="U607" s="506"/>
      <c r="V607" s="506"/>
      <c r="W607" s="506"/>
      <c r="X607" s="506"/>
      <c r="Y607" s="506"/>
      <c r="Z607" s="506"/>
      <c r="AA607" s="506"/>
      <c r="AB607" s="506"/>
      <c r="AC607" s="506"/>
      <c r="AD607" s="506"/>
      <c r="AE607" s="506"/>
      <c r="AF607" s="506"/>
      <c r="AG607" s="506"/>
      <c r="AH607" s="506"/>
      <c r="AI607" s="506"/>
      <c r="AJ607" s="507"/>
      <c r="AK607" s="506"/>
      <c r="AL607" s="506"/>
      <c r="AM607" s="506"/>
      <c r="AN607" s="506"/>
      <c r="AO607" s="506"/>
      <c r="AP607" s="506"/>
      <c r="AQ607" s="506"/>
      <c r="AR607" s="506"/>
      <c r="AS607" s="506"/>
      <c r="AT607" s="506"/>
      <c r="AU607" s="506"/>
      <c r="AV607" s="506"/>
      <c r="AW607" s="506"/>
      <c r="AX607" s="507"/>
      <c r="AY607" s="506"/>
      <c r="AZ607" s="506"/>
      <c r="BA607" s="506"/>
      <c r="BB607" s="506"/>
      <c r="BC607" s="506"/>
      <c r="BD607" s="506"/>
      <c r="BE607" s="506"/>
      <c r="BF607" s="506"/>
      <c r="BG607" s="506"/>
      <c r="BH607" s="506"/>
      <c r="BI607" s="506"/>
      <c r="BJ607" s="506"/>
      <c r="BK607" s="507"/>
      <c r="BL607" s="506"/>
      <c r="BM607" s="506"/>
      <c r="BN607" s="506"/>
      <c r="BO607" s="506"/>
      <c r="BP607" s="506"/>
      <c r="BQ607" s="506"/>
      <c r="BR607" s="506"/>
      <c r="BS607" s="506"/>
      <c r="BT607" s="506"/>
      <c r="BU607" s="506"/>
      <c r="BV607" s="506"/>
      <c r="BW607" s="506"/>
      <c r="BX607" s="506"/>
      <c r="BZ607" s="506"/>
      <c r="CA607" s="506"/>
      <c r="CD607" s="506"/>
      <c r="CE607" s="506"/>
    </row>
    <row r="608" spans="1:83" ht="11.25" customHeight="1">
      <c r="A608" s="506"/>
      <c r="B608" s="507"/>
      <c r="C608" s="507"/>
      <c r="D608" s="507"/>
      <c r="E608" s="506"/>
      <c r="F608" s="506"/>
      <c r="G608" s="506"/>
      <c r="H608" s="507"/>
      <c r="I608" s="506"/>
      <c r="J608" s="506"/>
      <c r="K608" s="506"/>
      <c r="L608" s="506"/>
      <c r="M608" s="506"/>
      <c r="N608" s="506"/>
      <c r="O608" s="506"/>
      <c r="P608" s="506"/>
      <c r="Q608" s="506"/>
      <c r="R608" s="506"/>
      <c r="S608" s="506"/>
      <c r="T608" s="506"/>
      <c r="U608" s="506"/>
      <c r="V608" s="506"/>
      <c r="W608" s="506"/>
      <c r="X608" s="506"/>
      <c r="Y608" s="506"/>
      <c r="Z608" s="506"/>
      <c r="AA608" s="506"/>
      <c r="AB608" s="506"/>
      <c r="AC608" s="506"/>
      <c r="AD608" s="506"/>
      <c r="AE608" s="506"/>
      <c r="AF608" s="506"/>
      <c r="AG608" s="506"/>
      <c r="AH608" s="506"/>
      <c r="AI608" s="506"/>
      <c r="AJ608" s="507"/>
      <c r="AK608" s="506"/>
      <c r="AL608" s="506"/>
      <c r="AM608" s="506"/>
      <c r="AN608" s="506"/>
      <c r="AO608" s="506"/>
      <c r="AP608" s="506"/>
      <c r="AQ608" s="506"/>
      <c r="AR608" s="506"/>
      <c r="AS608" s="506"/>
      <c r="AT608" s="506"/>
      <c r="AU608" s="506"/>
      <c r="AV608" s="506"/>
      <c r="AW608" s="506"/>
      <c r="AX608" s="507"/>
      <c r="AY608" s="506"/>
      <c r="AZ608" s="506"/>
      <c r="BA608" s="506"/>
      <c r="BB608" s="506"/>
      <c r="BC608" s="506"/>
      <c r="BD608" s="506"/>
      <c r="BE608" s="506"/>
      <c r="BF608" s="506"/>
      <c r="BG608" s="506"/>
      <c r="BH608" s="506"/>
      <c r="BI608" s="506"/>
      <c r="BJ608" s="506"/>
      <c r="BK608" s="507"/>
      <c r="BL608" s="506"/>
      <c r="BM608" s="506"/>
      <c r="BN608" s="506"/>
      <c r="BO608" s="506"/>
      <c r="BP608" s="506"/>
      <c r="BQ608" s="506"/>
      <c r="BR608" s="506"/>
      <c r="BS608" s="506"/>
      <c r="BT608" s="506"/>
      <c r="BU608" s="506"/>
      <c r="BV608" s="506"/>
      <c r="BW608" s="506"/>
      <c r="BX608" s="506"/>
      <c r="BZ608" s="506"/>
      <c r="CA608" s="506"/>
      <c r="CD608" s="506"/>
      <c r="CE608" s="506"/>
    </row>
    <row r="609" spans="1:83" ht="11.25" customHeight="1">
      <c r="A609" s="506"/>
      <c r="B609" s="507"/>
      <c r="C609" s="507"/>
      <c r="D609" s="507"/>
      <c r="E609" s="506"/>
      <c r="F609" s="506"/>
      <c r="G609" s="506"/>
      <c r="H609" s="507"/>
      <c r="I609" s="506"/>
      <c r="J609" s="506"/>
      <c r="K609" s="506"/>
      <c r="L609" s="506"/>
      <c r="M609" s="506"/>
      <c r="N609" s="506"/>
      <c r="O609" s="506"/>
      <c r="P609" s="506"/>
      <c r="Q609" s="506"/>
      <c r="R609" s="506"/>
      <c r="S609" s="506"/>
      <c r="T609" s="506"/>
      <c r="U609" s="506"/>
      <c r="V609" s="506"/>
      <c r="W609" s="506"/>
      <c r="X609" s="506"/>
      <c r="Y609" s="506"/>
      <c r="Z609" s="506"/>
      <c r="AA609" s="506"/>
      <c r="AB609" s="506"/>
      <c r="AC609" s="506"/>
      <c r="AD609" s="506"/>
      <c r="AE609" s="506"/>
      <c r="AF609" s="506"/>
      <c r="AG609" s="506"/>
      <c r="AH609" s="506"/>
      <c r="AI609" s="506"/>
      <c r="AJ609" s="507"/>
      <c r="AK609" s="506"/>
      <c r="AL609" s="506"/>
      <c r="AM609" s="506"/>
      <c r="AN609" s="506"/>
      <c r="AO609" s="506"/>
      <c r="AP609" s="506"/>
      <c r="AQ609" s="506"/>
      <c r="AR609" s="506"/>
      <c r="AS609" s="506"/>
      <c r="AT609" s="506"/>
      <c r="AU609" s="506"/>
      <c r="AV609" s="506"/>
      <c r="AW609" s="506"/>
      <c r="AX609" s="507"/>
      <c r="AY609" s="506"/>
      <c r="AZ609" s="506"/>
      <c r="BA609" s="506"/>
      <c r="BB609" s="506"/>
      <c r="BC609" s="506"/>
      <c r="BD609" s="506"/>
      <c r="BE609" s="506"/>
      <c r="BF609" s="506"/>
      <c r="BG609" s="506"/>
      <c r="BH609" s="506"/>
      <c r="BI609" s="506"/>
      <c r="BJ609" s="506"/>
      <c r="BK609" s="507"/>
      <c r="BL609" s="506"/>
      <c r="BM609" s="506"/>
      <c r="BN609" s="506"/>
      <c r="BO609" s="506"/>
      <c r="BP609" s="506"/>
      <c r="BQ609" s="506"/>
      <c r="BR609" s="506"/>
      <c r="BS609" s="506"/>
      <c r="BT609" s="506"/>
      <c r="BU609" s="506"/>
      <c r="BV609" s="506"/>
      <c r="BW609" s="506"/>
      <c r="BX609" s="506"/>
      <c r="BZ609" s="506"/>
      <c r="CA609" s="506"/>
      <c r="CD609" s="506"/>
      <c r="CE609" s="506"/>
    </row>
    <row r="610" spans="1:83" ht="11.25" customHeight="1">
      <c r="A610" s="506"/>
      <c r="B610" s="507"/>
      <c r="C610" s="507"/>
      <c r="D610" s="507"/>
      <c r="E610" s="506"/>
      <c r="F610" s="506"/>
      <c r="G610" s="506"/>
      <c r="H610" s="507"/>
      <c r="I610" s="506"/>
      <c r="J610" s="506"/>
      <c r="K610" s="506"/>
      <c r="L610" s="506"/>
      <c r="M610" s="506"/>
      <c r="N610" s="506"/>
      <c r="O610" s="506"/>
      <c r="P610" s="506"/>
      <c r="Q610" s="506"/>
      <c r="R610" s="506"/>
      <c r="S610" s="506"/>
      <c r="T610" s="506"/>
      <c r="U610" s="506"/>
      <c r="V610" s="506"/>
      <c r="W610" s="506"/>
      <c r="X610" s="506"/>
      <c r="Y610" s="506"/>
      <c r="Z610" s="506"/>
      <c r="AA610" s="506"/>
      <c r="AB610" s="506"/>
      <c r="AC610" s="506"/>
      <c r="AD610" s="506"/>
      <c r="AE610" s="506"/>
      <c r="AF610" s="506"/>
      <c r="AG610" s="506"/>
      <c r="AH610" s="506"/>
      <c r="AI610" s="506"/>
      <c r="AJ610" s="507"/>
      <c r="AK610" s="506"/>
      <c r="AL610" s="506"/>
      <c r="AM610" s="506"/>
      <c r="AN610" s="506"/>
      <c r="AO610" s="506"/>
      <c r="AP610" s="506"/>
      <c r="AQ610" s="506"/>
      <c r="AR610" s="506"/>
      <c r="AS610" s="506"/>
      <c r="AT610" s="506"/>
      <c r="AU610" s="506"/>
      <c r="AV610" s="506"/>
      <c r="AW610" s="506"/>
      <c r="AX610" s="507"/>
      <c r="AY610" s="506"/>
      <c r="AZ610" s="506"/>
      <c r="BA610" s="506"/>
      <c r="BB610" s="506"/>
      <c r="BC610" s="506"/>
      <c r="BD610" s="506"/>
      <c r="BE610" s="506"/>
      <c r="BF610" s="506"/>
      <c r="BG610" s="506"/>
      <c r="BH610" s="506"/>
      <c r="BI610" s="506"/>
      <c r="BJ610" s="506"/>
      <c r="BK610" s="507"/>
      <c r="BL610" s="506"/>
      <c r="BM610" s="506"/>
      <c r="BN610" s="506"/>
      <c r="BO610" s="506"/>
      <c r="BP610" s="506"/>
      <c r="BQ610" s="506"/>
      <c r="BR610" s="506"/>
      <c r="BS610" s="506"/>
      <c r="BT610" s="506"/>
      <c r="BU610" s="506"/>
      <c r="BV610" s="506"/>
      <c r="BW610" s="506"/>
      <c r="BX610" s="506"/>
      <c r="BZ610" s="506"/>
      <c r="CA610" s="506"/>
      <c r="CD610" s="506"/>
      <c r="CE610" s="506"/>
    </row>
    <row r="611" spans="1:83" ht="11.25" customHeight="1">
      <c r="A611" s="506"/>
      <c r="B611" s="507"/>
      <c r="C611" s="507"/>
      <c r="D611" s="507"/>
      <c r="E611" s="506"/>
      <c r="F611" s="506"/>
      <c r="G611" s="506"/>
      <c r="H611" s="507"/>
      <c r="I611" s="506"/>
      <c r="J611" s="506"/>
      <c r="K611" s="506"/>
      <c r="L611" s="506"/>
      <c r="M611" s="506"/>
      <c r="N611" s="506"/>
      <c r="O611" s="506"/>
      <c r="P611" s="506"/>
      <c r="Q611" s="506"/>
      <c r="R611" s="506"/>
      <c r="S611" s="506"/>
      <c r="T611" s="506"/>
      <c r="U611" s="506"/>
      <c r="V611" s="506"/>
      <c r="W611" s="506"/>
      <c r="X611" s="506"/>
      <c r="Y611" s="506"/>
      <c r="Z611" s="506"/>
      <c r="AA611" s="506"/>
      <c r="AB611" s="506"/>
      <c r="AC611" s="506"/>
      <c r="AD611" s="506"/>
      <c r="AE611" s="506"/>
      <c r="AF611" s="506"/>
      <c r="AG611" s="506"/>
      <c r="AH611" s="506"/>
      <c r="AI611" s="506"/>
      <c r="AJ611" s="507"/>
      <c r="AK611" s="506"/>
      <c r="AL611" s="506"/>
      <c r="AM611" s="506"/>
      <c r="AN611" s="506"/>
      <c r="AO611" s="506"/>
      <c r="AP611" s="506"/>
      <c r="AQ611" s="506"/>
      <c r="AR611" s="506"/>
      <c r="AS611" s="506"/>
      <c r="AT611" s="506"/>
      <c r="AU611" s="506"/>
      <c r="AV611" s="506"/>
      <c r="AW611" s="506"/>
      <c r="AX611" s="507"/>
      <c r="AY611" s="506"/>
      <c r="AZ611" s="506"/>
      <c r="BA611" s="506"/>
      <c r="BB611" s="506"/>
      <c r="BC611" s="506"/>
      <c r="BD611" s="506"/>
      <c r="BE611" s="506"/>
      <c r="BF611" s="506"/>
      <c r="BG611" s="506"/>
      <c r="BH611" s="506"/>
      <c r="BI611" s="506"/>
      <c r="BJ611" s="506"/>
      <c r="BK611" s="507"/>
      <c r="BL611" s="506"/>
      <c r="BM611" s="506"/>
      <c r="BN611" s="506"/>
      <c r="BO611" s="506"/>
      <c r="BP611" s="506"/>
      <c r="BQ611" s="506"/>
      <c r="BR611" s="506"/>
      <c r="BS611" s="506"/>
      <c r="BT611" s="506"/>
      <c r="BU611" s="506"/>
      <c r="BV611" s="506"/>
      <c r="BW611" s="506"/>
      <c r="BX611" s="506"/>
      <c r="BZ611" s="506"/>
      <c r="CA611" s="506"/>
      <c r="CD611" s="506"/>
      <c r="CE611" s="506"/>
    </row>
    <row r="612" spans="1:83" ht="11.25" customHeight="1">
      <c r="A612" s="506"/>
      <c r="B612" s="507"/>
      <c r="C612" s="507"/>
      <c r="D612" s="507"/>
      <c r="E612" s="506"/>
      <c r="F612" s="506"/>
      <c r="G612" s="506"/>
      <c r="H612" s="507"/>
      <c r="I612" s="506"/>
      <c r="J612" s="506"/>
      <c r="K612" s="506"/>
      <c r="L612" s="506"/>
      <c r="M612" s="506"/>
      <c r="N612" s="506"/>
      <c r="O612" s="506"/>
      <c r="P612" s="506"/>
      <c r="Q612" s="506"/>
      <c r="R612" s="506"/>
      <c r="S612" s="506"/>
      <c r="T612" s="506"/>
      <c r="U612" s="506"/>
      <c r="V612" s="506"/>
      <c r="W612" s="506"/>
      <c r="X612" s="506"/>
      <c r="Y612" s="506"/>
      <c r="Z612" s="506"/>
      <c r="AA612" s="506"/>
      <c r="AB612" s="506"/>
      <c r="AC612" s="506"/>
      <c r="AD612" s="506"/>
      <c r="AE612" s="506"/>
      <c r="AF612" s="506"/>
      <c r="AG612" s="506"/>
      <c r="AH612" s="506"/>
      <c r="AI612" s="506"/>
      <c r="AJ612" s="507"/>
      <c r="AK612" s="506"/>
      <c r="AL612" s="506"/>
      <c r="AM612" s="506"/>
      <c r="AN612" s="506"/>
      <c r="AO612" s="506"/>
      <c r="AP612" s="506"/>
      <c r="AQ612" s="506"/>
      <c r="AR612" s="506"/>
      <c r="AS612" s="506"/>
      <c r="AT612" s="506"/>
      <c r="AU612" s="506"/>
      <c r="AV612" s="506"/>
      <c r="AW612" s="506"/>
      <c r="AX612" s="507"/>
      <c r="AY612" s="506"/>
      <c r="AZ612" s="506"/>
      <c r="BA612" s="506"/>
      <c r="BB612" s="506"/>
      <c r="BC612" s="506"/>
      <c r="BD612" s="506"/>
      <c r="BE612" s="506"/>
      <c r="BF612" s="506"/>
      <c r="BG612" s="506"/>
      <c r="BH612" s="506"/>
      <c r="BI612" s="506"/>
      <c r="BJ612" s="506"/>
      <c r="BK612" s="507"/>
      <c r="BL612" s="506"/>
      <c r="BM612" s="506"/>
      <c r="BN612" s="506"/>
      <c r="BO612" s="506"/>
      <c r="BP612" s="506"/>
      <c r="BQ612" s="506"/>
      <c r="BR612" s="506"/>
      <c r="BS612" s="506"/>
      <c r="BT612" s="506"/>
      <c r="BU612" s="506"/>
      <c r="BV612" s="506"/>
      <c r="BW612" s="506"/>
      <c r="BX612" s="506"/>
      <c r="BZ612" s="506"/>
      <c r="CA612" s="506"/>
      <c r="CD612" s="506"/>
      <c r="CE612" s="506"/>
    </row>
    <row r="613" spans="1:83" ht="11.25" customHeight="1">
      <c r="A613" s="506"/>
      <c r="B613" s="507"/>
      <c r="C613" s="507"/>
      <c r="D613" s="507"/>
      <c r="E613" s="506"/>
      <c r="F613" s="506"/>
      <c r="G613" s="506"/>
      <c r="H613" s="507"/>
      <c r="I613" s="506"/>
      <c r="J613" s="506"/>
      <c r="K613" s="506"/>
      <c r="L613" s="506"/>
      <c r="M613" s="506"/>
      <c r="N613" s="506"/>
      <c r="O613" s="506"/>
      <c r="P613" s="506"/>
      <c r="Q613" s="506"/>
      <c r="R613" s="506"/>
      <c r="S613" s="506"/>
      <c r="T613" s="506"/>
      <c r="U613" s="506"/>
      <c r="V613" s="506"/>
      <c r="W613" s="506"/>
      <c r="X613" s="506"/>
      <c r="Y613" s="506"/>
      <c r="Z613" s="506"/>
      <c r="AA613" s="506"/>
      <c r="AB613" s="506"/>
      <c r="AC613" s="506"/>
      <c r="AD613" s="506"/>
      <c r="AE613" s="506"/>
      <c r="AF613" s="506"/>
      <c r="AG613" s="506"/>
      <c r="AH613" s="506"/>
      <c r="AI613" s="506"/>
      <c r="AJ613" s="507"/>
      <c r="AK613" s="506"/>
      <c r="AL613" s="506"/>
      <c r="AM613" s="506"/>
      <c r="AN613" s="506"/>
      <c r="AO613" s="506"/>
      <c r="AP613" s="506"/>
      <c r="AQ613" s="506"/>
      <c r="AR613" s="506"/>
      <c r="AS613" s="506"/>
      <c r="AT613" s="506"/>
      <c r="AU613" s="506"/>
      <c r="AV613" s="506"/>
      <c r="AW613" s="506"/>
      <c r="AX613" s="507"/>
      <c r="AY613" s="506"/>
      <c r="AZ613" s="506"/>
      <c r="BA613" s="506"/>
      <c r="BB613" s="506"/>
      <c r="BC613" s="506"/>
      <c r="BD613" s="506"/>
      <c r="BE613" s="506"/>
      <c r="BF613" s="506"/>
      <c r="BG613" s="506"/>
      <c r="BH613" s="506"/>
      <c r="BI613" s="506"/>
      <c r="BJ613" s="506"/>
      <c r="BK613" s="507"/>
      <c r="BL613" s="506"/>
      <c r="BM613" s="506"/>
      <c r="BN613" s="506"/>
      <c r="BO613" s="506"/>
      <c r="BP613" s="506"/>
      <c r="BQ613" s="506"/>
      <c r="BR613" s="506"/>
      <c r="BS613" s="506"/>
      <c r="BT613" s="506"/>
      <c r="BU613" s="506"/>
      <c r="BV613" s="506"/>
      <c r="BW613" s="506"/>
      <c r="BX613" s="506"/>
      <c r="BZ613" s="506"/>
      <c r="CA613" s="506"/>
      <c r="CD613" s="506"/>
      <c r="CE613" s="506"/>
    </row>
    <row r="614" spans="1:83" ht="11.25" customHeight="1">
      <c r="A614" s="506"/>
      <c r="B614" s="507"/>
      <c r="C614" s="507"/>
      <c r="D614" s="507"/>
      <c r="E614" s="506"/>
      <c r="F614" s="506"/>
      <c r="G614" s="506"/>
      <c r="H614" s="507"/>
      <c r="I614" s="506"/>
      <c r="J614" s="506"/>
      <c r="K614" s="506"/>
      <c r="L614" s="506"/>
      <c r="M614" s="506"/>
      <c r="N614" s="506"/>
      <c r="O614" s="506"/>
      <c r="P614" s="506"/>
      <c r="Q614" s="506"/>
      <c r="R614" s="506"/>
      <c r="S614" s="506"/>
      <c r="T614" s="506"/>
      <c r="U614" s="506"/>
      <c r="V614" s="506"/>
      <c r="W614" s="506"/>
      <c r="X614" s="506"/>
      <c r="Y614" s="506"/>
      <c r="Z614" s="506"/>
      <c r="AA614" s="506"/>
      <c r="AB614" s="506"/>
      <c r="AC614" s="506"/>
      <c r="AD614" s="506"/>
      <c r="AE614" s="506"/>
      <c r="AF614" s="506"/>
      <c r="AG614" s="506"/>
      <c r="AH614" s="506"/>
      <c r="AI614" s="506"/>
      <c r="AJ614" s="507"/>
      <c r="AK614" s="506"/>
      <c r="AL614" s="506"/>
      <c r="AM614" s="506"/>
      <c r="AN614" s="506"/>
      <c r="AO614" s="506"/>
      <c r="AP614" s="506"/>
      <c r="AQ614" s="506"/>
      <c r="AR614" s="506"/>
      <c r="AS614" s="506"/>
      <c r="AT614" s="506"/>
      <c r="AU614" s="506"/>
      <c r="AV614" s="506"/>
      <c r="AW614" s="506"/>
      <c r="AX614" s="507"/>
      <c r="AY614" s="506"/>
      <c r="AZ614" s="506"/>
      <c r="BA614" s="506"/>
      <c r="BB614" s="506"/>
      <c r="BC614" s="506"/>
      <c r="BD614" s="506"/>
      <c r="BE614" s="506"/>
      <c r="BF614" s="506"/>
      <c r="BG614" s="506"/>
      <c r="BH614" s="506"/>
      <c r="BI614" s="506"/>
      <c r="BJ614" s="506"/>
      <c r="BK614" s="507"/>
      <c r="BL614" s="506"/>
      <c r="BM614" s="506"/>
      <c r="BN614" s="506"/>
      <c r="BO614" s="506"/>
      <c r="BP614" s="506"/>
      <c r="BQ614" s="506"/>
      <c r="BR614" s="506"/>
      <c r="BS614" s="506"/>
      <c r="BT614" s="506"/>
      <c r="BU614" s="506"/>
      <c r="BV614" s="506"/>
      <c r="BW614" s="506"/>
      <c r="BX614" s="506"/>
      <c r="BZ614" s="506"/>
      <c r="CA614" s="506"/>
      <c r="CD614" s="506"/>
      <c r="CE614" s="506"/>
    </row>
    <row r="615" spans="1:83" ht="11.25" customHeight="1">
      <c r="A615" s="506"/>
      <c r="B615" s="507"/>
      <c r="C615" s="507"/>
      <c r="D615" s="507"/>
      <c r="E615" s="506"/>
      <c r="F615" s="506"/>
      <c r="G615" s="506"/>
      <c r="H615" s="507"/>
      <c r="I615" s="506"/>
      <c r="J615" s="506"/>
      <c r="K615" s="506"/>
      <c r="L615" s="506"/>
      <c r="M615" s="506"/>
      <c r="N615" s="506"/>
      <c r="O615" s="506"/>
      <c r="P615" s="506"/>
      <c r="Q615" s="506"/>
      <c r="R615" s="506"/>
      <c r="S615" s="506"/>
      <c r="T615" s="506"/>
      <c r="U615" s="506"/>
      <c r="V615" s="506"/>
      <c r="W615" s="506"/>
      <c r="X615" s="506"/>
      <c r="Y615" s="506"/>
      <c r="Z615" s="506"/>
      <c r="AA615" s="506"/>
      <c r="AB615" s="506"/>
      <c r="AC615" s="506"/>
      <c r="AD615" s="506"/>
      <c r="AE615" s="506"/>
      <c r="AF615" s="506"/>
      <c r="AG615" s="506"/>
      <c r="AH615" s="506"/>
      <c r="AI615" s="506"/>
      <c r="AJ615" s="507"/>
      <c r="AK615" s="506"/>
      <c r="AL615" s="506"/>
      <c r="AM615" s="506"/>
      <c r="AN615" s="506"/>
      <c r="AO615" s="506"/>
      <c r="AP615" s="506"/>
      <c r="AQ615" s="506"/>
      <c r="AR615" s="506"/>
      <c r="AS615" s="506"/>
      <c r="AT615" s="506"/>
      <c r="AU615" s="506"/>
      <c r="AV615" s="506"/>
      <c r="AW615" s="506"/>
      <c r="AX615" s="507"/>
      <c r="AY615" s="506"/>
      <c r="AZ615" s="506"/>
      <c r="BA615" s="506"/>
      <c r="BB615" s="506"/>
      <c r="BC615" s="506"/>
      <c r="BD615" s="506"/>
      <c r="BE615" s="506"/>
      <c r="BF615" s="506"/>
      <c r="BG615" s="506"/>
      <c r="BH615" s="506"/>
      <c r="BI615" s="506"/>
      <c r="BJ615" s="506"/>
      <c r="BK615" s="507"/>
      <c r="BL615" s="506"/>
      <c r="BM615" s="506"/>
      <c r="BN615" s="506"/>
      <c r="BO615" s="506"/>
      <c r="BP615" s="506"/>
      <c r="BQ615" s="506"/>
      <c r="BR615" s="506"/>
      <c r="BS615" s="506"/>
      <c r="BT615" s="506"/>
      <c r="BU615" s="506"/>
      <c r="BV615" s="506"/>
      <c r="BW615" s="506"/>
      <c r="BX615" s="506"/>
      <c r="BZ615" s="506"/>
      <c r="CA615" s="506"/>
      <c r="CD615" s="506"/>
      <c r="CE615" s="506"/>
    </row>
    <row r="616" spans="1:83" ht="11.25" customHeight="1">
      <c r="A616" s="506"/>
      <c r="B616" s="507"/>
      <c r="C616" s="507"/>
      <c r="D616" s="507"/>
      <c r="E616" s="506"/>
      <c r="F616" s="506"/>
      <c r="G616" s="506"/>
      <c r="H616" s="507"/>
      <c r="I616" s="506"/>
      <c r="J616" s="506"/>
      <c r="K616" s="506"/>
      <c r="L616" s="506"/>
      <c r="M616" s="506"/>
      <c r="N616" s="506"/>
      <c r="O616" s="506"/>
      <c r="P616" s="506"/>
      <c r="Q616" s="506"/>
      <c r="R616" s="506"/>
      <c r="S616" s="506"/>
      <c r="T616" s="506"/>
      <c r="U616" s="506"/>
      <c r="V616" s="506"/>
      <c r="W616" s="506"/>
      <c r="X616" s="506"/>
      <c r="Y616" s="506"/>
      <c r="Z616" s="506"/>
      <c r="AA616" s="506"/>
      <c r="AB616" s="506"/>
      <c r="AC616" s="506"/>
      <c r="AD616" s="506"/>
      <c r="AE616" s="506"/>
      <c r="AF616" s="506"/>
      <c r="AG616" s="506"/>
      <c r="AH616" s="506"/>
      <c r="AI616" s="506"/>
      <c r="AJ616" s="507"/>
      <c r="AK616" s="506"/>
      <c r="AL616" s="506"/>
      <c r="AM616" s="506"/>
      <c r="AN616" s="506"/>
      <c r="AO616" s="506"/>
      <c r="AP616" s="506"/>
      <c r="AQ616" s="506"/>
      <c r="AR616" s="506"/>
      <c r="AS616" s="506"/>
      <c r="AT616" s="506"/>
      <c r="AU616" s="506"/>
      <c r="AV616" s="506"/>
      <c r="AW616" s="506"/>
      <c r="AX616" s="507"/>
      <c r="AY616" s="506"/>
      <c r="AZ616" s="506"/>
      <c r="BA616" s="506"/>
      <c r="BB616" s="506"/>
      <c r="BC616" s="506"/>
      <c r="BD616" s="506"/>
      <c r="BE616" s="506"/>
      <c r="BF616" s="506"/>
      <c r="BG616" s="506"/>
      <c r="BH616" s="506"/>
      <c r="BI616" s="506"/>
      <c r="BJ616" s="506"/>
      <c r="BK616" s="507"/>
      <c r="BL616" s="506"/>
      <c r="BM616" s="506"/>
      <c r="BN616" s="506"/>
      <c r="BO616" s="506"/>
      <c r="BP616" s="506"/>
      <c r="BQ616" s="506"/>
      <c r="BR616" s="506"/>
      <c r="BS616" s="506"/>
      <c r="BT616" s="506"/>
      <c r="BU616" s="506"/>
      <c r="BV616" s="506"/>
      <c r="BW616" s="506"/>
      <c r="BX616" s="506"/>
      <c r="BZ616" s="506"/>
      <c r="CA616" s="506"/>
      <c r="CD616" s="506"/>
      <c r="CE616" s="506"/>
    </row>
    <row r="617" spans="1:83" ht="11.25" customHeight="1">
      <c r="A617" s="506"/>
      <c r="B617" s="507"/>
      <c r="C617" s="507"/>
      <c r="D617" s="507"/>
      <c r="E617" s="506"/>
      <c r="F617" s="506"/>
      <c r="G617" s="506"/>
      <c r="H617" s="507"/>
      <c r="I617" s="506"/>
      <c r="J617" s="506"/>
      <c r="K617" s="506"/>
      <c r="L617" s="506"/>
      <c r="M617" s="506"/>
      <c r="N617" s="506"/>
      <c r="O617" s="506"/>
      <c r="P617" s="506"/>
      <c r="Q617" s="506"/>
      <c r="R617" s="506"/>
      <c r="S617" s="506"/>
      <c r="T617" s="506"/>
      <c r="U617" s="506"/>
      <c r="V617" s="506"/>
      <c r="W617" s="506"/>
      <c r="X617" s="506"/>
      <c r="Y617" s="506"/>
      <c r="Z617" s="506"/>
      <c r="AA617" s="506"/>
      <c r="AB617" s="506"/>
      <c r="AC617" s="506"/>
      <c r="AD617" s="506"/>
      <c r="AE617" s="506"/>
      <c r="AF617" s="506"/>
      <c r="AG617" s="506"/>
      <c r="AH617" s="506"/>
      <c r="AI617" s="506"/>
      <c r="AJ617" s="507"/>
      <c r="AK617" s="506"/>
      <c r="AL617" s="506"/>
      <c r="AM617" s="506"/>
      <c r="AN617" s="506"/>
      <c r="AO617" s="506"/>
      <c r="AP617" s="506"/>
      <c r="AQ617" s="506"/>
      <c r="AR617" s="506"/>
      <c r="AS617" s="506"/>
      <c r="AT617" s="506"/>
      <c r="AU617" s="506"/>
      <c r="AV617" s="506"/>
      <c r="AW617" s="506"/>
      <c r="AX617" s="507"/>
      <c r="AY617" s="506"/>
      <c r="AZ617" s="506"/>
      <c r="BA617" s="506"/>
      <c r="BB617" s="506"/>
      <c r="BC617" s="506"/>
      <c r="BD617" s="506"/>
      <c r="BE617" s="506"/>
      <c r="BF617" s="506"/>
      <c r="BG617" s="506"/>
      <c r="BH617" s="506"/>
      <c r="BI617" s="506"/>
      <c r="BJ617" s="506"/>
      <c r="BK617" s="507"/>
      <c r="BL617" s="506"/>
      <c r="BM617" s="506"/>
      <c r="BN617" s="506"/>
      <c r="BO617" s="506"/>
      <c r="BP617" s="506"/>
      <c r="BQ617" s="506"/>
      <c r="BR617" s="506"/>
      <c r="BS617" s="506"/>
      <c r="BT617" s="506"/>
      <c r="BU617" s="506"/>
      <c r="BV617" s="506"/>
      <c r="BW617" s="506"/>
      <c r="BX617" s="506"/>
      <c r="BZ617" s="506"/>
      <c r="CA617" s="506"/>
      <c r="CD617" s="506"/>
      <c r="CE617" s="506"/>
    </row>
    <row r="618" spans="1:83" ht="11.25" customHeight="1">
      <c r="A618" s="506"/>
      <c r="B618" s="507"/>
      <c r="C618" s="507"/>
      <c r="D618" s="507"/>
      <c r="E618" s="506"/>
      <c r="F618" s="506"/>
      <c r="G618" s="506"/>
      <c r="H618" s="507"/>
      <c r="I618" s="506"/>
      <c r="J618" s="506"/>
      <c r="K618" s="506"/>
      <c r="L618" s="506"/>
      <c r="M618" s="506"/>
      <c r="N618" s="506"/>
      <c r="O618" s="506"/>
      <c r="P618" s="506"/>
      <c r="Q618" s="506"/>
      <c r="R618" s="506"/>
      <c r="S618" s="506"/>
      <c r="T618" s="506"/>
      <c r="U618" s="506"/>
      <c r="V618" s="506"/>
      <c r="W618" s="506"/>
      <c r="X618" s="506"/>
      <c r="Y618" s="506"/>
      <c r="Z618" s="506"/>
      <c r="AA618" s="506"/>
      <c r="AB618" s="506"/>
      <c r="AC618" s="506"/>
      <c r="AD618" s="506"/>
      <c r="AE618" s="506"/>
      <c r="AF618" s="506"/>
      <c r="AG618" s="506"/>
      <c r="AH618" s="506"/>
      <c r="AI618" s="506"/>
      <c r="AJ618" s="507"/>
      <c r="AK618" s="506"/>
      <c r="AL618" s="506"/>
      <c r="AM618" s="506"/>
      <c r="AN618" s="506"/>
      <c r="AO618" s="506"/>
      <c r="AP618" s="506"/>
      <c r="AQ618" s="506"/>
      <c r="AR618" s="506"/>
      <c r="AS618" s="506"/>
      <c r="AT618" s="506"/>
      <c r="AU618" s="506"/>
      <c r="AV618" s="506"/>
      <c r="AW618" s="506"/>
      <c r="AX618" s="507"/>
      <c r="AY618" s="506"/>
      <c r="AZ618" s="506"/>
      <c r="BA618" s="506"/>
      <c r="BB618" s="506"/>
      <c r="BC618" s="506"/>
      <c r="BD618" s="506"/>
      <c r="BE618" s="506"/>
      <c r="BF618" s="506"/>
      <c r="BG618" s="506"/>
      <c r="BH618" s="506"/>
      <c r="BI618" s="506"/>
      <c r="BJ618" s="506"/>
      <c r="BK618" s="507"/>
      <c r="BL618" s="506"/>
      <c r="BM618" s="506"/>
      <c r="BN618" s="506"/>
      <c r="BO618" s="506"/>
      <c r="BP618" s="506"/>
      <c r="BQ618" s="506"/>
      <c r="BR618" s="506"/>
      <c r="BS618" s="506"/>
      <c r="BT618" s="506"/>
      <c r="BU618" s="506"/>
      <c r="BV618" s="506"/>
      <c r="BW618" s="506"/>
      <c r="BX618" s="506"/>
      <c r="BZ618" s="506"/>
      <c r="CA618" s="506"/>
      <c r="CD618" s="506"/>
      <c r="CE618" s="506"/>
    </row>
    <row r="619" spans="1:83" ht="11.25" customHeight="1">
      <c r="A619" s="506"/>
      <c r="B619" s="507"/>
      <c r="C619" s="507"/>
      <c r="D619" s="507"/>
      <c r="E619" s="506"/>
      <c r="F619" s="506"/>
      <c r="G619" s="506"/>
      <c r="H619" s="507"/>
      <c r="I619" s="506"/>
      <c r="J619" s="506"/>
      <c r="K619" s="506"/>
      <c r="L619" s="506"/>
      <c r="M619" s="506"/>
      <c r="N619" s="506"/>
      <c r="O619" s="506"/>
      <c r="P619" s="506"/>
      <c r="Q619" s="506"/>
      <c r="R619" s="506"/>
      <c r="S619" s="506"/>
      <c r="T619" s="506"/>
      <c r="U619" s="506"/>
      <c r="V619" s="506"/>
      <c r="W619" s="506"/>
      <c r="X619" s="506"/>
      <c r="Y619" s="506"/>
      <c r="Z619" s="506"/>
      <c r="AA619" s="506"/>
      <c r="AB619" s="506"/>
      <c r="AC619" s="506"/>
      <c r="AD619" s="506"/>
      <c r="AE619" s="506"/>
      <c r="AF619" s="506"/>
      <c r="AG619" s="506"/>
      <c r="AH619" s="506"/>
      <c r="AI619" s="506"/>
      <c r="AJ619" s="507"/>
      <c r="AK619" s="506"/>
      <c r="AL619" s="506"/>
      <c r="AM619" s="506"/>
      <c r="AN619" s="506"/>
      <c r="AO619" s="506"/>
      <c r="AP619" s="506"/>
      <c r="AQ619" s="506"/>
      <c r="AR619" s="506"/>
      <c r="AS619" s="506"/>
      <c r="AT619" s="506"/>
      <c r="AU619" s="506"/>
      <c r="AV619" s="506"/>
      <c r="AW619" s="506"/>
      <c r="AX619" s="507"/>
      <c r="AY619" s="506"/>
      <c r="AZ619" s="506"/>
      <c r="BA619" s="506"/>
      <c r="BB619" s="506"/>
      <c r="BC619" s="506"/>
      <c r="BD619" s="506"/>
      <c r="BE619" s="506"/>
      <c r="BF619" s="506"/>
      <c r="BG619" s="506"/>
      <c r="BH619" s="506"/>
      <c r="BI619" s="506"/>
      <c r="BJ619" s="506"/>
      <c r="BK619" s="507"/>
      <c r="BL619" s="506"/>
      <c r="BM619" s="506"/>
      <c r="BN619" s="506"/>
      <c r="BO619" s="506"/>
      <c r="BP619" s="506"/>
      <c r="BQ619" s="506"/>
      <c r="BR619" s="506"/>
      <c r="BS619" s="506"/>
      <c r="BT619" s="506"/>
      <c r="BU619" s="506"/>
      <c r="BV619" s="506"/>
      <c r="BW619" s="506"/>
      <c r="BX619" s="506"/>
      <c r="BZ619" s="506"/>
      <c r="CA619" s="506"/>
      <c r="CD619" s="506"/>
      <c r="CE619" s="506"/>
    </row>
    <row r="620" spans="1:83" ht="11.25" customHeight="1">
      <c r="A620" s="506"/>
      <c r="B620" s="507"/>
      <c r="C620" s="507"/>
      <c r="D620" s="507"/>
      <c r="E620" s="506"/>
      <c r="F620" s="506"/>
      <c r="G620" s="506"/>
      <c r="H620" s="507"/>
      <c r="I620" s="506"/>
      <c r="J620" s="506"/>
      <c r="K620" s="506"/>
      <c r="L620" s="506"/>
      <c r="M620" s="506"/>
      <c r="N620" s="506"/>
      <c r="O620" s="506"/>
      <c r="P620" s="506"/>
      <c r="Q620" s="506"/>
      <c r="R620" s="506"/>
      <c r="S620" s="506"/>
      <c r="T620" s="506"/>
      <c r="U620" s="506"/>
      <c r="V620" s="506"/>
      <c r="W620" s="506"/>
      <c r="X620" s="506"/>
      <c r="Y620" s="506"/>
      <c r="Z620" s="506"/>
      <c r="AA620" s="506"/>
      <c r="AB620" s="506"/>
      <c r="AC620" s="506"/>
      <c r="AD620" s="506"/>
      <c r="AE620" s="506"/>
      <c r="AF620" s="506"/>
      <c r="AG620" s="506"/>
      <c r="AH620" s="506"/>
      <c r="AI620" s="506"/>
      <c r="AJ620" s="507"/>
      <c r="AK620" s="506"/>
      <c r="AL620" s="506"/>
      <c r="AM620" s="506"/>
      <c r="AN620" s="506"/>
      <c r="AO620" s="506"/>
      <c r="AP620" s="506"/>
      <c r="AQ620" s="506"/>
      <c r="AR620" s="506"/>
      <c r="AS620" s="506"/>
      <c r="AT620" s="506"/>
      <c r="AU620" s="506"/>
      <c r="AV620" s="506"/>
      <c r="AW620" s="506"/>
      <c r="AX620" s="507"/>
      <c r="AY620" s="506"/>
      <c r="AZ620" s="506"/>
      <c r="BA620" s="506"/>
      <c r="BB620" s="506"/>
      <c r="BC620" s="506"/>
      <c r="BD620" s="506"/>
      <c r="BE620" s="506"/>
      <c r="BF620" s="506"/>
      <c r="BG620" s="506"/>
      <c r="BH620" s="506"/>
      <c r="BI620" s="506"/>
      <c r="BJ620" s="506"/>
      <c r="BK620" s="507"/>
      <c r="BL620" s="506"/>
      <c r="BM620" s="506"/>
      <c r="BN620" s="506"/>
      <c r="BO620" s="506"/>
      <c r="BP620" s="506"/>
      <c r="BQ620" s="506"/>
      <c r="BR620" s="506"/>
      <c r="BS620" s="506"/>
      <c r="BT620" s="506"/>
      <c r="BU620" s="506"/>
      <c r="BV620" s="506"/>
      <c r="BW620" s="506"/>
      <c r="BX620" s="506"/>
      <c r="BZ620" s="506"/>
      <c r="CA620" s="506"/>
      <c r="CD620" s="506"/>
      <c r="CE620" s="506"/>
    </row>
    <row r="621" spans="1:83" ht="11.25" customHeight="1">
      <c r="A621" s="506"/>
      <c r="B621" s="507"/>
      <c r="C621" s="507"/>
      <c r="D621" s="507"/>
      <c r="E621" s="506"/>
      <c r="F621" s="506"/>
      <c r="G621" s="506"/>
      <c r="H621" s="507"/>
      <c r="I621" s="506"/>
      <c r="J621" s="506"/>
      <c r="K621" s="506"/>
      <c r="L621" s="506"/>
      <c r="M621" s="506"/>
      <c r="N621" s="506"/>
      <c r="O621" s="506"/>
      <c r="P621" s="506"/>
      <c r="Q621" s="506"/>
      <c r="R621" s="506"/>
      <c r="S621" s="506"/>
      <c r="T621" s="506"/>
      <c r="U621" s="506"/>
      <c r="V621" s="506"/>
      <c r="W621" s="506"/>
      <c r="X621" s="506"/>
      <c r="Y621" s="506"/>
      <c r="Z621" s="506"/>
      <c r="AA621" s="506"/>
      <c r="AB621" s="506"/>
      <c r="AC621" s="506"/>
      <c r="AD621" s="506"/>
      <c r="AE621" s="506"/>
      <c r="AF621" s="506"/>
      <c r="AG621" s="506"/>
      <c r="AH621" s="506"/>
      <c r="AI621" s="506"/>
      <c r="AJ621" s="507"/>
      <c r="AK621" s="506"/>
      <c r="AL621" s="506"/>
      <c r="AM621" s="506"/>
      <c r="AN621" s="506"/>
      <c r="AO621" s="506"/>
      <c r="AP621" s="506"/>
      <c r="AQ621" s="506"/>
      <c r="AR621" s="506"/>
      <c r="AS621" s="506"/>
      <c r="AT621" s="506"/>
      <c r="AU621" s="506"/>
      <c r="AV621" s="506"/>
      <c r="AW621" s="506"/>
      <c r="AX621" s="507"/>
      <c r="AY621" s="506"/>
      <c r="AZ621" s="506"/>
      <c r="BA621" s="506"/>
      <c r="BB621" s="506"/>
      <c r="BC621" s="506"/>
      <c r="BD621" s="506"/>
      <c r="BE621" s="506"/>
      <c r="BF621" s="506"/>
      <c r="BG621" s="506"/>
      <c r="BH621" s="506"/>
      <c r="BI621" s="506"/>
      <c r="BJ621" s="506"/>
      <c r="BK621" s="507"/>
      <c r="BL621" s="506"/>
      <c r="BM621" s="506"/>
      <c r="BN621" s="506"/>
      <c r="BO621" s="506"/>
      <c r="BP621" s="506"/>
      <c r="BQ621" s="506"/>
      <c r="BR621" s="506"/>
      <c r="BS621" s="506"/>
      <c r="BT621" s="506"/>
      <c r="BU621" s="506"/>
      <c r="BV621" s="506"/>
      <c r="BW621" s="506"/>
      <c r="BX621" s="506"/>
      <c r="BZ621" s="506"/>
      <c r="CA621" s="506"/>
      <c r="CD621" s="506"/>
      <c r="CE621" s="506"/>
    </row>
    <row r="622" spans="1:83" ht="11.25" customHeight="1">
      <c r="A622" s="506"/>
      <c r="B622" s="507"/>
      <c r="C622" s="507"/>
      <c r="D622" s="507"/>
      <c r="E622" s="506"/>
      <c r="F622" s="506"/>
      <c r="G622" s="506"/>
      <c r="H622" s="507"/>
      <c r="I622" s="506"/>
      <c r="J622" s="506"/>
      <c r="K622" s="506"/>
      <c r="L622" s="506"/>
      <c r="M622" s="506"/>
      <c r="N622" s="506"/>
      <c r="O622" s="506"/>
      <c r="P622" s="506"/>
      <c r="Q622" s="506"/>
      <c r="R622" s="506"/>
      <c r="S622" s="506"/>
      <c r="T622" s="506"/>
      <c r="U622" s="506"/>
      <c r="V622" s="506"/>
      <c r="W622" s="506"/>
      <c r="X622" s="506"/>
      <c r="Y622" s="506"/>
      <c r="Z622" s="506"/>
      <c r="AA622" s="506"/>
      <c r="AB622" s="506"/>
      <c r="AC622" s="506"/>
      <c r="AD622" s="506"/>
      <c r="AE622" s="506"/>
      <c r="AF622" s="506"/>
      <c r="AG622" s="506"/>
      <c r="AH622" s="506"/>
      <c r="AI622" s="506"/>
      <c r="AJ622" s="507"/>
      <c r="AK622" s="506"/>
      <c r="AL622" s="506"/>
      <c r="AM622" s="506"/>
      <c r="AN622" s="506"/>
      <c r="AO622" s="506"/>
      <c r="AP622" s="506"/>
      <c r="AQ622" s="506"/>
      <c r="AR622" s="506"/>
      <c r="AS622" s="506"/>
      <c r="AT622" s="506"/>
      <c r="AU622" s="506"/>
      <c r="AV622" s="506"/>
      <c r="AW622" s="506"/>
      <c r="AX622" s="507"/>
      <c r="AY622" s="506"/>
      <c r="AZ622" s="506"/>
      <c r="BA622" s="506"/>
      <c r="BB622" s="506"/>
      <c r="BC622" s="506"/>
      <c r="BD622" s="506"/>
      <c r="BE622" s="506"/>
      <c r="BF622" s="506"/>
      <c r="BG622" s="506"/>
      <c r="BH622" s="506"/>
      <c r="BI622" s="506"/>
      <c r="BJ622" s="506"/>
      <c r="BK622" s="507"/>
      <c r="BL622" s="506"/>
      <c r="BM622" s="506"/>
      <c r="BN622" s="506"/>
      <c r="BO622" s="506"/>
      <c r="BP622" s="506"/>
      <c r="BQ622" s="506"/>
      <c r="BR622" s="506"/>
      <c r="BS622" s="506"/>
      <c r="BT622" s="506"/>
      <c r="BU622" s="506"/>
      <c r="BV622" s="506"/>
      <c r="BW622" s="506"/>
      <c r="BX622" s="506"/>
      <c r="BZ622" s="506"/>
      <c r="CA622" s="506"/>
      <c r="CD622" s="506"/>
      <c r="CE622" s="506"/>
    </row>
    <row r="623" spans="1:83" ht="11.25" customHeight="1">
      <c r="A623" s="506"/>
      <c r="B623" s="507"/>
      <c r="C623" s="507"/>
      <c r="D623" s="507"/>
      <c r="E623" s="506"/>
      <c r="F623" s="506"/>
      <c r="G623" s="506"/>
      <c r="H623" s="507"/>
      <c r="I623" s="506"/>
      <c r="J623" s="506"/>
      <c r="K623" s="506"/>
      <c r="L623" s="506"/>
      <c r="M623" s="506"/>
      <c r="N623" s="506"/>
      <c r="O623" s="506"/>
      <c r="P623" s="506"/>
      <c r="Q623" s="506"/>
      <c r="R623" s="506"/>
      <c r="S623" s="506"/>
      <c r="T623" s="506"/>
      <c r="U623" s="506"/>
      <c r="V623" s="506"/>
      <c r="W623" s="506"/>
      <c r="X623" s="506"/>
      <c r="Y623" s="506"/>
      <c r="Z623" s="506"/>
      <c r="AA623" s="506"/>
      <c r="AB623" s="506"/>
      <c r="AC623" s="506"/>
      <c r="AD623" s="506"/>
      <c r="AE623" s="506"/>
      <c r="AF623" s="506"/>
      <c r="AG623" s="506"/>
      <c r="AH623" s="506"/>
      <c r="AI623" s="506"/>
      <c r="AJ623" s="507"/>
      <c r="AK623" s="506"/>
      <c r="AL623" s="506"/>
      <c r="AM623" s="506"/>
      <c r="AN623" s="506"/>
      <c r="AO623" s="506"/>
      <c r="AP623" s="506"/>
      <c r="AQ623" s="506"/>
      <c r="AR623" s="506"/>
      <c r="AS623" s="506"/>
      <c r="AT623" s="506"/>
      <c r="AU623" s="506"/>
      <c r="AV623" s="506"/>
      <c r="AW623" s="506"/>
      <c r="AX623" s="507"/>
      <c r="AY623" s="506"/>
      <c r="AZ623" s="506"/>
      <c r="BA623" s="506"/>
      <c r="BB623" s="506"/>
      <c r="BC623" s="506"/>
      <c r="BD623" s="506"/>
      <c r="BE623" s="506"/>
      <c r="BF623" s="506"/>
      <c r="BG623" s="506"/>
      <c r="BH623" s="506"/>
      <c r="BI623" s="506"/>
      <c r="BJ623" s="506"/>
      <c r="BK623" s="507"/>
      <c r="BL623" s="506"/>
      <c r="BM623" s="506"/>
      <c r="BN623" s="506"/>
      <c r="BO623" s="506"/>
      <c r="BP623" s="506"/>
      <c r="BQ623" s="506"/>
      <c r="BR623" s="506"/>
      <c r="BS623" s="506"/>
      <c r="BT623" s="506"/>
      <c r="BU623" s="506"/>
      <c r="BV623" s="506"/>
      <c r="BW623" s="506"/>
      <c r="BX623" s="506"/>
      <c r="BZ623" s="506"/>
      <c r="CA623" s="506"/>
      <c r="CD623" s="506"/>
      <c r="CE623" s="506"/>
    </row>
    <row r="624" spans="1:83" ht="11.25" customHeight="1">
      <c r="A624" s="506"/>
      <c r="B624" s="507"/>
      <c r="C624" s="507"/>
      <c r="D624" s="507"/>
      <c r="E624" s="506"/>
      <c r="F624" s="506"/>
      <c r="G624" s="506"/>
      <c r="H624" s="507"/>
      <c r="I624" s="506"/>
      <c r="J624" s="506"/>
      <c r="K624" s="506"/>
      <c r="L624" s="506"/>
      <c r="M624" s="506"/>
      <c r="N624" s="506"/>
      <c r="O624" s="506"/>
      <c r="P624" s="506"/>
      <c r="Q624" s="506"/>
      <c r="R624" s="506"/>
      <c r="S624" s="506"/>
      <c r="T624" s="506"/>
      <c r="U624" s="506"/>
      <c r="V624" s="506"/>
      <c r="W624" s="506"/>
      <c r="X624" s="506"/>
      <c r="Y624" s="506"/>
      <c r="Z624" s="506"/>
      <c r="AA624" s="506"/>
      <c r="AB624" s="506"/>
      <c r="AC624" s="506"/>
      <c r="AD624" s="506"/>
      <c r="AE624" s="506"/>
      <c r="AF624" s="506"/>
      <c r="AG624" s="506"/>
      <c r="AH624" s="506"/>
      <c r="AI624" s="506"/>
      <c r="AJ624" s="507"/>
      <c r="AK624" s="506"/>
      <c r="AL624" s="506"/>
      <c r="AM624" s="506"/>
      <c r="AN624" s="506"/>
      <c r="AO624" s="506"/>
      <c r="AP624" s="506"/>
      <c r="AQ624" s="506"/>
      <c r="AR624" s="506"/>
      <c r="AS624" s="506"/>
      <c r="AT624" s="506"/>
      <c r="AU624" s="506"/>
      <c r="AV624" s="506"/>
      <c r="AW624" s="506"/>
      <c r="AX624" s="507"/>
      <c r="AY624" s="506"/>
      <c r="AZ624" s="506"/>
      <c r="BA624" s="506"/>
      <c r="BB624" s="506"/>
      <c r="BC624" s="506"/>
      <c r="BD624" s="506"/>
      <c r="BE624" s="506"/>
      <c r="BF624" s="506"/>
      <c r="BG624" s="506"/>
      <c r="BH624" s="506"/>
      <c r="BI624" s="506"/>
      <c r="BJ624" s="506"/>
      <c r="BK624" s="507"/>
      <c r="BL624" s="506"/>
      <c r="BM624" s="506"/>
      <c r="BN624" s="506"/>
      <c r="BO624" s="506"/>
      <c r="BP624" s="506"/>
      <c r="BQ624" s="506"/>
      <c r="BR624" s="506"/>
      <c r="BS624" s="506"/>
      <c r="BT624" s="506"/>
      <c r="BU624" s="506"/>
      <c r="BV624" s="506"/>
      <c r="BW624" s="506"/>
      <c r="BX624" s="506"/>
      <c r="BZ624" s="506"/>
      <c r="CA624" s="506"/>
      <c r="CD624" s="506"/>
      <c r="CE624" s="506"/>
    </row>
    <row r="625" spans="1:83" ht="11.25" customHeight="1">
      <c r="A625" s="506"/>
      <c r="B625" s="507"/>
      <c r="C625" s="507"/>
      <c r="D625" s="507"/>
      <c r="E625" s="506"/>
      <c r="F625" s="506"/>
      <c r="G625" s="506"/>
      <c r="H625" s="507"/>
      <c r="I625" s="506"/>
      <c r="J625" s="506"/>
      <c r="K625" s="506"/>
      <c r="L625" s="506"/>
      <c r="M625" s="506"/>
      <c r="N625" s="506"/>
      <c r="O625" s="506"/>
      <c r="P625" s="506"/>
      <c r="Q625" s="506"/>
      <c r="R625" s="506"/>
      <c r="S625" s="506"/>
      <c r="T625" s="506"/>
      <c r="U625" s="506"/>
      <c r="V625" s="506"/>
      <c r="W625" s="506"/>
      <c r="X625" s="506"/>
      <c r="Y625" s="506"/>
      <c r="Z625" s="506"/>
      <c r="AA625" s="506"/>
      <c r="AB625" s="506"/>
      <c r="AC625" s="506"/>
      <c r="AD625" s="506"/>
      <c r="AE625" s="506"/>
      <c r="AF625" s="506"/>
      <c r="AG625" s="506"/>
      <c r="AH625" s="506"/>
      <c r="AI625" s="506"/>
      <c r="AJ625" s="507"/>
      <c r="AK625" s="506"/>
      <c r="AL625" s="506"/>
      <c r="AM625" s="506"/>
      <c r="AN625" s="506"/>
      <c r="AO625" s="506"/>
      <c r="AP625" s="506"/>
      <c r="AQ625" s="506"/>
      <c r="AR625" s="506"/>
      <c r="AS625" s="506"/>
      <c r="AT625" s="506"/>
      <c r="AU625" s="506"/>
      <c r="AV625" s="506"/>
      <c r="AW625" s="506"/>
      <c r="AX625" s="507"/>
      <c r="AY625" s="506"/>
      <c r="AZ625" s="506"/>
      <c r="BA625" s="506"/>
      <c r="BB625" s="506"/>
      <c r="BC625" s="506"/>
      <c r="BD625" s="506"/>
      <c r="BE625" s="506"/>
      <c r="BF625" s="506"/>
      <c r="BG625" s="506"/>
      <c r="BH625" s="506"/>
      <c r="BI625" s="506"/>
      <c r="BJ625" s="506"/>
      <c r="BK625" s="507"/>
      <c r="BL625" s="506"/>
      <c r="BM625" s="506"/>
      <c r="BN625" s="506"/>
      <c r="BO625" s="506"/>
      <c r="BP625" s="506"/>
      <c r="BQ625" s="506"/>
      <c r="BR625" s="506"/>
      <c r="BS625" s="506"/>
      <c r="BT625" s="506"/>
      <c r="BU625" s="506"/>
      <c r="BV625" s="506"/>
      <c r="BW625" s="506"/>
      <c r="BX625" s="506"/>
      <c r="BZ625" s="506"/>
      <c r="CA625" s="506"/>
      <c r="CD625" s="506"/>
      <c r="CE625" s="506"/>
    </row>
    <row r="626" spans="1:83" ht="11.25" customHeight="1">
      <c r="A626" s="506"/>
      <c r="B626" s="507"/>
      <c r="C626" s="507"/>
      <c r="D626" s="507"/>
      <c r="E626" s="506"/>
      <c r="F626" s="506"/>
      <c r="G626" s="506"/>
      <c r="H626" s="507"/>
      <c r="I626" s="506"/>
      <c r="J626" s="506"/>
      <c r="K626" s="506"/>
      <c r="L626" s="506"/>
      <c r="M626" s="506"/>
      <c r="N626" s="506"/>
      <c r="O626" s="506"/>
      <c r="P626" s="506"/>
      <c r="Q626" s="506"/>
      <c r="R626" s="506"/>
      <c r="S626" s="506"/>
      <c r="T626" s="506"/>
      <c r="U626" s="506"/>
      <c r="V626" s="506"/>
      <c r="W626" s="506"/>
      <c r="X626" s="506"/>
      <c r="Y626" s="506"/>
      <c r="Z626" s="506"/>
      <c r="AA626" s="506"/>
      <c r="AB626" s="506"/>
      <c r="AC626" s="506"/>
      <c r="AD626" s="506"/>
      <c r="AE626" s="506"/>
      <c r="AF626" s="506"/>
      <c r="AG626" s="506"/>
      <c r="AH626" s="506"/>
      <c r="AI626" s="506"/>
      <c r="AJ626" s="507"/>
      <c r="AK626" s="506"/>
      <c r="AL626" s="506"/>
      <c r="AM626" s="506"/>
      <c r="AN626" s="506"/>
      <c r="AO626" s="506"/>
      <c r="AP626" s="506"/>
      <c r="AQ626" s="506"/>
      <c r="AR626" s="506"/>
      <c r="AS626" s="506"/>
      <c r="AT626" s="506"/>
      <c r="AU626" s="506"/>
      <c r="AV626" s="506"/>
      <c r="AW626" s="506"/>
      <c r="AX626" s="507"/>
      <c r="AY626" s="506"/>
      <c r="AZ626" s="506"/>
      <c r="BA626" s="506"/>
      <c r="BB626" s="506"/>
      <c r="BC626" s="506"/>
      <c r="BD626" s="506"/>
      <c r="BE626" s="506"/>
      <c r="BF626" s="506"/>
      <c r="BG626" s="506"/>
      <c r="BH626" s="506"/>
      <c r="BI626" s="506"/>
      <c r="BJ626" s="506"/>
      <c r="BK626" s="507"/>
      <c r="BL626" s="506"/>
      <c r="BM626" s="506"/>
      <c r="BN626" s="506"/>
      <c r="BO626" s="506"/>
      <c r="BP626" s="506"/>
      <c r="BQ626" s="506"/>
      <c r="BR626" s="506"/>
      <c r="BS626" s="506"/>
      <c r="BT626" s="506"/>
      <c r="BU626" s="506"/>
      <c r="BV626" s="506"/>
      <c r="BW626" s="506"/>
      <c r="BX626" s="506"/>
      <c r="BZ626" s="506"/>
      <c r="CA626" s="506"/>
      <c r="CD626" s="506"/>
      <c r="CE626" s="506"/>
    </row>
    <row r="627" spans="1:83" ht="11.25" customHeight="1">
      <c r="A627" s="506"/>
      <c r="B627" s="507"/>
      <c r="C627" s="507"/>
      <c r="D627" s="507"/>
      <c r="E627" s="506"/>
      <c r="F627" s="506"/>
      <c r="G627" s="506"/>
      <c r="H627" s="507"/>
      <c r="I627" s="506"/>
      <c r="J627" s="506"/>
      <c r="K627" s="506"/>
      <c r="L627" s="506"/>
      <c r="M627" s="506"/>
      <c r="N627" s="506"/>
      <c r="O627" s="506"/>
      <c r="P627" s="506"/>
      <c r="Q627" s="506"/>
      <c r="R627" s="506"/>
      <c r="S627" s="506"/>
      <c r="T627" s="506"/>
      <c r="U627" s="506"/>
      <c r="V627" s="506"/>
      <c r="W627" s="506"/>
      <c r="X627" s="506"/>
      <c r="Y627" s="506"/>
      <c r="Z627" s="506"/>
      <c r="AA627" s="506"/>
      <c r="AB627" s="506"/>
      <c r="AC627" s="506"/>
      <c r="AD627" s="506"/>
      <c r="AE627" s="506"/>
      <c r="AF627" s="506"/>
      <c r="AG627" s="506"/>
      <c r="AH627" s="506"/>
      <c r="AI627" s="506"/>
      <c r="AJ627" s="507"/>
      <c r="AK627" s="506"/>
      <c r="AL627" s="506"/>
      <c r="AM627" s="506"/>
      <c r="AN627" s="506"/>
      <c r="AO627" s="506"/>
      <c r="AP627" s="506"/>
      <c r="AQ627" s="506"/>
      <c r="AR627" s="506"/>
      <c r="AS627" s="506"/>
      <c r="AT627" s="506"/>
      <c r="AU627" s="506"/>
      <c r="AV627" s="506"/>
      <c r="AW627" s="506"/>
      <c r="AX627" s="507"/>
      <c r="AY627" s="506"/>
      <c r="AZ627" s="506"/>
      <c r="BA627" s="506"/>
      <c r="BB627" s="506"/>
      <c r="BC627" s="506"/>
      <c r="BD627" s="506"/>
      <c r="BE627" s="506"/>
      <c r="BF627" s="506"/>
      <c r="BG627" s="506"/>
      <c r="BH627" s="506"/>
      <c r="BI627" s="506"/>
      <c r="BJ627" s="506"/>
      <c r="BK627" s="507"/>
      <c r="BL627" s="506"/>
      <c r="BM627" s="506"/>
      <c r="BN627" s="506"/>
      <c r="BO627" s="506"/>
      <c r="BP627" s="506"/>
      <c r="BQ627" s="506"/>
      <c r="BR627" s="506"/>
      <c r="BS627" s="506"/>
      <c r="BT627" s="506"/>
      <c r="BU627" s="506"/>
      <c r="BV627" s="506"/>
      <c r="BW627" s="506"/>
      <c r="BX627" s="506"/>
      <c r="BZ627" s="506"/>
      <c r="CA627" s="506"/>
      <c r="CD627" s="506"/>
      <c r="CE627" s="506"/>
    </row>
    <row r="628" spans="1:83" ht="11.25" customHeight="1">
      <c r="A628" s="506"/>
      <c r="B628" s="507"/>
      <c r="C628" s="507"/>
      <c r="D628" s="507"/>
      <c r="E628" s="506"/>
      <c r="F628" s="506"/>
      <c r="G628" s="506"/>
      <c r="H628" s="507"/>
      <c r="I628" s="506"/>
      <c r="J628" s="506"/>
      <c r="K628" s="506"/>
      <c r="L628" s="506"/>
      <c r="M628" s="506"/>
      <c r="N628" s="506"/>
      <c r="O628" s="506"/>
      <c r="P628" s="506"/>
      <c r="Q628" s="506"/>
      <c r="R628" s="506"/>
      <c r="S628" s="506"/>
      <c r="T628" s="506"/>
      <c r="U628" s="506"/>
      <c r="V628" s="506"/>
      <c r="W628" s="506"/>
      <c r="X628" s="506"/>
      <c r="Y628" s="506"/>
      <c r="Z628" s="506"/>
      <c r="AA628" s="506"/>
      <c r="AB628" s="506"/>
      <c r="AC628" s="506"/>
      <c r="AD628" s="506"/>
      <c r="AE628" s="506"/>
      <c r="AF628" s="506"/>
      <c r="AG628" s="506"/>
      <c r="AH628" s="506"/>
      <c r="AI628" s="506"/>
      <c r="AJ628" s="507"/>
      <c r="AK628" s="506"/>
      <c r="AL628" s="506"/>
      <c r="AM628" s="506"/>
      <c r="AN628" s="506"/>
      <c r="AO628" s="506"/>
      <c r="AP628" s="506"/>
      <c r="AQ628" s="506"/>
      <c r="AR628" s="506"/>
      <c r="AS628" s="506"/>
      <c r="AT628" s="506"/>
      <c r="AU628" s="506"/>
      <c r="AV628" s="506"/>
      <c r="AW628" s="506"/>
      <c r="AX628" s="507"/>
      <c r="AY628" s="506"/>
      <c r="AZ628" s="506"/>
      <c r="BA628" s="506"/>
      <c r="BB628" s="506"/>
      <c r="BC628" s="506"/>
      <c r="BD628" s="506"/>
      <c r="BE628" s="506"/>
      <c r="BF628" s="506"/>
      <c r="BG628" s="506"/>
      <c r="BH628" s="506"/>
      <c r="BI628" s="506"/>
      <c r="BJ628" s="506"/>
      <c r="BK628" s="507"/>
      <c r="BL628" s="506"/>
      <c r="BM628" s="506"/>
      <c r="BN628" s="506"/>
      <c r="BO628" s="506"/>
      <c r="BP628" s="506"/>
      <c r="BQ628" s="506"/>
      <c r="BR628" s="506"/>
      <c r="BS628" s="506"/>
      <c r="BT628" s="506"/>
      <c r="BU628" s="506"/>
      <c r="BV628" s="506"/>
      <c r="BW628" s="506"/>
      <c r="BX628" s="506"/>
      <c r="BZ628" s="506"/>
      <c r="CA628" s="506"/>
      <c r="CD628" s="506"/>
      <c r="CE628" s="506"/>
    </row>
    <row r="629" spans="1:83" ht="11.25" customHeight="1">
      <c r="A629" s="506"/>
      <c r="B629" s="507"/>
      <c r="C629" s="507"/>
      <c r="D629" s="507"/>
      <c r="E629" s="506"/>
      <c r="F629" s="506"/>
      <c r="G629" s="506"/>
      <c r="H629" s="507"/>
      <c r="I629" s="506"/>
      <c r="J629" s="506"/>
      <c r="K629" s="506"/>
      <c r="L629" s="506"/>
      <c r="M629" s="506"/>
      <c r="N629" s="506"/>
      <c r="O629" s="506"/>
      <c r="P629" s="506"/>
      <c r="Q629" s="506"/>
      <c r="R629" s="506"/>
      <c r="S629" s="506"/>
      <c r="T629" s="506"/>
      <c r="U629" s="506"/>
      <c r="V629" s="506"/>
      <c r="W629" s="506"/>
      <c r="X629" s="506"/>
      <c r="Y629" s="506"/>
      <c r="Z629" s="506"/>
      <c r="AA629" s="506"/>
      <c r="AB629" s="506"/>
      <c r="AC629" s="506"/>
      <c r="AD629" s="506"/>
      <c r="AE629" s="506"/>
      <c r="AF629" s="506"/>
      <c r="AG629" s="506"/>
      <c r="AH629" s="506"/>
      <c r="AI629" s="506"/>
      <c r="AJ629" s="507"/>
      <c r="AK629" s="506"/>
      <c r="AL629" s="506"/>
      <c r="AM629" s="506"/>
      <c r="AN629" s="506"/>
      <c r="AO629" s="506"/>
      <c r="AP629" s="506"/>
      <c r="AQ629" s="506"/>
      <c r="AR629" s="506"/>
      <c r="AS629" s="506"/>
      <c r="AT629" s="506"/>
      <c r="AU629" s="506"/>
      <c r="AV629" s="506"/>
      <c r="AW629" s="506"/>
      <c r="AX629" s="507"/>
      <c r="AY629" s="506"/>
      <c r="AZ629" s="506"/>
      <c r="BA629" s="506"/>
      <c r="BB629" s="506"/>
      <c r="BC629" s="506"/>
      <c r="BD629" s="506"/>
      <c r="BE629" s="506"/>
      <c r="BF629" s="506"/>
      <c r="BG629" s="506"/>
      <c r="BH629" s="506"/>
      <c r="BI629" s="506"/>
      <c r="BJ629" s="506"/>
      <c r="BK629" s="507"/>
      <c r="BL629" s="506"/>
      <c r="BM629" s="506"/>
      <c r="BN629" s="506"/>
      <c r="BO629" s="506"/>
      <c r="BP629" s="506"/>
      <c r="BQ629" s="506"/>
      <c r="BR629" s="506"/>
      <c r="BS629" s="506"/>
      <c r="BT629" s="506"/>
      <c r="BU629" s="506"/>
      <c r="BV629" s="506"/>
      <c r="BW629" s="506"/>
      <c r="BX629" s="506"/>
      <c r="BZ629" s="506"/>
      <c r="CA629" s="506"/>
      <c r="CD629" s="506"/>
      <c r="CE629" s="506"/>
    </row>
    <row r="630" spans="1:83" ht="11.25" customHeight="1">
      <c r="A630" s="506"/>
      <c r="B630" s="507"/>
      <c r="C630" s="507"/>
      <c r="D630" s="507"/>
      <c r="E630" s="506"/>
      <c r="F630" s="506"/>
      <c r="G630" s="506"/>
      <c r="H630" s="507"/>
      <c r="I630" s="506"/>
      <c r="J630" s="506"/>
      <c r="K630" s="506"/>
      <c r="L630" s="506"/>
      <c r="M630" s="506"/>
      <c r="N630" s="506"/>
      <c r="O630" s="506"/>
      <c r="P630" s="506"/>
      <c r="Q630" s="506"/>
      <c r="R630" s="506"/>
      <c r="S630" s="506"/>
      <c r="T630" s="506"/>
      <c r="U630" s="506"/>
      <c r="V630" s="506"/>
      <c r="W630" s="506"/>
      <c r="X630" s="506"/>
      <c r="Y630" s="506"/>
      <c r="Z630" s="506"/>
      <c r="AA630" s="506"/>
      <c r="AB630" s="506"/>
      <c r="AC630" s="506"/>
      <c r="AD630" s="506"/>
      <c r="AE630" s="506"/>
      <c r="AF630" s="506"/>
      <c r="AG630" s="506"/>
      <c r="AH630" s="506"/>
      <c r="AI630" s="506"/>
      <c r="AJ630" s="507"/>
      <c r="AK630" s="506"/>
      <c r="AL630" s="506"/>
      <c r="AM630" s="506"/>
      <c r="AN630" s="506"/>
      <c r="AO630" s="506"/>
      <c r="AP630" s="506"/>
      <c r="AQ630" s="506"/>
      <c r="AR630" s="506"/>
      <c r="AS630" s="506"/>
      <c r="AT630" s="506"/>
      <c r="AU630" s="506"/>
      <c r="AV630" s="506"/>
      <c r="AW630" s="506"/>
      <c r="AX630" s="507"/>
      <c r="AY630" s="506"/>
      <c r="AZ630" s="506"/>
      <c r="BA630" s="506"/>
      <c r="BB630" s="506"/>
      <c r="BC630" s="506"/>
      <c r="BD630" s="506"/>
      <c r="BE630" s="506"/>
      <c r="BF630" s="506"/>
      <c r="BG630" s="506"/>
      <c r="BH630" s="506"/>
      <c r="BI630" s="506"/>
      <c r="BJ630" s="506"/>
      <c r="BK630" s="507"/>
      <c r="BL630" s="506"/>
      <c r="BM630" s="506"/>
      <c r="BN630" s="506"/>
      <c r="BO630" s="506"/>
      <c r="BP630" s="506"/>
      <c r="BQ630" s="506"/>
      <c r="BR630" s="506"/>
      <c r="BS630" s="506"/>
      <c r="BT630" s="506"/>
      <c r="BU630" s="506"/>
      <c r="BV630" s="506"/>
      <c r="BW630" s="506"/>
      <c r="BX630" s="506"/>
      <c r="BZ630" s="506"/>
      <c r="CA630" s="506"/>
      <c r="CD630" s="506"/>
      <c r="CE630" s="506"/>
    </row>
    <row r="631" spans="1:83" ht="11.25" customHeight="1">
      <c r="A631" s="506"/>
      <c r="B631" s="507"/>
      <c r="C631" s="507"/>
      <c r="D631" s="507"/>
      <c r="E631" s="506"/>
      <c r="F631" s="506"/>
      <c r="G631" s="506"/>
      <c r="H631" s="507"/>
      <c r="I631" s="506"/>
      <c r="J631" s="506"/>
      <c r="K631" s="506"/>
      <c r="L631" s="506"/>
      <c r="M631" s="506"/>
      <c r="N631" s="506"/>
      <c r="O631" s="506"/>
      <c r="P631" s="506"/>
      <c r="Q631" s="506"/>
      <c r="R631" s="506"/>
      <c r="S631" s="506"/>
      <c r="T631" s="506"/>
      <c r="U631" s="506"/>
      <c r="V631" s="506"/>
      <c r="W631" s="506"/>
      <c r="X631" s="506"/>
      <c r="Y631" s="506"/>
      <c r="Z631" s="506"/>
      <c r="AA631" s="506"/>
      <c r="AB631" s="506"/>
      <c r="AC631" s="506"/>
      <c r="AD631" s="506"/>
      <c r="AE631" s="506"/>
      <c r="AF631" s="506"/>
      <c r="AG631" s="506"/>
      <c r="AH631" s="506"/>
      <c r="AI631" s="506"/>
      <c r="AJ631" s="507"/>
      <c r="AK631" s="506"/>
      <c r="AL631" s="506"/>
      <c r="AM631" s="506"/>
      <c r="AN631" s="506"/>
      <c r="AO631" s="506"/>
      <c r="AP631" s="506"/>
      <c r="AQ631" s="506"/>
      <c r="AR631" s="506"/>
      <c r="AS631" s="506"/>
      <c r="AT631" s="506"/>
      <c r="AU631" s="506"/>
      <c r="AV631" s="506"/>
      <c r="AW631" s="506"/>
      <c r="AX631" s="507"/>
      <c r="AY631" s="506"/>
      <c r="AZ631" s="506"/>
      <c r="BA631" s="506"/>
      <c r="BB631" s="506"/>
      <c r="BC631" s="506"/>
      <c r="BD631" s="506"/>
      <c r="BE631" s="506"/>
      <c r="BF631" s="506"/>
      <c r="BG631" s="506"/>
      <c r="BH631" s="506"/>
      <c r="BI631" s="506"/>
      <c r="BJ631" s="506"/>
      <c r="BK631" s="507"/>
      <c r="BL631" s="506"/>
      <c r="BM631" s="506"/>
      <c r="BN631" s="506"/>
      <c r="BO631" s="506"/>
      <c r="BP631" s="506"/>
      <c r="BQ631" s="506"/>
      <c r="BR631" s="506"/>
      <c r="BS631" s="506"/>
      <c r="BT631" s="506"/>
      <c r="BU631" s="506"/>
      <c r="BV631" s="506"/>
      <c r="BW631" s="506"/>
      <c r="BX631" s="506"/>
      <c r="BZ631" s="506"/>
      <c r="CA631" s="506"/>
      <c r="CD631" s="506"/>
      <c r="CE631" s="506"/>
    </row>
    <row r="632" spans="1:83" ht="11.25" customHeight="1">
      <c r="A632" s="506"/>
      <c r="B632" s="507"/>
      <c r="C632" s="507"/>
      <c r="D632" s="507"/>
      <c r="E632" s="506"/>
      <c r="F632" s="506"/>
      <c r="G632" s="506"/>
      <c r="H632" s="507"/>
      <c r="I632" s="506"/>
      <c r="J632" s="506"/>
      <c r="K632" s="506"/>
      <c r="L632" s="506"/>
      <c r="M632" s="506"/>
      <c r="N632" s="506"/>
      <c r="O632" s="506"/>
      <c r="P632" s="506"/>
      <c r="Q632" s="506"/>
      <c r="R632" s="506"/>
      <c r="S632" s="506"/>
      <c r="T632" s="506"/>
      <c r="U632" s="506"/>
      <c r="V632" s="506"/>
      <c r="W632" s="506"/>
      <c r="X632" s="506"/>
      <c r="Y632" s="506"/>
      <c r="Z632" s="506"/>
      <c r="AA632" s="506"/>
      <c r="AB632" s="506"/>
      <c r="AC632" s="506"/>
      <c r="AD632" s="506"/>
      <c r="AE632" s="506"/>
      <c r="AF632" s="506"/>
      <c r="AG632" s="506"/>
      <c r="AH632" s="506"/>
      <c r="AI632" s="506"/>
      <c r="AJ632" s="507"/>
      <c r="AK632" s="506"/>
      <c r="AL632" s="506"/>
      <c r="AM632" s="506"/>
      <c r="AN632" s="506"/>
      <c r="AO632" s="506"/>
      <c r="AP632" s="506"/>
      <c r="AQ632" s="506"/>
      <c r="AR632" s="506"/>
      <c r="AS632" s="506"/>
      <c r="AT632" s="506"/>
      <c r="AU632" s="506"/>
      <c r="AV632" s="506"/>
      <c r="AW632" s="506"/>
      <c r="AX632" s="507"/>
      <c r="AY632" s="506"/>
      <c r="AZ632" s="506"/>
      <c r="BA632" s="506"/>
      <c r="BB632" s="506"/>
      <c r="BC632" s="506"/>
      <c r="BD632" s="506"/>
      <c r="BE632" s="506"/>
      <c r="BF632" s="506"/>
      <c r="BG632" s="506"/>
      <c r="BH632" s="506"/>
      <c r="BI632" s="506"/>
      <c r="BJ632" s="506"/>
      <c r="BK632" s="507"/>
      <c r="BL632" s="506"/>
      <c r="BM632" s="506"/>
      <c r="BN632" s="506"/>
      <c r="BO632" s="506"/>
      <c r="BP632" s="506"/>
      <c r="BQ632" s="506"/>
      <c r="BR632" s="506"/>
      <c r="BS632" s="506"/>
      <c r="BT632" s="506"/>
      <c r="BU632" s="506"/>
      <c r="BV632" s="506"/>
      <c r="BW632" s="506"/>
      <c r="BX632" s="506"/>
      <c r="BZ632" s="506"/>
      <c r="CA632" s="506"/>
      <c r="CD632" s="506"/>
      <c r="CE632" s="506"/>
    </row>
    <row r="633" spans="1:83" ht="11.25" customHeight="1">
      <c r="A633" s="506"/>
      <c r="B633" s="507"/>
      <c r="C633" s="507"/>
      <c r="D633" s="507"/>
      <c r="E633" s="506"/>
      <c r="F633" s="506"/>
      <c r="G633" s="506"/>
      <c r="H633" s="507"/>
      <c r="I633" s="506"/>
      <c r="J633" s="506"/>
      <c r="K633" s="506"/>
      <c r="L633" s="506"/>
      <c r="M633" s="506"/>
      <c r="N633" s="506"/>
      <c r="O633" s="506"/>
      <c r="P633" s="506"/>
      <c r="Q633" s="506"/>
      <c r="R633" s="506"/>
      <c r="S633" s="506"/>
      <c r="T633" s="506"/>
      <c r="U633" s="506"/>
      <c r="V633" s="506"/>
      <c r="W633" s="506"/>
      <c r="X633" s="506"/>
      <c r="Y633" s="506"/>
      <c r="Z633" s="506"/>
      <c r="AA633" s="506"/>
      <c r="AB633" s="506"/>
      <c r="AC633" s="506"/>
      <c r="AD633" s="506"/>
      <c r="AE633" s="506"/>
      <c r="AF633" s="506"/>
      <c r="AG633" s="506"/>
      <c r="AH633" s="506"/>
      <c r="AI633" s="506"/>
      <c r="AJ633" s="507"/>
      <c r="AK633" s="506"/>
      <c r="AL633" s="506"/>
      <c r="AM633" s="506"/>
      <c r="AN633" s="506"/>
      <c r="AO633" s="506"/>
      <c r="AP633" s="506"/>
      <c r="AQ633" s="506"/>
      <c r="AR633" s="506"/>
      <c r="AS633" s="506"/>
      <c r="AT633" s="506"/>
      <c r="AU633" s="506"/>
      <c r="AV633" s="506"/>
      <c r="AW633" s="506"/>
      <c r="AX633" s="507"/>
      <c r="AY633" s="506"/>
      <c r="AZ633" s="506"/>
      <c r="BA633" s="506"/>
      <c r="BB633" s="506"/>
      <c r="BC633" s="506"/>
      <c r="BD633" s="506"/>
      <c r="BE633" s="506"/>
      <c r="BF633" s="506"/>
      <c r="BG633" s="506"/>
      <c r="BH633" s="506"/>
      <c r="BI633" s="506"/>
      <c r="BJ633" s="506"/>
      <c r="BK633" s="507"/>
      <c r="BL633" s="506"/>
      <c r="BM633" s="506"/>
      <c r="BN633" s="506"/>
      <c r="BO633" s="506"/>
      <c r="BP633" s="506"/>
      <c r="BQ633" s="506"/>
      <c r="BR633" s="506"/>
      <c r="BS633" s="506"/>
      <c r="BT633" s="506"/>
      <c r="BU633" s="506"/>
      <c r="BV633" s="506"/>
      <c r="BW633" s="506"/>
      <c r="BX633" s="506"/>
      <c r="BZ633" s="506"/>
      <c r="CA633" s="506"/>
      <c r="CD633" s="506"/>
      <c r="CE633" s="506"/>
    </row>
    <row r="634" spans="1:83" ht="11.25" customHeight="1">
      <c r="A634" s="506"/>
      <c r="B634" s="507"/>
      <c r="C634" s="507"/>
      <c r="D634" s="507"/>
      <c r="E634" s="506"/>
      <c r="F634" s="506"/>
      <c r="G634" s="506"/>
      <c r="H634" s="507"/>
      <c r="I634" s="506"/>
      <c r="J634" s="506"/>
      <c r="K634" s="506"/>
      <c r="L634" s="506"/>
      <c r="M634" s="506"/>
      <c r="N634" s="506"/>
      <c r="O634" s="506"/>
      <c r="P634" s="506"/>
      <c r="Q634" s="506"/>
      <c r="R634" s="506"/>
      <c r="S634" s="506"/>
      <c r="T634" s="506"/>
      <c r="U634" s="506"/>
      <c r="V634" s="506"/>
      <c r="W634" s="506"/>
      <c r="X634" s="506"/>
      <c r="Y634" s="506"/>
      <c r="Z634" s="506"/>
      <c r="AA634" s="506"/>
      <c r="AB634" s="506"/>
      <c r="AC634" s="506"/>
      <c r="AD634" s="506"/>
      <c r="AE634" s="506"/>
      <c r="AF634" s="506"/>
      <c r="AG634" s="506"/>
      <c r="AH634" s="506"/>
      <c r="AI634" s="506"/>
      <c r="AJ634" s="507"/>
      <c r="AK634" s="506"/>
      <c r="AL634" s="506"/>
      <c r="AM634" s="506"/>
      <c r="AN634" s="506"/>
      <c r="AO634" s="506"/>
      <c r="AP634" s="506"/>
      <c r="AQ634" s="506"/>
      <c r="AR634" s="506"/>
      <c r="AS634" s="506"/>
      <c r="AT634" s="506"/>
      <c r="AU634" s="506"/>
      <c r="AV634" s="506"/>
      <c r="AW634" s="506"/>
      <c r="AX634" s="507"/>
      <c r="AY634" s="506"/>
      <c r="AZ634" s="506"/>
      <c r="BA634" s="506"/>
      <c r="BB634" s="506"/>
      <c r="BC634" s="506"/>
      <c r="BD634" s="506"/>
      <c r="BE634" s="506"/>
      <c r="BF634" s="506"/>
      <c r="BG634" s="506"/>
      <c r="BH634" s="506"/>
      <c r="BI634" s="506"/>
      <c r="BJ634" s="506"/>
      <c r="BK634" s="507"/>
      <c r="BL634" s="506"/>
      <c r="BM634" s="506"/>
      <c r="BN634" s="506"/>
      <c r="BO634" s="506"/>
      <c r="BP634" s="506"/>
      <c r="BQ634" s="506"/>
      <c r="BR634" s="506"/>
      <c r="BS634" s="506"/>
      <c r="BT634" s="506"/>
      <c r="BU634" s="506"/>
      <c r="BV634" s="506"/>
      <c r="BW634" s="506"/>
      <c r="BX634" s="506"/>
      <c r="BZ634" s="506"/>
      <c r="CA634" s="506"/>
      <c r="CD634" s="506"/>
      <c r="CE634" s="506"/>
    </row>
    <row r="635" spans="1:83" ht="11.25" customHeight="1">
      <c r="A635" s="506"/>
      <c r="B635" s="507"/>
      <c r="C635" s="507"/>
      <c r="D635" s="507"/>
      <c r="E635" s="506"/>
      <c r="F635" s="506"/>
      <c r="G635" s="506"/>
      <c r="H635" s="507"/>
      <c r="I635" s="506"/>
      <c r="J635" s="506"/>
      <c r="K635" s="506"/>
      <c r="L635" s="506"/>
      <c r="M635" s="506"/>
      <c r="N635" s="506"/>
      <c r="O635" s="506"/>
      <c r="P635" s="506"/>
      <c r="Q635" s="506"/>
      <c r="R635" s="506"/>
      <c r="S635" s="506"/>
      <c r="T635" s="506"/>
      <c r="U635" s="506"/>
      <c r="V635" s="506"/>
      <c r="W635" s="506"/>
      <c r="X635" s="506"/>
      <c r="Y635" s="506"/>
      <c r="Z635" s="506"/>
      <c r="AA635" s="506"/>
      <c r="AB635" s="506"/>
      <c r="AC635" s="506"/>
      <c r="AD635" s="506"/>
      <c r="AE635" s="506"/>
      <c r="AF635" s="506"/>
      <c r="AG635" s="506"/>
      <c r="AH635" s="506"/>
      <c r="AI635" s="506"/>
      <c r="AJ635" s="507"/>
      <c r="AK635" s="506"/>
      <c r="AL635" s="506"/>
      <c r="AM635" s="506"/>
      <c r="AN635" s="506"/>
      <c r="AO635" s="506"/>
      <c r="AP635" s="506"/>
      <c r="AQ635" s="506"/>
      <c r="AR635" s="506"/>
      <c r="AS635" s="506"/>
      <c r="AT635" s="506"/>
      <c r="AU635" s="506"/>
      <c r="AV635" s="506"/>
      <c r="AW635" s="506"/>
      <c r="AX635" s="507"/>
      <c r="AY635" s="506"/>
      <c r="AZ635" s="506"/>
      <c r="BA635" s="506"/>
      <c r="BB635" s="506"/>
      <c r="BC635" s="506"/>
      <c r="BD635" s="506"/>
      <c r="BE635" s="506"/>
      <c r="BF635" s="506"/>
      <c r="BG635" s="506"/>
      <c r="BH635" s="506"/>
      <c r="BI635" s="506"/>
      <c r="BJ635" s="506"/>
      <c r="BK635" s="507"/>
      <c r="BL635" s="506"/>
      <c r="BM635" s="506"/>
      <c r="BN635" s="506"/>
      <c r="BO635" s="506"/>
      <c r="BP635" s="506"/>
      <c r="BQ635" s="506"/>
      <c r="BR635" s="506"/>
      <c r="BS635" s="506"/>
      <c r="BT635" s="506"/>
      <c r="BU635" s="506"/>
      <c r="BV635" s="506"/>
      <c r="BW635" s="506"/>
      <c r="BX635" s="506"/>
      <c r="BZ635" s="506"/>
      <c r="CA635" s="506"/>
      <c r="CD635" s="506"/>
      <c r="CE635" s="506"/>
    </row>
    <row r="636" spans="1:83" ht="11.25" customHeight="1">
      <c r="A636" s="506"/>
      <c r="B636" s="507"/>
      <c r="C636" s="507"/>
      <c r="D636" s="507"/>
      <c r="E636" s="506"/>
      <c r="F636" s="506"/>
      <c r="G636" s="506"/>
      <c r="H636" s="507"/>
      <c r="I636" s="506"/>
      <c r="J636" s="506"/>
      <c r="K636" s="506"/>
      <c r="L636" s="506"/>
      <c r="M636" s="506"/>
      <c r="N636" s="506"/>
      <c r="O636" s="506"/>
      <c r="P636" s="506"/>
      <c r="Q636" s="506"/>
      <c r="R636" s="506"/>
      <c r="S636" s="506"/>
      <c r="T636" s="506"/>
      <c r="U636" s="506"/>
      <c r="V636" s="506"/>
      <c r="W636" s="506"/>
      <c r="X636" s="506"/>
      <c r="Y636" s="506"/>
      <c r="Z636" s="506"/>
      <c r="AA636" s="506"/>
      <c r="AB636" s="506"/>
      <c r="AC636" s="506"/>
      <c r="AD636" s="506"/>
      <c r="AE636" s="506"/>
      <c r="AF636" s="506"/>
      <c r="AG636" s="506"/>
      <c r="AH636" s="506"/>
      <c r="AI636" s="506"/>
      <c r="AJ636" s="507"/>
      <c r="AK636" s="506"/>
      <c r="AL636" s="506"/>
      <c r="AM636" s="506"/>
      <c r="AN636" s="506"/>
      <c r="AO636" s="506"/>
      <c r="AP636" s="506"/>
      <c r="AQ636" s="506"/>
      <c r="AR636" s="506"/>
      <c r="AS636" s="506"/>
      <c r="AT636" s="506"/>
      <c r="AU636" s="506"/>
      <c r="AV636" s="506"/>
      <c r="AW636" s="506"/>
      <c r="AX636" s="507"/>
      <c r="AY636" s="506"/>
      <c r="AZ636" s="506"/>
      <c r="BA636" s="506"/>
      <c r="BB636" s="506"/>
      <c r="BC636" s="506"/>
      <c r="BD636" s="506"/>
      <c r="BE636" s="506"/>
      <c r="BF636" s="506"/>
      <c r="BG636" s="506"/>
      <c r="BH636" s="506"/>
      <c r="BI636" s="506"/>
      <c r="BJ636" s="506"/>
      <c r="BK636" s="507"/>
      <c r="BL636" s="506"/>
      <c r="BM636" s="506"/>
      <c r="BN636" s="506"/>
      <c r="BO636" s="506"/>
      <c r="BP636" s="506"/>
      <c r="BQ636" s="506"/>
      <c r="BR636" s="506"/>
      <c r="BS636" s="506"/>
      <c r="BT636" s="506"/>
      <c r="BU636" s="506"/>
      <c r="BV636" s="506"/>
      <c r="BW636" s="506"/>
      <c r="BX636" s="506"/>
      <c r="BZ636" s="506"/>
      <c r="CA636" s="506"/>
      <c r="CD636" s="506"/>
      <c r="CE636" s="506"/>
    </row>
    <row r="637" spans="1:83" ht="11.25" customHeight="1">
      <c r="A637" s="506"/>
      <c r="B637" s="507"/>
      <c r="C637" s="507"/>
      <c r="D637" s="507"/>
      <c r="E637" s="506"/>
      <c r="F637" s="506"/>
      <c r="G637" s="506"/>
      <c r="H637" s="507"/>
      <c r="I637" s="506"/>
      <c r="J637" s="506"/>
      <c r="K637" s="506"/>
      <c r="L637" s="506"/>
      <c r="M637" s="506"/>
      <c r="N637" s="506"/>
      <c r="O637" s="506"/>
      <c r="P637" s="506"/>
      <c r="Q637" s="506"/>
      <c r="R637" s="506"/>
      <c r="S637" s="506"/>
      <c r="T637" s="506"/>
      <c r="U637" s="506"/>
      <c r="V637" s="506"/>
      <c r="W637" s="506"/>
      <c r="X637" s="506"/>
      <c r="Y637" s="506"/>
      <c r="Z637" s="506"/>
      <c r="AA637" s="506"/>
      <c r="AB637" s="506"/>
      <c r="AC637" s="506"/>
      <c r="AD637" s="506"/>
      <c r="AE637" s="506"/>
      <c r="AF637" s="506"/>
      <c r="AG637" s="506"/>
      <c r="AH637" s="506"/>
      <c r="AI637" s="506"/>
      <c r="AJ637" s="507"/>
      <c r="AK637" s="506"/>
      <c r="AL637" s="506"/>
      <c r="AM637" s="506"/>
      <c r="AN637" s="506"/>
      <c r="AO637" s="506"/>
      <c r="AP637" s="506"/>
      <c r="AQ637" s="506"/>
      <c r="AR637" s="506"/>
      <c r="AS637" s="506"/>
      <c r="AT637" s="506"/>
      <c r="AU637" s="506"/>
      <c r="AV637" s="506"/>
      <c r="AW637" s="506"/>
      <c r="AX637" s="507"/>
      <c r="AY637" s="506"/>
      <c r="AZ637" s="506"/>
      <c r="BA637" s="506"/>
      <c r="BB637" s="506"/>
      <c r="BC637" s="506"/>
      <c r="BD637" s="506"/>
      <c r="BE637" s="506"/>
      <c r="BF637" s="506"/>
      <c r="BG637" s="506"/>
      <c r="BH637" s="506"/>
      <c r="BI637" s="506"/>
      <c r="BJ637" s="506"/>
      <c r="BK637" s="507"/>
      <c r="BL637" s="506"/>
      <c r="BM637" s="506"/>
      <c r="BN637" s="506"/>
      <c r="BO637" s="506"/>
      <c r="BP637" s="506"/>
      <c r="BQ637" s="506"/>
      <c r="BR637" s="506"/>
      <c r="BS637" s="506"/>
      <c r="BT637" s="506"/>
      <c r="BU637" s="506"/>
      <c r="BV637" s="506"/>
      <c r="BW637" s="506"/>
      <c r="BX637" s="506"/>
      <c r="BZ637" s="506"/>
      <c r="CA637" s="506"/>
      <c r="CD637" s="506"/>
      <c r="CE637" s="506"/>
    </row>
    <row r="638" spans="1:83" ht="11.25" customHeight="1">
      <c r="A638" s="506"/>
      <c r="B638" s="507"/>
      <c r="C638" s="507"/>
      <c r="D638" s="507"/>
      <c r="E638" s="506"/>
      <c r="F638" s="506"/>
      <c r="G638" s="506"/>
      <c r="H638" s="507"/>
      <c r="I638" s="506"/>
      <c r="J638" s="506"/>
      <c r="K638" s="506"/>
      <c r="L638" s="506"/>
      <c r="M638" s="506"/>
      <c r="N638" s="506"/>
      <c r="O638" s="506"/>
      <c r="P638" s="506"/>
      <c r="Q638" s="506"/>
      <c r="R638" s="506"/>
      <c r="S638" s="506"/>
      <c r="T638" s="506"/>
      <c r="U638" s="506"/>
      <c r="V638" s="506"/>
      <c r="W638" s="506"/>
      <c r="X638" s="506"/>
      <c r="Y638" s="506"/>
      <c r="Z638" s="506"/>
      <c r="AA638" s="506"/>
      <c r="AB638" s="506"/>
      <c r="AC638" s="506"/>
      <c r="AD638" s="506"/>
      <c r="AE638" s="506"/>
      <c r="AF638" s="506"/>
      <c r="AG638" s="506"/>
      <c r="AH638" s="506"/>
      <c r="AI638" s="506"/>
      <c r="AJ638" s="507"/>
      <c r="AK638" s="506"/>
      <c r="AL638" s="506"/>
      <c r="AM638" s="506"/>
      <c r="AN638" s="506"/>
      <c r="AO638" s="506"/>
      <c r="AP638" s="506"/>
      <c r="AQ638" s="506"/>
      <c r="AR638" s="506"/>
      <c r="AS638" s="506"/>
      <c r="AT638" s="506"/>
      <c r="AU638" s="506"/>
      <c r="AV638" s="506"/>
      <c r="AW638" s="506"/>
      <c r="AX638" s="507"/>
      <c r="AY638" s="506"/>
      <c r="AZ638" s="506"/>
      <c r="BA638" s="506"/>
      <c r="BB638" s="506"/>
      <c r="BC638" s="506"/>
      <c r="BD638" s="506"/>
      <c r="BE638" s="506"/>
      <c r="BF638" s="506"/>
      <c r="BG638" s="506"/>
      <c r="BH638" s="506"/>
      <c r="BI638" s="506"/>
      <c r="BJ638" s="506"/>
      <c r="BK638" s="507"/>
      <c r="BL638" s="506"/>
      <c r="BM638" s="506"/>
      <c r="BN638" s="506"/>
      <c r="BO638" s="506"/>
      <c r="BP638" s="506"/>
      <c r="BQ638" s="506"/>
      <c r="BR638" s="506"/>
      <c r="BS638" s="506"/>
      <c r="BT638" s="506"/>
      <c r="BU638" s="506"/>
      <c r="BV638" s="506"/>
      <c r="BW638" s="506"/>
      <c r="BX638" s="506"/>
      <c r="BZ638" s="506"/>
      <c r="CA638" s="506"/>
      <c r="CD638" s="506"/>
      <c r="CE638" s="506"/>
    </row>
    <row r="639" spans="1:83" ht="11.25" customHeight="1">
      <c r="A639" s="506"/>
      <c r="B639" s="507"/>
      <c r="C639" s="507"/>
      <c r="D639" s="507"/>
      <c r="E639" s="506"/>
      <c r="F639" s="506"/>
      <c r="G639" s="506"/>
      <c r="H639" s="507"/>
      <c r="I639" s="506"/>
      <c r="J639" s="506"/>
      <c r="K639" s="506"/>
      <c r="L639" s="506"/>
      <c r="M639" s="506"/>
      <c r="N639" s="506"/>
      <c r="O639" s="506"/>
      <c r="P639" s="506"/>
      <c r="Q639" s="506"/>
      <c r="R639" s="506"/>
      <c r="S639" s="506"/>
      <c r="T639" s="506"/>
      <c r="U639" s="506"/>
      <c r="V639" s="506"/>
      <c r="W639" s="506"/>
      <c r="X639" s="506"/>
      <c r="Y639" s="506"/>
      <c r="Z639" s="506"/>
      <c r="AA639" s="506"/>
      <c r="AB639" s="506"/>
      <c r="AC639" s="506"/>
      <c r="AD639" s="506"/>
      <c r="AE639" s="506"/>
      <c r="AF639" s="506"/>
      <c r="AG639" s="506"/>
      <c r="AH639" s="506"/>
      <c r="AI639" s="506"/>
      <c r="AJ639" s="507"/>
      <c r="AK639" s="506"/>
      <c r="AL639" s="506"/>
      <c r="AM639" s="506"/>
      <c r="AN639" s="506"/>
      <c r="AO639" s="506"/>
      <c r="AP639" s="506"/>
      <c r="AQ639" s="506"/>
      <c r="AR639" s="506"/>
      <c r="AS639" s="506"/>
      <c r="AT639" s="506"/>
      <c r="AU639" s="506"/>
      <c r="AV639" s="506"/>
      <c r="AW639" s="506"/>
      <c r="AX639" s="507"/>
      <c r="AY639" s="506"/>
      <c r="AZ639" s="506"/>
      <c r="BA639" s="506"/>
      <c r="BB639" s="506"/>
      <c r="BC639" s="506"/>
      <c r="BD639" s="506"/>
      <c r="BE639" s="506"/>
      <c r="BF639" s="506"/>
      <c r="BG639" s="506"/>
      <c r="BH639" s="506"/>
      <c r="BI639" s="506"/>
      <c r="BJ639" s="506"/>
      <c r="BK639" s="507"/>
      <c r="BL639" s="506"/>
      <c r="BM639" s="506"/>
      <c r="BN639" s="506"/>
      <c r="BO639" s="506"/>
      <c r="BP639" s="506"/>
      <c r="BQ639" s="506"/>
      <c r="BR639" s="506"/>
      <c r="BS639" s="506"/>
      <c r="BT639" s="506"/>
      <c r="BU639" s="506"/>
      <c r="BV639" s="506"/>
      <c r="BW639" s="506"/>
      <c r="BX639" s="506"/>
      <c r="BZ639" s="506"/>
      <c r="CA639" s="506"/>
      <c r="CD639" s="506"/>
      <c r="CE639" s="506"/>
    </row>
    <row r="640" spans="1:83" ht="11.25" customHeight="1">
      <c r="A640" s="506"/>
      <c r="B640" s="507"/>
      <c r="C640" s="507"/>
      <c r="D640" s="507"/>
      <c r="E640" s="506"/>
      <c r="F640" s="506"/>
      <c r="G640" s="506"/>
      <c r="H640" s="507"/>
      <c r="I640" s="506"/>
      <c r="J640" s="506"/>
      <c r="K640" s="506"/>
      <c r="L640" s="506"/>
      <c r="M640" s="506"/>
      <c r="N640" s="506"/>
      <c r="O640" s="506"/>
      <c r="P640" s="506"/>
      <c r="Q640" s="506"/>
      <c r="R640" s="506"/>
      <c r="S640" s="506"/>
      <c r="T640" s="506"/>
      <c r="U640" s="506"/>
      <c r="V640" s="506"/>
      <c r="W640" s="506"/>
      <c r="X640" s="506"/>
      <c r="Y640" s="506"/>
      <c r="Z640" s="506"/>
      <c r="AA640" s="506"/>
      <c r="AB640" s="506"/>
      <c r="AC640" s="506"/>
      <c r="AD640" s="506"/>
      <c r="AE640" s="506"/>
      <c r="AF640" s="506"/>
      <c r="AG640" s="506"/>
      <c r="AH640" s="506"/>
      <c r="AI640" s="506"/>
      <c r="AJ640" s="507"/>
      <c r="AK640" s="506"/>
      <c r="AL640" s="506"/>
      <c r="AM640" s="506"/>
      <c r="AN640" s="506"/>
      <c r="AO640" s="506"/>
      <c r="AP640" s="506"/>
      <c r="AQ640" s="506"/>
      <c r="AR640" s="506"/>
      <c r="AS640" s="506"/>
      <c r="AT640" s="506"/>
      <c r="AU640" s="506"/>
      <c r="AV640" s="506"/>
      <c r="AW640" s="506"/>
      <c r="AX640" s="507"/>
      <c r="AY640" s="506"/>
      <c r="AZ640" s="506"/>
      <c r="BA640" s="506"/>
      <c r="BB640" s="506"/>
      <c r="BC640" s="506"/>
      <c r="BD640" s="506"/>
      <c r="BE640" s="506"/>
      <c r="BF640" s="506"/>
      <c r="BG640" s="506"/>
      <c r="BH640" s="506"/>
      <c r="BI640" s="506"/>
      <c r="BJ640" s="506"/>
      <c r="BK640" s="507"/>
      <c r="BL640" s="506"/>
      <c r="BM640" s="506"/>
      <c r="BN640" s="506"/>
      <c r="BO640" s="506"/>
      <c r="BP640" s="506"/>
      <c r="BQ640" s="506"/>
      <c r="BR640" s="506"/>
      <c r="BS640" s="506"/>
      <c r="BT640" s="506"/>
      <c r="BU640" s="506"/>
      <c r="BV640" s="506"/>
      <c r="BW640" s="506"/>
      <c r="BX640" s="506"/>
      <c r="BZ640" s="506"/>
      <c r="CA640" s="506"/>
      <c r="CD640" s="506"/>
      <c r="CE640" s="506"/>
    </row>
    <row r="641" spans="1:83" ht="11.25" customHeight="1">
      <c r="A641" s="506"/>
      <c r="B641" s="507"/>
      <c r="C641" s="507"/>
      <c r="D641" s="507"/>
      <c r="E641" s="506"/>
      <c r="F641" s="506"/>
      <c r="G641" s="506"/>
      <c r="H641" s="507"/>
      <c r="I641" s="506"/>
      <c r="J641" s="506"/>
      <c r="K641" s="506"/>
      <c r="L641" s="506"/>
      <c r="M641" s="506"/>
      <c r="N641" s="506"/>
      <c r="O641" s="506"/>
      <c r="P641" s="506"/>
      <c r="Q641" s="506"/>
      <c r="R641" s="506"/>
      <c r="S641" s="506"/>
      <c r="T641" s="506"/>
      <c r="U641" s="506"/>
      <c r="V641" s="506"/>
      <c r="W641" s="506"/>
      <c r="X641" s="506"/>
      <c r="Y641" s="506"/>
      <c r="Z641" s="506"/>
      <c r="AA641" s="506"/>
      <c r="AB641" s="506"/>
      <c r="AC641" s="506"/>
      <c r="AD641" s="506"/>
      <c r="AE641" s="506"/>
      <c r="AF641" s="506"/>
      <c r="AG641" s="506"/>
      <c r="AH641" s="506"/>
      <c r="AI641" s="506"/>
      <c r="AJ641" s="507"/>
      <c r="AK641" s="506"/>
      <c r="AL641" s="506"/>
      <c r="AM641" s="506"/>
      <c r="AN641" s="506"/>
      <c r="AO641" s="506"/>
      <c r="AP641" s="506"/>
      <c r="AQ641" s="506"/>
      <c r="AR641" s="506"/>
      <c r="AS641" s="506"/>
      <c r="AT641" s="506"/>
      <c r="AU641" s="506"/>
      <c r="AV641" s="506"/>
      <c r="AW641" s="506"/>
      <c r="AX641" s="507"/>
      <c r="AY641" s="506"/>
      <c r="AZ641" s="506"/>
      <c r="BA641" s="506"/>
      <c r="BB641" s="506"/>
      <c r="BC641" s="506"/>
      <c r="BD641" s="506"/>
      <c r="BE641" s="506"/>
      <c r="BF641" s="506"/>
      <c r="BG641" s="506"/>
      <c r="BH641" s="506"/>
      <c r="BI641" s="506"/>
      <c r="BJ641" s="506"/>
      <c r="BK641" s="507"/>
      <c r="BL641" s="506"/>
      <c r="BM641" s="506"/>
      <c r="BN641" s="506"/>
      <c r="BO641" s="506"/>
      <c r="BP641" s="506"/>
      <c r="BQ641" s="506"/>
      <c r="BR641" s="506"/>
      <c r="BS641" s="506"/>
      <c r="BT641" s="506"/>
      <c r="BU641" s="506"/>
      <c r="BV641" s="506"/>
      <c r="BW641" s="506"/>
      <c r="BX641" s="506"/>
      <c r="BZ641" s="506"/>
      <c r="CA641" s="506"/>
      <c r="CD641" s="506"/>
      <c r="CE641" s="506"/>
    </row>
    <row r="642" spans="1:83" ht="11.25" customHeight="1">
      <c r="A642" s="506"/>
      <c r="B642" s="507"/>
      <c r="C642" s="507"/>
      <c r="D642" s="507"/>
      <c r="E642" s="506"/>
      <c r="F642" s="506"/>
      <c r="G642" s="506"/>
      <c r="H642" s="507"/>
      <c r="I642" s="506"/>
      <c r="J642" s="506"/>
      <c r="K642" s="506"/>
      <c r="L642" s="506"/>
      <c r="M642" s="506"/>
      <c r="N642" s="506"/>
      <c r="O642" s="506"/>
      <c r="P642" s="506"/>
      <c r="Q642" s="506"/>
      <c r="R642" s="506"/>
      <c r="S642" s="506"/>
      <c r="T642" s="506"/>
      <c r="U642" s="506"/>
      <c r="V642" s="506"/>
      <c r="W642" s="506"/>
      <c r="X642" s="506"/>
      <c r="Y642" s="506"/>
      <c r="Z642" s="506"/>
      <c r="AA642" s="506"/>
      <c r="AB642" s="506"/>
      <c r="AC642" s="506"/>
      <c r="AD642" s="506"/>
      <c r="AE642" s="506"/>
      <c r="AF642" s="506"/>
      <c r="AG642" s="506"/>
      <c r="AH642" s="506"/>
      <c r="AI642" s="506"/>
      <c r="AJ642" s="507"/>
      <c r="AK642" s="506"/>
      <c r="AL642" s="506"/>
      <c r="AM642" s="506"/>
      <c r="AN642" s="506"/>
      <c r="AO642" s="506"/>
      <c r="AP642" s="506"/>
      <c r="AQ642" s="506"/>
      <c r="AR642" s="506"/>
      <c r="AS642" s="506"/>
      <c r="AT642" s="506"/>
      <c r="AU642" s="506"/>
      <c r="AV642" s="506"/>
      <c r="AW642" s="506"/>
      <c r="AX642" s="507"/>
      <c r="AY642" s="506"/>
      <c r="AZ642" s="506"/>
      <c r="BA642" s="506"/>
      <c r="BB642" s="506"/>
      <c r="BC642" s="506"/>
      <c r="BD642" s="506"/>
      <c r="BE642" s="506"/>
      <c r="BF642" s="506"/>
      <c r="BG642" s="506"/>
      <c r="BH642" s="506"/>
      <c r="BI642" s="506"/>
      <c r="BJ642" s="506"/>
      <c r="BK642" s="507"/>
      <c r="BL642" s="506"/>
      <c r="BM642" s="506"/>
      <c r="BN642" s="506"/>
      <c r="BO642" s="506"/>
      <c r="BP642" s="506"/>
      <c r="BQ642" s="506"/>
      <c r="BR642" s="506"/>
      <c r="BS642" s="506"/>
      <c r="BT642" s="506"/>
      <c r="BU642" s="506"/>
      <c r="BV642" s="506"/>
      <c r="BW642" s="506"/>
      <c r="BX642" s="506"/>
      <c r="BZ642" s="506"/>
      <c r="CA642" s="506"/>
      <c r="CD642" s="506"/>
      <c r="CE642" s="506"/>
    </row>
    <row r="643" spans="1:83" ht="11.25" customHeight="1">
      <c r="A643" s="506"/>
      <c r="B643" s="507"/>
      <c r="C643" s="507"/>
      <c r="D643" s="507"/>
      <c r="E643" s="506"/>
      <c r="F643" s="506"/>
      <c r="G643" s="506"/>
      <c r="H643" s="507"/>
      <c r="I643" s="506"/>
      <c r="J643" s="506"/>
      <c r="K643" s="506"/>
      <c r="L643" s="506"/>
      <c r="M643" s="506"/>
      <c r="N643" s="506"/>
      <c r="O643" s="506"/>
      <c r="P643" s="506"/>
      <c r="Q643" s="506"/>
      <c r="R643" s="506"/>
      <c r="S643" s="506"/>
      <c r="T643" s="506"/>
      <c r="U643" s="506"/>
      <c r="V643" s="506"/>
      <c r="W643" s="506"/>
      <c r="X643" s="506"/>
      <c r="Y643" s="506"/>
      <c r="Z643" s="506"/>
      <c r="AA643" s="506"/>
      <c r="AB643" s="506"/>
      <c r="AC643" s="506"/>
      <c r="AD643" s="506"/>
      <c r="AE643" s="506"/>
      <c r="AF643" s="506"/>
      <c r="AG643" s="506"/>
      <c r="AH643" s="506"/>
      <c r="AI643" s="506"/>
      <c r="AJ643" s="507"/>
      <c r="AK643" s="506"/>
      <c r="AL643" s="506"/>
      <c r="AM643" s="506"/>
      <c r="AN643" s="506"/>
      <c r="AO643" s="506"/>
      <c r="AP643" s="506"/>
      <c r="AQ643" s="506"/>
      <c r="AR643" s="506"/>
      <c r="AS643" s="506"/>
      <c r="AT643" s="506"/>
      <c r="AU643" s="506"/>
      <c r="AV643" s="506"/>
      <c r="AW643" s="506"/>
      <c r="AX643" s="507"/>
      <c r="AY643" s="506"/>
      <c r="AZ643" s="506"/>
      <c r="BA643" s="506"/>
      <c r="BB643" s="506"/>
      <c r="BC643" s="506"/>
      <c r="BD643" s="506"/>
      <c r="BE643" s="506"/>
      <c r="BF643" s="506"/>
      <c r="BG643" s="506"/>
      <c r="BH643" s="506"/>
      <c r="BI643" s="506"/>
      <c r="BJ643" s="506"/>
      <c r="BK643" s="507"/>
      <c r="BL643" s="506"/>
      <c r="BM643" s="506"/>
      <c r="BN643" s="506"/>
      <c r="BO643" s="506"/>
      <c r="BP643" s="506"/>
      <c r="BQ643" s="506"/>
      <c r="BR643" s="506"/>
      <c r="BS643" s="506"/>
      <c r="BT643" s="506"/>
      <c r="BU643" s="506"/>
      <c r="BV643" s="506"/>
      <c r="BW643" s="506"/>
      <c r="BX643" s="506"/>
      <c r="BZ643" s="506"/>
      <c r="CA643" s="506"/>
      <c r="CD643" s="506"/>
      <c r="CE643" s="506"/>
    </row>
    <row r="644" spans="1:83" ht="11.25" customHeight="1">
      <c r="A644" s="506"/>
      <c r="B644" s="507"/>
      <c r="C644" s="507"/>
      <c r="D644" s="507"/>
      <c r="E644" s="506"/>
      <c r="F644" s="506"/>
      <c r="G644" s="506"/>
      <c r="H644" s="507"/>
      <c r="I644" s="506"/>
      <c r="J644" s="506"/>
      <c r="K644" s="506"/>
      <c r="L644" s="506"/>
      <c r="M644" s="506"/>
      <c r="N644" s="506"/>
      <c r="O644" s="506"/>
      <c r="P644" s="506"/>
      <c r="Q644" s="506"/>
      <c r="R644" s="506"/>
      <c r="S644" s="506"/>
      <c r="T644" s="506"/>
      <c r="U644" s="506"/>
      <c r="V644" s="506"/>
      <c r="W644" s="506"/>
      <c r="X644" s="506"/>
      <c r="Y644" s="506"/>
      <c r="Z644" s="506"/>
      <c r="AA644" s="506"/>
      <c r="AB644" s="506"/>
      <c r="AC644" s="506"/>
      <c r="AD644" s="506"/>
      <c r="AE644" s="506"/>
      <c r="AF644" s="506"/>
      <c r="AG644" s="506"/>
      <c r="AH644" s="506"/>
      <c r="AI644" s="506"/>
      <c r="AJ644" s="507"/>
      <c r="AK644" s="506"/>
      <c r="AL644" s="506"/>
      <c r="AM644" s="506"/>
      <c r="AN644" s="506"/>
      <c r="AO644" s="506"/>
      <c r="AP644" s="506"/>
      <c r="AQ644" s="506"/>
      <c r="AR644" s="506"/>
      <c r="AS644" s="506"/>
      <c r="AT644" s="506"/>
      <c r="AU644" s="506"/>
      <c r="AV644" s="506"/>
      <c r="AW644" s="506"/>
      <c r="AX644" s="507"/>
      <c r="AY644" s="506"/>
      <c r="AZ644" s="506"/>
      <c r="BA644" s="506"/>
      <c r="BB644" s="506"/>
      <c r="BC644" s="506"/>
      <c r="BD644" s="506"/>
      <c r="BE644" s="506"/>
      <c r="BF644" s="506"/>
      <c r="BG644" s="506"/>
      <c r="BH644" s="506"/>
      <c r="BI644" s="506"/>
      <c r="BJ644" s="506"/>
      <c r="BK644" s="507"/>
      <c r="BL644" s="506"/>
      <c r="BM644" s="506"/>
      <c r="BN644" s="506"/>
      <c r="BO644" s="506"/>
      <c r="BP644" s="506"/>
      <c r="BQ644" s="506"/>
      <c r="BR644" s="506"/>
      <c r="BS644" s="506"/>
      <c r="BT644" s="506"/>
      <c r="BU644" s="506"/>
      <c r="BV644" s="506"/>
      <c r="BW644" s="506"/>
      <c r="BX644" s="506"/>
      <c r="BZ644" s="506"/>
      <c r="CA644" s="506"/>
      <c r="CD644" s="506"/>
      <c r="CE644" s="506"/>
    </row>
    <row r="645" spans="1:83" ht="11.25" customHeight="1">
      <c r="A645" s="506"/>
      <c r="B645" s="507"/>
      <c r="C645" s="507"/>
      <c r="D645" s="507"/>
      <c r="E645" s="506"/>
      <c r="F645" s="506"/>
      <c r="G645" s="506"/>
      <c r="H645" s="507"/>
      <c r="I645" s="506"/>
      <c r="J645" s="506"/>
      <c r="K645" s="506"/>
      <c r="L645" s="506"/>
      <c r="M645" s="506"/>
      <c r="N645" s="506"/>
      <c r="O645" s="506"/>
      <c r="P645" s="506"/>
      <c r="Q645" s="506"/>
      <c r="R645" s="506"/>
      <c r="S645" s="506"/>
      <c r="T645" s="506"/>
      <c r="U645" s="506"/>
      <c r="V645" s="506"/>
      <c r="W645" s="506"/>
      <c r="X645" s="506"/>
      <c r="Y645" s="506"/>
      <c r="Z645" s="506"/>
      <c r="AA645" s="506"/>
      <c r="AB645" s="506"/>
      <c r="AC645" s="506"/>
      <c r="AD645" s="506"/>
      <c r="AE645" s="506"/>
      <c r="AF645" s="506"/>
      <c r="AG645" s="506"/>
      <c r="AH645" s="506"/>
      <c r="AI645" s="506"/>
      <c r="AJ645" s="507"/>
      <c r="AK645" s="506"/>
      <c r="AL645" s="506"/>
      <c r="AM645" s="506"/>
      <c r="AN645" s="506"/>
      <c r="AO645" s="506"/>
      <c r="AP645" s="506"/>
      <c r="AQ645" s="506"/>
      <c r="AR645" s="506"/>
      <c r="AS645" s="506"/>
      <c r="AT645" s="506"/>
      <c r="AU645" s="506"/>
      <c r="AV645" s="506"/>
      <c r="AW645" s="506"/>
      <c r="AX645" s="507"/>
      <c r="AY645" s="506"/>
      <c r="AZ645" s="506"/>
      <c r="BA645" s="506"/>
      <c r="BB645" s="506"/>
      <c r="BC645" s="506"/>
      <c r="BD645" s="506"/>
      <c r="BE645" s="506"/>
      <c r="BF645" s="506"/>
      <c r="BG645" s="506"/>
      <c r="BH645" s="506"/>
      <c r="BI645" s="506"/>
      <c r="BJ645" s="506"/>
      <c r="BK645" s="507"/>
      <c r="BL645" s="506"/>
      <c r="BM645" s="506"/>
      <c r="BN645" s="506"/>
      <c r="BO645" s="506"/>
      <c r="BP645" s="506"/>
      <c r="BQ645" s="506"/>
      <c r="BR645" s="506"/>
      <c r="BS645" s="506"/>
      <c r="BT645" s="506"/>
      <c r="BU645" s="506"/>
      <c r="BV645" s="506"/>
      <c r="BW645" s="506"/>
      <c r="BX645" s="506"/>
      <c r="BZ645" s="506"/>
      <c r="CA645" s="506"/>
      <c r="CD645" s="506"/>
      <c r="CE645" s="506"/>
    </row>
    <row r="646" spans="1:83" ht="11.25" customHeight="1">
      <c r="A646" s="506"/>
      <c r="B646" s="507"/>
      <c r="C646" s="507"/>
      <c r="D646" s="507"/>
      <c r="E646" s="506"/>
      <c r="F646" s="506"/>
      <c r="G646" s="506"/>
      <c r="H646" s="507"/>
      <c r="I646" s="506"/>
      <c r="J646" s="506"/>
      <c r="K646" s="506"/>
      <c r="L646" s="506"/>
      <c r="M646" s="506"/>
      <c r="N646" s="506"/>
      <c r="O646" s="506"/>
      <c r="P646" s="506"/>
      <c r="Q646" s="506"/>
      <c r="R646" s="506"/>
      <c r="S646" s="506"/>
      <c r="T646" s="506"/>
      <c r="U646" s="506"/>
      <c r="V646" s="506"/>
      <c r="W646" s="506"/>
      <c r="X646" s="506"/>
      <c r="Y646" s="506"/>
      <c r="Z646" s="506"/>
      <c r="AA646" s="506"/>
      <c r="AB646" s="506"/>
      <c r="AC646" s="506"/>
      <c r="AD646" s="506"/>
      <c r="AE646" s="506"/>
      <c r="AF646" s="506"/>
      <c r="AG646" s="506"/>
      <c r="AH646" s="506"/>
      <c r="AI646" s="506"/>
      <c r="AJ646" s="507"/>
      <c r="AK646" s="506"/>
      <c r="AL646" s="506"/>
      <c r="AM646" s="506"/>
      <c r="AN646" s="506"/>
      <c r="AO646" s="506"/>
      <c r="AP646" s="506"/>
      <c r="AQ646" s="506"/>
      <c r="AR646" s="506"/>
      <c r="AS646" s="506"/>
      <c r="AT646" s="506"/>
      <c r="AU646" s="506"/>
      <c r="AV646" s="506"/>
      <c r="AW646" s="506"/>
      <c r="AX646" s="507"/>
      <c r="AY646" s="506"/>
      <c r="AZ646" s="506"/>
      <c r="BA646" s="506"/>
      <c r="BB646" s="506"/>
      <c r="BC646" s="506"/>
      <c r="BD646" s="506"/>
      <c r="BE646" s="506"/>
      <c r="BF646" s="506"/>
      <c r="BG646" s="506"/>
      <c r="BH646" s="506"/>
      <c r="BI646" s="506"/>
      <c r="BJ646" s="506"/>
      <c r="BK646" s="507"/>
      <c r="BL646" s="506"/>
      <c r="BM646" s="506"/>
      <c r="BN646" s="506"/>
      <c r="BO646" s="506"/>
      <c r="BP646" s="506"/>
      <c r="BQ646" s="506"/>
      <c r="BR646" s="506"/>
      <c r="BS646" s="506"/>
      <c r="BT646" s="506"/>
      <c r="BU646" s="506"/>
      <c r="BV646" s="506"/>
      <c r="BW646" s="506"/>
      <c r="BX646" s="506"/>
      <c r="BZ646" s="506"/>
      <c r="CA646" s="506"/>
      <c r="CD646" s="506"/>
      <c r="CE646" s="506"/>
    </row>
    <row r="647" spans="1:83" ht="11.25" customHeight="1">
      <c r="A647" s="506"/>
      <c r="B647" s="507"/>
      <c r="C647" s="507"/>
      <c r="D647" s="507"/>
      <c r="E647" s="506"/>
      <c r="F647" s="506"/>
      <c r="G647" s="506"/>
      <c r="H647" s="507"/>
      <c r="I647" s="506"/>
      <c r="J647" s="506"/>
      <c r="K647" s="506"/>
      <c r="L647" s="506"/>
      <c r="M647" s="506"/>
      <c r="N647" s="506"/>
      <c r="O647" s="506"/>
      <c r="P647" s="506"/>
      <c r="Q647" s="506"/>
      <c r="R647" s="506"/>
      <c r="S647" s="506"/>
      <c r="T647" s="506"/>
      <c r="U647" s="506"/>
      <c r="V647" s="506"/>
      <c r="W647" s="506"/>
      <c r="X647" s="506"/>
      <c r="Y647" s="506"/>
      <c r="Z647" s="506"/>
      <c r="AA647" s="506"/>
      <c r="AB647" s="506"/>
      <c r="AC647" s="506"/>
      <c r="AD647" s="506"/>
      <c r="AE647" s="506"/>
      <c r="AF647" s="506"/>
      <c r="AG647" s="506"/>
      <c r="AH647" s="506"/>
      <c r="AI647" s="506"/>
      <c r="AJ647" s="507"/>
      <c r="AK647" s="506"/>
      <c r="AL647" s="506"/>
      <c r="AM647" s="506"/>
      <c r="AN647" s="506"/>
      <c r="AO647" s="506"/>
      <c r="AP647" s="506"/>
      <c r="AQ647" s="506"/>
      <c r="AR647" s="506"/>
      <c r="AS647" s="506"/>
      <c r="AT647" s="506"/>
      <c r="AU647" s="506"/>
      <c r="AV647" s="506"/>
      <c r="AW647" s="506"/>
      <c r="AX647" s="507"/>
      <c r="AY647" s="506"/>
      <c r="AZ647" s="506"/>
      <c r="BA647" s="506"/>
      <c r="BB647" s="506"/>
      <c r="BC647" s="506"/>
      <c r="BD647" s="506"/>
      <c r="BE647" s="506"/>
      <c r="BF647" s="506"/>
      <c r="BG647" s="506"/>
      <c r="BH647" s="506"/>
      <c r="BI647" s="506"/>
      <c r="BJ647" s="506"/>
      <c r="BK647" s="507"/>
      <c r="BL647" s="506"/>
      <c r="BM647" s="506"/>
      <c r="BN647" s="506"/>
      <c r="BO647" s="506"/>
      <c r="BP647" s="506"/>
      <c r="BQ647" s="506"/>
      <c r="BR647" s="506"/>
      <c r="BS647" s="506"/>
      <c r="BT647" s="506"/>
      <c r="BU647" s="506"/>
      <c r="BV647" s="506"/>
      <c r="BW647" s="506"/>
      <c r="BX647" s="506"/>
      <c r="BZ647" s="506"/>
      <c r="CA647" s="506"/>
      <c r="CD647" s="506"/>
      <c r="CE647" s="506"/>
    </row>
    <row r="648" spans="1:83" ht="11.25" customHeight="1">
      <c r="A648" s="506"/>
      <c r="B648" s="507"/>
      <c r="C648" s="507"/>
      <c r="D648" s="507"/>
      <c r="E648" s="506"/>
      <c r="F648" s="506"/>
      <c r="G648" s="506"/>
      <c r="H648" s="507"/>
      <c r="I648" s="506"/>
      <c r="J648" s="506"/>
      <c r="K648" s="506"/>
      <c r="L648" s="506"/>
      <c r="M648" s="506"/>
      <c r="N648" s="506"/>
      <c r="O648" s="506"/>
      <c r="P648" s="506"/>
      <c r="Q648" s="506"/>
      <c r="R648" s="506"/>
      <c r="S648" s="506"/>
      <c r="T648" s="506"/>
      <c r="U648" s="506"/>
      <c r="V648" s="506"/>
      <c r="W648" s="506"/>
      <c r="X648" s="506"/>
      <c r="Y648" s="506"/>
      <c r="Z648" s="506"/>
      <c r="AA648" s="506"/>
      <c r="AB648" s="506"/>
      <c r="AC648" s="506"/>
      <c r="AD648" s="506"/>
      <c r="AE648" s="506"/>
      <c r="AF648" s="506"/>
      <c r="AG648" s="506"/>
      <c r="AH648" s="506"/>
      <c r="AI648" s="506"/>
      <c r="AJ648" s="507"/>
      <c r="AK648" s="506"/>
      <c r="AL648" s="506"/>
      <c r="AM648" s="506"/>
      <c r="AN648" s="506"/>
      <c r="AO648" s="506"/>
      <c r="AP648" s="506"/>
      <c r="AQ648" s="506"/>
      <c r="AR648" s="506"/>
      <c r="AS648" s="506"/>
      <c r="AT648" s="506"/>
      <c r="AU648" s="506"/>
      <c r="AV648" s="506"/>
      <c r="AW648" s="506"/>
      <c r="AX648" s="507"/>
      <c r="AY648" s="506"/>
      <c r="AZ648" s="506"/>
      <c r="BA648" s="506"/>
      <c r="BB648" s="506"/>
      <c r="BC648" s="506"/>
      <c r="BD648" s="506"/>
      <c r="BE648" s="506"/>
      <c r="BF648" s="506"/>
      <c r="BG648" s="506"/>
      <c r="BH648" s="506"/>
      <c r="BI648" s="506"/>
      <c r="BJ648" s="506"/>
      <c r="BK648" s="507"/>
      <c r="BL648" s="506"/>
      <c r="BM648" s="506"/>
      <c r="BN648" s="506"/>
      <c r="BO648" s="506"/>
      <c r="BP648" s="506"/>
      <c r="BQ648" s="506"/>
      <c r="BR648" s="506"/>
      <c r="BS648" s="506"/>
      <c r="BT648" s="506"/>
      <c r="BU648" s="506"/>
      <c r="BV648" s="506"/>
      <c r="BW648" s="506"/>
      <c r="BX648" s="506"/>
      <c r="BZ648" s="506"/>
      <c r="CA648" s="506"/>
      <c r="CD648" s="506"/>
      <c r="CE648" s="506"/>
    </row>
    <row r="649" spans="1:83" ht="11.25" customHeight="1">
      <c r="A649" s="506"/>
      <c r="B649" s="507"/>
      <c r="C649" s="507"/>
      <c r="D649" s="507"/>
      <c r="E649" s="506"/>
      <c r="F649" s="506"/>
      <c r="G649" s="506"/>
      <c r="H649" s="507"/>
      <c r="I649" s="506"/>
      <c r="J649" s="506"/>
      <c r="K649" s="506"/>
      <c r="L649" s="506"/>
      <c r="M649" s="506"/>
      <c r="N649" s="506"/>
      <c r="O649" s="506"/>
      <c r="P649" s="506"/>
      <c r="Q649" s="506"/>
      <c r="R649" s="506"/>
      <c r="S649" s="506"/>
      <c r="T649" s="506"/>
      <c r="U649" s="506"/>
      <c r="V649" s="506"/>
      <c r="W649" s="506"/>
      <c r="X649" s="506"/>
      <c r="Y649" s="506"/>
      <c r="Z649" s="506"/>
      <c r="AA649" s="506"/>
      <c r="AB649" s="506"/>
      <c r="AC649" s="506"/>
      <c r="AD649" s="506"/>
      <c r="AE649" s="506"/>
      <c r="AF649" s="506"/>
      <c r="AG649" s="506"/>
      <c r="AH649" s="506"/>
      <c r="AI649" s="506"/>
      <c r="AJ649" s="507"/>
      <c r="AK649" s="506"/>
      <c r="AL649" s="506"/>
      <c r="AM649" s="506"/>
      <c r="AN649" s="506"/>
      <c r="AO649" s="506"/>
      <c r="AP649" s="506"/>
      <c r="AQ649" s="506"/>
      <c r="AR649" s="506"/>
      <c r="AS649" s="506"/>
      <c r="AT649" s="506"/>
      <c r="AU649" s="506"/>
      <c r="AV649" s="506"/>
      <c r="AW649" s="506"/>
      <c r="AX649" s="507"/>
      <c r="AY649" s="506"/>
      <c r="AZ649" s="506"/>
      <c r="BA649" s="506"/>
      <c r="BB649" s="506"/>
      <c r="BC649" s="506"/>
      <c r="BD649" s="506"/>
      <c r="BE649" s="506"/>
      <c r="BF649" s="506"/>
      <c r="BG649" s="506"/>
      <c r="BH649" s="506"/>
      <c r="BI649" s="506"/>
      <c r="BJ649" s="506"/>
      <c r="BK649" s="507"/>
      <c r="BL649" s="506"/>
      <c r="BM649" s="506"/>
      <c r="BN649" s="506"/>
      <c r="BO649" s="506"/>
      <c r="BP649" s="506"/>
      <c r="BQ649" s="506"/>
      <c r="BR649" s="506"/>
      <c r="BS649" s="506"/>
      <c r="BT649" s="506"/>
      <c r="BU649" s="506"/>
      <c r="BV649" s="506"/>
      <c r="BW649" s="506"/>
      <c r="BX649" s="506"/>
      <c r="BZ649" s="506"/>
      <c r="CA649" s="506"/>
      <c r="CD649" s="506"/>
      <c r="CE649" s="506"/>
    </row>
    <row r="650" spans="1:83" ht="11.25" customHeight="1">
      <c r="A650" s="506"/>
      <c r="B650" s="507"/>
      <c r="C650" s="507"/>
      <c r="D650" s="507"/>
      <c r="E650" s="506"/>
      <c r="F650" s="506"/>
      <c r="G650" s="506"/>
      <c r="H650" s="507"/>
      <c r="I650" s="506"/>
      <c r="J650" s="506"/>
      <c r="K650" s="506"/>
      <c r="L650" s="506"/>
      <c r="M650" s="506"/>
      <c r="N650" s="506"/>
      <c r="O650" s="506"/>
      <c r="P650" s="506"/>
      <c r="Q650" s="506"/>
      <c r="R650" s="506"/>
      <c r="S650" s="506"/>
      <c r="T650" s="506"/>
      <c r="U650" s="506"/>
      <c r="V650" s="506"/>
      <c r="W650" s="506"/>
      <c r="X650" s="506"/>
      <c r="Y650" s="506"/>
      <c r="Z650" s="506"/>
      <c r="AA650" s="506"/>
      <c r="AB650" s="506"/>
      <c r="AC650" s="506"/>
      <c r="AD650" s="506"/>
      <c r="AE650" s="506"/>
      <c r="AF650" s="506"/>
      <c r="AG650" s="506"/>
      <c r="AH650" s="506"/>
      <c r="AI650" s="506"/>
      <c r="AJ650" s="507"/>
      <c r="AK650" s="506"/>
      <c r="AL650" s="506"/>
      <c r="AM650" s="506"/>
      <c r="AN650" s="506"/>
      <c r="AO650" s="506"/>
      <c r="AP650" s="506"/>
      <c r="AQ650" s="506"/>
      <c r="AR650" s="506"/>
      <c r="AS650" s="506"/>
      <c r="AT650" s="506"/>
      <c r="AU650" s="506"/>
      <c r="AV650" s="506"/>
      <c r="AW650" s="506"/>
      <c r="AX650" s="507"/>
      <c r="AY650" s="506"/>
      <c r="AZ650" s="506"/>
      <c r="BA650" s="506"/>
      <c r="BB650" s="506"/>
      <c r="BC650" s="506"/>
      <c r="BD650" s="506"/>
      <c r="BE650" s="506"/>
      <c r="BF650" s="506"/>
      <c r="BG650" s="506"/>
      <c r="BH650" s="506"/>
      <c r="BI650" s="506"/>
      <c r="BJ650" s="506"/>
      <c r="BK650" s="507"/>
      <c r="BL650" s="506"/>
      <c r="BM650" s="506"/>
      <c r="BN650" s="506"/>
      <c r="BO650" s="506"/>
      <c r="BP650" s="506"/>
      <c r="BQ650" s="506"/>
      <c r="BR650" s="506"/>
      <c r="BS650" s="506"/>
      <c r="BT650" s="506"/>
      <c r="BU650" s="506"/>
      <c r="BV650" s="506"/>
      <c r="BW650" s="506"/>
      <c r="BX650" s="506"/>
      <c r="BZ650" s="506"/>
      <c r="CA650" s="506"/>
      <c r="CD650" s="506"/>
      <c r="CE650" s="506"/>
    </row>
    <row r="651" spans="1:83" ht="11.25" customHeight="1">
      <c r="A651" s="506"/>
      <c r="B651" s="507"/>
      <c r="C651" s="507"/>
      <c r="D651" s="507"/>
      <c r="E651" s="506"/>
      <c r="F651" s="506"/>
      <c r="G651" s="506"/>
      <c r="H651" s="507"/>
      <c r="I651" s="506"/>
      <c r="J651" s="506"/>
      <c r="K651" s="506"/>
      <c r="L651" s="506"/>
      <c r="M651" s="506"/>
      <c r="N651" s="506"/>
      <c r="O651" s="506"/>
      <c r="P651" s="506"/>
      <c r="Q651" s="506"/>
      <c r="R651" s="506"/>
      <c r="S651" s="506"/>
      <c r="T651" s="506"/>
      <c r="U651" s="506"/>
      <c r="V651" s="506"/>
      <c r="W651" s="506"/>
      <c r="X651" s="506"/>
      <c r="Y651" s="506"/>
      <c r="Z651" s="506"/>
      <c r="AA651" s="506"/>
      <c r="AB651" s="506"/>
      <c r="AC651" s="506"/>
      <c r="AD651" s="506"/>
      <c r="AE651" s="506"/>
      <c r="AF651" s="506"/>
      <c r="AG651" s="506"/>
      <c r="AH651" s="506"/>
      <c r="AI651" s="506"/>
      <c r="AJ651" s="507"/>
      <c r="AK651" s="506"/>
      <c r="AL651" s="506"/>
      <c r="AM651" s="506"/>
      <c r="AN651" s="506"/>
      <c r="AO651" s="506"/>
      <c r="AP651" s="506"/>
      <c r="AQ651" s="506"/>
      <c r="AR651" s="506"/>
      <c r="AS651" s="506"/>
      <c r="AT651" s="506"/>
      <c r="AU651" s="506"/>
      <c r="AV651" s="506"/>
      <c r="AW651" s="506"/>
      <c r="AX651" s="507"/>
      <c r="AY651" s="506"/>
      <c r="AZ651" s="506"/>
      <c r="BA651" s="506"/>
      <c r="BB651" s="506"/>
      <c r="BC651" s="506"/>
      <c r="BD651" s="506"/>
      <c r="BE651" s="506"/>
      <c r="BF651" s="506"/>
      <c r="BG651" s="506"/>
      <c r="BH651" s="506"/>
      <c r="BI651" s="506"/>
      <c r="BJ651" s="506"/>
      <c r="BK651" s="507"/>
      <c r="BL651" s="506"/>
      <c r="BM651" s="506"/>
      <c r="BN651" s="506"/>
      <c r="BO651" s="506"/>
      <c r="BP651" s="506"/>
      <c r="BQ651" s="506"/>
      <c r="BR651" s="506"/>
      <c r="BS651" s="506"/>
      <c r="BT651" s="506"/>
      <c r="BU651" s="506"/>
      <c r="BV651" s="506"/>
      <c r="BW651" s="506"/>
      <c r="BX651" s="506"/>
      <c r="BZ651" s="506"/>
      <c r="CA651" s="506"/>
      <c r="CD651" s="506"/>
      <c r="CE651" s="506"/>
    </row>
    <row r="652" spans="1:83" ht="11.25" customHeight="1">
      <c r="A652" s="506"/>
      <c r="B652" s="507"/>
      <c r="C652" s="507"/>
      <c r="D652" s="507"/>
      <c r="E652" s="506"/>
      <c r="F652" s="506"/>
      <c r="G652" s="506"/>
      <c r="H652" s="507"/>
      <c r="I652" s="506"/>
      <c r="J652" s="506"/>
      <c r="K652" s="506"/>
      <c r="L652" s="506"/>
      <c r="M652" s="506"/>
      <c r="N652" s="506"/>
      <c r="O652" s="506"/>
      <c r="P652" s="506"/>
      <c r="Q652" s="506"/>
      <c r="R652" s="506"/>
      <c r="S652" s="506"/>
      <c r="T652" s="506"/>
      <c r="U652" s="506"/>
      <c r="V652" s="506"/>
      <c r="W652" s="506"/>
      <c r="X652" s="506"/>
      <c r="Y652" s="506"/>
      <c r="Z652" s="506"/>
      <c r="AA652" s="506"/>
      <c r="AB652" s="506"/>
      <c r="AC652" s="506"/>
      <c r="AD652" s="506"/>
      <c r="AE652" s="506"/>
      <c r="AF652" s="506"/>
      <c r="AG652" s="506"/>
      <c r="AH652" s="506"/>
      <c r="AI652" s="506"/>
      <c r="AJ652" s="507"/>
      <c r="AK652" s="506"/>
      <c r="AL652" s="506"/>
      <c r="AM652" s="506"/>
      <c r="AN652" s="506"/>
      <c r="AO652" s="506"/>
      <c r="AP652" s="506"/>
      <c r="AQ652" s="506"/>
      <c r="AR652" s="506"/>
      <c r="AS652" s="506"/>
      <c r="AT652" s="506"/>
      <c r="AU652" s="506"/>
      <c r="AV652" s="506"/>
      <c r="AW652" s="506"/>
      <c r="AX652" s="507"/>
      <c r="AY652" s="506"/>
      <c r="AZ652" s="506"/>
      <c r="BA652" s="506"/>
      <c r="BB652" s="506"/>
      <c r="BC652" s="506"/>
      <c r="BD652" s="506"/>
      <c r="BE652" s="506"/>
      <c r="BF652" s="506"/>
      <c r="BG652" s="506"/>
      <c r="BH652" s="506"/>
      <c r="BI652" s="506"/>
      <c r="BJ652" s="506"/>
      <c r="BK652" s="507"/>
      <c r="BL652" s="506"/>
      <c r="BM652" s="506"/>
      <c r="BN652" s="506"/>
      <c r="BO652" s="506"/>
      <c r="BP652" s="506"/>
      <c r="BQ652" s="506"/>
      <c r="BR652" s="506"/>
      <c r="BS652" s="506"/>
      <c r="BT652" s="506"/>
      <c r="BU652" s="506"/>
      <c r="BV652" s="506"/>
      <c r="BW652" s="506"/>
      <c r="BX652" s="506"/>
      <c r="BZ652" s="506"/>
      <c r="CA652" s="506"/>
      <c r="CD652" s="506"/>
      <c r="CE652" s="506"/>
    </row>
    <row r="653" spans="1:83" ht="11.25" customHeight="1">
      <c r="A653" s="506"/>
      <c r="B653" s="507"/>
      <c r="C653" s="507"/>
      <c r="D653" s="507"/>
      <c r="E653" s="506"/>
      <c r="F653" s="506"/>
      <c r="G653" s="506"/>
      <c r="H653" s="507"/>
      <c r="I653" s="506"/>
      <c r="J653" s="506"/>
      <c r="K653" s="506"/>
      <c r="L653" s="506"/>
      <c r="M653" s="506"/>
      <c r="N653" s="506"/>
      <c r="O653" s="506"/>
      <c r="P653" s="506"/>
      <c r="Q653" s="506"/>
      <c r="R653" s="506"/>
      <c r="S653" s="506"/>
      <c r="T653" s="506"/>
      <c r="U653" s="506"/>
      <c r="V653" s="506"/>
      <c r="W653" s="506"/>
      <c r="X653" s="506"/>
      <c r="Y653" s="506"/>
      <c r="Z653" s="506"/>
      <c r="AA653" s="506"/>
      <c r="AB653" s="506"/>
      <c r="AC653" s="506"/>
      <c r="AD653" s="506"/>
      <c r="AE653" s="506"/>
      <c r="AF653" s="506"/>
      <c r="AG653" s="506"/>
      <c r="AH653" s="506"/>
      <c r="AI653" s="506"/>
      <c r="AJ653" s="507"/>
      <c r="AK653" s="506"/>
      <c r="AL653" s="506"/>
      <c r="AM653" s="506"/>
      <c r="AN653" s="506"/>
      <c r="AO653" s="506"/>
      <c r="AP653" s="506"/>
      <c r="AQ653" s="506"/>
      <c r="AR653" s="506"/>
      <c r="AS653" s="506"/>
      <c r="AT653" s="506"/>
      <c r="AU653" s="506"/>
      <c r="AV653" s="506"/>
      <c r="AW653" s="506"/>
      <c r="AX653" s="507"/>
      <c r="AY653" s="506"/>
      <c r="AZ653" s="506"/>
      <c r="BA653" s="506"/>
      <c r="BB653" s="506"/>
      <c r="BC653" s="506"/>
      <c r="BD653" s="506"/>
      <c r="BE653" s="506"/>
      <c r="BF653" s="506"/>
      <c r="BG653" s="506"/>
      <c r="BH653" s="506"/>
      <c r="BI653" s="506"/>
      <c r="BJ653" s="506"/>
      <c r="BK653" s="507"/>
      <c r="BL653" s="506"/>
      <c r="BM653" s="506"/>
      <c r="BN653" s="506"/>
      <c r="BO653" s="506"/>
      <c r="BP653" s="506"/>
      <c r="BQ653" s="506"/>
      <c r="BR653" s="506"/>
      <c r="BS653" s="506"/>
      <c r="BT653" s="506"/>
      <c r="BU653" s="506"/>
      <c r="BV653" s="506"/>
      <c r="BW653" s="506"/>
      <c r="BX653" s="506"/>
      <c r="BZ653" s="506"/>
      <c r="CA653" s="506"/>
      <c r="CD653" s="506"/>
      <c r="CE653" s="506"/>
    </row>
    <row r="654" spans="1:83" ht="11.25" customHeight="1">
      <c r="A654" s="506"/>
      <c r="B654" s="507"/>
      <c r="C654" s="507"/>
      <c r="D654" s="507"/>
      <c r="E654" s="506"/>
      <c r="F654" s="506"/>
      <c r="G654" s="506"/>
      <c r="H654" s="507"/>
      <c r="I654" s="506"/>
      <c r="J654" s="506"/>
      <c r="K654" s="506"/>
      <c r="L654" s="506"/>
      <c r="M654" s="506"/>
      <c r="N654" s="506"/>
      <c r="O654" s="506"/>
      <c r="P654" s="506"/>
      <c r="Q654" s="506"/>
      <c r="R654" s="506"/>
      <c r="S654" s="506"/>
      <c r="T654" s="506"/>
      <c r="U654" s="506"/>
      <c r="V654" s="506"/>
      <c r="W654" s="506"/>
      <c r="X654" s="506"/>
      <c r="Y654" s="506"/>
      <c r="Z654" s="506"/>
      <c r="AA654" s="506"/>
      <c r="AB654" s="506"/>
      <c r="AC654" s="506"/>
      <c r="AD654" s="506"/>
      <c r="AE654" s="506"/>
      <c r="AF654" s="506"/>
      <c r="AG654" s="506"/>
      <c r="AH654" s="506"/>
      <c r="AI654" s="506"/>
      <c r="AJ654" s="507"/>
      <c r="AK654" s="506"/>
      <c r="AL654" s="506"/>
      <c r="AM654" s="506"/>
      <c r="AN654" s="506"/>
      <c r="AO654" s="506"/>
      <c r="AP654" s="506"/>
      <c r="AQ654" s="506"/>
      <c r="AR654" s="506"/>
      <c r="AS654" s="506"/>
      <c r="AT654" s="506"/>
      <c r="AU654" s="506"/>
      <c r="AV654" s="506"/>
      <c r="AW654" s="506"/>
      <c r="AX654" s="507"/>
      <c r="AY654" s="506"/>
      <c r="AZ654" s="506"/>
      <c r="BA654" s="506"/>
      <c r="BB654" s="506"/>
      <c r="BC654" s="506"/>
      <c r="BD654" s="506"/>
      <c r="BE654" s="506"/>
      <c r="BF654" s="506"/>
      <c r="BG654" s="506"/>
      <c r="BH654" s="506"/>
      <c r="BI654" s="506"/>
      <c r="BJ654" s="506"/>
      <c r="BK654" s="507"/>
      <c r="BL654" s="506"/>
      <c r="BM654" s="506"/>
      <c r="BN654" s="506"/>
      <c r="BO654" s="506"/>
      <c r="BP654" s="506"/>
      <c r="BQ654" s="506"/>
      <c r="BR654" s="506"/>
      <c r="BS654" s="506"/>
      <c r="BT654" s="506"/>
      <c r="BU654" s="506"/>
      <c r="BV654" s="506"/>
      <c r="BW654" s="506"/>
      <c r="BX654" s="506"/>
      <c r="BZ654" s="506"/>
      <c r="CA654" s="506"/>
      <c r="CD654" s="506"/>
      <c r="CE654" s="506"/>
    </row>
    <row r="655" spans="1:83" ht="11.25" customHeight="1">
      <c r="A655" s="506"/>
      <c r="B655" s="507"/>
      <c r="C655" s="507"/>
      <c r="D655" s="507"/>
      <c r="E655" s="506"/>
      <c r="F655" s="506"/>
      <c r="G655" s="506"/>
      <c r="H655" s="507"/>
      <c r="I655" s="506"/>
      <c r="J655" s="506"/>
      <c r="K655" s="506"/>
      <c r="L655" s="506"/>
      <c r="M655" s="506"/>
      <c r="N655" s="506"/>
      <c r="O655" s="506"/>
      <c r="P655" s="506"/>
      <c r="Q655" s="506"/>
      <c r="R655" s="506"/>
      <c r="S655" s="506"/>
      <c r="T655" s="506"/>
      <c r="U655" s="506"/>
      <c r="V655" s="506"/>
      <c r="W655" s="506"/>
      <c r="X655" s="506"/>
      <c r="Y655" s="506"/>
      <c r="Z655" s="506"/>
      <c r="AA655" s="506"/>
      <c r="AB655" s="506"/>
      <c r="AC655" s="506"/>
      <c r="AD655" s="506"/>
      <c r="AE655" s="506"/>
      <c r="AF655" s="506"/>
      <c r="AG655" s="506"/>
      <c r="AH655" s="506"/>
      <c r="AI655" s="506"/>
      <c r="AJ655" s="507"/>
      <c r="AK655" s="506"/>
      <c r="AL655" s="506"/>
      <c r="AM655" s="506"/>
      <c r="AN655" s="506"/>
      <c r="AO655" s="506"/>
      <c r="AP655" s="506"/>
      <c r="AQ655" s="506"/>
      <c r="AR655" s="506"/>
      <c r="AS655" s="506"/>
      <c r="AT655" s="506"/>
      <c r="AU655" s="506"/>
      <c r="AV655" s="506"/>
      <c r="AW655" s="506"/>
      <c r="AX655" s="507"/>
      <c r="AY655" s="506"/>
      <c r="AZ655" s="506"/>
      <c r="BA655" s="506"/>
      <c r="BB655" s="506"/>
      <c r="BC655" s="506"/>
      <c r="BD655" s="506"/>
      <c r="BE655" s="506"/>
      <c r="BF655" s="506"/>
      <c r="BG655" s="506"/>
      <c r="BH655" s="506"/>
      <c r="BI655" s="506"/>
      <c r="BJ655" s="506"/>
      <c r="BK655" s="507"/>
      <c r="BL655" s="506"/>
      <c r="BM655" s="506"/>
      <c r="BN655" s="506"/>
      <c r="BO655" s="506"/>
      <c r="BP655" s="506"/>
      <c r="BQ655" s="506"/>
      <c r="BR655" s="506"/>
      <c r="BS655" s="506"/>
      <c r="BT655" s="506"/>
      <c r="BU655" s="506"/>
      <c r="BV655" s="506"/>
      <c r="BW655" s="506"/>
      <c r="BX655" s="506"/>
      <c r="BZ655" s="506"/>
      <c r="CA655" s="506"/>
      <c r="CD655" s="506"/>
      <c r="CE655" s="506"/>
    </row>
    <row r="656" spans="1:83" ht="11.25" customHeight="1">
      <c r="A656" s="506"/>
      <c r="B656" s="507"/>
      <c r="C656" s="507"/>
      <c r="D656" s="507"/>
      <c r="E656" s="506"/>
      <c r="F656" s="506"/>
      <c r="G656" s="506"/>
      <c r="H656" s="507"/>
      <c r="I656" s="506"/>
      <c r="J656" s="506"/>
      <c r="K656" s="506"/>
      <c r="L656" s="506"/>
      <c r="M656" s="506"/>
      <c r="N656" s="506"/>
      <c r="O656" s="506"/>
      <c r="P656" s="506"/>
      <c r="Q656" s="506"/>
      <c r="R656" s="506"/>
      <c r="S656" s="506"/>
      <c r="T656" s="506"/>
      <c r="U656" s="506"/>
      <c r="V656" s="506"/>
      <c r="W656" s="506"/>
      <c r="X656" s="506"/>
      <c r="Y656" s="506"/>
      <c r="Z656" s="506"/>
      <c r="AA656" s="506"/>
      <c r="AB656" s="506"/>
      <c r="AC656" s="506"/>
      <c r="AD656" s="506"/>
      <c r="AE656" s="506"/>
      <c r="AF656" s="506"/>
      <c r="AG656" s="506"/>
      <c r="AH656" s="506"/>
      <c r="AI656" s="506"/>
      <c r="AJ656" s="507"/>
      <c r="AK656" s="506"/>
      <c r="AL656" s="506"/>
      <c r="AM656" s="506"/>
      <c r="AN656" s="506"/>
      <c r="AO656" s="506"/>
      <c r="AP656" s="506"/>
      <c r="AQ656" s="506"/>
      <c r="AR656" s="506"/>
      <c r="AS656" s="506"/>
      <c r="AT656" s="506"/>
      <c r="AU656" s="506"/>
      <c r="AV656" s="506"/>
      <c r="AW656" s="506"/>
      <c r="AX656" s="507"/>
      <c r="AY656" s="506"/>
      <c r="AZ656" s="506"/>
      <c r="BA656" s="506"/>
      <c r="BB656" s="506"/>
      <c r="BC656" s="506"/>
      <c r="BD656" s="506"/>
      <c r="BE656" s="506"/>
      <c r="BF656" s="506"/>
      <c r="BG656" s="506"/>
      <c r="BH656" s="506"/>
      <c r="BI656" s="506"/>
      <c r="BJ656" s="506"/>
      <c r="BK656" s="507"/>
      <c r="BL656" s="506"/>
      <c r="BM656" s="506"/>
      <c r="BN656" s="506"/>
      <c r="BO656" s="506"/>
      <c r="BP656" s="506"/>
      <c r="BQ656" s="506"/>
      <c r="BR656" s="506"/>
      <c r="BS656" s="506"/>
      <c r="BT656" s="506"/>
      <c r="BU656" s="506"/>
      <c r="BV656" s="506"/>
      <c r="BW656" s="506"/>
      <c r="BX656" s="506"/>
      <c r="BZ656" s="506"/>
      <c r="CA656" s="506"/>
      <c r="CD656" s="506"/>
      <c r="CE656" s="506"/>
    </row>
    <row r="657" spans="1:83" ht="11.25" customHeight="1">
      <c r="A657" s="506"/>
      <c r="B657" s="507"/>
      <c r="C657" s="507"/>
      <c r="D657" s="507"/>
      <c r="E657" s="506"/>
      <c r="F657" s="506"/>
      <c r="G657" s="506"/>
      <c r="H657" s="507"/>
      <c r="I657" s="506"/>
      <c r="J657" s="506"/>
      <c r="K657" s="506"/>
      <c r="L657" s="506"/>
      <c r="M657" s="506"/>
      <c r="N657" s="506"/>
      <c r="O657" s="506"/>
      <c r="P657" s="506"/>
      <c r="Q657" s="506"/>
      <c r="R657" s="506"/>
      <c r="S657" s="506"/>
      <c r="T657" s="506"/>
      <c r="U657" s="506"/>
      <c r="V657" s="506"/>
      <c r="W657" s="506"/>
      <c r="X657" s="506"/>
      <c r="Y657" s="506"/>
      <c r="Z657" s="506"/>
      <c r="AA657" s="506"/>
      <c r="AB657" s="506"/>
      <c r="AC657" s="506"/>
      <c r="AD657" s="506"/>
      <c r="AE657" s="506"/>
      <c r="AF657" s="506"/>
      <c r="AG657" s="506"/>
      <c r="AH657" s="506"/>
      <c r="AI657" s="506"/>
      <c r="AJ657" s="507"/>
      <c r="AK657" s="506"/>
      <c r="AL657" s="506"/>
      <c r="AM657" s="506"/>
      <c r="AN657" s="506"/>
      <c r="AO657" s="506"/>
      <c r="AP657" s="506"/>
      <c r="AQ657" s="506"/>
      <c r="AR657" s="506"/>
      <c r="AS657" s="506"/>
      <c r="AT657" s="506"/>
      <c r="AU657" s="506"/>
      <c r="AV657" s="506"/>
      <c r="AW657" s="506"/>
      <c r="AX657" s="507"/>
      <c r="AY657" s="506"/>
      <c r="AZ657" s="506"/>
      <c r="BA657" s="506"/>
      <c r="BB657" s="506"/>
      <c r="BC657" s="506"/>
      <c r="BD657" s="506"/>
      <c r="BE657" s="506"/>
      <c r="BF657" s="506"/>
      <c r="BG657" s="506"/>
      <c r="BH657" s="506"/>
      <c r="BI657" s="506"/>
      <c r="BJ657" s="506"/>
      <c r="BK657" s="507"/>
      <c r="BL657" s="506"/>
      <c r="BM657" s="506"/>
      <c r="BN657" s="506"/>
      <c r="BO657" s="506"/>
      <c r="BP657" s="506"/>
      <c r="BQ657" s="506"/>
      <c r="BR657" s="506"/>
      <c r="BS657" s="506"/>
      <c r="BT657" s="506"/>
      <c r="BU657" s="506"/>
      <c r="BV657" s="506"/>
      <c r="BW657" s="506"/>
      <c r="BX657" s="506"/>
      <c r="BZ657" s="506"/>
      <c r="CA657" s="506"/>
      <c r="CD657" s="506"/>
      <c r="CE657" s="506"/>
    </row>
    <row r="658" spans="1:83" ht="11.25" customHeight="1">
      <c r="A658" s="506"/>
      <c r="B658" s="507"/>
      <c r="C658" s="507"/>
      <c r="D658" s="507"/>
      <c r="E658" s="506"/>
      <c r="F658" s="506"/>
      <c r="G658" s="506"/>
      <c r="H658" s="507"/>
      <c r="I658" s="506"/>
      <c r="J658" s="506"/>
      <c r="K658" s="506"/>
      <c r="L658" s="506"/>
      <c r="M658" s="506"/>
      <c r="N658" s="506"/>
      <c r="O658" s="506"/>
      <c r="P658" s="506"/>
      <c r="Q658" s="506"/>
      <c r="R658" s="506"/>
      <c r="S658" s="506"/>
      <c r="T658" s="506"/>
      <c r="U658" s="506"/>
      <c r="V658" s="506"/>
      <c r="W658" s="506"/>
      <c r="X658" s="506"/>
      <c r="Y658" s="506"/>
      <c r="Z658" s="506"/>
      <c r="AA658" s="506"/>
      <c r="AB658" s="506"/>
      <c r="AC658" s="506"/>
      <c r="AD658" s="506"/>
      <c r="AE658" s="506"/>
      <c r="AF658" s="506"/>
      <c r="AG658" s="506"/>
      <c r="AH658" s="506"/>
      <c r="AI658" s="506"/>
      <c r="AJ658" s="507"/>
      <c r="AK658" s="506"/>
      <c r="AL658" s="506"/>
      <c r="AM658" s="506"/>
      <c r="AN658" s="506"/>
      <c r="AO658" s="506"/>
      <c r="AP658" s="506"/>
      <c r="AQ658" s="506"/>
      <c r="AR658" s="506"/>
      <c r="AS658" s="506"/>
      <c r="AT658" s="506"/>
      <c r="AU658" s="506"/>
      <c r="AV658" s="506"/>
      <c r="AW658" s="506"/>
      <c r="AX658" s="507"/>
      <c r="AY658" s="506"/>
      <c r="AZ658" s="506"/>
      <c r="BA658" s="506"/>
      <c r="BB658" s="506"/>
      <c r="BC658" s="506"/>
      <c r="BD658" s="506"/>
      <c r="BE658" s="506"/>
      <c r="BF658" s="506"/>
      <c r="BG658" s="506"/>
      <c r="BH658" s="506"/>
      <c r="BI658" s="506"/>
      <c r="BJ658" s="506"/>
      <c r="BK658" s="507"/>
      <c r="BL658" s="506"/>
      <c r="BM658" s="506"/>
      <c r="BN658" s="506"/>
      <c r="BO658" s="506"/>
      <c r="BP658" s="506"/>
      <c r="BQ658" s="506"/>
      <c r="BR658" s="506"/>
      <c r="BS658" s="506"/>
      <c r="BT658" s="506"/>
      <c r="BU658" s="506"/>
      <c r="BV658" s="506"/>
      <c r="BW658" s="506"/>
      <c r="BX658" s="506"/>
      <c r="BZ658" s="506"/>
      <c r="CA658" s="506"/>
      <c r="CD658" s="506"/>
      <c r="CE658" s="506"/>
    </row>
    <row r="659" spans="1:83" ht="11.25" customHeight="1">
      <c r="A659" s="506"/>
      <c r="B659" s="507"/>
      <c r="C659" s="507"/>
      <c r="D659" s="507"/>
      <c r="E659" s="506"/>
      <c r="F659" s="506"/>
      <c r="G659" s="506"/>
      <c r="H659" s="507"/>
      <c r="I659" s="506"/>
      <c r="J659" s="506"/>
      <c r="K659" s="506"/>
      <c r="L659" s="506"/>
      <c r="M659" s="506"/>
      <c r="N659" s="506"/>
      <c r="O659" s="506"/>
      <c r="P659" s="506"/>
      <c r="Q659" s="506"/>
      <c r="R659" s="506"/>
      <c r="S659" s="506"/>
      <c r="T659" s="506"/>
      <c r="U659" s="506"/>
      <c r="V659" s="506"/>
      <c r="W659" s="506"/>
      <c r="X659" s="506"/>
      <c r="Y659" s="506"/>
      <c r="Z659" s="506"/>
      <c r="AA659" s="506"/>
      <c r="AB659" s="506"/>
      <c r="AC659" s="506"/>
      <c r="AD659" s="506"/>
      <c r="AE659" s="506"/>
      <c r="AF659" s="506"/>
      <c r="AG659" s="506"/>
      <c r="AH659" s="506"/>
      <c r="AI659" s="506"/>
      <c r="AJ659" s="507"/>
      <c r="AK659" s="506"/>
      <c r="AL659" s="506"/>
      <c r="AM659" s="506"/>
      <c r="AN659" s="506"/>
      <c r="AO659" s="506"/>
      <c r="AP659" s="506"/>
      <c r="AQ659" s="506"/>
      <c r="AR659" s="506"/>
      <c r="AS659" s="506"/>
      <c r="AT659" s="506"/>
      <c r="AU659" s="506"/>
      <c r="AV659" s="506"/>
      <c r="AW659" s="506"/>
      <c r="AX659" s="507"/>
      <c r="AY659" s="506"/>
      <c r="AZ659" s="506"/>
      <c r="BA659" s="506"/>
      <c r="BB659" s="506"/>
      <c r="BC659" s="506"/>
      <c r="BD659" s="506"/>
      <c r="BE659" s="506"/>
      <c r="BF659" s="506"/>
      <c r="BG659" s="506"/>
      <c r="BH659" s="506"/>
      <c r="BI659" s="506"/>
      <c r="BJ659" s="506"/>
      <c r="BK659" s="507"/>
      <c r="BL659" s="506"/>
      <c r="BM659" s="506"/>
      <c r="BN659" s="506"/>
      <c r="BO659" s="506"/>
      <c r="BP659" s="506"/>
      <c r="BQ659" s="506"/>
      <c r="BR659" s="506"/>
      <c r="BS659" s="506"/>
      <c r="BT659" s="506"/>
      <c r="BU659" s="506"/>
      <c r="BV659" s="506"/>
      <c r="BW659" s="506"/>
      <c r="BX659" s="506"/>
      <c r="BZ659" s="506"/>
      <c r="CA659" s="506"/>
      <c r="CD659" s="506"/>
      <c r="CE659" s="506"/>
    </row>
    <row r="660" spans="1:83" ht="11.25" customHeight="1">
      <c r="A660" s="506"/>
      <c r="B660" s="507"/>
      <c r="C660" s="507"/>
      <c r="D660" s="507"/>
      <c r="E660" s="506"/>
      <c r="F660" s="506"/>
      <c r="G660" s="506"/>
      <c r="H660" s="507"/>
      <c r="I660" s="506"/>
      <c r="J660" s="506"/>
      <c r="K660" s="506"/>
      <c r="L660" s="506"/>
      <c r="M660" s="506"/>
      <c r="N660" s="506"/>
      <c r="O660" s="506"/>
      <c r="P660" s="506"/>
      <c r="Q660" s="506"/>
      <c r="R660" s="506"/>
      <c r="S660" s="506"/>
      <c r="T660" s="506"/>
      <c r="U660" s="506"/>
      <c r="V660" s="506"/>
      <c r="W660" s="506"/>
      <c r="X660" s="506"/>
      <c r="Y660" s="506"/>
      <c r="Z660" s="506"/>
      <c r="AA660" s="506"/>
      <c r="AB660" s="506"/>
      <c r="AC660" s="506"/>
      <c r="AD660" s="506"/>
      <c r="AE660" s="506"/>
      <c r="AF660" s="506"/>
      <c r="AG660" s="506"/>
      <c r="AH660" s="506"/>
      <c r="AI660" s="506"/>
      <c r="AJ660" s="507"/>
      <c r="AK660" s="506"/>
      <c r="AL660" s="506"/>
      <c r="AM660" s="506"/>
      <c r="AN660" s="506"/>
      <c r="AO660" s="506"/>
      <c r="AP660" s="506"/>
      <c r="AQ660" s="506"/>
      <c r="AR660" s="506"/>
      <c r="AS660" s="506"/>
      <c r="AT660" s="506"/>
      <c r="AU660" s="506"/>
      <c r="AV660" s="506"/>
      <c r="AW660" s="506"/>
      <c r="AX660" s="507"/>
      <c r="AY660" s="506"/>
      <c r="AZ660" s="506"/>
      <c r="BA660" s="506"/>
      <c r="BB660" s="506"/>
      <c r="BC660" s="506"/>
      <c r="BD660" s="506"/>
      <c r="BE660" s="506"/>
      <c r="BF660" s="506"/>
      <c r="BG660" s="506"/>
      <c r="BH660" s="506"/>
      <c r="BI660" s="506"/>
      <c r="BJ660" s="506"/>
      <c r="BK660" s="507"/>
      <c r="BL660" s="506"/>
      <c r="BM660" s="506"/>
      <c r="BN660" s="506"/>
      <c r="BO660" s="506"/>
      <c r="BP660" s="506"/>
      <c r="BQ660" s="506"/>
      <c r="BR660" s="506"/>
      <c r="BS660" s="506"/>
      <c r="BT660" s="506"/>
      <c r="BU660" s="506"/>
      <c r="BV660" s="506"/>
      <c r="BW660" s="506"/>
      <c r="BX660" s="506"/>
      <c r="BZ660" s="506"/>
      <c r="CA660" s="506"/>
      <c r="CD660" s="506"/>
      <c r="CE660" s="506"/>
    </row>
    <row r="661" spans="1:83" ht="11.25" customHeight="1">
      <c r="A661" s="506"/>
      <c r="B661" s="507"/>
      <c r="C661" s="507"/>
      <c r="D661" s="507"/>
      <c r="E661" s="506"/>
      <c r="F661" s="506"/>
      <c r="G661" s="506"/>
      <c r="H661" s="507"/>
      <c r="I661" s="506"/>
      <c r="J661" s="506"/>
      <c r="K661" s="506"/>
      <c r="L661" s="506"/>
      <c r="M661" s="506"/>
      <c r="N661" s="506"/>
      <c r="O661" s="506"/>
      <c r="P661" s="506"/>
      <c r="Q661" s="506"/>
      <c r="R661" s="506"/>
      <c r="S661" s="506"/>
      <c r="T661" s="506"/>
      <c r="U661" s="506"/>
      <c r="V661" s="506"/>
      <c r="W661" s="506"/>
      <c r="X661" s="506"/>
      <c r="Y661" s="506"/>
      <c r="Z661" s="506"/>
      <c r="AA661" s="506"/>
      <c r="AB661" s="506"/>
      <c r="AC661" s="506"/>
      <c r="AD661" s="506"/>
      <c r="AE661" s="506"/>
      <c r="AF661" s="506"/>
      <c r="AG661" s="506"/>
      <c r="AH661" s="506"/>
      <c r="AI661" s="506"/>
      <c r="AJ661" s="507"/>
      <c r="AK661" s="506"/>
      <c r="AL661" s="506"/>
      <c r="AM661" s="506"/>
      <c r="AN661" s="506"/>
      <c r="AO661" s="506"/>
      <c r="AP661" s="506"/>
      <c r="AQ661" s="506"/>
      <c r="AR661" s="506"/>
      <c r="AS661" s="506"/>
      <c r="AT661" s="506"/>
      <c r="AU661" s="506"/>
      <c r="AV661" s="506"/>
      <c r="AW661" s="506"/>
      <c r="AX661" s="507"/>
      <c r="AY661" s="506"/>
      <c r="AZ661" s="506"/>
      <c r="BA661" s="506"/>
      <c r="BB661" s="506"/>
      <c r="BC661" s="506"/>
      <c r="BD661" s="506"/>
      <c r="BE661" s="506"/>
      <c r="BF661" s="506"/>
      <c r="BG661" s="506"/>
      <c r="BH661" s="506"/>
      <c r="BI661" s="506"/>
      <c r="BJ661" s="506"/>
      <c r="BK661" s="507"/>
      <c r="BL661" s="506"/>
      <c r="BM661" s="506"/>
      <c r="BN661" s="506"/>
      <c r="BO661" s="506"/>
      <c r="BP661" s="506"/>
      <c r="BQ661" s="506"/>
      <c r="BR661" s="506"/>
      <c r="BS661" s="506"/>
      <c r="BT661" s="506"/>
      <c r="BU661" s="506"/>
      <c r="BV661" s="506"/>
      <c r="BW661" s="506"/>
      <c r="BX661" s="506"/>
      <c r="BZ661" s="506"/>
      <c r="CA661" s="506"/>
      <c r="CD661" s="506"/>
      <c r="CE661" s="506"/>
    </row>
    <row r="662" spans="1:83" ht="11.25" customHeight="1">
      <c r="A662" s="506"/>
      <c r="B662" s="507"/>
      <c r="C662" s="507"/>
      <c r="D662" s="507"/>
      <c r="E662" s="506"/>
      <c r="F662" s="506"/>
      <c r="G662" s="506"/>
      <c r="H662" s="507"/>
      <c r="I662" s="506"/>
      <c r="J662" s="506"/>
      <c r="K662" s="506"/>
      <c r="L662" s="506"/>
      <c r="M662" s="506"/>
      <c r="N662" s="506"/>
      <c r="O662" s="506"/>
      <c r="P662" s="506"/>
      <c r="Q662" s="506"/>
      <c r="R662" s="506"/>
      <c r="S662" s="506"/>
      <c r="T662" s="506"/>
      <c r="U662" s="506"/>
      <c r="V662" s="506"/>
      <c r="W662" s="506"/>
      <c r="X662" s="506"/>
      <c r="Y662" s="506"/>
      <c r="Z662" s="506"/>
      <c r="AA662" s="506"/>
      <c r="AB662" s="506"/>
      <c r="AC662" s="506"/>
      <c r="AD662" s="506"/>
      <c r="AE662" s="506"/>
      <c r="AF662" s="506"/>
      <c r="AG662" s="506"/>
      <c r="AH662" s="506"/>
      <c r="AI662" s="506"/>
      <c r="AJ662" s="507"/>
      <c r="AK662" s="506"/>
      <c r="AL662" s="506"/>
      <c r="AM662" s="506"/>
      <c r="AN662" s="506"/>
      <c r="AO662" s="506"/>
      <c r="AP662" s="506"/>
      <c r="AQ662" s="506"/>
      <c r="AR662" s="506"/>
      <c r="AS662" s="506"/>
      <c r="AT662" s="506"/>
      <c r="AU662" s="506"/>
      <c r="AV662" s="506"/>
      <c r="AW662" s="506"/>
      <c r="AX662" s="507"/>
      <c r="AY662" s="506"/>
      <c r="AZ662" s="506"/>
      <c r="BA662" s="506"/>
      <c r="BB662" s="506"/>
      <c r="BC662" s="506"/>
      <c r="BD662" s="506"/>
      <c r="BE662" s="506"/>
      <c r="BF662" s="506"/>
      <c r="BG662" s="506"/>
      <c r="BH662" s="506"/>
      <c r="BI662" s="506"/>
      <c r="BJ662" s="506"/>
      <c r="BK662" s="507"/>
      <c r="BL662" s="506"/>
      <c r="BM662" s="506"/>
      <c r="BN662" s="506"/>
      <c r="BO662" s="506"/>
      <c r="BP662" s="506"/>
      <c r="BQ662" s="506"/>
      <c r="BR662" s="506"/>
      <c r="BS662" s="506"/>
      <c r="BT662" s="506"/>
      <c r="BU662" s="506"/>
      <c r="BV662" s="506"/>
      <c r="BW662" s="506"/>
      <c r="BX662" s="506"/>
      <c r="BZ662" s="506"/>
      <c r="CA662" s="506"/>
      <c r="CD662" s="506"/>
      <c r="CE662" s="506"/>
    </row>
    <row r="663" spans="1:83" ht="11.25" customHeight="1">
      <c r="A663" s="506"/>
      <c r="B663" s="507"/>
      <c r="C663" s="507"/>
      <c r="D663" s="507"/>
      <c r="E663" s="506"/>
      <c r="F663" s="506"/>
      <c r="G663" s="506"/>
      <c r="H663" s="507"/>
      <c r="I663" s="506"/>
      <c r="J663" s="506"/>
      <c r="K663" s="506"/>
      <c r="L663" s="506"/>
      <c r="M663" s="506"/>
      <c r="N663" s="506"/>
      <c r="O663" s="506"/>
      <c r="P663" s="506"/>
      <c r="Q663" s="506"/>
      <c r="R663" s="506"/>
      <c r="S663" s="506"/>
      <c r="T663" s="506"/>
      <c r="U663" s="506"/>
      <c r="V663" s="506"/>
      <c r="W663" s="506"/>
      <c r="X663" s="506"/>
      <c r="Y663" s="506"/>
      <c r="Z663" s="506"/>
      <c r="AA663" s="506"/>
      <c r="AB663" s="506"/>
      <c r="AC663" s="506"/>
      <c r="AD663" s="506"/>
      <c r="AE663" s="506"/>
      <c r="AF663" s="506"/>
      <c r="AG663" s="506"/>
      <c r="AH663" s="506"/>
      <c r="AI663" s="506"/>
      <c r="AJ663" s="507"/>
      <c r="AK663" s="506"/>
      <c r="AL663" s="506"/>
      <c r="AM663" s="506"/>
      <c r="AN663" s="506"/>
      <c r="AO663" s="506"/>
      <c r="AP663" s="506"/>
      <c r="AQ663" s="506"/>
      <c r="AR663" s="506"/>
      <c r="AS663" s="506"/>
      <c r="AT663" s="506"/>
      <c r="AU663" s="506"/>
      <c r="AV663" s="506"/>
      <c r="AW663" s="506"/>
      <c r="AX663" s="507"/>
      <c r="AY663" s="506"/>
      <c r="AZ663" s="506"/>
      <c r="BA663" s="506"/>
      <c r="BB663" s="506"/>
      <c r="BC663" s="506"/>
      <c r="BD663" s="506"/>
      <c r="BE663" s="506"/>
      <c r="BF663" s="506"/>
      <c r="BG663" s="506"/>
      <c r="BH663" s="506"/>
      <c r="BI663" s="506"/>
      <c r="BJ663" s="506"/>
      <c r="BK663" s="507"/>
      <c r="BL663" s="506"/>
      <c r="BM663" s="506"/>
      <c r="BN663" s="506"/>
      <c r="BO663" s="506"/>
      <c r="BP663" s="506"/>
      <c r="BQ663" s="506"/>
      <c r="BR663" s="506"/>
      <c r="BS663" s="506"/>
      <c r="BT663" s="506"/>
      <c r="BU663" s="506"/>
      <c r="BV663" s="506"/>
      <c r="BW663" s="506"/>
      <c r="BX663" s="506"/>
      <c r="BZ663" s="506"/>
      <c r="CA663" s="506"/>
      <c r="CD663" s="506"/>
      <c r="CE663" s="506"/>
    </row>
    <row r="664" spans="1:83" ht="11.25" customHeight="1">
      <c r="A664" s="506"/>
      <c r="B664" s="507"/>
      <c r="C664" s="507"/>
      <c r="D664" s="507"/>
      <c r="E664" s="506"/>
      <c r="F664" s="506"/>
      <c r="G664" s="506"/>
      <c r="H664" s="507"/>
      <c r="I664" s="506"/>
      <c r="J664" s="506"/>
      <c r="K664" s="506"/>
      <c r="L664" s="506"/>
      <c r="M664" s="506"/>
      <c r="N664" s="506"/>
      <c r="O664" s="506"/>
      <c r="P664" s="506"/>
      <c r="Q664" s="506"/>
      <c r="R664" s="506"/>
      <c r="S664" s="506"/>
      <c r="T664" s="506"/>
      <c r="U664" s="506"/>
      <c r="V664" s="506"/>
      <c r="W664" s="506"/>
      <c r="X664" s="506"/>
      <c r="Y664" s="506"/>
      <c r="Z664" s="506"/>
      <c r="AA664" s="506"/>
      <c r="AB664" s="506"/>
      <c r="AC664" s="506"/>
      <c r="AD664" s="506"/>
      <c r="AE664" s="506"/>
      <c r="AF664" s="506"/>
      <c r="AG664" s="506"/>
      <c r="AH664" s="506"/>
      <c r="AI664" s="506"/>
      <c r="AJ664" s="507"/>
      <c r="AK664" s="506"/>
      <c r="AL664" s="506"/>
      <c r="AM664" s="506"/>
      <c r="AN664" s="506"/>
      <c r="AO664" s="506"/>
      <c r="AP664" s="506"/>
      <c r="AQ664" s="506"/>
      <c r="AR664" s="506"/>
      <c r="AS664" s="506"/>
      <c r="AT664" s="506"/>
      <c r="AU664" s="506"/>
      <c r="AV664" s="506"/>
      <c r="AW664" s="506"/>
      <c r="AX664" s="507"/>
      <c r="AY664" s="506"/>
      <c r="AZ664" s="506"/>
      <c r="BA664" s="506"/>
      <c r="BB664" s="506"/>
      <c r="BC664" s="506"/>
      <c r="BD664" s="506"/>
      <c r="BE664" s="506"/>
      <c r="BF664" s="506"/>
      <c r="BG664" s="506"/>
      <c r="BH664" s="506"/>
      <c r="BI664" s="506"/>
      <c r="BJ664" s="506"/>
      <c r="BK664" s="507"/>
      <c r="BL664" s="506"/>
      <c r="BM664" s="506"/>
      <c r="BN664" s="506"/>
      <c r="BO664" s="506"/>
      <c r="BP664" s="506"/>
      <c r="BQ664" s="506"/>
      <c r="BR664" s="506"/>
      <c r="BS664" s="506"/>
      <c r="BT664" s="506"/>
      <c r="BU664" s="506"/>
      <c r="BV664" s="506"/>
      <c r="BW664" s="506"/>
      <c r="BX664" s="506"/>
      <c r="BZ664" s="506"/>
      <c r="CA664" s="506"/>
      <c r="CD664" s="506"/>
      <c r="CE664" s="506"/>
    </row>
    <row r="665" spans="1:83" ht="11.25" customHeight="1">
      <c r="A665" s="506"/>
      <c r="B665" s="507"/>
      <c r="C665" s="507"/>
      <c r="D665" s="507"/>
      <c r="E665" s="506"/>
      <c r="F665" s="506"/>
      <c r="G665" s="506"/>
      <c r="H665" s="507"/>
      <c r="I665" s="506"/>
      <c r="J665" s="506"/>
      <c r="K665" s="506"/>
      <c r="L665" s="506"/>
      <c r="M665" s="506"/>
      <c r="N665" s="506"/>
      <c r="O665" s="506"/>
      <c r="P665" s="506"/>
      <c r="Q665" s="506"/>
      <c r="R665" s="506"/>
      <c r="S665" s="506"/>
      <c r="T665" s="506"/>
      <c r="U665" s="506"/>
      <c r="V665" s="506"/>
      <c r="W665" s="506"/>
      <c r="X665" s="506"/>
      <c r="Y665" s="506"/>
      <c r="Z665" s="506"/>
      <c r="AA665" s="506"/>
      <c r="AB665" s="506"/>
      <c r="AC665" s="506"/>
      <c r="AD665" s="506"/>
      <c r="AE665" s="506"/>
      <c r="AF665" s="506"/>
      <c r="AG665" s="506"/>
      <c r="AH665" s="506"/>
      <c r="AI665" s="506"/>
      <c r="AJ665" s="507"/>
      <c r="AK665" s="506"/>
      <c r="AL665" s="506"/>
      <c r="AM665" s="506"/>
      <c r="AN665" s="506"/>
      <c r="AO665" s="506"/>
      <c r="AP665" s="506"/>
      <c r="AQ665" s="506"/>
      <c r="AR665" s="506"/>
      <c r="AS665" s="506"/>
      <c r="AT665" s="506"/>
      <c r="AU665" s="506"/>
      <c r="AV665" s="506"/>
      <c r="AW665" s="506"/>
      <c r="AX665" s="507"/>
      <c r="AY665" s="506"/>
      <c r="AZ665" s="506"/>
      <c r="BA665" s="506"/>
      <c r="BB665" s="506"/>
      <c r="BC665" s="506"/>
      <c r="BD665" s="506"/>
      <c r="BE665" s="506"/>
      <c r="BF665" s="506"/>
      <c r="BG665" s="506"/>
      <c r="BH665" s="506"/>
      <c r="BI665" s="506"/>
      <c r="BJ665" s="506"/>
      <c r="BK665" s="507"/>
      <c r="BL665" s="506"/>
      <c r="BM665" s="506"/>
      <c r="BN665" s="506"/>
      <c r="BO665" s="506"/>
      <c r="BP665" s="506"/>
      <c r="BQ665" s="506"/>
      <c r="BR665" s="506"/>
      <c r="BS665" s="506"/>
      <c r="BT665" s="506"/>
      <c r="BU665" s="506"/>
      <c r="BV665" s="506"/>
      <c r="BW665" s="506"/>
      <c r="BX665" s="506"/>
      <c r="BZ665" s="506"/>
      <c r="CA665" s="506"/>
      <c r="CD665" s="506"/>
      <c r="CE665" s="506"/>
    </row>
    <row r="666" spans="1:83" ht="11.25" customHeight="1">
      <c r="A666" s="506"/>
      <c r="B666" s="507"/>
      <c r="C666" s="507"/>
      <c r="D666" s="507"/>
      <c r="E666" s="506"/>
      <c r="F666" s="506"/>
      <c r="G666" s="506"/>
      <c r="H666" s="507"/>
      <c r="I666" s="506"/>
      <c r="J666" s="506"/>
      <c r="K666" s="506"/>
      <c r="L666" s="506"/>
      <c r="M666" s="506"/>
      <c r="N666" s="506"/>
      <c r="O666" s="506"/>
      <c r="P666" s="506"/>
      <c r="Q666" s="506"/>
      <c r="R666" s="506"/>
      <c r="S666" s="506"/>
      <c r="T666" s="506"/>
      <c r="U666" s="506"/>
      <c r="V666" s="506"/>
      <c r="W666" s="506"/>
      <c r="X666" s="506"/>
      <c r="Y666" s="506"/>
      <c r="Z666" s="506"/>
      <c r="AA666" s="506"/>
      <c r="AB666" s="506"/>
      <c r="AC666" s="506"/>
      <c r="AD666" s="506"/>
      <c r="AE666" s="506"/>
      <c r="AF666" s="506"/>
      <c r="AG666" s="506"/>
      <c r="AH666" s="506"/>
      <c r="AI666" s="506"/>
      <c r="AJ666" s="507"/>
      <c r="AK666" s="506"/>
      <c r="AL666" s="506"/>
      <c r="AM666" s="506"/>
      <c r="AN666" s="506"/>
      <c r="AO666" s="506"/>
      <c r="AP666" s="506"/>
      <c r="AQ666" s="506"/>
      <c r="AR666" s="506"/>
      <c r="AS666" s="506"/>
      <c r="AT666" s="506"/>
      <c r="AU666" s="506"/>
      <c r="AV666" s="506"/>
      <c r="AW666" s="506"/>
      <c r="AX666" s="507"/>
      <c r="AY666" s="506"/>
      <c r="AZ666" s="506"/>
      <c r="BA666" s="506"/>
      <c r="BB666" s="506"/>
      <c r="BC666" s="506"/>
      <c r="BD666" s="506"/>
      <c r="BE666" s="506"/>
      <c r="BF666" s="506"/>
      <c r="BG666" s="506"/>
      <c r="BH666" s="506"/>
      <c r="BI666" s="506"/>
      <c r="BJ666" s="506"/>
      <c r="BK666" s="507"/>
      <c r="BL666" s="506"/>
      <c r="BM666" s="506"/>
      <c r="BN666" s="506"/>
      <c r="BO666" s="506"/>
      <c r="BP666" s="506"/>
      <c r="BQ666" s="506"/>
      <c r="BR666" s="506"/>
      <c r="BS666" s="506"/>
      <c r="BT666" s="506"/>
      <c r="BU666" s="506"/>
      <c r="BV666" s="506"/>
      <c r="BW666" s="506"/>
      <c r="BX666" s="506"/>
      <c r="BZ666" s="506"/>
      <c r="CA666" s="506"/>
      <c r="CD666" s="506"/>
      <c r="CE666" s="506"/>
    </row>
    <row r="667" spans="1:83" ht="11.25" customHeight="1">
      <c r="A667" s="506"/>
      <c r="B667" s="507"/>
      <c r="C667" s="507"/>
      <c r="D667" s="507"/>
      <c r="E667" s="506"/>
      <c r="F667" s="506"/>
      <c r="G667" s="506"/>
      <c r="H667" s="507"/>
      <c r="I667" s="506"/>
      <c r="J667" s="506"/>
      <c r="K667" s="506"/>
      <c r="L667" s="506"/>
      <c r="M667" s="506"/>
      <c r="N667" s="506"/>
      <c r="O667" s="506"/>
      <c r="P667" s="506"/>
      <c r="Q667" s="506"/>
      <c r="R667" s="506"/>
      <c r="S667" s="506"/>
      <c r="T667" s="506"/>
      <c r="U667" s="506"/>
      <c r="V667" s="506"/>
      <c r="W667" s="506"/>
      <c r="X667" s="506"/>
      <c r="Y667" s="506"/>
      <c r="Z667" s="506"/>
      <c r="AA667" s="506"/>
      <c r="AB667" s="506"/>
      <c r="AC667" s="506"/>
      <c r="AD667" s="506"/>
      <c r="AE667" s="506"/>
      <c r="AF667" s="506"/>
      <c r="AG667" s="506"/>
      <c r="AH667" s="506"/>
      <c r="AI667" s="506"/>
      <c r="AJ667" s="507"/>
      <c r="AK667" s="506"/>
      <c r="AL667" s="506"/>
      <c r="AM667" s="506"/>
      <c r="AN667" s="506"/>
      <c r="AO667" s="506"/>
      <c r="AP667" s="506"/>
      <c r="AQ667" s="506"/>
      <c r="AR667" s="506"/>
      <c r="AS667" s="506"/>
      <c r="AT667" s="506"/>
      <c r="AU667" s="506"/>
      <c r="AV667" s="506"/>
      <c r="AW667" s="506"/>
      <c r="AX667" s="507"/>
      <c r="AY667" s="506"/>
      <c r="AZ667" s="506"/>
      <c r="BA667" s="506"/>
      <c r="BB667" s="506"/>
      <c r="BC667" s="506"/>
      <c r="BD667" s="506"/>
      <c r="BE667" s="506"/>
      <c r="BF667" s="506"/>
      <c r="BG667" s="506"/>
      <c r="BH667" s="506"/>
      <c r="BI667" s="506"/>
      <c r="BJ667" s="506"/>
      <c r="BK667" s="507"/>
      <c r="BL667" s="506"/>
      <c r="BM667" s="506"/>
      <c r="BN667" s="506"/>
      <c r="BO667" s="506"/>
      <c r="BP667" s="506"/>
      <c r="BQ667" s="506"/>
      <c r="BR667" s="506"/>
      <c r="BS667" s="506"/>
      <c r="BT667" s="506"/>
      <c r="BU667" s="506"/>
      <c r="BV667" s="506"/>
      <c r="BW667" s="506"/>
      <c r="BX667" s="506"/>
      <c r="BZ667" s="506"/>
      <c r="CA667" s="506"/>
      <c r="CD667" s="506"/>
      <c r="CE667" s="506"/>
    </row>
    <row r="668" spans="1:83" ht="11.25" customHeight="1">
      <c r="A668" s="506"/>
      <c r="B668" s="507"/>
      <c r="C668" s="507"/>
      <c r="D668" s="507"/>
      <c r="E668" s="506"/>
      <c r="F668" s="506"/>
      <c r="G668" s="506"/>
      <c r="H668" s="507"/>
      <c r="I668" s="506"/>
      <c r="J668" s="506"/>
      <c r="K668" s="506"/>
      <c r="L668" s="506"/>
      <c r="M668" s="506"/>
      <c r="N668" s="506"/>
      <c r="O668" s="506"/>
      <c r="P668" s="506"/>
      <c r="Q668" s="506"/>
      <c r="R668" s="506"/>
      <c r="S668" s="506"/>
      <c r="T668" s="506"/>
      <c r="U668" s="506"/>
      <c r="V668" s="506"/>
      <c r="W668" s="506"/>
      <c r="X668" s="506"/>
      <c r="Y668" s="506"/>
      <c r="Z668" s="506"/>
      <c r="AA668" s="506"/>
      <c r="AB668" s="506"/>
      <c r="AC668" s="506"/>
      <c r="AD668" s="506"/>
      <c r="AE668" s="506"/>
      <c r="AF668" s="506"/>
      <c r="AG668" s="506"/>
      <c r="AH668" s="506"/>
      <c r="AI668" s="506"/>
      <c r="AJ668" s="507"/>
      <c r="AK668" s="506"/>
      <c r="AL668" s="506"/>
      <c r="AM668" s="506"/>
      <c r="AN668" s="506"/>
      <c r="AO668" s="506"/>
      <c r="AP668" s="506"/>
      <c r="AQ668" s="506"/>
      <c r="AR668" s="506"/>
      <c r="AS668" s="506"/>
      <c r="AT668" s="506"/>
      <c r="AU668" s="506"/>
      <c r="AV668" s="506"/>
      <c r="AW668" s="506"/>
      <c r="AX668" s="507"/>
      <c r="AY668" s="506"/>
      <c r="AZ668" s="506"/>
      <c r="BA668" s="506"/>
      <c r="BB668" s="506"/>
      <c r="BC668" s="506"/>
      <c r="BD668" s="506"/>
      <c r="BE668" s="506"/>
      <c r="BF668" s="506"/>
      <c r="BG668" s="506"/>
      <c r="BH668" s="506"/>
      <c r="BI668" s="506"/>
      <c r="BJ668" s="506"/>
      <c r="BK668" s="507"/>
      <c r="BL668" s="506"/>
      <c r="BM668" s="506"/>
      <c r="BN668" s="506"/>
      <c r="BO668" s="506"/>
      <c r="BP668" s="506"/>
      <c r="BQ668" s="506"/>
      <c r="BR668" s="506"/>
      <c r="BS668" s="506"/>
      <c r="BT668" s="506"/>
      <c r="BU668" s="506"/>
      <c r="BV668" s="506"/>
      <c r="BW668" s="506"/>
      <c r="BX668" s="506"/>
      <c r="BZ668" s="506"/>
      <c r="CA668" s="506"/>
      <c r="CD668" s="506"/>
      <c r="CE668" s="506"/>
    </row>
    <row r="669" spans="1:83" ht="11.25" customHeight="1">
      <c r="A669" s="506"/>
      <c r="B669" s="507"/>
      <c r="C669" s="507"/>
      <c r="D669" s="507"/>
      <c r="E669" s="506"/>
      <c r="F669" s="506"/>
      <c r="G669" s="506"/>
      <c r="H669" s="507"/>
      <c r="I669" s="506"/>
      <c r="J669" s="506"/>
      <c r="K669" s="506"/>
      <c r="L669" s="506"/>
      <c r="M669" s="506"/>
      <c r="N669" s="506"/>
      <c r="O669" s="506"/>
      <c r="P669" s="506"/>
      <c r="Q669" s="506"/>
      <c r="R669" s="506"/>
      <c r="S669" s="506"/>
      <c r="T669" s="506"/>
      <c r="U669" s="506"/>
      <c r="V669" s="506"/>
      <c r="W669" s="506"/>
      <c r="X669" s="506"/>
      <c r="Y669" s="506"/>
      <c r="Z669" s="506"/>
      <c r="AA669" s="506"/>
      <c r="AB669" s="506"/>
      <c r="AC669" s="506"/>
      <c r="AD669" s="506"/>
      <c r="AE669" s="506"/>
      <c r="AF669" s="506"/>
      <c r="AG669" s="506"/>
      <c r="AH669" s="506"/>
      <c r="AI669" s="506"/>
      <c r="AJ669" s="507"/>
      <c r="AK669" s="506"/>
      <c r="AL669" s="506"/>
      <c r="AM669" s="506"/>
      <c r="AN669" s="506"/>
      <c r="AO669" s="506"/>
      <c r="AP669" s="506"/>
      <c r="AQ669" s="506"/>
      <c r="AR669" s="506"/>
      <c r="AS669" s="506"/>
      <c r="AT669" s="506"/>
      <c r="AU669" s="506"/>
      <c r="AV669" s="506"/>
      <c r="AW669" s="506"/>
      <c r="AX669" s="507"/>
      <c r="AY669" s="506"/>
      <c r="AZ669" s="506"/>
      <c r="BA669" s="506"/>
      <c r="BB669" s="506"/>
      <c r="BC669" s="506"/>
      <c r="BD669" s="506"/>
      <c r="BE669" s="506"/>
      <c r="BF669" s="506"/>
      <c r="BG669" s="506"/>
      <c r="BH669" s="506"/>
      <c r="BI669" s="506"/>
      <c r="BJ669" s="506"/>
      <c r="BK669" s="507"/>
      <c r="BL669" s="506"/>
      <c r="BM669" s="506"/>
      <c r="BN669" s="506"/>
      <c r="BO669" s="506"/>
      <c r="BP669" s="506"/>
      <c r="BQ669" s="506"/>
      <c r="BR669" s="506"/>
      <c r="BS669" s="506"/>
      <c r="BT669" s="506"/>
      <c r="BU669" s="506"/>
      <c r="BV669" s="506"/>
      <c r="BW669" s="506"/>
      <c r="BX669" s="506"/>
      <c r="BZ669" s="506"/>
      <c r="CA669" s="506"/>
      <c r="CD669" s="506"/>
      <c r="CE669" s="506"/>
    </row>
    <row r="670" spans="1:83" ht="11.25" customHeight="1">
      <c r="A670" s="506"/>
      <c r="B670" s="507"/>
      <c r="C670" s="507"/>
      <c r="D670" s="507"/>
      <c r="E670" s="506"/>
      <c r="F670" s="506"/>
      <c r="G670" s="506"/>
      <c r="H670" s="507"/>
      <c r="I670" s="506"/>
      <c r="J670" s="506"/>
      <c r="K670" s="506"/>
      <c r="L670" s="506"/>
      <c r="M670" s="506"/>
      <c r="N670" s="506"/>
      <c r="O670" s="506"/>
      <c r="P670" s="506"/>
      <c r="Q670" s="506"/>
      <c r="R670" s="506"/>
      <c r="S670" s="506"/>
      <c r="T670" s="506"/>
      <c r="U670" s="506"/>
      <c r="V670" s="506"/>
      <c r="W670" s="506"/>
      <c r="X670" s="506"/>
      <c r="Y670" s="506"/>
      <c r="Z670" s="506"/>
      <c r="AA670" s="506"/>
      <c r="AB670" s="506"/>
      <c r="AC670" s="506"/>
      <c r="AD670" s="506"/>
      <c r="AE670" s="506"/>
      <c r="AF670" s="506"/>
      <c r="AG670" s="506"/>
      <c r="AH670" s="506"/>
      <c r="AI670" s="506"/>
      <c r="AJ670" s="507"/>
      <c r="AK670" s="506"/>
      <c r="AL670" s="506"/>
      <c r="AM670" s="506"/>
      <c r="AN670" s="506"/>
      <c r="AO670" s="506"/>
      <c r="AP670" s="506"/>
      <c r="AQ670" s="506"/>
      <c r="AR670" s="506"/>
      <c r="AS670" s="506"/>
      <c r="AT670" s="506"/>
      <c r="AU670" s="506"/>
      <c r="AV670" s="506"/>
      <c r="AW670" s="506"/>
      <c r="AX670" s="507"/>
      <c r="AY670" s="506"/>
      <c r="AZ670" s="506"/>
      <c r="BA670" s="506"/>
      <c r="BB670" s="506"/>
      <c r="BC670" s="506"/>
      <c r="BD670" s="506"/>
      <c r="BE670" s="506"/>
      <c r="BF670" s="506"/>
      <c r="BG670" s="506"/>
      <c r="BH670" s="506"/>
      <c r="BI670" s="506"/>
      <c r="BJ670" s="506"/>
      <c r="BK670" s="507"/>
      <c r="BL670" s="506"/>
      <c r="BM670" s="506"/>
      <c r="BN670" s="506"/>
      <c r="BO670" s="506"/>
      <c r="BP670" s="506"/>
      <c r="BQ670" s="506"/>
      <c r="BR670" s="506"/>
      <c r="BS670" s="506"/>
      <c r="BT670" s="506"/>
      <c r="BU670" s="506"/>
      <c r="BV670" s="506"/>
      <c r="BW670" s="506"/>
      <c r="BX670" s="506"/>
      <c r="BZ670" s="506"/>
      <c r="CA670" s="506"/>
      <c r="CD670" s="506"/>
      <c r="CE670" s="506"/>
    </row>
    <row r="671" spans="1:83" ht="11.25" customHeight="1">
      <c r="A671" s="506"/>
      <c r="B671" s="507"/>
      <c r="C671" s="507"/>
      <c r="D671" s="507"/>
      <c r="E671" s="506"/>
      <c r="F671" s="506"/>
      <c r="G671" s="506"/>
      <c r="H671" s="507"/>
      <c r="I671" s="506"/>
      <c r="J671" s="506"/>
      <c r="K671" s="506"/>
      <c r="L671" s="506"/>
      <c r="M671" s="506"/>
      <c r="N671" s="506"/>
      <c r="O671" s="506"/>
      <c r="P671" s="506"/>
      <c r="Q671" s="506"/>
      <c r="R671" s="506"/>
      <c r="S671" s="506"/>
      <c r="T671" s="506"/>
      <c r="U671" s="506"/>
      <c r="V671" s="506"/>
      <c r="W671" s="506"/>
      <c r="X671" s="506"/>
      <c r="Y671" s="506"/>
      <c r="Z671" s="506"/>
      <c r="AA671" s="506"/>
      <c r="AB671" s="506"/>
      <c r="AC671" s="506"/>
      <c r="AD671" s="506"/>
      <c r="AE671" s="506"/>
      <c r="AF671" s="506"/>
      <c r="AG671" s="506"/>
      <c r="AH671" s="506"/>
      <c r="AI671" s="506"/>
      <c r="AJ671" s="507"/>
      <c r="AK671" s="506"/>
      <c r="AL671" s="506"/>
      <c r="AM671" s="506"/>
      <c r="AN671" s="506"/>
      <c r="AO671" s="506"/>
      <c r="AP671" s="506"/>
      <c r="AQ671" s="506"/>
      <c r="AR671" s="506"/>
      <c r="AS671" s="506"/>
      <c r="AT671" s="506"/>
      <c r="AU671" s="506"/>
      <c r="AV671" s="506"/>
      <c r="AW671" s="506"/>
      <c r="AX671" s="507"/>
      <c r="AY671" s="506"/>
      <c r="AZ671" s="506"/>
      <c r="BA671" s="506"/>
      <c r="BB671" s="506"/>
      <c r="BC671" s="506"/>
      <c r="BD671" s="506"/>
      <c r="BE671" s="506"/>
      <c r="BF671" s="506"/>
      <c r="BG671" s="506"/>
      <c r="BH671" s="506"/>
      <c r="BI671" s="506"/>
      <c r="BJ671" s="506"/>
      <c r="BK671" s="507"/>
      <c r="BL671" s="506"/>
      <c r="BM671" s="506"/>
      <c r="BN671" s="506"/>
      <c r="BO671" s="506"/>
      <c r="BP671" s="506"/>
      <c r="BQ671" s="506"/>
      <c r="BR671" s="506"/>
      <c r="BS671" s="506"/>
      <c r="BT671" s="506"/>
      <c r="BU671" s="506"/>
      <c r="BV671" s="506"/>
      <c r="BW671" s="506"/>
      <c r="BX671" s="506"/>
      <c r="BZ671" s="506"/>
      <c r="CA671" s="506"/>
      <c r="CD671" s="506"/>
      <c r="CE671" s="506"/>
    </row>
    <row r="672" spans="1:83" ht="11.25" customHeight="1">
      <c r="A672" s="506"/>
      <c r="B672" s="507"/>
      <c r="C672" s="507"/>
      <c r="D672" s="507"/>
      <c r="E672" s="506"/>
      <c r="F672" s="506"/>
      <c r="G672" s="506"/>
      <c r="H672" s="507"/>
      <c r="I672" s="506"/>
      <c r="J672" s="506"/>
      <c r="K672" s="506"/>
      <c r="L672" s="506"/>
      <c r="M672" s="506"/>
      <c r="N672" s="506"/>
      <c r="O672" s="506"/>
      <c r="P672" s="506"/>
      <c r="Q672" s="506"/>
      <c r="R672" s="506"/>
      <c r="S672" s="506"/>
      <c r="T672" s="506"/>
      <c r="U672" s="506"/>
      <c r="V672" s="506"/>
      <c r="W672" s="506"/>
      <c r="X672" s="506"/>
      <c r="Y672" s="506"/>
      <c r="Z672" s="506"/>
      <c r="AA672" s="506"/>
      <c r="AB672" s="506"/>
      <c r="AC672" s="506"/>
      <c r="AD672" s="506"/>
      <c r="AE672" s="506"/>
      <c r="AF672" s="506"/>
      <c r="AG672" s="506"/>
      <c r="AH672" s="506"/>
      <c r="AI672" s="506"/>
      <c r="AJ672" s="507"/>
      <c r="AK672" s="506"/>
      <c r="AL672" s="506"/>
      <c r="AM672" s="506"/>
      <c r="AN672" s="506"/>
      <c r="AO672" s="506"/>
      <c r="AP672" s="506"/>
      <c r="AQ672" s="506"/>
      <c r="AR672" s="506"/>
      <c r="AS672" s="506"/>
      <c r="AT672" s="506"/>
      <c r="AU672" s="506"/>
      <c r="AV672" s="506"/>
      <c r="AW672" s="506"/>
      <c r="AX672" s="507"/>
      <c r="AY672" s="506"/>
      <c r="AZ672" s="506"/>
      <c r="BA672" s="506"/>
      <c r="BB672" s="506"/>
      <c r="BC672" s="506"/>
      <c r="BD672" s="506"/>
      <c r="BE672" s="506"/>
      <c r="BF672" s="506"/>
      <c r="BG672" s="506"/>
      <c r="BH672" s="506"/>
      <c r="BI672" s="506"/>
      <c r="BJ672" s="506"/>
      <c r="BK672" s="507"/>
      <c r="BL672" s="506"/>
      <c r="BM672" s="506"/>
      <c r="BN672" s="506"/>
      <c r="BO672" s="506"/>
      <c r="BP672" s="506"/>
      <c r="BQ672" s="506"/>
      <c r="BR672" s="506"/>
      <c r="BS672" s="506"/>
      <c r="BT672" s="506"/>
      <c r="BU672" s="506"/>
      <c r="BV672" s="506"/>
      <c r="BW672" s="506"/>
      <c r="BX672" s="506"/>
      <c r="BZ672" s="506"/>
      <c r="CA672" s="506"/>
      <c r="CD672" s="506"/>
      <c r="CE672" s="506"/>
    </row>
    <row r="673" spans="1:83" ht="11.25" customHeight="1">
      <c r="A673" s="506"/>
      <c r="B673" s="507"/>
      <c r="C673" s="507"/>
      <c r="D673" s="507"/>
      <c r="E673" s="506"/>
      <c r="F673" s="506"/>
      <c r="G673" s="506"/>
      <c r="H673" s="507"/>
      <c r="I673" s="506"/>
      <c r="J673" s="506"/>
      <c r="K673" s="506"/>
      <c r="L673" s="506"/>
      <c r="M673" s="506"/>
      <c r="N673" s="506"/>
      <c r="O673" s="506"/>
      <c r="P673" s="506"/>
      <c r="Q673" s="506"/>
      <c r="R673" s="506"/>
      <c r="S673" s="506"/>
      <c r="T673" s="506"/>
      <c r="U673" s="506"/>
      <c r="V673" s="506"/>
      <c r="W673" s="506"/>
      <c r="X673" s="506"/>
      <c r="Y673" s="506"/>
      <c r="Z673" s="506"/>
      <c r="AA673" s="506"/>
      <c r="AB673" s="506"/>
      <c r="AC673" s="506"/>
      <c r="AD673" s="506"/>
      <c r="AE673" s="506"/>
      <c r="AF673" s="506"/>
      <c r="AG673" s="506"/>
      <c r="AH673" s="506"/>
      <c r="AI673" s="506"/>
      <c r="AJ673" s="507"/>
      <c r="AK673" s="506"/>
      <c r="AL673" s="506"/>
      <c r="AM673" s="506"/>
      <c r="AN673" s="506"/>
      <c r="AO673" s="506"/>
      <c r="AP673" s="506"/>
      <c r="AQ673" s="506"/>
      <c r="AR673" s="506"/>
      <c r="AS673" s="506"/>
      <c r="AT673" s="506"/>
      <c r="AU673" s="506"/>
      <c r="AV673" s="506"/>
      <c r="AW673" s="506"/>
      <c r="AX673" s="507"/>
      <c r="AY673" s="506"/>
      <c r="AZ673" s="506"/>
      <c r="BA673" s="506"/>
      <c r="BB673" s="506"/>
      <c r="BC673" s="506"/>
      <c r="BD673" s="506"/>
      <c r="BE673" s="506"/>
      <c r="BF673" s="506"/>
      <c r="BG673" s="506"/>
      <c r="BH673" s="506"/>
      <c r="BI673" s="506"/>
      <c r="BJ673" s="506"/>
      <c r="BK673" s="507"/>
      <c r="BL673" s="506"/>
      <c r="BM673" s="506"/>
      <c r="BN673" s="506"/>
      <c r="BO673" s="506"/>
      <c r="BP673" s="506"/>
      <c r="BQ673" s="506"/>
      <c r="BR673" s="506"/>
      <c r="BS673" s="506"/>
      <c r="BT673" s="506"/>
      <c r="BU673" s="506"/>
      <c r="BV673" s="506"/>
      <c r="BW673" s="506"/>
      <c r="BX673" s="506"/>
      <c r="BZ673" s="506"/>
      <c r="CA673" s="506"/>
      <c r="CD673" s="506"/>
      <c r="CE673" s="506"/>
    </row>
    <row r="674" spans="1:83" ht="11.25" customHeight="1">
      <c r="A674" s="506"/>
      <c r="B674" s="507"/>
      <c r="C674" s="507"/>
      <c r="D674" s="507"/>
      <c r="E674" s="506"/>
      <c r="F674" s="506"/>
      <c r="G674" s="506"/>
      <c r="H674" s="507"/>
      <c r="I674" s="506"/>
      <c r="J674" s="506"/>
      <c r="K674" s="506"/>
      <c r="L674" s="506"/>
      <c r="M674" s="506"/>
      <c r="N674" s="506"/>
      <c r="O674" s="506"/>
      <c r="P674" s="506"/>
      <c r="Q674" s="506"/>
      <c r="R674" s="506"/>
      <c r="S674" s="506"/>
      <c r="T674" s="506"/>
      <c r="U674" s="506"/>
      <c r="V674" s="506"/>
      <c r="W674" s="506"/>
      <c r="X674" s="506"/>
      <c r="Y674" s="506"/>
      <c r="Z674" s="506"/>
      <c r="AA674" s="506"/>
      <c r="AB674" s="506"/>
      <c r="AC674" s="506"/>
      <c r="AD674" s="506"/>
      <c r="AE674" s="506"/>
      <c r="AF674" s="506"/>
      <c r="AG674" s="506"/>
      <c r="AH674" s="506"/>
      <c r="AI674" s="506"/>
      <c r="AJ674" s="507"/>
      <c r="AK674" s="506"/>
      <c r="AL674" s="506"/>
      <c r="AM674" s="506"/>
      <c r="AN674" s="506"/>
      <c r="AO674" s="506"/>
      <c r="AP674" s="506"/>
      <c r="AQ674" s="506"/>
      <c r="AR674" s="506"/>
      <c r="AS674" s="506"/>
      <c r="AT674" s="506"/>
      <c r="AU674" s="506"/>
      <c r="AV674" s="506"/>
      <c r="AW674" s="506"/>
      <c r="AX674" s="507"/>
      <c r="AY674" s="506"/>
      <c r="AZ674" s="506"/>
      <c r="BA674" s="506"/>
      <c r="BB674" s="506"/>
      <c r="BC674" s="506"/>
      <c r="BD674" s="506"/>
      <c r="BE674" s="506"/>
      <c r="BF674" s="506"/>
      <c r="BG674" s="506"/>
      <c r="BH674" s="506"/>
      <c r="BI674" s="506"/>
      <c r="BJ674" s="506"/>
      <c r="BK674" s="507"/>
      <c r="BL674" s="506"/>
      <c r="BM674" s="506"/>
      <c r="BN674" s="506"/>
      <c r="BO674" s="506"/>
      <c r="BP674" s="506"/>
      <c r="BQ674" s="506"/>
      <c r="BR674" s="506"/>
      <c r="BS674" s="506"/>
      <c r="BT674" s="506"/>
      <c r="BU674" s="506"/>
      <c r="BV674" s="506"/>
      <c r="BW674" s="506"/>
      <c r="BX674" s="506"/>
      <c r="BZ674" s="506"/>
      <c r="CA674" s="506"/>
      <c r="CD674" s="506"/>
      <c r="CE674" s="506"/>
    </row>
    <row r="675" spans="1:83" ht="11.25" customHeight="1">
      <c r="A675" s="506"/>
      <c r="B675" s="507"/>
      <c r="C675" s="507"/>
      <c r="D675" s="507"/>
      <c r="E675" s="506"/>
      <c r="F675" s="506"/>
      <c r="G675" s="506"/>
      <c r="H675" s="507"/>
      <c r="I675" s="506"/>
      <c r="J675" s="506"/>
      <c r="K675" s="506"/>
      <c r="L675" s="506"/>
      <c r="M675" s="506"/>
      <c r="N675" s="506"/>
      <c r="O675" s="506"/>
      <c r="P675" s="506"/>
      <c r="Q675" s="506"/>
      <c r="R675" s="506"/>
      <c r="S675" s="506"/>
      <c r="T675" s="506"/>
      <c r="U675" s="506"/>
      <c r="V675" s="506"/>
      <c r="W675" s="506"/>
      <c r="X675" s="506"/>
      <c r="Y675" s="506"/>
      <c r="Z675" s="506"/>
      <c r="AA675" s="506"/>
      <c r="AB675" s="506"/>
      <c r="AC675" s="506"/>
      <c r="AD675" s="506"/>
      <c r="AE675" s="506"/>
      <c r="AF675" s="506"/>
      <c r="AG675" s="506"/>
      <c r="AH675" s="506"/>
      <c r="AI675" s="506"/>
      <c r="AJ675" s="507"/>
      <c r="AK675" s="506"/>
      <c r="AL675" s="506"/>
      <c r="AM675" s="506"/>
      <c r="AN675" s="506"/>
      <c r="AO675" s="506"/>
      <c r="AP675" s="506"/>
      <c r="AQ675" s="506"/>
      <c r="AR675" s="506"/>
      <c r="AS675" s="506"/>
      <c r="AT675" s="506"/>
      <c r="AU675" s="506"/>
      <c r="AV675" s="506"/>
      <c r="AW675" s="506"/>
      <c r="AX675" s="507"/>
      <c r="AY675" s="506"/>
      <c r="AZ675" s="506"/>
      <c r="BA675" s="506"/>
      <c r="BB675" s="506"/>
      <c r="BC675" s="506"/>
      <c r="BD675" s="506"/>
      <c r="BE675" s="506"/>
      <c r="BF675" s="506"/>
      <c r="BG675" s="506"/>
      <c r="BH675" s="506"/>
      <c r="BI675" s="506"/>
      <c r="BJ675" s="506"/>
      <c r="BK675" s="507"/>
      <c r="BL675" s="506"/>
      <c r="BM675" s="506"/>
      <c r="BN675" s="506"/>
      <c r="BO675" s="506"/>
      <c r="BP675" s="506"/>
      <c r="BQ675" s="506"/>
      <c r="BR675" s="506"/>
      <c r="BS675" s="506"/>
      <c r="BT675" s="506"/>
      <c r="BU675" s="506"/>
      <c r="BV675" s="506"/>
      <c r="BW675" s="506"/>
      <c r="BX675" s="506"/>
      <c r="BZ675" s="506"/>
      <c r="CA675" s="506"/>
      <c r="CD675" s="506"/>
      <c r="CE675" s="506"/>
    </row>
    <row r="676" spans="1:83" ht="11.25" customHeight="1">
      <c r="A676" s="506"/>
      <c r="B676" s="507"/>
      <c r="C676" s="507"/>
      <c r="D676" s="507"/>
      <c r="E676" s="506"/>
      <c r="F676" s="506"/>
      <c r="G676" s="506"/>
      <c r="H676" s="507"/>
      <c r="I676" s="506"/>
      <c r="J676" s="506"/>
      <c r="K676" s="506"/>
      <c r="L676" s="506"/>
      <c r="M676" s="506"/>
      <c r="N676" s="506"/>
      <c r="O676" s="506"/>
      <c r="P676" s="506"/>
      <c r="Q676" s="506"/>
      <c r="R676" s="506"/>
      <c r="S676" s="506"/>
      <c r="T676" s="506"/>
      <c r="U676" s="506"/>
      <c r="V676" s="506"/>
      <c r="W676" s="506"/>
      <c r="X676" s="506"/>
      <c r="Y676" s="506"/>
      <c r="Z676" s="506"/>
      <c r="AA676" s="506"/>
      <c r="AB676" s="506"/>
      <c r="AC676" s="506"/>
      <c r="AD676" s="506"/>
      <c r="AE676" s="506"/>
      <c r="AF676" s="506"/>
      <c r="AG676" s="506"/>
      <c r="AH676" s="506"/>
      <c r="AI676" s="506"/>
      <c r="AJ676" s="507"/>
      <c r="AK676" s="506"/>
      <c r="AL676" s="506"/>
      <c r="AM676" s="506"/>
      <c r="AN676" s="506"/>
      <c r="AO676" s="506"/>
      <c r="AP676" s="506"/>
      <c r="AQ676" s="506"/>
      <c r="AR676" s="506"/>
      <c r="AS676" s="506"/>
      <c r="AT676" s="506"/>
      <c r="AU676" s="506"/>
      <c r="AV676" s="506"/>
      <c r="AW676" s="506"/>
      <c r="AX676" s="507"/>
      <c r="AY676" s="506"/>
      <c r="AZ676" s="506"/>
      <c r="BA676" s="506"/>
      <c r="BB676" s="506"/>
      <c r="BC676" s="506"/>
      <c r="BD676" s="506"/>
      <c r="BE676" s="506"/>
      <c r="BF676" s="506"/>
      <c r="BG676" s="506"/>
      <c r="BH676" s="506"/>
      <c r="BI676" s="506"/>
      <c r="BJ676" s="506"/>
      <c r="BK676" s="507"/>
      <c r="BL676" s="506"/>
      <c r="BM676" s="506"/>
      <c r="BN676" s="506"/>
      <c r="BO676" s="506"/>
      <c r="BP676" s="506"/>
      <c r="BQ676" s="506"/>
      <c r="BR676" s="506"/>
      <c r="BS676" s="506"/>
      <c r="BT676" s="506"/>
      <c r="BU676" s="506"/>
      <c r="BV676" s="506"/>
      <c r="BW676" s="506"/>
      <c r="BX676" s="506"/>
      <c r="BZ676" s="506"/>
      <c r="CA676" s="506"/>
      <c r="CD676" s="506"/>
      <c r="CE676" s="506"/>
    </row>
    <row r="677" spans="1:83" ht="11.25" customHeight="1">
      <c r="A677" s="506"/>
      <c r="B677" s="507"/>
      <c r="C677" s="507"/>
      <c r="D677" s="507"/>
      <c r="E677" s="506"/>
      <c r="F677" s="506"/>
      <c r="G677" s="506"/>
      <c r="H677" s="507"/>
      <c r="I677" s="506"/>
      <c r="J677" s="506"/>
      <c r="K677" s="506"/>
      <c r="L677" s="506"/>
      <c r="M677" s="506"/>
      <c r="N677" s="506"/>
      <c r="O677" s="506"/>
      <c r="P677" s="506"/>
      <c r="Q677" s="506"/>
      <c r="R677" s="506"/>
      <c r="S677" s="506"/>
      <c r="T677" s="506"/>
      <c r="U677" s="506"/>
      <c r="V677" s="506"/>
      <c r="W677" s="506"/>
      <c r="X677" s="506"/>
      <c r="Y677" s="506"/>
      <c r="Z677" s="506"/>
      <c r="AA677" s="506"/>
      <c r="AB677" s="506"/>
      <c r="AC677" s="506"/>
      <c r="AD677" s="506"/>
      <c r="AE677" s="506"/>
      <c r="AF677" s="506"/>
      <c r="AG677" s="506"/>
      <c r="AH677" s="506"/>
      <c r="AI677" s="506"/>
      <c r="AJ677" s="507"/>
      <c r="AK677" s="506"/>
      <c r="AL677" s="506"/>
      <c r="AM677" s="506"/>
      <c r="AN677" s="506"/>
      <c r="AO677" s="506"/>
      <c r="AP677" s="506"/>
      <c r="AQ677" s="506"/>
      <c r="AR677" s="506"/>
      <c r="AS677" s="506"/>
      <c r="AT677" s="506"/>
      <c r="AU677" s="506"/>
      <c r="AV677" s="506"/>
      <c r="AW677" s="506"/>
      <c r="AX677" s="507"/>
      <c r="AY677" s="506"/>
      <c r="AZ677" s="506"/>
      <c r="BA677" s="506"/>
      <c r="BB677" s="506"/>
      <c r="BC677" s="506"/>
      <c r="BD677" s="506"/>
      <c r="BE677" s="506"/>
      <c r="BF677" s="506"/>
      <c r="BG677" s="506"/>
      <c r="BH677" s="506"/>
      <c r="BI677" s="506"/>
      <c r="BJ677" s="506"/>
      <c r="BK677" s="507"/>
      <c r="BL677" s="506"/>
      <c r="BM677" s="506"/>
      <c r="BN677" s="506"/>
      <c r="BO677" s="506"/>
      <c r="BP677" s="506"/>
      <c r="BQ677" s="506"/>
      <c r="BR677" s="506"/>
      <c r="BS677" s="506"/>
      <c r="BT677" s="506"/>
      <c r="BU677" s="506"/>
      <c r="BV677" s="506"/>
      <c r="BW677" s="506"/>
      <c r="BX677" s="506"/>
      <c r="BZ677" s="506"/>
      <c r="CA677" s="506"/>
      <c r="CD677" s="506"/>
      <c r="CE677" s="506"/>
    </row>
    <row r="678" spans="1:83" ht="11.25" customHeight="1">
      <c r="A678" s="506"/>
      <c r="B678" s="507"/>
      <c r="C678" s="507"/>
      <c r="D678" s="507"/>
      <c r="E678" s="506"/>
      <c r="F678" s="506"/>
      <c r="G678" s="506"/>
      <c r="H678" s="507"/>
      <c r="I678" s="506"/>
      <c r="J678" s="506"/>
      <c r="K678" s="506"/>
      <c r="L678" s="506"/>
      <c r="M678" s="506"/>
      <c r="N678" s="506"/>
      <c r="O678" s="506"/>
      <c r="P678" s="506"/>
      <c r="Q678" s="506"/>
      <c r="R678" s="506"/>
      <c r="S678" s="506"/>
      <c r="T678" s="506"/>
      <c r="U678" s="506"/>
      <c r="V678" s="506"/>
      <c r="W678" s="506"/>
      <c r="X678" s="506"/>
      <c r="Y678" s="506"/>
      <c r="Z678" s="506"/>
      <c r="AA678" s="506"/>
      <c r="AB678" s="506"/>
      <c r="AC678" s="506"/>
      <c r="AD678" s="506"/>
      <c r="AE678" s="506"/>
      <c r="AF678" s="506"/>
      <c r="AG678" s="506"/>
      <c r="AH678" s="506"/>
      <c r="AI678" s="506"/>
      <c r="AJ678" s="507"/>
      <c r="AK678" s="506"/>
      <c r="AL678" s="506"/>
      <c r="AM678" s="506"/>
      <c r="AN678" s="506"/>
      <c r="AO678" s="506"/>
      <c r="AP678" s="506"/>
      <c r="AQ678" s="506"/>
      <c r="AR678" s="506"/>
      <c r="AS678" s="506"/>
      <c r="AT678" s="506"/>
      <c r="AU678" s="506"/>
      <c r="AV678" s="506"/>
      <c r="AW678" s="506"/>
      <c r="AX678" s="507"/>
      <c r="AY678" s="506"/>
      <c r="AZ678" s="506"/>
      <c r="BA678" s="506"/>
      <c r="BB678" s="506"/>
      <c r="BC678" s="506"/>
      <c r="BD678" s="506"/>
      <c r="BE678" s="506"/>
      <c r="BF678" s="506"/>
      <c r="BG678" s="506"/>
      <c r="BH678" s="506"/>
      <c r="BI678" s="506"/>
      <c r="BJ678" s="506"/>
      <c r="BK678" s="507"/>
      <c r="BL678" s="506"/>
      <c r="BM678" s="506"/>
      <c r="BN678" s="506"/>
      <c r="BO678" s="506"/>
      <c r="BP678" s="506"/>
      <c r="BQ678" s="506"/>
      <c r="BR678" s="506"/>
      <c r="BS678" s="506"/>
      <c r="BT678" s="506"/>
      <c r="BU678" s="506"/>
      <c r="BV678" s="506"/>
      <c r="BW678" s="506"/>
      <c r="BX678" s="506"/>
      <c r="BZ678" s="506"/>
      <c r="CA678" s="506"/>
      <c r="CD678" s="506"/>
      <c r="CE678" s="506"/>
    </row>
    <row r="679" spans="1:83" ht="11.25" customHeight="1">
      <c r="A679" s="506"/>
      <c r="B679" s="507"/>
      <c r="C679" s="507"/>
      <c r="D679" s="507"/>
      <c r="E679" s="506"/>
      <c r="F679" s="506"/>
      <c r="G679" s="506"/>
      <c r="H679" s="507"/>
      <c r="I679" s="506"/>
      <c r="J679" s="506"/>
      <c r="K679" s="506"/>
      <c r="L679" s="506"/>
      <c r="M679" s="506"/>
      <c r="N679" s="506"/>
      <c r="O679" s="506"/>
      <c r="P679" s="506"/>
      <c r="Q679" s="506"/>
      <c r="R679" s="506"/>
      <c r="S679" s="506"/>
      <c r="T679" s="506"/>
      <c r="U679" s="506"/>
      <c r="V679" s="506"/>
      <c r="W679" s="506"/>
      <c r="X679" s="506"/>
      <c r="Y679" s="506"/>
      <c r="Z679" s="506"/>
      <c r="AA679" s="506"/>
      <c r="AB679" s="506"/>
      <c r="AC679" s="506"/>
      <c r="AD679" s="506"/>
      <c r="AE679" s="506"/>
      <c r="AF679" s="506"/>
      <c r="AG679" s="506"/>
      <c r="AH679" s="506"/>
      <c r="AI679" s="506"/>
      <c r="AJ679" s="507"/>
      <c r="AK679" s="506"/>
      <c r="AL679" s="506"/>
      <c r="AM679" s="506"/>
      <c r="AN679" s="506"/>
      <c r="AO679" s="506"/>
      <c r="AP679" s="506"/>
      <c r="AQ679" s="506"/>
      <c r="AR679" s="506"/>
      <c r="AS679" s="506"/>
      <c r="AT679" s="506"/>
      <c r="AU679" s="506"/>
      <c r="AV679" s="506"/>
      <c r="AW679" s="506"/>
      <c r="AX679" s="507"/>
      <c r="AY679" s="506"/>
      <c r="AZ679" s="506"/>
      <c r="BA679" s="506"/>
      <c r="BB679" s="506"/>
      <c r="BC679" s="506"/>
      <c r="BD679" s="506"/>
      <c r="BE679" s="506"/>
      <c r="BF679" s="506"/>
      <c r="BG679" s="506"/>
      <c r="BH679" s="506"/>
      <c r="BI679" s="506"/>
      <c r="BJ679" s="506"/>
      <c r="BK679" s="507"/>
      <c r="BL679" s="506"/>
      <c r="BM679" s="506"/>
      <c r="BN679" s="506"/>
      <c r="BO679" s="506"/>
      <c r="BP679" s="506"/>
      <c r="BQ679" s="506"/>
      <c r="BR679" s="506"/>
      <c r="BS679" s="506"/>
      <c r="BT679" s="506"/>
      <c r="BU679" s="506"/>
      <c r="BV679" s="506"/>
      <c r="BW679" s="506"/>
      <c r="BX679" s="506"/>
      <c r="BZ679" s="506"/>
      <c r="CA679" s="506"/>
      <c r="CD679" s="506"/>
      <c r="CE679" s="506"/>
    </row>
    <row r="680" spans="1:83" ht="11.25" customHeight="1">
      <c r="A680" s="506"/>
      <c r="B680" s="507"/>
      <c r="C680" s="507"/>
      <c r="D680" s="507"/>
      <c r="E680" s="506"/>
      <c r="F680" s="506"/>
      <c r="G680" s="506"/>
      <c r="H680" s="507"/>
      <c r="I680" s="506"/>
      <c r="J680" s="506"/>
      <c r="K680" s="506"/>
      <c r="L680" s="506"/>
      <c r="M680" s="506"/>
      <c r="N680" s="506"/>
      <c r="O680" s="506"/>
      <c r="P680" s="506"/>
      <c r="Q680" s="506"/>
      <c r="R680" s="506"/>
      <c r="S680" s="506"/>
      <c r="T680" s="506"/>
      <c r="U680" s="506"/>
      <c r="V680" s="506"/>
      <c r="W680" s="506"/>
      <c r="X680" s="506"/>
      <c r="Y680" s="506"/>
      <c r="Z680" s="506"/>
      <c r="AA680" s="506"/>
      <c r="AB680" s="506"/>
      <c r="AC680" s="506"/>
      <c r="AD680" s="506"/>
      <c r="AE680" s="506"/>
      <c r="AF680" s="506"/>
      <c r="AG680" s="506"/>
      <c r="AH680" s="506"/>
      <c r="AI680" s="506"/>
      <c r="AJ680" s="507"/>
      <c r="AK680" s="506"/>
      <c r="AL680" s="506"/>
      <c r="AM680" s="506"/>
      <c r="AN680" s="506"/>
      <c r="AO680" s="506"/>
      <c r="AP680" s="506"/>
      <c r="AQ680" s="506"/>
      <c r="AR680" s="506"/>
      <c r="AS680" s="506"/>
      <c r="AT680" s="506"/>
      <c r="AU680" s="506"/>
      <c r="AV680" s="506"/>
      <c r="AW680" s="506"/>
      <c r="AX680" s="507"/>
      <c r="AY680" s="506"/>
      <c r="AZ680" s="506"/>
      <c r="BA680" s="506"/>
      <c r="BB680" s="506"/>
      <c r="BC680" s="506"/>
      <c r="BD680" s="506"/>
      <c r="BE680" s="506"/>
      <c r="BF680" s="506"/>
      <c r="BG680" s="506"/>
      <c r="BH680" s="506"/>
      <c r="BI680" s="506"/>
      <c r="BJ680" s="506"/>
      <c r="BK680" s="507"/>
      <c r="BL680" s="506"/>
      <c r="BM680" s="506"/>
      <c r="BN680" s="506"/>
      <c r="BO680" s="506"/>
      <c r="BP680" s="506"/>
      <c r="BQ680" s="506"/>
      <c r="BR680" s="506"/>
      <c r="BS680" s="506"/>
      <c r="BT680" s="506"/>
      <c r="BU680" s="506"/>
      <c r="BV680" s="506"/>
      <c r="BW680" s="506"/>
      <c r="BX680" s="506"/>
      <c r="BZ680" s="506"/>
      <c r="CA680" s="506"/>
      <c r="CD680" s="506"/>
      <c r="CE680" s="506"/>
    </row>
    <row r="681" spans="1:83" ht="11.25" customHeight="1">
      <c r="A681" s="506"/>
      <c r="B681" s="507"/>
      <c r="C681" s="507"/>
      <c r="D681" s="507"/>
      <c r="E681" s="506"/>
      <c r="F681" s="506"/>
      <c r="G681" s="506"/>
      <c r="H681" s="507"/>
      <c r="I681" s="506"/>
      <c r="J681" s="506"/>
      <c r="K681" s="506"/>
      <c r="L681" s="506"/>
      <c r="M681" s="506"/>
      <c r="N681" s="506"/>
      <c r="O681" s="506"/>
      <c r="P681" s="506"/>
      <c r="Q681" s="506"/>
      <c r="R681" s="506"/>
      <c r="S681" s="506"/>
      <c r="T681" s="506"/>
      <c r="U681" s="506"/>
      <c r="V681" s="506"/>
      <c r="W681" s="506"/>
      <c r="X681" s="506"/>
      <c r="Y681" s="506"/>
      <c r="Z681" s="506"/>
      <c r="AA681" s="506"/>
      <c r="AB681" s="506"/>
      <c r="AC681" s="506"/>
      <c r="AD681" s="506"/>
      <c r="AE681" s="506"/>
      <c r="AF681" s="506"/>
      <c r="AG681" s="506"/>
      <c r="AH681" s="506"/>
      <c r="AI681" s="506"/>
      <c r="AJ681" s="507"/>
      <c r="AK681" s="506"/>
      <c r="AL681" s="506"/>
      <c r="AM681" s="506"/>
      <c r="AN681" s="506"/>
      <c r="AO681" s="506"/>
      <c r="AP681" s="506"/>
      <c r="AQ681" s="506"/>
      <c r="AR681" s="506"/>
      <c r="AS681" s="506"/>
      <c r="AT681" s="506"/>
      <c r="AU681" s="506"/>
      <c r="AV681" s="506"/>
      <c r="AW681" s="506"/>
      <c r="AX681" s="507"/>
      <c r="AY681" s="506"/>
      <c r="AZ681" s="506"/>
      <c r="BA681" s="506"/>
      <c r="BB681" s="506"/>
      <c r="BC681" s="506"/>
      <c r="BD681" s="506"/>
      <c r="BE681" s="506"/>
      <c r="BF681" s="506"/>
      <c r="BG681" s="506"/>
      <c r="BH681" s="506"/>
      <c r="BI681" s="506"/>
      <c r="BJ681" s="506"/>
      <c r="BK681" s="507"/>
      <c r="BL681" s="506"/>
      <c r="BM681" s="506"/>
      <c r="BN681" s="506"/>
      <c r="BO681" s="506"/>
      <c r="BP681" s="506"/>
      <c r="BQ681" s="506"/>
      <c r="BR681" s="506"/>
      <c r="BS681" s="506"/>
      <c r="BT681" s="506"/>
      <c r="BU681" s="506"/>
      <c r="BV681" s="506"/>
      <c r="BW681" s="506"/>
      <c r="BX681" s="506"/>
      <c r="BZ681" s="506"/>
      <c r="CA681" s="506"/>
      <c r="CD681" s="506"/>
      <c r="CE681" s="506"/>
    </row>
    <row r="682" spans="1:83" ht="11.25" customHeight="1">
      <c r="A682" s="506"/>
      <c r="B682" s="507"/>
      <c r="C682" s="507"/>
      <c r="D682" s="507"/>
      <c r="E682" s="506"/>
      <c r="F682" s="506"/>
      <c r="G682" s="506"/>
      <c r="H682" s="507"/>
      <c r="I682" s="506"/>
      <c r="J682" s="506"/>
      <c r="K682" s="506"/>
      <c r="L682" s="506"/>
      <c r="M682" s="506"/>
      <c r="N682" s="506"/>
      <c r="O682" s="506"/>
      <c r="P682" s="506"/>
      <c r="Q682" s="506"/>
      <c r="R682" s="506"/>
      <c r="S682" s="506"/>
      <c r="T682" s="506"/>
      <c r="U682" s="506"/>
      <c r="V682" s="506"/>
      <c r="W682" s="506"/>
      <c r="X682" s="506"/>
      <c r="Y682" s="506"/>
      <c r="Z682" s="506"/>
      <c r="AA682" s="506"/>
      <c r="AB682" s="506"/>
      <c r="AC682" s="506"/>
      <c r="AD682" s="506"/>
      <c r="AE682" s="506"/>
      <c r="AF682" s="506"/>
      <c r="AG682" s="506"/>
      <c r="AH682" s="506"/>
      <c r="AI682" s="506"/>
      <c r="AJ682" s="507"/>
      <c r="AK682" s="506"/>
      <c r="AL682" s="506"/>
      <c r="AM682" s="506"/>
      <c r="AN682" s="506"/>
      <c r="AO682" s="506"/>
      <c r="AP682" s="506"/>
      <c r="AQ682" s="506"/>
      <c r="AR682" s="506"/>
      <c r="AS682" s="506"/>
      <c r="AT682" s="506"/>
      <c r="AU682" s="506"/>
      <c r="AV682" s="506"/>
      <c r="AW682" s="506"/>
      <c r="AX682" s="507"/>
      <c r="AY682" s="506"/>
      <c r="AZ682" s="506"/>
      <c r="BA682" s="506"/>
      <c r="BB682" s="506"/>
      <c r="BC682" s="506"/>
      <c r="BD682" s="506"/>
      <c r="BE682" s="506"/>
      <c r="BF682" s="506"/>
      <c r="BG682" s="506"/>
      <c r="BH682" s="506"/>
      <c r="BI682" s="506"/>
      <c r="BJ682" s="506"/>
      <c r="BK682" s="507"/>
      <c r="BL682" s="506"/>
      <c r="BM682" s="506"/>
      <c r="BN682" s="506"/>
      <c r="BO682" s="506"/>
      <c r="BP682" s="506"/>
      <c r="BQ682" s="506"/>
      <c r="BR682" s="506"/>
      <c r="BS682" s="506"/>
      <c r="BT682" s="506"/>
      <c r="BU682" s="506"/>
      <c r="BV682" s="506"/>
      <c r="BW682" s="506"/>
      <c r="BX682" s="506"/>
      <c r="BZ682" s="506"/>
      <c r="CA682" s="506"/>
      <c r="CD682" s="506"/>
      <c r="CE682" s="506"/>
    </row>
    <row r="683" spans="1:83" ht="11.25" customHeight="1">
      <c r="A683" s="506"/>
      <c r="B683" s="507"/>
      <c r="C683" s="507"/>
      <c r="D683" s="507"/>
      <c r="E683" s="506"/>
      <c r="F683" s="506"/>
      <c r="G683" s="506"/>
      <c r="H683" s="507"/>
      <c r="I683" s="506"/>
      <c r="J683" s="506"/>
      <c r="K683" s="506"/>
      <c r="L683" s="506"/>
      <c r="M683" s="506"/>
      <c r="N683" s="506"/>
      <c r="O683" s="506"/>
      <c r="P683" s="506"/>
      <c r="Q683" s="506"/>
      <c r="R683" s="506"/>
      <c r="S683" s="506"/>
      <c r="T683" s="506"/>
      <c r="U683" s="506"/>
      <c r="V683" s="506"/>
      <c r="W683" s="506"/>
      <c r="X683" s="506"/>
      <c r="Y683" s="506"/>
      <c r="Z683" s="506"/>
      <c r="AA683" s="506"/>
      <c r="AB683" s="506"/>
      <c r="AC683" s="506"/>
      <c r="AD683" s="506"/>
      <c r="AE683" s="506"/>
      <c r="AF683" s="506"/>
      <c r="AG683" s="506"/>
      <c r="AH683" s="506"/>
      <c r="AI683" s="506"/>
      <c r="AJ683" s="507"/>
      <c r="AK683" s="506"/>
      <c r="AL683" s="506"/>
      <c r="AM683" s="506"/>
      <c r="AN683" s="506"/>
      <c r="AO683" s="506"/>
      <c r="AP683" s="506"/>
      <c r="AQ683" s="506"/>
      <c r="AR683" s="506"/>
      <c r="AS683" s="506"/>
      <c r="AT683" s="506"/>
      <c r="AU683" s="506"/>
      <c r="AV683" s="506"/>
      <c r="AW683" s="506"/>
      <c r="AX683" s="507"/>
      <c r="AY683" s="506"/>
      <c r="AZ683" s="506"/>
      <c r="BA683" s="506"/>
      <c r="BB683" s="506"/>
      <c r="BC683" s="506"/>
      <c r="BD683" s="506"/>
      <c r="BE683" s="506"/>
      <c r="BF683" s="506"/>
      <c r="BG683" s="506"/>
      <c r="BH683" s="506"/>
      <c r="BI683" s="506"/>
      <c r="BJ683" s="506"/>
      <c r="BK683" s="507"/>
      <c r="BL683" s="506"/>
      <c r="BM683" s="506"/>
      <c r="BN683" s="506"/>
      <c r="BO683" s="506"/>
      <c r="BP683" s="506"/>
      <c r="BQ683" s="506"/>
      <c r="BR683" s="506"/>
      <c r="BS683" s="506"/>
      <c r="BT683" s="506"/>
      <c r="BU683" s="506"/>
      <c r="BV683" s="506"/>
      <c r="BW683" s="506"/>
      <c r="BX683" s="506"/>
      <c r="BZ683" s="506"/>
      <c r="CA683" s="506"/>
      <c r="CD683" s="506"/>
      <c r="CE683" s="506"/>
    </row>
    <row r="684" spans="1:83" ht="11.25" customHeight="1">
      <c r="A684" s="506"/>
      <c r="B684" s="507"/>
      <c r="C684" s="507"/>
      <c r="D684" s="507"/>
      <c r="E684" s="506"/>
      <c r="F684" s="506"/>
      <c r="G684" s="506"/>
      <c r="H684" s="507"/>
      <c r="I684" s="506"/>
      <c r="J684" s="506"/>
      <c r="K684" s="506"/>
      <c r="L684" s="506"/>
      <c r="M684" s="506"/>
      <c r="N684" s="506"/>
      <c r="O684" s="506"/>
      <c r="P684" s="506"/>
      <c r="Q684" s="506"/>
      <c r="R684" s="506"/>
      <c r="S684" s="506"/>
      <c r="T684" s="506"/>
      <c r="U684" s="506"/>
      <c r="V684" s="506"/>
      <c r="W684" s="506"/>
      <c r="X684" s="506"/>
      <c r="Y684" s="506"/>
      <c r="Z684" s="506"/>
      <c r="AA684" s="506"/>
      <c r="AB684" s="506"/>
      <c r="AC684" s="506"/>
      <c r="AD684" s="506"/>
      <c r="AE684" s="506"/>
      <c r="AF684" s="506"/>
      <c r="AG684" s="506"/>
      <c r="AH684" s="506"/>
      <c r="AI684" s="506"/>
      <c r="AJ684" s="507"/>
      <c r="AK684" s="506"/>
      <c r="AL684" s="506"/>
      <c r="AM684" s="506"/>
      <c r="AN684" s="506"/>
      <c r="AO684" s="506"/>
      <c r="AP684" s="506"/>
      <c r="AQ684" s="506"/>
      <c r="AR684" s="506"/>
      <c r="AS684" s="506"/>
      <c r="AT684" s="506"/>
      <c r="AU684" s="506"/>
      <c r="AV684" s="506"/>
      <c r="AW684" s="506"/>
      <c r="AX684" s="507"/>
      <c r="AY684" s="506"/>
      <c r="AZ684" s="506"/>
      <c r="BA684" s="506"/>
      <c r="BB684" s="506"/>
      <c r="BC684" s="506"/>
      <c r="BD684" s="506"/>
      <c r="BE684" s="506"/>
      <c r="BF684" s="506"/>
      <c r="BG684" s="506"/>
      <c r="BH684" s="506"/>
      <c r="BI684" s="506"/>
      <c r="BJ684" s="506"/>
      <c r="BK684" s="507"/>
      <c r="BL684" s="506"/>
      <c r="BM684" s="506"/>
      <c r="BN684" s="506"/>
      <c r="BO684" s="506"/>
      <c r="BP684" s="506"/>
      <c r="BQ684" s="506"/>
      <c r="BR684" s="506"/>
      <c r="BS684" s="506"/>
      <c r="BT684" s="506"/>
      <c r="BU684" s="506"/>
      <c r="BV684" s="506"/>
      <c r="BW684" s="506"/>
      <c r="BX684" s="506"/>
      <c r="BZ684" s="506"/>
      <c r="CA684" s="506"/>
      <c r="CD684" s="506"/>
      <c r="CE684" s="506"/>
    </row>
    <row r="685" spans="1:83" ht="11.25" customHeight="1">
      <c r="A685" s="506"/>
      <c r="B685" s="507"/>
      <c r="C685" s="507"/>
      <c r="D685" s="507"/>
      <c r="E685" s="506"/>
      <c r="F685" s="506"/>
      <c r="G685" s="506"/>
      <c r="H685" s="507"/>
      <c r="I685" s="506"/>
      <c r="J685" s="506"/>
      <c r="K685" s="506"/>
      <c r="L685" s="506"/>
      <c r="M685" s="506"/>
      <c r="N685" s="506"/>
      <c r="O685" s="506"/>
      <c r="P685" s="506"/>
      <c r="Q685" s="506"/>
      <c r="R685" s="506"/>
      <c r="S685" s="506"/>
      <c r="T685" s="506"/>
      <c r="U685" s="506"/>
      <c r="V685" s="506"/>
      <c r="W685" s="506"/>
      <c r="X685" s="506"/>
      <c r="Y685" s="506"/>
      <c r="Z685" s="506"/>
      <c r="AA685" s="506"/>
      <c r="AB685" s="506"/>
      <c r="AC685" s="506"/>
      <c r="AD685" s="506"/>
      <c r="AE685" s="506"/>
      <c r="AF685" s="506"/>
      <c r="AG685" s="506"/>
      <c r="AH685" s="506"/>
      <c r="AI685" s="506"/>
      <c r="AJ685" s="507"/>
      <c r="AK685" s="506"/>
      <c r="AL685" s="506"/>
      <c r="AM685" s="506"/>
      <c r="AN685" s="506"/>
      <c r="AO685" s="506"/>
      <c r="AP685" s="506"/>
      <c r="AQ685" s="506"/>
      <c r="AR685" s="506"/>
      <c r="AS685" s="506"/>
      <c r="AT685" s="506"/>
      <c r="AU685" s="506"/>
      <c r="AV685" s="506"/>
      <c r="AW685" s="506"/>
      <c r="AX685" s="507"/>
      <c r="AY685" s="506"/>
      <c r="AZ685" s="506"/>
      <c r="BA685" s="506"/>
      <c r="BB685" s="506"/>
      <c r="BC685" s="506"/>
      <c r="BD685" s="506"/>
      <c r="BE685" s="506"/>
      <c r="BF685" s="506"/>
      <c r="BG685" s="506"/>
      <c r="BH685" s="506"/>
      <c r="BI685" s="506"/>
      <c r="BJ685" s="506"/>
      <c r="BK685" s="507"/>
      <c r="BL685" s="506"/>
      <c r="BM685" s="506"/>
      <c r="BN685" s="506"/>
      <c r="BO685" s="506"/>
      <c r="BP685" s="506"/>
      <c r="BQ685" s="506"/>
      <c r="BR685" s="506"/>
      <c r="BS685" s="506"/>
      <c r="BT685" s="506"/>
      <c r="BU685" s="506"/>
      <c r="BV685" s="506"/>
      <c r="BW685" s="506"/>
      <c r="BX685" s="506"/>
      <c r="BZ685" s="506"/>
      <c r="CA685" s="506"/>
      <c r="CD685" s="506"/>
      <c r="CE685" s="506"/>
    </row>
    <row r="686" spans="1:83" ht="11.25" customHeight="1">
      <c r="A686" s="506"/>
      <c r="B686" s="507"/>
      <c r="C686" s="507"/>
      <c r="D686" s="507"/>
      <c r="E686" s="506"/>
      <c r="F686" s="506"/>
      <c r="G686" s="506"/>
      <c r="H686" s="507"/>
      <c r="I686" s="506"/>
      <c r="J686" s="506"/>
      <c r="K686" s="506"/>
      <c r="L686" s="506"/>
      <c r="M686" s="506"/>
      <c r="N686" s="506"/>
      <c r="O686" s="506"/>
      <c r="P686" s="506"/>
      <c r="Q686" s="506"/>
      <c r="R686" s="506"/>
      <c r="S686" s="506"/>
      <c r="T686" s="506"/>
      <c r="U686" s="506"/>
      <c r="V686" s="506"/>
      <c r="W686" s="506"/>
      <c r="X686" s="506"/>
      <c r="Y686" s="506"/>
      <c r="Z686" s="506"/>
      <c r="AA686" s="506"/>
      <c r="AB686" s="506"/>
      <c r="AC686" s="506"/>
      <c r="AD686" s="506"/>
      <c r="AE686" s="506"/>
      <c r="AF686" s="506"/>
      <c r="AG686" s="506"/>
      <c r="AH686" s="506"/>
      <c r="AI686" s="506"/>
      <c r="AJ686" s="507"/>
      <c r="AK686" s="506"/>
      <c r="AL686" s="506"/>
      <c r="AM686" s="506"/>
      <c r="AN686" s="506"/>
      <c r="AO686" s="506"/>
      <c r="AP686" s="506"/>
      <c r="AQ686" s="506"/>
      <c r="AR686" s="506"/>
      <c r="AS686" s="506"/>
      <c r="AT686" s="506"/>
      <c r="AU686" s="506"/>
      <c r="AV686" s="506"/>
      <c r="AW686" s="506"/>
      <c r="AX686" s="507"/>
      <c r="AY686" s="506"/>
      <c r="AZ686" s="506"/>
      <c r="BA686" s="506"/>
      <c r="BB686" s="506"/>
      <c r="BC686" s="506"/>
      <c r="BD686" s="506"/>
      <c r="BE686" s="506"/>
      <c r="BF686" s="506"/>
      <c r="BG686" s="506"/>
      <c r="BH686" s="506"/>
      <c r="BI686" s="506"/>
      <c r="BJ686" s="506"/>
      <c r="BK686" s="507"/>
      <c r="BL686" s="506"/>
      <c r="BM686" s="506"/>
      <c r="BN686" s="506"/>
      <c r="BO686" s="506"/>
      <c r="BP686" s="506"/>
      <c r="BQ686" s="506"/>
      <c r="BR686" s="506"/>
      <c r="BS686" s="506"/>
      <c r="BT686" s="506"/>
      <c r="BU686" s="506"/>
      <c r="BV686" s="506"/>
      <c r="BW686" s="506"/>
      <c r="BX686" s="506"/>
      <c r="BZ686" s="506"/>
      <c r="CA686" s="506"/>
      <c r="CD686" s="506"/>
      <c r="CE686" s="506"/>
    </row>
    <row r="687" spans="1:83" ht="11.25" customHeight="1">
      <c r="A687" s="506"/>
      <c r="B687" s="507"/>
      <c r="C687" s="507"/>
      <c r="D687" s="507"/>
      <c r="E687" s="506"/>
      <c r="F687" s="506"/>
      <c r="G687" s="506"/>
      <c r="H687" s="507"/>
      <c r="I687" s="506"/>
      <c r="J687" s="506"/>
      <c r="K687" s="506"/>
      <c r="L687" s="506"/>
      <c r="M687" s="506"/>
      <c r="N687" s="506"/>
      <c r="O687" s="506"/>
      <c r="P687" s="506"/>
      <c r="Q687" s="506"/>
      <c r="R687" s="506"/>
      <c r="S687" s="506"/>
      <c r="T687" s="506"/>
      <c r="U687" s="506"/>
      <c r="V687" s="506"/>
      <c r="W687" s="506"/>
      <c r="X687" s="506"/>
      <c r="Y687" s="506"/>
      <c r="Z687" s="506"/>
      <c r="AA687" s="506"/>
      <c r="AB687" s="506"/>
      <c r="AC687" s="506"/>
      <c r="AD687" s="506"/>
      <c r="AE687" s="506"/>
      <c r="AF687" s="506"/>
      <c r="AG687" s="506"/>
      <c r="AH687" s="506"/>
      <c r="AI687" s="506"/>
      <c r="AJ687" s="507"/>
      <c r="AK687" s="506"/>
      <c r="AL687" s="506"/>
      <c r="AM687" s="506"/>
      <c r="AN687" s="506"/>
      <c r="AO687" s="506"/>
      <c r="AP687" s="506"/>
      <c r="AQ687" s="506"/>
      <c r="AR687" s="506"/>
      <c r="AS687" s="506"/>
      <c r="AT687" s="506"/>
      <c r="AU687" s="506"/>
      <c r="AV687" s="506"/>
      <c r="AW687" s="506"/>
      <c r="AX687" s="507"/>
      <c r="AY687" s="506"/>
      <c r="AZ687" s="506"/>
      <c r="BA687" s="506"/>
      <c r="BB687" s="506"/>
      <c r="BC687" s="506"/>
      <c r="BD687" s="506"/>
      <c r="BE687" s="506"/>
      <c r="BF687" s="506"/>
      <c r="BG687" s="506"/>
      <c r="BH687" s="506"/>
      <c r="BI687" s="506"/>
      <c r="BJ687" s="506"/>
      <c r="BK687" s="507"/>
      <c r="BL687" s="506"/>
      <c r="BM687" s="506"/>
      <c r="BN687" s="506"/>
      <c r="BO687" s="506"/>
      <c r="BP687" s="506"/>
      <c r="BQ687" s="506"/>
      <c r="BR687" s="506"/>
      <c r="BS687" s="506"/>
      <c r="BT687" s="506"/>
      <c r="BU687" s="506"/>
      <c r="BV687" s="506"/>
      <c r="BW687" s="506"/>
      <c r="BX687" s="506"/>
      <c r="BZ687" s="506"/>
      <c r="CA687" s="506"/>
      <c r="CD687" s="506"/>
      <c r="CE687" s="506"/>
    </row>
    <row r="688" spans="1:83" ht="11.25" customHeight="1">
      <c r="A688" s="506"/>
      <c r="B688" s="507"/>
      <c r="C688" s="507"/>
      <c r="D688" s="507"/>
      <c r="E688" s="506"/>
      <c r="F688" s="506"/>
      <c r="G688" s="506"/>
      <c r="H688" s="507"/>
      <c r="I688" s="506"/>
      <c r="J688" s="506"/>
      <c r="K688" s="506"/>
      <c r="L688" s="506"/>
      <c r="M688" s="506"/>
      <c r="N688" s="506"/>
      <c r="O688" s="506"/>
      <c r="P688" s="506"/>
      <c r="Q688" s="506"/>
      <c r="R688" s="506"/>
      <c r="S688" s="506"/>
      <c r="T688" s="506"/>
      <c r="U688" s="506"/>
      <c r="V688" s="506"/>
      <c r="W688" s="506"/>
      <c r="X688" s="506"/>
      <c r="Y688" s="506"/>
      <c r="Z688" s="506"/>
      <c r="AA688" s="506"/>
      <c r="AB688" s="506"/>
      <c r="AC688" s="506"/>
      <c r="AD688" s="506"/>
      <c r="AE688" s="506"/>
      <c r="AF688" s="506"/>
      <c r="AG688" s="506"/>
      <c r="AH688" s="506"/>
      <c r="AI688" s="506"/>
      <c r="AJ688" s="507"/>
      <c r="AK688" s="506"/>
      <c r="AL688" s="506"/>
      <c r="AM688" s="506"/>
      <c r="AN688" s="506"/>
      <c r="AO688" s="506"/>
      <c r="AP688" s="506"/>
      <c r="AQ688" s="506"/>
      <c r="AR688" s="506"/>
      <c r="AS688" s="506"/>
      <c r="AT688" s="506"/>
      <c r="AU688" s="506"/>
      <c r="AV688" s="506"/>
      <c r="AW688" s="506"/>
      <c r="AX688" s="507"/>
      <c r="AY688" s="506"/>
      <c r="AZ688" s="506"/>
      <c r="BA688" s="506"/>
      <c r="BB688" s="506"/>
      <c r="BC688" s="506"/>
      <c r="BD688" s="506"/>
      <c r="BE688" s="506"/>
      <c r="BF688" s="506"/>
      <c r="BG688" s="506"/>
      <c r="BH688" s="506"/>
      <c r="BI688" s="506"/>
      <c r="BJ688" s="506"/>
      <c r="BK688" s="507"/>
      <c r="BL688" s="506"/>
      <c r="BM688" s="506"/>
      <c r="BN688" s="506"/>
      <c r="BO688" s="506"/>
      <c r="BP688" s="506"/>
      <c r="BQ688" s="506"/>
      <c r="BR688" s="506"/>
      <c r="BS688" s="506"/>
      <c r="BT688" s="506"/>
      <c r="BU688" s="506"/>
      <c r="BV688" s="506"/>
      <c r="BW688" s="506"/>
      <c r="BX688" s="506"/>
      <c r="BZ688" s="506"/>
      <c r="CA688" s="506"/>
      <c r="CD688" s="506"/>
      <c r="CE688" s="506"/>
    </row>
    <row r="689" spans="1:83" ht="11.25" customHeight="1">
      <c r="A689" s="506"/>
      <c r="B689" s="507"/>
      <c r="C689" s="507"/>
      <c r="D689" s="507"/>
      <c r="E689" s="506"/>
      <c r="F689" s="506"/>
      <c r="G689" s="506"/>
      <c r="H689" s="507"/>
      <c r="I689" s="506"/>
      <c r="J689" s="506"/>
      <c r="K689" s="506"/>
      <c r="L689" s="506"/>
      <c r="M689" s="506"/>
      <c r="N689" s="506"/>
      <c r="O689" s="506"/>
      <c r="P689" s="506"/>
      <c r="Q689" s="506"/>
      <c r="R689" s="506"/>
      <c r="S689" s="506"/>
      <c r="T689" s="506"/>
      <c r="U689" s="506"/>
      <c r="V689" s="506"/>
      <c r="W689" s="506"/>
      <c r="X689" s="506"/>
      <c r="Y689" s="506"/>
      <c r="Z689" s="506"/>
      <c r="AA689" s="506"/>
      <c r="AB689" s="506"/>
      <c r="AC689" s="506"/>
      <c r="AD689" s="506"/>
      <c r="AE689" s="506"/>
      <c r="AF689" s="506"/>
      <c r="AG689" s="506"/>
      <c r="AH689" s="506"/>
      <c r="AI689" s="506"/>
      <c r="AJ689" s="507"/>
      <c r="AK689" s="506"/>
      <c r="AL689" s="506"/>
      <c r="AM689" s="506"/>
      <c r="AN689" s="506"/>
      <c r="AO689" s="506"/>
      <c r="AP689" s="506"/>
      <c r="AQ689" s="506"/>
      <c r="AR689" s="506"/>
      <c r="AS689" s="506"/>
      <c r="AT689" s="506"/>
      <c r="AU689" s="506"/>
      <c r="AV689" s="506"/>
      <c r="AW689" s="506"/>
      <c r="AX689" s="507"/>
      <c r="AY689" s="506"/>
      <c r="AZ689" s="506"/>
      <c r="BA689" s="506"/>
      <c r="BB689" s="506"/>
      <c r="BC689" s="506"/>
      <c r="BD689" s="506"/>
      <c r="BE689" s="506"/>
      <c r="BF689" s="506"/>
      <c r="BG689" s="506"/>
      <c r="BH689" s="506"/>
      <c r="BI689" s="506"/>
      <c r="BJ689" s="506"/>
      <c r="BK689" s="507"/>
      <c r="BL689" s="506"/>
      <c r="BM689" s="506"/>
      <c r="BN689" s="506"/>
      <c r="BO689" s="506"/>
      <c r="BP689" s="506"/>
      <c r="BQ689" s="506"/>
      <c r="BR689" s="506"/>
      <c r="BS689" s="506"/>
      <c r="BT689" s="506"/>
      <c r="BU689" s="506"/>
      <c r="BV689" s="506"/>
      <c r="BW689" s="506"/>
      <c r="BX689" s="506"/>
      <c r="BZ689" s="506"/>
      <c r="CA689" s="506"/>
      <c r="CD689" s="506"/>
      <c r="CE689" s="506"/>
    </row>
    <row r="690" spans="1:83" ht="11.25" customHeight="1">
      <c r="A690" s="506"/>
      <c r="B690" s="507"/>
      <c r="C690" s="507"/>
      <c r="D690" s="507"/>
      <c r="E690" s="506"/>
      <c r="F690" s="506"/>
      <c r="G690" s="506"/>
      <c r="H690" s="507"/>
      <c r="I690" s="506"/>
      <c r="J690" s="506"/>
      <c r="K690" s="506"/>
      <c r="L690" s="506"/>
      <c r="M690" s="506"/>
      <c r="N690" s="506"/>
      <c r="O690" s="506"/>
      <c r="P690" s="506"/>
      <c r="Q690" s="506"/>
      <c r="R690" s="506"/>
      <c r="S690" s="506"/>
      <c r="T690" s="506"/>
      <c r="U690" s="506"/>
      <c r="V690" s="506"/>
      <c r="W690" s="506"/>
      <c r="X690" s="506"/>
      <c r="Y690" s="506"/>
      <c r="Z690" s="506"/>
      <c r="AA690" s="506"/>
      <c r="AB690" s="506"/>
      <c r="AC690" s="506"/>
      <c r="AD690" s="506"/>
      <c r="AE690" s="506"/>
      <c r="AF690" s="506"/>
      <c r="AG690" s="506"/>
      <c r="AH690" s="506"/>
      <c r="AI690" s="506"/>
      <c r="AJ690" s="507"/>
      <c r="AK690" s="506"/>
      <c r="AL690" s="506"/>
      <c r="AM690" s="506"/>
      <c r="AN690" s="506"/>
      <c r="AO690" s="506"/>
      <c r="AP690" s="506"/>
      <c r="AQ690" s="506"/>
      <c r="AR690" s="506"/>
      <c r="AS690" s="506"/>
      <c r="AT690" s="506"/>
      <c r="AU690" s="506"/>
      <c r="AV690" s="506"/>
      <c r="AW690" s="506"/>
      <c r="AX690" s="507"/>
      <c r="AY690" s="506"/>
      <c r="AZ690" s="506"/>
      <c r="BA690" s="506"/>
      <c r="BB690" s="506"/>
      <c r="BC690" s="506"/>
      <c r="BD690" s="506"/>
      <c r="BE690" s="506"/>
      <c r="BF690" s="506"/>
      <c r="BG690" s="506"/>
      <c r="BH690" s="506"/>
      <c r="BI690" s="506"/>
      <c r="BJ690" s="506"/>
      <c r="BK690" s="507"/>
      <c r="BL690" s="506"/>
      <c r="BM690" s="506"/>
      <c r="BN690" s="506"/>
      <c r="BO690" s="506"/>
      <c r="BP690" s="506"/>
      <c r="BQ690" s="506"/>
      <c r="BR690" s="506"/>
      <c r="BS690" s="506"/>
      <c r="BT690" s="506"/>
      <c r="BU690" s="506"/>
      <c r="BV690" s="506"/>
      <c r="BW690" s="506"/>
      <c r="BX690" s="506"/>
      <c r="BZ690" s="506"/>
      <c r="CA690" s="506"/>
      <c r="CD690" s="506"/>
      <c r="CE690" s="506"/>
    </row>
    <row r="691" spans="1:83" ht="11.25" customHeight="1">
      <c r="A691" s="506"/>
      <c r="B691" s="507"/>
      <c r="C691" s="507"/>
      <c r="D691" s="507"/>
      <c r="E691" s="506"/>
      <c r="F691" s="506"/>
      <c r="G691" s="506"/>
      <c r="H691" s="507"/>
      <c r="I691" s="506"/>
      <c r="J691" s="506"/>
      <c r="K691" s="506"/>
      <c r="L691" s="506"/>
      <c r="M691" s="506"/>
      <c r="N691" s="506"/>
      <c r="O691" s="506"/>
      <c r="P691" s="506"/>
      <c r="Q691" s="506"/>
      <c r="R691" s="506"/>
      <c r="S691" s="506"/>
      <c r="T691" s="506"/>
      <c r="U691" s="506"/>
      <c r="V691" s="506"/>
      <c r="W691" s="506"/>
      <c r="X691" s="506"/>
      <c r="Y691" s="506"/>
      <c r="Z691" s="506"/>
      <c r="AA691" s="506"/>
      <c r="AB691" s="506"/>
      <c r="AC691" s="506"/>
      <c r="AD691" s="506"/>
      <c r="AE691" s="506"/>
      <c r="AF691" s="506"/>
      <c r="AG691" s="506"/>
      <c r="AH691" s="506"/>
      <c r="AI691" s="506"/>
      <c r="AJ691" s="507"/>
      <c r="AK691" s="506"/>
      <c r="AL691" s="506"/>
      <c r="AM691" s="506"/>
      <c r="AN691" s="506"/>
      <c r="AO691" s="506"/>
      <c r="AP691" s="506"/>
      <c r="AQ691" s="506"/>
      <c r="AR691" s="506"/>
      <c r="AS691" s="506"/>
      <c r="AT691" s="506"/>
      <c r="AU691" s="506"/>
      <c r="AV691" s="506"/>
      <c r="AW691" s="506"/>
      <c r="AX691" s="507"/>
      <c r="AY691" s="506"/>
      <c r="AZ691" s="506"/>
      <c r="BA691" s="506"/>
      <c r="BB691" s="506"/>
      <c r="BC691" s="506"/>
      <c r="BD691" s="506"/>
      <c r="BE691" s="506"/>
      <c r="BF691" s="506"/>
      <c r="BG691" s="506"/>
      <c r="BH691" s="506"/>
      <c r="BI691" s="506"/>
      <c r="BJ691" s="506"/>
      <c r="BK691" s="507"/>
      <c r="BL691" s="506"/>
      <c r="BM691" s="506"/>
      <c r="BN691" s="506"/>
      <c r="BO691" s="506"/>
      <c r="BP691" s="506"/>
      <c r="BQ691" s="506"/>
      <c r="BR691" s="506"/>
      <c r="BS691" s="506"/>
      <c r="BT691" s="506"/>
      <c r="BU691" s="506"/>
      <c r="BV691" s="506"/>
      <c r="BW691" s="506"/>
      <c r="BX691" s="506"/>
      <c r="BZ691" s="506"/>
      <c r="CA691" s="506"/>
      <c r="CD691" s="506"/>
      <c r="CE691" s="506"/>
    </row>
    <row r="692" spans="1:83" ht="11.25" customHeight="1">
      <c r="A692" s="506"/>
      <c r="B692" s="507"/>
      <c r="C692" s="507"/>
      <c r="D692" s="507"/>
      <c r="E692" s="506"/>
      <c r="F692" s="506"/>
      <c r="G692" s="506"/>
      <c r="H692" s="507"/>
      <c r="I692" s="506"/>
      <c r="J692" s="506"/>
      <c r="K692" s="506"/>
      <c r="L692" s="506"/>
      <c r="M692" s="506"/>
      <c r="N692" s="506"/>
      <c r="O692" s="506"/>
      <c r="P692" s="506"/>
      <c r="Q692" s="506"/>
      <c r="R692" s="506"/>
      <c r="S692" s="506"/>
      <c r="T692" s="506"/>
      <c r="U692" s="506"/>
      <c r="V692" s="506"/>
      <c r="W692" s="506"/>
      <c r="X692" s="506"/>
      <c r="Y692" s="506"/>
      <c r="Z692" s="506"/>
      <c r="AA692" s="506"/>
      <c r="AB692" s="506"/>
      <c r="AC692" s="506"/>
      <c r="AD692" s="506"/>
      <c r="AE692" s="506"/>
      <c r="AF692" s="506"/>
      <c r="AG692" s="506"/>
      <c r="AH692" s="506"/>
      <c r="AI692" s="506"/>
      <c r="AJ692" s="507"/>
      <c r="AK692" s="506"/>
      <c r="AL692" s="506"/>
      <c r="AM692" s="506"/>
      <c r="AN692" s="506"/>
      <c r="AO692" s="506"/>
      <c r="AP692" s="506"/>
      <c r="AQ692" s="506"/>
      <c r="AR692" s="506"/>
      <c r="AS692" s="506"/>
      <c r="AT692" s="506"/>
      <c r="AU692" s="506"/>
      <c r="AV692" s="506"/>
      <c r="AW692" s="506"/>
      <c r="AX692" s="507"/>
      <c r="AY692" s="506"/>
      <c r="AZ692" s="506"/>
      <c r="BA692" s="506"/>
      <c r="BB692" s="506"/>
      <c r="BC692" s="506"/>
      <c r="BD692" s="506"/>
      <c r="BE692" s="506"/>
      <c r="BF692" s="506"/>
      <c r="BG692" s="506"/>
      <c r="BH692" s="506"/>
      <c r="BI692" s="506"/>
      <c r="BJ692" s="506"/>
      <c r="BK692" s="507"/>
      <c r="BL692" s="506"/>
      <c r="BM692" s="506"/>
      <c r="BN692" s="506"/>
      <c r="BO692" s="506"/>
      <c r="BP692" s="506"/>
      <c r="BQ692" s="506"/>
      <c r="BR692" s="506"/>
      <c r="BS692" s="506"/>
      <c r="BT692" s="506"/>
      <c r="BU692" s="506"/>
      <c r="BV692" s="506"/>
      <c r="BW692" s="506"/>
      <c r="BX692" s="506"/>
      <c r="BZ692" s="506"/>
      <c r="CA692" s="506"/>
      <c r="CD692" s="506"/>
      <c r="CE692" s="506"/>
    </row>
    <row r="693" spans="1:83" ht="11.25" customHeight="1">
      <c r="A693" s="506"/>
      <c r="B693" s="507"/>
      <c r="C693" s="507"/>
      <c r="D693" s="507"/>
      <c r="E693" s="506"/>
      <c r="F693" s="506"/>
      <c r="G693" s="506"/>
      <c r="H693" s="507"/>
      <c r="I693" s="506"/>
      <c r="J693" s="506"/>
      <c r="K693" s="506"/>
      <c r="L693" s="506"/>
      <c r="M693" s="506"/>
      <c r="N693" s="506"/>
      <c r="O693" s="506"/>
      <c r="P693" s="506"/>
      <c r="Q693" s="506"/>
      <c r="R693" s="506"/>
      <c r="S693" s="506"/>
      <c r="T693" s="506"/>
      <c r="U693" s="506"/>
      <c r="V693" s="506"/>
      <c r="W693" s="506"/>
      <c r="X693" s="506"/>
      <c r="Y693" s="506"/>
      <c r="Z693" s="506"/>
      <c r="AA693" s="506"/>
      <c r="AB693" s="506"/>
      <c r="AC693" s="506"/>
      <c r="AD693" s="506"/>
      <c r="AE693" s="506"/>
      <c r="AF693" s="506"/>
      <c r="AG693" s="506"/>
      <c r="AH693" s="506"/>
      <c r="AI693" s="506"/>
      <c r="AJ693" s="507"/>
      <c r="AK693" s="506"/>
      <c r="AL693" s="506"/>
      <c r="AM693" s="506"/>
      <c r="AN693" s="506"/>
      <c r="AO693" s="506"/>
      <c r="AP693" s="506"/>
      <c r="AQ693" s="506"/>
      <c r="AR693" s="506"/>
      <c r="AS693" s="506"/>
      <c r="AT693" s="506"/>
      <c r="AU693" s="506"/>
      <c r="AV693" s="506"/>
      <c r="AW693" s="506"/>
      <c r="AX693" s="507"/>
      <c r="AY693" s="506"/>
      <c r="AZ693" s="506"/>
      <c r="BA693" s="506"/>
      <c r="BB693" s="506"/>
      <c r="BC693" s="506"/>
      <c r="BD693" s="506"/>
      <c r="BE693" s="506"/>
      <c r="BF693" s="506"/>
      <c r="BG693" s="506"/>
      <c r="BH693" s="506"/>
      <c r="BI693" s="506"/>
      <c r="BJ693" s="506"/>
      <c r="BK693" s="507"/>
      <c r="BL693" s="506"/>
      <c r="BM693" s="506"/>
      <c r="BN693" s="506"/>
      <c r="BO693" s="506"/>
      <c r="BP693" s="506"/>
      <c r="BQ693" s="506"/>
      <c r="BR693" s="506"/>
      <c r="BS693" s="506"/>
      <c r="BT693" s="506"/>
      <c r="BU693" s="506"/>
      <c r="BV693" s="506"/>
      <c r="BW693" s="506"/>
      <c r="BX693" s="506"/>
      <c r="BZ693" s="506"/>
      <c r="CA693" s="506"/>
      <c r="CD693" s="506"/>
      <c r="CE693" s="506"/>
    </row>
    <row r="694" spans="1:83" ht="11.25" customHeight="1">
      <c r="A694" s="506"/>
      <c r="B694" s="507"/>
      <c r="C694" s="507"/>
      <c r="D694" s="507"/>
      <c r="E694" s="506"/>
      <c r="F694" s="506"/>
      <c r="G694" s="506"/>
      <c r="H694" s="507"/>
      <c r="I694" s="506"/>
      <c r="J694" s="506"/>
      <c r="K694" s="506"/>
      <c r="L694" s="506"/>
      <c r="M694" s="506"/>
      <c r="N694" s="506"/>
      <c r="O694" s="506"/>
      <c r="P694" s="506"/>
      <c r="Q694" s="506"/>
      <c r="R694" s="506"/>
      <c r="S694" s="506"/>
      <c r="T694" s="506"/>
      <c r="U694" s="506"/>
      <c r="V694" s="506"/>
      <c r="W694" s="506"/>
      <c r="X694" s="506"/>
      <c r="Y694" s="506"/>
      <c r="Z694" s="506"/>
      <c r="AA694" s="506"/>
      <c r="AB694" s="506"/>
      <c r="AC694" s="506"/>
      <c r="AD694" s="506"/>
      <c r="AE694" s="506"/>
      <c r="AF694" s="506"/>
      <c r="AG694" s="506"/>
      <c r="AH694" s="506"/>
      <c r="AI694" s="506"/>
      <c r="AJ694" s="507"/>
      <c r="AK694" s="506"/>
      <c r="AL694" s="506"/>
      <c r="AM694" s="506"/>
      <c r="AN694" s="506"/>
      <c r="AO694" s="506"/>
      <c r="AP694" s="506"/>
      <c r="AQ694" s="506"/>
      <c r="AR694" s="506"/>
      <c r="AS694" s="506"/>
      <c r="AT694" s="506"/>
      <c r="AU694" s="506"/>
      <c r="AV694" s="506"/>
      <c r="AW694" s="506"/>
      <c r="AX694" s="507"/>
      <c r="AY694" s="506"/>
      <c r="AZ694" s="506"/>
      <c r="BA694" s="506"/>
      <c r="BB694" s="506"/>
      <c r="BC694" s="506"/>
      <c r="BD694" s="506"/>
      <c r="BE694" s="506"/>
      <c r="BF694" s="506"/>
      <c r="BG694" s="506"/>
      <c r="BH694" s="506"/>
      <c r="BI694" s="506"/>
      <c r="BJ694" s="506"/>
      <c r="BK694" s="507"/>
      <c r="BL694" s="506"/>
      <c r="BM694" s="506"/>
      <c r="BN694" s="506"/>
      <c r="BO694" s="506"/>
      <c r="BP694" s="506"/>
      <c r="BQ694" s="506"/>
      <c r="BR694" s="506"/>
      <c r="BS694" s="506"/>
      <c r="BT694" s="506"/>
      <c r="BU694" s="506"/>
      <c r="BV694" s="506"/>
      <c r="BW694" s="506"/>
      <c r="BX694" s="506"/>
      <c r="BZ694" s="506"/>
      <c r="CA694" s="506"/>
      <c r="CD694" s="506"/>
      <c r="CE694" s="506"/>
    </row>
    <row r="695" spans="1:83" ht="11.25" customHeight="1">
      <c r="A695" s="506"/>
      <c r="B695" s="507"/>
      <c r="C695" s="507"/>
      <c r="D695" s="507"/>
      <c r="E695" s="506"/>
      <c r="F695" s="506"/>
      <c r="G695" s="506"/>
      <c r="H695" s="507"/>
      <c r="I695" s="506"/>
      <c r="J695" s="506"/>
      <c r="K695" s="506"/>
      <c r="L695" s="506"/>
      <c r="M695" s="506"/>
      <c r="N695" s="506"/>
      <c r="O695" s="506"/>
      <c r="P695" s="506"/>
      <c r="Q695" s="506"/>
      <c r="R695" s="506"/>
      <c r="S695" s="506"/>
      <c r="T695" s="506"/>
      <c r="U695" s="506"/>
      <c r="V695" s="506"/>
      <c r="W695" s="506"/>
      <c r="X695" s="506"/>
      <c r="Y695" s="506"/>
      <c r="Z695" s="506"/>
      <c r="AA695" s="506"/>
      <c r="AB695" s="506"/>
      <c r="AC695" s="506"/>
      <c r="AD695" s="506"/>
      <c r="AE695" s="506"/>
      <c r="AF695" s="506"/>
      <c r="AG695" s="506"/>
      <c r="AH695" s="506"/>
      <c r="AI695" s="506"/>
      <c r="AJ695" s="507"/>
      <c r="AK695" s="506"/>
      <c r="AL695" s="506"/>
      <c r="AM695" s="506"/>
      <c r="AN695" s="506"/>
      <c r="AO695" s="506"/>
      <c r="AP695" s="506"/>
      <c r="AQ695" s="506"/>
      <c r="AR695" s="506"/>
      <c r="AS695" s="506"/>
      <c r="AT695" s="506"/>
      <c r="AU695" s="506"/>
      <c r="AV695" s="506"/>
      <c r="AW695" s="506"/>
      <c r="AX695" s="507"/>
      <c r="AY695" s="506"/>
      <c r="AZ695" s="506"/>
      <c r="BA695" s="506"/>
      <c r="BB695" s="506"/>
      <c r="BC695" s="506"/>
      <c r="BD695" s="506"/>
      <c r="BE695" s="506"/>
      <c r="BF695" s="506"/>
      <c r="BG695" s="506"/>
      <c r="BH695" s="506"/>
      <c r="BI695" s="506"/>
      <c r="BJ695" s="506"/>
      <c r="BK695" s="507"/>
      <c r="BL695" s="506"/>
      <c r="BM695" s="506"/>
      <c r="BN695" s="506"/>
      <c r="BO695" s="506"/>
      <c r="BP695" s="506"/>
      <c r="BQ695" s="506"/>
      <c r="BR695" s="506"/>
      <c r="BS695" s="506"/>
      <c r="BT695" s="506"/>
      <c r="BU695" s="506"/>
      <c r="BV695" s="506"/>
      <c r="BW695" s="506"/>
      <c r="BX695" s="506"/>
      <c r="BZ695" s="506"/>
      <c r="CA695" s="506"/>
      <c r="CD695" s="506"/>
      <c r="CE695" s="506"/>
    </row>
    <row r="696" spans="1:83" ht="11.25" customHeight="1">
      <c r="A696" s="506"/>
      <c r="B696" s="507"/>
      <c r="C696" s="507"/>
      <c r="D696" s="507"/>
      <c r="E696" s="506"/>
      <c r="F696" s="506"/>
      <c r="G696" s="506"/>
      <c r="H696" s="507"/>
      <c r="I696" s="506"/>
      <c r="J696" s="506"/>
      <c r="K696" s="506"/>
      <c r="L696" s="506"/>
      <c r="M696" s="506"/>
      <c r="N696" s="506"/>
      <c r="O696" s="506"/>
      <c r="P696" s="506"/>
      <c r="Q696" s="506"/>
      <c r="R696" s="506"/>
      <c r="S696" s="506"/>
      <c r="T696" s="506"/>
      <c r="U696" s="506"/>
      <c r="V696" s="506"/>
      <c r="W696" s="506"/>
      <c r="X696" s="506"/>
      <c r="Y696" s="506"/>
      <c r="Z696" s="506"/>
      <c r="AA696" s="506"/>
      <c r="AB696" s="506"/>
      <c r="AC696" s="506"/>
      <c r="AD696" s="506"/>
      <c r="AE696" s="506"/>
      <c r="AF696" s="506"/>
      <c r="AG696" s="506"/>
      <c r="AH696" s="506"/>
      <c r="AI696" s="506"/>
      <c r="AJ696" s="507"/>
      <c r="AK696" s="506"/>
      <c r="AL696" s="506"/>
      <c r="AM696" s="506"/>
      <c r="AN696" s="506"/>
      <c r="AO696" s="506"/>
      <c r="AP696" s="506"/>
      <c r="AQ696" s="506"/>
      <c r="AR696" s="506"/>
      <c r="AS696" s="506"/>
      <c r="AT696" s="506"/>
      <c r="AU696" s="506"/>
      <c r="AV696" s="506"/>
      <c r="AW696" s="506"/>
      <c r="AX696" s="507"/>
      <c r="AY696" s="506"/>
      <c r="AZ696" s="506"/>
      <c r="BA696" s="506"/>
      <c r="BB696" s="506"/>
      <c r="BC696" s="506"/>
      <c r="BD696" s="506"/>
      <c r="BE696" s="506"/>
      <c r="BF696" s="506"/>
      <c r="BG696" s="506"/>
      <c r="BH696" s="506"/>
      <c r="BI696" s="506"/>
      <c r="BJ696" s="506"/>
      <c r="BK696" s="507"/>
      <c r="BL696" s="506"/>
      <c r="BM696" s="506"/>
      <c r="BN696" s="506"/>
      <c r="BO696" s="506"/>
      <c r="BP696" s="506"/>
      <c r="BQ696" s="506"/>
      <c r="BR696" s="506"/>
      <c r="BS696" s="506"/>
      <c r="BT696" s="506"/>
      <c r="BU696" s="506"/>
      <c r="BV696" s="506"/>
      <c r="BW696" s="506"/>
      <c r="BX696" s="506"/>
      <c r="BZ696" s="506"/>
      <c r="CA696" s="506"/>
      <c r="CD696" s="506"/>
      <c r="CE696" s="506"/>
    </row>
    <row r="697" spans="1:83" ht="11.25" customHeight="1">
      <c r="A697" s="506"/>
      <c r="B697" s="507"/>
      <c r="C697" s="507"/>
      <c r="D697" s="507"/>
      <c r="E697" s="506"/>
      <c r="F697" s="506"/>
      <c r="G697" s="506"/>
      <c r="H697" s="507"/>
      <c r="I697" s="506"/>
      <c r="J697" s="506"/>
      <c r="K697" s="506"/>
      <c r="L697" s="506"/>
      <c r="M697" s="506"/>
      <c r="N697" s="506"/>
      <c r="O697" s="506"/>
      <c r="P697" s="506"/>
      <c r="Q697" s="506"/>
      <c r="R697" s="506"/>
      <c r="S697" s="506"/>
      <c r="T697" s="506"/>
      <c r="U697" s="506"/>
      <c r="V697" s="506"/>
      <c r="W697" s="506"/>
      <c r="X697" s="506"/>
      <c r="Y697" s="506"/>
      <c r="Z697" s="506"/>
      <c r="AA697" s="506"/>
      <c r="AB697" s="506"/>
      <c r="AC697" s="506"/>
      <c r="AD697" s="506"/>
      <c r="AE697" s="506"/>
      <c r="AF697" s="506"/>
      <c r="AG697" s="506"/>
      <c r="AH697" s="506"/>
      <c r="AI697" s="506"/>
      <c r="AJ697" s="507"/>
      <c r="AK697" s="506"/>
      <c r="AL697" s="506"/>
      <c r="AM697" s="506"/>
      <c r="AN697" s="506"/>
      <c r="AO697" s="506"/>
      <c r="AP697" s="506"/>
      <c r="AQ697" s="506"/>
      <c r="AR697" s="506"/>
      <c r="AS697" s="506"/>
      <c r="AT697" s="506"/>
      <c r="AU697" s="506"/>
      <c r="AV697" s="506"/>
      <c r="AW697" s="506"/>
      <c r="AX697" s="507"/>
      <c r="AY697" s="506"/>
      <c r="AZ697" s="506"/>
      <c r="BA697" s="506"/>
      <c r="BB697" s="506"/>
      <c r="BC697" s="506"/>
      <c r="BD697" s="506"/>
      <c r="BE697" s="506"/>
      <c r="BF697" s="506"/>
      <c r="BG697" s="506"/>
      <c r="BH697" s="506"/>
      <c r="BI697" s="506"/>
      <c r="BJ697" s="506"/>
      <c r="BK697" s="507"/>
      <c r="BL697" s="506"/>
      <c r="BM697" s="506"/>
      <c r="BN697" s="506"/>
      <c r="BO697" s="506"/>
      <c r="BP697" s="506"/>
      <c r="BQ697" s="506"/>
      <c r="BR697" s="506"/>
      <c r="BS697" s="506"/>
      <c r="BT697" s="506"/>
      <c r="BU697" s="506"/>
      <c r="BV697" s="506"/>
      <c r="BW697" s="506"/>
      <c r="BX697" s="506"/>
      <c r="BZ697" s="506"/>
      <c r="CA697" s="506"/>
      <c r="CD697" s="506"/>
      <c r="CE697" s="506"/>
    </row>
    <row r="698" spans="1:83" ht="11.25" customHeight="1">
      <c r="A698" s="506"/>
      <c r="B698" s="507"/>
      <c r="C698" s="507"/>
      <c r="D698" s="507"/>
      <c r="E698" s="506"/>
      <c r="F698" s="506"/>
      <c r="G698" s="506"/>
      <c r="H698" s="507"/>
      <c r="I698" s="506"/>
      <c r="J698" s="506"/>
      <c r="K698" s="506"/>
      <c r="L698" s="506"/>
      <c r="M698" s="506"/>
      <c r="N698" s="506"/>
      <c r="O698" s="506"/>
      <c r="P698" s="506"/>
      <c r="Q698" s="506"/>
      <c r="R698" s="506"/>
      <c r="S698" s="506"/>
      <c r="T698" s="506"/>
      <c r="U698" s="506"/>
      <c r="V698" s="506"/>
      <c r="W698" s="506"/>
      <c r="X698" s="506"/>
      <c r="Y698" s="506"/>
      <c r="Z698" s="506"/>
      <c r="AA698" s="506"/>
      <c r="AB698" s="506"/>
      <c r="AC698" s="506"/>
      <c r="AD698" s="506"/>
      <c r="AE698" s="506"/>
      <c r="AF698" s="506"/>
      <c r="AG698" s="506"/>
      <c r="AH698" s="506"/>
      <c r="AI698" s="506"/>
      <c r="AJ698" s="507"/>
      <c r="AK698" s="506"/>
      <c r="AL698" s="506"/>
      <c r="AM698" s="506"/>
      <c r="AN698" s="506"/>
      <c r="AO698" s="506"/>
      <c r="AP698" s="506"/>
      <c r="AQ698" s="506"/>
      <c r="AR698" s="506"/>
      <c r="AS698" s="506"/>
      <c r="AT698" s="506"/>
      <c r="AU698" s="506"/>
      <c r="AV698" s="506"/>
      <c r="AW698" s="506"/>
      <c r="AX698" s="507"/>
      <c r="AY698" s="506"/>
      <c r="AZ698" s="506"/>
      <c r="BA698" s="506"/>
      <c r="BB698" s="506"/>
      <c r="BC698" s="506"/>
      <c r="BD698" s="506"/>
      <c r="BE698" s="506"/>
      <c r="BF698" s="506"/>
      <c r="BG698" s="506"/>
      <c r="BH698" s="506"/>
      <c r="BI698" s="506"/>
      <c r="BJ698" s="506"/>
      <c r="BK698" s="507"/>
      <c r="BL698" s="506"/>
      <c r="BM698" s="506"/>
      <c r="BN698" s="506"/>
      <c r="BO698" s="506"/>
      <c r="BP698" s="506"/>
      <c r="BQ698" s="506"/>
      <c r="BR698" s="506"/>
      <c r="BS698" s="506"/>
      <c r="BT698" s="506"/>
      <c r="BU698" s="506"/>
      <c r="BV698" s="506"/>
      <c r="BW698" s="506"/>
      <c r="BX698" s="506"/>
      <c r="BZ698" s="506"/>
      <c r="CA698" s="506"/>
      <c r="CD698" s="506"/>
      <c r="CE698" s="506"/>
    </row>
    <row r="699" spans="1:83" ht="11.25" customHeight="1">
      <c r="A699" s="506"/>
      <c r="B699" s="507"/>
      <c r="C699" s="507"/>
      <c r="D699" s="507"/>
      <c r="E699" s="506"/>
      <c r="F699" s="506"/>
      <c r="G699" s="506"/>
      <c r="H699" s="507"/>
      <c r="I699" s="506"/>
      <c r="J699" s="506"/>
      <c r="K699" s="506"/>
      <c r="L699" s="506"/>
      <c r="M699" s="506"/>
      <c r="N699" s="506"/>
      <c r="O699" s="506"/>
      <c r="P699" s="506"/>
      <c r="Q699" s="506"/>
      <c r="R699" s="506"/>
      <c r="S699" s="506"/>
      <c r="T699" s="506"/>
      <c r="U699" s="506"/>
      <c r="V699" s="506"/>
      <c r="W699" s="506"/>
      <c r="X699" s="506"/>
      <c r="Y699" s="506"/>
      <c r="Z699" s="506"/>
      <c r="AA699" s="506"/>
      <c r="AB699" s="506"/>
      <c r="AC699" s="506"/>
      <c r="AD699" s="506"/>
      <c r="AE699" s="506"/>
      <c r="AF699" s="506"/>
      <c r="AG699" s="506"/>
      <c r="AH699" s="506"/>
      <c r="AI699" s="506"/>
      <c r="AJ699" s="507"/>
      <c r="AK699" s="506"/>
      <c r="AL699" s="506"/>
      <c r="AM699" s="506"/>
      <c r="AN699" s="506"/>
      <c r="AO699" s="506"/>
      <c r="AP699" s="506"/>
      <c r="AQ699" s="506"/>
      <c r="AR699" s="506"/>
      <c r="AS699" s="506"/>
      <c r="AT699" s="506"/>
      <c r="AU699" s="506"/>
      <c r="AV699" s="506"/>
      <c r="AW699" s="506"/>
      <c r="AX699" s="507"/>
      <c r="AY699" s="506"/>
      <c r="AZ699" s="506"/>
      <c r="BA699" s="506"/>
      <c r="BB699" s="506"/>
      <c r="BC699" s="506"/>
      <c r="BD699" s="506"/>
      <c r="BE699" s="506"/>
      <c r="BF699" s="506"/>
      <c r="BG699" s="506"/>
      <c r="BH699" s="506"/>
      <c r="BI699" s="506"/>
      <c r="BJ699" s="506"/>
      <c r="BK699" s="507"/>
      <c r="BL699" s="506"/>
      <c r="BM699" s="506"/>
      <c r="BN699" s="506"/>
      <c r="BO699" s="506"/>
      <c r="BP699" s="506"/>
      <c r="BQ699" s="506"/>
      <c r="BR699" s="506"/>
      <c r="BS699" s="506"/>
      <c r="BT699" s="506"/>
      <c r="BU699" s="506"/>
      <c r="BV699" s="506"/>
      <c r="BW699" s="506"/>
      <c r="BX699" s="506"/>
      <c r="BZ699" s="506"/>
      <c r="CA699" s="506"/>
      <c r="CD699" s="506"/>
      <c r="CE699" s="506"/>
    </row>
    <row r="700" spans="1:83" ht="11.25" customHeight="1">
      <c r="A700" s="506"/>
      <c r="B700" s="507"/>
      <c r="C700" s="507"/>
      <c r="D700" s="507"/>
      <c r="E700" s="506"/>
      <c r="F700" s="506"/>
      <c r="G700" s="506"/>
      <c r="H700" s="507"/>
      <c r="I700" s="506"/>
      <c r="J700" s="506"/>
      <c r="K700" s="506"/>
      <c r="L700" s="506"/>
      <c r="M700" s="506"/>
      <c r="N700" s="506"/>
      <c r="O700" s="506"/>
      <c r="P700" s="506"/>
      <c r="Q700" s="506"/>
      <c r="R700" s="506"/>
      <c r="S700" s="506"/>
      <c r="T700" s="506"/>
      <c r="U700" s="506"/>
      <c r="V700" s="506"/>
      <c r="W700" s="506"/>
      <c r="X700" s="506"/>
      <c r="Y700" s="506"/>
      <c r="Z700" s="506"/>
      <c r="AA700" s="506"/>
      <c r="AB700" s="506"/>
      <c r="AC700" s="506"/>
      <c r="AD700" s="506"/>
      <c r="AE700" s="506"/>
      <c r="AF700" s="506"/>
      <c r="AG700" s="506"/>
      <c r="AH700" s="506"/>
      <c r="AI700" s="506"/>
      <c r="AJ700" s="507"/>
      <c r="AK700" s="506"/>
      <c r="AL700" s="506"/>
      <c r="AM700" s="506"/>
      <c r="AN700" s="506"/>
      <c r="AO700" s="506"/>
      <c r="AP700" s="506"/>
      <c r="AQ700" s="506"/>
      <c r="AR700" s="506"/>
      <c r="AS700" s="506"/>
      <c r="AT700" s="506"/>
      <c r="AU700" s="506"/>
      <c r="AV700" s="506"/>
      <c r="AW700" s="506"/>
      <c r="AX700" s="507"/>
      <c r="AY700" s="506"/>
      <c r="AZ700" s="506"/>
      <c r="BA700" s="506"/>
      <c r="BB700" s="506"/>
      <c r="BC700" s="506"/>
      <c r="BD700" s="506"/>
      <c r="BE700" s="506"/>
      <c r="BF700" s="506"/>
      <c r="BG700" s="506"/>
      <c r="BH700" s="506"/>
      <c r="BI700" s="506"/>
      <c r="BJ700" s="506"/>
      <c r="BK700" s="507"/>
      <c r="BL700" s="506"/>
      <c r="BM700" s="506"/>
      <c r="BN700" s="506"/>
      <c r="BO700" s="506"/>
      <c r="BP700" s="506"/>
      <c r="BQ700" s="506"/>
      <c r="BR700" s="506"/>
      <c r="BS700" s="506"/>
      <c r="BT700" s="506"/>
      <c r="BU700" s="506"/>
      <c r="BV700" s="506"/>
      <c r="BW700" s="506"/>
      <c r="BX700" s="506"/>
      <c r="BZ700" s="506"/>
      <c r="CA700" s="506"/>
      <c r="CD700" s="506"/>
      <c r="CE700" s="506"/>
    </row>
    <row r="701" spans="1:83" ht="11.25" customHeight="1">
      <c r="A701" s="506"/>
      <c r="B701" s="507"/>
      <c r="C701" s="507"/>
      <c r="D701" s="507"/>
      <c r="E701" s="506"/>
      <c r="F701" s="506"/>
      <c r="G701" s="506"/>
      <c r="H701" s="507"/>
      <c r="I701" s="506"/>
      <c r="J701" s="506"/>
      <c r="K701" s="506"/>
      <c r="L701" s="506"/>
      <c r="M701" s="506"/>
      <c r="N701" s="506"/>
      <c r="O701" s="506"/>
      <c r="P701" s="506"/>
      <c r="Q701" s="506"/>
      <c r="R701" s="506"/>
      <c r="S701" s="506"/>
      <c r="T701" s="506"/>
      <c r="U701" s="506"/>
      <c r="V701" s="506"/>
      <c r="W701" s="506"/>
      <c r="X701" s="506"/>
      <c r="Y701" s="506"/>
      <c r="Z701" s="506"/>
      <c r="AA701" s="506"/>
      <c r="AB701" s="506"/>
      <c r="AC701" s="506"/>
      <c r="AD701" s="506"/>
      <c r="AE701" s="506"/>
      <c r="AF701" s="506"/>
      <c r="AG701" s="506"/>
      <c r="AH701" s="506"/>
      <c r="AI701" s="506"/>
      <c r="AJ701" s="507"/>
      <c r="AK701" s="506"/>
      <c r="AL701" s="506"/>
      <c r="AM701" s="506"/>
      <c r="AN701" s="506"/>
      <c r="AO701" s="506"/>
      <c r="AP701" s="506"/>
      <c r="AQ701" s="506"/>
      <c r="AR701" s="506"/>
      <c r="AS701" s="506"/>
      <c r="AT701" s="506"/>
      <c r="AU701" s="506"/>
      <c r="AV701" s="506"/>
      <c r="AW701" s="506"/>
      <c r="AX701" s="507"/>
      <c r="AY701" s="506"/>
      <c r="AZ701" s="506"/>
      <c r="BA701" s="506"/>
      <c r="BB701" s="506"/>
      <c r="BC701" s="506"/>
      <c r="BD701" s="506"/>
      <c r="BE701" s="506"/>
      <c r="BF701" s="506"/>
      <c r="BG701" s="506"/>
      <c r="BH701" s="506"/>
      <c r="BI701" s="506"/>
      <c r="BJ701" s="506"/>
      <c r="BK701" s="507"/>
      <c r="BL701" s="506"/>
      <c r="BM701" s="506"/>
      <c r="BN701" s="506"/>
      <c r="BO701" s="506"/>
      <c r="BP701" s="506"/>
      <c r="BQ701" s="506"/>
      <c r="BR701" s="506"/>
      <c r="BS701" s="506"/>
      <c r="BT701" s="506"/>
      <c r="BU701" s="506"/>
      <c r="BV701" s="506"/>
      <c r="BW701" s="506"/>
      <c r="BX701" s="506"/>
      <c r="BZ701" s="506"/>
      <c r="CA701" s="506"/>
      <c r="CD701" s="506"/>
      <c r="CE701" s="506"/>
    </row>
    <row r="702" spans="1:83" ht="11.25" customHeight="1">
      <c r="A702" s="506"/>
      <c r="B702" s="507"/>
      <c r="C702" s="507"/>
      <c r="D702" s="507"/>
      <c r="E702" s="506"/>
      <c r="F702" s="506"/>
      <c r="G702" s="506"/>
      <c r="H702" s="507"/>
      <c r="I702" s="506"/>
      <c r="J702" s="506"/>
      <c r="K702" s="506"/>
      <c r="L702" s="506"/>
      <c r="M702" s="506"/>
      <c r="N702" s="506"/>
      <c r="O702" s="506"/>
      <c r="P702" s="506"/>
      <c r="Q702" s="506"/>
      <c r="R702" s="506"/>
      <c r="S702" s="506"/>
      <c r="T702" s="506"/>
      <c r="U702" s="506"/>
      <c r="V702" s="506"/>
      <c r="W702" s="506"/>
      <c r="X702" s="506"/>
      <c r="Y702" s="506"/>
      <c r="Z702" s="506"/>
      <c r="AA702" s="506"/>
      <c r="AB702" s="506"/>
      <c r="AC702" s="506"/>
      <c r="AD702" s="506"/>
      <c r="AE702" s="506"/>
      <c r="AF702" s="506"/>
      <c r="AG702" s="506"/>
      <c r="AH702" s="506"/>
      <c r="AI702" s="506"/>
      <c r="AJ702" s="507"/>
      <c r="AK702" s="506"/>
      <c r="AL702" s="506"/>
      <c r="AM702" s="506"/>
      <c r="AN702" s="506"/>
      <c r="AO702" s="506"/>
      <c r="AP702" s="506"/>
      <c r="AQ702" s="506"/>
      <c r="AR702" s="506"/>
      <c r="AS702" s="506"/>
      <c r="AT702" s="506"/>
      <c r="AU702" s="506"/>
      <c r="AV702" s="506"/>
      <c r="AW702" s="506"/>
      <c r="AX702" s="507"/>
      <c r="AY702" s="506"/>
      <c r="AZ702" s="506"/>
      <c r="BA702" s="506"/>
      <c r="BB702" s="506"/>
      <c r="BC702" s="506"/>
      <c r="BD702" s="506"/>
      <c r="BE702" s="506"/>
      <c r="BF702" s="506"/>
      <c r="BG702" s="506"/>
      <c r="BH702" s="506"/>
      <c r="BI702" s="506"/>
      <c r="BJ702" s="506"/>
      <c r="BK702" s="507"/>
      <c r="BL702" s="506"/>
      <c r="BM702" s="506"/>
      <c r="BN702" s="506"/>
      <c r="BO702" s="506"/>
      <c r="BP702" s="506"/>
      <c r="BQ702" s="506"/>
      <c r="BR702" s="506"/>
      <c r="BS702" s="506"/>
      <c r="BT702" s="506"/>
      <c r="BU702" s="506"/>
      <c r="BV702" s="506"/>
      <c r="BW702" s="506"/>
      <c r="BX702" s="506"/>
      <c r="BZ702" s="506"/>
      <c r="CA702" s="506"/>
      <c r="CD702" s="506"/>
      <c r="CE702" s="506"/>
    </row>
    <row r="703" spans="1:83" ht="11.25" customHeight="1">
      <c r="A703" s="506"/>
      <c r="B703" s="507"/>
      <c r="C703" s="507"/>
      <c r="D703" s="507"/>
      <c r="E703" s="506"/>
      <c r="F703" s="506"/>
      <c r="G703" s="506"/>
      <c r="H703" s="507"/>
      <c r="I703" s="506"/>
      <c r="J703" s="506"/>
      <c r="K703" s="506"/>
      <c r="L703" s="506"/>
      <c r="M703" s="506"/>
      <c r="N703" s="506"/>
      <c r="O703" s="506"/>
      <c r="P703" s="506"/>
      <c r="Q703" s="506"/>
      <c r="R703" s="506"/>
      <c r="S703" s="506"/>
      <c r="T703" s="506"/>
      <c r="U703" s="506"/>
      <c r="V703" s="506"/>
      <c r="W703" s="506"/>
      <c r="X703" s="506"/>
      <c r="Y703" s="506"/>
      <c r="Z703" s="506"/>
      <c r="AA703" s="506"/>
      <c r="AB703" s="506"/>
      <c r="AC703" s="506"/>
      <c r="AD703" s="506"/>
      <c r="AE703" s="506"/>
      <c r="AF703" s="506"/>
      <c r="AG703" s="506"/>
      <c r="AH703" s="506"/>
      <c r="AI703" s="506"/>
      <c r="AJ703" s="507"/>
      <c r="AK703" s="506"/>
      <c r="AL703" s="506"/>
      <c r="AM703" s="506"/>
      <c r="AN703" s="506"/>
      <c r="AO703" s="506"/>
      <c r="AP703" s="506"/>
      <c r="AQ703" s="506"/>
      <c r="AR703" s="506"/>
      <c r="AS703" s="506"/>
      <c r="AT703" s="506"/>
      <c r="AU703" s="506"/>
      <c r="AV703" s="506"/>
      <c r="AW703" s="506"/>
      <c r="AX703" s="507"/>
      <c r="AY703" s="506"/>
      <c r="AZ703" s="506"/>
      <c r="BA703" s="506"/>
      <c r="BB703" s="506"/>
      <c r="BC703" s="506"/>
      <c r="BD703" s="506"/>
      <c r="BE703" s="506"/>
      <c r="BF703" s="506"/>
      <c r="BG703" s="506"/>
      <c r="BH703" s="506"/>
      <c r="BI703" s="506"/>
      <c r="BJ703" s="506"/>
      <c r="BK703" s="507"/>
      <c r="BL703" s="506"/>
      <c r="BM703" s="506"/>
      <c r="BN703" s="506"/>
      <c r="BO703" s="506"/>
      <c r="BP703" s="506"/>
      <c r="BQ703" s="506"/>
      <c r="BR703" s="506"/>
      <c r="BS703" s="506"/>
      <c r="BT703" s="506"/>
      <c r="BU703" s="506"/>
      <c r="BV703" s="506"/>
      <c r="BW703" s="506"/>
      <c r="BX703" s="506"/>
      <c r="BZ703" s="506"/>
      <c r="CA703" s="506"/>
      <c r="CD703" s="506"/>
      <c r="CE703" s="506"/>
    </row>
    <row r="704" spans="1:83" ht="11.25" customHeight="1">
      <c r="A704" s="506"/>
      <c r="B704" s="507"/>
      <c r="C704" s="507"/>
      <c r="D704" s="507"/>
      <c r="E704" s="506"/>
      <c r="F704" s="506"/>
      <c r="G704" s="506"/>
      <c r="H704" s="507"/>
      <c r="I704" s="506"/>
      <c r="J704" s="506"/>
      <c r="K704" s="506"/>
      <c r="L704" s="506"/>
      <c r="M704" s="506"/>
      <c r="N704" s="506"/>
      <c r="O704" s="506"/>
      <c r="P704" s="506"/>
      <c r="Q704" s="506"/>
      <c r="R704" s="506"/>
      <c r="S704" s="506"/>
      <c r="T704" s="506"/>
      <c r="U704" s="506"/>
      <c r="V704" s="506"/>
      <c r="W704" s="506"/>
      <c r="X704" s="506"/>
      <c r="Y704" s="506"/>
      <c r="Z704" s="506"/>
      <c r="AA704" s="506"/>
      <c r="AB704" s="506"/>
      <c r="AC704" s="506"/>
      <c r="AD704" s="506"/>
      <c r="AE704" s="506"/>
      <c r="AF704" s="506"/>
      <c r="AG704" s="506"/>
      <c r="AH704" s="506"/>
      <c r="AI704" s="506"/>
      <c r="AJ704" s="507"/>
      <c r="AK704" s="506"/>
      <c r="AL704" s="506"/>
      <c r="AM704" s="506"/>
      <c r="AN704" s="506"/>
      <c r="AO704" s="506"/>
      <c r="AP704" s="506"/>
      <c r="AQ704" s="506"/>
      <c r="AR704" s="506"/>
      <c r="AS704" s="506"/>
      <c r="AT704" s="506"/>
      <c r="AU704" s="506"/>
      <c r="AV704" s="506"/>
      <c r="AW704" s="506"/>
      <c r="AX704" s="507"/>
      <c r="AY704" s="506"/>
      <c r="AZ704" s="506"/>
      <c r="BA704" s="506"/>
      <c r="BB704" s="506"/>
      <c r="BC704" s="506"/>
      <c r="BD704" s="506"/>
      <c r="BE704" s="506"/>
      <c r="BF704" s="506"/>
      <c r="BG704" s="506"/>
      <c r="BH704" s="506"/>
      <c r="BI704" s="506"/>
      <c r="BJ704" s="506"/>
      <c r="BK704" s="507"/>
      <c r="BL704" s="506"/>
      <c r="BM704" s="506"/>
      <c r="BN704" s="506"/>
      <c r="BO704" s="506"/>
      <c r="BP704" s="506"/>
      <c r="BQ704" s="506"/>
      <c r="BR704" s="506"/>
      <c r="BS704" s="506"/>
      <c r="BT704" s="506"/>
      <c r="BU704" s="506"/>
      <c r="BV704" s="506"/>
      <c r="BW704" s="506"/>
      <c r="BX704" s="506"/>
      <c r="BZ704" s="506"/>
      <c r="CA704" s="506"/>
      <c r="CD704" s="506"/>
      <c r="CE704" s="506"/>
    </row>
    <row r="705" spans="1:83" ht="11.25" customHeight="1">
      <c r="A705" s="506"/>
      <c r="B705" s="507"/>
      <c r="C705" s="507"/>
      <c r="D705" s="507"/>
      <c r="E705" s="506"/>
      <c r="F705" s="506"/>
      <c r="G705" s="506"/>
      <c r="H705" s="507"/>
      <c r="I705" s="506"/>
      <c r="J705" s="506"/>
      <c r="K705" s="506"/>
      <c r="L705" s="506"/>
      <c r="M705" s="506"/>
      <c r="N705" s="506"/>
      <c r="O705" s="506"/>
      <c r="P705" s="506"/>
      <c r="Q705" s="506"/>
      <c r="R705" s="506"/>
      <c r="S705" s="506"/>
      <c r="T705" s="506"/>
      <c r="U705" s="506"/>
      <c r="V705" s="506"/>
      <c r="W705" s="506"/>
      <c r="X705" s="506"/>
      <c r="Y705" s="506"/>
      <c r="Z705" s="506"/>
      <c r="AA705" s="506"/>
      <c r="AB705" s="506"/>
      <c r="AC705" s="506"/>
      <c r="AD705" s="506"/>
      <c r="AE705" s="506"/>
      <c r="AF705" s="506"/>
      <c r="AG705" s="506"/>
      <c r="AH705" s="506"/>
      <c r="AI705" s="506"/>
      <c r="AJ705" s="507"/>
      <c r="AK705" s="506"/>
      <c r="AL705" s="506"/>
      <c r="AM705" s="506"/>
      <c r="AN705" s="506"/>
      <c r="AO705" s="506"/>
      <c r="AP705" s="506"/>
      <c r="AQ705" s="506"/>
      <c r="AR705" s="506"/>
      <c r="AS705" s="506"/>
      <c r="AT705" s="506"/>
      <c r="AU705" s="506"/>
      <c r="AV705" s="506"/>
      <c r="AW705" s="506"/>
      <c r="AX705" s="507"/>
      <c r="AY705" s="506"/>
      <c r="AZ705" s="506"/>
      <c r="BA705" s="506"/>
      <c r="BB705" s="506"/>
      <c r="BC705" s="506"/>
      <c r="BD705" s="506"/>
      <c r="BE705" s="506"/>
      <c r="BF705" s="506"/>
      <c r="BG705" s="506"/>
      <c r="BH705" s="506"/>
      <c r="BI705" s="506"/>
      <c r="BJ705" s="506"/>
      <c r="BK705" s="507"/>
      <c r="BL705" s="506"/>
      <c r="BM705" s="506"/>
      <c r="BN705" s="506"/>
      <c r="BO705" s="506"/>
      <c r="BP705" s="506"/>
      <c r="BQ705" s="506"/>
      <c r="BR705" s="506"/>
      <c r="BS705" s="506"/>
      <c r="BT705" s="506"/>
      <c r="BU705" s="506"/>
      <c r="BV705" s="506"/>
      <c r="BW705" s="506"/>
      <c r="BX705" s="506"/>
      <c r="BZ705" s="506"/>
      <c r="CA705" s="506"/>
      <c r="CD705" s="506"/>
      <c r="CE705" s="506"/>
    </row>
    <row r="706" spans="1:83" ht="11.25" customHeight="1">
      <c r="A706" s="506"/>
      <c r="B706" s="507"/>
      <c r="C706" s="507"/>
      <c r="D706" s="507"/>
      <c r="E706" s="506"/>
      <c r="F706" s="506"/>
      <c r="G706" s="506"/>
      <c r="H706" s="507"/>
      <c r="I706" s="506"/>
      <c r="J706" s="506"/>
      <c r="K706" s="506"/>
      <c r="L706" s="506"/>
      <c r="M706" s="506"/>
      <c r="N706" s="506"/>
      <c r="O706" s="506"/>
      <c r="P706" s="506"/>
      <c r="Q706" s="506"/>
      <c r="R706" s="506"/>
      <c r="S706" s="506"/>
      <c r="T706" s="506"/>
      <c r="U706" s="506"/>
      <c r="V706" s="506"/>
      <c r="W706" s="506"/>
      <c r="X706" s="506"/>
      <c r="Y706" s="506"/>
      <c r="Z706" s="506"/>
      <c r="AA706" s="506"/>
      <c r="AB706" s="506"/>
      <c r="AC706" s="506"/>
      <c r="AD706" s="506"/>
      <c r="AE706" s="506"/>
      <c r="AF706" s="506"/>
      <c r="AG706" s="506"/>
      <c r="AH706" s="506"/>
      <c r="AI706" s="506"/>
      <c r="AJ706" s="507"/>
      <c r="AK706" s="506"/>
      <c r="AL706" s="506"/>
      <c r="AM706" s="506"/>
      <c r="AN706" s="506"/>
      <c r="AO706" s="506"/>
      <c r="AP706" s="506"/>
      <c r="AQ706" s="506"/>
      <c r="AR706" s="506"/>
      <c r="AS706" s="506"/>
      <c r="AT706" s="506"/>
      <c r="AU706" s="506"/>
      <c r="AV706" s="506"/>
      <c r="AW706" s="506"/>
      <c r="AX706" s="507"/>
      <c r="AY706" s="506"/>
      <c r="AZ706" s="506"/>
      <c r="BA706" s="506"/>
      <c r="BB706" s="506"/>
      <c r="BC706" s="506"/>
      <c r="BD706" s="506"/>
      <c r="BE706" s="506"/>
      <c r="BF706" s="506"/>
      <c r="BG706" s="506"/>
      <c r="BH706" s="506"/>
      <c r="BI706" s="506"/>
      <c r="BJ706" s="506"/>
      <c r="BK706" s="507"/>
      <c r="BL706" s="506"/>
      <c r="BM706" s="506"/>
      <c r="BN706" s="506"/>
      <c r="BO706" s="506"/>
      <c r="BP706" s="506"/>
      <c r="BQ706" s="506"/>
      <c r="BR706" s="506"/>
      <c r="BS706" s="506"/>
      <c r="BT706" s="506"/>
      <c r="BU706" s="506"/>
      <c r="BV706" s="506"/>
      <c r="BW706" s="506"/>
      <c r="BX706" s="506"/>
      <c r="BZ706" s="506"/>
      <c r="CA706" s="506"/>
      <c r="CD706" s="506"/>
      <c r="CE706" s="506"/>
    </row>
    <row r="707" spans="1:83" ht="11.25" customHeight="1">
      <c r="A707" s="506"/>
      <c r="B707" s="507"/>
      <c r="C707" s="507"/>
      <c r="D707" s="507"/>
      <c r="E707" s="506"/>
      <c r="F707" s="506"/>
      <c r="G707" s="506"/>
      <c r="H707" s="507"/>
      <c r="I707" s="506"/>
      <c r="J707" s="506"/>
      <c r="K707" s="506"/>
      <c r="L707" s="506"/>
      <c r="M707" s="506"/>
      <c r="N707" s="506"/>
      <c r="O707" s="506"/>
      <c r="P707" s="506"/>
      <c r="Q707" s="506"/>
      <c r="R707" s="506"/>
      <c r="S707" s="506"/>
      <c r="T707" s="506"/>
      <c r="U707" s="506"/>
      <c r="V707" s="506"/>
      <c r="W707" s="506"/>
      <c r="X707" s="506"/>
      <c r="Y707" s="506"/>
      <c r="Z707" s="506"/>
      <c r="AA707" s="506"/>
      <c r="AB707" s="506"/>
      <c r="AC707" s="506"/>
      <c r="AD707" s="506"/>
      <c r="AE707" s="506"/>
      <c r="AF707" s="506"/>
      <c r="AG707" s="506"/>
      <c r="AH707" s="506"/>
      <c r="AI707" s="506"/>
      <c r="AJ707" s="507"/>
      <c r="AK707" s="506"/>
      <c r="AL707" s="506"/>
      <c r="AM707" s="506"/>
      <c r="AN707" s="506"/>
      <c r="AO707" s="506"/>
      <c r="AP707" s="506"/>
      <c r="AQ707" s="506"/>
      <c r="AR707" s="506"/>
      <c r="AS707" s="506"/>
      <c r="AT707" s="506"/>
      <c r="AU707" s="506"/>
      <c r="AV707" s="506"/>
      <c r="AW707" s="506"/>
      <c r="AX707" s="507"/>
      <c r="AY707" s="506"/>
      <c r="AZ707" s="506"/>
      <c r="BA707" s="506"/>
      <c r="BB707" s="506"/>
      <c r="BC707" s="506"/>
      <c r="BD707" s="506"/>
      <c r="BE707" s="506"/>
      <c r="BF707" s="506"/>
      <c r="BG707" s="506"/>
      <c r="BH707" s="506"/>
      <c r="BI707" s="506"/>
      <c r="BJ707" s="506"/>
      <c r="BK707" s="507"/>
      <c r="BL707" s="506"/>
      <c r="BM707" s="506"/>
      <c r="BN707" s="506"/>
      <c r="BO707" s="506"/>
      <c r="BP707" s="506"/>
      <c r="BQ707" s="506"/>
      <c r="BR707" s="506"/>
      <c r="BS707" s="506"/>
      <c r="BT707" s="506"/>
      <c r="BU707" s="506"/>
      <c r="BV707" s="506"/>
      <c r="BW707" s="506"/>
      <c r="BX707" s="506"/>
      <c r="BZ707" s="506"/>
      <c r="CA707" s="506"/>
      <c r="CD707" s="506"/>
      <c r="CE707" s="506"/>
    </row>
    <row r="708" spans="1:83" ht="11.25" customHeight="1">
      <c r="A708" s="506"/>
      <c r="B708" s="507"/>
      <c r="C708" s="507"/>
      <c r="D708" s="507"/>
      <c r="E708" s="506"/>
      <c r="F708" s="506"/>
      <c r="G708" s="506"/>
      <c r="H708" s="507"/>
      <c r="I708" s="506"/>
      <c r="J708" s="506"/>
      <c r="K708" s="506"/>
      <c r="L708" s="506"/>
      <c r="M708" s="506"/>
      <c r="N708" s="506"/>
      <c r="O708" s="506"/>
      <c r="P708" s="506"/>
      <c r="Q708" s="506"/>
      <c r="R708" s="506"/>
      <c r="S708" s="506"/>
      <c r="T708" s="506"/>
      <c r="U708" s="506"/>
      <c r="V708" s="506"/>
      <c r="W708" s="506"/>
      <c r="X708" s="506"/>
      <c r="Y708" s="506"/>
      <c r="Z708" s="506"/>
      <c r="AA708" s="506"/>
      <c r="AB708" s="506"/>
      <c r="AC708" s="506"/>
      <c r="AD708" s="506"/>
      <c r="AE708" s="506"/>
      <c r="AF708" s="506"/>
      <c r="AG708" s="506"/>
      <c r="AH708" s="506"/>
      <c r="AI708" s="506"/>
      <c r="AJ708" s="507"/>
      <c r="AK708" s="506"/>
      <c r="AL708" s="506"/>
      <c r="AM708" s="506"/>
      <c r="AN708" s="506"/>
      <c r="AO708" s="506"/>
      <c r="AP708" s="506"/>
      <c r="AQ708" s="506"/>
      <c r="AR708" s="506"/>
      <c r="AS708" s="506"/>
      <c r="AT708" s="506"/>
      <c r="AU708" s="506"/>
      <c r="AV708" s="506"/>
      <c r="AW708" s="506"/>
      <c r="AX708" s="507"/>
      <c r="AY708" s="506"/>
      <c r="AZ708" s="506"/>
      <c r="BA708" s="506"/>
      <c r="BB708" s="506"/>
      <c r="BC708" s="506"/>
      <c r="BD708" s="506"/>
      <c r="BE708" s="506"/>
      <c r="BF708" s="506"/>
      <c r="BG708" s="506"/>
      <c r="BH708" s="506"/>
      <c r="BI708" s="506"/>
      <c r="BJ708" s="506"/>
      <c r="BK708" s="507"/>
      <c r="BL708" s="506"/>
      <c r="BM708" s="506"/>
      <c r="BN708" s="506"/>
      <c r="BO708" s="506"/>
      <c r="BP708" s="506"/>
      <c r="BQ708" s="506"/>
      <c r="BR708" s="506"/>
      <c r="BS708" s="506"/>
      <c r="BT708" s="506"/>
      <c r="BU708" s="506"/>
      <c r="BV708" s="506"/>
      <c r="BW708" s="506"/>
      <c r="BX708" s="506"/>
      <c r="BZ708" s="506"/>
      <c r="CA708" s="506"/>
      <c r="CD708" s="506"/>
      <c r="CE708" s="506"/>
    </row>
    <row r="709" spans="1:83" ht="11.25" customHeight="1">
      <c r="A709" s="506"/>
      <c r="B709" s="507"/>
      <c r="C709" s="507"/>
      <c r="D709" s="507"/>
      <c r="E709" s="506"/>
      <c r="F709" s="506"/>
      <c r="G709" s="506"/>
      <c r="H709" s="507"/>
      <c r="I709" s="506"/>
      <c r="J709" s="506"/>
      <c r="K709" s="506"/>
      <c r="L709" s="506"/>
      <c r="M709" s="506"/>
      <c r="N709" s="506"/>
      <c r="O709" s="506"/>
      <c r="P709" s="506"/>
      <c r="Q709" s="506"/>
      <c r="R709" s="506"/>
      <c r="S709" s="506"/>
      <c r="T709" s="506"/>
      <c r="U709" s="506"/>
      <c r="V709" s="506"/>
      <c r="W709" s="506"/>
      <c r="X709" s="506"/>
      <c r="Y709" s="506"/>
      <c r="Z709" s="506"/>
      <c r="AA709" s="506"/>
      <c r="AB709" s="506"/>
      <c r="AC709" s="506"/>
      <c r="AD709" s="506"/>
      <c r="AE709" s="506"/>
      <c r="AF709" s="506"/>
      <c r="AG709" s="506"/>
      <c r="AH709" s="506"/>
      <c r="AI709" s="506"/>
      <c r="AJ709" s="507"/>
      <c r="AK709" s="506"/>
      <c r="AL709" s="506"/>
      <c r="AM709" s="506"/>
      <c r="AN709" s="506"/>
      <c r="AO709" s="506"/>
      <c r="AP709" s="506"/>
      <c r="AQ709" s="506"/>
      <c r="AR709" s="506"/>
      <c r="AS709" s="506"/>
      <c r="AT709" s="506"/>
      <c r="AU709" s="506"/>
      <c r="AV709" s="506"/>
      <c r="AW709" s="506"/>
      <c r="AX709" s="507"/>
      <c r="AY709" s="506"/>
      <c r="AZ709" s="506"/>
      <c r="BA709" s="506"/>
      <c r="BB709" s="506"/>
      <c r="BC709" s="506"/>
      <c r="BD709" s="506"/>
      <c r="BE709" s="506"/>
      <c r="BF709" s="506"/>
      <c r="BG709" s="506"/>
      <c r="BH709" s="506"/>
      <c r="BI709" s="506"/>
      <c r="BJ709" s="506"/>
      <c r="BK709" s="507"/>
      <c r="BL709" s="506"/>
      <c r="BM709" s="506"/>
      <c r="BN709" s="506"/>
      <c r="BO709" s="506"/>
      <c r="BP709" s="506"/>
      <c r="BQ709" s="506"/>
      <c r="BR709" s="506"/>
      <c r="BS709" s="506"/>
      <c r="BT709" s="506"/>
      <c r="BU709" s="506"/>
      <c r="BV709" s="506"/>
      <c r="BW709" s="506"/>
      <c r="BX709" s="506"/>
      <c r="BZ709" s="506"/>
      <c r="CA709" s="506"/>
      <c r="CD709" s="506"/>
      <c r="CE709" s="506"/>
    </row>
    <row r="710" spans="1:83" ht="11.25" customHeight="1">
      <c r="A710" s="506"/>
      <c r="B710" s="507"/>
      <c r="C710" s="507"/>
      <c r="D710" s="507"/>
      <c r="E710" s="506"/>
      <c r="F710" s="506"/>
      <c r="G710" s="506"/>
      <c r="H710" s="507"/>
      <c r="I710" s="506"/>
      <c r="J710" s="506"/>
      <c r="K710" s="506"/>
      <c r="L710" s="506"/>
      <c r="M710" s="506"/>
      <c r="N710" s="506"/>
      <c r="O710" s="506"/>
      <c r="P710" s="506"/>
      <c r="Q710" s="506"/>
      <c r="R710" s="506"/>
      <c r="S710" s="506"/>
      <c r="T710" s="506"/>
      <c r="U710" s="506"/>
      <c r="V710" s="506"/>
      <c r="W710" s="506"/>
      <c r="X710" s="506"/>
      <c r="Y710" s="506"/>
      <c r="Z710" s="506"/>
      <c r="AA710" s="506"/>
      <c r="AB710" s="506"/>
      <c r="AC710" s="506"/>
      <c r="AD710" s="506"/>
      <c r="AE710" s="506"/>
      <c r="AF710" s="506"/>
      <c r="AG710" s="506"/>
      <c r="AH710" s="506"/>
      <c r="AI710" s="506"/>
      <c r="AJ710" s="507"/>
      <c r="AK710" s="506"/>
      <c r="AL710" s="506"/>
      <c r="AM710" s="506"/>
      <c r="AN710" s="506"/>
      <c r="AO710" s="506"/>
      <c r="AP710" s="506"/>
      <c r="AQ710" s="506"/>
      <c r="AR710" s="506"/>
      <c r="AS710" s="506"/>
      <c r="AT710" s="506"/>
      <c r="AU710" s="506"/>
      <c r="AV710" s="506"/>
      <c r="AW710" s="506"/>
      <c r="AX710" s="507"/>
      <c r="AY710" s="506"/>
      <c r="AZ710" s="506"/>
      <c r="BA710" s="506"/>
      <c r="BB710" s="506"/>
      <c r="BC710" s="506"/>
      <c r="BD710" s="506"/>
      <c r="BE710" s="506"/>
      <c r="BF710" s="506"/>
      <c r="BG710" s="506"/>
      <c r="BH710" s="506"/>
      <c r="BI710" s="506"/>
      <c r="BJ710" s="506"/>
      <c r="BK710" s="507"/>
      <c r="BL710" s="506"/>
      <c r="BM710" s="506"/>
      <c r="BN710" s="506"/>
      <c r="BO710" s="506"/>
      <c r="BP710" s="506"/>
      <c r="BQ710" s="506"/>
      <c r="BR710" s="506"/>
      <c r="BS710" s="506"/>
      <c r="BT710" s="506"/>
      <c r="BU710" s="506"/>
      <c r="BV710" s="506"/>
      <c r="BW710" s="506"/>
      <c r="BX710" s="506"/>
      <c r="BZ710" s="506"/>
      <c r="CA710" s="506"/>
      <c r="CD710" s="506"/>
      <c r="CE710" s="506"/>
    </row>
    <row r="711" spans="1:83" ht="11.25" customHeight="1">
      <c r="A711" s="506"/>
      <c r="B711" s="507"/>
      <c r="C711" s="507"/>
      <c r="D711" s="507"/>
      <c r="E711" s="506"/>
      <c r="F711" s="506"/>
      <c r="G711" s="506"/>
      <c r="H711" s="507"/>
      <c r="I711" s="506"/>
      <c r="J711" s="506"/>
      <c r="K711" s="506"/>
      <c r="L711" s="506"/>
      <c r="M711" s="506"/>
      <c r="N711" s="506"/>
      <c r="O711" s="506"/>
      <c r="P711" s="506"/>
      <c r="Q711" s="506"/>
      <c r="R711" s="506"/>
      <c r="S711" s="506"/>
      <c r="T711" s="506"/>
      <c r="U711" s="506"/>
      <c r="V711" s="506"/>
      <c r="W711" s="506"/>
      <c r="X711" s="506"/>
      <c r="Y711" s="506"/>
      <c r="Z711" s="506"/>
      <c r="AA711" s="506"/>
      <c r="AB711" s="506"/>
      <c r="AC711" s="506"/>
      <c r="AD711" s="506"/>
      <c r="AE711" s="506"/>
      <c r="AF711" s="506"/>
      <c r="AG711" s="506"/>
      <c r="AH711" s="506"/>
      <c r="AI711" s="506"/>
      <c r="AJ711" s="507"/>
      <c r="AK711" s="506"/>
      <c r="AL711" s="506"/>
      <c r="AM711" s="506"/>
      <c r="AN711" s="506"/>
      <c r="AO711" s="506"/>
      <c r="AP711" s="506"/>
      <c r="AQ711" s="506"/>
      <c r="AR711" s="506"/>
      <c r="AS711" s="506"/>
      <c r="AT711" s="506"/>
      <c r="AU711" s="506"/>
      <c r="AV711" s="506"/>
      <c r="AW711" s="506"/>
      <c r="AX711" s="507"/>
      <c r="AY711" s="506"/>
      <c r="AZ711" s="506"/>
      <c r="BA711" s="506"/>
      <c r="BB711" s="506"/>
      <c r="BC711" s="506"/>
      <c r="BD711" s="506"/>
      <c r="BE711" s="506"/>
      <c r="BF711" s="506"/>
      <c r="BG711" s="506"/>
      <c r="BH711" s="506"/>
      <c r="BI711" s="506"/>
      <c r="BJ711" s="506"/>
      <c r="BK711" s="507"/>
      <c r="BL711" s="506"/>
      <c r="BM711" s="506"/>
      <c r="BN711" s="506"/>
      <c r="BO711" s="506"/>
      <c r="BP711" s="506"/>
      <c r="BQ711" s="506"/>
      <c r="BR711" s="506"/>
      <c r="BS711" s="506"/>
      <c r="BT711" s="506"/>
      <c r="BU711" s="506"/>
      <c r="BV711" s="506"/>
      <c r="BW711" s="506"/>
      <c r="BX711" s="506"/>
      <c r="BZ711" s="506"/>
      <c r="CA711" s="506"/>
      <c r="CD711" s="506"/>
      <c r="CE711" s="506"/>
    </row>
    <row r="712" spans="1:83" ht="11.25" customHeight="1">
      <c r="A712" s="506"/>
      <c r="B712" s="507"/>
      <c r="C712" s="507"/>
      <c r="D712" s="507"/>
      <c r="E712" s="506"/>
      <c r="F712" s="506"/>
      <c r="G712" s="506"/>
      <c r="H712" s="507"/>
      <c r="I712" s="506"/>
      <c r="J712" s="506"/>
      <c r="K712" s="506"/>
      <c r="L712" s="506"/>
      <c r="M712" s="506"/>
      <c r="N712" s="506"/>
      <c r="O712" s="506"/>
      <c r="P712" s="506"/>
      <c r="Q712" s="506"/>
      <c r="R712" s="506"/>
      <c r="S712" s="506"/>
      <c r="T712" s="506"/>
      <c r="U712" s="506"/>
      <c r="V712" s="506"/>
      <c r="W712" s="506"/>
      <c r="X712" s="506"/>
      <c r="Y712" s="506"/>
      <c r="Z712" s="506"/>
      <c r="AA712" s="506"/>
      <c r="AB712" s="506"/>
      <c r="AC712" s="506"/>
      <c r="AD712" s="506"/>
      <c r="AE712" s="506"/>
      <c r="AF712" s="506"/>
      <c r="AG712" s="506"/>
      <c r="AH712" s="506"/>
      <c r="AI712" s="506"/>
      <c r="AJ712" s="507"/>
      <c r="AK712" s="506"/>
      <c r="AL712" s="506"/>
      <c r="AM712" s="506"/>
      <c r="AN712" s="506"/>
      <c r="AO712" s="506"/>
      <c r="AP712" s="506"/>
      <c r="AQ712" s="506"/>
      <c r="AR712" s="506"/>
      <c r="AS712" s="506"/>
      <c r="AT712" s="506"/>
      <c r="AU712" s="506"/>
      <c r="AV712" s="506"/>
      <c r="AW712" s="506"/>
      <c r="AX712" s="507"/>
      <c r="AY712" s="506"/>
      <c r="AZ712" s="506"/>
      <c r="BA712" s="506"/>
      <c r="BB712" s="506"/>
      <c r="BC712" s="506"/>
      <c r="BD712" s="506"/>
      <c r="BE712" s="506"/>
      <c r="BF712" s="506"/>
      <c r="BG712" s="506"/>
      <c r="BH712" s="506"/>
      <c r="BI712" s="506"/>
      <c r="BJ712" s="506"/>
      <c r="BK712" s="507"/>
      <c r="BL712" s="506"/>
      <c r="BM712" s="506"/>
      <c r="BN712" s="506"/>
      <c r="BO712" s="506"/>
      <c r="BP712" s="506"/>
      <c r="BQ712" s="506"/>
      <c r="BR712" s="506"/>
      <c r="BS712" s="506"/>
      <c r="BT712" s="506"/>
      <c r="BU712" s="506"/>
      <c r="BV712" s="506"/>
      <c r="BW712" s="506"/>
      <c r="BX712" s="506"/>
      <c r="BZ712" s="506"/>
      <c r="CA712" s="506"/>
      <c r="CD712" s="506"/>
      <c r="CE712" s="506"/>
    </row>
    <row r="713" spans="1:83" ht="11.25" customHeight="1">
      <c r="A713" s="506"/>
      <c r="B713" s="507"/>
      <c r="C713" s="507"/>
      <c r="D713" s="507"/>
      <c r="E713" s="506"/>
      <c r="F713" s="506"/>
      <c r="G713" s="506"/>
      <c r="H713" s="507"/>
      <c r="I713" s="506"/>
      <c r="J713" s="506"/>
      <c r="K713" s="506"/>
      <c r="L713" s="506"/>
      <c r="M713" s="506"/>
      <c r="N713" s="506"/>
      <c r="O713" s="506"/>
      <c r="P713" s="506"/>
      <c r="Q713" s="506"/>
      <c r="R713" s="506"/>
      <c r="S713" s="506"/>
      <c r="T713" s="506"/>
      <c r="U713" s="506"/>
      <c r="V713" s="506"/>
      <c r="W713" s="506"/>
      <c r="X713" s="506"/>
      <c r="Y713" s="506"/>
      <c r="Z713" s="506"/>
      <c r="AA713" s="506"/>
      <c r="AB713" s="506"/>
      <c r="AC713" s="506"/>
      <c r="AD713" s="506"/>
      <c r="AE713" s="506"/>
      <c r="AF713" s="506"/>
      <c r="AG713" s="506"/>
      <c r="AH713" s="506"/>
      <c r="AI713" s="506"/>
      <c r="AJ713" s="507"/>
      <c r="AK713" s="506"/>
      <c r="AL713" s="506"/>
      <c r="AM713" s="506"/>
      <c r="AN713" s="506"/>
      <c r="AO713" s="506"/>
      <c r="AP713" s="506"/>
      <c r="AQ713" s="506"/>
      <c r="AR713" s="506"/>
      <c r="AS713" s="506"/>
      <c r="AT713" s="506"/>
      <c r="AU713" s="506"/>
      <c r="AV713" s="506"/>
      <c r="AW713" s="506"/>
      <c r="AX713" s="507"/>
      <c r="AY713" s="506"/>
      <c r="AZ713" s="506"/>
      <c r="BA713" s="506"/>
      <c r="BB713" s="506"/>
      <c r="BC713" s="506"/>
      <c r="BD713" s="506"/>
      <c r="BE713" s="506"/>
      <c r="BF713" s="506"/>
      <c r="BG713" s="506"/>
      <c r="BH713" s="506"/>
      <c r="BI713" s="506"/>
      <c r="BJ713" s="506"/>
      <c r="BK713" s="507"/>
      <c r="BL713" s="506"/>
      <c r="BM713" s="506"/>
      <c r="BN713" s="506"/>
      <c r="BO713" s="506"/>
      <c r="BP713" s="506"/>
      <c r="BQ713" s="506"/>
      <c r="BR713" s="506"/>
      <c r="BS713" s="506"/>
      <c r="BT713" s="506"/>
      <c r="BU713" s="506"/>
      <c r="BV713" s="506"/>
      <c r="BW713" s="506"/>
      <c r="BX713" s="506"/>
      <c r="BZ713" s="506"/>
      <c r="CA713" s="506"/>
      <c r="CD713" s="506"/>
      <c r="CE713" s="506"/>
    </row>
    <row r="714" spans="1:83" ht="11.25" customHeight="1">
      <c r="A714" s="506"/>
      <c r="B714" s="507"/>
      <c r="C714" s="507"/>
      <c r="D714" s="507"/>
      <c r="E714" s="506"/>
      <c r="F714" s="506"/>
      <c r="G714" s="506"/>
      <c r="H714" s="507"/>
      <c r="I714" s="506"/>
      <c r="J714" s="506"/>
      <c r="K714" s="506"/>
      <c r="L714" s="506"/>
      <c r="M714" s="506"/>
      <c r="N714" s="506"/>
      <c r="O714" s="506"/>
      <c r="P714" s="506"/>
      <c r="Q714" s="506"/>
      <c r="R714" s="506"/>
      <c r="S714" s="506"/>
      <c r="T714" s="506"/>
      <c r="U714" s="506"/>
      <c r="V714" s="506"/>
      <c r="W714" s="506"/>
      <c r="X714" s="506"/>
      <c r="Y714" s="506"/>
      <c r="Z714" s="506"/>
      <c r="AA714" s="506"/>
      <c r="AB714" s="506"/>
      <c r="AC714" s="506"/>
      <c r="AD714" s="506"/>
      <c r="AE714" s="506"/>
      <c r="AF714" s="506"/>
      <c r="AG714" s="506"/>
      <c r="AH714" s="506"/>
      <c r="AI714" s="506"/>
      <c r="AJ714" s="507"/>
      <c r="AK714" s="506"/>
      <c r="AL714" s="506"/>
      <c r="AM714" s="506"/>
      <c r="AN714" s="506"/>
      <c r="AO714" s="506"/>
      <c r="AP714" s="506"/>
      <c r="AQ714" s="506"/>
      <c r="AR714" s="506"/>
      <c r="AS714" s="506"/>
      <c r="AT714" s="506"/>
      <c r="AU714" s="506"/>
      <c r="AV714" s="506"/>
      <c r="AW714" s="506"/>
      <c r="AX714" s="507"/>
      <c r="AY714" s="506"/>
      <c r="AZ714" s="506"/>
      <c r="BA714" s="506"/>
      <c r="BB714" s="506"/>
      <c r="BC714" s="506"/>
      <c r="BD714" s="506"/>
      <c r="BE714" s="506"/>
      <c r="BF714" s="506"/>
      <c r="BG714" s="506"/>
      <c r="BH714" s="506"/>
      <c r="BI714" s="506"/>
      <c r="BJ714" s="506"/>
      <c r="BK714" s="507"/>
      <c r="BL714" s="506"/>
      <c r="BM714" s="506"/>
      <c r="BN714" s="506"/>
      <c r="BO714" s="506"/>
      <c r="BP714" s="506"/>
      <c r="BQ714" s="506"/>
      <c r="BR714" s="506"/>
      <c r="BS714" s="506"/>
      <c r="BT714" s="506"/>
      <c r="BU714" s="506"/>
      <c r="BV714" s="506"/>
      <c r="BW714" s="506"/>
      <c r="BX714" s="506"/>
      <c r="BZ714" s="506"/>
      <c r="CA714" s="506"/>
      <c r="CD714" s="506"/>
      <c r="CE714" s="506"/>
    </row>
    <row r="715" spans="1:83" ht="11.25" customHeight="1">
      <c r="A715" s="506"/>
      <c r="B715" s="507"/>
      <c r="C715" s="507"/>
      <c r="D715" s="507"/>
      <c r="E715" s="506"/>
      <c r="F715" s="506"/>
      <c r="G715" s="506"/>
      <c r="H715" s="507"/>
      <c r="I715" s="506"/>
      <c r="J715" s="506"/>
      <c r="K715" s="506"/>
      <c r="L715" s="506"/>
      <c r="M715" s="506"/>
      <c r="N715" s="506"/>
      <c r="O715" s="506"/>
      <c r="P715" s="506"/>
      <c r="Q715" s="506"/>
      <c r="R715" s="506"/>
      <c r="S715" s="506"/>
      <c r="T715" s="506"/>
      <c r="U715" s="506"/>
      <c r="V715" s="506"/>
      <c r="W715" s="506"/>
      <c r="X715" s="506"/>
      <c r="Y715" s="506"/>
      <c r="Z715" s="506"/>
      <c r="AA715" s="506"/>
      <c r="AB715" s="506"/>
      <c r="AC715" s="506"/>
      <c r="AD715" s="506"/>
      <c r="AE715" s="506"/>
      <c r="AF715" s="506"/>
      <c r="AG715" s="506"/>
      <c r="AH715" s="506"/>
      <c r="AI715" s="506"/>
      <c r="AJ715" s="507"/>
      <c r="AK715" s="506"/>
      <c r="AL715" s="506"/>
      <c r="AM715" s="506"/>
      <c r="AN715" s="506"/>
      <c r="AO715" s="506"/>
      <c r="AP715" s="506"/>
      <c r="AQ715" s="506"/>
      <c r="AR715" s="506"/>
      <c r="AS715" s="506"/>
      <c r="AT715" s="506"/>
      <c r="AU715" s="506"/>
      <c r="AV715" s="506"/>
      <c r="AW715" s="506"/>
      <c r="AX715" s="507"/>
      <c r="AY715" s="506"/>
      <c r="AZ715" s="506"/>
      <c r="BA715" s="506"/>
      <c r="BB715" s="506"/>
      <c r="BC715" s="506"/>
      <c r="BD715" s="506"/>
      <c r="BE715" s="506"/>
      <c r="BF715" s="506"/>
      <c r="BG715" s="506"/>
      <c r="BH715" s="506"/>
      <c r="BI715" s="506"/>
      <c r="BJ715" s="506"/>
      <c r="BK715" s="507"/>
      <c r="BL715" s="506"/>
      <c r="BM715" s="506"/>
      <c r="BN715" s="506"/>
      <c r="BO715" s="506"/>
      <c r="BP715" s="506"/>
      <c r="BQ715" s="506"/>
      <c r="BR715" s="506"/>
      <c r="BS715" s="506"/>
      <c r="BT715" s="506"/>
      <c r="BU715" s="506"/>
      <c r="BV715" s="506"/>
      <c r="BW715" s="506"/>
      <c r="BX715" s="506"/>
      <c r="BZ715" s="506"/>
      <c r="CA715" s="506"/>
      <c r="CD715" s="506"/>
      <c r="CE715" s="506"/>
    </row>
    <row r="716" spans="1:83" ht="11.25" customHeight="1">
      <c r="A716" s="506"/>
      <c r="B716" s="507"/>
      <c r="C716" s="507"/>
      <c r="D716" s="507"/>
      <c r="E716" s="506"/>
      <c r="F716" s="506"/>
      <c r="G716" s="506"/>
      <c r="H716" s="507"/>
      <c r="I716" s="506"/>
      <c r="J716" s="506"/>
      <c r="K716" s="506"/>
      <c r="L716" s="506"/>
      <c r="M716" s="506"/>
      <c r="N716" s="506"/>
      <c r="O716" s="506"/>
      <c r="P716" s="506"/>
      <c r="Q716" s="506"/>
      <c r="R716" s="506"/>
      <c r="S716" s="506"/>
      <c r="T716" s="506"/>
      <c r="U716" s="506"/>
      <c r="V716" s="506"/>
      <c r="W716" s="506"/>
      <c r="X716" s="506"/>
      <c r="Y716" s="506"/>
      <c r="Z716" s="506"/>
      <c r="AA716" s="506"/>
      <c r="AB716" s="506"/>
      <c r="AC716" s="506"/>
      <c r="AD716" s="506"/>
      <c r="AE716" s="506"/>
      <c r="AF716" s="506"/>
      <c r="AG716" s="506"/>
      <c r="AH716" s="506"/>
      <c r="AI716" s="506"/>
      <c r="AJ716" s="507"/>
      <c r="AK716" s="506"/>
      <c r="AL716" s="506"/>
      <c r="AM716" s="506"/>
      <c r="AN716" s="506"/>
      <c r="AO716" s="506"/>
      <c r="AP716" s="506"/>
      <c r="AQ716" s="506"/>
      <c r="AR716" s="506"/>
      <c r="AS716" s="506"/>
      <c r="AT716" s="506"/>
      <c r="AU716" s="506"/>
      <c r="AV716" s="506"/>
      <c r="AW716" s="506"/>
      <c r="AX716" s="507"/>
      <c r="AY716" s="506"/>
      <c r="AZ716" s="506"/>
      <c r="BA716" s="506"/>
      <c r="BB716" s="506"/>
      <c r="BC716" s="506"/>
      <c r="BD716" s="506"/>
      <c r="BE716" s="506"/>
      <c r="BF716" s="506"/>
      <c r="BG716" s="506"/>
      <c r="BH716" s="506"/>
      <c r="BI716" s="506"/>
      <c r="BJ716" s="506"/>
      <c r="BK716" s="507"/>
      <c r="BL716" s="506"/>
      <c r="BM716" s="506"/>
      <c r="BN716" s="506"/>
      <c r="BO716" s="506"/>
      <c r="BP716" s="506"/>
      <c r="BQ716" s="506"/>
      <c r="BR716" s="506"/>
      <c r="BS716" s="506"/>
      <c r="BT716" s="506"/>
      <c r="BU716" s="506"/>
      <c r="BV716" s="506"/>
      <c r="BW716" s="506"/>
      <c r="BX716" s="506"/>
      <c r="BZ716" s="506"/>
      <c r="CA716" s="506"/>
      <c r="CD716" s="506"/>
      <c r="CE716" s="506"/>
    </row>
    <row r="717" spans="1:83" ht="11.25" customHeight="1">
      <c r="A717" s="506"/>
      <c r="B717" s="507"/>
      <c r="C717" s="507"/>
      <c r="D717" s="507"/>
      <c r="E717" s="506"/>
      <c r="F717" s="506"/>
      <c r="G717" s="506"/>
      <c r="H717" s="507"/>
      <c r="I717" s="506"/>
      <c r="J717" s="506"/>
      <c r="K717" s="506"/>
      <c r="L717" s="506"/>
      <c r="M717" s="506"/>
      <c r="N717" s="506"/>
      <c r="O717" s="506"/>
      <c r="P717" s="506"/>
      <c r="Q717" s="506"/>
      <c r="R717" s="506"/>
      <c r="S717" s="506"/>
      <c r="T717" s="506"/>
      <c r="U717" s="506"/>
      <c r="V717" s="506"/>
      <c r="W717" s="506"/>
      <c r="X717" s="506"/>
      <c r="Y717" s="506"/>
      <c r="Z717" s="506"/>
      <c r="AA717" s="506"/>
      <c r="AB717" s="506"/>
      <c r="AC717" s="506"/>
      <c r="AD717" s="506"/>
      <c r="AE717" s="506"/>
      <c r="AF717" s="506"/>
      <c r="AG717" s="506"/>
      <c r="AH717" s="506"/>
      <c r="AI717" s="506"/>
      <c r="AJ717" s="507"/>
      <c r="AK717" s="506"/>
      <c r="AL717" s="506"/>
      <c r="AM717" s="506"/>
      <c r="AN717" s="506"/>
      <c r="AO717" s="506"/>
      <c r="AP717" s="506"/>
      <c r="AQ717" s="506"/>
      <c r="AR717" s="506"/>
      <c r="AS717" s="506"/>
      <c r="AT717" s="506"/>
      <c r="AU717" s="506"/>
      <c r="AV717" s="506"/>
      <c r="AW717" s="506"/>
      <c r="AX717" s="507"/>
      <c r="AY717" s="506"/>
      <c r="AZ717" s="506"/>
      <c r="BA717" s="506"/>
      <c r="BB717" s="506"/>
      <c r="BC717" s="506"/>
      <c r="BD717" s="506"/>
      <c r="BE717" s="506"/>
      <c r="BF717" s="506"/>
      <c r="BG717" s="506"/>
      <c r="BH717" s="506"/>
      <c r="BI717" s="506"/>
      <c r="BJ717" s="506"/>
      <c r="BK717" s="507"/>
      <c r="BL717" s="506"/>
      <c r="BM717" s="506"/>
      <c r="BN717" s="506"/>
      <c r="BO717" s="506"/>
      <c r="BP717" s="506"/>
      <c r="BQ717" s="506"/>
      <c r="BR717" s="506"/>
      <c r="BS717" s="506"/>
      <c r="BT717" s="506"/>
      <c r="BU717" s="506"/>
      <c r="BV717" s="506"/>
      <c r="BW717" s="506"/>
      <c r="BX717" s="506"/>
      <c r="BZ717" s="506"/>
      <c r="CA717" s="506"/>
      <c r="CD717" s="506"/>
      <c r="CE717" s="506"/>
    </row>
    <row r="718" spans="1:83" ht="11.25" customHeight="1">
      <c r="A718" s="506"/>
      <c r="B718" s="507"/>
      <c r="C718" s="507"/>
      <c r="D718" s="507"/>
      <c r="E718" s="506"/>
      <c r="F718" s="506"/>
      <c r="G718" s="506"/>
      <c r="H718" s="507"/>
      <c r="I718" s="506"/>
      <c r="J718" s="506"/>
      <c r="K718" s="506"/>
      <c r="L718" s="506"/>
      <c r="M718" s="506"/>
      <c r="N718" s="506"/>
      <c r="O718" s="506"/>
      <c r="P718" s="506"/>
      <c r="Q718" s="506"/>
      <c r="R718" s="506"/>
      <c r="S718" s="506"/>
      <c r="T718" s="506"/>
      <c r="U718" s="506"/>
      <c r="V718" s="506"/>
      <c r="W718" s="506"/>
      <c r="X718" s="506"/>
      <c r="Y718" s="506"/>
      <c r="Z718" s="506"/>
      <c r="AA718" s="506"/>
      <c r="AB718" s="506"/>
      <c r="AC718" s="506"/>
      <c r="AD718" s="506"/>
      <c r="AE718" s="506"/>
      <c r="AF718" s="506"/>
      <c r="AG718" s="506"/>
      <c r="AH718" s="506"/>
      <c r="AI718" s="506"/>
      <c r="AJ718" s="507"/>
      <c r="AK718" s="506"/>
      <c r="AL718" s="506"/>
      <c r="AM718" s="506"/>
      <c r="AN718" s="506"/>
      <c r="AO718" s="506"/>
      <c r="AP718" s="506"/>
      <c r="AQ718" s="506"/>
      <c r="AR718" s="506"/>
      <c r="AS718" s="506"/>
      <c r="AT718" s="506"/>
      <c r="AU718" s="506"/>
      <c r="AV718" s="506"/>
      <c r="AW718" s="506"/>
      <c r="AX718" s="507"/>
      <c r="AY718" s="506"/>
      <c r="AZ718" s="506"/>
      <c r="BA718" s="506"/>
      <c r="BB718" s="506"/>
      <c r="BC718" s="506"/>
      <c r="BD718" s="506"/>
      <c r="BE718" s="506"/>
      <c r="BF718" s="506"/>
      <c r="BG718" s="506"/>
      <c r="BH718" s="506"/>
      <c r="BI718" s="506"/>
      <c r="BJ718" s="506"/>
      <c r="BK718" s="507"/>
      <c r="BL718" s="506"/>
      <c r="BM718" s="506"/>
      <c r="BN718" s="506"/>
      <c r="BO718" s="506"/>
      <c r="BP718" s="506"/>
      <c r="BQ718" s="506"/>
      <c r="BR718" s="506"/>
      <c r="BS718" s="506"/>
      <c r="BT718" s="506"/>
      <c r="BU718" s="506"/>
      <c r="BV718" s="506"/>
      <c r="BW718" s="506"/>
      <c r="BX718" s="506"/>
      <c r="BZ718" s="506"/>
      <c r="CA718" s="506"/>
      <c r="CD718" s="506"/>
      <c r="CE718" s="506"/>
    </row>
    <row r="719" spans="1:83" ht="11.25" customHeight="1">
      <c r="A719" s="506"/>
      <c r="B719" s="507"/>
      <c r="C719" s="507"/>
      <c r="D719" s="507"/>
      <c r="E719" s="506"/>
      <c r="F719" s="506"/>
      <c r="G719" s="506"/>
      <c r="H719" s="507"/>
      <c r="I719" s="506"/>
      <c r="J719" s="506"/>
      <c r="K719" s="506"/>
      <c r="L719" s="506"/>
      <c r="M719" s="506"/>
      <c r="N719" s="506"/>
      <c r="O719" s="506"/>
      <c r="P719" s="506"/>
      <c r="Q719" s="506"/>
      <c r="R719" s="506"/>
      <c r="S719" s="506"/>
      <c r="T719" s="506"/>
      <c r="U719" s="506"/>
      <c r="V719" s="506"/>
      <c r="W719" s="506"/>
      <c r="X719" s="506"/>
      <c r="Y719" s="506"/>
      <c r="Z719" s="506"/>
      <c r="AA719" s="506"/>
      <c r="AB719" s="506"/>
      <c r="AC719" s="506"/>
      <c r="AD719" s="506"/>
      <c r="AE719" s="506"/>
      <c r="AF719" s="506"/>
      <c r="AG719" s="506"/>
      <c r="AH719" s="506"/>
      <c r="AI719" s="506"/>
      <c r="AJ719" s="507"/>
      <c r="AK719" s="506"/>
      <c r="AL719" s="506"/>
      <c r="AM719" s="506"/>
      <c r="AN719" s="506"/>
      <c r="AO719" s="506"/>
      <c r="AP719" s="506"/>
      <c r="AQ719" s="506"/>
      <c r="AR719" s="506"/>
      <c r="AS719" s="506"/>
      <c r="AT719" s="506"/>
      <c r="AU719" s="506"/>
      <c r="AV719" s="506"/>
      <c r="AW719" s="506"/>
      <c r="AX719" s="507"/>
      <c r="AY719" s="506"/>
      <c r="AZ719" s="506"/>
      <c r="BA719" s="506"/>
      <c r="BB719" s="506"/>
      <c r="BC719" s="506"/>
      <c r="BD719" s="506"/>
      <c r="BE719" s="506"/>
      <c r="BF719" s="506"/>
      <c r="BG719" s="506"/>
      <c r="BH719" s="506"/>
      <c r="BI719" s="506"/>
      <c r="BJ719" s="506"/>
      <c r="BK719" s="507"/>
      <c r="BL719" s="506"/>
      <c r="BM719" s="506"/>
      <c r="BN719" s="506"/>
      <c r="BO719" s="506"/>
      <c r="BP719" s="506"/>
      <c r="BQ719" s="506"/>
      <c r="BR719" s="506"/>
      <c r="BS719" s="506"/>
      <c r="BT719" s="506"/>
      <c r="BU719" s="506"/>
      <c r="BV719" s="506"/>
      <c r="BW719" s="506"/>
      <c r="BX719" s="506"/>
      <c r="BZ719" s="506"/>
      <c r="CA719" s="506"/>
      <c r="CD719" s="506"/>
      <c r="CE719" s="506"/>
    </row>
    <row r="720" spans="1:83" ht="11.25" customHeight="1">
      <c r="A720" s="506"/>
      <c r="B720" s="507"/>
      <c r="C720" s="507"/>
      <c r="D720" s="507"/>
      <c r="E720" s="506"/>
      <c r="F720" s="506"/>
      <c r="G720" s="506"/>
      <c r="H720" s="507"/>
      <c r="I720" s="506"/>
      <c r="J720" s="506"/>
      <c r="K720" s="506"/>
      <c r="L720" s="506"/>
      <c r="M720" s="506"/>
      <c r="N720" s="506"/>
      <c r="O720" s="506"/>
      <c r="P720" s="506"/>
      <c r="Q720" s="506"/>
      <c r="R720" s="506"/>
      <c r="S720" s="506"/>
      <c r="T720" s="506"/>
      <c r="U720" s="506"/>
      <c r="V720" s="506"/>
      <c r="W720" s="506"/>
      <c r="X720" s="506"/>
      <c r="Y720" s="506"/>
      <c r="Z720" s="506"/>
      <c r="AA720" s="506"/>
      <c r="AB720" s="506"/>
      <c r="AC720" s="506"/>
      <c r="AD720" s="506"/>
      <c r="AE720" s="506"/>
      <c r="AF720" s="506"/>
      <c r="AG720" s="506"/>
      <c r="AH720" s="506"/>
      <c r="AI720" s="506"/>
      <c r="AJ720" s="507"/>
      <c r="AK720" s="506"/>
      <c r="AL720" s="506"/>
      <c r="AM720" s="506"/>
      <c r="AN720" s="506"/>
      <c r="AO720" s="506"/>
      <c r="AP720" s="506"/>
      <c r="AQ720" s="506"/>
      <c r="AR720" s="506"/>
      <c r="AS720" s="506"/>
      <c r="AT720" s="506"/>
      <c r="AU720" s="506"/>
      <c r="AV720" s="506"/>
      <c r="AW720" s="506"/>
      <c r="AX720" s="507"/>
      <c r="AY720" s="506"/>
      <c r="AZ720" s="506"/>
      <c r="BA720" s="506"/>
      <c r="BB720" s="506"/>
      <c r="BC720" s="506"/>
      <c r="BD720" s="506"/>
      <c r="BE720" s="506"/>
      <c r="BF720" s="506"/>
      <c r="BG720" s="506"/>
      <c r="BH720" s="506"/>
      <c r="BI720" s="506"/>
      <c r="BJ720" s="506"/>
      <c r="BK720" s="507"/>
      <c r="BL720" s="506"/>
      <c r="BM720" s="506"/>
      <c r="BN720" s="506"/>
      <c r="BO720" s="506"/>
      <c r="BP720" s="506"/>
      <c r="BQ720" s="506"/>
      <c r="BR720" s="506"/>
      <c r="BS720" s="506"/>
      <c r="BT720" s="506"/>
      <c r="BU720" s="506"/>
      <c r="BV720" s="506"/>
      <c r="BW720" s="506"/>
      <c r="BX720" s="506"/>
      <c r="BZ720" s="506"/>
      <c r="CA720" s="506"/>
      <c r="CD720" s="506"/>
      <c r="CE720" s="506"/>
    </row>
    <row r="721" spans="1:83" ht="11.25" customHeight="1">
      <c r="A721" s="506"/>
      <c r="B721" s="507"/>
      <c r="C721" s="507"/>
      <c r="D721" s="507"/>
      <c r="E721" s="506"/>
      <c r="F721" s="506"/>
      <c r="G721" s="506"/>
      <c r="H721" s="507"/>
      <c r="I721" s="506"/>
      <c r="J721" s="506"/>
      <c r="K721" s="506"/>
      <c r="L721" s="506"/>
      <c r="M721" s="506"/>
      <c r="N721" s="506"/>
      <c r="O721" s="506"/>
      <c r="P721" s="506"/>
      <c r="Q721" s="506"/>
      <c r="R721" s="506"/>
      <c r="S721" s="506"/>
      <c r="T721" s="506"/>
      <c r="U721" s="506"/>
      <c r="V721" s="506"/>
      <c r="W721" s="506"/>
      <c r="X721" s="506"/>
      <c r="Y721" s="506"/>
      <c r="Z721" s="506"/>
      <c r="AA721" s="506"/>
      <c r="AB721" s="506"/>
      <c r="AC721" s="506"/>
      <c r="AD721" s="506"/>
      <c r="AE721" s="506"/>
      <c r="AF721" s="506"/>
      <c r="AG721" s="506"/>
      <c r="AH721" s="506"/>
      <c r="AI721" s="506"/>
      <c r="AJ721" s="507"/>
      <c r="AK721" s="506"/>
      <c r="AL721" s="506"/>
      <c r="AM721" s="506"/>
      <c r="AN721" s="506"/>
      <c r="AO721" s="506"/>
      <c r="AP721" s="506"/>
      <c r="AQ721" s="506"/>
      <c r="AR721" s="506"/>
      <c r="AS721" s="506"/>
      <c r="AT721" s="506"/>
      <c r="AU721" s="506"/>
      <c r="AV721" s="506"/>
      <c r="AW721" s="506"/>
      <c r="AX721" s="507"/>
      <c r="AY721" s="506"/>
      <c r="AZ721" s="506"/>
      <c r="BA721" s="506"/>
      <c r="BB721" s="506"/>
      <c r="BC721" s="506"/>
      <c r="BD721" s="506"/>
      <c r="BE721" s="506"/>
      <c r="BF721" s="506"/>
      <c r="BG721" s="506"/>
      <c r="BH721" s="506"/>
      <c r="BI721" s="506"/>
      <c r="BJ721" s="506"/>
      <c r="BK721" s="507"/>
      <c r="BL721" s="506"/>
      <c r="BM721" s="506"/>
      <c r="BN721" s="506"/>
      <c r="BO721" s="506"/>
      <c r="BP721" s="506"/>
      <c r="BQ721" s="506"/>
      <c r="BR721" s="506"/>
      <c r="BS721" s="506"/>
      <c r="BT721" s="506"/>
      <c r="BU721" s="506"/>
      <c r="BV721" s="506"/>
      <c r="BW721" s="506"/>
      <c r="BX721" s="506"/>
      <c r="BZ721" s="506"/>
      <c r="CA721" s="506"/>
      <c r="CD721" s="506"/>
      <c r="CE721" s="506"/>
    </row>
    <row r="722" spans="1:83" ht="11.25" customHeight="1">
      <c r="A722" s="506"/>
      <c r="B722" s="507"/>
      <c r="C722" s="507"/>
      <c r="D722" s="507"/>
      <c r="E722" s="506"/>
      <c r="F722" s="506"/>
      <c r="G722" s="506"/>
      <c r="H722" s="507"/>
      <c r="I722" s="506"/>
      <c r="J722" s="506"/>
      <c r="K722" s="506"/>
      <c r="L722" s="506"/>
      <c r="M722" s="506"/>
      <c r="N722" s="506"/>
      <c r="O722" s="506"/>
      <c r="P722" s="506"/>
      <c r="Q722" s="506"/>
      <c r="R722" s="506"/>
      <c r="S722" s="506"/>
      <c r="T722" s="506"/>
      <c r="U722" s="506"/>
      <c r="V722" s="506"/>
      <c r="W722" s="506"/>
      <c r="X722" s="506"/>
      <c r="Y722" s="506"/>
      <c r="Z722" s="506"/>
      <c r="AA722" s="506"/>
      <c r="AB722" s="506"/>
      <c r="AC722" s="506"/>
      <c r="AD722" s="506"/>
      <c r="AE722" s="506"/>
      <c r="AF722" s="506"/>
      <c r="AG722" s="506"/>
      <c r="AH722" s="506"/>
      <c r="AI722" s="506"/>
      <c r="AJ722" s="507"/>
      <c r="AK722" s="506"/>
      <c r="AL722" s="506"/>
      <c r="AM722" s="506"/>
      <c r="AN722" s="506"/>
      <c r="AO722" s="506"/>
      <c r="AP722" s="506"/>
      <c r="AQ722" s="506"/>
      <c r="AR722" s="506"/>
      <c r="AS722" s="506"/>
      <c r="AT722" s="506"/>
      <c r="AU722" s="506"/>
      <c r="AV722" s="506"/>
      <c r="AW722" s="506"/>
      <c r="AX722" s="507"/>
      <c r="AY722" s="506"/>
      <c r="AZ722" s="506"/>
      <c r="BA722" s="506"/>
      <c r="BB722" s="506"/>
      <c r="BC722" s="506"/>
      <c r="BD722" s="506"/>
      <c r="BE722" s="506"/>
      <c r="BF722" s="506"/>
      <c r="BG722" s="506"/>
      <c r="BH722" s="506"/>
      <c r="BI722" s="506"/>
      <c r="BJ722" s="506"/>
      <c r="BK722" s="507"/>
      <c r="BL722" s="506"/>
      <c r="BM722" s="506"/>
      <c r="BN722" s="506"/>
      <c r="BO722" s="506"/>
      <c r="BP722" s="506"/>
      <c r="BQ722" s="506"/>
      <c r="BR722" s="506"/>
      <c r="BS722" s="506"/>
      <c r="BT722" s="506"/>
      <c r="BU722" s="506"/>
      <c r="BV722" s="506"/>
      <c r="BW722" s="506"/>
      <c r="BX722" s="506"/>
      <c r="BZ722" s="506"/>
      <c r="CA722" s="506"/>
      <c r="CD722" s="506"/>
      <c r="CE722" s="506"/>
    </row>
    <row r="723" spans="1:83" ht="11.25" customHeight="1">
      <c r="A723" s="506"/>
      <c r="B723" s="507"/>
      <c r="C723" s="507"/>
      <c r="D723" s="507"/>
      <c r="E723" s="506"/>
      <c r="F723" s="506"/>
      <c r="G723" s="506"/>
      <c r="H723" s="507"/>
      <c r="I723" s="506"/>
      <c r="J723" s="506"/>
      <c r="K723" s="506"/>
      <c r="L723" s="506"/>
      <c r="M723" s="506"/>
      <c r="N723" s="506"/>
      <c r="O723" s="506"/>
      <c r="P723" s="506"/>
      <c r="Q723" s="506"/>
      <c r="R723" s="506"/>
      <c r="S723" s="506"/>
      <c r="T723" s="506"/>
      <c r="U723" s="506"/>
      <c r="V723" s="506"/>
      <c r="W723" s="506"/>
      <c r="X723" s="506"/>
      <c r="Y723" s="506"/>
      <c r="Z723" s="506"/>
      <c r="AA723" s="506"/>
      <c r="AB723" s="506"/>
      <c r="AC723" s="506"/>
      <c r="AD723" s="506"/>
      <c r="AE723" s="506"/>
      <c r="AF723" s="506"/>
      <c r="AG723" s="506"/>
      <c r="AH723" s="506"/>
      <c r="AI723" s="506"/>
      <c r="AJ723" s="507"/>
      <c r="AK723" s="506"/>
      <c r="AL723" s="506"/>
      <c r="AM723" s="506"/>
      <c r="AN723" s="506"/>
      <c r="AO723" s="506"/>
      <c r="AP723" s="506"/>
      <c r="AQ723" s="506"/>
      <c r="AR723" s="506"/>
      <c r="AS723" s="506"/>
      <c r="AT723" s="506"/>
      <c r="AU723" s="506"/>
      <c r="AV723" s="506"/>
      <c r="AW723" s="506"/>
      <c r="AX723" s="507"/>
      <c r="AY723" s="506"/>
      <c r="AZ723" s="506"/>
      <c r="BA723" s="506"/>
      <c r="BB723" s="506"/>
      <c r="BC723" s="506"/>
      <c r="BD723" s="506"/>
      <c r="BE723" s="506"/>
      <c r="BF723" s="506"/>
      <c r="BG723" s="506"/>
      <c r="BH723" s="506"/>
      <c r="BI723" s="506"/>
      <c r="BJ723" s="506"/>
      <c r="BK723" s="507"/>
      <c r="BL723" s="506"/>
      <c r="BM723" s="506"/>
      <c r="BN723" s="506"/>
      <c r="BO723" s="506"/>
      <c r="BP723" s="506"/>
      <c r="BQ723" s="506"/>
      <c r="BR723" s="506"/>
      <c r="BS723" s="506"/>
      <c r="BT723" s="506"/>
      <c r="BU723" s="506"/>
      <c r="BV723" s="506"/>
      <c r="BW723" s="506"/>
      <c r="BX723" s="506"/>
      <c r="BZ723" s="506"/>
      <c r="CA723" s="506"/>
      <c r="CD723" s="506"/>
      <c r="CE723" s="506"/>
    </row>
    <row r="724" spans="1:83" ht="11.25" customHeight="1">
      <c r="A724" s="506"/>
      <c r="B724" s="507"/>
      <c r="C724" s="507"/>
      <c r="D724" s="507"/>
      <c r="E724" s="506"/>
      <c r="F724" s="506"/>
      <c r="G724" s="506"/>
      <c r="H724" s="507"/>
      <c r="I724" s="506"/>
      <c r="J724" s="506"/>
      <c r="K724" s="506"/>
      <c r="L724" s="506"/>
      <c r="M724" s="506"/>
      <c r="N724" s="506"/>
      <c r="O724" s="506"/>
      <c r="P724" s="506"/>
      <c r="Q724" s="506"/>
      <c r="R724" s="506"/>
      <c r="S724" s="506"/>
      <c r="T724" s="506"/>
      <c r="U724" s="506"/>
      <c r="V724" s="506"/>
      <c r="W724" s="506"/>
      <c r="X724" s="506"/>
      <c r="Y724" s="506"/>
      <c r="Z724" s="506"/>
      <c r="AA724" s="506"/>
      <c r="AB724" s="506"/>
      <c r="AC724" s="506"/>
      <c r="AD724" s="506"/>
      <c r="AE724" s="506"/>
      <c r="AF724" s="506"/>
      <c r="AG724" s="506"/>
      <c r="AH724" s="506"/>
      <c r="AI724" s="506"/>
      <c r="AJ724" s="507"/>
      <c r="AK724" s="506"/>
      <c r="AL724" s="506"/>
      <c r="AM724" s="506"/>
      <c r="AN724" s="506"/>
      <c r="AO724" s="506"/>
      <c r="AP724" s="506"/>
      <c r="AQ724" s="506"/>
      <c r="AR724" s="506"/>
      <c r="AS724" s="506"/>
      <c r="AT724" s="506"/>
      <c r="AU724" s="506"/>
      <c r="AV724" s="506"/>
      <c r="AW724" s="506"/>
      <c r="AX724" s="507"/>
      <c r="AY724" s="506"/>
      <c r="AZ724" s="506"/>
      <c r="BA724" s="506"/>
      <c r="BB724" s="506"/>
      <c r="BC724" s="506"/>
      <c r="BD724" s="506"/>
      <c r="BE724" s="506"/>
      <c r="BF724" s="506"/>
      <c r="BG724" s="506"/>
      <c r="BH724" s="506"/>
      <c r="BI724" s="506"/>
      <c r="BJ724" s="506"/>
      <c r="BK724" s="507"/>
      <c r="BL724" s="506"/>
      <c r="BM724" s="506"/>
      <c r="BN724" s="506"/>
      <c r="BO724" s="506"/>
      <c r="BP724" s="506"/>
      <c r="BQ724" s="506"/>
      <c r="BR724" s="506"/>
      <c r="BS724" s="506"/>
      <c r="BT724" s="506"/>
      <c r="BU724" s="506"/>
      <c r="BV724" s="506"/>
      <c r="BW724" s="506"/>
      <c r="BX724" s="506"/>
      <c r="BZ724" s="506"/>
      <c r="CA724" s="506"/>
      <c r="CD724" s="506"/>
      <c r="CE724" s="506"/>
    </row>
    <row r="725" spans="1:83" ht="11.25" customHeight="1">
      <c r="A725" s="506"/>
      <c r="B725" s="507"/>
      <c r="C725" s="507"/>
      <c r="D725" s="507"/>
      <c r="E725" s="506"/>
      <c r="F725" s="506"/>
      <c r="G725" s="506"/>
      <c r="H725" s="507"/>
      <c r="I725" s="506"/>
      <c r="J725" s="506"/>
      <c r="K725" s="506"/>
      <c r="L725" s="506"/>
      <c r="M725" s="506"/>
      <c r="N725" s="506"/>
      <c r="O725" s="506"/>
      <c r="P725" s="506"/>
      <c r="Q725" s="506"/>
      <c r="R725" s="506"/>
      <c r="S725" s="506"/>
      <c r="T725" s="506"/>
      <c r="U725" s="506"/>
      <c r="V725" s="506"/>
      <c r="W725" s="506"/>
      <c r="X725" s="506"/>
      <c r="Y725" s="506"/>
      <c r="Z725" s="506"/>
      <c r="AA725" s="506"/>
      <c r="AB725" s="506"/>
      <c r="AC725" s="506"/>
      <c r="AD725" s="506"/>
      <c r="AE725" s="506"/>
      <c r="AF725" s="506"/>
      <c r="AG725" s="506"/>
      <c r="AH725" s="506"/>
      <c r="AI725" s="506"/>
      <c r="AJ725" s="507"/>
      <c r="AK725" s="506"/>
      <c r="AL725" s="506"/>
      <c r="AM725" s="506"/>
      <c r="AN725" s="506"/>
      <c r="AO725" s="506"/>
      <c r="AP725" s="506"/>
      <c r="AQ725" s="506"/>
      <c r="AR725" s="506"/>
      <c r="AS725" s="506"/>
      <c r="AT725" s="506"/>
      <c r="AU725" s="506"/>
      <c r="AV725" s="506"/>
      <c r="AW725" s="506"/>
      <c r="AX725" s="507"/>
      <c r="AY725" s="506"/>
      <c r="AZ725" s="506"/>
      <c r="BA725" s="506"/>
      <c r="BB725" s="506"/>
      <c r="BC725" s="506"/>
      <c r="BD725" s="506"/>
      <c r="BE725" s="506"/>
      <c r="BF725" s="506"/>
      <c r="BG725" s="506"/>
      <c r="BH725" s="506"/>
      <c r="BI725" s="506"/>
      <c r="BJ725" s="506"/>
      <c r="BK725" s="507"/>
      <c r="BL725" s="506"/>
      <c r="BM725" s="506"/>
      <c r="BN725" s="506"/>
      <c r="BO725" s="506"/>
      <c r="BP725" s="506"/>
      <c r="BQ725" s="506"/>
      <c r="BR725" s="506"/>
      <c r="BS725" s="506"/>
      <c r="BT725" s="506"/>
      <c r="BU725" s="506"/>
      <c r="BV725" s="506"/>
      <c r="BW725" s="506"/>
      <c r="BX725" s="506"/>
      <c r="BZ725" s="506"/>
      <c r="CA725" s="506"/>
      <c r="CD725" s="506"/>
      <c r="CE725" s="506"/>
    </row>
    <row r="726" spans="1:83" ht="11.25" customHeight="1">
      <c r="A726" s="506"/>
      <c r="B726" s="507"/>
      <c r="C726" s="507"/>
      <c r="D726" s="507"/>
      <c r="E726" s="506"/>
      <c r="F726" s="506"/>
      <c r="G726" s="506"/>
      <c r="H726" s="507"/>
      <c r="I726" s="506"/>
      <c r="J726" s="506"/>
      <c r="K726" s="506"/>
      <c r="L726" s="506"/>
      <c r="M726" s="506"/>
      <c r="N726" s="506"/>
      <c r="O726" s="506"/>
      <c r="P726" s="506"/>
      <c r="Q726" s="506"/>
      <c r="R726" s="506"/>
      <c r="S726" s="506"/>
      <c r="T726" s="506"/>
      <c r="U726" s="506"/>
      <c r="V726" s="506"/>
      <c r="W726" s="506"/>
      <c r="X726" s="506"/>
      <c r="Y726" s="506"/>
      <c r="Z726" s="506"/>
      <c r="AA726" s="506"/>
      <c r="AB726" s="506"/>
      <c r="AC726" s="506"/>
      <c r="AD726" s="506"/>
      <c r="AE726" s="506"/>
      <c r="AF726" s="506"/>
      <c r="AG726" s="506"/>
      <c r="AH726" s="506"/>
      <c r="AI726" s="506"/>
      <c r="AJ726" s="507"/>
      <c r="AK726" s="506"/>
      <c r="AL726" s="506"/>
      <c r="AM726" s="506"/>
      <c r="AN726" s="506"/>
      <c r="AO726" s="506"/>
      <c r="AP726" s="506"/>
      <c r="AQ726" s="506"/>
      <c r="AR726" s="506"/>
      <c r="AS726" s="506"/>
      <c r="AT726" s="506"/>
      <c r="AU726" s="506"/>
      <c r="AV726" s="506"/>
      <c r="AW726" s="506"/>
      <c r="AX726" s="507"/>
      <c r="AY726" s="506"/>
      <c r="AZ726" s="506"/>
      <c r="BA726" s="506"/>
      <c r="BB726" s="506"/>
      <c r="BC726" s="506"/>
      <c r="BD726" s="506"/>
      <c r="BE726" s="506"/>
      <c r="BF726" s="506"/>
      <c r="BG726" s="506"/>
      <c r="BH726" s="506"/>
      <c r="BI726" s="506"/>
      <c r="BJ726" s="506"/>
      <c r="BK726" s="507"/>
      <c r="BL726" s="506"/>
      <c r="BM726" s="506"/>
      <c r="BN726" s="506"/>
      <c r="BO726" s="506"/>
      <c r="BP726" s="506"/>
      <c r="BQ726" s="506"/>
      <c r="BR726" s="506"/>
      <c r="BS726" s="506"/>
      <c r="BT726" s="506"/>
      <c r="BU726" s="506"/>
      <c r="BV726" s="506"/>
      <c r="BW726" s="506"/>
      <c r="BX726" s="506"/>
      <c r="BZ726" s="506"/>
      <c r="CA726" s="506"/>
      <c r="CD726" s="506"/>
      <c r="CE726" s="506"/>
    </row>
    <row r="727" spans="1:83" ht="11.25" customHeight="1">
      <c r="A727" s="506"/>
      <c r="B727" s="507"/>
      <c r="C727" s="507"/>
      <c r="D727" s="507"/>
      <c r="E727" s="506"/>
      <c r="F727" s="506"/>
      <c r="G727" s="506"/>
      <c r="H727" s="507"/>
      <c r="I727" s="506"/>
      <c r="J727" s="506"/>
      <c r="K727" s="506"/>
      <c r="L727" s="506"/>
      <c r="M727" s="506"/>
      <c r="N727" s="506"/>
      <c r="O727" s="506"/>
      <c r="P727" s="506"/>
      <c r="Q727" s="506"/>
      <c r="R727" s="506"/>
      <c r="S727" s="506"/>
      <c r="T727" s="506"/>
      <c r="U727" s="506"/>
      <c r="V727" s="506"/>
      <c r="W727" s="506"/>
      <c r="X727" s="506"/>
      <c r="Y727" s="506"/>
      <c r="Z727" s="506"/>
      <c r="AA727" s="506"/>
      <c r="AB727" s="506"/>
      <c r="AC727" s="506"/>
      <c r="AD727" s="506"/>
      <c r="AE727" s="506"/>
      <c r="AF727" s="506"/>
      <c r="AG727" s="506"/>
      <c r="AH727" s="506"/>
      <c r="AI727" s="506"/>
      <c r="AJ727" s="507"/>
      <c r="AK727" s="506"/>
      <c r="AL727" s="506"/>
      <c r="AM727" s="506"/>
      <c r="AN727" s="506"/>
      <c r="AO727" s="506"/>
      <c r="AP727" s="506"/>
      <c r="AQ727" s="506"/>
      <c r="AR727" s="506"/>
      <c r="AS727" s="506"/>
      <c r="AT727" s="506"/>
      <c r="AU727" s="506"/>
      <c r="AV727" s="506"/>
      <c r="AW727" s="506"/>
      <c r="AX727" s="507"/>
      <c r="AY727" s="506"/>
      <c r="AZ727" s="506"/>
      <c r="BA727" s="506"/>
      <c r="BB727" s="506"/>
      <c r="BC727" s="506"/>
      <c r="BD727" s="506"/>
      <c r="BE727" s="506"/>
      <c r="BF727" s="506"/>
      <c r="BG727" s="506"/>
      <c r="BH727" s="506"/>
      <c r="BI727" s="506"/>
      <c r="BJ727" s="506"/>
      <c r="BK727" s="507"/>
      <c r="BL727" s="506"/>
      <c r="BM727" s="506"/>
      <c r="BN727" s="506"/>
      <c r="BO727" s="506"/>
      <c r="BP727" s="506"/>
      <c r="BQ727" s="506"/>
      <c r="BR727" s="506"/>
      <c r="BS727" s="506"/>
      <c r="BT727" s="506"/>
      <c r="BU727" s="506"/>
      <c r="BV727" s="506"/>
      <c r="BW727" s="506"/>
      <c r="BX727" s="506"/>
      <c r="BZ727" s="506"/>
      <c r="CA727" s="506"/>
      <c r="CD727" s="506"/>
      <c r="CE727" s="506"/>
    </row>
    <row r="728" spans="1:83" ht="11.25" customHeight="1">
      <c r="A728" s="506"/>
      <c r="B728" s="507"/>
      <c r="C728" s="507"/>
      <c r="D728" s="507"/>
      <c r="E728" s="506"/>
      <c r="F728" s="506"/>
      <c r="G728" s="506"/>
      <c r="H728" s="507"/>
      <c r="I728" s="506"/>
      <c r="J728" s="506"/>
      <c r="K728" s="506"/>
      <c r="L728" s="506"/>
      <c r="M728" s="506"/>
      <c r="N728" s="506"/>
      <c r="O728" s="506"/>
      <c r="P728" s="506"/>
      <c r="Q728" s="506"/>
      <c r="R728" s="506"/>
      <c r="S728" s="506"/>
      <c r="T728" s="506"/>
      <c r="U728" s="506"/>
      <c r="V728" s="506"/>
      <c r="W728" s="506"/>
      <c r="X728" s="506"/>
      <c r="Y728" s="506"/>
      <c r="Z728" s="506"/>
      <c r="AA728" s="506"/>
      <c r="AB728" s="506"/>
      <c r="AC728" s="506"/>
      <c r="AD728" s="506"/>
      <c r="AE728" s="506"/>
      <c r="AF728" s="506"/>
      <c r="AG728" s="506"/>
      <c r="AH728" s="506"/>
      <c r="AI728" s="506"/>
      <c r="AJ728" s="507"/>
      <c r="AK728" s="506"/>
      <c r="AL728" s="506"/>
      <c r="AM728" s="506"/>
      <c r="AN728" s="506"/>
      <c r="AO728" s="506"/>
      <c r="AP728" s="506"/>
      <c r="AQ728" s="506"/>
      <c r="AR728" s="506"/>
      <c r="AS728" s="506"/>
      <c r="AT728" s="506"/>
      <c r="AU728" s="506"/>
      <c r="AV728" s="506"/>
      <c r="AW728" s="506"/>
      <c r="AX728" s="507"/>
      <c r="AY728" s="506"/>
      <c r="AZ728" s="506"/>
      <c r="BA728" s="506"/>
      <c r="BB728" s="506"/>
      <c r="BC728" s="506"/>
      <c r="BD728" s="506"/>
      <c r="BE728" s="506"/>
      <c r="BF728" s="506"/>
      <c r="BG728" s="506"/>
      <c r="BH728" s="506"/>
      <c r="BI728" s="506"/>
      <c r="BJ728" s="506"/>
      <c r="BK728" s="507"/>
      <c r="BL728" s="506"/>
      <c r="BM728" s="506"/>
      <c r="BN728" s="506"/>
      <c r="BO728" s="506"/>
      <c r="BP728" s="506"/>
      <c r="BQ728" s="506"/>
      <c r="BR728" s="506"/>
      <c r="BS728" s="506"/>
      <c r="BT728" s="506"/>
      <c r="BU728" s="506"/>
      <c r="BV728" s="506"/>
      <c r="BW728" s="506"/>
      <c r="BX728" s="506"/>
      <c r="BZ728" s="506"/>
      <c r="CA728" s="506"/>
      <c r="CD728" s="506"/>
      <c r="CE728" s="506"/>
    </row>
    <row r="729" spans="1:83" ht="11.25" customHeight="1">
      <c r="A729" s="506"/>
      <c r="B729" s="507"/>
      <c r="C729" s="507"/>
      <c r="D729" s="507"/>
      <c r="E729" s="506"/>
      <c r="F729" s="506"/>
      <c r="G729" s="506"/>
      <c r="H729" s="507"/>
      <c r="I729" s="506"/>
      <c r="J729" s="506"/>
      <c r="K729" s="506"/>
      <c r="L729" s="506"/>
      <c r="M729" s="506"/>
      <c r="N729" s="506"/>
      <c r="O729" s="506"/>
      <c r="P729" s="506"/>
      <c r="Q729" s="506"/>
      <c r="R729" s="506"/>
      <c r="S729" s="506"/>
      <c r="T729" s="506"/>
      <c r="U729" s="506"/>
      <c r="V729" s="506"/>
      <c r="W729" s="506"/>
      <c r="X729" s="506"/>
      <c r="Y729" s="506"/>
      <c r="Z729" s="506"/>
      <c r="AA729" s="506"/>
      <c r="AB729" s="506"/>
      <c r="AC729" s="506"/>
      <c r="AD729" s="506"/>
      <c r="AE729" s="506"/>
      <c r="AF729" s="506"/>
      <c r="AG729" s="506"/>
      <c r="AH729" s="506"/>
      <c r="AI729" s="506"/>
      <c r="AJ729" s="507"/>
      <c r="AK729" s="506"/>
      <c r="AL729" s="506"/>
      <c r="AM729" s="506"/>
      <c r="AN729" s="506"/>
      <c r="AO729" s="506"/>
      <c r="AP729" s="506"/>
      <c r="AQ729" s="506"/>
      <c r="AR729" s="506"/>
      <c r="AS729" s="506"/>
      <c r="AT729" s="506"/>
      <c r="AU729" s="506"/>
      <c r="AV729" s="506"/>
      <c r="AW729" s="506"/>
      <c r="AX729" s="507"/>
      <c r="AY729" s="506"/>
      <c r="AZ729" s="506"/>
      <c r="BA729" s="506"/>
      <c r="BB729" s="506"/>
      <c r="BC729" s="506"/>
      <c r="BD729" s="506"/>
      <c r="BE729" s="506"/>
      <c r="BF729" s="506"/>
      <c r="BG729" s="506"/>
      <c r="BH729" s="506"/>
      <c r="BI729" s="506"/>
      <c r="BJ729" s="506"/>
      <c r="BK729" s="507"/>
      <c r="BL729" s="506"/>
      <c r="BM729" s="506"/>
      <c r="BN729" s="506"/>
      <c r="BO729" s="506"/>
      <c r="BP729" s="506"/>
      <c r="BQ729" s="506"/>
      <c r="BR729" s="506"/>
      <c r="BS729" s="506"/>
      <c r="BT729" s="506"/>
      <c r="BU729" s="506"/>
      <c r="BV729" s="506"/>
      <c r="BW729" s="506"/>
      <c r="BX729" s="506"/>
      <c r="BZ729" s="506"/>
      <c r="CA729" s="506"/>
      <c r="CD729" s="506"/>
      <c r="CE729" s="506"/>
    </row>
    <row r="730" spans="1:83" ht="11.25" customHeight="1">
      <c r="A730" s="506"/>
      <c r="B730" s="507"/>
      <c r="C730" s="507"/>
      <c r="D730" s="507"/>
      <c r="E730" s="506"/>
      <c r="F730" s="506"/>
      <c r="G730" s="506"/>
      <c r="H730" s="507"/>
      <c r="I730" s="506"/>
      <c r="J730" s="506"/>
      <c r="K730" s="506"/>
      <c r="L730" s="506"/>
      <c r="M730" s="506"/>
      <c r="N730" s="506"/>
      <c r="O730" s="506"/>
      <c r="P730" s="506"/>
      <c r="Q730" s="506"/>
      <c r="R730" s="506"/>
      <c r="S730" s="506"/>
      <c r="T730" s="506"/>
      <c r="U730" s="506"/>
      <c r="V730" s="506"/>
      <c r="W730" s="506"/>
      <c r="X730" s="506"/>
      <c r="Y730" s="506"/>
      <c r="Z730" s="506"/>
      <c r="AA730" s="506"/>
      <c r="AB730" s="506"/>
      <c r="AC730" s="506"/>
      <c r="AD730" s="506"/>
      <c r="AE730" s="506"/>
      <c r="AF730" s="506"/>
      <c r="AG730" s="506"/>
      <c r="AH730" s="506"/>
      <c r="AI730" s="506"/>
      <c r="AJ730" s="507"/>
      <c r="AK730" s="506"/>
      <c r="AL730" s="506"/>
      <c r="AM730" s="506"/>
      <c r="AN730" s="506"/>
      <c r="AO730" s="506"/>
      <c r="AP730" s="506"/>
      <c r="AQ730" s="506"/>
      <c r="AR730" s="506"/>
      <c r="AS730" s="506"/>
      <c r="AT730" s="506"/>
      <c r="AU730" s="506"/>
      <c r="AV730" s="506"/>
      <c r="AW730" s="506"/>
      <c r="AX730" s="507"/>
      <c r="AY730" s="506"/>
      <c r="AZ730" s="506"/>
      <c r="BA730" s="506"/>
      <c r="BB730" s="506"/>
      <c r="BC730" s="506"/>
      <c r="BD730" s="506"/>
      <c r="BE730" s="506"/>
      <c r="BF730" s="506"/>
      <c r="BG730" s="506"/>
      <c r="BH730" s="506"/>
      <c r="BI730" s="506"/>
      <c r="BJ730" s="506"/>
      <c r="BK730" s="507"/>
      <c r="BL730" s="506"/>
      <c r="BM730" s="506"/>
      <c r="BN730" s="506"/>
      <c r="BO730" s="506"/>
      <c r="BP730" s="506"/>
      <c r="BQ730" s="506"/>
      <c r="BR730" s="506"/>
      <c r="BS730" s="506"/>
      <c r="BT730" s="506"/>
      <c r="BU730" s="506"/>
      <c r="BV730" s="506"/>
      <c r="BW730" s="506"/>
      <c r="BX730" s="506"/>
      <c r="BZ730" s="506"/>
      <c r="CA730" s="506"/>
      <c r="CD730" s="506"/>
      <c r="CE730" s="506"/>
    </row>
    <row r="731" spans="1:83" ht="11.25" customHeight="1">
      <c r="A731" s="506"/>
      <c r="B731" s="507"/>
      <c r="C731" s="507"/>
      <c r="D731" s="507"/>
      <c r="E731" s="506"/>
      <c r="F731" s="506"/>
      <c r="G731" s="506"/>
      <c r="H731" s="507"/>
      <c r="I731" s="506"/>
      <c r="J731" s="506"/>
      <c r="K731" s="506"/>
      <c r="L731" s="506"/>
      <c r="M731" s="506"/>
      <c r="N731" s="506"/>
      <c r="O731" s="506"/>
      <c r="P731" s="506"/>
      <c r="Q731" s="506"/>
      <c r="R731" s="506"/>
      <c r="S731" s="506"/>
      <c r="T731" s="506"/>
      <c r="U731" s="506"/>
      <c r="V731" s="506"/>
      <c r="W731" s="506"/>
      <c r="X731" s="506"/>
      <c r="Y731" s="506"/>
      <c r="Z731" s="506"/>
      <c r="AA731" s="506"/>
      <c r="AB731" s="506"/>
      <c r="AC731" s="506"/>
      <c r="AD731" s="506"/>
      <c r="AE731" s="506"/>
      <c r="AF731" s="506"/>
      <c r="AG731" s="506"/>
      <c r="AH731" s="506"/>
      <c r="AI731" s="506"/>
      <c r="AJ731" s="507"/>
      <c r="AK731" s="506"/>
      <c r="AL731" s="506"/>
      <c r="AM731" s="506"/>
      <c r="AN731" s="506"/>
      <c r="AO731" s="506"/>
      <c r="AP731" s="506"/>
      <c r="AQ731" s="506"/>
      <c r="AR731" s="506"/>
      <c r="AS731" s="506"/>
      <c r="AT731" s="506"/>
      <c r="AU731" s="506"/>
      <c r="AV731" s="506"/>
      <c r="AW731" s="506"/>
      <c r="AX731" s="507"/>
      <c r="AY731" s="506"/>
      <c r="AZ731" s="506"/>
      <c r="BA731" s="506"/>
      <c r="BB731" s="506"/>
      <c r="BC731" s="506"/>
      <c r="BD731" s="506"/>
      <c r="BE731" s="506"/>
      <c r="BF731" s="506"/>
      <c r="BG731" s="506"/>
      <c r="BH731" s="506"/>
      <c r="BI731" s="506"/>
      <c r="BJ731" s="506"/>
      <c r="BK731" s="507"/>
      <c r="BL731" s="506"/>
      <c r="BM731" s="506"/>
      <c r="BN731" s="506"/>
      <c r="BO731" s="506"/>
      <c r="BP731" s="506"/>
      <c r="BQ731" s="506"/>
      <c r="BR731" s="506"/>
      <c r="BS731" s="506"/>
      <c r="BT731" s="506"/>
      <c r="BU731" s="506"/>
      <c r="BV731" s="506"/>
      <c r="BW731" s="506"/>
      <c r="BX731" s="506"/>
      <c r="BZ731" s="506"/>
      <c r="CA731" s="506"/>
      <c r="CD731" s="506"/>
      <c r="CE731" s="506"/>
    </row>
    <row r="732" spans="1:83" ht="11.25" customHeight="1">
      <c r="A732" s="506"/>
      <c r="B732" s="507"/>
      <c r="C732" s="507"/>
      <c r="D732" s="507"/>
      <c r="E732" s="506"/>
      <c r="F732" s="506"/>
      <c r="G732" s="506"/>
      <c r="H732" s="507"/>
      <c r="I732" s="506"/>
      <c r="J732" s="506"/>
      <c r="K732" s="506"/>
      <c r="L732" s="506"/>
      <c r="M732" s="506"/>
      <c r="N732" s="506"/>
      <c r="O732" s="506"/>
      <c r="P732" s="506"/>
      <c r="Q732" s="506"/>
      <c r="R732" s="506"/>
      <c r="S732" s="506"/>
      <c r="T732" s="506"/>
      <c r="U732" s="506"/>
      <c r="V732" s="506"/>
      <c r="W732" s="506"/>
      <c r="X732" s="506"/>
      <c r="Y732" s="506"/>
      <c r="Z732" s="506"/>
      <c r="AA732" s="506"/>
      <c r="AB732" s="506"/>
      <c r="AC732" s="506"/>
      <c r="AD732" s="506"/>
      <c r="AE732" s="506"/>
      <c r="AF732" s="506"/>
      <c r="AG732" s="506"/>
      <c r="AH732" s="506"/>
      <c r="AI732" s="506"/>
      <c r="AJ732" s="507"/>
      <c r="AK732" s="506"/>
      <c r="AL732" s="506"/>
      <c r="AM732" s="506"/>
      <c r="AN732" s="506"/>
      <c r="AO732" s="506"/>
      <c r="AP732" s="506"/>
      <c r="AQ732" s="506"/>
      <c r="AR732" s="506"/>
      <c r="AS732" s="506"/>
      <c r="AT732" s="506"/>
      <c r="AU732" s="506"/>
      <c r="AV732" s="506"/>
      <c r="AW732" s="506"/>
      <c r="AX732" s="507"/>
      <c r="AY732" s="506"/>
      <c r="AZ732" s="506"/>
      <c r="BA732" s="506"/>
      <c r="BB732" s="506"/>
      <c r="BC732" s="506"/>
      <c r="BD732" s="506"/>
      <c r="BE732" s="506"/>
      <c r="BF732" s="506"/>
      <c r="BG732" s="506"/>
      <c r="BH732" s="506"/>
      <c r="BI732" s="506"/>
      <c r="BJ732" s="506"/>
      <c r="BK732" s="507"/>
      <c r="BL732" s="506"/>
      <c r="BM732" s="506"/>
      <c r="BN732" s="506"/>
      <c r="BO732" s="506"/>
      <c r="BP732" s="506"/>
      <c r="BQ732" s="506"/>
      <c r="BR732" s="506"/>
      <c r="BS732" s="506"/>
      <c r="BT732" s="506"/>
      <c r="BU732" s="506"/>
      <c r="BV732" s="506"/>
      <c r="BW732" s="506"/>
      <c r="BX732" s="506"/>
      <c r="BZ732" s="506"/>
      <c r="CA732" s="506"/>
      <c r="CD732" s="506"/>
      <c r="CE732" s="506"/>
    </row>
    <row r="733" spans="1:83" ht="11.25" customHeight="1">
      <c r="A733" s="506"/>
      <c r="B733" s="507"/>
      <c r="C733" s="507"/>
      <c r="D733" s="507"/>
      <c r="E733" s="506"/>
      <c r="F733" s="506"/>
      <c r="G733" s="506"/>
      <c r="H733" s="507"/>
      <c r="I733" s="506"/>
      <c r="J733" s="506"/>
      <c r="K733" s="506"/>
      <c r="L733" s="506"/>
      <c r="M733" s="506"/>
      <c r="N733" s="506"/>
      <c r="O733" s="506"/>
      <c r="P733" s="506"/>
      <c r="Q733" s="506"/>
      <c r="R733" s="506"/>
      <c r="S733" s="506"/>
      <c r="T733" s="506"/>
      <c r="U733" s="506"/>
      <c r="V733" s="506"/>
      <c r="W733" s="506"/>
      <c r="X733" s="506"/>
      <c r="Y733" s="506"/>
      <c r="Z733" s="506"/>
      <c r="AA733" s="506"/>
      <c r="AB733" s="506"/>
      <c r="AC733" s="506"/>
      <c r="AD733" s="506"/>
      <c r="AE733" s="506"/>
      <c r="AF733" s="506"/>
      <c r="AG733" s="506"/>
      <c r="AH733" s="506"/>
      <c r="AI733" s="506"/>
      <c r="AJ733" s="507"/>
      <c r="AK733" s="506"/>
      <c r="AL733" s="506"/>
      <c r="AM733" s="506"/>
      <c r="AN733" s="506"/>
      <c r="AO733" s="506"/>
      <c r="AP733" s="506"/>
      <c r="AQ733" s="506"/>
      <c r="AR733" s="506"/>
      <c r="AS733" s="506"/>
      <c r="AT733" s="506"/>
      <c r="AU733" s="506"/>
      <c r="AV733" s="506"/>
      <c r="AW733" s="506"/>
      <c r="AX733" s="507"/>
      <c r="AY733" s="506"/>
      <c r="AZ733" s="506"/>
      <c r="BA733" s="506"/>
      <c r="BB733" s="506"/>
      <c r="BC733" s="506"/>
      <c r="BD733" s="506"/>
      <c r="BE733" s="506"/>
      <c r="BF733" s="506"/>
      <c r="BG733" s="506"/>
      <c r="BH733" s="506"/>
      <c r="BI733" s="506"/>
      <c r="BJ733" s="506"/>
      <c r="BK733" s="507"/>
      <c r="BL733" s="506"/>
      <c r="BM733" s="506"/>
      <c r="BN733" s="506"/>
      <c r="BO733" s="506"/>
      <c r="BP733" s="506"/>
      <c r="BQ733" s="506"/>
      <c r="BR733" s="506"/>
      <c r="BS733" s="506"/>
      <c r="BT733" s="506"/>
      <c r="BU733" s="506"/>
      <c r="BV733" s="506"/>
      <c r="BW733" s="506"/>
      <c r="BX733" s="506"/>
      <c r="BZ733" s="506"/>
      <c r="CA733" s="506"/>
      <c r="CD733" s="506"/>
      <c r="CE733" s="506"/>
    </row>
    <row r="734" spans="1:83" ht="11.25" customHeight="1">
      <c r="A734" s="506"/>
      <c r="B734" s="507"/>
      <c r="C734" s="507"/>
      <c r="D734" s="507"/>
      <c r="E734" s="506"/>
      <c r="F734" s="506"/>
      <c r="G734" s="506"/>
      <c r="H734" s="507"/>
      <c r="I734" s="506"/>
      <c r="J734" s="506"/>
      <c r="K734" s="506"/>
      <c r="L734" s="506"/>
      <c r="M734" s="506"/>
      <c r="N734" s="506"/>
      <c r="O734" s="506"/>
      <c r="P734" s="506"/>
      <c r="Q734" s="506"/>
      <c r="R734" s="506"/>
      <c r="S734" s="506"/>
      <c r="T734" s="506"/>
      <c r="U734" s="506"/>
      <c r="V734" s="506"/>
      <c r="W734" s="506"/>
      <c r="X734" s="506"/>
      <c r="Y734" s="506"/>
      <c r="Z734" s="506"/>
      <c r="AA734" s="506"/>
      <c r="AB734" s="506"/>
      <c r="AC734" s="506"/>
      <c r="AD734" s="506"/>
      <c r="AE734" s="506"/>
      <c r="AF734" s="506"/>
      <c r="AG734" s="506"/>
      <c r="AH734" s="506"/>
      <c r="AI734" s="506"/>
      <c r="AJ734" s="507"/>
      <c r="AK734" s="506"/>
      <c r="AL734" s="506"/>
      <c r="AM734" s="506"/>
      <c r="AN734" s="506"/>
      <c r="AO734" s="506"/>
      <c r="AP734" s="506"/>
      <c r="AQ734" s="506"/>
      <c r="AR734" s="506"/>
      <c r="AS734" s="506"/>
      <c r="AT734" s="506"/>
      <c r="AU734" s="506"/>
      <c r="AV734" s="506"/>
      <c r="AW734" s="506"/>
      <c r="AX734" s="507"/>
      <c r="AY734" s="506"/>
      <c r="AZ734" s="506"/>
      <c r="BA734" s="506"/>
      <c r="BB734" s="506"/>
      <c r="BC734" s="506"/>
      <c r="BD734" s="506"/>
      <c r="BE734" s="506"/>
      <c r="BF734" s="506"/>
      <c r="BG734" s="506"/>
      <c r="BH734" s="506"/>
      <c r="BI734" s="506"/>
      <c r="BJ734" s="506"/>
      <c r="BK734" s="507"/>
      <c r="BL734" s="506"/>
      <c r="BM734" s="506"/>
      <c r="BN734" s="506"/>
      <c r="BO734" s="506"/>
      <c r="BP734" s="506"/>
      <c r="BQ734" s="506"/>
      <c r="BR734" s="506"/>
      <c r="BS734" s="506"/>
      <c r="BT734" s="506"/>
      <c r="BU734" s="506"/>
      <c r="BV734" s="506"/>
      <c r="BW734" s="506"/>
      <c r="BX734" s="506"/>
      <c r="BZ734" s="506"/>
      <c r="CA734" s="506"/>
      <c r="CD734" s="506"/>
      <c r="CE734" s="506"/>
    </row>
    <row r="735" spans="1:83" ht="11.25" customHeight="1">
      <c r="A735" s="506"/>
      <c r="B735" s="507"/>
      <c r="C735" s="507"/>
      <c r="D735" s="507"/>
      <c r="E735" s="506"/>
      <c r="F735" s="506"/>
      <c r="G735" s="506"/>
      <c r="H735" s="507"/>
      <c r="I735" s="506"/>
      <c r="J735" s="506"/>
      <c r="K735" s="506"/>
      <c r="L735" s="506"/>
      <c r="M735" s="506"/>
      <c r="N735" s="506"/>
      <c r="O735" s="506"/>
      <c r="P735" s="506"/>
      <c r="Q735" s="506"/>
      <c r="R735" s="506"/>
      <c r="S735" s="506"/>
      <c r="T735" s="506"/>
      <c r="U735" s="506"/>
      <c r="V735" s="506"/>
      <c r="W735" s="506"/>
      <c r="X735" s="506"/>
      <c r="Y735" s="506"/>
      <c r="Z735" s="506"/>
      <c r="AA735" s="506"/>
      <c r="AB735" s="506"/>
      <c r="AC735" s="506"/>
      <c r="AD735" s="506"/>
      <c r="AE735" s="506"/>
      <c r="AF735" s="506"/>
      <c r="AG735" s="506"/>
      <c r="AH735" s="506"/>
      <c r="AI735" s="506"/>
      <c r="AJ735" s="507"/>
      <c r="AK735" s="506"/>
      <c r="AL735" s="506"/>
      <c r="AM735" s="506"/>
      <c r="AN735" s="506"/>
      <c r="AO735" s="506"/>
      <c r="AP735" s="506"/>
      <c r="AQ735" s="506"/>
      <c r="AR735" s="506"/>
      <c r="AS735" s="506"/>
      <c r="AT735" s="506"/>
      <c r="AU735" s="506"/>
      <c r="AV735" s="506"/>
      <c r="AW735" s="506"/>
      <c r="AX735" s="507"/>
      <c r="AY735" s="506"/>
      <c r="AZ735" s="506"/>
      <c r="BA735" s="506"/>
      <c r="BB735" s="506"/>
      <c r="BC735" s="506"/>
      <c r="BD735" s="506"/>
      <c r="BE735" s="506"/>
      <c r="BF735" s="506"/>
      <c r="BG735" s="506"/>
      <c r="BH735" s="506"/>
      <c r="BI735" s="506"/>
      <c r="BJ735" s="506"/>
      <c r="BK735" s="507"/>
      <c r="BL735" s="506"/>
      <c r="BM735" s="506"/>
      <c r="BN735" s="506"/>
      <c r="BO735" s="506"/>
      <c r="BP735" s="506"/>
      <c r="BQ735" s="506"/>
      <c r="BR735" s="506"/>
      <c r="BS735" s="506"/>
      <c r="BT735" s="506"/>
      <c r="BU735" s="506"/>
      <c r="BV735" s="506"/>
      <c r="BW735" s="506"/>
      <c r="BX735" s="506"/>
      <c r="BZ735" s="506"/>
      <c r="CA735" s="506"/>
      <c r="CD735" s="506"/>
      <c r="CE735" s="506"/>
    </row>
    <row r="736" spans="1:83" ht="11.25" customHeight="1">
      <c r="A736" s="506"/>
      <c r="B736" s="507"/>
      <c r="C736" s="507"/>
      <c r="D736" s="507"/>
      <c r="E736" s="506"/>
      <c r="F736" s="506"/>
      <c r="G736" s="506"/>
      <c r="H736" s="507"/>
      <c r="I736" s="506"/>
      <c r="J736" s="506"/>
      <c r="K736" s="506"/>
      <c r="L736" s="506"/>
      <c r="M736" s="506"/>
      <c r="N736" s="506"/>
      <c r="O736" s="506"/>
      <c r="P736" s="506"/>
      <c r="Q736" s="506"/>
      <c r="R736" s="506"/>
      <c r="S736" s="506"/>
      <c r="T736" s="506"/>
      <c r="U736" s="506"/>
      <c r="V736" s="506"/>
      <c r="W736" s="506"/>
      <c r="X736" s="506"/>
      <c r="Y736" s="506"/>
      <c r="Z736" s="506"/>
      <c r="AA736" s="506"/>
      <c r="AB736" s="506"/>
      <c r="AC736" s="506"/>
      <c r="AD736" s="506"/>
      <c r="AE736" s="506"/>
      <c r="AF736" s="506"/>
      <c r="AG736" s="506"/>
      <c r="AH736" s="506"/>
      <c r="AI736" s="506"/>
      <c r="AJ736" s="507"/>
      <c r="AK736" s="506"/>
      <c r="AL736" s="506"/>
      <c r="AM736" s="506"/>
      <c r="AN736" s="506"/>
      <c r="AO736" s="506"/>
      <c r="AP736" s="506"/>
      <c r="AQ736" s="506"/>
      <c r="AR736" s="506"/>
      <c r="AS736" s="506"/>
      <c r="AT736" s="506"/>
      <c r="AU736" s="506"/>
      <c r="AV736" s="506"/>
      <c r="AW736" s="506"/>
      <c r="AX736" s="507"/>
      <c r="AY736" s="506"/>
      <c r="AZ736" s="506"/>
      <c r="BA736" s="506"/>
      <c r="BB736" s="506"/>
      <c r="BC736" s="506"/>
      <c r="BD736" s="506"/>
      <c r="BE736" s="506"/>
      <c r="BF736" s="506"/>
      <c r="BG736" s="506"/>
      <c r="BH736" s="506"/>
      <c r="BI736" s="506"/>
      <c r="BJ736" s="506"/>
      <c r="BK736" s="507"/>
      <c r="BL736" s="506"/>
      <c r="BM736" s="506"/>
      <c r="BN736" s="506"/>
      <c r="BO736" s="506"/>
      <c r="BP736" s="506"/>
      <c r="BQ736" s="506"/>
      <c r="BR736" s="506"/>
      <c r="BS736" s="506"/>
      <c r="BT736" s="506"/>
      <c r="BU736" s="506"/>
      <c r="BV736" s="506"/>
      <c r="BW736" s="506"/>
      <c r="BX736" s="506"/>
      <c r="BZ736" s="506"/>
      <c r="CA736" s="506"/>
      <c r="CD736" s="506"/>
      <c r="CE736" s="506"/>
    </row>
    <row r="737" spans="1:83" ht="11.25" customHeight="1">
      <c r="A737" s="506"/>
      <c r="B737" s="507"/>
      <c r="C737" s="507"/>
      <c r="D737" s="507"/>
      <c r="E737" s="506"/>
      <c r="F737" s="506"/>
      <c r="G737" s="506"/>
      <c r="H737" s="507"/>
      <c r="I737" s="506"/>
      <c r="J737" s="506"/>
      <c r="K737" s="506"/>
      <c r="L737" s="506"/>
      <c r="M737" s="506"/>
      <c r="N737" s="506"/>
      <c r="O737" s="506"/>
      <c r="P737" s="506"/>
      <c r="Q737" s="506"/>
      <c r="R737" s="506"/>
      <c r="S737" s="506"/>
      <c r="T737" s="506"/>
      <c r="U737" s="506"/>
      <c r="V737" s="506"/>
      <c r="W737" s="506"/>
      <c r="X737" s="506"/>
      <c r="Y737" s="506"/>
      <c r="Z737" s="506"/>
      <c r="AA737" s="506"/>
      <c r="AB737" s="506"/>
      <c r="AC737" s="506"/>
      <c r="AD737" s="506"/>
      <c r="AE737" s="506"/>
      <c r="AF737" s="506"/>
      <c r="AG737" s="506"/>
      <c r="AH737" s="506"/>
      <c r="AI737" s="506"/>
      <c r="AJ737" s="507"/>
      <c r="AK737" s="506"/>
      <c r="AL737" s="506"/>
      <c r="AM737" s="506"/>
      <c r="AN737" s="506"/>
      <c r="AO737" s="506"/>
      <c r="AP737" s="506"/>
      <c r="AQ737" s="506"/>
      <c r="AR737" s="506"/>
      <c r="AS737" s="506"/>
      <c r="AT737" s="506"/>
      <c r="AU737" s="506"/>
      <c r="AV737" s="506"/>
      <c r="AW737" s="506"/>
      <c r="AX737" s="507"/>
      <c r="AY737" s="506"/>
      <c r="AZ737" s="506"/>
      <c r="BA737" s="506"/>
      <c r="BB737" s="506"/>
      <c r="BC737" s="506"/>
      <c r="BD737" s="506"/>
      <c r="BE737" s="506"/>
      <c r="BF737" s="506"/>
      <c r="BG737" s="506"/>
      <c r="BH737" s="506"/>
      <c r="BI737" s="506"/>
      <c r="BJ737" s="506"/>
      <c r="BK737" s="507"/>
      <c r="BL737" s="506"/>
      <c r="BM737" s="506"/>
      <c r="BN737" s="506"/>
      <c r="BO737" s="506"/>
      <c r="BP737" s="506"/>
      <c r="BQ737" s="506"/>
      <c r="BR737" s="506"/>
      <c r="BS737" s="506"/>
      <c r="BT737" s="506"/>
      <c r="BU737" s="506"/>
      <c r="BV737" s="506"/>
      <c r="BW737" s="506"/>
      <c r="BX737" s="506"/>
      <c r="BZ737" s="506"/>
      <c r="CA737" s="506"/>
      <c r="CD737" s="506"/>
      <c r="CE737" s="506"/>
    </row>
    <row r="738" spans="1:83" ht="11.25" customHeight="1">
      <c r="A738" s="506"/>
      <c r="B738" s="507"/>
      <c r="C738" s="507"/>
      <c r="D738" s="507"/>
      <c r="E738" s="506"/>
      <c r="F738" s="506"/>
      <c r="G738" s="506"/>
      <c r="H738" s="507"/>
      <c r="I738" s="506"/>
      <c r="J738" s="506"/>
      <c r="K738" s="506"/>
      <c r="L738" s="506"/>
      <c r="M738" s="506"/>
      <c r="N738" s="506"/>
      <c r="O738" s="506"/>
      <c r="P738" s="506"/>
      <c r="Q738" s="506"/>
      <c r="R738" s="506"/>
      <c r="S738" s="506"/>
      <c r="T738" s="506"/>
      <c r="U738" s="506"/>
      <c r="V738" s="506"/>
      <c r="W738" s="506"/>
      <c r="X738" s="506"/>
      <c r="Y738" s="506"/>
      <c r="Z738" s="506"/>
      <c r="AA738" s="506"/>
      <c r="AB738" s="506"/>
      <c r="AC738" s="506"/>
      <c r="AD738" s="506"/>
      <c r="AE738" s="506"/>
      <c r="AF738" s="506"/>
      <c r="AG738" s="506"/>
      <c r="AH738" s="506"/>
      <c r="AI738" s="506"/>
      <c r="AJ738" s="507"/>
      <c r="AK738" s="506"/>
      <c r="AL738" s="506"/>
      <c r="AM738" s="506"/>
      <c r="AN738" s="506"/>
      <c r="AO738" s="506"/>
      <c r="AP738" s="506"/>
      <c r="AQ738" s="506"/>
      <c r="AR738" s="506"/>
      <c r="AS738" s="506"/>
      <c r="AT738" s="506"/>
      <c r="AU738" s="506"/>
      <c r="AV738" s="506"/>
      <c r="AW738" s="506"/>
      <c r="AX738" s="507"/>
      <c r="AY738" s="506"/>
      <c r="AZ738" s="506"/>
      <c r="BA738" s="506"/>
      <c r="BB738" s="506"/>
      <c r="BC738" s="506"/>
      <c r="BD738" s="506"/>
      <c r="BE738" s="506"/>
      <c r="BF738" s="506"/>
      <c r="BG738" s="506"/>
      <c r="BH738" s="506"/>
      <c r="BI738" s="506"/>
      <c r="BJ738" s="506"/>
      <c r="BK738" s="507"/>
      <c r="BL738" s="506"/>
      <c r="BM738" s="506"/>
      <c r="BN738" s="506"/>
      <c r="BO738" s="506"/>
      <c r="BP738" s="506"/>
      <c r="BQ738" s="506"/>
      <c r="BR738" s="506"/>
      <c r="BS738" s="506"/>
      <c r="BT738" s="506"/>
      <c r="BU738" s="506"/>
      <c r="BV738" s="506"/>
      <c r="BW738" s="506"/>
      <c r="BX738" s="506"/>
      <c r="BZ738" s="506"/>
      <c r="CA738" s="506"/>
      <c r="CD738" s="506"/>
      <c r="CE738" s="506"/>
    </row>
    <row r="739" spans="1:83" ht="11.25" customHeight="1">
      <c r="A739" s="506"/>
      <c r="B739" s="507"/>
      <c r="C739" s="507"/>
      <c r="D739" s="507"/>
      <c r="E739" s="506"/>
      <c r="F739" s="506"/>
      <c r="G739" s="506"/>
      <c r="H739" s="507"/>
      <c r="I739" s="506"/>
      <c r="J739" s="506"/>
      <c r="K739" s="506"/>
      <c r="L739" s="506"/>
      <c r="M739" s="506"/>
      <c r="N739" s="506"/>
      <c r="O739" s="506"/>
      <c r="P739" s="506"/>
      <c r="Q739" s="506"/>
      <c r="R739" s="506"/>
      <c r="S739" s="506"/>
      <c r="T739" s="506"/>
      <c r="U739" s="506"/>
      <c r="V739" s="506"/>
      <c r="W739" s="506"/>
      <c r="X739" s="506"/>
      <c r="Y739" s="506"/>
      <c r="Z739" s="506"/>
      <c r="AA739" s="506"/>
      <c r="AB739" s="506"/>
      <c r="AC739" s="506"/>
      <c r="AD739" s="506"/>
      <c r="AE739" s="506"/>
      <c r="AF739" s="506"/>
      <c r="AG739" s="506"/>
      <c r="AH739" s="506"/>
      <c r="AI739" s="506"/>
      <c r="AJ739" s="507"/>
      <c r="AK739" s="506"/>
      <c r="AL739" s="506"/>
      <c r="AM739" s="506"/>
      <c r="AN739" s="506"/>
      <c r="AO739" s="506"/>
      <c r="AP739" s="506"/>
      <c r="AQ739" s="506"/>
      <c r="AR739" s="506"/>
      <c r="AS739" s="506"/>
      <c r="AT739" s="506"/>
      <c r="AU739" s="506"/>
      <c r="AV739" s="506"/>
      <c r="AW739" s="506"/>
      <c r="AX739" s="507"/>
      <c r="AY739" s="506"/>
      <c r="AZ739" s="506"/>
      <c r="BA739" s="506"/>
      <c r="BB739" s="506"/>
      <c r="BC739" s="506"/>
      <c r="BD739" s="506"/>
      <c r="BE739" s="506"/>
      <c r="BF739" s="506"/>
      <c r="BG739" s="506"/>
      <c r="BH739" s="506"/>
      <c r="BI739" s="506"/>
      <c r="BJ739" s="506"/>
      <c r="BK739" s="507"/>
      <c r="BL739" s="506"/>
      <c r="BM739" s="506"/>
      <c r="BN739" s="506"/>
      <c r="BO739" s="506"/>
      <c r="BP739" s="506"/>
      <c r="BQ739" s="506"/>
      <c r="BR739" s="506"/>
      <c r="BS739" s="506"/>
      <c r="BT739" s="506"/>
      <c r="BU739" s="506"/>
      <c r="BV739" s="506"/>
      <c r="BW739" s="506"/>
      <c r="BX739" s="506"/>
      <c r="BZ739" s="506"/>
      <c r="CA739" s="506"/>
      <c r="CD739" s="506"/>
      <c r="CE739" s="506"/>
    </row>
    <row r="740" spans="1:83" ht="11.25" customHeight="1">
      <c r="A740" s="506"/>
      <c r="B740" s="507"/>
      <c r="C740" s="507"/>
      <c r="D740" s="507"/>
      <c r="E740" s="506"/>
      <c r="F740" s="506"/>
      <c r="G740" s="506"/>
      <c r="H740" s="507"/>
      <c r="I740" s="506"/>
      <c r="J740" s="506"/>
      <c r="K740" s="506"/>
      <c r="L740" s="506"/>
      <c r="M740" s="506"/>
      <c r="N740" s="506"/>
      <c r="O740" s="506"/>
      <c r="P740" s="506"/>
      <c r="Q740" s="506"/>
      <c r="R740" s="506"/>
      <c r="S740" s="506"/>
      <c r="T740" s="506"/>
      <c r="U740" s="506"/>
      <c r="V740" s="506"/>
      <c r="W740" s="506"/>
      <c r="X740" s="506"/>
      <c r="Y740" s="506"/>
      <c r="Z740" s="506"/>
      <c r="AA740" s="506"/>
      <c r="AB740" s="506"/>
      <c r="AC740" s="506"/>
      <c r="AD740" s="506"/>
      <c r="AE740" s="506"/>
      <c r="AF740" s="506"/>
      <c r="AG740" s="506"/>
      <c r="AH740" s="506"/>
      <c r="AI740" s="506"/>
      <c r="AJ740" s="507"/>
      <c r="AK740" s="506"/>
      <c r="AL740" s="506"/>
      <c r="AM740" s="506"/>
      <c r="AN740" s="506"/>
      <c r="AO740" s="506"/>
      <c r="AP740" s="506"/>
      <c r="AQ740" s="506"/>
      <c r="AR740" s="506"/>
      <c r="AS740" s="506"/>
      <c r="AT740" s="506"/>
      <c r="AU740" s="506"/>
      <c r="AV740" s="506"/>
      <c r="AW740" s="506"/>
      <c r="AX740" s="507"/>
      <c r="AY740" s="506"/>
      <c r="AZ740" s="506"/>
      <c r="BA740" s="506"/>
      <c r="BB740" s="506"/>
      <c r="BC740" s="506"/>
      <c r="BD740" s="506"/>
      <c r="BE740" s="506"/>
      <c r="BF740" s="506"/>
      <c r="BG740" s="506"/>
      <c r="BH740" s="506"/>
      <c r="BI740" s="506"/>
      <c r="BJ740" s="506"/>
      <c r="BK740" s="507"/>
      <c r="BL740" s="506"/>
      <c r="BM740" s="506"/>
      <c r="BN740" s="506"/>
      <c r="BO740" s="506"/>
      <c r="BP740" s="506"/>
      <c r="BQ740" s="506"/>
      <c r="BR740" s="506"/>
      <c r="BS740" s="506"/>
      <c r="BT740" s="506"/>
      <c r="BU740" s="506"/>
      <c r="BV740" s="506"/>
      <c r="BW740" s="506"/>
      <c r="BX740" s="506"/>
      <c r="BZ740" s="506"/>
      <c r="CA740" s="506"/>
      <c r="CD740" s="506"/>
      <c r="CE740" s="506"/>
    </row>
    <row r="741" spans="1:83" ht="11.25" customHeight="1">
      <c r="A741" s="506"/>
      <c r="B741" s="507"/>
      <c r="C741" s="507"/>
      <c r="D741" s="507"/>
      <c r="E741" s="506"/>
      <c r="F741" s="506"/>
      <c r="G741" s="506"/>
      <c r="H741" s="507"/>
      <c r="I741" s="506"/>
      <c r="J741" s="506"/>
      <c r="K741" s="506"/>
      <c r="L741" s="506"/>
      <c r="M741" s="506"/>
      <c r="N741" s="506"/>
      <c r="O741" s="506"/>
      <c r="P741" s="506"/>
      <c r="Q741" s="506"/>
      <c r="R741" s="506"/>
      <c r="S741" s="506"/>
      <c r="T741" s="506"/>
      <c r="U741" s="506"/>
      <c r="V741" s="506"/>
      <c r="W741" s="506"/>
      <c r="X741" s="506"/>
      <c r="Y741" s="506"/>
      <c r="Z741" s="506"/>
      <c r="AA741" s="506"/>
      <c r="AB741" s="506"/>
      <c r="AC741" s="506"/>
      <c r="AD741" s="506"/>
      <c r="AE741" s="506"/>
      <c r="AF741" s="506"/>
      <c r="AG741" s="506"/>
      <c r="AH741" s="506"/>
      <c r="AI741" s="506"/>
      <c r="AJ741" s="507"/>
      <c r="AK741" s="506"/>
      <c r="AL741" s="506"/>
      <c r="AM741" s="506"/>
      <c r="AN741" s="506"/>
      <c r="AO741" s="506"/>
      <c r="AP741" s="506"/>
      <c r="AQ741" s="506"/>
      <c r="AR741" s="506"/>
      <c r="AS741" s="506"/>
      <c r="AT741" s="506"/>
      <c r="AU741" s="506"/>
      <c r="AV741" s="506"/>
      <c r="AW741" s="506"/>
      <c r="AX741" s="507"/>
      <c r="AY741" s="506"/>
      <c r="AZ741" s="506"/>
      <c r="BA741" s="506"/>
      <c r="BB741" s="506"/>
      <c r="BC741" s="506"/>
      <c r="BD741" s="506"/>
      <c r="BE741" s="506"/>
      <c r="BF741" s="506"/>
      <c r="BG741" s="506"/>
      <c r="BH741" s="506"/>
      <c r="BI741" s="506"/>
      <c r="BJ741" s="506"/>
      <c r="BK741" s="507"/>
      <c r="BL741" s="506"/>
      <c r="BM741" s="506"/>
      <c r="BN741" s="506"/>
      <c r="BO741" s="506"/>
      <c r="BP741" s="506"/>
      <c r="BQ741" s="506"/>
      <c r="BR741" s="506"/>
      <c r="BS741" s="506"/>
      <c r="BT741" s="506"/>
      <c r="BU741" s="506"/>
      <c r="BV741" s="506"/>
      <c r="BW741" s="506"/>
      <c r="BX741" s="506"/>
      <c r="BZ741" s="506"/>
      <c r="CA741" s="506"/>
      <c r="CD741" s="506"/>
      <c r="CE741" s="506"/>
    </row>
    <row r="742" spans="1:83" ht="11.25" customHeight="1">
      <c r="A742" s="506"/>
      <c r="B742" s="507"/>
      <c r="C742" s="507"/>
      <c r="D742" s="507"/>
      <c r="E742" s="506"/>
      <c r="F742" s="506"/>
      <c r="G742" s="506"/>
      <c r="H742" s="507"/>
      <c r="I742" s="506"/>
      <c r="J742" s="506"/>
      <c r="K742" s="506"/>
      <c r="L742" s="506"/>
      <c r="M742" s="506"/>
      <c r="N742" s="506"/>
      <c r="O742" s="506"/>
      <c r="P742" s="506"/>
      <c r="Q742" s="506"/>
      <c r="R742" s="506"/>
      <c r="S742" s="506"/>
      <c r="T742" s="506"/>
      <c r="U742" s="506"/>
      <c r="V742" s="506"/>
      <c r="W742" s="506"/>
      <c r="X742" s="506"/>
      <c r="Y742" s="506"/>
      <c r="Z742" s="506"/>
      <c r="AA742" s="506"/>
      <c r="AB742" s="506"/>
      <c r="AC742" s="506"/>
      <c r="AD742" s="506"/>
      <c r="AE742" s="506"/>
      <c r="AF742" s="506"/>
      <c r="AG742" s="506"/>
      <c r="AH742" s="506"/>
      <c r="AI742" s="506"/>
      <c r="AJ742" s="507"/>
      <c r="AK742" s="506"/>
      <c r="AL742" s="506"/>
      <c r="AM742" s="506"/>
      <c r="AN742" s="506"/>
      <c r="AO742" s="506"/>
      <c r="AP742" s="506"/>
      <c r="AQ742" s="506"/>
      <c r="AR742" s="506"/>
      <c r="AS742" s="506"/>
      <c r="AT742" s="506"/>
      <c r="AU742" s="506"/>
      <c r="AV742" s="506"/>
      <c r="AW742" s="506"/>
      <c r="AX742" s="507"/>
      <c r="AY742" s="506"/>
      <c r="AZ742" s="506"/>
      <c r="BA742" s="506"/>
      <c r="BB742" s="506"/>
      <c r="BC742" s="506"/>
      <c r="BD742" s="506"/>
      <c r="BE742" s="506"/>
      <c r="BF742" s="506"/>
      <c r="BG742" s="506"/>
      <c r="BH742" s="506"/>
      <c r="BI742" s="506"/>
      <c r="BJ742" s="506"/>
      <c r="BK742" s="507"/>
      <c r="BL742" s="506"/>
      <c r="BM742" s="506"/>
      <c r="BN742" s="506"/>
      <c r="BO742" s="506"/>
      <c r="BP742" s="506"/>
      <c r="BQ742" s="506"/>
      <c r="BR742" s="506"/>
      <c r="BS742" s="506"/>
      <c r="BT742" s="506"/>
      <c r="BU742" s="506"/>
      <c r="BV742" s="506"/>
      <c r="BW742" s="506"/>
      <c r="BX742" s="506"/>
      <c r="BZ742" s="506"/>
      <c r="CA742" s="506"/>
      <c r="CD742" s="506"/>
      <c r="CE742" s="506"/>
    </row>
    <row r="743" spans="1:83" ht="11.25" customHeight="1">
      <c r="A743" s="506"/>
      <c r="B743" s="507"/>
      <c r="C743" s="507"/>
      <c r="D743" s="507"/>
      <c r="E743" s="506"/>
      <c r="F743" s="506"/>
      <c r="G743" s="506"/>
      <c r="H743" s="507"/>
      <c r="I743" s="506"/>
      <c r="J743" s="506"/>
      <c r="K743" s="506"/>
      <c r="L743" s="506"/>
      <c r="M743" s="506"/>
      <c r="N743" s="506"/>
      <c r="O743" s="506"/>
      <c r="P743" s="506"/>
      <c r="Q743" s="506"/>
      <c r="R743" s="506"/>
      <c r="S743" s="506"/>
      <c r="T743" s="506"/>
      <c r="U743" s="506"/>
      <c r="V743" s="506"/>
      <c r="W743" s="506"/>
      <c r="X743" s="506"/>
      <c r="Y743" s="506"/>
      <c r="Z743" s="506"/>
      <c r="AA743" s="506"/>
      <c r="AB743" s="506"/>
      <c r="AC743" s="506"/>
      <c r="AD743" s="506"/>
      <c r="AE743" s="506"/>
      <c r="AF743" s="506"/>
      <c r="AG743" s="506"/>
      <c r="AH743" s="506"/>
      <c r="AI743" s="506"/>
      <c r="AJ743" s="507"/>
      <c r="AK743" s="506"/>
      <c r="AL743" s="506"/>
      <c r="AM743" s="506"/>
      <c r="AN743" s="506"/>
      <c r="AO743" s="506"/>
      <c r="AP743" s="506"/>
      <c r="AQ743" s="506"/>
      <c r="AR743" s="506"/>
      <c r="AS743" s="506"/>
      <c r="AT743" s="506"/>
      <c r="AU743" s="506"/>
      <c r="AV743" s="506"/>
      <c r="AW743" s="506"/>
      <c r="AX743" s="507"/>
      <c r="AY743" s="506"/>
      <c r="AZ743" s="506"/>
      <c r="BA743" s="506"/>
      <c r="BB743" s="506"/>
      <c r="BC743" s="506"/>
      <c r="BD743" s="506"/>
      <c r="BE743" s="506"/>
      <c r="BF743" s="506"/>
      <c r="BG743" s="506"/>
      <c r="BH743" s="506"/>
      <c r="BI743" s="506"/>
      <c r="BJ743" s="506"/>
      <c r="BK743" s="507"/>
      <c r="BL743" s="506"/>
      <c r="BM743" s="506"/>
      <c r="BN743" s="506"/>
      <c r="BO743" s="506"/>
      <c r="BP743" s="506"/>
      <c r="BQ743" s="506"/>
      <c r="BR743" s="506"/>
      <c r="BS743" s="506"/>
      <c r="BT743" s="506"/>
      <c r="BU743" s="506"/>
      <c r="BV743" s="506"/>
      <c r="BW743" s="506"/>
      <c r="BX743" s="506"/>
      <c r="BZ743" s="506"/>
      <c r="CA743" s="506"/>
      <c r="CD743" s="506"/>
      <c r="CE743" s="506"/>
    </row>
    <row r="744" spans="1:83" ht="11.25" customHeight="1">
      <c r="A744" s="506"/>
      <c r="B744" s="507"/>
      <c r="C744" s="507"/>
      <c r="D744" s="507"/>
      <c r="E744" s="506"/>
      <c r="F744" s="506"/>
      <c r="G744" s="506"/>
      <c r="H744" s="507"/>
      <c r="I744" s="506"/>
      <c r="J744" s="506"/>
      <c r="K744" s="506"/>
      <c r="L744" s="506"/>
      <c r="M744" s="506"/>
      <c r="N744" s="506"/>
      <c r="O744" s="506"/>
      <c r="P744" s="506"/>
      <c r="Q744" s="506"/>
      <c r="R744" s="506"/>
      <c r="S744" s="506"/>
      <c r="T744" s="506"/>
      <c r="U744" s="506"/>
      <c r="V744" s="506"/>
      <c r="W744" s="506"/>
      <c r="X744" s="506"/>
      <c r="Y744" s="506"/>
      <c r="Z744" s="506"/>
      <c r="AA744" s="506"/>
      <c r="AB744" s="506"/>
      <c r="AC744" s="506"/>
      <c r="AD744" s="506"/>
      <c r="AE744" s="506"/>
      <c r="AF744" s="506"/>
      <c r="AG744" s="506"/>
      <c r="AH744" s="506"/>
      <c r="AI744" s="506"/>
      <c r="AJ744" s="507"/>
      <c r="AK744" s="506"/>
      <c r="AL744" s="506"/>
      <c r="AM744" s="506"/>
      <c r="AN744" s="506"/>
      <c r="AO744" s="506"/>
      <c r="AP744" s="506"/>
      <c r="AQ744" s="506"/>
      <c r="AR744" s="506"/>
      <c r="AS744" s="506"/>
      <c r="AT744" s="506"/>
      <c r="AU744" s="506"/>
      <c r="AV744" s="506"/>
      <c r="AW744" s="506"/>
      <c r="AX744" s="507"/>
      <c r="AY744" s="506"/>
      <c r="AZ744" s="506"/>
      <c r="BA744" s="506"/>
      <c r="BB744" s="506"/>
      <c r="BC744" s="506"/>
      <c r="BD744" s="506"/>
      <c r="BE744" s="506"/>
      <c r="BF744" s="506"/>
      <c r="BG744" s="506"/>
      <c r="BH744" s="506"/>
      <c r="BI744" s="506"/>
      <c r="BJ744" s="506"/>
      <c r="BK744" s="507"/>
      <c r="BL744" s="506"/>
      <c r="BM744" s="506"/>
      <c r="BN744" s="506"/>
      <c r="BO744" s="506"/>
      <c r="BP744" s="506"/>
      <c r="BQ744" s="506"/>
      <c r="BR744" s="506"/>
      <c r="BS744" s="506"/>
      <c r="BT744" s="506"/>
      <c r="BU744" s="506"/>
      <c r="BV744" s="506"/>
      <c r="BW744" s="506"/>
      <c r="BX744" s="506"/>
      <c r="BZ744" s="506"/>
      <c r="CA744" s="506"/>
      <c r="CD744" s="506"/>
      <c r="CE744" s="506"/>
    </row>
    <row r="745" spans="1:83" ht="11.25" customHeight="1">
      <c r="A745" s="506"/>
      <c r="B745" s="507"/>
      <c r="C745" s="507"/>
      <c r="D745" s="507"/>
      <c r="E745" s="506"/>
      <c r="F745" s="506"/>
      <c r="G745" s="506"/>
      <c r="H745" s="507"/>
      <c r="I745" s="506"/>
      <c r="J745" s="506"/>
      <c r="K745" s="506"/>
      <c r="L745" s="506"/>
      <c r="M745" s="506"/>
      <c r="N745" s="506"/>
      <c r="O745" s="506"/>
      <c r="P745" s="506"/>
      <c r="Q745" s="506"/>
      <c r="R745" s="506"/>
      <c r="S745" s="506"/>
      <c r="T745" s="506"/>
      <c r="U745" s="506"/>
      <c r="V745" s="506"/>
      <c r="W745" s="506"/>
      <c r="X745" s="506"/>
      <c r="Y745" s="506"/>
      <c r="Z745" s="506"/>
      <c r="AA745" s="506"/>
      <c r="AB745" s="506"/>
      <c r="AC745" s="506"/>
      <c r="AD745" s="506"/>
      <c r="AE745" s="506"/>
      <c r="AF745" s="506"/>
      <c r="AG745" s="506"/>
      <c r="AH745" s="506"/>
      <c r="AI745" s="506"/>
      <c r="AJ745" s="507"/>
      <c r="AK745" s="506"/>
      <c r="AL745" s="506"/>
      <c r="AM745" s="506"/>
      <c r="AN745" s="506"/>
      <c r="AO745" s="506"/>
      <c r="AP745" s="506"/>
      <c r="AQ745" s="506"/>
      <c r="AR745" s="506"/>
      <c r="AS745" s="506"/>
      <c r="AT745" s="506"/>
      <c r="AU745" s="506"/>
      <c r="AV745" s="506"/>
      <c r="AW745" s="506"/>
      <c r="AX745" s="507"/>
      <c r="AY745" s="506"/>
      <c r="AZ745" s="506"/>
      <c r="BA745" s="506"/>
      <c r="BB745" s="506"/>
      <c r="BC745" s="506"/>
      <c r="BD745" s="506"/>
      <c r="BE745" s="506"/>
      <c r="BF745" s="506"/>
      <c r="BG745" s="506"/>
      <c r="BH745" s="506"/>
      <c r="BI745" s="506"/>
      <c r="BJ745" s="506"/>
      <c r="BK745" s="507"/>
      <c r="BL745" s="506"/>
      <c r="BM745" s="506"/>
      <c r="BN745" s="506"/>
      <c r="BO745" s="506"/>
      <c r="BP745" s="506"/>
      <c r="BQ745" s="506"/>
      <c r="BR745" s="506"/>
      <c r="BS745" s="506"/>
      <c r="BT745" s="506"/>
      <c r="BU745" s="506"/>
      <c r="BV745" s="506"/>
      <c r="BW745" s="506"/>
      <c r="BX745" s="506"/>
      <c r="BZ745" s="506"/>
      <c r="CA745" s="506"/>
      <c r="CD745" s="506"/>
      <c r="CE745" s="506"/>
    </row>
    <row r="746" spans="1:83" ht="11.25" customHeight="1">
      <c r="A746" s="506"/>
      <c r="B746" s="507"/>
      <c r="C746" s="507"/>
      <c r="D746" s="507"/>
      <c r="E746" s="506"/>
      <c r="F746" s="506"/>
      <c r="G746" s="506"/>
      <c r="H746" s="507"/>
      <c r="I746" s="506"/>
      <c r="J746" s="506"/>
      <c r="K746" s="506"/>
      <c r="L746" s="506"/>
      <c r="M746" s="506"/>
      <c r="N746" s="506"/>
      <c r="O746" s="506"/>
      <c r="P746" s="506"/>
      <c r="Q746" s="506"/>
      <c r="R746" s="506"/>
      <c r="S746" s="506"/>
      <c r="T746" s="506"/>
      <c r="U746" s="506"/>
      <c r="V746" s="506"/>
      <c r="W746" s="506"/>
      <c r="X746" s="506"/>
      <c r="Y746" s="506"/>
      <c r="Z746" s="506"/>
      <c r="AA746" s="506"/>
      <c r="AB746" s="506"/>
      <c r="AC746" s="506"/>
      <c r="AD746" s="506"/>
      <c r="AE746" s="506"/>
      <c r="AF746" s="506"/>
      <c r="AG746" s="506"/>
      <c r="AH746" s="506"/>
      <c r="AI746" s="506"/>
      <c r="AJ746" s="507"/>
      <c r="AK746" s="506"/>
      <c r="AL746" s="506"/>
      <c r="AM746" s="506"/>
      <c r="AN746" s="506"/>
      <c r="AO746" s="506"/>
      <c r="AP746" s="506"/>
      <c r="AQ746" s="506"/>
      <c r="AR746" s="506"/>
      <c r="AS746" s="506"/>
      <c r="AT746" s="506"/>
      <c r="AU746" s="506"/>
      <c r="AV746" s="506"/>
      <c r="AW746" s="506"/>
      <c r="AX746" s="507"/>
      <c r="AY746" s="506"/>
      <c r="AZ746" s="506"/>
      <c r="BA746" s="506"/>
      <c r="BB746" s="506"/>
      <c r="BC746" s="506"/>
      <c r="BD746" s="506"/>
      <c r="BE746" s="506"/>
      <c r="BF746" s="506"/>
      <c r="BG746" s="506"/>
      <c r="BH746" s="506"/>
      <c r="BI746" s="506"/>
      <c r="BJ746" s="506"/>
      <c r="BK746" s="507"/>
      <c r="BL746" s="506"/>
      <c r="BM746" s="506"/>
      <c r="BN746" s="506"/>
      <c r="BO746" s="506"/>
      <c r="BP746" s="506"/>
      <c r="BQ746" s="506"/>
      <c r="BR746" s="506"/>
      <c r="BS746" s="506"/>
      <c r="BT746" s="506"/>
      <c r="BU746" s="506"/>
      <c r="BV746" s="506"/>
      <c r="BW746" s="506"/>
      <c r="BX746" s="506"/>
      <c r="BZ746" s="506"/>
      <c r="CA746" s="506"/>
      <c r="CD746" s="506"/>
      <c r="CE746" s="506"/>
    </row>
    <row r="747" spans="1:83" ht="11.25" customHeight="1">
      <c r="A747" s="506"/>
      <c r="B747" s="507"/>
      <c r="C747" s="507"/>
      <c r="D747" s="507"/>
      <c r="E747" s="506"/>
      <c r="F747" s="506"/>
      <c r="G747" s="506"/>
      <c r="H747" s="507"/>
      <c r="I747" s="506"/>
      <c r="J747" s="506"/>
      <c r="K747" s="506"/>
      <c r="L747" s="506"/>
      <c r="M747" s="506"/>
      <c r="N747" s="506"/>
      <c r="O747" s="506"/>
      <c r="P747" s="506"/>
      <c r="Q747" s="506"/>
      <c r="R747" s="506"/>
      <c r="S747" s="506"/>
      <c r="T747" s="506"/>
      <c r="U747" s="506"/>
      <c r="V747" s="506"/>
      <c r="W747" s="506"/>
      <c r="X747" s="506"/>
      <c r="Y747" s="506"/>
      <c r="Z747" s="506"/>
      <c r="AA747" s="506"/>
      <c r="AB747" s="506"/>
      <c r="AC747" s="506"/>
      <c r="AD747" s="506"/>
      <c r="AE747" s="506"/>
      <c r="AF747" s="506"/>
      <c r="AG747" s="506"/>
      <c r="AH747" s="506"/>
      <c r="AI747" s="506"/>
      <c r="AJ747" s="507"/>
      <c r="AK747" s="506"/>
      <c r="AL747" s="506"/>
      <c r="AM747" s="506"/>
      <c r="AN747" s="506"/>
      <c r="AO747" s="506"/>
      <c r="AP747" s="506"/>
      <c r="AQ747" s="506"/>
      <c r="AR747" s="506"/>
      <c r="AS747" s="506"/>
      <c r="AT747" s="506"/>
      <c r="AU747" s="506"/>
      <c r="AV747" s="506"/>
      <c r="AW747" s="506"/>
      <c r="AX747" s="507"/>
      <c r="AY747" s="506"/>
      <c r="AZ747" s="506"/>
      <c r="BA747" s="506"/>
      <c r="BB747" s="506"/>
      <c r="BC747" s="506"/>
      <c r="BD747" s="506"/>
      <c r="BE747" s="506"/>
      <c r="BF747" s="506"/>
      <c r="BG747" s="506"/>
      <c r="BH747" s="506"/>
      <c r="BI747" s="506"/>
      <c r="BJ747" s="506"/>
      <c r="BK747" s="507"/>
      <c r="BL747" s="506"/>
      <c r="BM747" s="506"/>
      <c r="BN747" s="506"/>
      <c r="BO747" s="506"/>
      <c r="BP747" s="506"/>
      <c r="BQ747" s="506"/>
      <c r="BR747" s="506"/>
      <c r="BS747" s="506"/>
      <c r="BT747" s="506"/>
      <c r="BU747" s="506"/>
      <c r="BV747" s="506"/>
      <c r="BW747" s="506"/>
      <c r="BX747" s="506"/>
      <c r="BZ747" s="506"/>
      <c r="CA747" s="506"/>
      <c r="CD747" s="506"/>
      <c r="CE747" s="506"/>
    </row>
    <row r="748" spans="1:83" ht="11.25" customHeight="1">
      <c r="A748" s="506"/>
      <c r="B748" s="507"/>
      <c r="C748" s="507"/>
      <c r="D748" s="507"/>
      <c r="E748" s="506"/>
      <c r="F748" s="506"/>
      <c r="G748" s="506"/>
      <c r="H748" s="507"/>
      <c r="I748" s="506"/>
      <c r="J748" s="506"/>
      <c r="K748" s="506"/>
      <c r="L748" s="506"/>
      <c r="M748" s="506"/>
      <c r="N748" s="506"/>
      <c r="O748" s="506"/>
      <c r="P748" s="506"/>
      <c r="Q748" s="506"/>
      <c r="R748" s="506"/>
      <c r="S748" s="506"/>
      <c r="T748" s="506"/>
      <c r="U748" s="506"/>
      <c r="V748" s="506"/>
      <c r="W748" s="506"/>
      <c r="X748" s="506"/>
      <c r="Y748" s="506"/>
      <c r="Z748" s="506"/>
      <c r="AA748" s="506"/>
      <c r="AB748" s="506"/>
      <c r="AC748" s="506"/>
      <c r="AD748" s="506"/>
      <c r="AE748" s="506"/>
      <c r="AF748" s="506"/>
      <c r="AG748" s="506"/>
      <c r="AH748" s="506"/>
      <c r="AI748" s="506"/>
      <c r="AJ748" s="507"/>
      <c r="AK748" s="506"/>
      <c r="AL748" s="506"/>
      <c r="AM748" s="506"/>
      <c r="AN748" s="506"/>
      <c r="AO748" s="506"/>
      <c r="AP748" s="506"/>
      <c r="AQ748" s="506"/>
      <c r="AR748" s="506"/>
      <c r="AS748" s="506"/>
      <c r="AT748" s="506"/>
      <c r="AU748" s="506"/>
      <c r="AV748" s="506"/>
      <c r="AW748" s="506"/>
      <c r="AX748" s="507"/>
      <c r="AY748" s="506"/>
      <c r="AZ748" s="506"/>
      <c r="BA748" s="506"/>
      <c r="BB748" s="506"/>
      <c r="BC748" s="506"/>
      <c r="BD748" s="506"/>
      <c r="BE748" s="506"/>
      <c r="BF748" s="506"/>
      <c r="BG748" s="506"/>
      <c r="BH748" s="506"/>
      <c r="BI748" s="506"/>
      <c r="BJ748" s="506"/>
      <c r="BK748" s="507"/>
      <c r="BL748" s="506"/>
      <c r="BM748" s="506"/>
      <c r="BN748" s="506"/>
      <c r="BO748" s="506"/>
      <c r="BP748" s="506"/>
      <c r="BQ748" s="506"/>
      <c r="BR748" s="506"/>
      <c r="BS748" s="506"/>
      <c r="BT748" s="506"/>
      <c r="BU748" s="506"/>
      <c r="BV748" s="506"/>
      <c r="BW748" s="506"/>
      <c r="BX748" s="506"/>
      <c r="BZ748" s="506"/>
      <c r="CA748" s="506"/>
      <c r="CD748" s="506"/>
      <c r="CE748" s="506"/>
    </row>
    <row r="749" spans="1:83" ht="11.25" customHeight="1">
      <c r="A749" s="506"/>
      <c r="B749" s="507"/>
      <c r="C749" s="507"/>
      <c r="D749" s="507"/>
      <c r="E749" s="506"/>
      <c r="F749" s="506"/>
      <c r="G749" s="506"/>
      <c r="H749" s="507"/>
      <c r="I749" s="506"/>
      <c r="J749" s="506"/>
      <c r="K749" s="506"/>
      <c r="L749" s="506"/>
      <c r="M749" s="506"/>
      <c r="N749" s="506"/>
      <c r="O749" s="506"/>
      <c r="P749" s="506"/>
      <c r="Q749" s="506"/>
      <c r="R749" s="506"/>
      <c r="S749" s="506"/>
      <c r="T749" s="506"/>
      <c r="U749" s="506"/>
      <c r="V749" s="506"/>
      <c r="W749" s="506"/>
      <c r="X749" s="506"/>
      <c r="Y749" s="506"/>
      <c r="Z749" s="506"/>
      <c r="AA749" s="506"/>
      <c r="AB749" s="506"/>
      <c r="AC749" s="506"/>
      <c r="AD749" s="506"/>
      <c r="AE749" s="506"/>
      <c r="AF749" s="506"/>
      <c r="AG749" s="506"/>
      <c r="AH749" s="506"/>
      <c r="AI749" s="506"/>
      <c r="AJ749" s="507"/>
      <c r="AK749" s="506"/>
      <c r="AL749" s="506"/>
      <c r="AM749" s="506"/>
      <c r="AN749" s="506"/>
      <c r="AO749" s="506"/>
      <c r="AP749" s="506"/>
      <c r="AQ749" s="506"/>
      <c r="AR749" s="506"/>
      <c r="AS749" s="506"/>
      <c r="AT749" s="506"/>
      <c r="AU749" s="506"/>
      <c r="AV749" s="506"/>
      <c r="AW749" s="506"/>
      <c r="AX749" s="507"/>
      <c r="AY749" s="506"/>
      <c r="AZ749" s="506"/>
      <c r="BA749" s="506"/>
      <c r="BB749" s="506"/>
      <c r="BC749" s="506"/>
      <c r="BD749" s="506"/>
      <c r="BE749" s="506"/>
      <c r="BF749" s="506"/>
      <c r="BG749" s="506"/>
      <c r="BH749" s="506"/>
      <c r="BI749" s="506"/>
      <c r="BJ749" s="506"/>
      <c r="BK749" s="507"/>
      <c r="BL749" s="506"/>
      <c r="BM749" s="506"/>
      <c r="BN749" s="506"/>
      <c r="BO749" s="506"/>
      <c r="BP749" s="506"/>
      <c r="BQ749" s="506"/>
      <c r="BR749" s="506"/>
      <c r="BS749" s="506"/>
      <c r="BT749" s="506"/>
      <c r="BU749" s="506"/>
      <c r="BV749" s="506"/>
      <c r="BW749" s="506"/>
      <c r="BX749" s="506"/>
      <c r="BZ749" s="506"/>
      <c r="CA749" s="506"/>
      <c r="CD749" s="506"/>
      <c r="CE749" s="506"/>
    </row>
    <row r="750" spans="1:83" ht="11.25" customHeight="1">
      <c r="A750" s="506"/>
      <c r="B750" s="507"/>
      <c r="C750" s="507"/>
      <c r="D750" s="507"/>
      <c r="E750" s="506"/>
      <c r="F750" s="506"/>
      <c r="G750" s="506"/>
      <c r="H750" s="507"/>
      <c r="I750" s="506"/>
      <c r="J750" s="506"/>
      <c r="K750" s="506"/>
      <c r="L750" s="506"/>
      <c r="M750" s="506"/>
      <c r="N750" s="506"/>
      <c r="O750" s="506"/>
      <c r="P750" s="506"/>
      <c r="Q750" s="506"/>
      <c r="R750" s="506"/>
      <c r="S750" s="506"/>
      <c r="T750" s="506"/>
      <c r="U750" s="506"/>
      <c r="V750" s="506"/>
      <c r="W750" s="506"/>
      <c r="X750" s="506"/>
      <c r="Y750" s="506"/>
      <c r="Z750" s="506"/>
      <c r="AA750" s="506"/>
      <c r="AB750" s="506"/>
      <c r="AC750" s="506"/>
      <c r="AD750" s="506"/>
      <c r="AE750" s="506"/>
      <c r="AF750" s="506"/>
      <c r="AG750" s="506"/>
      <c r="AH750" s="506"/>
      <c r="AI750" s="506"/>
      <c r="AJ750" s="507"/>
      <c r="AK750" s="506"/>
      <c r="AL750" s="506"/>
      <c r="AM750" s="506"/>
      <c r="AN750" s="506"/>
      <c r="AO750" s="506"/>
      <c r="AP750" s="506"/>
      <c r="AQ750" s="506"/>
      <c r="AR750" s="506"/>
      <c r="AS750" s="506"/>
      <c r="AT750" s="506"/>
      <c r="AU750" s="506"/>
      <c r="AV750" s="506"/>
      <c r="AW750" s="506"/>
      <c r="AX750" s="507"/>
      <c r="AY750" s="506"/>
      <c r="AZ750" s="506"/>
      <c r="BA750" s="506"/>
      <c r="BB750" s="506"/>
      <c r="BC750" s="506"/>
      <c r="BD750" s="506"/>
      <c r="BE750" s="506"/>
      <c r="BF750" s="506"/>
      <c r="BG750" s="506"/>
      <c r="BH750" s="506"/>
      <c r="BI750" s="506"/>
      <c r="BJ750" s="506"/>
      <c r="BK750" s="507"/>
      <c r="BL750" s="506"/>
      <c r="BM750" s="506"/>
      <c r="BN750" s="506"/>
      <c r="BO750" s="506"/>
      <c r="BP750" s="506"/>
      <c r="BQ750" s="506"/>
      <c r="BR750" s="506"/>
      <c r="BS750" s="506"/>
      <c r="BT750" s="506"/>
      <c r="BU750" s="506"/>
      <c r="BV750" s="506"/>
      <c r="BW750" s="506"/>
      <c r="BX750" s="506"/>
      <c r="BZ750" s="506"/>
      <c r="CA750" s="506"/>
      <c r="CD750" s="506"/>
      <c r="CE750" s="506"/>
    </row>
    <row r="751" spans="1:83" ht="11.25" customHeight="1">
      <c r="A751" s="506"/>
      <c r="B751" s="507"/>
      <c r="C751" s="507"/>
      <c r="D751" s="507"/>
      <c r="E751" s="506"/>
      <c r="F751" s="506"/>
      <c r="G751" s="506"/>
      <c r="H751" s="507"/>
      <c r="I751" s="506"/>
      <c r="J751" s="506"/>
      <c r="K751" s="506"/>
      <c r="L751" s="506"/>
      <c r="M751" s="506"/>
      <c r="N751" s="506"/>
      <c r="O751" s="506"/>
      <c r="P751" s="506"/>
      <c r="Q751" s="506"/>
      <c r="R751" s="506"/>
      <c r="S751" s="506"/>
      <c r="T751" s="506"/>
      <c r="U751" s="506"/>
      <c r="V751" s="506"/>
      <c r="W751" s="506"/>
      <c r="X751" s="506"/>
      <c r="Y751" s="506"/>
      <c r="Z751" s="506"/>
      <c r="AA751" s="506"/>
      <c r="AB751" s="506"/>
      <c r="AC751" s="506"/>
      <c r="AD751" s="506"/>
      <c r="AE751" s="506"/>
      <c r="AF751" s="506"/>
      <c r="AG751" s="506"/>
      <c r="AH751" s="506"/>
      <c r="AI751" s="506"/>
      <c r="AJ751" s="507"/>
      <c r="AK751" s="506"/>
      <c r="AL751" s="506"/>
      <c r="AM751" s="506"/>
      <c r="AN751" s="506"/>
      <c r="AO751" s="506"/>
      <c r="AP751" s="506"/>
      <c r="AQ751" s="506"/>
      <c r="AR751" s="506"/>
      <c r="AS751" s="506"/>
      <c r="AT751" s="506"/>
      <c r="AU751" s="506"/>
      <c r="AV751" s="506"/>
      <c r="AW751" s="506"/>
      <c r="AX751" s="507"/>
      <c r="AY751" s="506"/>
      <c r="AZ751" s="506"/>
      <c r="BA751" s="506"/>
      <c r="BB751" s="506"/>
      <c r="BC751" s="506"/>
      <c r="BD751" s="506"/>
      <c r="BE751" s="506"/>
      <c r="BF751" s="506"/>
      <c r="BG751" s="506"/>
      <c r="BH751" s="506"/>
      <c r="BI751" s="506"/>
      <c r="BJ751" s="506"/>
      <c r="BK751" s="507"/>
      <c r="BL751" s="506"/>
      <c r="BM751" s="506"/>
      <c r="BN751" s="506"/>
      <c r="BO751" s="506"/>
      <c r="BP751" s="506"/>
      <c r="BQ751" s="506"/>
      <c r="BR751" s="506"/>
      <c r="BS751" s="506"/>
      <c r="BT751" s="506"/>
      <c r="BU751" s="506"/>
      <c r="BV751" s="506"/>
      <c r="BW751" s="506"/>
      <c r="BX751" s="506"/>
      <c r="BZ751" s="506"/>
      <c r="CA751" s="506"/>
      <c r="CD751" s="506"/>
      <c r="CE751" s="506"/>
    </row>
    <row r="752" spans="1:83" ht="11.25" customHeight="1">
      <c r="A752" s="506"/>
      <c r="B752" s="507"/>
      <c r="C752" s="507"/>
      <c r="D752" s="507"/>
      <c r="E752" s="506"/>
      <c r="F752" s="506"/>
      <c r="G752" s="506"/>
      <c r="H752" s="507"/>
      <c r="I752" s="506"/>
      <c r="J752" s="506"/>
      <c r="K752" s="506"/>
      <c r="L752" s="506"/>
      <c r="M752" s="506"/>
      <c r="N752" s="506"/>
      <c r="O752" s="506"/>
      <c r="P752" s="506"/>
      <c r="Q752" s="506"/>
      <c r="R752" s="506"/>
      <c r="S752" s="506"/>
      <c r="T752" s="506"/>
      <c r="U752" s="506"/>
      <c r="V752" s="506"/>
      <c r="W752" s="506"/>
      <c r="X752" s="506"/>
      <c r="Y752" s="506"/>
      <c r="Z752" s="506"/>
      <c r="AA752" s="506"/>
      <c r="AB752" s="506"/>
      <c r="AC752" s="506"/>
      <c r="AD752" s="506"/>
      <c r="AE752" s="506"/>
      <c r="AF752" s="506"/>
      <c r="AG752" s="506"/>
      <c r="AH752" s="506"/>
      <c r="AI752" s="506"/>
      <c r="AJ752" s="507"/>
      <c r="AK752" s="506"/>
      <c r="AL752" s="506"/>
      <c r="AM752" s="506"/>
      <c r="AN752" s="506"/>
      <c r="AO752" s="506"/>
      <c r="AP752" s="506"/>
      <c r="AQ752" s="506"/>
      <c r="AR752" s="506"/>
      <c r="AS752" s="506"/>
      <c r="AT752" s="506"/>
      <c r="AU752" s="506"/>
      <c r="AV752" s="506"/>
      <c r="AW752" s="506"/>
      <c r="AX752" s="507"/>
      <c r="AY752" s="506"/>
      <c r="AZ752" s="506"/>
      <c r="BA752" s="506"/>
      <c r="BB752" s="506"/>
      <c r="BC752" s="506"/>
      <c r="BD752" s="506"/>
      <c r="BE752" s="506"/>
      <c r="BF752" s="506"/>
      <c r="BG752" s="506"/>
      <c r="BH752" s="506"/>
      <c r="BI752" s="506"/>
      <c r="BJ752" s="506"/>
      <c r="BK752" s="507"/>
      <c r="BL752" s="506"/>
      <c r="BM752" s="506"/>
      <c r="BN752" s="506"/>
      <c r="BO752" s="506"/>
      <c r="BP752" s="506"/>
      <c r="BQ752" s="506"/>
      <c r="BR752" s="506"/>
      <c r="BS752" s="506"/>
      <c r="BT752" s="506"/>
      <c r="BU752" s="506"/>
      <c r="BV752" s="506"/>
      <c r="BW752" s="506"/>
      <c r="BX752" s="506"/>
      <c r="BZ752" s="506"/>
      <c r="CA752" s="506"/>
      <c r="CD752" s="506"/>
      <c r="CE752" s="506"/>
    </row>
    <row r="753" spans="1:83" ht="11.25" customHeight="1">
      <c r="A753" s="506"/>
      <c r="B753" s="507"/>
      <c r="C753" s="507"/>
      <c r="D753" s="507"/>
      <c r="E753" s="506"/>
      <c r="F753" s="506"/>
      <c r="G753" s="506"/>
      <c r="H753" s="507"/>
      <c r="I753" s="506"/>
      <c r="J753" s="506"/>
      <c r="K753" s="506"/>
      <c r="L753" s="506"/>
      <c r="M753" s="506"/>
      <c r="N753" s="506"/>
      <c r="O753" s="506"/>
      <c r="P753" s="506"/>
      <c r="Q753" s="506"/>
      <c r="R753" s="506"/>
      <c r="S753" s="506"/>
      <c r="T753" s="506"/>
      <c r="U753" s="506"/>
      <c r="V753" s="506"/>
      <c r="W753" s="506"/>
      <c r="X753" s="506"/>
      <c r="Y753" s="506"/>
      <c r="Z753" s="506"/>
      <c r="AA753" s="506"/>
      <c r="AB753" s="506"/>
      <c r="AC753" s="506"/>
      <c r="AD753" s="506"/>
      <c r="AE753" s="506"/>
      <c r="AF753" s="506"/>
      <c r="AG753" s="506"/>
      <c r="AH753" s="506"/>
      <c r="AI753" s="506"/>
      <c r="AJ753" s="507"/>
      <c r="AK753" s="506"/>
      <c r="AL753" s="506"/>
      <c r="AM753" s="506"/>
      <c r="AN753" s="506"/>
      <c r="AO753" s="506"/>
      <c r="AP753" s="506"/>
      <c r="AQ753" s="506"/>
      <c r="AR753" s="506"/>
      <c r="AS753" s="506"/>
      <c r="AT753" s="506"/>
      <c r="AU753" s="506"/>
      <c r="AV753" s="506"/>
      <c r="AW753" s="506"/>
      <c r="AX753" s="507"/>
      <c r="AY753" s="506"/>
      <c r="AZ753" s="506"/>
      <c r="BA753" s="506"/>
      <c r="BB753" s="506"/>
      <c r="BC753" s="506"/>
      <c r="BD753" s="506"/>
      <c r="BE753" s="506"/>
      <c r="BF753" s="506"/>
      <c r="BG753" s="506"/>
      <c r="BH753" s="506"/>
      <c r="BI753" s="506"/>
      <c r="BJ753" s="506"/>
      <c r="BK753" s="507"/>
      <c r="BL753" s="506"/>
      <c r="BM753" s="506"/>
      <c r="BN753" s="506"/>
      <c r="BO753" s="506"/>
      <c r="BP753" s="506"/>
      <c r="BQ753" s="506"/>
      <c r="BR753" s="506"/>
      <c r="BS753" s="506"/>
      <c r="BT753" s="506"/>
      <c r="BU753" s="506"/>
      <c r="BV753" s="506"/>
      <c r="BW753" s="506"/>
      <c r="BX753" s="506"/>
      <c r="BZ753" s="506"/>
      <c r="CA753" s="506"/>
      <c r="CD753" s="506"/>
      <c r="CE753" s="506"/>
    </row>
    <row r="754" spans="1:83" ht="11.25" customHeight="1">
      <c r="A754" s="506"/>
      <c r="B754" s="507"/>
      <c r="C754" s="507"/>
      <c r="D754" s="507"/>
      <c r="E754" s="506"/>
      <c r="F754" s="506"/>
      <c r="G754" s="506"/>
      <c r="H754" s="507"/>
      <c r="I754" s="506"/>
      <c r="J754" s="506"/>
      <c r="K754" s="506"/>
      <c r="L754" s="506"/>
      <c r="M754" s="506"/>
      <c r="N754" s="506"/>
      <c r="O754" s="506"/>
      <c r="P754" s="506"/>
      <c r="Q754" s="506"/>
      <c r="R754" s="506"/>
      <c r="S754" s="506"/>
      <c r="T754" s="506"/>
      <c r="U754" s="506"/>
      <c r="V754" s="506"/>
      <c r="W754" s="506"/>
      <c r="X754" s="506"/>
      <c r="Y754" s="506"/>
      <c r="Z754" s="506"/>
      <c r="AA754" s="506"/>
      <c r="AB754" s="506"/>
      <c r="AC754" s="506"/>
      <c r="AD754" s="506"/>
      <c r="AE754" s="506"/>
      <c r="AF754" s="506"/>
      <c r="AG754" s="506"/>
      <c r="AH754" s="506"/>
      <c r="AI754" s="506"/>
      <c r="AJ754" s="507"/>
      <c r="AK754" s="506"/>
      <c r="AL754" s="506"/>
      <c r="AM754" s="506"/>
      <c r="AN754" s="506"/>
      <c r="AO754" s="506"/>
      <c r="AP754" s="506"/>
      <c r="AQ754" s="506"/>
      <c r="AR754" s="506"/>
      <c r="AS754" s="506"/>
      <c r="AT754" s="506"/>
      <c r="AU754" s="506"/>
      <c r="AV754" s="506"/>
      <c r="AW754" s="506"/>
      <c r="AX754" s="507"/>
      <c r="AY754" s="506"/>
      <c r="AZ754" s="506"/>
      <c r="BA754" s="506"/>
      <c r="BB754" s="506"/>
      <c r="BC754" s="506"/>
      <c r="BD754" s="506"/>
      <c r="BE754" s="506"/>
      <c r="BF754" s="506"/>
      <c r="BG754" s="506"/>
      <c r="BH754" s="506"/>
      <c r="BI754" s="506"/>
      <c r="BJ754" s="506"/>
      <c r="BK754" s="507"/>
      <c r="BL754" s="506"/>
      <c r="BM754" s="506"/>
      <c r="BN754" s="506"/>
      <c r="BO754" s="506"/>
      <c r="BP754" s="506"/>
      <c r="BQ754" s="506"/>
      <c r="BR754" s="506"/>
      <c r="BS754" s="506"/>
      <c r="BT754" s="506"/>
      <c r="BU754" s="506"/>
      <c r="BV754" s="506"/>
      <c r="BW754" s="506"/>
      <c r="BX754" s="506"/>
      <c r="BZ754" s="506"/>
      <c r="CA754" s="506"/>
      <c r="CD754" s="506"/>
      <c r="CE754" s="506"/>
    </row>
    <row r="755" spans="1:83" ht="11.25" customHeight="1">
      <c r="A755" s="506"/>
      <c r="B755" s="507"/>
      <c r="C755" s="507"/>
      <c r="D755" s="507"/>
      <c r="E755" s="506"/>
      <c r="F755" s="506"/>
      <c r="G755" s="506"/>
      <c r="H755" s="507"/>
      <c r="I755" s="506"/>
      <c r="J755" s="506"/>
      <c r="K755" s="506"/>
      <c r="L755" s="506"/>
      <c r="M755" s="506"/>
      <c r="N755" s="506"/>
      <c r="O755" s="506"/>
      <c r="P755" s="506"/>
      <c r="Q755" s="506"/>
      <c r="R755" s="506"/>
      <c r="S755" s="506"/>
      <c r="T755" s="506"/>
      <c r="U755" s="506"/>
      <c r="V755" s="506"/>
      <c r="W755" s="506"/>
      <c r="X755" s="506"/>
      <c r="Y755" s="506"/>
      <c r="Z755" s="506"/>
      <c r="AA755" s="506"/>
      <c r="AB755" s="506"/>
      <c r="AC755" s="506"/>
      <c r="AD755" s="506"/>
      <c r="AE755" s="506"/>
      <c r="AF755" s="506"/>
      <c r="AG755" s="506"/>
      <c r="AH755" s="506"/>
      <c r="AI755" s="506"/>
      <c r="AJ755" s="507"/>
      <c r="AK755" s="506"/>
      <c r="AL755" s="506"/>
      <c r="AM755" s="506"/>
      <c r="AN755" s="506"/>
      <c r="AO755" s="506"/>
      <c r="AP755" s="506"/>
      <c r="AQ755" s="506"/>
      <c r="AR755" s="506"/>
      <c r="AS755" s="506"/>
      <c r="AT755" s="506"/>
      <c r="AU755" s="506"/>
      <c r="AV755" s="506"/>
      <c r="AW755" s="506"/>
      <c r="AX755" s="507"/>
      <c r="AY755" s="506"/>
      <c r="AZ755" s="506"/>
      <c r="BA755" s="506"/>
      <c r="BB755" s="506"/>
      <c r="BC755" s="506"/>
      <c r="BD755" s="506"/>
      <c r="BE755" s="506"/>
      <c r="BF755" s="506"/>
      <c r="BG755" s="506"/>
      <c r="BH755" s="506"/>
      <c r="BI755" s="506"/>
      <c r="BJ755" s="506"/>
      <c r="BK755" s="507"/>
      <c r="BL755" s="506"/>
      <c r="BM755" s="506"/>
      <c r="BN755" s="506"/>
      <c r="BO755" s="506"/>
      <c r="BP755" s="506"/>
      <c r="BQ755" s="506"/>
      <c r="BR755" s="506"/>
      <c r="BS755" s="506"/>
      <c r="BT755" s="506"/>
      <c r="BU755" s="506"/>
      <c r="BV755" s="506"/>
      <c r="BW755" s="506"/>
      <c r="BX755" s="506"/>
      <c r="BZ755" s="506"/>
      <c r="CA755" s="506"/>
      <c r="CD755" s="506"/>
      <c r="CE755" s="506"/>
    </row>
    <row r="756" spans="1:83" ht="11.25" customHeight="1">
      <c r="A756" s="506"/>
      <c r="B756" s="507"/>
      <c r="C756" s="507"/>
      <c r="D756" s="507"/>
      <c r="E756" s="506"/>
      <c r="F756" s="506"/>
      <c r="G756" s="506"/>
      <c r="H756" s="507"/>
      <c r="I756" s="506"/>
      <c r="J756" s="506"/>
      <c r="K756" s="506"/>
      <c r="L756" s="506"/>
      <c r="M756" s="506"/>
      <c r="N756" s="506"/>
      <c r="O756" s="506"/>
      <c r="P756" s="506"/>
      <c r="Q756" s="506"/>
      <c r="R756" s="506"/>
      <c r="S756" s="506"/>
      <c r="T756" s="506"/>
      <c r="U756" s="506"/>
      <c r="V756" s="506"/>
      <c r="W756" s="506"/>
      <c r="X756" s="506"/>
      <c r="Y756" s="506"/>
      <c r="Z756" s="506"/>
      <c r="AA756" s="506"/>
      <c r="AB756" s="506"/>
      <c r="AC756" s="506"/>
      <c r="AD756" s="506"/>
      <c r="AE756" s="506"/>
      <c r="AF756" s="506"/>
      <c r="AG756" s="506"/>
      <c r="AH756" s="506"/>
      <c r="AI756" s="506"/>
      <c r="AJ756" s="507"/>
      <c r="AK756" s="506"/>
      <c r="AL756" s="506"/>
      <c r="AM756" s="506"/>
      <c r="AN756" s="506"/>
      <c r="AO756" s="506"/>
      <c r="AP756" s="506"/>
      <c r="AQ756" s="506"/>
      <c r="AR756" s="506"/>
      <c r="AS756" s="506"/>
      <c r="AT756" s="506"/>
      <c r="AU756" s="506"/>
      <c r="AV756" s="506"/>
      <c r="AW756" s="506"/>
      <c r="AX756" s="507"/>
      <c r="AY756" s="506"/>
      <c r="AZ756" s="506"/>
      <c r="BA756" s="506"/>
      <c r="BB756" s="506"/>
      <c r="BC756" s="506"/>
      <c r="BD756" s="506"/>
      <c r="BE756" s="506"/>
      <c r="BF756" s="506"/>
      <c r="BG756" s="506"/>
      <c r="BH756" s="506"/>
      <c r="BI756" s="506"/>
      <c r="BJ756" s="506"/>
      <c r="BK756" s="507"/>
      <c r="BL756" s="506"/>
      <c r="BM756" s="506"/>
      <c r="BN756" s="506"/>
      <c r="BO756" s="506"/>
      <c r="BP756" s="506"/>
      <c r="BQ756" s="506"/>
      <c r="BR756" s="506"/>
      <c r="BS756" s="506"/>
      <c r="BT756" s="506"/>
      <c r="BU756" s="506"/>
      <c r="BV756" s="506"/>
      <c r="BW756" s="506"/>
      <c r="BX756" s="506"/>
      <c r="BZ756" s="506"/>
      <c r="CA756" s="506"/>
      <c r="CD756" s="506"/>
      <c r="CE756" s="506"/>
    </row>
    <row r="757" spans="1:83" ht="11.25" customHeight="1">
      <c r="A757" s="506"/>
      <c r="B757" s="507"/>
      <c r="C757" s="507"/>
      <c r="D757" s="507"/>
      <c r="E757" s="506"/>
      <c r="F757" s="506"/>
      <c r="G757" s="506"/>
      <c r="H757" s="507"/>
      <c r="I757" s="506"/>
      <c r="J757" s="506"/>
      <c r="K757" s="506"/>
      <c r="L757" s="506"/>
      <c r="M757" s="506"/>
      <c r="N757" s="506"/>
      <c r="O757" s="506"/>
      <c r="P757" s="506"/>
      <c r="Q757" s="506"/>
      <c r="R757" s="506"/>
      <c r="S757" s="506"/>
      <c r="T757" s="506"/>
      <c r="U757" s="506"/>
      <c r="V757" s="506"/>
      <c r="W757" s="506"/>
      <c r="X757" s="506"/>
      <c r="Y757" s="506"/>
      <c r="Z757" s="506"/>
      <c r="AA757" s="506"/>
      <c r="AB757" s="506"/>
      <c r="AC757" s="506"/>
      <c r="AD757" s="506"/>
      <c r="AE757" s="506"/>
      <c r="AF757" s="506"/>
      <c r="AG757" s="506"/>
      <c r="AH757" s="506"/>
      <c r="AI757" s="506"/>
      <c r="AJ757" s="507"/>
      <c r="AK757" s="506"/>
      <c r="AL757" s="506"/>
      <c r="AM757" s="506"/>
      <c r="AN757" s="506"/>
      <c r="AO757" s="506"/>
      <c r="AP757" s="506"/>
      <c r="AQ757" s="506"/>
      <c r="AR757" s="506"/>
      <c r="AS757" s="506"/>
      <c r="AT757" s="506"/>
      <c r="AU757" s="506"/>
      <c r="AV757" s="506"/>
      <c r="AW757" s="506"/>
      <c r="AX757" s="507"/>
      <c r="AY757" s="506"/>
      <c r="AZ757" s="506"/>
      <c r="BA757" s="506"/>
      <c r="BB757" s="506"/>
      <c r="BC757" s="506"/>
      <c r="BD757" s="506"/>
      <c r="BE757" s="506"/>
      <c r="BF757" s="506"/>
      <c r="BG757" s="506"/>
      <c r="BH757" s="506"/>
      <c r="BI757" s="506"/>
      <c r="BJ757" s="506"/>
      <c r="BK757" s="507"/>
      <c r="BL757" s="506"/>
      <c r="BM757" s="506"/>
      <c r="BN757" s="506"/>
      <c r="BO757" s="506"/>
      <c r="BP757" s="506"/>
      <c r="BQ757" s="506"/>
      <c r="BR757" s="506"/>
      <c r="BS757" s="506"/>
      <c r="BT757" s="506"/>
      <c r="BU757" s="506"/>
      <c r="BV757" s="506"/>
      <c r="BW757" s="506"/>
      <c r="BX757" s="506"/>
      <c r="BZ757" s="506"/>
      <c r="CA757" s="506"/>
      <c r="CD757" s="506"/>
      <c r="CE757" s="506"/>
    </row>
    <row r="758" spans="1:83" ht="11.25" customHeight="1">
      <c r="A758" s="506"/>
      <c r="B758" s="507"/>
      <c r="C758" s="507"/>
      <c r="D758" s="507"/>
      <c r="E758" s="506"/>
      <c r="F758" s="506"/>
      <c r="G758" s="506"/>
      <c r="H758" s="507"/>
      <c r="I758" s="506"/>
      <c r="J758" s="506"/>
      <c r="K758" s="506"/>
      <c r="L758" s="506"/>
      <c r="M758" s="506"/>
      <c r="N758" s="506"/>
      <c r="O758" s="506"/>
      <c r="P758" s="506"/>
      <c r="Q758" s="506"/>
      <c r="R758" s="506"/>
      <c r="S758" s="506"/>
      <c r="T758" s="506"/>
      <c r="U758" s="506"/>
      <c r="V758" s="506"/>
      <c r="W758" s="506"/>
      <c r="X758" s="506"/>
      <c r="Y758" s="506"/>
      <c r="Z758" s="506"/>
      <c r="AA758" s="506"/>
      <c r="AB758" s="506"/>
      <c r="AC758" s="506"/>
      <c r="AD758" s="506"/>
      <c r="AE758" s="506"/>
      <c r="AF758" s="506"/>
      <c r="AG758" s="506"/>
      <c r="AH758" s="506"/>
      <c r="AI758" s="506"/>
      <c r="AJ758" s="507"/>
      <c r="AK758" s="506"/>
      <c r="AL758" s="506"/>
      <c r="AM758" s="506"/>
      <c r="AN758" s="506"/>
      <c r="AO758" s="506"/>
      <c r="AP758" s="506"/>
      <c r="AQ758" s="506"/>
      <c r="AR758" s="506"/>
      <c r="AS758" s="506"/>
      <c r="AT758" s="506"/>
      <c r="AU758" s="506"/>
      <c r="AV758" s="506"/>
      <c r="AW758" s="506"/>
      <c r="AX758" s="507"/>
      <c r="AY758" s="506"/>
      <c r="AZ758" s="506"/>
      <c r="BA758" s="506"/>
      <c r="BB758" s="506"/>
      <c r="BC758" s="506"/>
      <c r="BD758" s="506"/>
      <c r="BE758" s="506"/>
      <c r="BF758" s="506"/>
      <c r="BG758" s="506"/>
      <c r="BH758" s="506"/>
      <c r="BI758" s="506"/>
      <c r="BJ758" s="506"/>
      <c r="BK758" s="507"/>
      <c r="BL758" s="506"/>
      <c r="BM758" s="506"/>
      <c r="BN758" s="506"/>
      <c r="BO758" s="506"/>
      <c r="BP758" s="506"/>
      <c r="BQ758" s="506"/>
      <c r="BR758" s="506"/>
      <c r="BS758" s="506"/>
      <c r="BT758" s="506"/>
      <c r="BU758" s="506"/>
      <c r="BV758" s="506"/>
      <c r="BW758" s="506"/>
      <c r="BX758" s="506"/>
      <c r="BZ758" s="506"/>
      <c r="CA758" s="506"/>
      <c r="CD758" s="506"/>
      <c r="CE758" s="506"/>
    </row>
    <row r="759" spans="1:83" ht="11.25" customHeight="1">
      <c r="A759" s="506"/>
      <c r="B759" s="507"/>
      <c r="C759" s="507"/>
      <c r="D759" s="507"/>
      <c r="E759" s="506"/>
      <c r="F759" s="506"/>
      <c r="G759" s="506"/>
      <c r="H759" s="507"/>
      <c r="I759" s="506"/>
      <c r="J759" s="506"/>
      <c r="K759" s="506"/>
      <c r="L759" s="506"/>
      <c r="M759" s="506"/>
      <c r="N759" s="506"/>
      <c r="O759" s="506"/>
      <c r="P759" s="506"/>
      <c r="Q759" s="506"/>
      <c r="R759" s="506"/>
      <c r="S759" s="506"/>
      <c r="T759" s="506"/>
      <c r="U759" s="506"/>
      <c r="V759" s="506"/>
      <c r="W759" s="506"/>
      <c r="X759" s="506"/>
      <c r="Y759" s="506"/>
      <c r="Z759" s="506"/>
      <c r="AA759" s="506"/>
      <c r="AB759" s="506"/>
      <c r="AC759" s="506"/>
      <c r="AD759" s="506"/>
      <c r="AE759" s="506"/>
      <c r="AF759" s="506"/>
      <c r="AG759" s="506"/>
      <c r="AH759" s="506"/>
      <c r="AI759" s="506"/>
      <c r="AJ759" s="507"/>
      <c r="AK759" s="506"/>
      <c r="AL759" s="506"/>
      <c r="AM759" s="506"/>
      <c r="AN759" s="506"/>
      <c r="AO759" s="506"/>
      <c r="AP759" s="506"/>
      <c r="AQ759" s="506"/>
      <c r="AR759" s="506"/>
      <c r="AS759" s="506"/>
      <c r="AT759" s="506"/>
      <c r="AU759" s="506"/>
      <c r="AV759" s="506"/>
      <c r="AW759" s="506"/>
      <c r="AX759" s="507"/>
      <c r="AY759" s="506"/>
      <c r="AZ759" s="506"/>
      <c r="BA759" s="506"/>
      <c r="BB759" s="506"/>
      <c r="BC759" s="506"/>
      <c r="BD759" s="506"/>
      <c r="BE759" s="506"/>
      <c r="BF759" s="506"/>
      <c r="BG759" s="506"/>
      <c r="BH759" s="506"/>
      <c r="BI759" s="506"/>
      <c r="BJ759" s="506"/>
      <c r="BK759" s="507"/>
      <c r="BL759" s="506"/>
      <c r="BM759" s="506"/>
      <c r="BN759" s="506"/>
      <c r="BO759" s="506"/>
      <c r="BP759" s="506"/>
      <c r="BQ759" s="506"/>
      <c r="BR759" s="506"/>
      <c r="BS759" s="506"/>
      <c r="BT759" s="506"/>
      <c r="BU759" s="506"/>
      <c r="BV759" s="506"/>
      <c r="BW759" s="506"/>
      <c r="BX759" s="506"/>
      <c r="BZ759" s="506"/>
      <c r="CA759" s="506"/>
      <c r="CD759" s="506"/>
      <c r="CE759" s="506"/>
    </row>
    <row r="760" spans="1:83" ht="11.25" customHeight="1">
      <c r="A760" s="506"/>
      <c r="B760" s="507"/>
      <c r="C760" s="507"/>
      <c r="D760" s="507"/>
      <c r="E760" s="506"/>
      <c r="F760" s="506"/>
      <c r="G760" s="506"/>
      <c r="H760" s="507"/>
      <c r="I760" s="506"/>
      <c r="J760" s="506"/>
      <c r="K760" s="506"/>
      <c r="L760" s="506"/>
      <c r="M760" s="506"/>
      <c r="N760" s="506"/>
      <c r="O760" s="506"/>
      <c r="P760" s="506"/>
      <c r="Q760" s="506"/>
      <c r="R760" s="506"/>
      <c r="S760" s="506"/>
      <c r="T760" s="506"/>
      <c r="U760" s="506"/>
      <c r="V760" s="506"/>
      <c r="W760" s="506"/>
      <c r="X760" s="506"/>
      <c r="Y760" s="506"/>
      <c r="Z760" s="506"/>
      <c r="AA760" s="506"/>
      <c r="AB760" s="506"/>
      <c r="AC760" s="506"/>
      <c r="AD760" s="506"/>
      <c r="AE760" s="506"/>
      <c r="AF760" s="506"/>
      <c r="AG760" s="506"/>
      <c r="AH760" s="506"/>
      <c r="AI760" s="506"/>
      <c r="AJ760" s="507"/>
      <c r="AK760" s="506"/>
      <c r="AL760" s="506"/>
      <c r="AM760" s="506"/>
      <c r="AN760" s="506"/>
      <c r="AO760" s="506"/>
      <c r="AP760" s="506"/>
      <c r="AQ760" s="506"/>
      <c r="AR760" s="506"/>
      <c r="AS760" s="506"/>
      <c r="AT760" s="506"/>
      <c r="AU760" s="506"/>
      <c r="AV760" s="506"/>
      <c r="AW760" s="506"/>
      <c r="AX760" s="507"/>
      <c r="AY760" s="506"/>
      <c r="AZ760" s="506"/>
      <c r="BA760" s="506"/>
      <c r="BB760" s="506"/>
      <c r="BC760" s="506"/>
      <c r="BD760" s="506"/>
      <c r="BE760" s="506"/>
      <c r="BF760" s="506"/>
      <c r="BG760" s="506"/>
      <c r="BH760" s="506"/>
      <c r="BI760" s="506"/>
      <c r="BJ760" s="506"/>
      <c r="BK760" s="507"/>
      <c r="BL760" s="506"/>
      <c r="BM760" s="506"/>
      <c r="BN760" s="506"/>
      <c r="BO760" s="506"/>
      <c r="BP760" s="506"/>
      <c r="BQ760" s="506"/>
      <c r="BR760" s="506"/>
      <c r="BS760" s="506"/>
      <c r="BT760" s="506"/>
      <c r="BU760" s="506"/>
      <c r="BV760" s="506"/>
      <c r="BW760" s="506"/>
      <c r="BX760" s="506"/>
      <c r="BZ760" s="506"/>
      <c r="CA760" s="506"/>
      <c r="CD760" s="506"/>
      <c r="CE760" s="506"/>
    </row>
    <row r="761" spans="1:83" ht="11.25" customHeight="1">
      <c r="A761" s="506"/>
      <c r="B761" s="507"/>
      <c r="C761" s="507"/>
      <c r="D761" s="507"/>
      <c r="E761" s="506"/>
      <c r="F761" s="506"/>
      <c r="G761" s="506"/>
      <c r="H761" s="507"/>
      <c r="I761" s="506"/>
      <c r="J761" s="506"/>
      <c r="K761" s="506"/>
      <c r="L761" s="506"/>
      <c r="M761" s="506"/>
      <c r="N761" s="506"/>
      <c r="O761" s="506"/>
      <c r="P761" s="506"/>
      <c r="Q761" s="506"/>
      <c r="R761" s="506"/>
      <c r="S761" s="506"/>
      <c r="T761" s="506"/>
      <c r="U761" s="506"/>
      <c r="V761" s="506"/>
      <c r="W761" s="506"/>
      <c r="X761" s="506"/>
      <c r="Y761" s="506"/>
      <c r="Z761" s="506"/>
      <c r="AA761" s="506"/>
      <c r="AB761" s="506"/>
      <c r="AC761" s="506"/>
      <c r="AD761" s="506"/>
      <c r="AE761" s="506"/>
      <c r="AF761" s="506"/>
      <c r="AG761" s="506"/>
      <c r="AH761" s="506"/>
      <c r="AI761" s="506"/>
      <c r="AJ761" s="507"/>
      <c r="AK761" s="506"/>
      <c r="AL761" s="506"/>
      <c r="AM761" s="506"/>
      <c r="AN761" s="506"/>
      <c r="AO761" s="506"/>
      <c r="AP761" s="506"/>
      <c r="AQ761" s="506"/>
      <c r="AR761" s="506"/>
      <c r="AS761" s="506"/>
      <c r="AT761" s="506"/>
      <c r="AU761" s="506"/>
      <c r="AV761" s="506"/>
      <c r="AW761" s="506"/>
      <c r="AX761" s="507"/>
      <c r="AY761" s="506"/>
      <c r="AZ761" s="506"/>
      <c r="BA761" s="506"/>
      <c r="BB761" s="506"/>
      <c r="BC761" s="506"/>
      <c r="BD761" s="506"/>
      <c r="BE761" s="506"/>
      <c r="BF761" s="506"/>
      <c r="BG761" s="506"/>
      <c r="BH761" s="506"/>
      <c r="BI761" s="506"/>
      <c r="BJ761" s="506"/>
      <c r="BK761" s="507"/>
      <c r="BL761" s="506"/>
      <c r="BM761" s="506"/>
      <c r="BN761" s="506"/>
      <c r="BO761" s="506"/>
      <c r="BP761" s="506"/>
      <c r="BQ761" s="506"/>
      <c r="BR761" s="506"/>
      <c r="BS761" s="506"/>
      <c r="BT761" s="506"/>
      <c r="BU761" s="506"/>
      <c r="BV761" s="506"/>
      <c r="BW761" s="506"/>
      <c r="BX761" s="506"/>
      <c r="BZ761" s="506"/>
      <c r="CA761" s="506"/>
      <c r="CD761" s="506"/>
      <c r="CE761" s="506"/>
    </row>
    <row r="762" spans="1:83" ht="11.25" customHeight="1">
      <c r="A762" s="506"/>
      <c r="B762" s="507"/>
      <c r="C762" s="507"/>
      <c r="D762" s="507"/>
      <c r="E762" s="506"/>
      <c r="F762" s="506"/>
      <c r="G762" s="506"/>
      <c r="H762" s="507"/>
      <c r="I762" s="506"/>
      <c r="J762" s="506"/>
      <c r="K762" s="506"/>
      <c r="L762" s="506"/>
      <c r="M762" s="506"/>
      <c r="N762" s="506"/>
      <c r="O762" s="506"/>
      <c r="P762" s="506"/>
      <c r="Q762" s="506"/>
      <c r="R762" s="506"/>
      <c r="S762" s="506"/>
      <c r="T762" s="506"/>
      <c r="U762" s="506"/>
      <c r="V762" s="506"/>
      <c r="W762" s="506"/>
      <c r="X762" s="506"/>
      <c r="Y762" s="506"/>
      <c r="Z762" s="506"/>
      <c r="AA762" s="506"/>
      <c r="AB762" s="506"/>
      <c r="AC762" s="506"/>
      <c r="AD762" s="506"/>
      <c r="AE762" s="506"/>
      <c r="AF762" s="506"/>
      <c r="AG762" s="506"/>
      <c r="AH762" s="506"/>
      <c r="AI762" s="506"/>
      <c r="AJ762" s="507"/>
      <c r="AK762" s="506"/>
      <c r="AL762" s="506"/>
      <c r="AM762" s="506"/>
      <c r="AN762" s="506"/>
      <c r="AO762" s="506"/>
      <c r="AP762" s="506"/>
      <c r="AQ762" s="506"/>
      <c r="AR762" s="506"/>
      <c r="AS762" s="506"/>
      <c r="AT762" s="506"/>
      <c r="AU762" s="506"/>
      <c r="AV762" s="506"/>
      <c r="AW762" s="506"/>
      <c r="AX762" s="507"/>
      <c r="AY762" s="506"/>
      <c r="AZ762" s="506"/>
      <c r="BA762" s="506"/>
      <c r="BB762" s="506"/>
      <c r="BC762" s="506"/>
      <c r="BD762" s="506"/>
      <c r="BE762" s="506"/>
      <c r="BF762" s="506"/>
      <c r="BG762" s="506"/>
      <c r="BH762" s="506"/>
      <c r="BI762" s="506"/>
      <c r="BJ762" s="506"/>
      <c r="BK762" s="507"/>
      <c r="BL762" s="506"/>
      <c r="BM762" s="506"/>
      <c r="BN762" s="506"/>
      <c r="BO762" s="506"/>
      <c r="BP762" s="506"/>
      <c r="BQ762" s="506"/>
      <c r="BR762" s="506"/>
      <c r="BS762" s="506"/>
      <c r="BT762" s="506"/>
      <c r="BU762" s="506"/>
      <c r="BV762" s="506"/>
      <c r="BW762" s="506"/>
      <c r="BX762" s="506"/>
      <c r="BZ762" s="506"/>
      <c r="CA762" s="506"/>
      <c r="CD762" s="506"/>
      <c r="CE762" s="506"/>
    </row>
    <row r="763" spans="1:83" ht="11.25" customHeight="1">
      <c r="A763" s="506"/>
      <c r="B763" s="507"/>
      <c r="C763" s="507"/>
      <c r="D763" s="507"/>
      <c r="E763" s="506"/>
      <c r="F763" s="506"/>
      <c r="G763" s="506"/>
      <c r="H763" s="507"/>
      <c r="I763" s="506"/>
      <c r="J763" s="506"/>
      <c r="K763" s="506"/>
      <c r="L763" s="506"/>
      <c r="M763" s="506"/>
      <c r="N763" s="506"/>
      <c r="O763" s="506"/>
      <c r="P763" s="506"/>
      <c r="Q763" s="506"/>
      <c r="R763" s="506"/>
      <c r="S763" s="506"/>
      <c r="T763" s="506"/>
      <c r="U763" s="506"/>
      <c r="V763" s="506"/>
      <c r="W763" s="506"/>
      <c r="X763" s="506"/>
      <c r="Y763" s="506"/>
      <c r="Z763" s="506"/>
      <c r="AA763" s="506"/>
      <c r="AB763" s="506"/>
      <c r="AC763" s="506"/>
      <c r="AD763" s="506"/>
      <c r="AE763" s="506"/>
      <c r="AF763" s="506"/>
      <c r="AG763" s="506"/>
      <c r="AH763" s="506"/>
      <c r="AI763" s="506"/>
      <c r="AJ763" s="507"/>
      <c r="AK763" s="506"/>
      <c r="AL763" s="506"/>
      <c r="AM763" s="506"/>
      <c r="AN763" s="506"/>
      <c r="AO763" s="506"/>
      <c r="AP763" s="506"/>
      <c r="AQ763" s="506"/>
      <c r="AR763" s="506"/>
      <c r="AS763" s="506"/>
      <c r="AT763" s="506"/>
      <c r="AU763" s="506"/>
      <c r="AV763" s="506"/>
      <c r="AW763" s="506"/>
      <c r="AX763" s="507"/>
      <c r="AY763" s="506"/>
      <c r="AZ763" s="506"/>
      <c r="BA763" s="506"/>
      <c r="BB763" s="506"/>
      <c r="BC763" s="506"/>
      <c r="BD763" s="506"/>
      <c r="BE763" s="506"/>
      <c r="BF763" s="506"/>
      <c r="BG763" s="506"/>
      <c r="BH763" s="506"/>
      <c r="BI763" s="506"/>
      <c r="BJ763" s="506"/>
      <c r="BK763" s="507"/>
      <c r="BL763" s="506"/>
      <c r="BM763" s="506"/>
      <c r="BN763" s="506"/>
      <c r="BO763" s="506"/>
      <c r="BP763" s="506"/>
      <c r="BQ763" s="506"/>
      <c r="BR763" s="506"/>
      <c r="BS763" s="506"/>
      <c r="BT763" s="506"/>
      <c r="BU763" s="506"/>
      <c r="BV763" s="506"/>
      <c r="BW763" s="506"/>
      <c r="BX763" s="506"/>
      <c r="BZ763" s="506"/>
      <c r="CA763" s="506"/>
      <c r="CD763" s="506"/>
      <c r="CE763" s="506"/>
    </row>
    <row r="764" spans="1:83" ht="11.25" customHeight="1">
      <c r="A764" s="506"/>
      <c r="B764" s="507"/>
      <c r="C764" s="507"/>
      <c r="D764" s="507"/>
      <c r="E764" s="506"/>
      <c r="F764" s="506"/>
      <c r="G764" s="506"/>
      <c r="H764" s="507"/>
      <c r="I764" s="506"/>
      <c r="J764" s="506"/>
      <c r="K764" s="506"/>
      <c r="L764" s="506"/>
      <c r="M764" s="506"/>
      <c r="N764" s="506"/>
      <c r="O764" s="506"/>
      <c r="P764" s="506"/>
      <c r="Q764" s="506"/>
      <c r="R764" s="506"/>
      <c r="S764" s="506"/>
      <c r="T764" s="506"/>
      <c r="U764" s="506"/>
      <c r="V764" s="506"/>
      <c r="W764" s="506"/>
      <c r="X764" s="506"/>
      <c r="Y764" s="506"/>
      <c r="Z764" s="506"/>
      <c r="AA764" s="506"/>
      <c r="AB764" s="506"/>
      <c r="AC764" s="506"/>
      <c r="AD764" s="506"/>
      <c r="AE764" s="506"/>
      <c r="AF764" s="506"/>
      <c r="AG764" s="506"/>
      <c r="AH764" s="506"/>
      <c r="AI764" s="506"/>
      <c r="AJ764" s="507"/>
      <c r="AK764" s="506"/>
      <c r="AL764" s="506"/>
      <c r="AM764" s="506"/>
      <c r="AN764" s="506"/>
      <c r="AO764" s="506"/>
      <c r="AP764" s="506"/>
      <c r="AQ764" s="506"/>
      <c r="AR764" s="506"/>
      <c r="AS764" s="506"/>
      <c r="AT764" s="506"/>
      <c r="AU764" s="506"/>
      <c r="AV764" s="506"/>
      <c r="AW764" s="506"/>
      <c r="AX764" s="507"/>
      <c r="AY764" s="506"/>
      <c r="AZ764" s="506"/>
      <c r="BA764" s="506"/>
      <c r="BB764" s="506"/>
      <c r="BC764" s="506"/>
      <c r="BD764" s="506"/>
      <c r="BE764" s="506"/>
      <c r="BF764" s="506"/>
      <c r="BG764" s="506"/>
      <c r="BH764" s="506"/>
      <c r="BI764" s="506"/>
      <c r="BJ764" s="506"/>
      <c r="BK764" s="507"/>
      <c r="BL764" s="506"/>
      <c r="BM764" s="506"/>
      <c r="BN764" s="506"/>
      <c r="BO764" s="506"/>
      <c r="BP764" s="506"/>
      <c r="BQ764" s="506"/>
      <c r="BR764" s="506"/>
      <c r="BS764" s="506"/>
      <c r="BT764" s="506"/>
      <c r="BU764" s="506"/>
      <c r="BV764" s="506"/>
      <c r="BW764" s="506"/>
      <c r="BX764" s="506"/>
      <c r="BZ764" s="506"/>
      <c r="CA764" s="506"/>
      <c r="CD764" s="506"/>
      <c r="CE764" s="506"/>
    </row>
    <row r="765" spans="1:83" ht="11.25" customHeight="1">
      <c r="A765" s="506"/>
      <c r="B765" s="507"/>
      <c r="C765" s="507"/>
      <c r="D765" s="507"/>
      <c r="E765" s="506"/>
      <c r="F765" s="506"/>
      <c r="G765" s="506"/>
      <c r="H765" s="507"/>
      <c r="I765" s="506"/>
      <c r="J765" s="506"/>
      <c r="K765" s="506"/>
      <c r="L765" s="506"/>
      <c r="M765" s="506"/>
      <c r="N765" s="506"/>
      <c r="O765" s="506"/>
      <c r="P765" s="506"/>
      <c r="Q765" s="506"/>
      <c r="R765" s="506"/>
      <c r="S765" s="506"/>
      <c r="T765" s="506"/>
      <c r="U765" s="506"/>
      <c r="V765" s="506"/>
      <c r="W765" s="506"/>
      <c r="X765" s="506"/>
      <c r="Y765" s="506"/>
      <c r="Z765" s="506"/>
      <c r="AA765" s="506"/>
      <c r="AB765" s="506"/>
      <c r="AC765" s="506"/>
      <c r="AD765" s="506"/>
      <c r="AE765" s="506"/>
      <c r="AF765" s="506"/>
      <c r="AG765" s="506"/>
      <c r="AH765" s="506"/>
      <c r="AI765" s="506"/>
      <c r="AJ765" s="507"/>
      <c r="AK765" s="506"/>
      <c r="AL765" s="506"/>
      <c r="AM765" s="506"/>
      <c r="AN765" s="506"/>
      <c r="AO765" s="506"/>
      <c r="AP765" s="506"/>
      <c r="AQ765" s="506"/>
      <c r="AR765" s="506"/>
      <c r="AS765" s="506"/>
      <c r="AT765" s="506"/>
      <c r="AU765" s="506"/>
      <c r="AV765" s="506"/>
      <c r="AW765" s="506"/>
      <c r="AX765" s="507"/>
      <c r="AY765" s="506"/>
      <c r="AZ765" s="506"/>
      <c r="BA765" s="506"/>
      <c r="BB765" s="506"/>
      <c r="BC765" s="506"/>
      <c r="BD765" s="506"/>
      <c r="BE765" s="506"/>
      <c r="BF765" s="506"/>
      <c r="BG765" s="506"/>
      <c r="BH765" s="506"/>
      <c r="BI765" s="506"/>
      <c r="BJ765" s="506"/>
      <c r="BK765" s="507"/>
      <c r="BL765" s="506"/>
      <c r="BM765" s="506"/>
      <c r="BN765" s="506"/>
      <c r="BO765" s="506"/>
      <c r="BP765" s="506"/>
      <c r="BQ765" s="506"/>
      <c r="BR765" s="506"/>
      <c r="BS765" s="506"/>
      <c r="BT765" s="506"/>
      <c r="BU765" s="506"/>
      <c r="BV765" s="506"/>
      <c r="BW765" s="506"/>
      <c r="BX765" s="506"/>
      <c r="BZ765" s="506"/>
      <c r="CA765" s="506"/>
      <c r="CD765" s="506"/>
      <c r="CE765" s="506"/>
    </row>
    <row r="766" spans="1:83" ht="11.25" customHeight="1">
      <c r="A766" s="506"/>
      <c r="B766" s="507"/>
      <c r="C766" s="507"/>
      <c r="D766" s="507"/>
      <c r="E766" s="506"/>
      <c r="F766" s="506"/>
      <c r="G766" s="506"/>
      <c r="H766" s="507"/>
      <c r="I766" s="506"/>
      <c r="J766" s="506"/>
      <c r="K766" s="506"/>
      <c r="L766" s="506"/>
      <c r="M766" s="506"/>
      <c r="N766" s="506"/>
      <c r="O766" s="506"/>
      <c r="P766" s="506"/>
      <c r="Q766" s="506"/>
      <c r="R766" s="506"/>
      <c r="S766" s="506"/>
      <c r="T766" s="506"/>
      <c r="U766" s="506"/>
      <c r="V766" s="506"/>
      <c r="W766" s="506"/>
      <c r="X766" s="506"/>
      <c r="Y766" s="506"/>
      <c r="Z766" s="506"/>
      <c r="AA766" s="506"/>
      <c r="AB766" s="506"/>
      <c r="AC766" s="506"/>
      <c r="AD766" s="506"/>
      <c r="AE766" s="506"/>
      <c r="AF766" s="506"/>
      <c r="AG766" s="506"/>
      <c r="AH766" s="506"/>
      <c r="AI766" s="506"/>
      <c r="AJ766" s="507"/>
      <c r="AK766" s="506"/>
      <c r="AL766" s="506"/>
      <c r="AM766" s="506"/>
      <c r="AN766" s="506"/>
      <c r="AO766" s="506"/>
      <c r="AP766" s="506"/>
      <c r="AQ766" s="506"/>
      <c r="AR766" s="506"/>
      <c r="AS766" s="506"/>
      <c r="AT766" s="506"/>
      <c r="AU766" s="506"/>
      <c r="AV766" s="506"/>
      <c r="AW766" s="506"/>
      <c r="AX766" s="507"/>
      <c r="AY766" s="506"/>
      <c r="AZ766" s="506"/>
      <c r="BA766" s="506"/>
      <c r="BB766" s="506"/>
      <c r="BC766" s="506"/>
      <c r="BD766" s="506"/>
      <c r="BE766" s="506"/>
      <c r="BF766" s="506"/>
      <c r="BG766" s="506"/>
      <c r="BH766" s="506"/>
      <c r="BI766" s="506"/>
      <c r="BJ766" s="506"/>
      <c r="BK766" s="507"/>
      <c r="BL766" s="506"/>
      <c r="BM766" s="506"/>
      <c r="BN766" s="506"/>
      <c r="BO766" s="506"/>
      <c r="BP766" s="506"/>
      <c r="BQ766" s="506"/>
      <c r="BR766" s="506"/>
      <c r="BS766" s="506"/>
      <c r="BT766" s="506"/>
      <c r="BU766" s="506"/>
      <c r="BV766" s="506"/>
      <c r="BW766" s="506"/>
      <c r="BX766" s="506"/>
      <c r="BZ766" s="506"/>
      <c r="CA766" s="506"/>
      <c r="CD766" s="506"/>
      <c r="CE766" s="506"/>
    </row>
    <row r="767" spans="1:83" ht="11.25" customHeight="1">
      <c r="A767" s="506"/>
      <c r="B767" s="507"/>
      <c r="C767" s="507"/>
      <c r="D767" s="507"/>
      <c r="E767" s="506"/>
      <c r="F767" s="506"/>
      <c r="G767" s="506"/>
      <c r="H767" s="507"/>
      <c r="I767" s="506"/>
      <c r="J767" s="506"/>
      <c r="K767" s="506"/>
      <c r="L767" s="506"/>
      <c r="M767" s="506"/>
      <c r="N767" s="506"/>
      <c r="O767" s="506"/>
      <c r="P767" s="506"/>
      <c r="Q767" s="506"/>
      <c r="R767" s="506"/>
      <c r="S767" s="506"/>
      <c r="T767" s="506"/>
      <c r="U767" s="506"/>
      <c r="V767" s="506"/>
      <c r="W767" s="506"/>
      <c r="X767" s="506"/>
      <c r="Y767" s="506"/>
      <c r="Z767" s="506"/>
      <c r="AA767" s="506"/>
      <c r="AB767" s="506"/>
      <c r="AC767" s="506"/>
      <c r="AD767" s="506"/>
      <c r="AE767" s="506"/>
      <c r="AF767" s="506"/>
      <c r="AG767" s="506"/>
      <c r="AH767" s="506"/>
      <c r="AI767" s="506"/>
      <c r="AJ767" s="507"/>
      <c r="AK767" s="506"/>
      <c r="AL767" s="506"/>
      <c r="AM767" s="506"/>
      <c r="AN767" s="506"/>
      <c r="AO767" s="506"/>
      <c r="AP767" s="506"/>
      <c r="AQ767" s="506"/>
      <c r="AR767" s="506"/>
      <c r="AS767" s="506"/>
      <c r="AT767" s="506"/>
      <c r="AU767" s="506"/>
      <c r="AV767" s="506"/>
      <c r="AW767" s="506"/>
      <c r="AX767" s="507"/>
      <c r="AY767" s="506"/>
      <c r="AZ767" s="506"/>
      <c r="BA767" s="506"/>
      <c r="BB767" s="506"/>
      <c r="BC767" s="506"/>
      <c r="BD767" s="506"/>
      <c r="BE767" s="506"/>
      <c r="BF767" s="506"/>
      <c r="BG767" s="506"/>
      <c r="BH767" s="506"/>
      <c r="BI767" s="506"/>
      <c r="BJ767" s="506"/>
      <c r="BK767" s="507"/>
      <c r="BL767" s="506"/>
      <c r="BM767" s="506"/>
      <c r="BN767" s="506"/>
      <c r="BO767" s="506"/>
      <c r="BP767" s="506"/>
      <c r="BQ767" s="506"/>
      <c r="BR767" s="506"/>
      <c r="BS767" s="506"/>
      <c r="BT767" s="506"/>
      <c r="BU767" s="506"/>
      <c r="BV767" s="506"/>
      <c r="BW767" s="506"/>
      <c r="BX767" s="506"/>
      <c r="BZ767" s="506"/>
      <c r="CA767" s="506"/>
      <c r="CD767" s="506"/>
      <c r="CE767" s="506"/>
    </row>
    <row r="768" spans="1:83" ht="11.25" customHeight="1">
      <c r="A768" s="506"/>
      <c r="B768" s="507"/>
      <c r="C768" s="507"/>
      <c r="D768" s="507"/>
      <c r="E768" s="506"/>
      <c r="F768" s="506"/>
      <c r="G768" s="506"/>
      <c r="H768" s="507"/>
      <c r="I768" s="506"/>
      <c r="J768" s="506"/>
      <c r="K768" s="506"/>
      <c r="L768" s="506"/>
      <c r="M768" s="506"/>
      <c r="N768" s="506"/>
      <c r="O768" s="506"/>
      <c r="P768" s="506"/>
      <c r="Q768" s="506"/>
      <c r="R768" s="506"/>
      <c r="S768" s="506"/>
      <c r="T768" s="506"/>
      <c r="U768" s="506"/>
      <c r="V768" s="506"/>
      <c r="W768" s="506"/>
      <c r="X768" s="506"/>
      <c r="Y768" s="506"/>
      <c r="Z768" s="506"/>
      <c r="AA768" s="506"/>
      <c r="AB768" s="506"/>
      <c r="AC768" s="506"/>
      <c r="AD768" s="506"/>
      <c r="AE768" s="506"/>
      <c r="AF768" s="506"/>
      <c r="AG768" s="506"/>
      <c r="AH768" s="506"/>
      <c r="AI768" s="506"/>
      <c r="AJ768" s="507"/>
      <c r="AK768" s="506"/>
      <c r="AL768" s="506"/>
      <c r="AM768" s="506"/>
      <c r="AN768" s="506"/>
      <c r="AO768" s="506"/>
      <c r="AP768" s="506"/>
      <c r="AQ768" s="506"/>
      <c r="AR768" s="506"/>
      <c r="AS768" s="506"/>
      <c r="AT768" s="506"/>
      <c r="AU768" s="506"/>
      <c r="AV768" s="506"/>
      <c r="AW768" s="506"/>
      <c r="AX768" s="507"/>
      <c r="AY768" s="506"/>
      <c r="AZ768" s="506"/>
      <c r="BA768" s="506"/>
      <c r="BB768" s="506"/>
      <c r="BC768" s="506"/>
      <c r="BD768" s="506"/>
      <c r="BE768" s="506"/>
      <c r="BF768" s="506"/>
      <c r="BG768" s="506"/>
      <c r="BH768" s="506"/>
      <c r="BI768" s="506"/>
      <c r="BJ768" s="506"/>
      <c r="BK768" s="507"/>
      <c r="BL768" s="506"/>
      <c r="BM768" s="506"/>
      <c r="BN768" s="506"/>
      <c r="BO768" s="506"/>
      <c r="BP768" s="506"/>
      <c r="BQ768" s="506"/>
      <c r="BR768" s="506"/>
      <c r="BS768" s="506"/>
      <c r="BT768" s="506"/>
      <c r="BU768" s="506"/>
      <c r="BV768" s="506"/>
      <c r="BW768" s="506"/>
      <c r="BX768" s="506"/>
      <c r="BZ768" s="506"/>
      <c r="CA768" s="506"/>
      <c r="CD768" s="506"/>
      <c r="CE768" s="506"/>
    </row>
    <row r="769" spans="1:83" ht="11.25" customHeight="1">
      <c r="A769" s="506"/>
      <c r="B769" s="507"/>
      <c r="C769" s="507"/>
      <c r="D769" s="507"/>
      <c r="E769" s="506"/>
      <c r="F769" s="506"/>
      <c r="G769" s="506"/>
      <c r="H769" s="507"/>
      <c r="I769" s="506"/>
      <c r="J769" s="506"/>
      <c r="K769" s="506"/>
      <c r="L769" s="506"/>
      <c r="M769" s="506"/>
      <c r="N769" s="506"/>
      <c r="O769" s="506"/>
      <c r="P769" s="506"/>
      <c r="Q769" s="506"/>
      <c r="R769" s="506"/>
      <c r="S769" s="506"/>
      <c r="T769" s="506"/>
      <c r="U769" s="506"/>
      <c r="V769" s="506"/>
      <c r="W769" s="506"/>
      <c r="X769" s="506"/>
      <c r="Y769" s="506"/>
      <c r="Z769" s="506"/>
      <c r="AA769" s="506"/>
      <c r="AB769" s="506"/>
      <c r="AC769" s="506"/>
      <c r="AD769" s="506"/>
      <c r="AE769" s="506"/>
      <c r="AF769" s="506"/>
      <c r="AG769" s="506"/>
      <c r="AH769" s="506"/>
      <c r="AI769" s="506"/>
      <c r="AJ769" s="507"/>
      <c r="AK769" s="506"/>
      <c r="AL769" s="506"/>
      <c r="AM769" s="506"/>
      <c r="AN769" s="506"/>
      <c r="AO769" s="506"/>
      <c r="AP769" s="506"/>
      <c r="AQ769" s="506"/>
      <c r="AR769" s="506"/>
      <c r="AS769" s="506"/>
      <c r="AT769" s="506"/>
      <c r="AU769" s="506"/>
      <c r="AV769" s="506"/>
      <c r="AW769" s="506"/>
      <c r="AX769" s="507"/>
      <c r="AY769" s="506"/>
      <c r="AZ769" s="506"/>
      <c r="BA769" s="506"/>
      <c r="BB769" s="506"/>
      <c r="BC769" s="506"/>
      <c r="BD769" s="506"/>
      <c r="BE769" s="506"/>
      <c r="BF769" s="506"/>
      <c r="BG769" s="506"/>
      <c r="BH769" s="506"/>
      <c r="BI769" s="506"/>
      <c r="BJ769" s="506"/>
      <c r="BK769" s="507"/>
      <c r="BL769" s="506"/>
      <c r="BM769" s="506"/>
      <c r="BN769" s="506"/>
      <c r="BO769" s="506"/>
      <c r="BP769" s="506"/>
      <c r="BQ769" s="506"/>
      <c r="BR769" s="506"/>
      <c r="BS769" s="506"/>
      <c r="BT769" s="506"/>
      <c r="BU769" s="506"/>
      <c r="BV769" s="506"/>
      <c r="BW769" s="506"/>
      <c r="BX769" s="506"/>
      <c r="BZ769" s="506"/>
      <c r="CA769" s="506"/>
      <c r="CD769" s="506"/>
      <c r="CE769" s="506"/>
    </row>
    <row r="770" spans="1:83" ht="11.25" customHeight="1">
      <c r="A770" s="506"/>
      <c r="B770" s="507"/>
      <c r="C770" s="507"/>
      <c r="D770" s="507"/>
      <c r="E770" s="506"/>
      <c r="F770" s="506"/>
      <c r="G770" s="506"/>
      <c r="H770" s="507"/>
      <c r="I770" s="506"/>
      <c r="J770" s="506"/>
      <c r="K770" s="506"/>
      <c r="L770" s="506"/>
      <c r="M770" s="506"/>
      <c r="N770" s="506"/>
      <c r="O770" s="506"/>
      <c r="P770" s="506"/>
      <c r="Q770" s="506"/>
      <c r="R770" s="506"/>
      <c r="S770" s="506"/>
      <c r="T770" s="506"/>
      <c r="U770" s="506"/>
      <c r="V770" s="506"/>
      <c r="W770" s="506"/>
      <c r="X770" s="506"/>
      <c r="Y770" s="506"/>
      <c r="Z770" s="506"/>
      <c r="AA770" s="506"/>
      <c r="AB770" s="506"/>
      <c r="AC770" s="506"/>
      <c r="AD770" s="506"/>
      <c r="AE770" s="506"/>
      <c r="AF770" s="506"/>
      <c r="AG770" s="506"/>
      <c r="AH770" s="506"/>
      <c r="AI770" s="506"/>
      <c r="AJ770" s="507"/>
      <c r="AK770" s="506"/>
      <c r="AL770" s="506"/>
      <c r="AM770" s="506"/>
      <c r="AN770" s="506"/>
      <c r="AO770" s="506"/>
      <c r="AP770" s="506"/>
      <c r="AQ770" s="506"/>
      <c r="AR770" s="506"/>
      <c r="AS770" s="506"/>
      <c r="AT770" s="506"/>
      <c r="AU770" s="506"/>
      <c r="AV770" s="506"/>
      <c r="AW770" s="506"/>
      <c r="AX770" s="507"/>
      <c r="AY770" s="506"/>
      <c r="AZ770" s="506"/>
      <c r="BA770" s="506"/>
      <c r="BB770" s="506"/>
      <c r="BC770" s="506"/>
      <c r="BD770" s="506"/>
      <c r="BE770" s="506"/>
      <c r="BF770" s="506"/>
      <c r="BG770" s="506"/>
      <c r="BH770" s="506"/>
      <c r="BI770" s="506"/>
      <c r="BJ770" s="506"/>
      <c r="BK770" s="507"/>
      <c r="BL770" s="506"/>
      <c r="BM770" s="506"/>
      <c r="BN770" s="506"/>
      <c r="BO770" s="506"/>
      <c r="BP770" s="506"/>
      <c r="BQ770" s="506"/>
      <c r="BR770" s="506"/>
      <c r="BS770" s="506"/>
      <c r="BT770" s="506"/>
      <c r="BU770" s="506"/>
      <c r="BV770" s="506"/>
      <c r="BW770" s="506"/>
      <c r="BX770" s="506"/>
      <c r="BZ770" s="506"/>
      <c r="CA770" s="506"/>
      <c r="CD770" s="506"/>
      <c r="CE770" s="506"/>
    </row>
    <row r="771" spans="1:83" ht="11.25" customHeight="1">
      <c r="A771" s="506"/>
      <c r="B771" s="507"/>
      <c r="C771" s="507"/>
      <c r="D771" s="507"/>
      <c r="E771" s="506"/>
      <c r="F771" s="506"/>
      <c r="G771" s="506"/>
      <c r="H771" s="507"/>
      <c r="I771" s="506"/>
      <c r="J771" s="506"/>
      <c r="K771" s="506"/>
      <c r="L771" s="506"/>
      <c r="M771" s="506"/>
      <c r="N771" s="506"/>
      <c r="O771" s="506"/>
      <c r="P771" s="506"/>
      <c r="Q771" s="506"/>
      <c r="R771" s="506"/>
      <c r="S771" s="506"/>
      <c r="T771" s="506"/>
      <c r="U771" s="506"/>
      <c r="V771" s="506"/>
      <c r="W771" s="506"/>
      <c r="X771" s="506"/>
      <c r="Y771" s="506"/>
      <c r="Z771" s="506"/>
      <c r="AA771" s="506"/>
      <c r="AB771" s="506"/>
      <c r="AC771" s="506"/>
      <c r="AD771" s="506"/>
      <c r="AE771" s="506"/>
      <c r="AF771" s="506"/>
      <c r="AG771" s="506"/>
      <c r="AH771" s="506"/>
      <c r="AI771" s="506"/>
      <c r="AJ771" s="507"/>
      <c r="AK771" s="506"/>
      <c r="AL771" s="506"/>
      <c r="AM771" s="506"/>
      <c r="AN771" s="506"/>
      <c r="AO771" s="506"/>
      <c r="AP771" s="506"/>
      <c r="AQ771" s="506"/>
      <c r="AR771" s="506"/>
      <c r="AS771" s="506"/>
      <c r="AT771" s="506"/>
      <c r="AU771" s="506"/>
      <c r="AV771" s="506"/>
      <c r="AW771" s="506"/>
      <c r="AX771" s="507"/>
      <c r="AY771" s="506"/>
      <c r="AZ771" s="506"/>
      <c r="BA771" s="506"/>
      <c r="BB771" s="506"/>
      <c r="BC771" s="506"/>
      <c r="BD771" s="506"/>
      <c r="BE771" s="506"/>
      <c r="BF771" s="506"/>
      <c r="BG771" s="506"/>
      <c r="BH771" s="506"/>
      <c r="BI771" s="506"/>
      <c r="BJ771" s="506"/>
      <c r="BK771" s="507"/>
      <c r="BL771" s="506"/>
      <c r="BM771" s="506"/>
      <c r="BN771" s="506"/>
      <c r="BO771" s="506"/>
      <c r="BP771" s="506"/>
      <c r="BQ771" s="506"/>
      <c r="BR771" s="506"/>
      <c r="BS771" s="506"/>
      <c r="BT771" s="506"/>
      <c r="BU771" s="506"/>
      <c r="BV771" s="506"/>
      <c r="BW771" s="506"/>
      <c r="BX771" s="506"/>
      <c r="BZ771" s="506"/>
      <c r="CA771" s="506"/>
      <c r="CD771" s="506"/>
      <c r="CE771" s="506"/>
    </row>
    <row r="772" spans="1:83" ht="11.25" customHeight="1">
      <c r="A772" s="506"/>
      <c r="B772" s="507"/>
      <c r="C772" s="507"/>
      <c r="D772" s="507"/>
      <c r="E772" s="506"/>
      <c r="F772" s="506"/>
      <c r="G772" s="506"/>
      <c r="H772" s="507"/>
      <c r="I772" s="506"/>
      <c r="J772" s="506"/>
      <c r="K772" s="506"/>
      <c r="L772" s="506"/>
      <c r="M772" s="506"/>
      <c r="N772" s="506"/>
      <c r="O772" s="506"/>
      <c r="P772" s="506"/>
      <c r="Q772" s="506"/>
      <c r="R772" s="506"/>
      <c r="S772" s="506"/>
      <c r="T772" s="506"/>
      <c r="U772" s="506"/>
      <c r="V772" s="506"/>
      <c r="W772" s="506"/>
      <c r="X772" s="506"/>
      <c r="Y772" s="506"/>
      <c r="Z772" s="506"/>
      <c r="AA772" s="506"/>
      <c r="AB772" s="506"/>
      <c r="AC772" s="506"/>
      <c r="AD772" s="506"/>
      <c r="AE772" s="506"/>
      <c r="AF772" s="506"/>
      <c r="AG772" s="506"/>
      <c r="AH772" s="506"/>
      <c r="AI772" s="506"/>
      <c r="AJ772" s="507"/>
      <c r="AK772" s="506"/>
      <c r="AL772" s="506"/>
      <c r="AM772" s="506"/>
      <c r="AN772" s="506"/>
      <c r="AO772" s="506"/>
      <c r="AP772" s="506"/>
      <c r="AQ772" s="506"/>
      <c r="AR772" s="506"/>
      <c r="AS772" s="506"/>
      <c r="AT772" s="506"/>
      <c r="AU772" s="506"/>
      <c r="AV772" s="506"/>
      <c r="AW772" s="506"/>
      <c r="AX772" s="507"/>
      <c r="AY772" s="506"/>
      <c r="AZ772" s="506"/>
      <c r="BA772" s="506"/>
      <c r="BB772" s="506"/>
      <c r="BC772" s="506"/>
      <c r="BD772" s="506"/>
      <c r="BE772" s="506"/>
      <c r="BF772" s="506"/>
      <c r="BG772" s="506"/>
      <c r="BH772" s="506"/>
      <c r="BI772" s="506"/>
      <c r="BJ772" s="506"/>
      <c r="BK772" s="507"/>
      <c r="BL772" s="506"/>
      <c r="BM772" s="506"/>
      <c r="BN772" s="506"/>
      <c r="BO772" s="506"/>
      <c r="BP772" s="506"/>
      <c r="BQ772" s="506"/>
      <c r="BR772" s="506"/>
      <c r="BS772" s="506"/>
      <c r="BT772" s="506"/>
      <c r="BU772" s="506"/>
      <c r="BV772" s="506"/>
      <c r="BW772" s="506"/>
      <c r="BX772" s="506"/>
      <c r="BZ772" s="506"/>
      <c r="CA772" s="506"/>
      <c r="CD772" s="506"/>
      <c r="CE772" s="506"/>
    </row>
    <row r="773" spans="1:83" ht="11.25" customHeight="1">
      <c r="A773" s="506"/>
      <c r="B773" s="507"/>
      <c r="C773" s="507"/>
      <c r="D773" s="507"/>
      <c r="E773" s="506"/>
      <c r="F773" s="506"/>
      <c r="G773" s="506"/>
      <c r="H773" s="507"/>
      <c r="I773" s="506"/>
      <c r="J773" s="506"/>
      <c r="K773" s="506"/>
      <c r="L773" s="506"/>
      <c r="M773" s="506"/>
      <c r="N773" s="506"/>
      <c r="O773" s="506"/>
      <c r="P773" s="506"/>
      <c r="Q773" s="506"/>
      <c r="R773" s="506"/>
      <c r="S773" s="506"/>
      <c r="T773" s="506"/>
      <c r="U773" s="506"/>
      <c r="V773" s="506"/>
      <c r="W773" s="506"/>
      <c r="X773" s="506"/>
      <c r="Y773" s="506"/>
      <c r="Z773" s="506"/>
      <c r="AA773" s="506"/>
      <c r="AB773" s="506"/>
      <c r="AC773" s="506"/>
      <c r="AD773" s="506"/>
      <c r="AE773" s="506"/>
      <c r="AF773" s="506"/>
      <c r="AG773" s="506"/>
      <c r="AH773" s="506"/>
      <c r="AI773" s="506"/>
      <c r="AJ773" s="507"/>
      <c r="AK773" s="506"/>
      <c r="AL773" s="506"/>
      <c r="AM773" s="506"/>
      <c r="AN773" s="506"/>
      <c r="AO773" s="506"/>
      <c r="AP773" s="506"/>
      <c r="AQ773" s="506"/>
      <c r="AR773" s="506"/>
      <c r="AS773" s="506"/>
      <c r="AT773" s="506"/>
      <c r="AU773" s="506"/>
      <c r="AV773" s="506"/>
      <c r="AW773" s="506"/>
      <c r="AX773" s="507"/>
      <c r="AY773" s="506"/>
      <c r="AZ773" s="506"/>
      <c r="BA773" s="506"/>
      <c r="BB773" s="506"/>
      <c r="BC773" s="506"/>
      <c r="BD773" s="506"/>
      <c r="BE773" s="506"/>
      <c r="BF773" s="506"/>
      <c r="BG773" s="506"/>
      <c r="BH773" s="506"/>
      <c r="BI773" s="506"/>
      <c r="BJ773" s="506"/>
      <c r="BK773" s="507"/>
      <c r="BL773" s="506"/>
      <c r="BM773" s="506"/>
      <c r="BN773" s="506"/>
      <c r="BO773" s="506"/>
      <c r="BP773" s="506"/>
      <c r="BQ773" s="506"/>
      <c r="BR773" s="506"/>
      <c r="BS773" s="506"/>
      <c r="BT773" s="506"/>
      <c r="BU773" s="506"/>
      <c r="BV773" s="506"/>
      <c r="BW773" s="506"/>
      <c r="BX773" s="506"/>
      <c r="BZ773" s="506"/>
      <c r="CA773" s="506"/>
      <c r="CD773" s="506"/>
      <c r="CE773" s="506"/>
    </row>
    <row r="774" spans="1:83" ht="11.25" customHeight="1">
      <c r="A774" s="506"/>
      <c r="B774" s="507"/>
      <c r="C774" s="507"/>
      <c r="D774" s="507"/>
      <c r="E774" s="506"/>
      <c r="F774" s="506"/>
      <c r="G774" s="506"/>
      <c r="H774" s="507"/>
      <c r="I774" s="506"/>
      <c r="J774" s="506"/>
      <c r="K774" s="506"/>
      <c r="L774" s="506"/>
      <c r="M774" s="506"/>
      <c r="N774" s="506"/>
      <c r="O774" s="506"/>
      <c r="P774" s="506"/>
      <c r="Q774" s="506"/>
      <c r="R774" s="506"/>
      <c r="S774" s="506"/>
      <c r="T774" s="506"/>
      <c r="U774" s="506"/>
      <c r="V774" s="506"/>
      <c r="W774" s="506"/>
      <c r="X774" s="506"/>
      <c r="Y774" s="506"/>
      <c r="Z774" s="506"/>
      <c r="AA774" s="506"/>
      <c r="AB774" s="506"/>
      <c r="AC774" s="506"/>
      <c r="AD774" s="506"/>
      <c r="AE774" s="506"/>
      <c r="AF774" s="506"/>
      <c r="AG774" s="506"/>
      <c r="AH774" s="506"/>
      <c r="AI774" s="506"/>
      <c r="AJ774" s="507"/>
      <c r="AK774" s="506"/>
      <c r="AL774" s="506"/>
      <c r="AM774" s="506"/>
      <c r="AN774" s="506"/>
      <c r="AO774" s="506"/>
      <c r="AP774" s="506"/>
      <c r="AQ774" s="506"/>
      <c r="AR774" s="506"/>
      <c r="AS774" s="506"/>
      <c r="AT774" s="506"/>
      <c r="AU774" s="506"/>
      <c r="AV774" s="506"/>
      <c r="AW774" s="506"/>
      <c r="AX774" s="507"/>
      <c r="AY774" s="506"/>
      <c r="AZ774" s="506"/>
      <c r="BA774" s="506"/>
      <c r="BB774" s="506"/>
      <c r="BC774" s="506"/>
      <c r="BD774" s="506"/>
      <c r="BE774" s="506"/>
      <c r="BF774" s="506"/>
      <c r="BG774" s="506"/>
      <c r="BH774" s="506"/>
      <c r="BI774" s="506"/>
      <c r="BJ774" s="506"/>
      <c r="BK774" s="507"/>
      <c r="BL774" s="506"/>
      <c r="BM774" s="506"/>
      <c r="BN774" s="506"/>
      <c r="BO774" s="506"/>
      <c r="BP774" s="506"/>
      <c r="BQ774" s="506"/>
      <c r="BR774" s="506"/>
      <c r="BS774" s="506"/>
      <c r="BT774" s="506"/>
      <c r="BU774" s="506"/>
      <c r="BV774" s="506"/>
      <c r="BW774" s="506"/>
      <c r="BX774" s="506"/>
      <c r="BZ774" s="506"/>
      <c r="CA774" s="506"/>
      <c r="CD774" s="506"/>
      <c r="CE774" s="506"/>
    </row>
    <row r="775" spans="1:83" ht="11.25" customHeight="1">
      <c r="A775" s="506"/>
      <c r="B775" s="507"/>
      <c r="C775" s="507"/>
      <c r="D775" s="507"/>
      <c r="E775" s="506"/>
      <c r="F775" s="506"/>
      <c r="G775" s="506"/>
      <c r="H775" s="507"/>
      <c r="I775" s="506"/>
      <c r="J775" s="506"/>
      <c r="K775" s="506"/>
      <c r="L775" s="506"/>
      <c r="M775" s="506"/>
      <c r="N775" s="506"/>
      <c r="O775" s="506"/>
      <c r="P775" s="506"/>
      <c r="Q775" s="506"/>
      <c r="R775" s="506"/>
      <c r="S775" s="506"/>
      <c r="T775" s="506"/>
      <c r="U775" s="506"/>
      <c r="V775" s="506"/>
      <c r="W775" s="506"/>
      <c r="X775" s="506"/>
      <c r="Y775" s="506"/>
      <c r="Z775" s="506"/>
      <c r="AA775" s="506"/>
      <c r="AB775" s="506"/>
      <c r="AC775" s="506"/>
      <c r="AD775" s="506"/>
      <c r="AE775" s="506"/>
      <c r="AF775" s="506"/>
      <c r="AG775" s="506"/>
      <c r="AH775" s="506"/>
      <c r="AI775" s="506"/>
      <c r="AJ775" s="507"/>
      <c r="AK775" s="506"/>
      <c r="AL775" s="506"/>
      <c r="AM775" s="506"/>
      <c r="AN775" s="506"/>
      <c r="AO775" s="506"/>
      <c r="AP775" s="506"/>
      <c r="AQ775" s="506"/>
      <c r="AR775" s="506"/>
      <c r="AS775" s="506"/>
      <c r="AT775" s="506"/>
      <c r="AU775" s="506"/>
      <c r="AV775" s="506"/>
      <c r="AW775" s="506"/>
      <c r="AX775" s="507"/>
      <c r="AY775" s="506"/>
      <c r="AZ775" s="506"/>
      <c r="BA775" s="506"/>
      <c r="BB775" s="506"/>
      <c r="BC775" s="506"/>
      <c r="BD775" s="506"/>
      <c r="BE775" s="506"/>
      <c r="BF775" s="506"/>
      <c r="BG775" s="506"/>
      <c r="BH775" s="506"/>
      <c r="BI775" s="506"/>
      <c r="BJ775" s="506"/>
      <c r="BK775" s="507"/>
      <c r="BL775" s="506"/>
      <c r="BM775" s="506"/>
      <c r="BN775" s="506"/>
      <c r="BO775" s="506"/>
      <c r="BP775" s="506"/>
      <c r="BQ775" s="506"/>
      <c r="BR775" s="506"/>
      <c r="BS775" s="506"/>
      <c r="BT775" s="506"/>
      <c r="BU775" s="506"/>
      <c r="BV775" s="506"/>
      <c r="BW775" s="506"/>
      <c r="BX775" s="506"/>
      <c r="BZ775" s="506"/>
      <c r="CA775" s="506"/>
      <c r="CD775" s="506"/>
      <c r="CE775" s="506"/>
    </row>
    <row r="776" spans="1:83" ht="11.25" customHeight="1">
      <c r="A776" s="506"/>
      <c r="B776" s="507"/>
      <c r="C776" s="507"/>
      <c r="D776" s="507"/>
      <c r="E776" s="506"/>
      <c r="F776" s="506"/>
      <c r="G776" s="506"/>
      <c r="H776" s="507"/>
      <c r="I776" s="506"/>
      <c r="J776" s="506"/>
      <c r="K776" s="506"/>
      <c r="L776" s="506"/>
      <c r="M776" s="506"/>
      <c r="N776" s="506"/>
      <c r="O776" s="506"/>
      <c r="P776" s="506"/>
      <c r="Q776" s="506"/>
      <c r="R776" s="506"/>
      <c r="S776" s="506"/>
      <c r="T776" s="506"/>
      <c r="U776" s="506"/>
      <c r="V776" s="506"/>
      <c r="W776" s="506"/>
      <c r="X776" s="506"/>
      <c r="Y776" s="506"/>
      <c r="Z776" s="506"/>
      <c r="AA776" s="506"/>
      <c r="AB776" s="506"/>
      <c r="AC776" s="506"/>
      <c r="AD776" s="506"/>
      <c r="AE776" s="506"/>
      <c r="AF776" s="506"/>
      <c r="AG776" s="506"/>
      <c r="AH776" s="506"/>
      <c r="AI776" s="506"/>
      <c r="AJ776" s="507"/>
      <c r="AK776" s="506"/>
      <c r="AL776" s="506"/>
      <c r="AM776" s="506"/>
      <c r="AN776" s="506"/>
      <c r="AO776" s="506"/>
      <c r="AP776" s="506"/>
      <c r="AQ776" s="506"/>
      <c r="AR776" s="506"/>
      <c r="AS776" s="506"/>
      <c r="AT776" s="506"/>
      <c r="AU776" s="506"/>
      <c r="AV776" s="506"/>
      <c r="AW776" s="506"/>
      <c r="AX776" s="507"/>
      <c r="AY776" s="506"/>
      <c r="AZ776" s="506"/>
      <c r="BA776" s="506"/>
      <c r="BB776" s="506"/>
      <c r="BC776" s="506"/>
      <c r="BD776" s="506"/>
      <c r="BE776" s="506"/>
      <c r="BF776" s="506"/>
      <c r="BG776" s="506"/>
      <c r="BH776" s="506"/>
      <c r="BI776" s="506"/>
      <c r="BJ776" s="506"/>
      <c r="BK776" s="507"/>
      <c r="BL776" s="506"/>
      <c r="BM776" s="506"/>
      <c r="BN776" s="506"/>
      <c r="BO776" s="506"/>
      <c r="BP776" s="506"/>
      <c r="BQ776" s="506"/>
      <c r="BR776" s="506"/>
      <c r="BS776" s="506"/>
      <c r="BT776" s="506"/>
      <c r="BU776" s="506"/>
      <c r="BV776" s="506"/>
      <c r="BW776" s="506"/>
      <c r="BX776" s="506"/>
      <c r="BZ776" s="506"/>
      <c r="CA776" s="506"/>
      <c r="CD776" s="506"/>
      <c r="CE776" s="506"/>
    </row>
    <row r="777" spans="1:83" ht="11.25" customHeight="1">
      <c r="A777" s="506"/>
      <c r="B777" s="507"/>
      <c r="C777" s="507"/>
      <c r="D777" s="507"/>
      <c r="E777" s="506"/>
      <c r="F777" s="506"/>
      <c r="G777" s="506"/>
      <c r="H777" s="507"/>
      <c r="I777" s="506"/>
      <c r="J777" s="506"/>
      <c r="K777" s="506"/>
      <c r="L777" s="506"/>
      <c r="M777" s="506"/>
      <c r="N777" s="506"/>
      <c r="O777" s="506"/>
      <c r="P777" s="506"/>
      <c r="Q777" s="506"/>
      <c r="R777" s="506"/>
      <c r="S777" s="506"/>
      <c r="T777" s="506"/>
      <c r="U777" s="506"/>
      <c r="V777" s="506"/>
      <c r="W777" s="506"/>
      <c r="X777" s="506"/>
      <c r="Y777" s="506"/>
      <c r="Z777" s="506"/>
      <c r="AA777" s="506"/>
      <c r="AB777" s="506"/>
      <c r="AC777" s="506"/>
      <c r="AD777" s="506"/>
      <c r="AE777" s="506"/>
      <c r="AF777" s="506"/>
      <c r="AG777" s="506"/>
      <c r="AH777" s="506"/>
      <c r="AI777" s="506"/>
      <c r="AJ777" s="507"/>
      <c r="AK777" s="506"/>
      <c r="AL777" s="506"/>
      <c r="AM777" s="506"/>
      <c r="AN777" s="506"/>
      <c r="AO777" s="506"/>
      <c r="AP777" s="506"/>
      <c r="AQ777" s="506"/>
      <c r="AR777" s="506"/>
      <c r="AS777" s="506"/>
      <c r="AT777" s="506"/>
      <c r="AU777" s="506"/>
      <c r="AV777" s="506"/>
      <c r="AW777" s="506"/>
      <c r="AX777" s="507"/>
      <c r="AY777" s="506"/>
      <c r="AZ777" s="506"/>
      <c r="BA777" s="506"/>
      <c r="BB777" s="506"/>
      <c r="BC777" s="506"/>
      <c r="BD777" s="506"/>
      <c r="BE777" s="506"/>
      <c r="BF777" s="506"/>
      <c r="BG777" s="506"/>
      <c r="BH777" s="506"/>
      <c r="BI777" s="506"/>
      <c r="BJ777" s="506"/>
      <c r="BK777" s="507"/>
      <c r="BL777" s="506"/>
      <c r="BM777" s="506"/>
      <c r="BN777" s="506"/>
      <c r="BO777" s="506"/>
      <c r="BP777" s="506"/>
      <c r="BQ777" s="506"/>
      <c r="BR777" s="506"/>
      <c r="BS777" s="506"/>
      <c r="BT777" s="506"/>
      <c r="BU777" s="506"/>
      <c r="BV777" s="506"/>
      <c r="BW777" s="506"/>
      <c r="BX777" s="506"/>
      <c r="BZ777" s="506"/>
      <c r="CA777" s="506"/>
      <c r="CD777" s="506"/>
      <c r="CE777" s="506"/>
    </row>
    <row r="778" spans="1:83" ht="11.25" customHeight="1">
      <c r="A778" s="506"/>
      <c r="B778" s="507"/>
      <c r="C778" s="507"/>
      <c r="D778" s="507"/>
      <c r="E778" s="506"/>
      <c r="F778" s="506"/>
      <c r="G778" s="506"/>
      <c r="H778" s="507"/>
      <c r="I778" s="506"/>
      <c r="J778" s="506"/>
      <c r="K778" s="506"/>
      <c r="L778" s="506"/>
      <c r="M778" s="506"/>
      <c r="N778" s="506"/>
      <c r="O778" s="506"/>
      <c r="P778" s="506"/>
      <c r="Q778" s="506"/>
      <c r="R778" s="506"/>
      <c r="S778" s="506"/>
      <c r="T778" s="506"/>
      <c r="U778" s="506"/>
      <c r="V778" s="506"/>
      <c r="W778" s="506"/>
      <c r="X778" s="506"/>
      <c r="Y778" s="506"/>
      <c r="Z778" s="506"/>
      <c r="AA778" s="506"/>
      <c r="AB778" s="506"/>
      <c r="AC778" s="506"/>
      <c r="AD778" s="506"/>
      <c r="AE778" s="506"/>
      <c r="AF778" s="506"/>
      <c r="AG778" s="506"/>
      <c r="AH778" s="506"/>
      <c r="AI778" s="506"/>
      <c r="AJ778" s="507"/>
      <c r="AK778" s="506"/>
      <c r="AL778" s="506"/>
      <c r="AM778" s="506"/>
      <c r="AN778" s="506"/>
      <c r="AO778" s="506"/>
      <c r="AP778" s="506"/>
      <c r="AQ778" s="506"/>
      <c r="AR778" s="506"/>
      <c r="AS778" s="506"/>
      <c r="AT778" s="506"/>
      <c r="AU778" s="506"/>
      <c r="AV778" s="506"/>
      <c r="AW778" s="506"/>
      <c r="AX778" s="507"/>
      <c r="AY778" s="506"/>
      <c r="AZ778" s="506"/>
      <c r="BA778" s="506"/>
      <c r="BB778" s="506"/>
      <c r="BC778" s="506"/>
      <c r="BD778" s="506"/>
      <c r="BE778" s="506"/>
      <c r="BF778" s="506"/>
      <c r="BG778" s="506"/>
      <c r="BH778" s="506"/>
      <c r="BI778" s="506"/>
      <c r="BJ778" s="506"/>
      <c r="BK778" s="507"/>
      <c r="BL778" s="506"/>
      <c r="BM778" s="506"/>
      <c r="BN778" s="506"/>
      <c r="BO778" s="506"/>
      <c r="BP778" s="506"/>
      <c r="BQ778" s="506"/>
      <c r="BR778" s="506"/>
      <c r="BS778" s="506"/>
      <c r="BT778" s="506"/>
      <c r="BU778" s="506"/>
      <c r="BV778" s="506"/>
      <c r="BW778" s="506"/>
      <c r="BX778" s="506"/>
      <c r="BZ778" s="506"/>
      <c r="CA778" s="506"/>
      <c r="CD778" s="506"/>
      <c r="CE778" s="506"/>
    </row>
    <row r="779" spans="1:83" ht="11.25" customHeight="1">
      <c r="A779" s="506"/>
      <c r="B779" s="507"/>
      <c r="C779" s="507"/>
      <c r="D779" s="507"/>
      <c r="E779" s="506"/>
      <c r="F779" s="506"/>
      <c r="G779" s="506"/>
      <c r="H779" s="507"/>
      <c r="I779" s="506"/>
      <c r="J779" s="506"/>
      <c r="K779" s="506"/>
      <c r="L779" s="506"/>
      <c r="M779" s="506"/>
      <c r="N779" s="506"/>
      <c r="O779" s="506"/>
      <c r="P779" s="506"/>
      <c r="Q779" s="506"/>
      <c r="R779" s="506"/>
      <c r="S779" s="506"/>
      <c r="T779" s="506"/>
      <c r="U779" s="506"/>
      <c r="V779" s="506"/>
      <c r="W779" s="506"/>
      <c r="X779" s="506"/>
      <c r="Y779" s="506"/>
      <c r="Z779" s="506"/>
      <c r="AA779" s="506"/>
      <c r="AB779" s="506"/>
      <c r="AC779" s="506"/>
      <c r="AD779" s="506"/>
      <c r="AE779" s="506"/>
      <c r="AF779" s="506"/>
      <c r="AG779" s="506"/>
      <c r="AH779" s="506"/>
      <c r="AI779" s="506"/>
      <c r="AJ779" s="507"/>
      <c r="AK779" s="506"/>
      <c r="AL779" s="506"/>
      <c r="AM779" s="506"/>
      <c r="AN779" s="506"/>
      <c r="AO779" s="506"/>
      <c r="AP779" s="506"/>
      <c r="AQ779" s="506"/>
      <c r="AR779" s="506"/>
      <c r="AS779" s="506"/>
      <c r="AT779" s="506"/>
      <c r="AU779" s="506"/>
      <c r="AV779" s="506"/>
      <c r="AW779" s="506"/>
      <c r="AX779" s="507"/>
      <c r="AY779" s="506"/>
      <c r="AZ779" s="506"/>
      <c r="BA779" s="506"/>
      <c r="BB779" s="506"/>
      <c r="BC779" s="506"/>
      <c r="BD779" s="506"/>
      <c r="BE779" s="506"/>
      <c r="BF779" s="506"/>
      <c r="BG779" s="506"/>
      <c r="BH779" s="506"/>
      <c r="BI779" s="506"/>
      <c r="BJ779" s="506"/>
      <c r="BK779" s="507"/>
      <c r="BL779" s="506"/>
      <c r="BM779" s="506"/>
      <c r="BN779" s="506"/>
      <c r="BO779" s="506"/>
      <c r="BP779" s="506"/>
      <c r="BQ779" s="506"/>
      <c r="BR779" s="506"/>
      <c r="BS779" s="506"/>
      <c r="BT779" s="506"/>
      <c r="BU779" s="506"/>
      <c r="BV779" s="506"/>
      <c r="BW779" s="506"/>
      <c r="BX779" s="506"/>
      <c r="BZ779" s="506"/>
      <c r="CA779" s="506"/>
      <c r="CD779" s="506"/>
      <c r="CE779" s="506"/>
    </row>
    <row r="780" spans="1:83" ht="11.25" customHeight="1">
      <c r="A780" s="506"/>
      <c r="B780" s="507"/>
      <c r="C780" s="507"/>
      <c r="D780" s="507"/>
      <c r="E780" s="506"/>
      <c r="F780" s="506"/>
      <c r="G780" s="506"/>
      <c r="H780" s="507"/>
      <c r="I780" s="506"/>
      <c r="J780" s="506"/>
      <c r="K780" s="506"/>
      <c r="L780" s="506"/>
      <c r="M780" s="506"/>
      <c r="N780" s="506"/>
      <c r="O780" s="506"/>
      <c r="P780" s="506"/>
      <c r="Q780" s="506"/>
      <c r="R780" s="506"/>
      <c r="S780" s="506"/>
      <c r="T780" s="506"/>
      <c r="U780" s="506"/>
      <c r="V780" s="506"/>
      <c r="W780" s="506"/>
      <c r="X780" s="506"/>
      <c r="Y780" s="506"/>
      <c r="Z780" s="506"/>
      <c r="AA780" s="506"/>
      <c r="AB780" s="506"/>
      <c r="AC780" s="506"/>
      <c r="AD780" s="506"/>
      <c r="AE780" s="506"/>
      <c r="AF780" s="506"/>
      <c r="AG780" s="506"/>
      <c r="AH780" s="506"/>
      <c r="AI780" s="506"/>
      <c r="AJ780" s="507"/>
      <c r="AK780" s="506"/>
      <c r="AL780" s="506"/>
      <c r="AM780" s="506"/>
      <c r="AN780" s="506"/>
      <c r="AO780" s="506"/>
      <c r="AP780" s="506"/>
      <c r="AQ780" s="506"/>
      <c r="AR780" s="506"/>
      <c r="AS780" s="506"/>
      <c r="AT780" s="506"/>
      <c r="AU780" s="506"/>
      <c r="AV780" s="506"/>
      <c r="AW780" s="506"/>
      <c r="AX780" s="507"/>
      <c r="AY780" s="506"/>
      <c r="AZ780" s="506"/>
      <c r="BA780" s="506"/>
      <c r="BB780" s="506"/>
      <c r="BC780" s="506"/>
      <c r="BD780" s="506"/>
      <c r="BE780" s="506"/>
      <c r="BF780" s="506"/>
      <c r="BG780" s="506"/>
      <c r="BH780" s="506"/>
      <c r="BI780" s="506"/>
      <c r="BJ780" s="506"/>
      <c r="BK780" s="507"/>
      <c r="BL780" s="506"/>
      <c r="BM780" s="506"/>
      <c r="BN780" s="506"/>
      <c r="BO780" s="506"/>
      <c r="BP780" s="506"/>
      <c r="BQ780" s="506"/>
      <c r="BR780" s="506"/>
      <c r="BS780" s="506"/>
      <c r="BT780" s="506"/>
      <c r="BU780" s="506"/>
      <c r="BV780" s="506"/>
      <c r="BW780" s="506"/>
      <c r="BX780" s="506"/>
      <c r="BZ780" s="506"/>
      <c r="CA780" s="506"/>
      <c r="CD780" s="506"/>
      <c r="CE780" s="506"/>
    </row>
    <row r="781" spans="1:83" ht="11.25" customHeight="1">
      <c r="A781" s="506"/>
      <c r="B781" s="507"/>
      <c r="C781" s="507"/>
      <c r="D781" s="507"/>
      <c r="E781" s="506"/>
      <c r="F781" s="506"/>
      <c r="G781" s="506"/>
      <c r="H781" s="507"/>
      <c r="I781" s="506"/>
      <c r="J781" s="506"/>
      <c r="K781" s="506"/>
      <c r="L781" s="506"/>
      <c r="M781" s="506"/>
      <c r="N781" s="506"/>
      <c r="O781" s="506"/>
      <c r="P781" s="506"/>
      <c r="Q781" s="506"/>
      <c r="R781" s="506"/>
      <c r="S781" s="506"/>
      <c r="T781" s="506"/>
      <c r="U781" s="506"/>
      <c r="V781" s="506"/>
      <c r="W781" s="506"/>
      <c r="X781" s="506"/>
      <c r="Y781" s="506"/>
      <c r="Z781" s="506"/>
      <c r="AA781" s="506"/>
      <c r="AB781" s="506"/>
      <c r="AC781" s="506"/>
      <c r="AD781" s="506"/>
      <c r="AE781" s="506"/>
      <c r="AF781" s="506"/>
      <c r="AG781" s="506"/>
      <c r="AH781" s="506"/>
      <c r="AI781" s="506"/>
      <c r="AJ781" s="507"/>
      <c r="AK781" s="506"/>
      <c r="AL781" s="506"/>
      <c r="AM781" s="506"/>
      <c r="AN781" s="506"/>
      <c r="AO781" s="506"/>
      <c r="AP781" s="506"/>
      <c r="AQ781" s="506"/>
      <c r="AR781" s="506"/>
      <c r="AS781" s="506"/>
      <c r="AT781" s="506"/>
      <c r="AU781" s="506"/>
      <c r="AV781" s="506"/>
      <c r="AW781" s="506"/>
      <c r="AX781" s="507"/>
      <c r="AY781" s="506"/>
      <c r="AZ781" s="506"/>
      <c r="BA781" s="506"/>
      <c r="BB781" s="506"/>
      <c r="BC781" s="506"/>
      <c r="BD781" s="506"/>
      <c r="BE781" s="506"/>
      <c r="BF781" s="506"/>
      <c r="BG781" s="506"/>
      <c r="BH781" s="506"/>
      <c r="BI781" s="506"/>
      <c r="BJ781" s="506"/>
      <c r="BK781" s="507"/>
      <c r="BL781" s="506"/>
      <c r="BM781" s="506"/>
      <c r="BN781" s="506"/>
      <c r="BO781" s="506"/>
      <c r="BP781" s="506"/>
      <c r="BQ781" s="506"/>
      <c r="BR781" s="506"/>
      <c r="BS781" s="506"/>
      <c r="BT781" s="506"/>
      <c r="BU781" s="506"/>
      <c r="BV781" s="506"/>
      <c r="BW781" s="506"/>
      <c r="BX781" s="506"/>
      <c r="BZ781" s="506"/>
      <c r="CA781" s="506"/>
      <c r="CD781" s="506"/>
      <c r="CE781" s="506"/>
    </row>
    <row r="782" spans="1:83" ht="11.25" customHeight="1">
      <c r="A782" s="506"/>
      <c r="B782" s="507"/>
      <c r="C782" s="507"/>
      <c r="D782" s="507"/>
      <c r="E782" s="506"/>
      <c r="F782" s="506"/>
      <c r="G782" s="506"/>
      <c r="H782" s="507"/>
      <c r="I782" s="506"/>
      <c r="J782" s="506"/>
      <c r="K782" s="506"/>
      <c r="L782" s="506"/>
      <c r="M782" s="506"/>
      <c r="N782" s="506"/>
      <c r="O782" s="506"/>
      <c r="P782" s="506"/>
      <c r="Q782" s="506"/>
      <c r="R782" s="506"/>
      <c r="S782" s="506"/>
      <c r="T782" s="506"/>
      <c r="U782" s="506"/>
      <c r="V782" s="506"/>
      <c r="W782" s="506"/>
      <c r="X782" s="506"/>
      <c r="Y782" s="506"/>
      <c r="Z782" s="506"/>
      <c r="AA782" s="506"/>
      <c r="AB782" s="506"/>
      <c r="AC782" s="506"/>
      <c r="AD782" s="506"/>
      <c r="AE782" s="506"/>
      <c r="AF782" s="506"/>
      <c r="AG782" s="506"/>
      <c r="AH782" s="506"/>
      <c r="AI782" s="506"/>
      <c r="AJ782" s="507"/>
      <c r="AK782" s="506"/>
      <c r="AL782" s="506"/>
      <c r="AM782" s="506"/>
      <c r="AN782" s="506"/>
      <c r="AO782" s="506"/>
      <c r="AP782" s="506"/>
      <c r="AQ782" s="506"/>
      <c r="AR782" s="506"/>
      <c r="AS782" s="506"/>
      <c r="AT782" s="506"/>
      <c r="AU782" s="506"/>
      <c r="AV782" s="506"/>
      <c r="AW782" s="506"/>
      <c r="AX782" s="507"/>
      <c r="AY782" s="506"/>
      <c r="AZ782" s="506"/>
      <c r="BA782" s="506"/>
      <c r="BB782" s="506"/>
      <c r="BC782" s="506"/>
      <c r="BD782" s="506"/>
      <c r="BE782" s="506"/>
      <c r="BF782" s="506"/>
      <c r="BG782" s="506"/>
      <c r="BH782" s="506"/>
      <c r="BI782" s="506"/>
      <c r="BJ782" s="506"/>
      <c r="BK782" s="507"/>
      <c r="BL782" s="506"/>
      <c r="BM782" s="506"/>
      <c r="BN782" s="506"/>
      <c r="BO782" s="506"/>
      <c r="BP782" s="506"/>
      <c r="BQ782" s="506"/>
      <c r="BR782" s="506"/>
      <c r="BS782" s="506"/>
      <c r="BT782" s="506"/>
      <c r="BU782" s="506"/>
      <c r="BV782" s="506"/>
      <c r="BW782" s="506"/>
      <c r="BX782" s="506"/>
      <c r="BZ782" s="506"/>
      <c r="CA782" s="506"/>
      <c r="CD782" s="506"/>
      <c r="CE782" s="506"/>
    </row>
    <row r="783" spans="1:83" ht="11.25" customHeight="1">
      <c r="A783" s="506"/>
      <c r="B783" s="507"/>
      <c r="C783" s="507"/>
      <c r="D783" s="507"/>
      <c r="E783" s="506"/>
      <c r="F783" s="506"/>
      <c r="G783" s="506"/>
      <c r="H783" s="507"/>
      <c r="I783" s="506"/>
      <c r="J783" s="506"/>
      <c r="K783" s="506"/>
      <c r="L783" s="506"/>
      <c r="M783" s="506"/>
      <c r="N783" s="506"/>
      <c r="O783" s="506"/>
      <c r="P783" s="506"/>
      <c r="Q783" s="506"/>
      <c r="R783" s="506"/>
      <c r="S783" s="506"/>
      <c r="T783" s="506"/>
      <c r="U783" s="506"/>
      <c r="V783" s="506"/>
      <c r="W783" s="506"/>
      <c r="X783" s="506"/>
      <c r="Y783" s="506"/>
      <c r="Z783" s="506"/>
      <c r="AA783" s="506"/>
      <c r="AB783" s="506"/>
      <c r="AC783" s="506"/>
      <c r="AD783" s="506"/>
      <c r="AE783" s="506"/>
      <c r="AF783" s="506"/>
      <c r="AG783" s="506"/>
      <c r="AH783" s="506"/>
      <c r="AI783" s="506"/>
      <c r="AJ783" s="507"/>
      <c r="AK783" s="506"/>
      <c r="AL783" s="506"/>
      <c r="AM783" s="506"/>
      <c r="AN783" s="506"/>
      <c r="AO783" s="506"/>
      <c r="AP783" s="506"/>
      <c r="AQ783" s="506"/>
      <c r="AR783" s="506"/>
      <c r="AS783" s="506"/>
      <c r="AT783" s="506"/>
      <c r="AU783" s="506"/>
      <c r="AV783" s="506"/>
      <c r="AW783" s="506"/>
      <c r="AX783" s="507"/>
      <c r="AY783" s="506"/>
      <c r="AZ783" s="506"/>
      <c r="BA783" s="506"/>
      <c r="BB783" s="506"/>
      <c r="BC783" s="506"/>
      <c r="BD783" s="506"/>
      <c r="BE783" s="506"/>
      <c r="BF783" s="506"/>
      <c r="BG783" s="506"/>
      <c r="BH783" s="506"/>
      <c r="BI783" s="506"/>
      <c r="BJ783" s="506"/>
      <c r="BK783" s="507"/>
      <c r="BL783" s="506"/>
      <c r="BM783" s="506"/>
      <c r="BN783" s="506"/>
      <c r="BO783" s="506"/>
      <c r="BP783" s="506"/>
      <c r="BQ783" s="506"/>
      <c r="BR783" s="506"/>
      <c r="BS783" s="506"/>
      <c r="BT783" s="506"/>
      <c r="BU783" s="506"/>
      <c r="BV783" s="506"/>
      <c r="BW783" s="506"/>
      <c r="BX783" s="506"/>
      <c r="BZ783" s="506"/>
      <c r="CA783" s="506"/>
      <c r="CD783" s="506"/>
      <c r="CE783" s="506"/>
    </row>
    <row r="784" spans="1:83" ht="11.25" customHeight="1">
      <c r="A784" s="506"/>
      <c r="B784" s="507"/>
      <c r="C784" s="507"/>
      <c r="D784" s="507"/>
      <c r="E784" s="506"/>
      <c r="F784" s="506"/>
      <c r="G784" s="506"/>
      <c r="H784" s="507"/>
      <c r="I784" s="506"/>
      <c r="J784" s="506"/>
      <c r="K784" s="506"/>
      <c r="L784" s="506"/>
      <c r="M784" s="506"/>
      <c r="N784" s="506"/>
      <c r="O784" s="506"/>
      <c r="P784" s="506"/>
      <c r="Q784" s="506"/>
      <c r="R784" s="506"/>
      <c r="S784" s="506"/>
      <c r="T784" s="506"/>
      <c r="U784" s="506"/>
      <c r="V784" s="506"/>
      <c r="W784" s="506"/>
      <c r="X784" s="506"/>
      <c r="Y784" s="506"/>
      <c r="Z784" s="506"/>
      <c r="AA784" s="506"/>
      <c r="AB784" s="506"/>
      <c r="AC784" s="506"/>
      <c r="AD784" s="506"/>
      <c r="AE784" s="506"/>
      <c r="AF784" s="506"/>
      <c r="AG784" s="506"/>
      <c r="AH784" s="506"/>
      <c r="AI784" s="506"/>
      <c r="AJ784" s="507"/>
      <c r="AK784" s="506"/>
      <c r="AL784" s="506"/>
      <c r="AM784" s="506"/>
      <c r="AN784" s="506"/>
      <c r="AO784" s="506"/>
      <c r="AP784" s="506"/>
      <c r="AQ784" s="506"/>
      <c r="AR784" s="506"/>
      <c r="AS784" s="506"/>
      <c r="AT784" s="506"/>
      <c r="AU784" s="506"/>
      <c r="AV784" s="506"/>
      <c r="AW784" s="506"/>
      <c r="AX784" s="507"/>
      <c r="AY784" s="506"/>
      <c r="AZ784" s="506"/>
      <c r="BA784" s="506"/>
      <c r="BB784" s="506"/>
      <c r="BC784" s="506"/>
      <c r="BD784" s="506"/>
      <c r="BE784" s="506"/>
      <c r="BF784" s="506"/>
      <c r="BG784" s="506"/>
      <c r="BH784" s="506"/>
      <c r="BI784" s="506"/>
      <c r="BJ784" s="506"/>
      <c r="BK784" s="507"/>
      <c r="BL784" s="506"/>
      <c r="BM784" s="506"/>
      <c r="BN784" s="506"/>
      <c r="BO784" s="506"/>
      <c r="BP784" s="506"/>
      <c r="BQ784" s="506"/>
      <c r="BR784" s="506"/>
      <c r="BS784" s="506"/>
      <c r="BT784" s="506"/>
      <c r="BU784" s="506"/>
      <c r="BV784" s="506"/>
      <c r="BW784" s="506"/>
      <c r="BX784" s="506"/>
      <c r="BZ784" s="506"/>
      <c r="CA784" s="506"/>
      <c r="CD784" s="506"/>
      <c r="CE784" s="506"/>
    </row>
    <row r="785" spans="1:83" ht="11.25" customHeight="1">
      <c r="A785" s="506"/>
      <c r="B785" s="507"/>
      <c r="C785" s="507"/>
      <c r="D785" s="507"/>
      <c r="E785" s="506"/>
      <c r="F785" s="506"/>
      <c r="G785" s="506"/>
      <c r="H785" s="507"/>
      <c r="I785" s="506"/>
      <c r="J785" s="506"/>
      <c r="K785" s="506"/>
      <c r="L785" s="506"/>
      <c r="M785" s="506"/>
      <c r="N785" s="506"/>
      <c r="O785" s="506"/>
      <c r="P785" s="506"/>
      <c r="Q785" s="506"/>
      <c r="R785" s="506"/>
      <c r="S785" s="506"/>
      <c r="T785" s="506"/>
      <c r="U785" s="506"/>
      <c r="V785" s="506"/>
      <c r="W785" s="506"/>
      <c r="X785" s="506"/>
      <c r="Y785" s="506"/>
      <c r="Z785" s="506"/>
      <c r="AA785" s="506"/>
      <c r="AB785" s="506"/>
      <c r="AC785" s="506"/>
      <c r="AD785" s="506"/>
      <c r="AE785" s="506"/>
      <c r="AF785" s="506"/>
      <c r="AG785" s="506"/>
      <c r="AH785" s="506"/>
      <c r="AI785" s="506"/>
      <c r="AJ785" s="507"/>
      <c r="AK785" s="506"/>
      <c r="AL785" s="506"/>
      <c r="AM785" s="506"/>
      <c r="AN785" s="506"/>
      <c r="AO785" s="506"/>
      <c r="AP785" s="506"/>
      <c r="AQ785" s="506"/>
      <c r="AR785" s="506"/>
      <c r="AS785" s="506"/>
      <c r="AT785" s="506"/>
      <c r="AU785" s="506"/>
      <c r="AV785" s="506"/>
      <c r="AW785" s="506"/>
      <c r="AX785" s="507"/>
      <c r="AY785" s="506"/>
      <c r="AZ785" s="506"/>
      <c r="BA785" s="506"/>
      <c r="BB785" s="506"/>
      <c r="BC785" s="506"/>
      <c r="BD785" s="506"/>
      <c r="BE785" s="506"/>
      <c r="BF785" s="506"/>
      <c r="BG785" s="506"/>
      <c r="BH785" s="506"/>
      <c r="BI785" s="506"/>
      <c r="BJ785" s="506"/>
      <c r="BK785" s="507"/>
      <c r="BL785" s="506"/>
      <c r="BM785" s="506"/>
      <c r="BN785" s="506"/>
      <c r="BO785" s="506"/>
      <c r="BP785" s="506"/>
      <c r="BQ785" s="506"/>
      <c r="BR785" s="506"/>
      <c r="BS785" s="506"/>
      <c r="BT785" s="506"/>
      <c r="BU785" s="506"/>
      <c r="BV785" s="506"/>
      <c r="BW785" s="506"/>
      <c r="BX785" s="506"/>
      <c r="BZ785" s="506"/>
      <c r="CA785" s="506"/>
      <c r="CD785" s="506"/>
      <c r="CE785" s="506"/>
    </row>
    <row r="786" spans="1:83" ht="11.25" customHeight="1">
      <c r="A786" s="506"/>
      <c r="B786" s="507"/>
      <c r="C786" s="507"/>
      <c r="D786" s="507"/>
      <c r="E786" s="506"/>
      <c r="F786" s="506"/>
      <c r="G786" s="506"/>
      <c r="H786" s="507"/>
      <c r="I786" s="506"/>
      <c r="J786" s="506"/>
      <c r="K786" s="506"/>
      <c r="L786" s="506"/>
      <c r="M786" s="506"/>
      <c r="N786" s="506"/>
      <c r="O786" s="506"/>
      <c r="P786" s="506"/>
      <c r="Q786" s="506"/>
      <c r="R786" s="506"/>
      <c r="S786" s="506"/>
      <c r="T786" s="506"/>
      <c r="U786" s="506"/>
      <c r="V786" s="506"/>
      <c r="W786" s="506"/>
      <c r="X786" s="506"/>
      <c r="Y786" s="506"/>
      <c r="Z786" s="506"/>
      <c r="AA786" s="506"/>
      <c r="AB786" s="506"/>
      <c r="AC786" s="506"/>
      <c r="AD786" s="506"/>
      <c r="AE786" s="506"/>
      <c r="AF786" s="506"/>
      <c r="AG786" s="506"/>
      <c r="AH786" s="506"/>
      <c r="AI786" s="506"/>
      <c r="AJ786" s="507"/>
      <c r="AK786" s="506"/>
      <c r="AL786" s="506"/>
      <c r="AM786" s="506"/>
      <c r="AN786" s="506"/>
      <c r="AO786" s="506"/>
      <c r="AP786" s="506"/>
      <c r="AQ786" s="506"/>
      <c r="AR786" s="506"/>
      <c r="AS786" s="506"/>
      <c r="AT786" s="506"/>
      <c r="AU786" s="506"/>
      <c r="AV786" s="506"/>
      <c r="AW786" s="506"/>
      <c r="AX786" s="507"/>
      <c r="AY786" s="506"/>
      <c r="AZ786" s="506"/>
      <c r="BA786" s="506"/>
      <c r="BB786" s="506"/>
      <c r="BC786" s="506"/>
      <c r="BD786" s="506"/>
      <c r="BE786" s="506"/>
      <c r="BF786" s="506"/>
      <c r="BG786" s="506"/>
      <c r="BH786" s="506"/>
      <c r="BI786" s="506"/>
      <c r="BJ786" s="506"/>
      <c r="BK786" s="507"/>
      <c r="BL786" s="506"/>
      <c r="BM786" s="506"/>
      <c r="BN786" s="506"/>
      <c r="BO786" s="506"/>
      <c r="BP786" s="506"/>
      <c r="BQ786" s="506"/>
      <c r="BR786" s="506"/>
      <c r="BS786" s="506"/>
      <c r="BT786" s="506"/>
      <c r="BU786" s="506"/>
      <c r="BV786" s="506"/>
      <c r="BW786" s="506"/>
      <c r="BX786" s="506"/>
      <c r="BZ786" s="506"/>
      <c r="CA786" s="506"/>
      <c r="CD786" s="506"/>
      <c r="CE786" s="506"/>
    </row>
    <row r="787" spans="1:83" ht="11.25" customHeight="1">
      <c r="A787" s="506"/>
      <c r="B787" s="507"/>
      <c r="C787" s="507"/>
      <c r="D787" s="507"/>
      <c r="E787" s="506"/>
      <c r="F787" s="506"/>
      <c r="G787" s="506"/>
      <c r="H787" s="507"/>
      <c r="I787" s="506"/>
      <c r="J787" s="506"/>
      <c r="K787" s="506"/>
      <c r="L787" s="506"/>
      <c r="M787" s="506"/>
      <c r="N787" s="506"/>
      <c r="O787" s="506"/>
      <c r="P787" s="506"/>
      <c r="Q787" s="506"/>
      <c r="R787" s="506"/>
      <c r="S787" s="506"/>
      <c r="T787" s="506"/>
      <c r="U787" s="506"/>
      <c r="V787" s="506"/>
      <c r="W787" s="506"/>
      <c r="X787" s="506"/>
      <c r="Y787" s="506"/>
      <c r="Z787" s="506"/>
      <c r="AA787" s="506"/>
      <c r="AB787" s="506"/>
      <c r="AC787" s="506"/>
      <c r="AD787" s="506"/>
      <c r="AE787" s="506"/>
      <c r="AF787" s="506"/>
      <c r="AG787" s="506"/>
      <c r="AH787" s="506"/>
      <c r="AI787" s="506"/>
      <c r="AJ787" s="507"/>
      <c r="AK787" s="506"/>
      <c r="AL787" s="506"/>
      <c r="AM787" s="506"/>
      <c r="AN787" s="506"/>
      <c r="AO787" s="506"/>
      <c r="AP787" s="506"/>
      <c r="AQ787" s="506"/>
      <c r="AR787" s="506"/>
      <c r="AS787" s="506"/>
      <c r="AT787" s="506"/>
      <c r="AU787" s="506"/>
      <c r="AV787" s="506"/>
      <c r="AW787" s="506"/>
      <c r="AX787" s="507"/>
      <c r="AY787" s="506"/>
      <c r="AZ787" s="506"/>
      <c r="BA787" s="506"/>
      <c r="BB787" s="506"/>
      <c r="BC787" s="506"/>
      <c r="BD787" s="506"/>
      <c r="BE787" s="506"/>
      <c r="BF787" s="506"/>
      <c r="BG787" s="506"/>
      <c r="BH787" s="506"/>
      <c r="BI787" s="506"/>
      <c r="BJ787" s="506"/>
      <c r="BK787" s="507"/>
      <c r="BL787" s="506"/>
      <c r="BM787" s="506"/>
      <c r="BN787" s="506"/>
      <c r="BO787" s="506"/>
      <c r="BP787" s="506"/>
      <c r="BQ787" s="506"/>
      <c r="BR787" s="506"/>
      <c r="BS787" s="506"/>
      <c r="BT787" s="506"/>
      <c r="BU787" s="506"/>
      <c r="BV787" s="506"/>
      <c r="BW787" s="506"/>
      <c r="BX787" s="506"/>
      <c r="BZ787" s="506"/>
      <c r="CA787" s="506"/>
      <c r="CD787" s="506"/>
      <c r="CE787" s="506"/>
    </row>
    <row r="788" spans="1:83" ht="11.25" customHeight="1">
      <c r="A788" s="506"/>
      <c r="B788" s="507"/>
      <c r="C788" s="507"/>
      <c r="D788" s="507"/>
      <c r="E788" s="506"/>
      <c r="F788" s="506"/>
      <c r="G788" s="506"/>
      <c r="H788" s="507"/>
      <c r="I788" s="506"/>
      <c r="J788" s="506"/>
      <c r="K788" s="506"/>
      <c r="L788" s="506"/>
      <c r="M788" s="506"/>
      <c r="N788" s="506"/>
      <c r="O788" s="506"/>
      <c r="P788" s="506"/>
      <c r="Q788" s="506"/>
      <c r="R788" s="506"/>
      <c r="S788" s="506"/>
      <c r="T788" s="506"/>
      <c r="U788" s="506"/>
      <c r="V788" s="506"/>
      <c r="W788" s="506"/>
      <c r="X788" s="506"/>
      <c r="Y788" s="506"/>
      <c r="Z788" s="506"/>
      <c r="AA788" s="506"/>
      <c r="AB788" s="506"/>
      <c r="AC788" s="506"/>
      <c r="AD788" s="506"/>
      <c r="AE788" s="506"/>
      <c r="AF788" s="506"/>
      <c r="AG788" s="506"/>
      <c r="AH788" s="506"/>
      <c r="AI788" s="506"/>
      <c r="AJ788" s="507"/>
      <c r="AK788" s="506"/>
      <c r="AL788" s="506"/>
      <c r="AM788" s="506"/>
      <c r="AN788" s="506"/>
      <c r="AO788" s="506"/>
      <c r="AP788" s="506"/>
      <c r="AQ788" s="506"/>
      <c r="AR788" s="506"/>
      <c r="AS788" s="506"/>
      <c r="AT788" s="506"/>
      <c r="AU788" s="506"/>
      <c r="AV788" s="506"/>
      <c r="AW788" s="506"/>
      <c r="AX788" s="507"/>
      <c r="AY788" s="506"/>
      <c r="AZ788" s="506"/>
      <c r="BA788" s="506"/>
      <c r="BB788" s="506"/>
      <c r="BC788" s="506"/>
      <c r="BD788" s="506"/>
      <c r="BE788" s="506"/>
      <c r="BF788" s="506"/>
      <c r="BG788" s="506"/>
      <c r="BH788" s="506"/>
      <c r="BI788" s="506"/>
      <c r="BJ788" s="506"/>
      <c r="BK788" s="507"/>
      <c r="BL788" s="506"/>
      <c r="BM788" s="506"/>
      <c r="BN788" s="506"/>
      <c r="BO788" s="506"/>
      <c r="BP788" s="506"/>
      <c r="BQ788" s="506"/>
      <c r="BR788" s="506"/>
      <c r="BS788" s="506"/>
      <c r="BT788" s="506"/>
      <c r="BU788" s="506"/>
      <c r="BV788" s="506"/>
      <c r="BW788" s="506"/>
      <c r="BX788" s="506"/>
      <c r="BZ788" s="506"/>
      <c r="CA788" s="506"/>
      <c r="CD788" s="506"/>
      <c r="CE788" s="506"/>
    </row>
    <row r="789" spans="1:83" ht="11.25" customHeight="1">
      <c r="A789" s="506"/>
      <c r="B789" s="507"/>
      <c r="C789" s="507"/>
      <c r="D789" s="507"/>
      <c r="E789" s="506"/>
      <c r="F789" s="506"/>
      <c r="G789" s="506"/>
      <c r="H789" s="507"/>
      <c r="I789" s="506"/>
      <c r="J789" s="506"/>
      <c r="K789" s="506"/>
      <c r="L789" s="506"/>
      <c r="M789" s="506"/>
      <c r="N789" s="506"/>
      <c r="O789" s="506"/>
      <c r="P789" s="506"/>
      <c r="Q789" s="506"/>
      <c r="R789" s="506"/>
      <c r="S789" s="506"/>
      <c r="T789" s="506"/>
      <c r="U789" s="506"/>
      <c r="V789" s="506"/>
      <c r="W789" s="506"/>
      <c r="X789" s="506"/>
      <c r="Y789" s="506"/>
      <c r="Z789" s="506"/>
      <c r="AA789" s="506"/>
      <c r="AB789" s="506"/>
      <c r="AC789" s="506"/>
      <c r="AD789" s="506"/>
      <c r="AE789" s="506"/>
      <c r="AF789" s="506"/>
      <c r="AG789" s="506"/>
      <c r="AH789" s="506"/>
      <c r="AI789" s="506"/>
      <c r="AJ789" s="507"/>
      <c r="AK789" s="506"/>
      <c r="AL789" s="506"/>
      <c r="AM789" s="506"/>
      <c r="AN789" s="506"/>
      <c r="AO789" s="506"/>
      <c r="AP789" s="506"/>
      <c r="AQ789" s="506"/>
      <c r="AR789" s="506"/>
      <c r="AS789" s="506"/>
      <c r="AT789" s="506"/>
      <c r="AU789" s="506"/>
      <c r="AV789" s="506"/>
      <c r="AW789" s="506"/>
      <c r="AX789" s="507"/>
      <c r="AY789" s="506"/>
      <c r="AZ789" s="506"/>
      <c r="BA789" s="506"/>
      <c r="BB789" s="506"/>
      <c r="BC789" s="506"/>
      <c r="BD789" s="506"/>
      <c r="BE789" s="506"/>
      <c r="BF789" s="506"/>
      <c r="BG789" s="506"/>
      <c r="BH789" s="506"/>
      <c r="BI789" s="506"/>
      <c r="BJ789" s="506"/>
      <c r="BK789" s="507"/>
      <c r="BL789" s="506"/>
      <c r="BM789" s="506"/>
      <c r="BN789" s="506"/>
      <c r="BO789" s="506"/>
      <c r="BP789" s="506"/>
      <c r="BQ789" s="506"/>
      <c r="BR789" s="506"/>
      <c r="BS789" s="506"/>
      <c r="BT789" s="506"/>
      <c r="BU789" s="506"/>
      <c r="BV789" s="506"/>
      <c r="BW789" s="506"/>
      <c r="BX789" s="506"/>
      <c r="BZ789" s="506"/>
      <c r="CA789" s="506"/>
      <c r="CD789" s="506"/>
      <c r="CE789" s="506"/>
    </row>
    <row r="790" spans="1:83" ht="11.25" customHeight="1">
      <c r="A790" s="506"/>
      <c r="B790" s="507"/>
      <c r="C790" s="507"/>
      <c r="D790" s="507"/>
      <c r="E790" s="506"/>
      <c r="F790" s="506"/>
      <c r="G790" s="506"/>
      <c r="H790" s="507"/>
      <c r="I790" s="506"/>
      <c r="J790" s="506"/>
      <c r="K790" s="506"/>
      <c r="L790" s="506"/>
      <c r="M790" s="506"/>
      <c r="N790" s="506"/>
      <c r="O790" s="506"/>
      <c r="P790" s="506"/>
      <c r="Q790" s="506"/>
      <c r="R790" s="506"/>
      <c r="S790" s="506"/>
      <c r="T790" s="506"/>
      <c r="U790" s="506"/>
      <c r="V790" s="506"/>
      <c r="W790" s="506"/>
      <c r="X790" s="506"/>
      <c r="Y790" s="506"/>
      <c r="Z790" s="506"/>
      <c r="AA790" s="506"/>
      <c r="AB790" s="506"/>
      <c r="AC790" s="506"/>
      <c r="AD790" s="506"/>
      <c r="AE790" s="506"/>
      <c r="AF790" s="506"/>
      <c r="AG790" s="506"/>
      <c r="AH790" s="506"/>
      <c r="AI790" s="506"/>
      <c r="AJ790" s="507"/>
      <c r="AK790" s="506"/>
      <c r="AL790" s="506"/>
      <c r="AM790" s="506"/>
      <c r="AN790" s="506"/>
      <c r="AO790" s="506"/>
      <c r="AP790" s="506"/>
      <c r="AQ790" s="506"/>
      <c r="AR790" s="506"/>
      <c r="AS790" s="506"/>
      <c r="AT790" s="506"/>
      <c r="AU790" s="506"/>
      <c r="AV790" s="506"/>
      <c r="AW790" s="506"/>
      <c r="AX790" s="507"/>
      <c r="AY790" s="506"/>
      <c r="AZ790" s="506"/>
      <c r="BA790" s="506"/>
      <c r="BB790" s="506"/>
      <c r="BC790" s="506"/>
      <c r="BD790" s="506"/>
      <c r="BE790" s="506"/>
      <c r="BF790" s="506"/>
      <c r="BG790" s="506"/>
      <c r="BH790" s="506"/>
      <c r="BI790" s="506"/>
      <c r="BJ790" s="506"/>
      <c r="BK790" s="507"/>
      <c r="BL790" s="506"/>
      <c r="BM790" s="506"/>
      <c r="BN790" s="506"/>
      <c r="BO790" s="506"/>
      <c r="BP790" s="506"/>
      <c r="BQ790" s="506"/>
      <c r="BR790" s="506"/>
      <c r="BS790" s="506"/>
      <c r="BT790" s="506"/>
      <c r="BU790" s="506"/>
      <c r="BV790" s="506"/>
      <c r="BW790" s="506"/>
      <c r="BX790" s="506"/>
      <c r="BZ790" s="506"/>
      <c r="CA790" s="506"/>
      <c r="CD790" s="506"/>
      <c r="CE790" s="506"/>
    </row>
    <row r="791" spans="1:83" ht="11.25" customHeight="1">
      <c r="A791" s="506"/>
      <c r="B791" s="507"/>
      <c r="C791" s="507"/>
      <c r="D791" s="507"/>
      <c r="E791" s="506"/>
      <c r="F791" s="506"/>
      <c r="G791" s="506"/>
      <c r="H791" s="507"/>
      <c r="I791" s="506"/>
      <c r="J791" s="506"/>
      <c r="K791" s="506"/>
      <c r="L791" s="506"/>
      <c r="M791" s="506"/>
      <c r="N791" s="506"/>
      <c r="O791" s="506"/>
      <c r="P791" s="506"/>
      <c r="Q791" s="506"/>
      <c r="R791" s="506"/>
      <c r="S791" s="506"/>
      <c r="T791" s="506"/>
      <c r="U791" s="506"/>
      <c r="V791" s="506"/>
      <c r="W791" s="506"/>
      <c r="X791" s="506"/>
      <c r="Y791" s="506"/>
      <c r="Z791" s="506"/>
      <c r="AA791" s="506"/>
      <c r="AB791" s="506"/>
      <c r="AC791" s="506"/>
      <c r="AD791" s="506"/>
      <c r="AE791" s="506"/>
      <c r="AF791" s="506"/>
      <c r="AG791" s="506"/>
      <c r="AH791" s="506"/>
      <c r="AI791" s="506"/>
      <c r="AJ791" s="507"/>
      <c r="AK791" s="506"/>
      <c r="AL791" s="506"/>
      <c r="AM791" s="506"/>
      <c r="AN791" s="506"/>
      <c r="AO791" s="506"/>
      <c r="AP791" s="506"/>
      <c r="AQ791" s="506"/>
      <c r="AR791" s="506"/>
      <c r="AS791" s="506"/>
      <c r="AT791" s="506"/>
      <c r="AU791" s="506"/>
      <c r="AV791" s="506"/>
      <c r="AW791" s="506"/>
      <c r="AX791" s="507"/>
      <c r="AY791" s="506"/>
      <c r="AZ791" s="506"/>
      <c r="BA791" s="506"/>
      <c r="BB791" s="506"/>
      <c r="BC791" s="506"/>
      <c r="BD791" s="506"/>
      <c r="BE791" s="506"/>
      <c r="BF791" s="506"/>
      <c r="BG791" s="506"/>
      <c r="BH791" s="506"/>
      <c r="BI791" s="506"/>
      <c r="BJ791" s="506"/>
      <c r="BK791" s="507"/>
      <c r="BL791" s="506"/>
      <c r="BM791" s="506"/>
      <c r="BN791" s="506"/>
      <c r="BO791" s="506"/>
      <c r="BP791" s="506"/>
      <c r="BQ791" s="506"/>
      <c r="BR791" s="506"/>
      <c r="BS791" s="506"/>
      <c r="BT791" s="506"/>
      <c r="BU791" s="506"/>
      <c r="BV791" s="506"/>
      <c r="BW791" s="506"/>
      <c r="BX791" s="506"/>
      <c r="BZ791" s="506"/>
      <c r="CA791" s="506"/>
      <c r="CD791" s="506"/>
      <c r="CE791" s="506"/>
    </row>
    <row r="792" spans="1:83" ht="11.25" customHeight="1">
      <c r="A792" s="506"/>
      <c r="B792" s="507"/>
      <c r="C792" s="507"/>
      <c r="D792" s="507"/>
      <c r="E792" s="506"/>
      <c r="F792" s="506"/>
      <c r="G792" s="506"/>
      <c r="H792" s="507"/>
      <c r="I792" s="506"/>
      <c r="J792" s="506"/>
      <c r="K792" s="506"/>
      <c r="L792" s="506"/>
      <c r="M792" s="506"/>
      <c r="N792" s="506"/>
      <c r="O792" s="506"/>
      <c r="P792" s="506"/>
      <c r="Q792" s="506"/>
      <c r="R792" s="506"/>
      <c r="S792" s="506"/>
      <c r="T792" s="506"/>
      <c r="U792" s="506"/>
      <c r="V792" s="506"/>
      <c r="W792" s="506"/>
      <c r="X792" s="506"/>
      <c r="Y792" s="506"/>
      <c r="Z792" s="506"/>
      <c r="AA792" s="506"/>
      <c r="AB792" s="506"/>
      <c r="AC792" s="506"/>
      <c r="AD792" s="506"/>
      <c r="AE792" s="506"/>
      <c r="AF792" s="506"/>
      <c r="AG792" s="506"/>
      <c r="AH792" s="506"/>
      <c r="AI792" s="506"/>
      <c r="AJ792" s="507"/>
      <c r="AK792" s="506"/>
      <c r="AL792" s="506"/>
      <c r="AM792" s="506"/>
      <c r="AN792" s="506"/>
      <c r="AO792" s="506"/>
      <c r="AP792" s="506"/>
      <c r="AQ792" s="506"/>
      <c r="AR792" s="506"/>
      <c r="AS792" s="506"/>
      <c r="AT792" s="506"/>
      <c r="AU792" s="506"/>
      <c r="AV792" s="506"/>
      <c r="AW792" s="506"/>
      <c r="AX792" s="507"/>
      <c r="AY792" s="506"/>
      <c r="AZ792" s="506"/>
      <c r="BA792" s="506"/>
      <c r="BB792" s="506"/>
      <c r="BC792" s="506"/>
      <c r="BD792" s="506"/>
      <c r="BE792" s="506"/>
      <c r="BF792" s="506"/>
      <c r="BG792" s="506"/>
      <c r="BH792" s="506"/>
      <c r="BI792" s="506"/>
      <c r="BJ792" s="506"/>
      <c r="BK792" s="507"/>
      <c r="BL792" s="506"/>
      <c r="BM792" s="506"/>
      <c r="BN792" s="506"/>
      <c r="BO792" s="506"/>
      <c r="BP792" s="506"/>
      <c r="BQ792" s="506"/>
      <c r="BR792" s="506"/>
      <c r="BS792" s="506"/>
      <c r="BT792" s="506"/>
      <c r="BU792" s="506"/>
      <c r="BV792" s="506"/>
      <c r="BW792" s="506"/>
      <c r="BX792" s="506"/>
      <c r="BZ792" s="506"/>
      <c r="CA792" s="506"/>
      <c r="CD792" s="506"/>
      <c r="CE792" s="506"/>
    </row>
    <row r="793" spans="1:83" ht="11.25" customHeight="1">
      <c r="A793" s="506"/>
      <c r="B793" s="507"/>
      <c r="C793" s="507"/>
      <c r="D793" s="507"/>
      <c r="E793" s="506"/>
      <c r="F793" s="506"/>
      <c r="G793" s="506"/>
      <c r="H793" s="507"/>
      <c r="I793" s="506"/>
      <c r="J793" s="506"/>
      <c r="K793" s="506"/>
      <c r="L793" s="506"/>
      <c r="M793" s="506"/>
      <c r="N793" s="506"/>
      <c r="O793" s="506"/>
      <c r="P793" s="506"/>
      <c r="Q793" s="506"/>
      <c r="R793" s="506"/>
      <c r="S793" s="506"/>
      <c r="T793" s="506"/>
      <c r="U793" s="506"/>
      <c r="V793" s="506"/>
      <c r="W793" s="506"/>
      <c r="X793" s="506"/>
      <c r="Y793" s="506"/>
      <c r="Z793" s="506"/>
      <c r="AA793" s="506"/>
      <c r="AB793" s="506"/>
      <c r="AC793" s="506"/>
      <c r="AD793" s="506"/>
      <c r="AE793" s="506"/>
      <c r="AF793" s="506"/>
      <c r="AG793" s="506"/>
      <c r="AH793" s="506"/>
      <c r="AI793" s="506"/>
      <c r="AJ793" s="507"/>
      <c r="AK793" s="506"/>
      <c r="AL793" s="506"/>
      <c r="AM793" s="506"/>
      <c r="AN793" s="506"/>
      <c r="AO793" s="506"/>
      <c r="AP793" s="506"/>
      <c r="AQ793" s="506"/>
      <c r="AR793" s="506"/>
      <c r="AS793" s="506"/>
      <c r="AT793" s="506"/>
      <c r="AU793" s="506"/>
      <c r="AV793" s="506"/>
      <c r="AW793" s="506"/>
      <c r="AX793" s="507"/>
      <c r="AY793" s="506"/>
      <c r="AZ793" s="506"/>
      <c r="BA793" s="506"/>
      <c r="BB793" s="506"/>
      <c r="BC793" s="506"/>
      <c r="BD793" s="506"/>
      <c r="BE793" s="506"/>
      <c r="BF793" s="506"/>
      <c r="BG793" s="506"/>
      <c r="BH793" s="506"/>
      <c r="BI793" s="506"/>
      <c r="BJ793" s="506"/>
      <c r="BK793" s="507"/>
      <c r="BL793" s="506"/>
      <c r="BM793" s="506"/>
      <c r="BN793" s="506"/>
      <c r="BO793" s="506"/>
      <c r="BP793" s="506"/>
      <c r="BQ793" s="506"/>
      <c r="BR793" s="506"/>
      <c r="BS793" s="506"/>
      <c r="BT793" s="506"/>
      <c r="BU793" s="506"/>
      <c r="BV793" s="506"/>
      <c r="BW793" s="506"/>
      <c r="BX793" s="506"/>
      <c r="BZ793" s="506"/>
      <c r="CA793" s="506"/>
      <c r="CD793" s="506"/>
      <c r="CE793" s="506"/>
    </row>
    <row r="794" spans="1:83" ht="11.25" customHeight="1">
      <c r="A794" s="506"/>
      <c r="B794" s="507"/>
      <c r="C794" s="507"/>
      <c r="D794" s="507"/>
      <c r="E794" s="506"/>
      <c r="F794" s="506"/>
      <c r="G794" s="506"/>
      <c r="H794" s="507"/>
      <c r="I794" s="506"/>
      <c r="J794" s="506"/>
      <c r="K794" s="506"/>
      <c r="L794" s="506"/>
      <c r="M794" s="506"/>
      <c r="N794" s="506"/>
      <c r="O794" s="506"/>
      <c r="P794" s="506"/>
      <c r="Q794" s="506"/>
      <c r="R794" s="506"/>
      <c r="S794" s="506"/>
      <c r="T794" s="506"/>
      <c r="U794" s="506"/>
      <c r="V794" s="506"/>
      <c r="W794" s="506"/>
      <c r="X794" s="506"/>
      <c r="Y794" s="506"/>
      <c r="Z794" s="506"/>
      <c r="AA794" s="506"/>
      <c r="AB794" s="506"/>
      <c r="AC794" s="506"/>
      <c r="AD794" s="506"/>
      <c r="AE794" s="506"/>
      <c r="AF794" s="506"/>
      <c r="AG794" s="506"/>
      <c r="AH794" s="506"/>
      <c r="AI794" s="506"/>
      <c r="AJ794" s="507"/>
      <c r="AK794" s="506"/>
      <c r="AL794" s="506"/>
      <c r="AM794" s="506"/>
      <c r="AN794" s="506"/>
      <c r="AO794" s="506"/>
      <c r="AP794" s="506"/>
      <c r="AQ794" s="506"/>
      <c r="AR794" s="506"/>
      <c r="AS794" s="506"/>
      <c r="AT794" s="506"/>
      <c r="AU794" s="506"/>
      <c r="AV794" s="506"/>
      <c r="AW794" s="506"/>
      <c r="AX794" s="507"/>
      <c r="AY794" s="506"/>
      <c r="AZ794" s="506"/>
      <c r="BA794" s="506"/>
      <c r="BB794" s="506"/>
      <c r="BC794" s="506"/>
      <c r="BD794" s="506"/>
      <c r="BE794" s="506"/>
      <c r="BF794" s="506"/>
      <c r="BG794" s="506"/>
      <c r="BH794" s="506"/>
      <c r="BI794" s="506"/>
      <c r="BJ794" s="506"/>
      <c r="BK794" s="507"/>
      <c r="BL794" s="506"/>
      <c r="BM794" s="506"/>
      <c r="BN794" s="506"/>
      <c r="BO794" s="506"/>
      <c r="BP794" s="506"/>
      <c r="BQ794" s="506"/>
      <c r="BR794" s="506"/>
      <c r="BS794" s="506"/>
      <c r="BT794" s="506"/>
      <c r="BU794" s="506"/>
      <c r="BV794" s="506"/>
      <c r="BW794" s="506"/>
      <c r="BX794" s="506"/>
      <c r="BZ794" s="506"/>
      <c r="CA794" s="506"/>
      <c r="CD794" s="506"/>
      <c r="CE794" s="506"/>
    </row>
    <row r="795" spans="1:83" ht="11.25" customHeight="1">
      <c r="A795" s="506"/>
      <c r="B795" s="507"/>
      <c r="C795" s="507"/>
      <c r="D795" s="507"/>
      <c r="E795" s="506"/>
      <c r="F795" s="506"/>
      <c r="G795" s="506"/>
      <c r="H795" s="507"/>
      <c r="I795" s="506"/>
      <c r="J795" s="506"/>
      <c r="K795" s="506"/>
      <c r="L795" s="506"/>
      <c r="M795" s="506"/>
      <c r="N795" s="506"/>
      <c r="O795" s="506"/>
      <c r="P795" s="506"/>
      <c r="Q795" s="506"/>
      <c r="R795" s="506"/>
      <c r="S795" s="506"/>
      <c r="T795" s="506"/>
      <c r="U795" s="506"/>
      <c r="V795" s="506"/>
      <c r="W795" s="506"/>
      <c r="X795" s="506"/>
      <c r="Y795" s="506"/>
      <c r="Z795" s="506"/>
      <c r="AA795" s="506"/>
      <c r="AB795" s="506"/>
      <c r="AC795" s="506"/>
      <c r="AD795" s="506"/>
      <c r="AE795" s="506"/>
      <c r="AF795" s="506"/>
      <c r="AG795" s="506"/>
      <c r="AH795" s="506"/>
      <c r="AI795" s="506"/>
      <c r="AJ795" s="507"/>
      <c r="AK795" s="506"/>
      <c r="AL795" s="506"/>
      <c r="AM795" s="506"/>
      <c r="AN795" s="506"/>
      <c r="AO795" s="506"/>
      <c r="AP795" s="506"/>
      <c r="AQ795" s="506"/>
      <c r="AR795" s="506"/>
      <c r="AS795" s="506"/>
      <c r="AT795" s="506"/>
      <c r="AU795" s="506"/>
      <c r="AV795" s="506"/>
      <c r="AW795" s="506"/>
      <c r="AX795" s="507"/>
      <c r="AY795" s="506"/>
      <c r="AZ795" s="506"/>
      <c r="BA795" s="506"/>
      <c r="BB795" s="506"/>
      <c r="BC795" s="506"/>
      <c r="BD795" s="506"/>
      <c r="BE795" s="506"/>
      <c r="BF795" s="506"/>
      <c r="BG795" s="506"/>
      <c r="BH795" s="506"/>
      <c r="BI795" s="506"/>
      <c r="BJ795" s="506"/>
      <c r="BK795" s="507"/>
      <c r="BL795" s="506"/>
      <c r="BM795" s="506"/>
      <c r="BN795" s="506"/>
      <c r="BO795" s="506"/>
      <c r="BP795" s="506"/>
      <c r="BQ795" s="506"/>
      <c r="BR795" s="506"/>
      <c r="BS795" s="506"/>
      <c r="BT795" s="506"/>
      <c r="BU795" s="506"/>
      <c r="BV795" s="506"/>
      <c r="BW795" s="506"/>
      <c r="BX795" s="506"/>
      <c r="BZ795" s="506"/>
      <c r="CA795" s="506"/>
      <c r="CD795" s="506"/>
      <c r="CE795" s="506"/>
    </row>
    <row r="796" spans="1:83" ht="11.25" customHeight="1">
      <c r="A796" s="506"/>
      <c r="B796" s="507"/>
      <c r="C796" s="507"/>
      <c r="D796" s="507"/>
      <c r="E796" s="506"/>
      <c r="F796" s="506"/>
      <c r="G796" s="506"/>
      <c r="H796" s="507"/>
      <c r="I796" s="506"/>
      <c r="J796" s="506"/>
      <c r="K796" s="506"/>
      <c r="L796" s="506"/>
      <c r="M796" s="506"/>
      <c r="N796" s="506"/>
      <c r="O796" s="506"/>
      <c r="P796" s="506"/>
      <c r="Q796" s="506"/>
      <c r="R796" s="506"/>
      <c r="S796" s="506"/>
      <c r="T796" s="506"/>
      <c r="U796" s="506"/>
      <c r="V796" s="506"/>
      <c r="W796" s="506"/>
      <c r="X796" s="506"/>
      <c r="Y796" s="506"/>
      <c r="Z796" s="506"/>
      <c r="AA796" s="506"/>
      <c r="AB796" s="506"/>
      <c r="AC796" s="506"/>
      <c r="AD796" s="506"/>
      <c r="AE796" s="506"/>
      <c r="AF796" s="506"/>
      <c r="AG796" s="506"/>
      <c r="AH796" s="506"/>
      <c r="AI796" s="506"/>
      <c r="AJ796" s="507"/>
      <c r="AK796" s="506"/>
      <c r="AL796" s="506"/>
      <c r="AM796" s="506"/>
      <c r="AN796" s="506"/>
      <c r="AO796" s="506"/>
      <c r="AP796" s="506"/>
      <c r="AQ796" s="506"/>
      <c r="AR796" s="506"/>
      <c r="AS796" s="506"/>
      <c r="AT796" s="506"/>
      <c r="AU796" s="506"/>
      <c r="AV796" s="506"/>
      <c r="AW796" s="506"/>
      <c r="AX796" s="507"/>
      <c r="AY796" s="506"/>
      <c r="AZ796" s="506"/>
      <c r="BA796" s="506"/>
      <c r="BB796" s="506"/>
      <c r="BC796" s="506"/>
      <c r="BD796" s="506"/>
      <c r="BE796" s="506"/>
      <c r="BF796" s="506"/>
      <c r="BG796" s="506"/>
      <c r="BH796" s="506"/>
      <c r="BI796" s="506"/>
      <c r="BJ796" s="506"/>
      <c r="BK796" s="507"/>
      <c r="BL796" s="506"/>
      <c r="BM796" s="506"/>
      <c r="BN796" s="506"/>
      <c r="BO796" s="506"/>
      <c r="BP796" s="506"/>
      <c r="BQ796" s="506"/>
      <c r="BR796" s="506"/>
      <c r="BS796" s="506"/>
      <c r="BT796" s="506"/>
      <c r="BU796" s="506"/>
      <c r="BV796" s="506"/>
      <c r="BW796" s="506"/>
      <c r="BX796" s="506"/>
      <c r="BZ796" s="506"/>
      <c r="CA796" s="506"/>
      <c r="CD796" s="506"/>
      <c r="CE796" s="506"/>
    </row>
    <row r="797" spans="1:83" ht="11.25" customHeight="1">
      <c r="A797" s="506"/>
      <c r="B797" s="507"/>
      <c r="C797" s="507"/>
      <c r="D797" s="507"/>
      <c r="E797" s="506"/>
      <c r="F797" s="506"/>
      <c r="G797" s="506"/>
      <c r="H797" s="507"/>
      <c r="I797" s="506"/>
      <c r="J797" s="506"/>
      <c r="K797" s="506"/>
      <c r="L797" s="506"/>
      <c r="M797" s="506"/>
      <c r="N797" s="506"/>
      <c r="O797" s="506"/>
      <c r="P797" s="506"/>
      <c r="Q797" s="506"/>
      <c r="R797" s="506"/>
      <c r="S797" s="506"/>
      <c r="T797" s="506"/>
      <c r="U797" s="506"/>
      <c r="V797" s="506"/>
      <c r="W797" s="506"/>
      <c r="X797" s="506"/>
      <c r="Y797" s="506"/>
      <c r="Z797" s="506"/>
      <c r="AA797" s="506"/>
      <c r="AB797" s="506"/>
      <c r="AC797" s="506"/>
      <c r="AD797" s="506"/>
      <c r="AE797" s="506"/>
      <c r="AF797" s="506"/>
      <c r="AG797" s="506"/>
      <c r="AH797" s="506"/>
      <c r="AI797" s="506"/>
      <c r="AJ797" s="507"/>
      <c r="AK797" s="506"/>
      <c r="AL797" s="506"/>
      <c r="AM797" s="506"/>
      <c r="AN797" s="506"/>
      <c r="AO797" s="506"/>
      <c r="AP797" s="506"/>
      <c r="AQ797" s="506"/>
      <c r="AR797" s="506"/>
      <c r="AS797" s="506"/>
      <c r="AT797" s="506"/>
      <c r="AU797" s="506"/>
      <c r="AV797" s="506"/>
      <c r="AW797" s="506"/>
      <c r="AX797" s="507"/>
      <c r="AY797" s="506"/>
      <c r="AZ797" s="506"/>
      <c r="BA797" s="506"/>
      <c r="BB797" s="506"/>
      <c r="BC797" s="506"/>
      <c r="BD797" s="506"/>
      <c r="BE797" s="506"/>
      <c r="BF797" s="506"/>
      <c r="BG797" s="506"/>
      <c r="BH797" s="506"/>
      <c r="BI797" s="506"/>
      <c r="BJ797" s="506"/>
      <c r="BK797" s="507"/>
      <c r="BL797" s="506"/>
      <c r="BM797" s="506"/>
      <c r="BN797" s="506"/>
      <c r="BO797" s="506"/>
      <c r="BP797" s="506"/>
      <c r="BQ797" s="506"/>
      <c r="BR797" s="506"/>
      <c r="BS797" s="506"/>
      <c r="BT797" s="506"/>
      <c r="BU797" s="506"/>
      <c r="BV797" s="506"/>
      <c r="BW797" s="506"/>
      <c r="BX797" s="506"/>
      <c r="BZ797" s="506"/>
      <c r="CA797" s="506"/>
      <c r="CD797" s="506"/>
      <c r="CE797" s="506"/>
    </row>
    <row r="798" spans="1:83" ht="11.25" customHeight="1">
      <c r="A798" s="506"/>
      <c r="B798" s="507"/>
      <c r="C798" s="507"/>
      <c r="D798" s="507"/>
      <c r="E798" s="506"/>
      <c r="F798" s="506"/>
      <c r="G798" s="506"/>
      <c r="H798" s="507"/>
      <c r="I798" s="506"/>
      <c r="J798" s="506"/>
      <c r="K798" s="506"/>
      <c r="L798" s="506"/>
      <c r="M798" s="506"/>
      <c r="N798" s="506"/>
      <c r="O798" s="506"/>
      <c r="P798" s="506"/>
      <c r="Q798" s="506"/>
      <c r="R798" s="506"/>
      <c r="S798" s="506"/>
      <c r="T798" s="506"/>
      <c r="U798" s="506"/>
      <c r="V798" s="506"/>
      <c r="W798" s="506"/>
      <c r="X798" s="506"/>
      <c r="Y798" s="506"/>
      <c r="Z798" s="506"/>
      <c r="AA798" s="506"/>
      <c r="AB798" s="506"/>
      <c r="AC798" s="506"/>
      <c r="AD798" s="506"/>
      <c r="AE798" s="506"/>
      <c r="AF798" s="506"/>
      <c r="AG798" s="506"/>
      <c r="AH798" s="506"/>
      <c r="AI798" s="506"/>
      <c r="AJ798" s="507"/>
      <c r="AK798" s="506"/>
      <c r="AL798" s="506"/>
      <c r="AM798" s="506"/>
      <c r="AN798" s="506"/>
      <c r="AO798" s="506"/>
      <c r="AP798" s="506"/>
      <c r="AQ798" s="506"/>
      <c r="AR798" s="506"/>
      <c r="AS798" s="506"/>
      <c r="AT798" s="506"/>
      <c r="AU798" s="506"/>
      <c r="AV798" s="506"/>
      <c r="AW798" s="506"/>
      <c r="AX798" s="507"/>
      <c r="AY798" s="506"/>
      <c r="AZ798" s="506"/>
      <c r="BA798" s="506"/>
      <c r="BB798" s="506"/>
      <c r="BC798" s="506"/>
      <c r="BD798" s="506"/>
      <c r="BE798" s="506"/>
      <c r="BF798" s="506"/>
      <c r="BG798" s="506"/>
      <c r="BH798" s="506"/>
      <c r="BI798" s="506"/>
      <c r="BJ798" s="506"/>
      <c r="BK798" s="507"/>
      <c r="BL798" s="506"/>
      <c r="BM798" s="506"/>
      <c r="BN798" s="506"/>
      <c r="BO798" s="506"/>
      <c r="BP798" s="506"/>
      <c r="BQ798" s="506"/>
      <c r="BR798" s="506"/>
      <c r="BS798" s="506"/>
      <c r="BT798" s="506"/>
      <c r="BU798" s="506"/>
      <c r="BV798" s="506"/>
      <c r="BW798" s="506"/>
      <c r="BX798" s="506"/>
      <c r="BZ798" s="506"/>
      <c r="CA798" s="506"/>
      <c r="CD798" s="506"/>
      <c r="CE798" s="506"/>
    </row>
    <row r="799" spans="1:83" ht="11.25" customHeight="1">
      <c r="A799" s="506"/>
      <c r="B799" s="507"/>
      <c r="C799" s="507"/>
      <c r="D799" s="507"/>
      <c r="E799" s="506"/>
      <c r="F799" s="506"/>
      <c r="G799" s="506"/>
      <c r="H799" s="507"/>
      <c r="I799" s="506"/>
      <c r="J799" s="506"/>
      <c r="K799" s="506"/>
      <c r="L799" s="506"/>
      <c r="M799" s="506"/>
      <c r="N799" s="506"/>
      <c r="O799" s="506"/>
      <c r="P799" s="506"/>
      <c r="Q799" s="506"/>
      <c r="R799" s="506"/>
      <c r="S799" s="506"/>
      <c r="T799" s="506"/>
      <c r="U799" s="506"/>
      <c r="V799" s="506"/>
      <c r="W799" s="506"/>
      <c r="X799" s="506"/>
      <c r="Y799" s="506"/>
      <c r="Z799" s="506"/>
      <c r="AA799" s="506"/>
      <c r="AB799" s="506"/>
      <c r="AC799" s="506"/>
      <c r="AD799" s="506"/>
      <c r="AE799" s="506"/>
      <c r="AF799" s="506"/>
      <c r="AG799" s="506"/>
      <c r="AH799" s="506"/>
      <c r="AI799" s="506"/>
      <c r="AJ799" s="507"/>
      <c r="AK799" s="506"/>
      <c r="AL799" s="506"/>
      <c r="AM799" s="506"/>
      <c r="AN799" s="506"/>
      <c r="AO799" s="506"/>
      <c r="AP799" s="506"/>
      <c r="AQ799" s="506"/>
      <c r="AR799" s="506"/>
      <c r="AS799" s="506"/>
      <c r="AT799" s="506"/>
      <c r="AU799" s="506"/>
      <c r="AV799" s="506"/>
      <c r="AW799" s="506"/>
      <c r="AX799" s="507"/>
      <c r="AY799" s="506"/>
      <c r="AZ799" s="506"/>
      <c r="BA799" s="506"/>
      <c r="BB799" s="506"/>
      <c r="BC799" s="506"/>
      <c r="BD799" s="506"/>
      <c r="BE799" s="506"/>
      <c r="BF799" s="506"/>
      <c r="BG799" s="506"/>
      <c r="BH799" s="506"/>
      <c r="BI799" s="506"/>
      <c r="BJ799" s="506"/>
      <c r="BK799" s="507"/>
      <c r="BL799" s="506"/>
      <c r="BM799" s="506"/>
      <c r="BN799" s="506"/>
      <c r="BO799" s="506"/>
      <c r="BP799" s="506"/>
      <c r="BQ799" s="506"/>
      <c r="BR799" s="506"/>
      <c r="BS799" s="506"/>
      <c r="BT799" s="506"/>
      <c r="BU799" s="506"/>
      <c r="BV799" s="506"/>
      <c r="BW799" s="506"/>
      <c r="BX799" s="506"/>
      <c r="BZ799" s="506"/>
      <c r="CA799" s="506"/>
      <c r="CD799" s="506"/>
      <c r="CE799" s="506"/>
    </row>
    <row r="800" spans="1:83" ht="11.25" customHeight="1">
      <c r="A800" s="506"/>
      <c r="B800" s="507"/>
      <c r="C800" s="507"/>
      <c r="D800" s="507"/>
      <c r="E800" s="506"/>
      <c r="F800" s="506"/>
      <c r="G800" s="506"/>
      <c r="H800" s="507"/>
      <c r="I800" s="506"/>
      <c r="J800" s="506"/>
      <c r="K800" s="506"/>
      <c r="L800" s="506"/>
      <c r="M800" s="506"/>
      <c r="N800" s="506"/>
      <c r="O800" s="506"/>
      <c r="P800" s="506"/>
      <c r="Q800" s="506"/>
      <c r="R800" s="506"/>
      <c r="S800" s="506"/>
      <c r="T800" s="506"/>
      <c r="U800" s="506"/>
      <c r="V800" s="506"/>
      <c r="W800" s="506"/>
      <c r="X800" s="506"/>
      <c r="Y800" s="506"/>
      <c r="Z800" s="506"/>
      <c r="AA800" s="506"/>
      <c r="AB800" s="506"/>
      <c r="AC800" s="506"/>
      <c r="AD800" s="506"/>
      <c r="AE800" s="506"/>
      <c r="AF800" s="506"/>
      <c r="AG800" s="506"/>
      <c r="AH800" s="506"/>
      <c r="AI800" s="506"/>
      <c r="AJ800" s="507"/>
      <c r="AK800" s="506"/>
      <c r="AL800" s="506"/>
      <c r="AM800" s="506"/>
      <c r="AN800" s="506"/>
      <c r="AO800" s="506"/>
      <c r="AP800" s="506"/>
      <c r="AQ800" s="506"/>
      <c r="AR800" s="506"/>
      <c r="AS800" s="506"/>
      <c r="AT800" s="506"/>
      <c r="AU800" s="506"/>
      <c r="AV800" s="506"/>
      <c r="AW800" s="506"/>
      <c r="AX800" s="507"/>
      <c r="AY800" s="506"/>
      <c r="AZ800" s="506"/>
      <c r="BA800" s="506"/>
      <c r="BB800" s="506"/>
      <c r="BC800" s="506"/>
      <c r="BD800" s="506"/>
      <c r="BE800" s="506"/>
      <c r="BF800" s="506"/>
      <c r="BG800" s="506"/>
      <c r="BH800" s="506"/>
      <c r="BI800" s="506"/>
      <c r="BJ800" s="506"/>
      <c r="BK800" s="507"/>
      <c r="BL800" s="506"/>
      <c r="BM800" s="506"/>
      <c r="BN800" s="506"/>
      <c r="BO800" s="506"/>
      <c r="BP800" s="506"/>
      <c r="BQ800" s="506"/>
      <c r="BR800" s="506"/>
      <c r="BS800" s="506"/>
      <c r="BT800" s="506"/>
      <c r="BU800" s="506"/>
      <c r="BV800" s="506"/>
      <c r="BW800" s="506"/>
      <c r="BX800" s="506"/>
      <c r="BZ800" s="506"/>
      <c r="CA800" s="506"/>
      <c r="CD800" s="506"/>
      <c r="CE800" s="506"/>
    </row>
    <row r="801" spans="1:83" ht="11.25" customHeight="1">
      <c r="A801" s="506"/>
      <c r="B801" s="507"/>
      <c r="C801" s="507"/>
      <c r="D801" s="507"/>
      <c r="E801" s="506"/>
      <c r="F801" s="506"/>
      <c r="G801" s="506"/>
      <c r="H801" s="507"/>
      <c r="I801" s="506"/>
      <c r="J801" s="506"/>
      <c r="K801" s="506"/>
      <c r="L801" s="506"/>
      <c r="M801" s="506"/>
      <c r="N801" s="506"/>
      <c r="O801" s="506"/>
      <c r="P801" s="506"/>
      <c r="Q801" s="506"/>
      <c r="R801" s="506"/>
      <c r="S801" s="506"/>
      <c r="T801" s="506"/>
      <c r="U801" s="506"/>
      <c r="V801" s="506"/>
      <c r="W801" s="506"/>
      <c r="X801" s="506"/>
      <c r="Y801" s="506"/>
      <c r="Z801" s="506"/>
      <c r="AA801" s="506"/>
      <c r="AB801" s="506"/>
      <c r="AC801" s="506"/>
      <c r="AD801" s="506"/>
      <c r="AE801" s="506"/>
      <c r="AF801" s="506"/>
      <c r="AG801" s="506"/>
      <c r="AH801" s="506"/>
      <c r="AI801" s="506"/>
      <c r="AJ801" s="507"/>
      <c r="AK801" s="506"/>
      <c r="AL801" s="506"/>
      <c r="AM801" s="506"/>
      <c r="AN801" s="506"/>
      <c r="AO801" s="506"/>
      <c r="AP801" s="506"/>
      <c r="AQ801" s="506"/>
      <c r="AR801" s="506"/>
      <c r="AS801" s="506"/>
      <c r="AT801" s="506"/>
      <c r="AU801" s="506"/>
      <c r="AV801" s="506"/>
      <c r="AW801" s="506"/>
      <c r="AX801" s="507"/>
      <c r="AY801" s="506"/>
      <c r="AZ801" s="506"/>
      <c r="BA801" s="506"/>
      <c r="BB801" s="506"/>
      <c r="BC801" s="506"/>
      <c r="BD801" s="506"/>
      <c r="BE801" s="506"/>
      <c r="BF801" s="506"/>
      <c r="BG801" s="506"/>
      <c r="BH801" s="506"/>
      <c r="BI801" s="506"/>
      <c r="BJ801" s="506"/>
      <c r="BK801" s="507"/>
      <c r="BL801" s="506"/>
      <c r="BM801" s="506"/>
      <c r="BN801" s="506"/>
      <c r="BO801" s="506"/>
      <c r="BP801" s="506"/>
      <c r="BQ801" s="506"/>
      <c r="BR801" s="506"/>
      <c r="BS801" s="506"/>
      <c r="BT801" s="506"/>
      <c r="BU801" s="506"/>
      <c r="BV801" s="506"/>
      <c r="BW801" s="506"/>
      <c r="BX801" s="506"/>
      <c r="BZ801" s="506"/>
      <c r="CA801" s="506"/>
      <c r="CD801" s="506"/>
      <c r="CE801" s="506"/>
    </row>
    <row r="802" spans="1:83" ht="11.25" customHeight="1">
      <c r="A802" s="506"/>
      <c r="B802" s="507"/>
      <c r="C802" s="507"/>
      <c r="D802" s="507"/>
      <c r="E802" s="506"/>
      <c r="F802" s="506"/>
      <c r="G802" s="506"/>
      <c r="H802" s="507"/>
      <c r="I802" s="506"/>
      <c r="J802" s="506"/>
      <c r="K802" s="506"/>
      <c r="L802" s="506"/>
      <c r="M802" s="506"/>
      <c r="N802" s="506"/>
      <c r="O802" s="506"/>
      <c r="P802" s="506"/>
      <c r="Q802" s="506"/>
      <c r="R802" s="506"/>
      <c r="S802" s="506"/>
      <c r="T802" s="506"/>
      <c r="U802" s="506"/>
      <c r="V802" s="506"/>
      <c r="W802" s="506"/>
      <c r="X802" s="506"/>
      <c r="Y802" s="506"/>
      <c r="Z802" s="506"/>
      <c r="AA802" s="506"/>
      <c r="AB802" s="506"/>
      <c r="AC802" s="506"/>
      <c r="AD802" s="506"/>
      <c r="AE802" s="506"/>
      <c r="AF802" s="506"/>
      <c r="AG802" s="506"/>
      <c r="AH802" s="506"/>
      <c r="AI802" s="506"/>
      <c r="AJ802" s="507"/>
      <c r="AK802" s="506"/>
      <c r="AL802" s="506"/>
      <c r="AM802" s="506"/>
      <c r="AN802" s="506"/>
      <c r="AO802" s="506"/>
      <c r="AP802" s="506"/>
      <c r="AQ802" s="506"/>
      <c r="AR802" s="506"/>
      <c r="AS802" s="506"/>
      <c r="AT802" s="506"/>
      <c r="AU802" s="506"/>
      <c r="AV802" s="506"/>
      <c r="AW802" s="506"/>
      <c r="AX802" s="507"/>
      <c r="AY802" s="506"/>
      <c r="AZ802" s="506"/>
      <c r="BA802" s="506"/>
      <c r="BB802" s="506"/>
      <c r="BC802" s="506"/>
      <c r="BD802" s="506"/>
      <c r="BE802" s="506"/>
      <c r="BF802" s="506"/>
      <c r="BG802" s="506"/>
      <c r="BH802" s="506"/>
      <c r="BI802" s="506"/>
      <c r="BJ802" s="506"/>
      <c r="BK802" s="507"/>
      <c r="BL802" s="506"/>
      <c r="BM802" s="506"/>
      <c r="BN802" s="506"/>
      <c r="BO802" s="506"/>
      <c r="BP802" s="506"/>
      <c r="BQ802" s="506"/>
      <c r="BR802" s="506"/>
      <c r="BS802" s="506"/>
      <c r="BT802" s="506"/>
      <c r="BU802" s="506"/>
      <c r="BV802" s="506"/>
      <c r="BW802" s="506"/>
      <c r="BX802" s="506"/>
      <c r="BZ802" s="506"/>
      <c r="CA802" s="506"/>
      <c r="CD802" s="506"/>
      <c r="CE802" s="506"/>
    </row>
    <row r="803" spans="1:83" ht="11.25" customHeight="1">
      <c r="A803" s="506"/>
      <c r="B803" s="507"/>
      <c r="C803" s="507"/>
      <c r="D803" s="507"/>
      <c r="E803" s="506"/>
      <c r="F803" s="506"/>
      <c r="G803" s="506"/>
      <c r="H803" s="507"/>
      <c r="I803" s="506"/>
      <c r="J803" s="506"/>
      <c r="K803" s="506"/>
      <c r="L803" s="506"/>
      <c r="M803" s="506"/>
      <c r="N803" s="506"/>
      <c r="O803" s="506"/>
      <c r="P803" s="506"/>
      <c r="Q803" s="506"/>
      <c r="R803" s="506"/>
      <c r="S803" s="506"/>
      <c r="T803" s="506"/>
      <c r="U803" s="506"/>
      <c r="V803" s="506"/>
      <c r="W803" s="506"/>
      <c r="X803" s="506"/>
      <c r="Y803" s="506"/>
      <c r="Z803" s="506"/>
      <c r="AA803" s="506"/>
      <c r="AB803" s="506"/>
      <c r="AC803" s="506"/>
      <c r="AD803" s="506"/>
      <c r="AE803" s="506"/>
      <c r="AF803" s="506"/>
      <c r="AG803" s="506"/>
      <c r="AH803" s="506"/>
      <c r="AI803" s="506"/>
      <c r="AJ803" s="507"/>
      <c r="AK803" s="506"/>
      <c r="AL803" s="506"/>
      <c r="AM803" s="506"/>
      <c r="AN803" s="506"/>
      <c r="AO803" s="506"/>
      <c r="AP803" s="506"/>
      <c r="AQ803" s="506"/>
      <c r="AR803" s="506"/>
      <c r="AS803" s="506"/>
      <c r="AT803" s="506"/>
      <c r="AU803" s="506"/>
      <c r="AV803" s="506"/>
      <c r="AW803" s="506"/>
      <c r="AX803" s="507"/>
      <c r="AY803" s="506"/>
      <c r="AZ803" s="506"/>
      <c r="BA803" s="506"/>
      <c r="BB803" s="506"/>
      <c r="BC803" s="506"/>
      <c r="BD803" s="506"/>
      <c r="BE803" s="506"/>
      <c r="BF803" s="506"/>
      <c r="BG803" s="506"/>
      <c r="BH803" s="506"/>
      <c r="BI803" s="506"/>
      <c r="BJ803" s="506"/>
      <c r="BK803" s="507"/>
      <c r="BL803" s="506"/>
      <c r="BM803" s="506"/>
      <c r="BN803" s="506"/>
      <c r="BO803" s="506"/>
      <c r="BP803" s="506"/>
      <c r="BQ803" s="506"/>
      <c r="BR803" s="506"/>
      <c r="BS803" s="506"/>
      <c r="BT803" s="506"/>
      <c r="BU803" s="506"/>
      <c r="BV803" s="506"/>
      <c r="BW803" s="506"/>
      <c r="BX803" s="506"/>
      <c r="BZ803" s="506"/>
      <c r="CA803" s="506"/>
      <c r="CD803" s="506"/>
      <c r="CE803" s="506"/>
    </row>
    <row r="804" spans="1:83" ht="11.25" customHeight="1">
      <c r="A804" s="506"/>
      <c r="B804" s="507"/>
      <c r="C804" s="507"/>
      <c r="D804" s="507"/>
      <c r="E804" s="506"/>
      <c r="F804" s="506"/>
      <c r="G804" s="506"/>
      <c r="H804" s="507"/>
      <c r="I804" s="506"/>
      <c r="J804" s="506"/>
      <c r="K804" s="506"/>
      <c r="L804" s="506"/>
      <c r="M804" s="506"/>
      <c r="N804" s="506"/>
      <c r="O804" s="506"/>
      <c r="P804" s="506"/>
      <c r="Q804" s="506"/>
      <c r="R804" s="506"/>
      <c r="S804" s="506"/>
      <c r="T804" s="506"/>
      <c r="U804" s="506"/>
      <c r="V804" s="506"/>
      <c r="W804" s="506"/>
      <c r="X804" s="506"/>
      <c r="Y804" s="506"/>
      <c r="Z804" s="506"/>
      <c r="AA804" s="506"/>
      <c r="AB804" s="506"/>
      <c r="AC804" s="506"/>
      <c r="AD804" s="506"/>
      <c r="AE804" s="506"/>
      <c r="AF804" s="506"/>
      <c r="AG804" s="506"/>
      <c r="AH804" s="506"/>
      <c r="AI804" s="506"/>
      <c r="AJ804" s="507"/>
      <c r="AK804" s="506"/>
      <c r="AL804" s="506"/>
      <c r="AM804" s="506"/>
      <c r="AN804" s="506"/>
      <c r="AO804" s="506"/>
      <c r="AP804" s="506"/>
      <c r="AQ804" s="506"/>
      <c r="AR804" s="506"/>
      <c r="AS804" s="506"/>
      <c r="AT804" s="506"/>
      <c r="AU804" s="506"/>
      <c r="AV804" s="506"/>
      <c r="AW804" s="506"/>
      <c r="AX804" s="507"/>
      <c r="AY804" s="506"/>
      <c r="AZ804" s="506"/>
      <c r="BA804" s="506"/>
      <c r="BB804" s="506"/>
      <c r="BC804" s="506"/>
      <c r="BD804" s="506"/>
      <c r="BE804" s="506"/>
      <c r="BF804" s="506"/>
      <c r="BG804" s="506"/>
      <c r="BH804" s="506"/>
      <c r="BI804" s="506"/>
      <c r="BJ804" s="506"/>
      <c r="BK804" s="507"/>
      <c r="BL804" s="506"/>
      <c r="BM804" s="506"/>
      <c r="BN804" s="506"/>
      <c r="BO804" s="506"/>
      <c r="BP804" s="506"/>
      <c r="BQ804" s="506"/>
      <c r="BR804" s="506"/>
      <c r="BS804" s="506"/>
      <c r="BT804" s="506"/>
      <c r="BU804" s="506"/>
      <c r="BV804" s="506"/>
      <c r="BW804" s="506"/>
      <c r="BX804" s="506"/>
      <c r="BZ804" s="506"/>
      <c r="CA804" s="506"/>
      <c r="CD804" s="506"/>
      <c r="CE804" s="506"/>
    </row>
    <row r="805" spans="1:83" ht="11.25" customHeight="1">
      <c r="A805" s="506"/>
      <c r="B805" s="507"/>
      <c r="C805" s="507"/>
      <c r="D805" s="507"/>
      <c r="E805" s="506"/>
      <c r="F805" s="506"/>
      <c r="G805" s="506"/>
      <c r="H805" s="507"/>
      <c r="I805" s="506"/>
      <c r="J805" s="506"/>
      <c r="K805" s="506"/>
      <c r="L805" s="506"/>
      <c r="M805" s="506"/>
      <c r="N805" s="506"/>
      <c r="O805" s="506"/>
      <c r="P805" s="506"/>
      <c r="Q805" s="506"/>
      <c r="R805" s="506"/>
      <c r="S805" s="506"/>
      <c r="T805" s="506"/>
      <c r="U805" s="506"/>
      <c r="V805" s="506"/>
      <c r="W805" s="506"/>
      <c r="X805" s="506"/>
      <c r="Y805" s="506"/>
      <c r="Z805" s="506"/>
      <c r="AA805" s="506"/>
      <c r="AB805" s="506"/>
      <c r="AC805" s="506"/>
      <c r="AD805" s="506"/>
      <c r="AE805" s="506"/>
      <c r="AF805" s="506"/>
      <c r="AG805" s="506"/>
      <c r="AH805" s="506"/>
      <c r="AI805" s="506"/>
      <c r="AJ805" s="507"/>
      <c r="AK805" s="506"/>
      <c r="AL805" s="506"/>
      <c r="AM805" s="506"/>
      <c r="AN805" s="506"/>
      <c r="AO805" s="506"/>
      <c r="AP805" s="506"/>
      <c r="AQ805" s="506"/>
      <c r="AR805" s="506"/>
      <c r="AS805" s="506"/>
      <c r="AT805" s="506"/>
      <c r="AU805" s="506"/>
      <c r="AV805" s="506"/>
      <c r="AW805" s="506"/>
      <c r="AX805" s="507"/>
      <c r="AY805" s="506"/>
      <c r="AZ805" s="506"/>
      <c r="BA805" s="506"/>
      <c r="BB805" s="506"/>
      <c r="BC805" s="506"/>
      <c r="BD805" s="506"/>
      <c r="BE805" s="506"/>
      <c r="BF805" s="506"/>
      <c r="BG805" s="506"/>
      <c r="BH805" s="506"/>
      <c r="BI805" s="506"/>
      <c r="BJ805" s="506"/>
      <c r="BK805" s="507"/>
      <c r="BL805" s="506"/>
      <c r="BM805" s="506"/>
      <c r="BN805" s="506"/>
      <c r="BO805" s="506"/>
      <c r="BP805" s="506"/>
      <c r="BQ805" s="506"/>
      <c r="BR805" s="506"/>
      <c r="BS805" s="506"/>
      <c r="BT805" s="506"/>
      <c r="BU805" s="506"/>
      <c r="BV805" s="506"/>
      <c r="BW805" s="506"/>
      <c r="BX805" s="506"/>
      <c r="BZ805" s="506"/>
      <c r="CA805" s="506"/>
      <c r="CD805" s="506"/>
      <c r="CE805" s="506"/>
    </row>
    <row r="806" spans="1:83" ht="11.25" customHeight="1">
      <c r="A806" s="506"/>
      <c r="B806" s="507"/>
      <c r="C806" s="507"/>
      <c r="D806" s="507"/>
      <c r="E806" s="506"/>
      <c r="F806" s="506"/>
      <c r="G806" s="506"/>
      <c r="H806" s="507"/>
      <c r="I806" s="506"/>
      <c r="J806" s="506"/>
      <c r="K806" s="506"/>
      <c r="L806" s="506"/>
      <c r="M806" s="506"/>
      <c r="N806" s="506"/>
      <c r="O806" s="506"/>
      <c r="P806" s="506"/>
      <c r="Q806" s="506"/>
      <c r="R806" s="506"/>
      <c r="S806" s="506"/>
      <c r="T806" s="506"/>
      <c r="U806" s="506"/>
      <c r="V806" s="506"/>
      <c r="W806" s="506"/>
      <c r="X806" s="506"/>
      <c r="Y806" s="506"/>
      <c r="Z806" s="506"/>
      <c r="AA806" s="506"/>
      <c r="AB806" s="506"/>
      <c r="AC806" s="506"/>
      <c r="AD806" s="506"/>
      <c r="AE806" s="506"/>
      <c r="AF806" s="506"/>
      <c r="AG806" s="506"/>
      <c r="AH806" s="506"/>
      <c r="AI806" s="506"/>
      <c r="AJ806" s="507"/>
      <c r="AK806" s="506"/>
      <c r="AL806" s="506"/>
      <c r="AM806" s="506"/>
      <c r="AN806" s="506"/>
      <c r="AO806" s="506"/>
      <c r="AP806" s="506"/>
      <c r="AQ806" s="506"/>
      <c r="AR806" s="506"/>
      <c r="AS806" s="506"/>
      <c r="AT806" s="506"/>
      <c r="AU806" s="506"/>
      <c r="AV806" s="506"/>
      <c r="AW806" s="506"/>
      <c r="AX806" s="507"/>
      <c r="AY806" s="506"/>
      <c r="AZ806" s="506"/>
      <c r="BA806" s="506"/>
      <c r="BB806" s="506"/>
      <c r="BC806" s="506"/>
      <c r="BD806" s="506"/>
      <c r="BE806" s="506"/>
      <c r="BF806" s="506"/>
      <c r="BG806" s="506"/>
      <c r="BH806" s="506"/>
      <c r="BI806" s="506"/>
      <c r="BJ806" s="506"/>
      <c r="BK806" s="507"/>
      <c r="BL806" s="506"/>
      <c r="BM806" s="506"/>
      <c r="BN806" s="506"/>
      <c r="BO806" s="506"/>
      <c r="BP806" s="506"/>
      <c r="BQ806" s="506"/>
      <c r="BR806" s="506"/>
      <c r="BS806" s="506"/>
      <c r="BT806" s="506"/>
      <c r="BU806" s="506"/>
      <c r="BV806" s="506"/>
      <c r="BW806" s="506"/>
      <c r="BX806" s="506"/>
      <c r="BZ806" s="506"/>
      <c r="CA806" s="506"/>
      <c r="CD806" s="506"/>
      <c r="CE806" s="506"/>
    </row>
    <row r="807" spans="1:83" ht="11.25" customHeight="1">
      <c r="A807" s="506"/>
      <c r="B807" s="507"/>
      <c r="C807" s="507"/>
      <c r="D807" s="507"/>
      <c r="E807" s="506"/>
      <c r="F807" s="506"/>
      <c r="G807" s="506"/>
      <c r="H807" s="507"/>
      <c r="I807" s="506"/>
      <c r="J807" s="506"/>
      <c r="K807" s="506"/>
      <c r="L807" s="506"/>
      <c r="M807" s="506"/>
      <c r="N807" s="506"/>
      <c r="O807" s="506"/>
      <c r="P807" s="506"/>
      <c r="Q807" s="506"/>
      <c r="R807" s="506"/>
      <c r="S807" s="506"/>
      <c r="T807" s="506"/>
      <c r="U807" s="506"/>
      <c r="V807" s="506"/>
      <c r="W807" s="506"/>
      <c r="X807" s="506"/>
      <c r="Y807" s="506"/>
      <c r="Z807" s="506"/>
      <c r="AA807" s="506"/>
      <c r="AB807" s="506"/>
      <c r="AC807" s="506"/>
      <c r="AD807" s="506"/>
      <c r="AE807" s="506"/>
      <c r="AF807" s="506"/>
      <c r="AG807" s="506"/>
      <c r="AH807" s="506"/>
      <c r="AI807" s="506"/>
      <c r="AJ807" s="507"/>
      <c r="AK807" s="506"/>
      <c r="AL807" s="506"/>
      <c r="AM807" s="506"/>
      <c r="AN807" s="506"/>
      <c r="AO807" s="506"/>
      <c r="AP807" s="506"/>
      <c r="AQ807" s="506"/>
      <c r="AR807" s="506"/>
      <c r="AS807" s="506"/>
      <c r="AT807" s="506"/>
      <c r="AU807" s="506"/>
      <c r="AV807" s="506"/>
      <c r="AW807" s="506"/>
      <c r="AX807" s="507"/>
      <c r="AY807" s="506"/>
      <c r="AZ807" s="506"/>
      <c r="BA807" s="506"/>
      <c r="BB807" s="506"/>
      <c r="BC807" s="506"/>
      <c r="BD807" s="506"/>
      <c r="BE807" s="506"/>
      <c r="BF807" s="506"/>
      <c r="BG807" s="506"/>
      <c r="BH807" s="506"/>
      <c r="BI807" s="506"/>
      <c r="BJ807" s="506"/>
      <c r="BK807" s="507"/>
      <c r="BL807" s="506"/>
      <c r="BM807" s="506"/>
      <c r="BN807" s="506"/>
      <c r="BO807" s="506"/>
      <c r="BP807" s="506"/>
      <c r="BQ807" s="506"/>
      <c r="BR807" s="506"/>
      <c r="BS807" s="506"/>
      <c r="BT807" s="506"/>
      <c r="BU807" s="506"/>
      <c r="BV807" s="506"/>
      <c r="BW807" s="506"/>
      <c r="BX807" s="506"/>
      <c r="BZ807" s="506"/>
      <c r="CA807" s="506"/>
      <c r="CD807" s="506"/>
      <c r="CE807" s="506"/>
    </row>
    <row r="808" spans="1:83" ht="11.25" customHeight="1">
      <c r="A808" s="506"/>
      <c r="B808" s="507"/>
      <c r="C808" s="507"/>
      <c r="D808" s="507"/>
      <c r="E808" s="506"/>
      <c r="F808" s="506"/>
      <c r="G808" s="506"/>
      <c r="H808" s="507"/>
      <c r="I808" s="506"/>
      <c r="J808" s="506"/>
      <c r="K808" s="506"/>
      <c r="L808" s="506"/>
      <c r="M808" s="506"/>
      <c r="N808" s="506"/>
      <c r="O808" s="506"/>
      <c r="P808" s="506"/>
      <c r="Q808" s="506"/>
      <c r="R808" s="506"/>
      <c r="S808" s="506"/>
      <c r="T808" s="506"/>
      <c r="U808" s="506"/>
      <c r="V808" s="506"/>
      <c r="W808" s="506"/>
      <c r="X808" s="506"/>
      <c r="Y808" s="506"/>
      <c r="Z808" s="506"/>
      <c r="AA808" s="506"/>
      <c r="AB808" s="506"/>
      <c r="AC808" s="506"/>
      <c r="AD808" s="506"/>
      <c r="AE808" s="506"/>
      <c r="AF808" s="506"/>
      <c r="AG808" s="506"/>
      <c r="AH808" s="506"/>
      <c r="AI808" s="506"/>
      <c r="AJ808" s="507"/>
      <c r="AK808" s="506"/>
      <c r="AL808" s="506"/>
      <c r="AM808" s="506"/>
      <c r="AN808" s="506"/>
      <c r="AO808" s="506"/>
      <c r="AP808" s="506"/>
      <c r="AQ808" s="506"/>
      <c r="AR808" s="506"/>
      <c r="AS808" s="506"/>
      <c r="AT808" s="506"/>
      <c r="AU808" s="506"/>
      <c r="AV808" s="506"/>
      <c r="AW808" s="506"/>
      <c r="AX808" s="507"/>
      <c r="AY808" s="506"/>
      <c r="AZ808" s="506"/>
      <c r="BA808" s="506"/>
      <c r="BB808" s="506"/>
      <c r="BC808" s="506"/>
      <c r="BD808" s="506"/>
      <c r="BE808" s="506"/>
      <c r="BF808" s="506"/>
      <c r="BG808" s="506"/>
      <c r="BH808" s="506"/>
      <c r="BI808" s="506"/>
      <c r="BJ808" s="506"/>
      <c r="BK808" s="507"/>
      <c r="BL808" s="506"/>
      <c r="BM808" s="506"/>
      <c r="BN808" s="506"/>
      <c r="BO808" s="506"/>
      <c r="BP808" s="506"/>
      <c r="BQ808" s="506"/>
      <c r="BR808" s="506"/>
      <c r="BS808" s="506"/>
      <c r="BT808" s="506"/>
      <c r="BU808" s="506"/>
      <c r="BV808" s="506"/>
      <c r="BW808" s="506"/>
      <c r="BX808" s="506"/>
      <c r="BZ808" s="506"/>
      <c r="CA808" s="506"/>
      <c r="CD808" s="506"/>
      <c r="CE808" s="506"/>
    </row>
    <row r="809" spans="1:83" ht="11.25" customHeight="1">
      <c r="A809" s="506"/>
      <c r="B809" s="507"/>
      <c r="C809" s="507"/>
      <c r="D809" s="507"/>
      <c r="E809" s="506"/>
      <c r="F809" s="506"/>
      <c r="G809" s="506"/>
      <c r="H809" s="507"/>
      <c r="I809" s="506"/>
      <c r="J809" s="506"/>
      <c r="K809" s="506"/>
      <c r="L809" s="506"/>
      <c r="M809" s="506"/>
      <c r="N809" s="506"/>
      <c r="O809" s="506"/>
      <c r="P809" s="506"/>
      <c r="Q809" s="506"/>
      <c r="R809" s="506"/>
      <c r="S809" s="506"/>
      <c r="T809" s="506"/>
      <c r="U809" s="506"/>
      <c r="V809" s="506"/>
      <c r="W809" s="506"/>
      <c r="X809" s="506"/>
      <c r="Y809" s="506"/>
      <c r="Z809" s="506"/>
      <c r="AA809" s="506"/>
      <c r="AB809" s="506"/>
      <c r="AC809" s="506"/>
      <c r="AD809" s="506"/>
      <c r="AE809" s="506"/>
      <c r="AF809" s="506"/>
      <c r="AG809" s="506"/>
      <c r="AH809" s="506"/>
      <c r="AI809" s="506"/>
      <c r="AJ809" s="507"/>
      <c r="AK809" s="506"/>
      <c r="AL809" s="506"/>
      <c r="AM809" s="506"/>
      <c r="AN809" s="506"/>
      <c r="AO809" s="506"/>
      <c r="AP809" s="506"/>
      <c r="AQ809" s="506"/>
      <c r="AR809" s="506"/>
      <c r="AS809" s="506"/>
      <c r="AT809" s="506"/>
      <c r="AU809" s="506"/>
      <c r="AV809" s="506"/>
      <c r="AW809" s="506"/>
      <c r="AX809" s="507"/>
      <c r="AY809" s="506"/>
      <c r="AZ809" s="506"/>
      <c r="BA809" s="506"/>
      <c r="BB809" s="506"/>
      <c r="BC809" s="506"/>
      <c r="BD809" s="506"/>
      <c r="BE809" s="506"/>
      <c r="BF809" s="506"/>
      <c r="BG809" s="506"/>
      <c r="BH809" s="506"/>
      <c r="BI809" s="506"/>
      <c r="BJ809" s="506"/>
      <c r="BK809" s="507"/>
      <c r="BL809" s="506"/>
      <c r="BM809" s="506"/>
      <c r="BN809" s="506"/>
      <c r="BO809" s="506"/>
      <c r="BP809" s="506"/>
      <c r="BQ809" s="506"/>
      <c r="BR809" s="506"/>
      <c r="BS809" s="506"/>
      <c r="BT809" s="506"/>
      <c r="BU809" s="506"/>
      <c r="BV809" s="506"/>
      <c r="BW809" s="506"/>
      <c r="BX809" s="506"/>
      <c r="BZ809" s="506"/>
      <c r="CA809" s="506"/>
      <c r="CD809" s="506"/>
      <c r="CE809" s="506"/>
    </row>
    <row r="810" spans="1:83" ht="11.25" customHeight="1">
      <c r="A810" s="506"/>
      <c r="B810" s="507"/>
      <c r="C810" s="507"/>
      <c r="D810" s="507"/>
      <c r="E810" s="506"/>
      <c r="F810" s="506"/>
      <c r="G810" s="506"/>
      <c r="H810" s="507"/>
      <c r="I810" s="506"/>
      <c r="J810" s="506"/>
      <c r="K810" s="506"/>
      <c r="L810" s="506"/>
      <c r="M810" s="506"/>
      <c r="N810" s="506"/>
      <c r="O810" s="506"/>
      <c r="P810" s="506"/>
      <c r="Q810" s="506"/>
      <c r="R810" s="506"/>
      <c r="S810" s="506"/>
      <c r="T810" s="506"/>
      <c r="U810" s="506"/>
      <c r="V810" s="506"/>
      <c r="W810" s="506"/>
      <c r="X810" s="506"/>
      <c r="Y810" s="506"/>
      <c r="Z810" s="506"/>
      <c r="AA810" s="506"/>
      <c r="AB810" s="506"/>
      <c r="AC810" s="506"/>
      <c r="AD810" s="506"/>
      <c r="AE810" s="506"/>
      <c r="AF810" s="506"/>
      <c r="AG810" s="506"/>
      <c r="AH810" s="506"/>
      <c r="AI810" s="506"/>
      <c r="AJ810" s="507"/>
      <c r="AK810" s="506"/>
      <c r="AL810" s="506"/>
      <c r="AM810" s="506"/>
      <c r="AN810" s="506"/>
      <c r="AO810" s="506"/>
      <c r="AP810" s="506"/>
      <c r="AQ810" s="506"/>
      <c r="AR810" s="506"/>
      <c r="AS810" s="506"/>
      <c r="AT810" s="506"/>
      <c r="AU810" s="506"/>
      <c r="AV810" s="506"/>
      <c r="AW810" s="506"/>
      <c r="AX810" s="507"/>
      <c r="AY810" s="506"/>
      <c r="AZ810" s="506"/>
      <c r="BA810" s="506"/>
      <c r="BB810" s="506"/>
      <c r="BC810" s="506"/>
      <c r="BD810" s="506"/>
      <c r="BE810" s="506"/>
      <c r="BF810" s="506"/>
      <c r="BG810" s="506"/>
      <c r="BH810" s="506"/>
      <c r="BI810" s="506"/>
      <c r="BJ810" s="506"/>
      <c r="BK810" s="507"/>
      <c r="BL810" s="506"/>
      <c r="BM810" s="506"/>
      <c r="BN810" s="506"/>
      <c r="BO810" s="506"/>
      <c r="BP810" s="506"/>
      <c r="BQ810" s="506"/>
      <c r="BR810" s="506"/>
      <c r="BS810" s="506"/>
      <c r="BT810" s="506"/>
      <c r="BU810" s="506"/>
      <c r="BV810" s="506"/>
      <c r="BW810" s="506"/>
      <c r="BX810" s="506"/>
      <c r="BZ810" s="506"/>
      <c r="CA810" s="506"/>
      <c r="CD810" s="506"/>
      <c r="CE810" s="506"/>
    </row>
    <row r="811" spans="1:83" ht="11.25" customHeight="1">
      <c r="A811" s="506"/>
      <c r="B811" s="507"/>
      <c r="C811" s="507"/>
      <c r="D811" s="507"/>
      <c r="E811" s="506"/>
      <c r="F811" s="506"/>
      <c r="G811" s="506"/>
      <c r="H811" s="507"/>
      <c r="I811" s="506"/>
      <c r="J811" s="506"/>
      <c r="K811" s="506"/>
      <c r="L811" s="506"/>
      <c r="M811" s="506"/>
      <c r="N811" s="506"/>
      <c r="O811" s="506"/>
      <c r="P811" s="506"/>
      <c r="Q811" s="506"/>
      <c r="R811" s="506"/>
      <c r="S811" s="506"/>
      <c r="T811" s="506"/>
      <c r="U811" s="506"/>
      <c r="V811" s="506"/>
      <c r="W811" s="506"/>
      <c r="X811" s="506"/>
      <c r="Y811" s="506"/>
      <c r="Z811" s="506"/>
      <c r="AA811" s="506"/>
      <c r="AB811" s="506"/>
      <c r="AC811" s="506"/>
      <c r="AD811" s="506"/>
      <c r="AE811" s="506"/>
      <c r="AF811" s="506"/>
      <c r="AG811" s="506"/>
      <c r="AH811" s="506"/>
      <c r="AI811" s="506"/>
      <c r="AJ811" s="507"/>
      <c r="AK811" s="506"/>
      <c r="AL811" s="506"/>
      <c r="AM811" s="506"/>
      <c r="AN811" s="506"/>
      <c r="AO811" s="506"/>
      <c r="AP811" s="506"/>
      <c r="AQ811" s="506"/>
      <c r="AR811" s="506"/>
      <c r="AS811" s="506"/>
      <c r="AT811" s="506"/>
      <c r="AU811" s="506"/>
      <c r="AV811" s="506"/>
      <c r="AW811" s="506"/>
      <c r="AX811" s="507"/>
      <c r="AY811" s="506"/>
      <c r="AZ811" s="506"/>
      <c r="BA811" s="506"/>
      <c r="BB811" s="506"/>
      <c r="BC811" s="506"/>
      <c r="BD811" s="506"/>
      <c r="BE811" s="506"/>
      <c r="BF811" s="506"/>
      <c r="BG811" s="506"/>
      <c r="BH811" s="506"/>
      <c r="BI811" s="506"/>
      <c r="BJ811" s="506"/>
      <c r="BK811" s="507"/>
      <c r="BL811" s="506"/>
      <c r="BM811" s="506"/>
      <c r="BN811" s="506"/>
      <c r="BO811" s="506"/>
      <c r="BP811" s="506"/>
      <c r="BQ811" s="506"/>
      <c r="BR811" s="506"/>
      <c r="BS811" s="506"/>
      <c r="BT811" s="506"/>
      <c r="BU811" s="506"/>
      <c r="BV811" s="506"/>
      <c r="BW811" s="506"/>
      <c r="BX811" s="506"/>
      <c r="BZ811" s="506"/>
      <c r="CA811" s="506"/>
      <c r="CD811" s="506"/>
      <c r="CE811" s="506"/>
    </row>
    <row r="812" spans="1:83" ht="11.25" customHeight="1">
      <c r="A812" s="506"/>
      <c r="B812" s="507"/>
      <c r="C812" s="507"/>
      <c r="D812" s="507"/>
      <c r="E812" s="506"/>
      <c r="F812" s="506"/>
      <c r="G812" s="506"/>
      <c r="H812" s="507"/>
      <c r="I812" s="506"/>
      <c r="J812" s="506"/>
      <c r="K812" s="506"/>
      <c r="L812" s="506"/>
      <c r="M812" s="506"/>
      <c r="N812" s="506"/>
      <c r="O812" s="506"/>
      <c r="P812" s="506"/>
      <c r="Q812" s="506"/>
      <c r="R812" s="506"/>
      <c r="S812" s="506"/>
      <c r="T812" s="506"/>
      <c r="U812" s="506"/>
      <c r="V812" s="506"/>
      <c r="W812" s="506"/>
      <c r="X812" s="506"/>
      <c r="Y812" s="506"/>
      <c r="Z812" s="506"/>
      <c r="AA812" s="506"/>
      <c r="AB812" s="506"/>
      <c r="AC812" s="506"/>
      <c r="AD812" s="506"/>
      <c r="AE812" s="506"/>
      <c r="AF812" s="506"/>
      <c r="AG812" s="506"/>
      <c r="AH812" s="506"/>
      <c r="AI812" s="506"/>
      <c r="AJ812" s="507"/>
      <c r="AK812" s="506"/>
      <c r="AL812" s="506"/>
      <c r="AM812" s="506"/>
      <c r="AN812" s="506"/>
      <c r="AO812" s="506"/>
      <c r="AP812" s="506"/>
      <c r="AQ812" s="506"/>
      <c r="AR812" s="506"/>
      <c r="AS812" s="506"/>
      <c r="AT812" s="506"/>
      <c r="AU812" s="506"/>
      <c r="AV812" s="506"/>
      <c r="AW812" s="506"/>
      <c r="AX812" s="507"/>
      <c r="AY812" s="506"/>
      <c r="AZ812" s="506"/>
      <c r="BA812" s="506"/>
      <c r="BB812" s="506"/>
      <c r="BC812" s="506"/>
      <c r="BD812" s="506"/>
      <c r="BE812" s="506"/>
      <c r="BF812" s="506"/>
      <c r="BG812" s="506"/>
      <c r="BH812" s="506"/>
      <c r="BI812" s="506"/>
      <c r="BJ812" s="506"/>
      <c r="BK812" s="507"/>
      <c r="BL812" s="506"/>
      <c r="BM812" s="506"/>
      <c r="BN812" s="506"/>
      <c r="BO812" s="506"/>
      <c r="BP812" s="506"/>
      <c r="BQ812" s="506"/>
      <c r="BR812" s="506"/>
      <c r="BS812" s="506"/>
      <c r="BT812" s="506"/>
      <c r="BU812" s="506"/>
      <c r="BV812" s="506"/>
      <c r="BW812" s="506"/>
      <c r="BX812" s="506"/>
      <c r="BZ812" s="506"/>
      <c r="CA812" s="506"/>
      <c r="CD812" s="506"/>
      <c r="CE812" s="506"/>
    </row>
    <row r="813" spans="1:83" ht="11.25" customHeight="1">
      <c r="A813" s="506"/>
      <c r="B813" s="507"/>
      <c r="C813" s="507"/>
      <c r="D813" s="507"/>
      <c r="E813" s="506"/>
      <c r="F813" s="506"/>
      <c r="G813" s="506"/>
      <c r="H813" s="507"/>
      <c r="I813" s="506"/>
      <c r="J813" s="506"/>
      <c r="K813" s="506"/>
      <c r="L813" s="506"/>
      <c r="M813" s="506"/>
      <c r="N813" s="506"/>
      <c r="O813" s="506"/>
      <c r="P813" s="506"/>
      <c r="Q813" s="506"/>
      <c r="R813" s="506"/>
      <c r="S813" s="506"/>
      <c r="T813" s="506"/>
      <c r="U813" s="506"/>
      <c r="V813" s="506"/>
      <c r="W813" s="506"/>
      <c r="X813" s="506"/>
      <c r="Y813" s="506"/>
      <c r="Z813" s="506"/>
      <c r="AA813" s="506"/>
      <c r="AB813" s="506"/>
      <c r="AC813" s="506"/>
      <c r="AD813" s="506"/>
      <c r="AE813" s="506"/>
      <c r="AF813" s="506"/>
      <c r="AG813" s="506"/>
      <c r="AH813" s="506"/>
      <c r="AI813" s="506"/>
      <c r="AJ813" s="507"/>
      <c r="AK813" s="506"/>
      <c r="AL813" s="506"/>
      <c r="AM813" s="506"/>
      <c r="AN813" s="506"/>
      <c r="AO813" s="506"/>
      <c r="AP813" s="506"/>
      <c r="AQ813" s="506"/>
      <c r="AR813" s="506"/>
      <c r="AS813" s="506"/>
      <c r="AT813" s="506"/>
      <c r="AU813" s="506"/>
      <c r="AV813" s="506"/>
      <c r="AW813" s="506"/>
      <c r="AX813" s="507"/>
      <c r="AY813" s="506"/>
      <c r="AZ813" s="506"/>
      <c r="BA813" s="506"/>
      <c r="BB813" s="506"/>
      <c r="BC813" s="506"/>
      <c r="BD813" s="506"/>
      <c r="BE813" s="506"/>
      <c r="BF813" s="506"/>
      <c r="BG813" s="506"/>
      <c r="BH813" s="506"/>
      <c r="BI813" s="506"/>
      <c r="BJ813" s="506"/>
      <c r="BK813" s="507"/>
      <c r="BL813" s="506"/>
      <c r="BM813" s="506"/>
      <c r="BN813" s="506"/>
      <c r="BO813" s="506"/>
      <c r="BP813" s="506"/>
      <c r="BQ813" s="506"/>
      <c r="BR813" s="506"/>
      <c r="BS813" s="506"/>
      <c r="BT813" s="506"/>
      <c r="BU813" s="506"/>
      <c r="BV813" s="506"/>
      <c r="BW813" s="506"/>
      <c r="BX813" s="506"/>
      <c r="BZ813" s="506"/>
      <c r="CA813" s="506"/>
      <c r="CD813" s="506"/>
      <c r="CE813" s="506"/>
    </row>
    <row r="814" spans="1:83" ht="11.25" customHeight="1">
      <c r="A814" s="506"/>
      <c r="B814" s="507"/>
      <c r="C814" s="507"/>
      <c r="D814" s="507"/>
      <c r="E814" s="506"/>
      <c r="F814" s="506"/>
      <c r="G814" s="506"/>
      <c r="H814" s="507"/>
      <c r="I814" s="506"/>
      <c r="J814" s="506"/>
      <c r="K814" s="506"/>
      <c r="L814" s="506"/>
      <c r="M814" s="506"/>
      <c r="N814" s="506"/>
      <c r="O814" s="506"/>
      <c r="P814" s="506"/>
      <c r="Q814" s="506"/>
      <c r="R814" s="506"/>
      <c r="S814" s="506"/>
      <c r="T814" s="506"/>
      <c r="U814" s="506"/>
      <c r="V814" s="506"/>
      <c r="W814" s="506"/>
      <c r="X814" s="506"/>
      <c r="Y814" s="506"/>
      <c r="Z814" s="506"/>
      <c r="AA814" s="506"/>
      <c r="AB814" s="506"/>
      <c r="AC814" s="506"/>
      <c r="AD814" s="506"/>
      <c r="AE814" s="506"/>
      <c r="AF814" s="506"/>
      <c r="AG814" s="506"/>
      <c r="AH814" s="506"/>
      <c r="AI814" s="506"/>
      <c r="AJ814" s="507"/>
      <c r="AK814" s="506"/>
      <c r="AL814" s="506"/>
      <c r="AM814" s="506"/>
      <c r="AN814" s="506"/>
      <c r="AO814" s="506"/>
      <c r="AP814" s="506"/>
      <c r="AQ814" s="506"/>
      <c r="AR814" s="506"/>
      <c r="AS814" s="506"/>
      <c r="AT814" s="506"/>
      <c r="AU814" s="506"/>
      <c r="AV814" s="506"/>
      <c r="AW814" s="506"/>
      <c r="AX814" s="507"/>
      <c r="AY814" s="506"/>
      <c r="AZ814" s="506"/>
      <c r="BA814" s="506"/>
      <c r="BB814" s="506"/>
      <c r="BC814" s="506"/>
      <c r="BD814" s="506"/>
      <c r="BE814" s="506"/>
      <c r="BF814" s="506"/>
      <c r="BG814" s="506"/>
      <c r="BH814" s="506"/>
      <c r="BI814" s="506"/>
      <c r="BJ814" s="506"/>
      <c r="BK814" s="507"/>
      <c r="BL814" s="506"/>
      <c r="BM814" s="506"/>
      <c r="BN814" s="506"/>
      <c r="BO814" s="506"/>
      <c r="BP814" s="506"/>
      <c r="BQ814" s="506"/>
      <c r="BR814" s="506"/>
      <c r="BS814" s="506"/>
      <c r="BT814" s="506"/>
      <c r="BU814" s="506"/>
      <c r="BV814" s="506"/>
      <c r="BW814" s="506"/>
      <c r="BX814" s="506"/>
      <c r="BZ814" s="506"/>
      <c r="CA814" s="506"/>
      <c r="CD814" s="506"/>
      <c r="CE814" s="506"/>
    </row>
    <row r="815" spans="1:83" ht="11.25" customHeight="1">
      <c r="A815" s="506"/>
      <c r="B815" s="507"/>
      <c r="C815" s="507"/>
      <c r="D815" s="507"/>
      <c r="E815" s="506"/>
      <c r="F815" s="506"/>
      <c r="G815" s="506"/>
      <c r="H815" s="507"/>
      <c r="I815" s="506"/>
      <c r="J815" s="506"/>
      <c r="K815" s="506"/>
      <c r="L815" s="506"/>
      <c r="M815" s="506"/>
      <c r="N815" s="506"/>
      <c r="O815" s="506"/>
      <c r="P815" s="506"/>
      <c r="Q815" s="506"/>
      <c r="R815" s="506"/>
      <c r="S815" s="506"/>
      <c r="T815" s="506"/>
      <c r="U815" s="506"/>
      <c r="V815" s="506"/>
      <c r="W815" s="506"/>
      <c r="X815" s="506"/>
      <c r="Y815" s="506"/>
      <c r="Z815" s="506"/>
      <c r="AA815" s="506"/>
      <c r="AB815" s="506"/>
      <c r="AC815" s="506"/>
      <c r="AD815" s="506"/>
      <c r="AE815" s="506"/>
      <c r="AF815" s="506"/>
      <c r="AG815" s="506"/>
      <c r="AH815" s="506"/>
      <c r="AI815" s="506"/>
      <c r="AJ815" s="507"/>
      <c r="AK815" s="506"/>
      <c r="AL815" s="506"/>
      <c r="AM815" s="506"/>
      <c r="AN815" s="506"/>
      <c r="AO815" s="506"/>
      <c r="AP815" s="506"/>
      <c r="AQ815" s="506"/>
      <c r="AR815" s="506"/>
      <c r="AS815" s="506"/>
      <c r="AT815" s="506"/>
      <c r="AU815" s="506"/>
      <c r="AV815" s="506"/>
      <c r="AW815" s="506"/>
      <c r="AX815" s="507"/>
      <c r="AY815" s="506"/>
      <c r="AZ815" s="506"/>
      <c r="BA815" s="506"/>
      <c r="BB815" s="506"/>
      <c r="BC815" s="506"/>
      <c r="BD815" s="506"/>
      <c r="BE815" s="506"/>
      <c r="BF815" s="506"/>
      <c r="BG815" s="506"/>
      <c r="BH815" s="506"/>
      <c r="BI815" s="506"/>
      <c r="BJ815" s="506"/>
      <c r="BK815" s="507"/>
      <c r="BL815" s="506"/>
      <c r="BM815" s="506"/>
      <c r="BN815" s="506"/>
      <c r="BO815" s="506"/>
      <c r="BP815" s="506"/>
      <c r="BQ815" s="506"/>
      <c r="BR815" s="506"/>
      <c r="BS815" s="506"/>
      <c r="BT815" s="506"/>
      <c r="BU815" s="506"/>
      <c r="BV815" s="506"/>
      <c r="BW815" s="506"/>
      <c r="BX815" s="506"/>
      <c r="BZ815" s="506"/>
      <c r="CA815" s="506"/>
      <c r="CD815" s="506"/>
      <c r="CE815" s="506"/>
    </row>
    <row r="816" spans="1:83" ht="11.25" customHeight="1">
      <c r="A816" s="506"/>
      <c r="B816" s="507"/>
      <c r="C816" s="507"/>
      <c r="D816" s="507"/>
      <c r="E816" s="506"/>
      <c r="F816" s="506"/>
      <c r="G816" s="506"/>
      <c r="H816" s="507"/>
      <c r="I816" s="506"/>
      <c r="J816" s="506"/>
      <c r="K816" s="506"/>
      <c r="L816" s="506"/>
      <c r="M816" s="506"/>
      <c r="N816" s="506"/>
      <c r="O816" s="506"/>
      <c r="P816" s="506"/>
      <c r="Q816" s="506"/>
      <c r="R816" s="506"/>
      <c r="S816" s="506"/>
      <c r="T816" s="506"/>
      <c r="U816" s="506"/>
      <c r="V816" s="506"/>
      <c r="W816" s="506"/>
      <c r="X816" s="506"/>
      <c r="Y816" s="506"/>
      <c r="Z816" s="506"/>
      <c r="AA816" s="506"/>
      <c r="AB816" s="506"/>
      <c r="AC816" s="506"/>
      <c r="AD816" s="506"/>
      <c r="AE816" s="506"/>
      <c r="AF816" s="506"/>
      <c r="AG816" s="506"/>
      <c r="AH816" s="506"/>
      <c r="AI816" s="506"/>
      <c r="AJ816" s="507"/>
      <c r="AK816" s="506"/>
      <c r="AL816" s="506"/>
      <c r="AM816" s="506"/>
      <c r="AN816" s="506"/>
      <c r="AO816" s="506"/>
      <c r="AP816" s="506"/>
      <c r="AQ816" s="506"/>
      <c r="AR816" s="506"/>
      <c r="AS816" s="506"/>
      <c r="AT816" s="506"/>
      <c r="AU816" s="506"/>
      <c r="AV816" s="506"/>
      <c r="AW816" s="506"/>
      <c r="AX816" s="507"/>
      <c r="AY816" s="506"/>
      <c r="AZ816" s="506"/>
      <c r="BA816" s="506"/>
      <c r="BB816" s="506"/>
      <c r="BC816" s="506"/>
      <c r="BD816" s="506"/>
      <c r="BE816" s="506"/>
      <c r="BF816" s="506"/>
      <c r="BG816" s="506"/>
      <c r="BH816" s="506"/>
      <c r="BI816" s="506"/>
      <c r="BJ816" s="506"/>
      <c r="BK816" s="507"/>
      <c r="BL816" s="506"/>
      <c r="BM816" s="506"/>
      <c r="BN816" s="506"/>
      <c r="BO816" s="506"/>
      <c r="BP816" s="506"/>
      <c r="BQ816" s="506"/>
      <c r="BR816" s="506"/>
      <c r="BS816" s="506"/>
      <c r="BT816" s="506"/>
      <c r="BU816" s="506"/>
      <c r="BV816" s="506"/>
      <c r="BW816" s="506"/>
      <c r="BX816" s="506"/>
      <c r="BZ816" s="506"/>
      <c r="CA816" s="506"/>
      <c r="CD816" s="506"/>
      <c r="CE816" s="506"/>
    </row>
    <row r="817" spans="1:83" ht="11.25" customHeight="1">
      <c r="A817" s="506"/>
      <c r="B817" s="507"/>
      <c r="C817" s="507"/>
      <c r="D817" s="507"/>
      <c r="E817" s="506"/>
      <c r="F817" s="506"/>
      <c r="G817" s="506"/>
      <c r="H817" s="507"/>
      <c r="I817" s="506"/>
      <c r="J817" s="506"/>
      <c r="K817" s="506"/>
      <c r="L817" s="506"/>
      <c r="M817" s="506"/>
      <c r="N817" s="506"/>
      <c r="O817" s="506"/>
      <c r="P817" s="506"/>
      <c r="Q817" s="506"/>
      <c r="R817" s="506"/>
      <c r="S817" s="506"/>
      <c r="T817" s="506"/>
      <c r="U817" s="506"/>
      <c r="V817" s="506"/>
      <c r="W817" s="506"/>
      <c r="X817" s="506"/>
      <c r="Y817" s="506"/>
      <c r="Z817" s="506"/>
      <c r="AA817" s="506"/>
      <c r="AB817" s="506"/>
      <c r="AC817" s="506"/>
      <c r="AD817" s="506"/>
      <c r="AE817" s="506"/>
      <c r="AF817" s="506"/>
      <c r="AG817" s="506"/>
      <c r="AH817" s="506"/>
      <c r="AI817" s="506"/>
      <c r="AJ817" s="507"/>
      <c r="AK817" s="506"/>
      <c r="AL817" s="506"/>
      <c r="AM817" s="506"/>
      <c r="AN817" s="506"/>
      <c r="AO817" s="506"/>
      <c r="AP817" s="506"/>
      <c r="AQ817" s="506"/>
      <c r="AR817" s="506"/>
      <c r="AS817" s="506"/>
      <c r="AT817" s="506"/>
      <c r="AU817" s="506"/>
      <c r="AV817" s="506"/>
      <c r="AW817" s="506"/>
      <c r="AX817" s="507"/>
      <c r="AY817" s="506"/>
      <c r="AZ817" s="506"/>
      <c r="BA817" s="506"/>
      <c r="BB817" s="506"/>
      <c r="BC817" s="506"/>
      <c r="BD817" s="506"/>
      <c r="BE817" s="506"/>
      <c r="BF817" s="506"/>
      <c r="BG817" s="506"/>
      <c r="BH817" s="506"/>
      <c r="BI817" s="506"/>
      <c r="BJ817" s="506"/>
      <c r="BK817" s="507"/>
      <c r="BL817" s="506"/>
      <c r="BM817" s="506"/>
      <c r="BN817" s="506"/>
      <c r="BO817" s="506"/>
      <c r="BP817" s="506"/>
      <c r="BQ817" s="506"/>
      <c r="BR817" s="506"/>
      <c r="BS817" s="506"/>
      <c r="BT817" s="506"/>
      <c r="BU817" s="506"/>
      <c r="BV817" s="506"/>
      <c r="BW817" s="506"/>
      <c r="BX817" s="506"/>
      <c r="BZ817" s="506"/>
      <c r="CA817" s="506"/>
      <c r="CD817" s="506"/>
      <c r="CE817" s="506"/>
    </row>
    <row r="818" spans="1:83" ht="11.25" customHeight="1">
      <c r="A818" s="506"/>
      <c r="B818" s="507"/>
      <c r="C818" s="507"/>
      <c r="D818" s="507"/>
      <c r="E818" s="506"/>
      <c r="F818" s="506"/>
      <c r="G818" s="506"/>
      <c r="H818" s="507"/>
      <c r="I818" s="506"/>
      <c r="J818" s="506"/>
      <c r="K818" s="506"/>
      <c r="L818" s="506"/>
      <c r="M818" s="506"/>
      <c r="N818" s="506"/>
      <c r="O818" s="506"/>
      <c r="P818" s="506"/>
      <c r="Q818" s="506"/>
      <c r="R818" s="506"/>
      <c r="S818" s="506"/>
      <c r="T818" s="506"/>
      <c r="U818" s="506"/>
      <c r="V818" s="506"/>
      <c r="W818" s="506"/>
      <c r="X818" s="506"/>
      <c r="Y818" s="506"/>
      <c r="Z818" s="506"/>
      <c r="AA818" s="506"/>
      <c r="AB818" s="506"/>
      <c r="AC818" s="506"/>
      <c r="AD818" s="506"/>
      <c r="AE818" s="506"/>
      <c r="AF818" s="506"/>
      <c r="AG818" s="506"/>
      <c r="AH818" s="506"/>
      <c r="AI818" s="506"/>
      <c r="AJ818" s="507"/>
      <c r="AK818" s="506"/>
      <c r="AL818" s="506"/>
      <c r="AM818" s="506"/>
      <c r="AN818" s="506"/>
      <c r="AO818" s="506"/>
      <c r="AP818" s="506"/>
      <c r="AQ818" s="506"/>
      <c r="AR818" s="506"/>
      <c r="AS818" s="506"/>
      <c r="AT818" s="506"/>
      <c r="AU818" s="506"/>
      <c r="AV818" s="506"/>
      <c r="AW818" s="506"/>
      <c r="AX818" s="507"/>
      <c r="AY818" s="506"/>
      <c r="AZ818" s="506"/>
      <c r="BA818" s="506"/>
      <c r="BB818" s="506"/>
      <c r="BC818" s="506"/>
      <c r="BD818" s="506"/>
      <c r="BE818" s="506"/>
      <c r="BF818" s="506"/>
      <c r="BG818" s="506"/>
      <c r="BH818" s="506"/>
      <c r="BI818" s="506"/>
      <c r="BJ818" s="506"/>
      <c r="BK818" s="507"/>
      <c r="BL818" s="506"/>
      <c r="BM818" s="506"/>
      <c r="BN818" s="506"/>
      <c r="BO818" s="506"/>
      <c r="BP818" s="506"/>
      <c r="BQ818" s="506"/>
      <c r="BR818" s="506"/>
      <c r="BS818" s="506"/>
      <c r="BT818" s="506"/>
      <c r="BU818" s="506"/>
      <c r="BV818" s="506"/>
      <c r="BW818" s="506"/>
      <c r="BX818" s="506"/>
      <c r="BZ818" s="506"/>
      <c r="CA818" s="506"/>
      <c r="CD818" s="506"/>
      <c r="CE818" s="506"/>
    </row>
    <row r="819" spans="1:83" ht="11.25" customHeight="1">
      <c r="A819" s="506"/>
      <c r="B819" s="507"/>
      <c r="C819" s="507"/>
      <c r="D819" s="507"/>
      <c r="E819" s="506"/>
      <c r="F819" s="506"/>
      <c r="G819" s="506"/>
      <c r="H819" s="507"/>
      <c r="I819" s="506"/>
      <c r="J819" s="506"/>
      <c r="K819" s="506"/>
      <c r="L819" s="506"/>
      <c r="M819" s="506"/>
      <c r="N819" s="506"/>
      <c r="O819" s="506"/>
      <c r="P819" s="506"/>
      <c r="Q819" s="506"/>
      <c r="R819" s="506"/>
      <c r="S819" s="506"/>
      <c r="T819" s="506"/>
      <c r="U819" s="506"/>
      <c r="V819" s="506"/>
      <c r="W819" s="506"/>
      <c r="X819" s="506"/>
      <c r="Y819" s="506"/>
      <c r="Z819" s="506"/>
      <c r="AA819" s="506"/>
      <c r="AB819" s="506"/>
      <c r="AC819" s="506"/>
      <c r="AD819" s="506"/>
      <c r="AE819" s="506"/>
      <c r="AF819" s="506"/>
      <c r="AG819" s="506"/>
      <c r="AH819" s="506"/>
      <c r="AI819" s="506"/>
      <c r="AJ819" s="507"/>
      <c r="AK819" s="506"/>
      <c r="AL819" s="506"/>
      <c r="AM819" s="506"/>
      <c r="AN819" s="506"/>
      <c r="AO819" s="506"/>
      <c r="AP819" s="506"/>
      <c r="AQ819" s="506"/>
      <c r="AR819" s="506"/>
      <c r="AS819" s="506"/>
      <c r="AT819" s="506"/>
      <c r="AU819" s="506"/>
      <c r="AV819" s="506"/>
      <c r="AW819" s="506"/>
      <c r="AX819" s="507"/>
      <c r="AY819" s="506"/>
      <c r="AZ819" s="506"/>
      <c r="BA819" s="506"/>
      <c r="BB819" s="506"/>
      <c r="BC819" s="506"/>
      <c r="BD819" s="506"/>
      <c r="BE819" s="506"/>
      <c r="BF819" s="506"/>
      <c r="BG819" s="506"/>
      <c r="BH819" s="506"/>
      <c r="BI819" s="506"/>
      <c r="BJ819" s="506"/>
      <c r="BK819" s="507"/>
      <c r="BL819" s="506"/>
      <c r="BM819" s="506"/>
      <c r="BN819" s="506"/>
      <c r="BO819" s="506"/>
      <c r="BP819" s="506"/>
      <c r="BQ819" s="506"/>
      <c r="BR819" s="506"/>
      <c r="BS819" s="506"/>
      <c r="BT819" s="506"/>
      <c r="BU819" s="506"/>
      <c r="BV819" s="506"/>
      <c r="BW819" s="506"/>
      <c r="BX819" s="506"/>
      <c r="BZ819" s="506"/>
      <c r="CA819" s="506"/>
      <c r="CD819" s="506"/>
      <c r="CE819" s="506"/>
    </row>
    <row r="820" spans="1:83" ht="11.25" customHeight="1">
      <c r="A820" s="506"/>
      <c r="B820" s="507"/>
      <c r="C820" s="507"/>
      <c r="D820" s="507"/>
      <c r="E820" s="506"/>
      <c r="F820" s="506"/>
      <c r="G820" s="506"/>
      <c r="H820" s="507"/>
      <c r="I820" s="506"/>
      <c r="J820" s="506"/>
      <c r="K820" s="506"/>
      <c r="L820" s="506"/>
      <c r="M820" s="506"/>
      <c r="N820" s="506"/>
      <c r="O820" s="506"/>
      <c r="P820" s="506"/>
      <c r="Q820" s="506"/>
      <c r="R820" s="506"/>
      <c r="S820" s="506"/>
      <c r="T820" s="506"/>
      <c r="U820" s="506"/>
      <c r="V820" s="506"/>
      <c r="W820" s="506"/>
      <c r="X820" s="506"/>
      <c r="Y820" s="506"/>
      <c r="Z820" s="506"/>
      <c r="AA820" s="506"/>
      <c r="AB820" s="506"/>
      <c r="AC820" s="506"/>
      <c r="AD820" s="506"/>
      <c r="AE820" s="506"/>
      <c r="AF820" s="506"/>
      <c r="AG820" s="506"/>
      <c r="AH820" s="506"/>
      <c r="AI820" s="506"/>
      <c r="AJ820" s="507"/>
      <c r="AK820" s="506"/>
      <c r="AL820" s="506"/>
      <c r="AM820" s="506"/>
      <c r="AN820" s="506"/>
      <c r="AO820" s="506"/>
      <c r="AP820" s="506"/>
      <c r="AQ820" s="506"/>
      <c r="AR820" s="506"/>
      <c r="AS820" s="506"/>
      <c r="AT820" s="506"/>
      <c r="AU820" s="506"/>
      <c r="AV820" s="506"/>
      <c r="AW820" s="506"/>
      <c r="AX820" s="507"/>
      <c r="AY820" s="506"/>
      <c r="AZ820" s="506"/>
      <c r="BA820" s="506"/>
      <c r="BB820" s="506"/>
      <c r="BC820" s="506"/>
      <c r="BD820" s="506"/>
      <c r="BE820" s="506"/>
      <c r="BF820" s="506"/>
      <c r="BG820" s="506"/>
      <c r="BH820" s="506"/>
      <c r="BI820" s="506"/>
      <c r="BJ820" s="506"/>
      <c r="BK820" s="507"/>
      <c r="BL820" s="506"/>
      <c r="BM820" s="506"/>
      <c r="BN820" s="506"/>
      <c r="BO820" s="506"/>
      <c r="BP820" s="506"/>
      <c r="BQ820" s="506"/>
      <c r="BR820" s="506"/>
      <c r="BS820" s="506"/>
      <c r="BT820" s="506"/>
      <c r="BU820" s="506"/>
      <c r="BV820" s="506"/>
      <c r="BW820" s="506"/>
      <c r="BX820" s="506"/>
      <c r="BZ820" s="506"/>
      <c r="CA820" s="506"/>
      <c r="CD820" s="506"/>
      <c r="CE820" s="506"/>
    </row>
    <row r="821" spans="1:83" ht="11.25" customHeight="1">
      <c r="A821" s="506"/>
      <c r="B821" s="507"/>
      <c r="C821" s="507"/>
      <c r="D821" s="507"/>
      <c r="E821" s="506"/>
      <c r="F821" s="506"/>
      <c r="G821" s="506"/>
      <c r="H821" s="507"/>
      <c r="I821" s="506"/>
      <c r="J821" s="506"/>
      <c r="K821" s="506"/>
      <c r="L821" s="506"/>
      <c r="M821" s="506"/>
      <c r="N821" s="506"/>
      <c r="O821" s="506"/>
      <c r="P821" s="506"/>
      <c r="Q821" s="506"/>
      <c r="R821" s="506"/>
      <c r="S821" s="506"/>
      <c r="T821" s="506"/>
      <c r="U821" s="506"/>
      <c r="V821" s="506"/>
      <c r="W821" s="506"/>
      <c r="X821" s="506"/>
      <c r="Y821" s="506"/>
      <c r="Z821" s="506"/>
      <c r="AA821" s="506"/>
      <c r="AB821" s="506"/>
      <c r="AC821" s="506"/>
      <c r="AD821" s="506"/>
      <c r="AE821" s="506"/>
      <c r="AF821" s="506"/>
      <c r="AG821" s="506"/>
      <c r="AH821" s="506"/>
      <c r="AI821" s="506"/>
      <c r="AJ821" s="507"/>
      <c r="AK821" s="506"/>
      <c r="AL821" s="506"/>
      <c r="AM821" s="506"/>
      <c r="AN821" s="506"/>
      <c r="AO821" s="506"/>
      <c r="AP821" s="506"/>
      <c r="AQ821" s="506"/>
      <c r="AR821" s="506"/>
      <c r="AS821" s="506"/>
      <c r="AT821" s="506"/>
      <c r="AU821" s="506"/>
      <c r="AV821" s="506"/>
      <c r="AW821" s="506"/>
      <c r="AX821" s="507"/>
      <c r="AY821" s="506"/>
      <c r="AZ821" s="506"/>
      <c r="BA821" s="506"/>
      <c r="BB821" s="506"/>
      <c r="BC821" s="506"/>
      <c r="BD821" s="506"/>
      <c r="BE821" s="506"/>
      <c r="BF821" s="506"/>
      <c r="BG821" s="506"/>
      <c r="BH821" s="506"/>
      <c r="BI821" s="506"/>
      <c r="BJ821" s="506"/>
      <c r="BK821" s="507"/>
      <c r="BL821" s="506"/>
      <c r="BM821" s="506"/>
      <c r="BN821" s="506"/>
      <c r="BO821" s="506"/>
      <c r="BP821" s="506"/>
      <c r="BQ821" s="506"/>
      <c r="BR821" s="506"/>
      <c r="BS821" s="506"/>
      <c r="BT821" s="506"/>
      <c r="BU821" s="506"/>
      <c r="BV821" s="506"/>
      <c r="BW821" s="506"/>
      <c r="BX821" s="506"/>
      <c r="BZ821" s="506"/>
      <c r="CA821" s="506"/>
      <c r="CD821" s="506"/>
      <c r="CE821" s="506"/>
    </row>
    <row r="822" spans="1:83" ht="11.25" customHeight="1">
      <c r="A822" s="506"/>
      <c r="B822" s="507"/>
      <c r="C822" s="507"/>
      <c r="D822" s="507"/>
      <c r="E822" s="506"/>
      <c r="F822" s="506"/>
      <c r="G822" s="506"/>
      <c r="H822" s="507"/>
      <c r="I822" s="506"/>
      <c r="J822" s="506"/>
      <c r="K822" s="506"/>
      <c r="L822" s="506"/>
      <c r="M822" s="506"/>
      <c r="N822" s="506"/>
      <c r="O822" s="506"/>
      <c r="P822" s="506"/>
      <c r="Q822" s="506"/>
      <c r="R822" s="506"/>
      <c r="S822" s="506"/>
      <c r="T822" s="506"/>
      <c r="U822" s="506"/>
      <c r="V822" s="506"/>
      <c r="W822" s="506"/>
      <c r="X822" s="506"/>
      <c r="Y822" s="506"/>
      <c r="Z822" s="506"/>
      <c r="AA822" s="506"/>
      <c r="AB822" s="506"/>
      <c r="AC822" s="506"/>
      <c r="AD822" s="506"/>
      <c r="AE822" s="506"/>
      <c r="AF822" s="506"/>
      <c r="AG822" s="506"/>
      <c r="AH822" s="506"/>
      <c r="AI822" s="506"/>
      <c r="AJ822" s="507"/>
      <c r="AK822" s="506"/>
      <c r="AL822" s="506"/>
      <c r="AM822" s="506"/>
      <c r="AN822" s="506"/>
      <c r="AO822" s="506"/>
      <c r="AP822" s="506"/>
      <c r="AQ822" s="506"/>
      <c r="AR822" s="506"/>
      <c r="AS822" s="506"/>
      <c r="AT822" s="506"/>
      <c r="AU822" s="506"/>
      <c r="AV822" s="506"/>
      <c r="AW822" s="506"/>
      <c r="AX822" s="507"/>
      <c r="AY822" s="506"/>
      <c r="AZ822" s="506"/>
      <c r="BA822" s="506"/>
      <c r="BB822" s="506"/>
      <c r="BC822" s="506"/>
      <c r="BD822" s="506"/>
      <c r="BE822" s="506"/>
      <c r="BF822" s="506"/>
      <c r="BG822" s="506"/>
      <c r="BH822" s="506"/>
      <c r="BI822" s="506"/>
      <c r="BJ822" s="506"/>
      <c r="BK822" s="507"/>
      <c r="BL822" s="506"/>
      <c r="BM822" s="506"/>
      <c r="BN822" s="506"/>
      <c r="BO822" s="506"/>
      <c r="BP822" s="506"/>
      <c r="BQ822" s="506"/>
      <c r="BR822" s="506"/>
      <c r="BS822" s="506"/>
      <c r="BT822" s="506"/>
      <c r="BU822" s="506"/>
      <c r="BV822" s="506"/>
      <c r="BW822" s="506"/>
      <c r="BX822" s="506"/>
      <c r="BZ822" s="506"/>
      <c r="CA822" s="506"/>
      <c r="CD822" s="506"/>
      <c r="CE822" s="506"/>
    </row>
    <row r="823" spans="1:83" ht="11.25" customHeight="1">
      <c r="A823" s="506"/>
      <c r="B823" s="507"/>
      <c r="C823" s="507"/>
      <c r="D823" s="507"/>
      <c r="E823" s="506"/>
      <c r="F823" s="506"/>
      <c r="G823" s="506"/>
      <c r="H823" s="507"/>
      <c r="I823" s="506"/>
      <c r="J823" s="506"/>
      <c r="K823" s="506"/>
      <c r="L823" s="506"/>
      <c r="M823" s="506"/>
      <c r="N823" s="506"/>
      <c r="O823" s="506"/>
      <c r="P823" s="506"/>
      <c r="Q823" s="506"/>
      <c r="R823" s="506"/>
      <c r="S823" s="506"/>
      <c r="T823" s="506"/>
      <c r="U823" s="506"/>
      <c r="V823" s="506"/>
      <c r="W823" s="506"/>
      <c r="X823" s="506"/>
      <c r="Y823" s="506"/>
      <c r="Z823" s="506"/>
      <c r="AA823" s="506"/>
      <c r="AB823" s="506"/>
      <c r="AC823" s="506"/>
      <c r="AD823" s="506"/>
      <c r="AE823" s="506"/>
      <c r="AF823" s="506"/>
      <c r="AG823" s="506"/>
      <c r="AH823" s="506"/>
      <c r="AI823" s="506"/>
      <c r="AJ823" s="507"/>
      <c r="AK823" s="506"/>
      <c r="AL823" s="506"/>
      <c r="AM823" s="506"/>
      <c r="AN823" s="506"/>
      <c r="AO823" s="506"/>
      <c r="AP823" s="506"/>
      <c r="AQ823" s="506"/>
      <c r="AR823" s="506"/>
      <c r="AS823" s="506"/>
      <c r="AT823" s="506"/>
      <c r="AU823" s="506"/>
      <c r="AV823" s="506"/>
      <c r="AW823" s="506"/>
      <c r="AX823" s="507"/>
      <c r="AY823" s="506"/>
      <c r="AZ823" s="506"/>
      <c r="BA823" s="506"/>
      <c r="BB823" s="506"/>
      <c r="BC823" s="506"/>
      <c r="BD823" s="506"/>
      <c r="BE823" s="506"/>
      <c r="BF823" s="506"/>
      <c r="BG823" s="506"/>
      <c r="BH823" s="506"/>
      <c r="BI823" s="506"/>
      <c r="BJ823" s="506"/>
      <c r="BK823" s="507"/>
      <c r="BL823" s="506"/>
      <c r="BM823" s="506"/>
      <c r="BN823" s="506"/>
      <c r="BO823" s="506"/>
      <c r="BP823" s="506"/>
      <c r="BQ823" s="506"/>
      <c r="BR823" s="506"/>
      <c r="BS823" s="506"/>
      <c r="BT823" s="506"/>
      <c r="BU823" s="506"/>
      <c r="BV823" s="506"/>
      <c r="BW823" s="506"/>
      <c r="BX823" s="506"/>
      <c r="BZ823" s="506"/>
      <c r="CA823" s="506"/>
      <c r="CD823" s="506"/>
      <c r="CE823" s="506"/>
    </row>
    <row r="824" spans="1:83" ht="11.25" customHeight="1">
      <c r="A824" s="506"/>
      <c r="B824" s="507"/>
      <c r="C824" s="507"/>
      <c r="D824" s="507"/>
      <c r="E824" s="506"/>
      <c r="F824" s="506"/>
      <c r="G824" s="506"/>
      <c r="H824" s="507"/>
      <c r="I824" s="506"/>
      <c r="J824" s="506"/>
      <c r="K824" s="506"/>
      <c r="L824" s="506"/>
      <c r="M824" s="506"/>
      <c r="N824" s="506"/>
      <c r="O824" s="506"/>
      <c r="P824" s="506"/>
      <c r="Q824" s="506"/>
      <c r="R824" s="506"/>
      <c r="S824" s="506"/>
      <c r="T824" s="506"/>
      <c r="U824" s="506"/>
      <c r="V824" s="506"/>
      <c r="W824" s="506"/>
      <c r="X824" s="506"/>
      <c r="Y824" s="506"/>
      <c r="Z824" s="506"/>
      <c r="AA824" s="506"/>
      <c r="AB824" s="506"/>
      <c r="AC824" s="506"/>
      <c r="AD824" s="506"/>
      <c r="AE824" s="506"/>
      <c r="AF824" s="506"/>
      <c r="AG824" s="506"/>
      <c r="AH824" s="506"/>
      <c r="AI824" s="506"/>
      <c r="AJ824" s="507"/>
      <c r="AK824" s="506"/>
      <c r="AL824" s="506"/>
      <c r="AM824" s="506"/>
      <c r="AN824" s="506"/>
      <c r="AO824" s="506"/>
      <c r="AP824" s="506"/>
      <c r="AQ824" s="506"/>
      <c r="AR824" s="506"/>
      <c r="AS824" s="506"/>
      <c r="AT824" s="506"/>
      <c r="AU824" s="506"/>
      <c r="AV824" s="506"/>
      <c r="AW824" s="506"/>
      <c r="AX824" s="507"/>
      <c r="AY824" s="506"/>
      <c r="AZ824" s="506"/>
      <c r="BA824" s="506"/>
      <c r="BB824" s="506"/>
      <c r="BC824" s="506"/>
      <c r="BD824" s="506"/>
      <c r="BE824" s="506"/>
      <c r="BF824" s="506"/>
      <c r="BG824" s="506"/>
      <c r="BH824" s="506"/>
      <c r="BI824" s="506"/>
      <c r="BJ824" s="506"/>
      <c r="BK824" s="507"/>
      <c r="BL824" s="506"/>
      <c r="BM824" s="506"/>
      <c r="BN824" s="506"/>
      <c r="BO824" s="506"/>
      <c r="BP824" s="506"/>
      <c r="BQ824" s="506"/>
      <c r="BR824" s="506"/>
      <c r="BS824" s="506"/>
      <c r="BT824" s="506"/>
      <c r="BU824" s="506"/>
      <c r="BV824" s="506"/>
      <c r="BW824" s="506"/>
      <c r="BX824" s="506"/>
      <c r="BZ824" s="506"/>
      <c r="CA824" s="506"/>
      <c r="CD824" s="506"/>
      <c r="CE824" s="506"/>
    </row>
    <row r="825" spans="1:83" ht="11.25" customHeight="1">
      <c r="A825" s="506"/>
      <c r="B825" s="507"/>
      <c r="C825" s="507"/>
      <c r="D825" s="507"/>
      <c r="E825" s="506"/>
      <c r="F825" s="506"/>
      <c r="G825" s="506"/>
      <c r="H825" s="507"/>
      <c r="I825" s="506"/>
      <c r="J825" s="506"/>
      <c r="K825" s="506"/>
      <c r="L825" s="506"/>
      <c r="M825" s="506"/>
      <c r="N825" s="506"/>
      <c r="O825" s="506"/>
      <c r="P825" s="506"/>
      <c r="Q825" s="506"/>
      <c r="R825" s="506"/>
      <c r="S825" s="506"/>
      <c r="T825" s="506"/>
      <c r="U825" s="506"/>
      <c r="V825" s="506"/>
      <c r="W825" s="506"/>
      <c r="X825" s="506"/>
      <c r="Y825" s="506"/>
      <c r="Z825" s="506"/>
      <c r="AA825" s="506"/>
      <c r="AB825" s="506"/>
      <c r="AC825" s="506"/>
      <c r="AD825" s="506"/>
      <c r="AE825" s="506"/>
      <c r="AF825" s="506"/>
      <c r="AG825" s="506"/>
      <c r="AH825" s="506"/>
      <c r="AI825" s="506"/>
      <c r="AJ825" s="507"/>
      <c r="AK825" s="506"/>
      <c r="AL825" s="506"/>
      <c r="AM825" s="506"/>
      <c r="AN825" s="506"/>
      <c r="AO825" s="506"/>
      <c r="AP825" s="506"/>
      <c r="AQ825" s="506"/>
      <c r="AR825" s="506"/>
      <c r="AS825" s="506"/>
      <c r="AT825" s="506"/>
      <c r="AU825" s="506"/>
      <c r="AV825" s="506"/>
      <c r="AW825" s="506"/>
      <c r="AX825" s="507"/>
      <c r="AY825" s="506"/>
      <c r="AZ825" s="506"/>
      <c r="BA825" s="506"/>
      <c r="BB825" s="506"/>
      <c r="BC825" s="506"/>
      <c r="BD825" s="506"/>
      <c r="BE825" s="506"/>
      <c r="BF825" s="506"/>
      <c r="BG825" s="506"/>
      <c r="BH825" s="506"/>
      <c r="BI825" s="506"/>
      <c r="BJ825" s="506"/>
      <c r="BK825" s="507"/>
      <c r="BL825" s="506"/>
      <c r="BM825" s="506"/>
      <c r="BN825" s="506"/>
      <c r="BO825" s="506"/>
      <c r="BP825" s="506"/>
      <c r="BQ825" s="506"/>
      <c r="BR825" s="506"/>
      <c r="BS825" s="506"/>
      <c r="BT825" s="506"/>
      <c r="BU825" s="506"/>
      <c r="BV825" s="506"/>
      <c r="BW825" s="506"/>
      <c r="BX825" s="506"/>
      <c r="BZ825" s="506"/>
      <c r="CA825" s="506"/>
      <c r="CD825" s="506"/>
      <c r="CE825" s="506"/>
    </row>
    <row r="826" spans="1:83" ht="11.25" customHeight="1">
      <c r="A826" s="506"/>
      <c r="B826" s="507"/>
      <c r="C826" s="507"/>
      <c r="D826" s="507"/>
      <c r="E826" s="506"/>
      <c r="F826" s="506"/>
      <c r="G826" s="506"/>
      <c r="H826" s="507"/>
      <c r="I826" s="506"/>
      <c r="J826" s="506"/>
      <c r="K826" s="506"/>
      <c r="L826" s="506"/>
      <c r="M826" s="506"/>
      <c r="N826" s="506"/>
      <c r="O826" s="506"/>
      <c r="P826" s="506"/>
      <c r="Q826" s="506"/>
      <c r="R826" s="506"/>
      <c r="S826" s="506"/>
      <c r="T826" s="506"/>
      <c r="U826" s="506"/>
      <c r="V826" s="506"/>
      <c r="W826" s="506"/>
      <c r="X826" s="506"/>
      <c r="Y826" s="506"/>
      <c r="Z826" s="506"/>
      <c r="AA826" s="506"/>
      <c r="AB826" s="506"/>
      <c r="AC826" s="506"/>
      <c r="AD826" s="506"/>
      <c r="AE826" s="506"/>
      <c r="AF826" s="506"/>
      <c r="AG826" s="506"/>
      <c r="AH826" s="506"/>
      <c r="AI826" s="506"/>
      <c r="AJ826" s="507"/>
      <c r="AK826" s="506"/>
      <c r="AL826" s="506"/>
      <c r="AM826" s="506"/>
      <c r="AN826" s="506"/>
      <c r="AO826" s="506"/>
      <c r="AP826" s="506"/>
      <c r="AQ826" s="506"/>
      <c r="AR826" s="506"/>
      <c r="AS826" s="506"/>
      <c r="AT826" s="506"/>
      <c r="AU826" s="506"/>
      <c r="AV826" s="506"/>
      <c r="AW826" s="506"/>
      <c r="AX826" s="507"/>
      <c r="AY826" s="506"/>
      <c r="AZ826" s="506"/>
      <c r="BA826" s="506"/>
      <c r="BB826" s="506"/>
      <c r="BC826" s="506"/>
      <c r="BD826" s="506"/>
      <c r="BE826" s="506"/>
      <c r="BF826" s="506"/>
      <c r="BG826" s="506"/>
      <c r="BH826" s="506"/>
      <c r="BI826" s="506"/>
      <c r="BJ826" s="506"/>
      <c r="BK826" s="507"/>
      <c r="BL826" s="506"/>
      <c r="BM826" s="506"/>
      <c r="BN826" s="506"/>
      <c r="BO826" s="506"/>
      <c r="BP826" s="506"/>
      <c r="BQ826" s="506"/>
      <c r="BR826" s="506"/>
      <c r="BS826" s="506"/>
      <c r="BT826" s="506"/>
      <c r="BU826" s="506"/>
      <c r="BV826" s="506"/>
      <c r="BW826" s="506"/>
      <c r="BX826" s="506"/>
      <c r="BZ826" s="506"/>
      <c r="CA826" s="506"/>
      <c r="CD826" s="506"/>
      <c r="CE826" s="506"/>
    </row>
    <row r="827" spans="1:83" ht="11.25" customHeight="1">
      <c r="A827" s="506"/>
      <c r="B827" s="507"/>
      <c r="C827" s="507"/>
      <c r="D827" s="507"/>
      <c r="E827" s="506"/>
      <c r="F827" s="506"/>
      <c r="G827" s="506"/>
      <c r="H827" s="507"/>
      <c r="I827" s="506"/>
      <c r="J827" s="506"/>
      <c r="K827" s="506"/>
      <c r="L827" s="506"/>
      <c r="M827" s="506"/>
      <c r="N827" s="506"/>
      <c r="O827" s="506"/>
      <c r="P827" s="506"/>
      <c r="Q827" s="506"/>
      <c r="R827" s="506"/>
      <c r="S827" s="506"/>
      <c r="T827" s="506"/>
      <c r="U827" s="506"/>
      <c r="V827" s="506"/>
      <c r="W827" s="506"/>
      <c r="X827" s="506"/>
      <c r="Y827" s="506"/>
      <c r="Z827" s="506"/>
      <c r="AA827" s="506"/>
      <c r="AB827" s="506"/>
      <c r="AC827" s="506"/>
      <c r="AD827" s="506"/>
      <c r="AE827" s="506"/>
      <c r="AF827" s="506"/>
      <c r="AG827" s="506"/>
      <c r="AH827" s="506"/>
      <c r="AI827" s="506"/>
      <c r="AJ827" s="507"/>
      <c r="AK827" s="506"/>
      <c r="AL827" s="506"/>
      <c r="AM827" s="506"/>
      <c r="AN827" s="506"/>
      <c r="AO827" s="506"/>
      <c r="AP827" s="506"/>
      <c r="AQ827" s="506"/>
      <c r="AR827" s="506"/>
      <c r="AS827" s="506"/>
      <c r="AT827" s="506"/>
      <c r="AU827" s="506"/>
      <c r="AV827" s="506"/>
      <c r="AW827" s="506"/>
      <c r="AX827" s="507"/>
      <c r="AY827" s="506"/>
      <c r="AZ827" s="506"/>
      <c r="BA827" s="506"/>
      <c r="BB827" s="506"/>
      <c r="BC827" s="506"/>
      <c r="BD827" s="506"/>
      <c r="BE827" s="506"/>
      <c r="BF827" s="506"/>
      <c r="BG827" s="506"/>
      <c r="BH827" s="506"/>
      <c r="BI827" s="506"/>
      <c r="BJ827" s="506"/>
      <c r="BK827" s="507"/>
      <c r="BL827" s="506"/>
      <c r="BM827" s="506"/>
      <c r="BN827" s="506"/>
      <c r="BO827" s="506"/>
      <c r="BP827" s="506"/>
      <c r="BQ827" s="506"/>
      <c r="BR827" s="506"/>
      <c r="BS827" s="506"/>
      <c r="BT827" s="506"/>
      <c r="BU827" s="506"/>
      <c r="BV827" s="506"/>
      <c r="BW827" s="506"/>
      <c r="BX827" s="506"/>
      <c r="BZ827" s="506"/>
      <c r="CA827" s="506"/>
      <c r="CD827" s="506"/>
      <c r="CE827" s="506"/>
    </row>
    <row r="828" spans="1:83" ht="11.25" customHeight="1">
      <c r="A828" s="506"/>
      <c r="B828" s="507"/>
      <c r="C828" s="507"/>
      <c r="D828" s="507"/>
      <c r="E828" s="506"/>
      <c r="F828" s="506"/>
      <c r="G828" s="506"/>
      <c r="H828" s="507"/>
      <c r="I828" s="506"/>
      <c r="J828" s="506"/>
      <c r="K828" s="506"/>
      <c r="L828" s="506"/>
      <c r="M828" s="506"/>
      <c r="N828" s="506"/>
      <c r="O828" s="506"/>
      <c r="P828" s="506"/>
      <c r="Q828" s="506"/>
      <c r="R828" s="506"/>
      <c r="S828" s="506"/>
      <c r="T828" s="506"/>
      <c r="U828" s="506"/>
      <c r="V828" s="506"/>
      <c r="W828" s="506"/>
      <c r="X828" s="506"/>
      <c r="Y828" s="506"/>
      <c r="Z828" s="506"/>
      <c r="AA828" s="506"/>
      <c r="AB828" s="506"/>
      <c r="AC828" s="506"/>
      <c r="AD828" s="506"/>
      <c r="AE828" s="506"/>
      <c r="AF828" s="506"/>
      <c r="AG828" s="506"/>
      <c r="AH828" s="506"/>
      <c r="AI828" s="506"/>
      <c r="AJ828" s="507"/>
      <c r="AK828" s="506"/>
      <c r="AL828" s="506"/>
      <c r="AM828" s="506"/>
      <c r="AN828" s="506"/>
      <c r="AO828" s="506"/>
      <c r="AP828" s="506"/>
      <c r="AQ828" s="506"/>
      <c r="AR828" s="506"/>
      <c r="AS828" s="506"/>
      <c r="AT828" s="506"/>
      <c r="AU828" s="506"/>
      <c r="AV828" s="506"/>
      <c r="AW828" s="506"/>
      <c r="AX828" s="507"/>
      <c r="AY828" s="506"/>
      <c r="AZ828" s="506"/>
      <c r="BA828" s="506"/>
      <c r="BB828" s="506"/>
      <c r="BC828" s="506"/>
      <c r="BD828" s="506"/>
      <c r="BE828" s="506"/>
      <c r="BF828" s="506"/>
      <c r="BG828" s="506"/>
      <c r="BH828" s="506"/>
      <c r="BI828" s="506"/>
      <c r="BJ828" s="506"/>
      <c r="BK828" s="507"/>
      <c r="BL828" s="506"/>
      <c r="BM828" s="506"/>
      <c r="BN828" s="506"/>
      <c r="BO828" s="506"/>
      <c r="BP828" s="506"/>
      <c r="BQ828" s="506"/>
      <c r="BR828" s="506"/>
      <c r="BS828" s="506"/>
      <c r="BT828" s="506"/>
      <c r="BU828" s="506"/>
      <c r="BV828" s="506"/>
      <c r="BW828" s="506"/>
      <c r="BX828" s="506"/>
      <c r="BZ828" s="506"/>
      <c r="CA828" s="506"/>
      <c r="CD828" s="506"/>
      <c r="CE828" s="506"/>
    </row>
    <row r="829" spans="1:83" ht="11.25" customHeight="1">
      <c r="A829" s="506"/>
      <c r="B829" s="507"/>
      <c r="C829" s="507"/>
      <c r="D829" s="507"/>
      <c r="E829" s="506"/>
      <c r="F829" s="506"/>
      <c r="G829" s="506"/>
      <c r="H829" s="507"/>
      <c r="I829" s="506"/>
      <c r="J829" s="506"/>
      <c r="K829" s="506"/>
      <c r="L829" s="506"/>
      <c r="M829" s="506"/>
      <c r="N829" s="506"/>
      <c r="O829" s="506"/>
      <c r="P829" s="506"/>
      <c r="Q829" s="506"/>
      <c r="R829" s="506"/>
      <c r="S829" s="506"/>
      <c r="T829" s="506"/>
      <c r="U829" s="506"/>
      <c r="V829" s="506"/>
      <c r="W829" s="506"/>
      <c r="X829" s="506"/>
      <c r="Y829" s="506"/>
      <c r="Z829" s="506"/>
      <c r="AA829" s="506"/>
      <c r="AB829" s="506"/>
      <c r="AC829" s="506"/>
      <c r="AD829" s="506"/>
      <c r="AE829" s="506"/>
      <c r="AF829" s="506"/>
      <c r="AG829" s="506"/>
      <c r="AH829" s="506"/>
      <c r="AI829" s="506"/>
      <c r="AJ829" s="507"/>
      <c r="AK829" s="506"/>
      <c r="AL829" s="506"/>
      <c r="AM829" s="506"/>
      <c r="AN829" s="506"/>
      <c r="AO829" s="506"/>
      <c r="AP829" s="506"/>
      <c r="AQ829" s="506"/>
      <c r="AR829" s="506"/>
      <c r="AS829" s="506"/>
      <c r="AT829" s="506"/>
      <c r="AU829" s="506"/>
      <c r="AV829" s="506"/>
      <c r="AW829" s="506"/>
      <c r="AX829" s="507"/>
      <c r="AY829" s="506"/>
      <c r="AZ829" s="506"/>
      <c r="BA829" s="506"/>
      <c r="BB829" s="506"/>
      <c r="BC829" s="506"/>
      <c r="BD829" s="506"/>
      <c r="BE829" s="506"/>
      <c r="BF829" s="506"/>
      <c r="BG829" s="506"/>
      <c r="BH829" s="506"/>
      <c r="BI829" s="506"/>
      <c r="BJ829" s="506"/>
      <c r="BK829" s="507"/>
      <c r="BL829" s="506"/>
      <c r="BM829" s="506"/>
      <c r="BN829" s="506"/>
      <c r="BO829" s="506"/>
      <c r="BP829" s="506"/>
      <c r="BQ829" s="506"/>
      <c r="BR829" s="506"/>
      <c r="BS829" s="506"/>
      <c r="BT829" s="506"/>
      <c r="BU829" s="506"/>
      <c r="BV829" s="506"/>
      <c r="BW829" s="506"/>
      <c r="BX829" s="506"/>
      <c r="BZ829" s="506"/>
      <c r="CA829" s="506"/>
      <c r="CD829" s="506"/>
      <c r="CE829" s="506"/>
    </row>
    <row r="830" spans="1:83" ht="11.25" customHeight="1">
      <c r="A830" s="506"/>
      <c r="B830" s="507"/>
      <c r="C830" s="507"/>
      <c r="D830" s="507"/>
      <c r="E830" s="506"/>
      <c r="F830" s="506"/>
      <c r="G830" s="506"/>
      <c r="H830" s="507"/>
      <c r="I830" s="506"/>
      <c r="J830" s="506"/>
      <c r="K830" s="506"/>
      <c r="L830" s="506"/>
      <c r="M830" s="506"/>
      <c r="N830" s="506"/>
      <c r="O830" s="506"/>
      <c r="P830" s="506"/>
      <c r="Q830" s="506"/>
      <c r="R830" s="506"/>
      <c r="S830" s="506"/>
      <c r="T830" s="506"/>
      <c r="U830" s="506"/>
      <c r="V830" s="506"/>
      <c r="W830" s="506"/>
      <c r="X830" s="506"/>
      <c r="Y830" s="506"/>
      <c r="Z830" s="506"/>
      <c r="AA830" s="506"/>
      <c r="AB830" s="506"/>
      <c r="AC830" s="506"/>
      <c r="AD830" s="506"/>
      <c r="AE830" s="506"/>
      <c r="AF830" s="506"/>
      <c r="AG830" s="506"/>
      <c r="AH830" s="506"/>
      <c r="AI830" s="506"/>
      <c r="AJ830" s="507"/>
      <c r="AK830" s="506"/>
      <c r="AL830" s="506"/>
      <c r="AM830" s="506"/>
      <c r="AN830" s="506"/>
      <c r="AO830" s="506"/>
      <c r="AP830" s="506"/>
      <c r="AQ830" s="506"/>
      <c r="AR830" s="506"/>
      <c r="AS830" s="506"/>
      <c r="AT830" s="506"/>
      <c r="AU830" s="506"/>
      <c r="AV830" s="506"/>
      <c r="AW830" s="506"/>
      <c r="AX830" s="507"/>
      <c r="AY830" s="506"/>
      <c r="AZ830" s="506"/>
      <c r="BA830" s="506"/>
      <c r="BB830" s="506"/>
      <c r="BC830" s="506"/>
      <c r="BD830" s="506"/>
      <c r="BE830" s="506"/>
      <c r="BF830" s="506"/>
      <c r="BG830" s="506"/>
      <c r="BH830" s="506"/>
      <c r="BI830" s="506"/>
      <c r="BJ830" s="506"/>
      <c r="BK830" s="507"/>
      <c r="BL830" s="506"/>
      <c r="BM830" s="506"/>
      <c r="BN830" s="506"/>
      <c r="BO830" s="506"/>
      <c r="BP830" s="506"/>
      <c r="BQ830" s="506"/>
      <c r="BR830" s="506"/>
      <c r="BS830" s="506"/>
      <c r="BT830" s="506"/>
      <c r="BU830" s="506"/>
      <c r="BV830" s="506"/>
      <c r="BW830" s="506"/>
      <c r="BX830" s="506"/>
      <c r="BZ830" s="506"/>
      <c r="CA830" s="506"/>
      <c r="CD830" s="506"/>
      <c r="CE830" s="506"/>
    </row>
    <row r="831" spans="1:83" ht="11.25" customHeight="1">
      <c r="A831" s="506"/>
      <c r="B831" s="507"/>
      <c r="C831" s="507"/>
      <c r="D831" s="507"/>
      <c r="E831" s="506"/>
      <c r="F831" s="506"/>
      <c r="G831" s="506"/>
      <c r="H831" s="507"/>
      <c r="I831" s="506"/>
      <c r="J831" s="506"/>
      <c r="K831" s="506"/>
      <c r="L831" s="506"/>
      <c r="M831" s="506"/>
      <c r="N831" s="506"/>
      <c r="O831" s="506"/>
      <c r="P831" s="506"/>
      <c r="Q831" s="506"/>
      <c r="R831" s="506"/>
      <c r="S831" s="506"/>
      <c r="T831" s="506"/>
      <c r="U831" s="506"/>
      <c r="V831" s="506"/>
      <c r="W831" s="506"/>
      <c r="X831" s="506"/>
      <c r="Y831" s="506"/>
      <c r="Z831" s="506"/>
      <c r="AA831" s="506"/>
      <c r="AB831" s="506"/>
      <c r="AC831" s="506"/>
      <c r="AD831" s="506"/>
      <c r="AE831" s="506"/>
      <c r="AF831" s="506"/>
      <c r="AG831" s="506"/>
      <c r="AH831" s="506"/>
      <c r="AI831" s="506"/>
      <c r="AJ831" s="507"/>
      <c r="AK831" s="506"/>
      <c r="AL831" s="506"/>
      <c r="AM831" s="506"/>
      <c r="AN831" s="506"/>
      <c r="AO831" s="506"/>
      <c r="AP831" s="506"/>
      <c r="AQ831" s="506"/>
      <c r="AR831" s="506"/>
      <c r="AS831" s="506"/>
      <c r="AT831" s="506"/>
      <c r="AU831" s="506"/>
      <c r="AV831" s="506"/>
      <c r="AW831" s="506"/>
      <c r="AX831" s="507"/>
      <c r="AY831" s="506"/>
      <c r="AZ831" s="506"/>
      <c r="BA831" s="506"/>
      <c r="BB831" s="506"/>
      <c r="BC831" s="506"/>
      <c r="BD831" s="506"/>
      <c r="BE831" s="506"/>
      <c r="BF831" s="506"/>
      <c r="BG831" s="506"/>
      <c r="BH831" s="506"/>
      <c r="BI831" s="506"/>
      <c r="BJ831" s="506"/>
      <c r="BK831" s="507"/>
      <c r="BL831" s="506"/>
      <c r="BM831" s="506"/>
      <c r="BN831" s="506"/>
      <c r="BO831" s="506"/>
      <c r="BP831" s="506"/>
      <c r="BQ831" s="506"/>
      <c r="BR831" s="506"/>
      <c r="BS831" s="506"/>
      <c r="BT831" s="506"/>
      <c r="BU831" s="506"/>
      <c r="BV831" s="506"/>
      <c r="BW831" s="506"/>
      <c r="BX831" s="506"/>
      <c r="BZ831" s="506"/>
      <c r="CA831" s="506"/>
      <c r="CD831" s="506"/>
      <c r="CE831" s="506"/>
    </row>
    <row r="832" spans="1:83" ht="11.25" customHeight="1">
      <c r="A832" s="506"/>
      <c r="B832" s="507"/>
      <c r="C832" s="507"/>
      <c r="D832" s="507"/>
      <c r="E832" s="506"/>
      <c r="F832" s="506"/>
      <c r="G832" s="506"/>
      <c r="H832" s="507"/>
      <c r="I832" s="506"/>
      <c r="J832" s="506"/>
      <c r="K832" s="506"/>
      <c r="L832" s="506"/>
      <c r="M832" s="506"/>
      <c r="N832" s="506"/>
      <c r="O832" s="506"/>
      <c r="P832" s="506"/>
      <c r="Q832" s="506"/>
      <c r="R832" s="506"/>
      <c r="S832" s="506"/>
      <c r="T832" s="506"/>
      <c r="U832" s="506"/>
      <c r="V832" s="506"/>
      <c r="W832" s="506"/>
      <c r="X832" s="506"/>
      <c r="Y832" s="506"/>
      <c r="Z832" s="506"/>
      <c r="AA832" s="506"/>
      <c r="AB832" s="506"/>
      <c r="AC832" s="506"/>
      <c r="AD832" s="506"/>
      <c r="AE832" s="506"/>
      <c r="AF832" s="506"/>
      <c r="AG832" s="506"/>
      <c r="AH832" s="506"/>
      <c r="AI832" s="506"/>
      <c r="AJ832" s="507"/>
      <c r="AK832" s="506"/>
      <c r="AL832" s="506"/>
      <c r="AM832" s="506"/>
      <c r="AN832" s="506"/>
      <c r="AO832" s="506"/>
      <c r="AP832" s="506"/>
      <c r="AQ832" s="506"/>
      <c r="AR832" s="506"/>
      <c r="AS832" s="506"/>
      <c r="AT832" s="506"/>
      <c r="AU832" s="506"/>
      <c r="AV832" s="506"/>
      <c r="AW832" s="506"/>
      <c r="AX832" s="507"/>
      <c r="AY832" s="506"/>
      <c r="AZ832" s="506"/>
      <c r="BA832" s="506"/>
      <c r="BB832" s="506"/>
      <c r="BC832" s="506"/>
      <c r="BD832" s="506"/>
      <c r="BE832" s="506"/>
      <c r="BF832" s="506"/>
      <c r="BG832" s="506"/>
      <c r="BH832" s="506"/>
      <c r="BI832" s="506"/>
      <c r="BJ832" s="506"/>
      <c r="BK832" s="507"/>
      <c r="BL832" s="506"/>
      <c r="BM832" s="506"/>
      <c r="BN832" s="506"/>
      <c r="BO832" s="506"/>
      <c r="BP832" s="506"/>
      <c r="BQ832" s="506"/>
      <c r="BR832" s="506"/>
      <c r="BS832" s="506"/>
      <c r="BT832" s="506"/>
      <c r="BU832" s="506"/>
      <c r="BV832" s="506"/>
      <c r="BW832" s="506"/>
      <c r="BX832" s="506"/>
      <c r="BZ832" s="506"/>
      <c r="CA832" s="506"/>
      <c r="CD832" s="506"/>
      <c r="CE832" s="506"/>
    </row>
    <row r="833" spans="1:83" ht="11.25" customHeight="1">
      <c r="A833" s="506"/>
      <c r="B833" s="507"/>
      <c r="C833" s="507"/>
      <c r="D833" s="507"/>
      <c r="E833" s="506"/>
      <c r="F833" s="506"/>
      <c r="G833" s="506"/>
      <c r="H833" s="507"/>
      <c r="I833" s="506"/>
      <c r="J833" s="506"/>
      <c r="K833" s="506"/>
      <c r="L833" s="506"/>
      <c r="M833" s="506"/>
      <c r="N833" s="506"/>
      <c r="O833" s="506"/>
      <c r="P833" s="506"/>
      <c r="Q833" s="506"/>
      <c r="R833" s="506"/>
      <c r="S833" s="506"/>
      <c r="T833" s="506"/>
      <c r="U833" s="506"/>
      <c r="V833" s="506"/>
      <c r="W833" s="506"/>
      <c r="X833" s="506"/>
      <c r="Y833" s="506"/>
      <c r="Z833" s="506"/>
      <c r="AA833" s="506"/>
      <c r="AB833" s="506"/>
      <c r="AC833" s="506"/>
      <c r="AD833" s="506"/>
      <c r="AE833" s="506"/>
      <c r="AF833" s="506"/>
      <c r="AG833" s="506"/>
      <c r="AH833" s="506"/>
      <c r="AI833" s="506"/>
      <c r="AJ833" s="507"/>
      <c r="AK833" s="506"/>
      <c r="AL833" s="506"/>
      <c r="AM833" s="506"/>
      <c r="AN833" s="506"/>
      <c r="AO833" s="506"/>
      <c r="AP833" s="506"/>
      <c r="AQ833" s="506"/>
      <c r="AR833" s="506"/>
      <c r="AS833" s="506"/>
      <c r="AT833" s="506"/>
      <c r="AU833" s="506"/>
      <c r="AV833" s="506"/>
      <c r="AW833" s="506"/>
      <c r="AX833" s="507"/>
      <c r="AY833" s="506"/>
      <c r="AZ833" s="506"/>
      <c r="BA833" s="506"/>
      <c r="BB833" s="506"/>
      <c r="BC833" s="506"/>
      <c r="BD833" s="506"/>
      <c r="BE833" s="506"/>
      <c r="BF833" s="506"/>
      <c r="BG833" s="506"/>
      <c r="BH833" s="506"/>
      <c r="BI833" s="506"/>
      <c r="BJ833" s="506"/>
      <c r="BK833" s="507"/>
      <c r="BL833" s="506"/>
      <c r="BM833" s="506"/>
      <c r="BN833" s="506"/>
      <c r="BO833" s="506"/>
      <c r="BP833" s="506"/>
      <c r="BQ833" s="506"/>
      <c r="BR833" s="506"/>
      <c r="BS833" s="506"/>
      <c r="BT833" s="506"/>
      <c r="BU833" s="506"/>
      <c r="BV833" s="506"/>
      <c r="BW833" s="506"/>
      <c r="BX833" s="506"/>
      <c r="BZ833" s="506"/>
      <c r="CA833" s="506"/>
      <c r="CD833" s="506"/>
      <c r="CE833" s="506"/>
    </row>
    <row r="834" spans="1:83" ht="11.25" customHeight="1">
      <c r="A834" s="506"/>
      <c r="B834" s="507"/>
      <c r="C834" s="507"/>
      <c r="D834" s="507"/>
      <c r="E834" s="506"/>
      <c r="F834" s="506"/>
      <c r="G834" s="506"/>
      <c r="H834" s="507"/>
      <c r="I834" s="506"/>
      <c r="J834" s="506"/>
      <c r="K834" s="506"/>
      <c r="L834" s="506"/>
      <c r="M834" s="506"/>
      <c r="N834" s="506"/>
      <c r="O834" s="506"/>
      <c r="P834" s="506"/>
      <c r="Q834" s="506"/>
      <c r="R834" s="506"/>
      <c r="S834" s="506"/>
      <c r="T834" s="506"/>
      <c r="U834" s="506"/>
      <c r="V834" s="506"/>
      <c r="W834" s="506"/>
      <c r="X834" s="506"/>
      <c r="Y834" s="506"/>
      <c r="Z834" s="506"/>
      <c r="AA834" s="506"/>
      <c r="AB834" s="506"/>
      <c r="AC834" s="506"/>
      <c r="AD834" s="506"/>
      <c r="AE834" s="506"/>
      <c r="AF834" s="506"/>
      <c r="AG834" s="506"/>
      <c r="AH834" s="506"/>
      <c r="AI834" s="506"/>
      <c r="AJ834" s="507"/>
      <c r="AK834" s="506"/>
      <c r="AL834" s="506"/>
      <c r="AM834" s="506"/>
      <c r="AN834" s="506"/>
      <c r="AO834" s="506"/>
      <c r="AP834" s="506"/>
      <c r="AQ834" s="506"/>
      <c r="AR834" s="506"/>
      <c r="AS834" s="506"/>
      <c r="AT834" s="506"/>
      <c r="AU834" s="506"/>
      <c r="AV834" s="506"/>
      <c r="AW834" s="506"/>
      <c r="AX834" s="507"/>
      <c r="AY834" s="506"/>
      <c r="AZ834" s="506"/>
      <c r="BA834" s="506"/>
      <c r="BB834" s="506"/>
      <c r="BC834" s="506"/>
      <c r="BD834" s="506"/>
      <c r="BE834" s="506"/>
      <c r="BF834" s="506"/>
      <c r="BG834" s="506"/>
      <c r="BH834" s="506"/>
      <c r="BI834" s="506"/>
      <c r="BJ834" s="506"/>
      <c r="BK834" s="507"/>
      <c r="BL834" s="506"/>
      <c r="BM834" s="506"/>
      <c r="BN834" s="506"/>
      <c r="BO834" s="506"/>
      <c r="BP834" s="506"/>
      <c r="BQ834" s="506"/>
      <c r="BR834" s="506"/>
      <c r="BS834" s="506"/>
      <c r="BT834" s="506"/>
      <c r="BU834" s="506"/>
      <c r="BV834" s="506"/>
      <c r="BW834" s="506"/>
      <c r="BX834" s="506"/>
      <c r="BZ834" s="506"/>
      <c r="CA834" s="506"/>
      <c r="CD834" s="506"/>
      <c r="CE834" s="506"/>
    </row>
    <row r="835" spans="1:83" ht="11.25" customHeight="1">
      <c r="A835" s="506"/>
      <c r="B835" s="507"/>
      <c r="C835" s="507"/>
      <c r="D835" s="507"/>
      <c r="E835" s="506"/>
      <c r="F835" s="506"/>
      <c r="G835" s="506"/>
      <c r="H835" s="507"/>
      <c r="I835" s="506"/>
      <c r="J835" s="506"/>
      <c r="K835" s="506"/>
      <c r="L835" s="506"/>
      <c r="M835" s="506"/>
      <c r="N835" s="506"/>
      <c r="O835" s="506"/>
      <c r="P835" s="506"/>
      <c r="Q835" s="506"/>
      <c r="R835" s="506"/>
      <c r="S835" s="506"/>
      <c r="T835" s="506"/>
      <c r="U835" s="506"/>
      <c r="V835" s="506"/>
      <c r="W835" s="506"/>
      <c r="X835" s="506"/>
      <c r="Y835" s="506"/>
      <c r="Z835" s="506"/>
      <c r="AA835" s="506"/>
      <c r="AB835" s="506"/>
      <c r="AC835" s="506"/>
      <c r="AD835" s="506"/>
      <c r="AE835" s="506"/>
      <c r="AF835" s="506"/>
      <c r="AG835" s="506"/>
      <c r="AH835" s="506"/>
      <c r="AI835" s="506"/>
      <c r="AJ835" s="507"/>
      <c r="AK835" s="506"/>
      <c r="AL835" s="506"/>
      <c r="AM835" s="506"/>
      <c r="AN835" s="506"/>
      <c r="AO835" s="506"/>
      <c r="AP835" s="506"/>
      <c r="AQ835" s="506"/>
      <c r="AR835" s="506"/>
      <c r="AS835" s="506"/>
      <c r="AT835" s="506"/>
      <c r="AU835" s="506"/>
      <c r="AV835" s="506"/>
      <c r="AW835" s="506"/>
      <c r="AX835" s="507"/>
      <c r="AY835" s="506"/>
      <c r="AZ835" s="506"/>
      <c r="BA835" s="506"/>
      <c r="BB835" s="506"/>
      <c r="BC835" s="506"/>
      <c r="BD835" s="506"/>
      <c r="BE835" s="506"/>
      <c r="BF835" s="506"/>
      <c r="BG835" s="506"/>
      <c r="BH835" s="506"/>
      <c r="BI835" s="506"/>
      <c r="BJ835" s="506"/>
      <c r="BK835" s="507"/>
      <c r="BL835" s="506"/>
      <c r="BM835" s="506"/>
      <c r="BN835" s="506"/>
      <c r="BO835" s="506"/>
      <c r="BP835" s="506"/>
      <c r="BQ835" s="506"/>
      <c r="BR835" s="506"/>
      <c r="BS835" s="506"/>
      <c r="BT835" s="506"/>
      <c r="BU835" s="506"/>
      <c r="BV835" s="506"/>
      <c r="BW835" s="506"/>
      <c r="BX835" s="506"/>
      <c r="BZ835" s="506"/>
      <c r="CA835" s="506"/>
      <c r="CD835" s="506"/>
      <c r="CE835" s="506"/>
    </row>
    <row r="836" spans="1:83" ht="11.25" customHeight="1">
      <c r="A836" s="506"/>
      <c r="B836" s="507"/>
      <c r="C836" s="507"/>
      <c r="D836" s="507"/>
      <c r="E836" s="506"/>
      <c r="F836" s="506"/>
      <c r="G836" s="506"/>
      <c r="H836" s="507"/>
      <c r="I836" s="506"/>
      <c r="J836" s="506"/>
      <c r="K836" s="506"/>
      <c r="L836" s="506"/>
      <c r="M836" s="506"/>
      <c r="N836" s="506"/>
      <c r="O836" s="506"/>
      <c r="P836" s="506"/>
      <c r="Q836" s="506"/>
      <c r="R836" s="506"/>
      <c r="S836" s="506"/>
      <c r="T836" s="506"/>
      <c r="U836" s="506"/>
      <c r="V836" s="506"/>
      <c r="W836" s="506"/>
      <c r="X836" s="506"/>
      <c r="Y836" s="506"/>
      <c r="Z836" s="506"/>
      <c r="AA836" s="506"/>
      <c r="AB836" s="506"/>
      <c r="AC836" s="506"/>
      <c r="AD836" s="506"/>
      <c r="AE836" s="506"/>
      <c r="AF836" s="506"/>
      <c r="AG836" s="506"/>
      <c r="AH836" s="506"/>
      <c r="AI836" s="506"/>
      <c r="AJ836" s="507"/>
      <c r="AK836" s="506"/>
      <c r="AL836" s="506"/>
      <c r="AM836" s="506"/>
      <c r="AN836" s="506"/>
      <c r="AO836" s="506"/>
      <c r="AP836" s="506"/>
      <c r="AQ836" s="506"/>
      <c r="AR836" s="506"/>
      <c r="AS836" s="506"/>
      <c r="AT836" s="506"/>
      <c r="AU836" s="506"/>
      <c r="AV836" s="506"/>
      <c r="AW836" s="506"/>
      <c r="AX836" s="507"/>
      <c r="AY836" s="506"/>
      <c r="AZ836" s="506"/>
      <c r="BA836" s="506"/>
      <c r="BB836" s="506"/>
      <c r="BC836" s="506"/>
      <c r="BD836" s="506"/>
      <c r="BE836" s="506"/>
      <c r="BF836" s="506"/>
      <c r="BG836" s="506"/>
      <c r="BH836" s="506"/>
      <c r="BI836" s="506"/>
      <c r="BJ836" s="506"/>
      <c r="BK836" s="507"/>
      <c r="BL836" s="506"/>
      <c r="BM836" s="506"/>
      <c r="BN836" s="506"/>
      <c r="BO836" s="506"/>
      <c r="BP836" s="506"/>
      <c r="BQ836" s="506"/>
      <c r="BR836" s="506"/>
      <c r="BS836" s="506"/>
      <c r="BT836" s="506"/>
      <c r="BU836" s="506"/>
      <c r="BV836" s="506"/>
      <c r="BW836" s="506"/>
      <c r="BX836" s="506"/>
      <c r="BZ836" s="506"/>
      <c r="CA836" s="506"/>
      <c r="CD836" s="506"/>
      <c r="CE836" s="506"/>
    </row>
    <row r="837" spans="1:83" ht="11.25" customHeight="1">
      <c r="A837" s="506"/>
      <c r="B837" s="507"/>
      <c r="C837" s="507"/>
      <c r="D837" s="507"/>
      <c r="E837" s="506"/>
      <c r="F837" s="506"/>
      <c r="G837" s="506"/>
      <c r="H837" s="507"/>
      <c r="I837" s="506"/>
      <c r="J837" s="506"/>
      <c r="K837" s="506"/>
      <c r="L837" s="506"/>
      <c r="M837" s="506"/>
      <c r="N837" s="506"/>
      <c r="O837" s="506"/>
      <c r="P837" s="506"/>
      <c r="Q837" s="506"/>
      <c r="R837" s="506"/>
      <c r="S837" s="506"/>
      <c r="T837" s="506"/>
      <c r="U837" s="506"/>
      <c r="V837" s="506"/>
      <c r="W837" s="506"/>
      <c r="X837" s="506"/>
      <c r="Y837" s="506"/>
      <c r="Z837" s="506"/>
      <c r="AA837" s="506"/>
      <c r="AB837" s="506"/>
      <c r="AC837" s="506"/>
      <c r="AD837" s="506"/>
      <c r="AE837" s="506"/>
      <c r="AF837" s="506"/>
      <c r="AG837" s="506"/>
      <c r="AH837" s="506"/>
      <c r="AI837" s="506"/>
      <c r="AJ837" s="507"/>
      <c r="AK837" s="506"/>
      <c r="AL837" s="506"/>
      <c r="AM837" s="506"/>
      <c r="AN837" s="506"/>
      <c r="AO837" s="506"/>
      <c r="AP837" s="506"/>
      <c r="AQ837" s="506"/>
      <c r="AR837" s="506"/>
      <c r="AS837" s="506"/>
      <c r="AT837" s="506"/>
      <c r="AU837" s="506"/>
      <c r="AV837" s="506"/>
      <c r="AW837" s="506"/>
      <c r="AX837" s="507"/>
      <c r="AY837" s="506"/>
      <c r="AZ837" s="506"/>
      <c r="BA837" s="506"/>
      <c r="BB837" s="506"/>
      <c r="BC837" s="506"/>
      <c r="BD837" s="506"/>
      <c r="BE837" s="506"/>
      <c r="BF837" s="506"/>
      <c r="BG837" s="506"/>
      <c r="BH837" s="506"/>
      <c r="BI837" s="506"/>
      <c r="BJ837" s="506"/>
      <c r="BK837" s="507"/>
      <c r="BL837" s="506"/>
      <c r="BM837" s="506"/>
      <c r="BN837" s="506"/>
      <c r="BO837" s="506"/>
      <c r="BP837" s="506"/>
      <c r="BQ837" s="506"/>
      <c r="BR837" s="506"/>
      <c r="BS837" s="506"/>
      <c r="BT837" s="506"/>
      <c r="BU837" s="506"/>
      <c r="BV837" s="506"/>
      <c r="BW837" s="506"/>
      <c r="BX837" s="506"/>
      <c r="BZ837" s="506"/>
      <c r="CA837" s="506"/>
      <c r="CD837" s="506"/>
      <c r="CE837" s="506"/>
    </row>
    <row r="838" spans="1:83" ht="11.25" customHeight="1">
      <c r="A838" s="506"/>
      <c r="B838" s="507"/>
      <c r="C838" s="507"/>
      <c r="D838" s="507"/>
      <c r="E838" s="506"/>
      <c r="F838" s="506"/>
      <c r="G838" s="506"/>
      <c r="H838" s="507"/>
      <c r="I838" s="506"/>
      <c r="J838" s="506"/>
      <c r="K838" s="506"/>
      <c r="L838" s="506"/>
      <c r="M838" s="506"/>
      <c r="N838" s="506"/>
      <c r="O838" s="506"/>
      <c r="P838" s="506"/>
      <c r="Q838" s="506"/>
      <c r="R838" s="506"/>
      <c r="S838" s="506"/>
      <c r="T838" s="506"/>
      <c r="U838" s="506"/>
      <c r="V838" s="506"/>
      <c r="W838" s="506"/>
      <c r="X838" s="506"/>
      <c r="Y838" s="506"/>
      <c r="Z838" s="506"/>
      <c r="AA838" s="506"/>
      <c r="AB838" s="506"/>
      <c r="AC838" s="506"/>
      <c r="AD838" s="506"/>
      <c r="AE838" s="506"/>
      <c r="AF838" s="506"/>
      <c r="AG838" s="506"/>
      <c r="AH838" s="506"/>
      <c r="AI838" s="506"/>
      <c r="AJ838" s="507"/>
      <c r="AK838" s="506"/>
      <c r="AL838" s="506"/>
      <c r="AM838" s="506"/>
      <c r="AN838" s="506"/>
      <c r="AO838" s="506"/>
      <c r="AP838" s="506"/>
      <c r="AQ838" s="506"/>
      <c r="AR838" s="506"/>
      <c r="AS838" s="506"/>
      <c r="AT838" s="506"/>
      <c r="AU838" s="506"/>
      <c r="AV838" s="506"/>
      <c r="AW838" s="506"/>
      <c r="AX838" s="507"/>
      <c r="AY838" s="506"/>
      <c r="AZ838" s="506"/>
      <c r="BA838" s="506"/>
      <c r="BB838" s="506"/>
      <c r="BC838" s="506"/>
      <c r="BD838" s="506"/>
      <c r="BE838" s="506"/>
      <c r="BF838" s="506"/>
      <c r="BG838" s="506"/>
      <c r="BH838" s="506"/>
      <c r="BI838" s="506"/>
      <c r="BJ838" s="506"/>
      <c r="BK838" s="507"/>
      <c r="BL838" s="506"/>
      <c r="BM838" s="506"/>
      <c r="BN838" s="506"/>
      <c r="BO838" s="506"/>
      <c r="BP838" s="506"/>
      <c r="BQ838" s="506"/>
      <c r="BR838" s="506"/>
      <c r="BS838" s="506"/>
      <c r="BT838" s="506"/>
      <c r="BU838" s="506"/>
      <c r="BV838" s="506"/>
      <c r="BW838" s="506"/>
      <c r="BX838" s="506"/>
      <c r="BZ838" s="506"/>
      <c r="CA838" s="506"/>
      <c r="CD838" s="506"/>
      <c r="CE838" s="506"/>
    </row>
    <row r="839" spans="1:83" ht="11.25" customHeight="1">
      <c r="A839" s="506"/>
      <c r="B839" s="507"/>
      <c r="C839" s="507"/>
      <c r="D839" s="507"/>
      <c r="E839" s="506"/>
      <c r="F839" s="506"/>
      <c r="G839" s="506"/>
      <c r="H839" s="507"/>
      <c r="I839" s="506"/>
      <c r="J839" s="506"/>
      <c r="K839" s="506"/>
      <c r="L839" s="506"/>
      <c r="M839" s="506"/>
      <c r="N839" s="506"/>
      <c r="O839" s="506"/>
      <c r="P839" s="506"/>
      <c r="Q839" s="506"/>
      <c r="R839" s="506"/>
      <c r="S839" s="506"/>
      <c r="T839" s="506"/>
      <c r="U839" s="506"/>
      <c r="V839" s="506"/>
      <c r="W839" s="506"/>
      <c r="X839" s="506"/>
      <c r="Y839" s="506"/>
      <c r="Z839" s="506"/>
      <c r="AA839" s="506"/>
      <c r="AB839" s="506"/>
      <c r="AC839" s="506"/>
      <c r="AD839" s="506"/>
      <c r="AE839" s="506"/>
      <c r="AF839" s="506"/>
      <c r="AG839" s="506"/>
      <c r="AH839" s="506"/>
      <c r="AI839" s="506"/>
      <c r="AJ839" s="507"/>
      <c r="AK839" s="506"/>
      <c r="AL839" s="506"/>
      <c r="AM839" s="506"/>
      <c r="AN839" s="506"/>
      <c r="AO839" s="506"/>
      <c r="AP839" s="506"/>
      <c r="AQ839" s="506"/>
      <c r="AR839" s="506"/>
      <c r="AS839" s="506"/>
      <c r="AT839" s="506"/>
      <c r="AU839" s="506"/>
      <c r="AV839" s="506"/>
      <c r="AW839" s="506"/>
      <c r="AX839" s="507"/>
      <c r="AY839" s="506"/>
      <c r="AZ839" s="506"/>
      <c r="BA839" s="506"/>
      <c r="BB839" s="506"/>
      <c r="BC839" s="506"/>
      <c r="BD839" s="506"/>
      <c r="BE839" s="506"/>
      <c r="BF839" s="506"/>
      <c r="BG839" s="506"/>
      <c r="BH839" s="506"/>
      <c r="BI839" s="506"/>
      <c r="BJ839" s="506"/>
      <c r="BK839" s="507"/>
      <c r="BL839" s="506"/>
      <c r="BM839" s="506"/>
      <c r="BN839" s="506"/>
      <c r="BO839" s="506"/>
      <c r="BP839" s="506"/>
      <c r="BQ839" s="506"/>
      <c r="BR839" s="506"/>
      <c r="BS839" s="506"/>
      <c r="BT839" s="506"/>
      <c r="BU839" s="506"/>
      <c r="BV839" s="506"/>
      <c r="BW839" s="506"/>
      <c r="BX839" s="506"/>
      <c r="BZ839" s="506"/>
      <c r="CA839" s="506"/>
      <c r="CD839" s="506"/>
      <c r="CE839" s="506"/>
    </row>
    <row r="840" spans="1:83" ht="11.25" customHeight="1">
      <c r="A840" s="506"/>
      <c r="B840" s="507"/>
      <c r="C840" s="507"/>
      <c r="D840" s="507"/>
      <c r="E840" s="506"/>
      <c r="F840" s="506"/>
      <c r="G840" s="506"/>
      <c r="H840" s="507"/>
      <c r="I840" s="506"/>
      <c r="J840" s="506"/>
      <c r="K840" s="506"/>
      <c r="L840" s="506"/>
      <c r="M840" s="506"/>
      <c r="N840" s="506"/>
      <c r="O840" s="506"/>
      <c r="P840" s="506"/>
      <c r="Q840" s="506"/>
      <c r="R840" s="506"/>
      <c r="S840" s="506"/>
      <c r="T840" s="506"/>
      <c r="U840" s="506"/>
      <c r="V840" s="506"/>
      <c r="W840" s="506"/>
      <c r="X840" s="506"/>
      <c r="Y840" s="506"/>
      <c r="Z840" s="506"/>
      <c r="AA840" s="506"/>
      <c r="AB840" s="506"/>
      <c r="AC840" s="506"/>
      <c r="AD840" s="506"/>
      <c r="AE840" s="506"/>
      <c r="AF840" s="506"/>
      <c r="AG840" s="506"/>
      <c r="AH840" s="506"/>
      <c r="AI840" s="506"/>
      <c r="AJ840" s="507"/>
      <c r="AK840" s="506"/>
      <c r="AL840" s="506"/>
      <c r="AM840" s="506"/>
      <c r="AN840" s="506"/>
      <c r="AO840" s="506"/>
      <c r="AP840" s="506"/>
      <c r="AQ840" s="506"/>
      <c r="AR840" s="506"/>
      <c r="AS840" s="506"/>
      <c r="AT840" s="506"/>
      <c r="AU840" s="506"/>
      <c r="AV840" s="506"/>
      <c r="AW840" s="506"/>
      <c r="AX840" s="507"/>
      <c r="AY840" s="506"/>
      <c r="AZ840" s="506"/>
      <c r="BA840" s="506"/>
      <c r="BB840" s="506"/>
      <c r="BC840" s="506"/>
      <c r="BD840" s="506"/>
      <c r="BE840" s="506"/>
      <c r="BF840" s="506"/>
      <c r="BG840" s="506"/>
      <c r="BH840" s="506"/>
      <c r="BI840" s="506"/>
      <c r="BJ840" s="506"/>
      <c r="BK840" s="507"/>
      <c r="BL840" s="506"/>
      <c r="BM840" s="506"/>
      <c r="BN840" s="506"/>
      <c r="BO840" s="506"/>
      <c r="BP840" s="506"/>
      <c r="BQ840" s="506"/>
      <c r="BR840" s="506"/>
      <c r="BS840" s="506"/>
      <c r="BT840" s="506"/>
      <c r="BU840" s="506"/>
      <c r="BV840" s="506"/>
      <c r="BW840" s="506"/>
      <c r="BX840" s="506"/>
      <c r="BZ840" s="506"/>
      <c r="CA840" s="506"/>
      <c r="CD840" s="506"/>
      <c r="CE840" s="506"/>
    </row>
    <row r="841" spans="1:83" ht="11.25" customHeight="1">
      <c r="A841" s="506"/>
      <c r="B841" s="507"/>
      <c r="C841" s="507"/>
      <c r="D841" s="507"/>
      <c r="E841" s="506"/>
      <c r="F841" s="506"/>
      <c r="G841" s="506"/>
      <c r="H841" s="507"/>
      <c r="I841" s="506"/>
      <c r="J841" s="506"/>
      <c r="K841" s="506"/>
      <c r="L841" s="506"/>
      <c r="M841" s="506"/>
      <c r="N841" s="506"/>
      <c r="O841" s="506"/>
      <c r="P841" s="506"/>
      <c r="Q841" s="506"/>
      <c r="R841" s="506"/>
      <c r="S841" s="506"/>
      <c r="T841" s="506"/>
      <c r="U841" s="506"/>
      <c r="V841" s="506"/>
      <c r="W841" s="506"/>
      <c r="X841" s="506"/>
      <c r="Y841" s="506"/>
      <c r="Z841" s="506"/>
      <c r="AA841" s="506"/>
      <c r="AB841" s="506"/>
      <c r="AC841" s="506"/>
      <c r="AD841" s="506"/>
      <c r="AE841" s="506"/>
      <c r="AF841" s="506"/>
      <c r="AG841" s="506"/>
      <c r="AH841" s="506"/>
      <c r="AI841" s="506"/>
      <c r="AJ841" s="507"/>
      <c r="AK841" s="506"/>
      <c r="AL841" s="506"/>
      <c r="AM841" s="506"/>
      <c r="AN841" s="506"/>
      <c r="AO841" s="506"/>
      <c r="AP841" s="506"/>
      <c r="AQ841" s="506"/>
      <c r="AR841" s="506"/>
      <c r="AS841" s="506"/>
      <c r="AT841" s="506"/>
      <c r="AU841" s="506"/>
      <c r="AV841" s="506"/>
      <c r="AW841" s="506"/>
      <c r="AX841" s="507"/>
      <c r="AY841" s="506"/>
      <c r="AZ841" s="506"/>
      <c r="BA841" s="506"/>
      <c r="BB841" s="506"/>
      <c r="BC841" s="506"/>
      <c r="BD841" s="506"/>
      <c r="BE841" s="506"/>
      <c r="BF841" s="506"/>
      <c r="BG841" s="506"/>
      <c r="BH841" s="506"/>
      <c r="BI841" s="506"/>
      <c r="BJ841" s="506"/>
      <c r="BK841" s="507"/>
      <c r="BL841" s="506"/>
      <c r="BM841" s="506"/>
      <c r="BN841" s="506"/>
      <c r="BO841" s="506"/>
      <c r="BP841" s="506"/>
      <c r="BQ841" s="506"/>
      <c r="BR841" s="506"/>
      <c r="BS841" s="506"/>
      <c r="BT841" s="506"/>
      <c r="BU841" s="506"/>
      <c r="BV841" s="506"/>
      <c r="BW841" s="506"/>
      <c r="BX841" s="506"/>
      <c r="BZ841" s="506"/>
      <c r="CA841" s="506"/>
      <c r="CD841" s="506"/>
      <c r="CE841" s="506"/>
    </row>
    <row r="842" spans="1:83" ht="11.25" customHeight="1">
      <c r="A842" s="506"/>
      <c r="B842" s="507"/>
      <c r="C842" s="507"/>
      <c r="D842" s="507"/>
      <c r="E842" s="506"/>
      <c r="F842" s="506"/>
      <c r="G842" s="506"/>
      <c r="H842" s="507"/>
      <c r="I842" s="506"/>
      <c r="J842" s="506"/>
      <c r="K842" s="506"/>
      <c r="L842" s="506"/>
      <c r="M842" s="506"/>
      <c r="N842" s="506"/>
      <c r="O842" s="506"/>
      <c r="P842" s="506"/>
      <c r="Q842" s="506"/>
      <c r="R842" s="506"/>
      <c r="S842" s="506"/>
      <c r="T842" s="506"/>
      <c r="U842" s="506"/>
      <c r="V842" s="506"/>
      <c r="W842" s="506"/>
      <c r="X842" s="506"/>
      <c r="Y842" s="506"/>
      <c r="Z842" s="506"/>
      <c r="AA842" s="506"/>
      <c r="AB842" s="506"/>
      <c r="AC842" s="506"/>
      <c r="AD842" s="506"/>
      <c r="AE842" s="506"/>
      <c r="AF842" s="506"/>
      <c r="AG842" s="506"/>
      <c r="AH842" s="506"/>
      <c r="AI842" s="506"/>
      <c r="AJ842" s="507"/>
      <c r="AK842" s="506"/>
      <c r="AL842" s="506"/>
      <c r="AM842" s="506"/>
      <c r="AN842" s="506"/>
      <c r="AO842" s="506"/>
      <c r="AP842" s="506"/>
      <c r="AQ842" s="506"/>
      <c r="AR842" s="506"/>
      <c r="AS842" s="506"/>
      <c r="AT842" s="506"/>
      <c r="AU842" s="506"/>
      <c r="AV842" s="506"/>
      <c r="AW842" s="506"/>
      <c r="AX842" s="507"/>
      <c r="AY842" s="506"/>
      <c r="AZ842" s="506"/>
      <c r="BA842" s="506"/>
      <c r="BB842" s="506"/>
      <c r="BC842" s="506"/>
      <c r="BD842" s="506"/>
      <c r="BE842" s="506"/>
      <c r="BF842" s="506"/>
      <c r="BG842" s="506"/>
      <c r="BH842" s="506"/>
      <c r="BI842" s="506"/>
      <c r="BJ842" s="506"/>
      <c r="BK842" s="507"/>
      <c r="BL842" s="506"/>
      <c r="BM842" s="506"/>
      <c r="BN842" s="506"/>
      <c r="BO842" s="506"/>
      <c r="BP842" s="506"/>
      <c r="BQ842" s="506"/>
      <c r="BR842" s="506"/>
      <c r="BS842" s="506"/>
      <c r="BT842" s="506"/>
      <c r="BU842" s="506"/>
      <c r="BV842" s="506"/>
      <c r="BW842" s="506"/>
      <c r="BX842" s="506"/>
      <c r="BZ842" s="506"/>
      <c r="CA842" s="506"/>
      <c r="CD842" s="506"/>
      <c r="CE842" s="506"/>
    </row>
    <row r="843" spans="1:83" ht="11.25" customHeight="1">
      <c r="A843" s="506"/>
      <c r="B843" s="507"/>
      <c r="C843" s="507"/>
      <c r="D843" s="507"/>
      <c r="E843" s="506"/>
      <c r="F843" s="506"/>
      <c r="G843" s="506"/>
      <c r="H843" s="507"/>
      <c r="I843" s="506"/>
      <c r="J843" s="506"/>
      <c r="K843" s="506"/>
      <c r="L843" s="506"/>
      <c r="M843" s="506"/>
      <c r="N843" s="506"/>
      <c r="O843" s="506"/>
      <c r="P843" s="506"/>
      <c r="Q843" s="506"/>
      <c r="R843" s="506"/>
      <c r="S843" s="506"/>
      <c r="T843" s="506"/>
      <c r="U843" s="506"/>
      <c r="V843" s="506"/>
      <c r="W843" s="506"/>
      <c r="X843" s="506"/>
      <c r="Y843" s="506"/>
      <c r="Z843" s="506"/>
      <c r="AA843" s="506"/>
      <c r="AB843" s="506"/>
      <c r="AC843" s="506"/>
      <c r="AD843" s="506"/>
      <c r="AE843" s="506"/>
      <c r="AF843" s="506"/>
      <c r="AG843" s="506"/>
      <c r="AH843" s="506"/>
      <c r="AI843" s="506"/>
      <c r="AJ843" s="507"/>
      <c r="AK843" s="506"/>
      <c r="AL843" s="506"/>
      <c r="AM843" s="506"/>
      <c r="AN843" s="506"/>
      <c r="AO843" s="506"/>
      <c r="AP843" s="506"/>
      <c r="AQ843" s="506"/>
      <c r="AR843" s="506"/>
      <c r="AS843" s="506"/>
      <c r="AT843" s="506"/>
      <c r="AU843" s="506"/>
      <c r="AV843" s="506"/>
      <c r="AW843" s="506"/>
      <c r="AX843" s="507"/>
      <c r="AY843" s="506"/>
      <c r="AZ843" s="506"/>
      <c r="BA843" s="506"/>
      <c r="BB843" s="506"/>
      <c r="BC843" s="506"/>
      <c r="BD843" s="506"/>
      <c r="BE843" s="506"/>
      <c r="BF843" s="506"/>
      <c r="BG843" s="506"/>
      <c r="BH843" s="506"/>
      <c r="BI843" s="506"/>
      <c r="BJ843" s="506"/>
      <c r="BK843" s="507"/>
      <c r="BL843" s="506"/>
      <c r="BM843" s="506"/>
      <c r="BN843" s="506"/>
      <c r="BO843" s="506"/>
      <c r="BP843" s="506"/>
      <c r="BQ843" s="506"/>
      <c r="BR843" s="506"/>
      <c r="BS843" s="506"/>
      <c r="BT843" s="506"/>
      <c r="BU843" s="506"/>
      <c r="BV843" s="506"/>
      <c r="BW843" s="506"/>
      <c r="BX843" s="506"/>
      <c r="BZ843" s="506"/>
      <c r="CA843" s="506"/>
      <c r="CD843" s="506"/>
      <c r="CE843" s="506"/>
    </row>
    <row r="844" spans="1:83" ht="11.25" customHeight="1">
      <c r="A844" s="506"/>
      <c r="B844" s="507"/>
      <c r="C844" s="507"/>
      <c r="D844" s="507"/>
      <c r="E844" s="506"/>
      <c r="F844" s="506"/>
      <c r="G844" s="506"/>
      <c r="H844" s="507"/>
      <c r="I844" s="506"/>
      <c r="J844" s="506"/>
      <c r="K844" s="506"/>
      <c r="L844" s="506"/>
      <c r="M844" s="506"/>
      <c r="N844" s="506"/>
      <c r="O844" s="506"/>
      <c r="P844" s="506"/>
      <c r="Q844" s="506"/>
      <c r="R844" s="506"/>
      <c r="S844" s="506"/>
      <c r="T844" s="506"/>
      <c r="U844" s="506"/>
      <c r="V844" s="506"/>
      <c r="W844" s="506"/>
      <c r="X844" s="506"/>
      <c r="Y844" s="506"/>
      <c r="Z844" s="506"/>
      <c r="AA844" s="506"/>
      <c r="AB844" s="506"/>
      <c r="AC844" s="506"/>
      <c r="AD844" s="506"/>
      <c r="AE844" s="506"/>
      <c r="AF844" s="506"/>
      <c r="AG844" s="506"/>
      <c r="AH844" s="506"/>
      <c r="AI844" s="506"/>
      <c r="AJ844" s="507"/>
      <c r="AK844" s="506"/>
      <c r="AL844" s="506"/>
      <c r="AM844" s="506"/>
      <c r="AN844" s="506"/>
      <c r="AO844" s="506"/>
      <c r="AP844" s="506"/>
      <c r="AQ844" s="506"/>
      <c r="AR844" s="506"/>
      <c r="AS844" s="506"/>
      <c r="AT844" s="506"/>
      <c r="AU844" s="506"/>
      <c r="AV844" s="506"/>
      <c r="AW844" s="506"/>
      <c r="AX844" s="507"/>
      <c r="AY844" s="506"/>
      <c r="AZ844" s="506"/>
      <c r="BA844" s="506"/>
      <c r="BB844" s="506"/>
      <c r="BC844" s="506"/>
      <c r="BD844" s="506"/>
      <c r="BE844" s="506"/>
      <c r="BF844" s="506"/>
      <c r="BG844" s="506"/>
      <c r="BH844" s="506"/>
      <c r="BI844" s="506"/>
      <c r="BJ844" s="506"/>
      <c r="BK844" s="507"/>
      <c r="BL844" s="506"/>
      <c r="BM844" s="506"/>
      <c r="BN844" s="506"/>
      <c r="BO844" s="506"/>
      <c r="BP844" s="506"/>
      <c r="BQ844" s="506"/>
      <c r="BR844" s="506"/>
      <c r="BS844" s="506"/>
      <c r="BT844" s="506"/>
      <c r="BU844" s="506"/>
      <c r="BV844" s="506"/>
      <c r="BW844" s="506"/>
      <c r="BX844" s="506"/>
      <c r="BZ844" s="506"/>
      <c r="CA844" s="506"/>
      <c r="CD844" s="506"/>
      <c r="CE844" s="506"/>
    </row>
    <row r="845" spans="1:83" ht="11.25" customHeight="1">
      <c r="A845" s="506"/>
      <c r="B845" s="507"/>
      <c r="C845" s="507"/>
      <c r="D845" s="507"/>
      <c r="E845" s="506"/>
      <c r="F845" s="506"/>
      <c r="G845" s="506"/>
      <c r="H845" s="507"/>
      <c r="I845" s="506"/>
      <c r="J845" s="506"/>
      <c r="K845" s="506"/>
      <c r="L845" s="506"/>
      <c r="M845" s="506"/>
      <c r="N845" s="506"/>
      <c r="O845" s="506"/>
      <c r="P845" s="506"/>
      <c r="Q845" s="506"/>
      <c r="R845" s="506"/>
      <c r="S845" s="506"/>
      <c r="T845" s="506"/>
      <c r="U845" s="506"/>
      <c r="V845" s="506"/>
      <c r="W845" s="506"/>
      <c r="X845" s="506"/>
      <c r="Y845" s="506"/>
      <c r="Z845" s="506"/>
      <c r="AA845" s="506"/>
      <c r="AB845" s="506"/>
      <c r="AC845" s="506"/>
      <c r="AD845" s="506"/>
      <c r="AE845" s="506"/>
      <c r="AF845" s="506"/>
      <c r="AG845" s="506"/>
      <c r="AH845" s="506"/>
      <c r="AI845" s="506"/>
      <c r="AJ845" s="507"/>
      <c r="AK845" s="506"/>
      <c r="AL845" s="506"/>
      <c r="AM845" s="506"/>
      <c r="AN845" s="506"/>
      <c r="AO845" s="506"/>
      <c r="AP845" s="506"/>
      <c r="AQ845" s="506"/>
      <c r="AR845" s="506"/>
      <c r="AS845" s="506"/>
      <c r="AT845" s="506"/>
      <c r="AU845" s="506"/>
      <c r="AV845" s="506"/>
      <c r="AW845" s="506"/>
      <c r="AX845" s="507"/>
      <c r="AY845" s="506"/>
      <c r="AZ845" s="506"/>
      <c r="BA845" s="506"/>
      <c r="BB845" s="506"/>
      <c r="BC845" s="506"/>
      <c r="BD845" s="506"/>
      <c r="BE845" s="506"/>
      <c r="BF845" s="506"/>
      <c r="BG845" s="506"/>
      <c r="BH845" s="506"/>
      <c r="BI845" s="506"/>
      <c r="BJ845" s="506"/>
      <c r="BK845" s="507"/>
      <c r="BL845" s="506"/>
      <c r="BM845" s="506"/>
      <c r="BN845" s="506"/>
      <c r="BO845" s="506"/>
      <c r="BP845" s="506"/>
      <c r="BQ845" s="506"/>
      <c r="BR845" s="506"/>
      <c r="BS845" s="506"/>
      <c r="BT845" s="506"/>
      <c r="BU845" s="506"/>
      <c r="BV845" s="506"/>
      <c r="BW845" s="506"/>
      <c r="BX845" s="506"/>
      <c r="BZ845" s="506"/>
      <c r="CA845" s="506"/>
      <c r="CD845" s="506"/>
      <c r="CE845" s="506"/>
    </row>
    <row r="846" spans="1:83" ht="11.25" customHeight="1">
      <c r="A846" s="506"/>
      <c r="B846" s="507"/>
      <c r="C846" s="507"/>
      <c r="D846" s="507"/>
      <c r="E846" s="506"/>
      <c r="F846" s="506"/>
      <c r="G846" s="506"/>
      <c r="H846" s="507"/>
      <c r="I846" s="506"/>
      <c r="J846" s="506"/>
      <c r="K846" s="506"/>
      <c r="L846" s="506"/>
      <c r="M846" s="506"/>
      <c r="N846" s="506"/>
      <c r="O846" s="506"/>
      <c r="P846" s="506"/>
      <c r="Q846" s="506"/>
      <c r="R846" s="506"/>
      <c r="S846" s="506"/>
      <c r="T846" s="506"/>
      <c r="U846" s="506"/>
      <c r="V846" s="506"/>
      <c r="W846" s="506"/>
      <c r="X846" s="506"/>
      <c r="Y846" s="506"/>
      <c r="Z846" s="506"/>
      <c r="AA846" s="506"/>
      <c r="AB846" s="506"/>
      <c r="AC846" s="506"/>
      <c r="AD846" s="506"/>
      <c r="AE846" s="506"/>
      <c r="AF846" s="506"/>
      <c r="AG846" s="506"/>
      <c r="AH846" s="506"/>
      <c r="AI846" s="506"/>
      <c r="AJ846" s="507"/>
      <c r="AK846" s="506"/>
      <c r="AL846" s="506"/>
      <c r="AM846" s="506"/>
      <c r="AN846" s="506"/>
      <c r="AO846" s="506"/>
      <c r="AP846" s="506"/>
      <c r="AQ846" s="506"/>
      <c r="AR846" s="506"/>
      <c r="AS846" s="506"/>
      <c r="AT846" s="506"/>
      <c r="AU846" s="506"/>
      <c r="AV846" s="506"/>
      <c r="AW846" s="506"/>
      <c r="AX846" s="507"/>
      <c r="AY846" s="506"/>
      <c r="AZ846" s="506"/>
      <c r="BA846" s="506"/>
      <c r="BB846" s="506"/>
      <c r="BC846" s="506"/>
      <c r="BD846" s="506"/>
      <c r="BE846" s="506"/>
      <c r="BF846" s="506"/>
      <c r="BG846" s="506"/>
      <c r="BH846" s="506"/>
      <c r="BI846" s="506"/>
      <c r="BJ846" s="506"/>
      <c r="BK846" s="507"/>
      <c r="BL846" s="506"/>
      <c r="BM846" s="506"/>
      <c r="BN846" s="506"/>
      <c r="BO846" s="506"/>
      <c r="BP846" s="506"/>
      <c r="BQ846" s="506"/>
      <c r="BR846" s="506"/>
      <c r="BS846" s="506"/>
      <c r="BT846" s="506"/>
      <c r="BU846" s="506"/>
      <c r="BV846" s="506"/>
      <c r="BW846" s="506"/>
      <c r="BX846" s="506"/>
      <c r="BZ846" s="506"/>
      <c r="CA846" s="506"/>
      <c r="CD846" s="506"/>
      <c r="CE846" s="506"/>
    </row>
    <row r="847" spans="1:83" ht="11.25" customHeight="1">
      <c r="A847" s="506"/>
      <c r="B847" s="507"/>
      <c r="C847" s="507"/>
      <c r="D847" s="507"/>
      <c r="E847" s="506"/>
      <c r="F847" s="506"/>
      <c r="G847" s="506"/>
      <c r="H847" s="507"/>
      <c r="I847" s="506"/>
      <c r="J847" s="506"/>
      <c r="K847" s="506"/>
      <c r="L847" s="506"/>
      <c r="M847" s="506"/>
      <c r="N847" s="506"/>
      <c r="O847" s="506"/>
      <c r="P847" s="506"/>
      <c r="Q847" s="506"/>
      <c r="R847" s="506"/>
      <c r="S847" s="506"/>
      <c r="T847" s="506"/>
      <c r="U847" s="506"/>
      <c r="V847" s="506"/>
      <c r="W847" s="506"/>
      <c r="X847" s="506"/>
      <c r="Y847" s="506"/>
      <c r="Z847" s="506"/>
      <c r="AA847" s="506"/>
      <c r="AB847" s="506"/>
      <c r="AC847" s="506"/>
      <c r="AD847" s="506"/>
      <c r="AE847" s="506"/>
      <c r="AF847" s="506"/>
      <c r="AG847" s="506"/>
      <c r="AH847" s="506"/>
      <c r="AI847" s="506"/>
      <c r="AJ847" s="507"/>
      <c r="AK847" s="506"/>
      <c r="AL847" s="506"/>
      <c r="AM847" s="506"/>
      <c r="AN847" s="506"/>
      <c r="AO847" s="506"/>
      <c r="AP847" s="506"/>
      <c r="AQ847" s="506"/>
      <c r="AR847" s="506"/>
      <c r="AS847" s="506"/>
      <c r="AT847" s="506"/>
      <c r="AU847" s="506"/>
      <c r="AV847" s="506"/>
      <c r="AW847" s="506"/>
      <c r="AX847" s="507"/>
      <c r="AY847" s="506"/>
      <c r="AZ847" s="506"/>
      <c r="BA847" s="506"/>
      <c r="BB847" s="506"/>
      <c r="BC847" s="506"/>
      <c r="BD847" s="506"/>
      <c r="BE847" s="506"/>
      <c r="BF847" s="506"/>
      <c r="BG847" s="506"/>
      <c r="BH847" s="506"/>
      <c r="BI847" s="506"/>
      <c r="BJ847" s="506"/>
      <c r="BK847" s="507"/>
      <c r="BL847" s="506"/>
      <c r="BM847" s="506"/>
      <c r="BN847" s="506"/>
      <c r="BO847" s="506"/>
      <c r="BP847" s="506"/>
      <c r="BQ847" s="506"/>
      <c r="BR847" s="506"/>
      <c r="BS847" s="506"/>
      <c r="BT847" s="506"/>
      <c r="BU847" s="506"/>
      <c r="BV847" s="506"/>
      <c r="BW847" s="506"/>
      <c r="BX847" s="506"/>
      <c r="BZ847" s="506"/>
      <c r="CA847" s="506"/>
      <c r="CD847" s="506"/>
      <c r="CE847" s="506"/>
    </row>
    <row r="848" spans="1:83" ht="11.25" customHeight="1">
      <c r="A848" s="506"/>
      <c r="B848" s="507"/>
      <c r="C848" s="507"/>
      <c r="D848" s="507"/>
      <c r="E848" s="506"/>
      <c r="F848" s="506"/>
      <c r="G848" s="506"/>
      <c r="H848" s="507"/>
      <c r="I848" s="506"/>
      <c r="J848" s="506"/>
      <c r="K848" s="506"/>
      <c r="L848" s="506"/>
      <c r="M848" s="506"/>
      <c r="N848" s="506"/>
      <c r="O848" s="506"/>
      <c r="P848" s="506"/>
      <c r="Q848" s="506"/>
      <c r="R848" s="506"/>
      <c r="S848" s="506"/>
      <c r="T848" s="506"/>
      <c r="U848" s="506"/>
      <c r="V848" s="506"/>
      <c r="W848" s="506"/>
      <c r="X848" s="506"/>
      <c r="Y848" s="506"/>
      <c r="Z848" s="506"/>
      <c r="AA848" s="506"/>
      <c r="AB848" s="506"/>
      <c r="AC848" s="506"/>
      <c r="AD848" s="506"/>
      <c r="AE848" s="506"/>
      <c r="AF848" s="506"/>
      <c r="AG848" s="506"/>
      <c r="AH848" s="506"/>
      <c r="AI848" s="506"/>
      <c r="AJ848" s="507"/>
      <c r="AK848" s="506"/>
      <c r="AL848" s="506"/>
      <c r="AM848" s="506"/>
      <c r="AN848" s="506"/>
      <c r="AO848" s="506"/>
      <c r="AP848" s="506"/>
      <c r="AQ848" s="506"/>
      <c r="AR848" s="506"/>
      <c r="AS848" s="506"/>
      <c r="AT848" s="506"/>
      <c r="AU848" s="506"/>
      <c r="AV848" s="506"/>
      <c r="AW848" s="506"/>
      <c r="AX848" s="507"/>
      <c r="AY848" s="506"/>
      <c r="AZ848" s="506"/>
      <c r="BA848" s="506"/>
      <c r="BB848" s="506"/>
      <c r="BC848" s="506"/>
      <c r="BD848" s="506"/>
      <c r="BE848" s="506"/>
      <c r="BF848" s="506"/>
      <c r="BG848" s="506"/>
      <c r="BH848" s="506"/>
      <c r="BI848" s="506"/>
      <c r="BJ848" s="506"/>
      <c r="BK848" s="507"/>
      <c r="BL848" s="506"/>
      <c r="BM848" s="506"/>
      <c r="BN848" s="506"/>
      <c r="BO848" s="506"/>
      <c r="BP848" s="506"/>
      <c r="BQ848" s="506"/>
      <c r="BR848" s="506"/>
      <c r="BS848" s="506"/>
      <c r="BT848" s="506"/>
      <c r="BU848" s="506"/>
      <c r="BV848" s="506"/>
      <c r="BW848" s="506"/>
      <c r="BX848" s="506"/>
      <c r="BZ848" s="506"/>
      <c r="CA848" s="506"/>
      <c r="CD848" s="506"/>
      <c r="CE848" s="506"/>
    </row>
    <row r="849" spans="1:83" ht="11.25" customHeight="1">
      <c r="A849" s="506"/>
      <c r="B849" s="507"/>
      <c r="C849" s="507"/>
      <c r="D849" s="507"/>
      <c r="E849" s="506"/>
      <c r="F849" s="506"/>
      <c r="G849" s="506"/>
      <c r="H849" s="507"/>
      <c r="I849" s="506"/>
      <c r="J849" s="506"/>
      <c r="K849" s="506"/>
      <c r="L849" s="506"/>
      <c r="M849" s="506"/>
      <c r="N849" s="506"/>
      <c r="O849" s="506"/>
      <c r="P849" s="506"/>
      <c r="Q849" s="506"/>
      <c r="R849" s="506"/>
      <c r="S849" s="506"/>
      <c r="T849" s="506"/>
      <c r="U849" s="506"/>
      <c r="V849" s="506"/>
      <c r="W849" s="506"/>
      <c r="X849" s="506"/>
      <c r="Y849" s="506"/>
      <c r="Z849" s="506"/>
      <c r="AA849" s="506"/>
      <c r="AB849" s="506"/>
      <c r="AC849" s="506"/>
      <c r="AD849" s="506"/>
      <c r="AE849" s="506"/>
      <c r="AF849" s="506"/>
      <c r="AG849" s="506"/>
      <c r="AH849" s="506"/>
      <c r="AI849" s="506"/>
      <c r="AJ849" s="507"/>
      <c r="AK849" s="506"/>
      <c r="AL849" s="506"/>
      <c r="AM849" s="506"/>
      <c r="AN849" s="506"/>
      <c r="AO849" s="506"/>
      <c r="AP849" s="506"/>
      <c r="AQ849" s="506"/>
      <c r="AR849" s="506"/>
      <c r="AS849" s="506"/>
      <c r="AT849" s="506"/>
      <c r="AU849" s="506"/>
      <c r="AV849" s="506"/>
      <c r="AW849" s="506"/>
      <c r="AX849" s="507"/>
      <c r="AY849" s="506"/>
      <c r="AZ849" s="506"/>
      <c r="BA849" s="506"/>
      <c r="BB849" s="506"/>
      <c r="BC849" s="506"/>
      <c r="BD849" s="506"/>
      <c r="BE849" s="506"/>
      <c r="BF849" s="506"/>
      <c r="BG849" s="506"/>
      <c r="BH849" s="506"/>
      <c r="BI849" s="506"/>
      <c r="BJ849" s="506"/>
      <c r="BK849" s="507"/>
      <c r="BL849" s="506"/>
      <c r="BM849" s="506"/>
      <c r="BN849" s="506"/>
      <c r="BO849" s="506"/>
      <c r="BP849" s="506"/>
      <c r="BQ849" s="506"/>
      <c r="BR849" s="506"/>
      <c r="BS849" s="506"/>
      <c r="BT849" s="506"/>
      <c r="BU849" s="506"/>
      <c r="BV849" s="506"/>
      <c r="BW849" s="506"/>
      <c r="BX849" s="506"/>
      <c r="BZ849" s="506"/>
      <c r="CA849" s="506"/>
      <c r="CD849" s="506"/>
      <c r="CE849" s="506"/>
    </row>
    <row r="850" spans="1:83" ht="11.25" customHeight="1">
      <c r="A850" s="506"/>
      <c r="B850" s="507"/>
      <c r="C850" s="507"/>
      <c r="D850" s="507"/>
      <c r="E850" s="506"/>
      <c r="F850" s="506"/>
      <c r="G850" s="506"/>
      <c r="H850" s="507"/>
      <c r="I850" s="506"/>
      <c r="J850" s="506"/>
      <c r="K850" s="506"/>
      <c r="L850" s="506"/>
      <c r="M850" s="506"/>
      <c r="N850" s="506"/>
      <c r="O850" s="506"/>
      <c r="P850" s="506"/>
      <c r="Q850" s="506"/>
      <c r="R850" s="506"/>
      <c r="S850" s="506"/>
      <c r="T850" s="506"/>
      <c r="U850" s="506"/>
      <c r="V850" s="506"/>
      <c r="W850" s="506"/>
      <c r="X850" s="506"/>
      <c r="Y850" s="506"/>
      <c r="Z850" s="506"/>
      <c r="AA850" s="506"/>
      <c r="AB850" s="506"/>
      <c r="AC850" s="506"/>
      <c r="AD850" s="506"/>
      <c r="AE850" s="506"/>
      <c r="AF850" s="506"/>
      <c r="AG850" s="506"/>
      <c r="AH850" s="506"/>
      <c r="AI850" s="506"/>
      <c r="AJ850" s="507"/>
      <c r="AK850" s="506"/>
      <c r="AL850" s="506"/>
      <c r="AM850" s="506"/>
      <c r="AN850" s="506"/>
      <c r="AO850" s="506"/>
      <c r="AP850" s="506"/>
      <c r="AQ850" s="506"/>
      <c r="AR850" s="506"/>
      <c r="AS850" s="506"/>
      <c r="AT850" s="506"/>
      <c r="AU850" s="506"/>
      <c r="AV850" s="506"/>
      <c r="AW850" s="506"/>
      <c r="AX850" s="507"/>
      <c r="AY850" s="506"/>
      <c r="AZ850" s="506"/>
      <c r="BA850" s="506"/>
      <c r="BB850" s="506"/>
      <c r="BC850" s="506"/>
      <c r="BD850" s="506"/>
      <c r="BE850" s="506"/>
      <c r="BF850" s="506"/>
      <c r="BG850" s="506"/>
      <c r="BH850" s="506"/>
      <c r="BI850" s="506"/>
      <c r="BJ850" s="506"/>
      <c r="BK850" s="507"/>
      <c r="BL850" s="506"/>
      <c r="BM850" s="506"/>
      <c r="BN850" s="506"/>
      <c r="BO850" s="506"/>
      <c r="BP850" s="506"/>
      <c r="BQ850" s="506"/>
      <c r="BR850" s="506"/>
      <c r="BS850" s="506"/>
      <c r="BT850" s="506"/>
      <c r="BU850" s="506"/>
      <c r="BV850" s="506"/>
      <c r="BW850" s="506"/>
      <c r="BX850" s="506"/>
      <c r="BZ850" s="506"/>
      <c r="CA850" s="506"/>
      <c r="CD850" s="506"/>
      <c r="CE850" s="506"/>
    </row>
    <row r="851" spans="1:83" ht="11.25" customHeight="1">
      <c r="A851" s="506"/>
      <c r="B851" s="507"/>
      <c r="C851" s="507"/>
      <c r="D851" s="507"/>
      <c r="E851" s="506"/>
      <c r="F851" s="506"/>
      <c r="G851" s="506"/>
      <c r="H851" s="507"/>
      <c r="I851" s="506"/>
      <c r="J851" s="506"/>
      <c r="K851" s="506"/>
      <c r="L851" s="506"/>
      <c r="M851" s="506"/>
      <c r="N851" s="506"/>
      <c r="O851" s="506"/>
      <c r="P851" s="506"/>
      <c r="Q851" s="506"/>
      <c r="R851" s="506"/>
      <c r="S851" s="506"/>
      <c r="T851" s="506"/>
      <c r="U851" s="506"/>
      <c r="V851" s="506"/>
      <c r="W851" s="506"/>
      <c r="X851" s="506"/>
      <c r="Y851" s="506"/>
      <c r="Z851" s="506"/>
      <c r="AA851" s="506"/>
      <c r="AB851" s="506"/>
      <c r="AC851" s="506"/>
      <c r="AD851" s="506"/>
      <c r="AE851" s="506"/>
      <c r="AF851" s="506"/>
      <c r="AG851" s="506"/>
      <c r="AH851" s="506"/>
      <c r="AI851" s="506"/>
      <c r="AJ851" s="507"/>
      <c r="AK851" s="506"/>
      <c r="AL851" s="506"/>
      <c r="AM851" s="506"/>
      <c r="AN851" s="506"/>
      <c r="AO851" s="506"/>
      <c r="AP851" s="506"/>
      <c r="AQ851" s="506"/>
      <c r="AR851" s="506"/>
      <c r="AS851" s="506"/>
      <c r="AT851" s="506"/>
      <c r="AU851" s="506"/>
      <c r="AV851" s="506"/>
      <c r="AW851" s="506"/>
      <c r="AX851" s="507"/>
      <c r="AY851" s="506"/>
      <c r="AZ851" s="506"/>
      <c r="BA851" s="506"/>
      <c r="BB851" s="506"/>
      <c r="BC851" s="506"/>
      <c r="BD851" s="506"/>
      <c r="BE851" s="506"/>
      <c r="BF851" s="506"/>
      <c r="BG851" s="506"/>
      <c r="BH851" s="506"/>
      <c r="BI851" s="506"/>
      <c r="BJ851" s="506"/>
      <c r="BK851" s="507"/>
      <c r="BL851" s="506"/>
      <c r="BM851" s="506"/>
      <c r="BN851" s="506"/>
      <c r="BO851" s="506"/>
      <c r="BP851" s="506"/>
      <c r="BQ851" s="506"/>
      <c r="BR851" s="506"/>
      <c r="BS851" s="506"/>
      <c r="BT851" s="506"/>
      <c r="BU851" s="506"/>
      <c r="BV851" s="506"/>
      <c r="BW851" s="506"/>
      <c r="BX851" s="506"/>
      <c r="BZ851" s="506"/>
      <c r="CA851" s="506"/>
      <c r="CD851" s="506"/>
      <c r="CE851" s="506"/>
    </row>
    <row r="852" spans="1:83" ht="11.25" customHeight="1">
      <c r="A852" s="506"/>
      <c r="B852" s="507"/>
      <c r="C852" s="507"/>
      <c r="D852" s="507"/>
      <c r="E852" s="506"/>
      <c r="F852" s="506"/>
      <c r="G852" s="506"/>
      <c r="H852" s="507"/>
      <c r="I852" s="506"/>
      <c r="J852" s="506"/>
      <c r="K852" s="506"/>
      <c r="L852" s="506"/>
      <c r="M852" s="506"/>
      <c r="N852" s="506"/>
      <c r="O852" s="506"/>
      <c r="P852" s="506"/>
      <c r="Q852" s="506"/>
      <c r="R852" s="506"/>
      <c r="S852" s="506"/>
      <c r="T852" s="506"/>
      <c r="U852" s="506"/>
      <c r="V852" s="506"/>
      <c r="W852" s="506"/>
      <c r="X852" s="506"/>
      <c r="Y852" s="506"/>
      <c r="Z852" s="506"/>
      <c r="AA852" s="506"/>
      <c r="AB852" s="506"/>
      <c r="AC852" s="506"/>
      <c r="AD852" s="506"/>
      <c r="AE852" s="506"/>
      <c r="AF852" s="506"/>
      <c r="AG852" s="506"/>
      <c r="AH852" s="506"/>
      <c r="AI852" s="506"/>
      <c r="AJ852" s="507"/>
      <c r="AK852" s="506"/>
      <c r="AL852" s="506"/>
      <c r="AM852" s="506"/>
      <c r="AN852" s="506"/>
      <c r="AO852" s="506"/>
      <c r="AP852" s="506"/>
      <c r="AQ852" s="506"/>
      <c r="AR852" s="506"/>
      <c r="AS852" s="506"/>
      <c r="AT852" s="506"/>
      <c r="AU852" s="506"/>
      <c r="AV852" s="506"/>
      <c r="AW852" s="506"/>
      <c r="AX852" s="507"/>
      <c r="AY852" s="506"/>
      <c r="AZ852" s="506"/>
      <c r="BA852" s="506"/>
      <c r="BB852" s="506"/>
      <c r="BC852" s="506"/>
      <c r="BD852" s="506"/>
      <c r="BE852" s="506"/>
      <c r="BF852" s="506"/>
      <c r="BG852" s="506"/>
      <c r="BH852" s="506"/>
      <c r="BI852" s="506"/>
      <c r="BJ852" s="506"/>
      <c r="BK852" s="507"/>
      <c r="BL852" s="506"/>
      <c r="BM852" s="506"/>
      <c r="BN852" s="506"/>
      <c r="BO852" s="506"/>
      <c r="BP852" s="506"/>
      <c r="BQ852" s="506"/>
      <c r="BR852" s="506"/>
      <c r="BS852" s="506"/>
      <c r="BT852" s="506"/>
      <c r="BU852" s="506"/>
      <c r="BV852" s="506"/>
      <c r="BW852" s="506"/>
      <c r="BX852" s="506"/>
      <c r="BZ852" s="506"/>
      <c r="CA852" s="506"/>
      <c r="CD852" s="506"/>
      <c r="CE852" s="506"/>
    </row>
    <row r="853" spans="1:83" ht="11.25" customHeight="1">
      <c r="A853" s="506"/>
      <c r="B853" s="507"/>
      <c r="C853" s="507"/>
      <c r="D853" s="507"/>
      <c r="E853" s="506"/>
      <c r="F853" s="506"/>
      <c r="G853" s="506"/>
      <c r="H853" s="507"/>
      <c r="I853" s="506"/>
      <c r="J853" s="506"/>
      <c r="K853" s="506"/>
      <c r="L853" s="506"/>
      <c r="M853" s="506"/>
      <c r="N853" s="506"/>
      <c r="O853" s="506"/>
      <c r="P853" s="506"/>
      <c r="Q853" s="506"/>
      <c r="R853" s="506"/>
      <c r="S853" s="506"/>
      <c r="T853" s="506"/>
      <c r="U853" s="506"/>
      <c r="V853" s="506"/>
      <c r="W853" s="506"/>
      <c r="X853" s="506"/>
      <c r="Y853" s="506"/>
      <c r="Z853" s="506"/>
      <c r="AA853" s="506"/>
      <c r="AB853" s="506"/>
      <c r="AC853" s="506"/>
      <c r="AD853" s="506"/>
      <c r="AE853" s="506"/>
      <c r="AF853" s="506"/>
      <c r="AG853" s="506"/>
      <c r="AH853" s="506"/>
      <c r="AI853" s="506"/>
      <c r="AJ853" s="507"/>
      <c r="AK853" s="506"/>
      <c r="AL853" s="506"/>
      <c r="AM853" s="506"/>
      <c r="AN853" s="506"/>
      <c r="AO853" s="506"/>
      <c r="AP853" s="506"/>
      <c r="AQ853" s="506"/>
      <c r="AR853" s="506"/>
      <c r="AS853" s="506"/>
      <c r="AT853" s="506"/>
      <c r="AU853" s="506"/>
      <c r="AV853" s="506"/>
      <c r="AW853" s="506"/>
      <c r="AX853" s="507"/>
      <c r="AY853" s="506"/>
      <c r="AZ853" s="506"/>
      <c r="BA853" s="506"/>
      <c r="BB853" s="506"/>
      <c r="BC853" s="506"/>
      <c r="BD853" s="506"/>
      <c r="BE853" s="506"/>
      <c r="BF853" s="506"/>
      <c r="BG853" s="506"/>
      <c r="BH853" s="506"/>
      <c r="BI853" s="506"/>
      <c r="BJ853" s="506"/>
      <c r="BK853" s="507"/>
      <c r="BL853" s="506"/>
      <c r="BM853" s="506"/>
      <c r="BN853" s="506"/>
      <c r="BO853" s="506"/>
      <c r="BP853" s="506"/>
      <c r="BQ853" s="506"/>
      <c r="BR853" s="506"/>
      <c r="BS853" s="506"/>
      <c r="BT853" s="506"/>
      <c r="BU853" s="506"/>
      <c r="BV853" s="506"/>
      <c r="BW853" s="506"/>
      <c r="BX853" s="506"/>
      <c r="BZ853" s="506"/>
      <c r="CA853" s="506"/>
      <c r="CD853" s="506"/>
      <c r="CE853" s="506"/>
    </row>
    <row r="854" spans="1:83" ht="11.25" customHeight="1">
      <c r="A854" s="506"/>
      <c r="B854" s="507"/>
      <c r="C854" s="507"/>
      <c r="D854" s="507"/>
      <c r="E854" s="506"/>
      <c r="F854" s="506"/>
      <c r="G854" s="506"/>
      <c r="H854" s="507"/>
      <c r="I854" s="506"/>
      <c r="J854" s="506"/>
      <c r="K854" s="506"/>
      <c r="L854" s="506"/>
      <c r="M854" s="506"/>
      <c r="N854" s="506"/>
      <c r="O854" s="506"/>
      <c r="P854" s="506"/>
      <c r="Q854" s="506"/>
      <c r="R854" s="506"/>
      <c r="S854" s="506"/>
      <c r="T854" s="506"/>
      <c r="U854" s="506"/>
      <c r="V854" s="506"/>
      <c r="W854" s="506"/>
      <c r="X854" s="506"/>
      <c r="Y854" s="506"/>
      <c r="Z854" s="506"/>
      <c r="AA854" s="506"/>
      <c r="AB854" s="506"/>
      <c r="AC854" s="506"/>
      <c r="AD854" s="506"/>
      <c r="AE854" s="506"/>
      <c r="AF854" s="506"/>
      <c r="AG854" s="506"/>
      <c r="AH854" s="506"/>
      <c r="AI854" s="506"/>
      <c r="AJ854" s="507"/>
      <c r="AK854" s="506"/>
      <c r="AL854" s="506"/>
      <c r="AM854" s="506"/>
      <c r="AN854" s="506"/>
      <c r="AO854" s="506"/>
      <c r="AP854" s="506"/>
      <c r="AQ854" s="506"/>
      <c r="AR854" s="506"/>
      <c r="AS854" s="506"/>
      <c r="AT854" s="506"/>
      <c r="AU854" s="506"/>
      <c r="AV854" s="506"/>
      <c r="AW854" s="506"/>
      <c r="AX854" s="507"/>
      <c r="AY854" s="506"/>
      <c r="AZ854" s="506"/>
      <c r="BA854" s="506"/>
      <c r="BB854" s="506"/>
      <c r="BC854" s="506"/>
      <c r="BD854" s="506"/>
      <c r="BE854" s="506"/>
      <c r="BF854" s="506"/>
      <c r="BG854" s="506"/>
      <c r="BH854" s="506"/>
      <c r="BI854" s="506"/>
      <c r="BJ854" s="506"/>
      <c r="BK854" s="507"/>
      <c r="BL854" s="506"/>
      <c r="BM854" s="506"/>
      <c r="BN854" s="506"/>
      <c r="BO854" s="506"/>
      <c r="BP854" s="506"/>
      <c r="BQ854" s="506"/>
      <c r="BR854" s="506"/>
      <c r="BS854" s="506"/>
      <c r="BT854" s="506"/>
      <c r="BU854" s="506"/>
      <c r="BV854" s="506"/>
      <c r="BW854" s="506"/>
      <c r="BX854" s="506"/>
      <c r="BZ854" s="506"/>
      <c r="CA854" s="506"/>
      <c r="CD854" s="506"/>
      <c r="CE854" s="506"/>
    </row>
    <row r="855" spans="1:83" ht="11.25" customHeight="1">
      <c r="A855" s="506"/>
      <c r="B855" s="507"/>
      <c r="C855" s="507"/>
      <c r="D855" s="507"/>
      <c r="E855" s="506"/>
      <c r="F855" s="506"/>
      <c r="G855" s="506"/>
      <c r="H855" s="507"/>
      <c r="I855" s="506"/>
      <c r="J855" s="506"/>
      <c r="K855" s="506"/>
      <c r="L855" s="506"/>
      <c r="M855" s="506"/>
      <c r="N855" s="506"/>
      <c r="O855" s="506"/>
      <c r="P855" s="506"/>
      <c r="Q855" s="506"/>
      <c r="R855" s="506"/>
      <c r="S855" s="506"/>
      <c r="T855" s="506"/>
      <c r="U855" s="506"/>
      <c r="V855" s="506"/>
      <c r="W855" s="506"/>
      <c r="X855" s="506"/>
      <c r="Y855" s="506"/>
      <c r="Z855" s="506"/>
      <c r="AA855" s="506"/>
      <c r="AB855" s="506"/>
      <c r="AC855" s="506"/>
      <c r="AD855" s="506"/>
      <c r="AE855" s="506"/>
      <c r="AF855" s="506"/>
      <c r="AG855" s="506"/>
      <c r="AH855" s="506"/>
      <c r="AI855" s="506"/>
      <c r="AJ855" s="507"/>
      <c r="AK855" s="506"/>
      <c r="AL855" s="506"/>
      <c r="AM855" s="506"/>
      <c r="AN855" s="506"/>
      <c r="AO855" s="506"/>
      <c r="AP855" s="506"/>
      <c r="AQ855" s="506"/>
      <c r="AR855" s="506"/>
      <c r="AS855" s="506"/>
      <c r="AT855" s="506"/>
      <c r="AU855" s="506"/>
      <c r="AV855" s="506"/>
      <c r="AW855" s="506"/>
      <c r="AX855" s="507"/>
      <c r="AY855" s="506"/>
      <c r="AZ855" s="506"/>
      <c r="BA855" s="506"/>
      <c r="BB855" s="506"/>
      <c r="BC855" s="506"/>
      <c r="BD855" s="506"/>
      <c r="BE855" s="506"/>
      <c r="BF855" s="506"/>
      <c r="BG855" s="506"/>
      <c r="BH855" s="506"/>
      <c r="BI855" s="506"/>
      <c r="BJ855" s="506"/>
      <c r="BK855" s="507"/>
      <c r="BL855" s="506"/>
      <c r="BM855" s="506"/>
      <c r="BN855" s="506"/>
      <c r="BO855" s="506"/>
      <c r="BP855" s="506"/>
      <c r="BQ855" s="506"/>
      <c r="BR855" s="506"/>
      <c r="BS855" s="506"/>
      <c r="BT855" s="506"/>
      <c r="BU855" s="506"/>
      <c r="BV855" s="506"/>
      <c r="BW855" s="506"/>
      <c r="BX855" s="506"/>
      <c r="BZ855" s="506"/>
      <c r="CA855" s="506"/>
      <c r="CD855" s="506"/>
      <c r="CE855" s="506"/>
    </row>
    <row r="856" spans="1:83" ht="11.25" customHeight="1">
      <c r="A856" s="506"/>
      <c r="B856" s="507"/>
      <c r="C856" s="507"/>
      <c r="D856" s="507"/>
      <c r="E856" s="506"/>
      <c r="F856" s="506"/>
      <c r="G856" s="506"/>
      <c r="H856" s="507"/>
      <c r="I856" s="506"/>
      <c r="J856" s="506"/>
      <c r="K856" s="506"/>
      <c r="L856" s="506"/>
      <c r="M856" s="506"/>
      <c r="N856" s="506"/>
      <c r="O856" s="506"/>
      <c r="P856" s="506"/>
      <c r="Q856" s="506"/>
      <c r="R856" s="506"/>
      <c r="S856" s="506"/>
      <c r="T856" s="506"/>
      <c r="U856" s="506"/>
      <c r="V856" s="506"/>
      <c r="W856" s="506"/>
      <c r="X856" s="506"/>
      <c r="Y856" s="506"/>
      <c r="Z856" s="506"/>
      <c r="AA856" s="506"/>
      <c r="AB856" s="506"/>
      <c r="AC856" s="506"/>
      <c r="AD856" s="506"/>
      <c r="AE856" s="506"/>
      <c r="AF856" s="506"/>
      <c r="AG856" s="506"/>
      <c r="AH856" s="506"/>
      <c r="AI856" s="506"/>
      <c r="AJ856" s="507"/>
      <c r="AK856" s="506"/>
      <c r="AL856" s="506"/>
      <c r="AM856" s="506"/>
      <c r="AN856" s="506"/>
      <c r="AO856" s="506"/>
      <c r="AP856" s="506"/>
      <c r="AQ856" s="506"/>
      <c r="AR856" s="506"/>
      <c r="AS856" s="506"/>
      <c r="AT856" s="506"/>
      <c r="AU856" s="506"/>
      <c r="AV856" s="506"/>
      <c r="AW856" s="506"/>
      <c r="AX856" s="507"/>
      <c r="AY856" s="506"/>
      <c r="AZ856" s="506"/>
      <c r="BA856" s="506"/>
      <c r="BB856" s="506"/>
      <c r="BC856" s="506"/>
      <c r="BD856" s="506"/>
      <c r="BE856" s="506"/>
      <c r="BF856" s="506"/>
      <c r="BG856" s="506"/>
      <c r="BH856" s="506"/>
      <c r="BI856" s="506"/>
      <c r="BJ856" s="506"/>
      <c r="BK856" s="507"/>
      <c r="BL856" s="506"/>
      <c r="BM856" s="506"/>
      <c r="BN856" s="506"/>
      <c r="BO856" s="506"/>
      <c r="BP856" s="506"/>
      <c r="BQ856" s="506"/>
      <c r="BR856" s="506"/>
      <c r="BS856" s="506"/>
      <c r="BT856" s="506"/>
      <c r="BU856" s="506"/>
      <c r="BV856" s="506"/>
      <c r="BW856" s="506"/>
      <c r="BX856" s="506"/>
      <c r="BZ856" s="506"/>
      <c r="CA856" s="506"/>
      <c r="CD856" s="506"/>
      <c r="CE856" s="506"/>
    </row>
    <row r="857" spans="1:83" ht="11.25" customHeight="1">
      <c r="A857" s="506"/>
      <c r="B857" s="507"/>
      <c r="C857" s="507"/>
      <c r="D857" s="507"/>
      <c r="E857" s="506"/>
      <c r="F857" s="506"/>
      <c r="G857" s="506"/>
      <c r="H857" s="507"/>
      <c r="I857" s="506"/>
      <c r="J857" s="506"/>
      <c r="K857" s="506"/>
      <c r="L857" s="506"/>
      <c r="M857" s="506"/>
      <c r="N857" s="506"/>
      <c r="O857" s="506"/>
      <c r="P857" s="506"/>
      <c r="Q857" s="506"/>
      <c r="R857" s="506"/>
      <c r="S857" s="506"/>
      <c r="T857" s="506"/>
      <c r="U857" s="506"/>
      <c r="V857" s="506"/>
      <c r="W857" s="506"/>
      <c r="X857" s="506"/>
      <c r="Y857" s="506"/>
      <c r="Z857" s="506"/>
      <c r="AA857" s="506"/>
      <c r="AB857" s="506"/>
      <c r="AC857" s="506"/>
      <c r="AD857" s="506"/>
      <c r="AE857" s="506"/>
      <c r="AF857" s="506"/>
      <c r="AG857" s="506"/>
      <c r="AH857" s="506"/>
      <c r="AI857" s="506"/>
      <c r="AJ857" s="507"/>
      <c r="AK857" s="506"/>
      <c r="AL857" s="506"/>
      <c r="AM857" s="506"/>
      <c r="AN857" s="506"/>
      <c r="AO857" s="506"/>
      <c r="AP857" s="506"/>
      <c r="AQ857" s="506"/>
      <c r="AR857" s="506"/>
      <c r="AS857" s="506"/>
      <c r="AT857" s="506"/>
      <c r="AU857" s="506"/>
      <c r="AV857" s="506"/>
      <c r="AW857" s="506"/>
      <c r="AX857" s="507"/>
      <c r="AY857" s="506"/>
      <c r="AZ857" s="506"/>
      <c r="BA857" s="506"/>
      <c r="BB857" s="506"/>
      <c r="BC857" s="506"/>
      <c r="BD857" s="506"/>
      <c r="BE857" s="506"/>
      <c r="BF857" s="506"/>
      <c r="BG857" s="506"/>
      <c r="BH857" s="506"/>
      <c r="BI857" s="506"/>
      <c r="BJ857" s="506"/>
      <c r="BK857" s="507"/>
      <c r="BL857" s="506"/>
      <c r="BM857" s="506"/>
      <c r="BN857" s="506"/>
      <c r="BO857" s="506"/>
      <c r="BP857" s="506"/>
      <c r="BQ857" s="506"/>
      <c r="BR857" s="506"/>
      <c r="BS857" s="506"/>
      <c r="BT857" s="506"/>
      <c r="BU857" s="506"/>
      <c r="BV857" s="506"/>
      <c r="BW857" s="506"/>
      <c r="BX857" s="506"/>
      <c r="BZ857" s="506"/>
      <c r="CA857" s="506"/>
      <c r="CD857" s="506"/>
      <c r="CE857" s="506"/>
    </row>
    <row r="858" spans="1:83" ht="11.25" customHeight="1">
      <c r="A858" s="506"/>
      <c r="B858" s="507"/>
      <c r="C858" s="507"/>
      <c r="D858" s="507"/>
      <c r="E858" s="506"/>
      <c r="F858" s="506"/>
      <c r="G858" s="506"/>
      <c r="H858" s="507"/>
      <c r="I858" s="506"/>
      <c r="J858" s="506"/>
      <c r="K858" s="506"/>
      <c r="L858" s="506"/>
      <c r="M858" s="506"/>
      <c r="N858" s="506"/>
      <c r="O858" s="506"/>
      <c r="P858" s="506"/>
      <c r="Q858" s="506"/>
      <c r="R858" s="506"/>
      <c r="S858" s="506"/>
      <c r="T858" s="506"/>
      <c r="U858" s="506"/>
      <c r="V858" s="506"/>
      <c r="W858" s="506"/>
      <c r="X858" s="506"/>
      <c r="Y858" s="506"/>
      <c r="Z858" s="506"/>
      <c r="AA858" s="506"/>
      <c r="AB858" s="506"/>
      <c r="AC858" s="506"/>
      <c r="AD858" s="506"/>
      <c r="AE858" s="506"/>
      <c r="AF858" s="506"/>
      <c r="AG858" s="506"/>
      <c r="AH858" s="506"/>
      <c r="AI858" s="506"/>
      <c r="AJ858" s="507"/>
      <c r="AK858" s="506"/>
      <c r="AL858" s="506"/>
      <c r="AM858" s="506"/>
      <c r="AN858" s="506"/>
      <c r="AO858" s="506"/>
      <c r="AP858" s="506"/>
      <c r="AQ858" s="506"/>
      <c r="AR858" s="506"/>
      <c r="AS858" s="506"/>
      <c r="AT858" s="506"/>
      <c r="AU858" s="506"/>
      <c r="AV858" s="506"/>
      <c r="AW858" s="506"/>
      <c r="AX858" s="507"/>
      <c r="AY858" s="506"/>
      <c r="AZ858" s="506"/>
      <c r="BA858" s="506"/>
      <c r="BB858" s="506"/>
      <c r="BC858" s="506"/>
      <c r="BD858" s="506"/>
      <c r="BE858" s="506"/>
      <c r="BF858" s="506"/>
      <c r="BG858" s="506"/>
      <c r="BH858" s="506"/>
      <c r="BI858" s="506"/>
      <c r="BJ858" s="506"/>
      <c r="BK858" s="507"/>
      <c r="BL858" s="506"/>
      <c r="BM858" s="506"/>
      <c r="BN858" s="506"/>
      <c r="BO858" s="506"/>
      <c r="BP858" s="506"/>
      <c r="BQ858" s="506"/>
      <c r="BR858" s="506"/>
      <c r="BS858" s="506"/>
      <c r="BT858" s="506"/>
      <c r="BU858" s="506"/>
      <c r="BV858" s="506"/>
      <c r="BW858" s="506"/>
      <c r="BX858" s="506"/>
      <c r="BZ858" s="506"/>
      <c r="CA858" s="506"/>
      <c r="CD858" s="506"/>
      <c r="CE858" s="506"/>
    </row>
    <row r="859" spans="1:83" ht="11.25" customHeight="1">
      <c r="A859" s="506"/>
      <c r="B859" s="507"/>
      <c r="C859" s="507"/>
      <c r="D859" s="507"/>
      <c r="E859" s="506"/>
      <c r="F859" s="506"/>
      <c r="G859" s="506"/>
      <c r="H859" s="507"/>
      <c r="I859" s="506"/>
      <c r="J859" s="506"/>
      <c r="K859" s="506"/>
      <c r="L859" s="506"/>
      <c r="M859" s="506"/>
      <c r="N859" s="506"/>
      <c r="O859" s="506"/>
      <c r="P859" s="506"/>
      <c r="Q859" s="506"/>
      <c r="R859" s="506"/>
      <c r="S859" s="506"/>
      <c r="T859" s="506"/>
      <c r="U859" s="506"/>
      <c r="V859" s="506"/>
      <c r="W859" s="506"/>
      <c r="X859" s="506"/>
      <c r="Y859" s="506"/>
      <c r="Z859" s="506"/>
      <c r="AA859" s="506"/>
      <c r="AB859" s="506"/>
      <c r="AC859" s="506"/>
      <c r="AD859" s="506"/>
      <c r="AE859" s="506"/>
      <c r="AF859" s="506"/>
      <c r="AG859" s="506"/>
      <c r="AH859" s="506"/>
      <c r="AI859" s="506"/>
      <c r="AJ859" s="507"/>
      <c r="AK859" s="506"/>
      <c r="AL859" s="506"/>
      <c r="AM859" s="506"/>
      <c r="AN859" s="506"/>
      <c r="AO859" s="506"/>
      <c r="AP859" s="506"/>
      <c r="AQ859" s="506"/>
      <c r="AR859" s="506"/>
      <c r="AS859" s="506"/>
      <c r="AT859" s="506"/>
      <c r="AU859" s="506"/>
      <c r="AV859" s="506"/>
      <c r="AW859" s="506"/>
      <c r="AX859" s="507"/>
      <c r="AY859" s="506"/>
      <c r="AZ859" s="506"/>
      <c r="BA859" s="506"/>
      <c r="BB859" s="506"/>
      <c r="BC859" s="506"/>
      <c r="BD859" s="506"/>
      <c r="BE859" s="506"/>
      <c r="BF859" s="506"/>
      <c r="BG859" s="506"/>
      <c r="BH859" s="506"/>
      <c r="BI859" s="506"/>
      <c r="BJ859" s="506"/>
      <c r="BK859" s="507"/>
      <c r="BL859" s="506"/>
      <c r="BM859" s="506"/>
      <c r="BN859" s="506"/>
      <c r="BO859" s="506"/>
      <c r="BP859" s="506"/>
      <c r="BQ859" s="506"/>
      <c r="BR859" s="506"/>
      <c r="BS859" s="506"/>
      <c r="BT859" s="506"/>
      <c r="BU859" s="506"/>
      <c r="BV859" s="506"/>
      <c r="BW859" s="506"/>
      <c r="BX859" s="506"/>
      <c r="BZ859" s="506"/>
      <c r="CA859" s="506"/>
      <c r="CD859" s="506"/>
      <c r="CE859" s="506"/>
    </row>
    <row r="860" spans="1:83" ht="11.25" customHeight="1">
      <c r="A860" s="506"/>
      <c r="B860" s="507"/>
      <c r="C860" s="507"/>
      <c r="D860" s="507"/>
      <c r="E860" s="506"/>
      <c r="F860" s="506"/>
      <c r="G860" s="506"/>
      <c r="H860" s="507"/>
      <c r="I860" s="506"/>
      <c r="J860" s="506"/>
      <c r="K860" s="506"/>
      <c r="L860" s="506"/>
      <c r="M860" s="506"/>
      <c r="N860" s="506"/>
      <c r="O860" s="506"/>
      <c r="P860" s="506"/>
      <c r="Q860" s="506"/>
      <c r="R860" s="506"/>
      <c r="S860" s="506"/>
      <c r="T860" s="506"/>
      <c r="U860" s="506"/>
      <c r="V860" s="506"/>
      <c r="W860" s="506"/>
      <c r="X860" s="506"/>
      <c r="Y860" s="506"/>
      <c r="Z860" s="506"/>
      <c r="AA860" s="506"/>
      <c r="AB860" s="506"/>
      <c r="AC860" s="506"/>
      <c r="AD860" s="506"/>
      <c r="AE860" s="506"/>
      <c r="AF860" s="506"/>
      <c r="AG860" s="506"/>
      <c r="AH860" s="506"/>
      <c r="AI860" s="506"/>
      <c r="AJ860" s="507"/>
      <c r="AK860" s="506"/>
      <c r="AL860" s="506"/>
      <c r="AM860" s="506"/>
      <c r="AN860" s="506"/>
      <c r="AO860" s="506"/>
      <c r="AP860" s="506"/>
      <c r="AQ860" s="506"/>
      <c r="AR860" s="506"/>
      <c r="AS860" s="506"/>
      <c r="AT860" s="506"/>
      <c r="AU860" s="506"/>
      <c r="AV860" s="506"/>
      <c r="AW860" s="506"/>
      <c r="AX860" s="507"/>
      <c r="AY860" s="506"/>
      <c r="AZ860" s="506"/>
      <c r="BA860" s="506"/>
      <c r="BB860" s="506"/>
      <c r="BC860" s="506"/>
      <c r="BD860" s="506"/>
      <c r="BE860" s="506"/>
      <c r="BF860" s="506"/>
      <c r="BG860" s="506"/>
      <c r="BH860" s="506"/>
      <c r="BI860" s="506"/>
      <c r="BJ860" s="506"/>
      <c r="BK860" s="507"/>
      <c r="BL860" s="506"/>
      <c r="BM860" s="506"/>
      <c r="BN860" s="506"/>
      <c r="BO860" s="506"/>
      <c r="BP860" s="506"/>
      <c r="BQ860" s="506"/>
      <c r="BR860" s="506"/>
      <c r="BS860" s="506"/>
      <c r="BT860" s="506"/>
      <c r="BU860" s="506"/>
      <c r="BV860" s="506"/>
      <c r="BW860" s="506"/>
      <c r="BX860" s="506"/>
      <c r="BZ860" s="506"/>
      <c r="CA860" s="506"/>
      <c r="CD860" s="506"/>
      <c r="CE860" s="506"/>
    </row>
    <row r="861" spans="1:83" ht="11.25" customHeight="1">
      <c r="A861" s="506"/>
      <c r="B861" s="507"/>
      <c r="C861" s="507"/>
      <c r="D861" s="507"/>
      <c r="E861" s="506"/>
      <c r="F861" s="506"/>
      <c r="G861" s="506"/>
      <c r="H861" s="507"/>
      <c r="I861" s="506"/>
      <c r="J861" s="506"/>
      <c r="K861" s="506"/>
      <c r="L861" s="506"/>
      <c r="M861" s="506"/>
      <c r="N861" s="506"/>
      <c r="O861" s="506"/>
      <c r="P861" s="506"/>
      <c r="Q861" s="506"/>
      <c r="R861" s="506"/>
      <c r="S861" s="506"/>
      <c r="T861" s="506"/>
      <c r="U861" s="506"/>
      <c r="V861" s="506"/>
      <c r="W861" s="506"/>
      <c r="X861" s="506"/>
      <c r="Y861" s="506"/>
      <c r="Z861" s="506"/>
      <c r="AA861" s="506"/>
      <c r="AB861" s="506"/>
      <c r="AC861" s="506"/>
      <c r="AD861" s="506"/>
      <c r="AE861" s="506"/>
      <c r="AF861" s="506"/>
      <c r="AG861" s="506"/>
      <c r="AH861" s="506"/>
      <c r="AI861" s="506"/>
      <c r="AJ861" s="507"/>
      <c r="AK861" s="506"/>
      <c r="AL861" s="506"/>
      <c r="AM861" s="506"/>
      <c r="AN861" s="506"/>
      <c r="AO861" s="506"/>
      <c r="AP861" s="506"/>
      <c r="AQ861" s="506"/>
      <c r="AR861" s="506"/>
      <c r="AS861" s="506"/>
      <c r="AT861" s="506"/>
      <c r="AU861" s="506"/>
      <c r="AV861" s="506"/>
      <c r="AW861" s="506"/>
      <c r="AX861" s="507"/>
      <c r="AY861" s="506"/>
      <c r="AZ861" s="506"/>
      <c r="BA861" s="506"/>
      <c r="BB861" s="506"/>
      <c r="BC861" s="506"/>
      <c r="BD861" s="506"/>
      <c r="BE861" s="506"/>
      <c r="BF861" s="506"/>
      <c r="BG861" s="506"/>
      <c r="BH861" s="506"/>
      <c r="BI861" s="506"/>
      <c r="BJ861" s="506"/>
      <c r="BK861" s="507"/>
      <c r="BL861" s="506"/>
      <c r="BM861" s="506"/>
      <c r="BN861" s="506"/>
      <c r="BO861" s="506"/>
      <c r="BP861" s="506"/>
      <c r="BQ861" s="506"/>
      <c r="BR861" s="506"/>
      <c r="BS861" s="506"/>
      <c r="BT861" s="506"/>
      <c r="BU861" s="506"/>
      <c r="BV861" s="506"/>
      <c r="BW861" s="506"/>
      <c r="BX861" s="506"/>
      <c r="BZ861" s="506"/>
      <c r="CA861" s="506"/>
      <c r="CD861" s="506"/>
      <c r="CE861" s="506"/>
    </row>
    <row r="862" spans="1:83" ht="11.25" customHeight="1">
      <c r="A862" s="506"/>
      <c r="B862" s="507"/>
      <c r="C862" s="507"/>
      <c r="D862" s="507"/>
      <c r="E862" s="506"/>
      <c r="F862" s="506"/>
      <c r="G862" s="506"/>
      <c r="H862" s="507"/>
      <c r="I862" s="506"/>
      <c r="J862" s="506"/>
      <c r="K862" s="506"/>
      <c r="L862" s="506"/>
      <c r="M862" s="506"/>
      <c r="N862" s="506"/>
      <c r="O862" s="506"/>
      <c r="P862" s="506"/>
      <c r="Q862" s="506"/>
      <c r="R862" s="506"/>
      <c r="S862" s="506"/>
      <c r="T862" s="506"/>
      <c r="U862" s="506"/>
      <c r="V862" s="506"/>
      <c r="W862" s="506"/>
      <c r="X862" s="506"/>
      <c r="Y862" s="506"/>
      <c r="Z862" s="506"/>
      <c r="AA862" s="506"/>
      <c r="AB862" s="506"/>
      <c r="AC862" s="506"/>
      <c r="AD862" s="506"/>
      <c r="AE862" s="506"/>
      <c r="AF862" s="506"/>
      <c r="AG862" s="506"/>
      <c r="AH862" s="506"/>
      <c r="AI862" s="506"/>
      <c r="AJ862" s="507"/>
      <c r="AK862" s="506"/>
      <c r="AL862" s="506"/>
      <c r="AM862" s="506"/>
      <c r="AN862" s="506"/>
      <c r="AO862" s="506"/>
      <c r="AP862" s="506"/>
      <c r="AQ862" s="506"/>
      <c r="AR862" s="506"/>
      <c r="AS862" s="506"/>
      <c r="AT862" s="506"/>
      <c r="AU862" s="506"/>
      <c r="AV862" s="506"/>
      <c r="AW862" s="506"/>
      <c r="AX862" s="507"/>
      <c r="AY862" s="506"/>
      <c r="AZ862" s="506"/>
      <c r="BA862" s="506"/>
      <c r="BB862" s="506"/>
      <c r="BC862" s="506"/>
      <c r="BD862" s="506"/>
      <c r="BE862" s="506"/>
      <c r="BF862" s="506"/>
      <c r="BG862" s="506"/>
      <c r="BH862" s="506"/>
      <c r="BI862" s="506"/>
      <c r="BJ862" s="506"/>
      <c r="BK862" s="507"/>
      <c r="BL862" s="506"/>
      <c r="BM862" s="506"/>
      <c r="BN862" s="506"/>
      <c r="BO862" s="506"/>
      <c r="BP862" s="506"/>
      <c r="BQ862" s="506"/>
      <c r="BR862" s="506"/>
      <c r="BS862" s="506"/>
      <c r="BT862" s="506"/>
      <c r="BU862" s="506"/>
      <c r="BV862" s="506"/>
      <c r="BW862" s="506"/>
      <c r="BX862" s="506"/>
      <c r="BZ862" s="506"/>
      <c r="CA862" s="506"/>
      <c r="CD862" s="506"/>
      <c r="CE862" s="506"/>
    </row>
    <row r="863" spans="1:83" ht="11.25" customHeight="1">
      <c r="A863" s="506"/>
      <c r="B863" s="507"/>
      <c r="C863" s="507"/>
      <c r="D863" s="507"/>
      <c r="E863" s="506"/>
      <c r="F863" s="506"/>
      <c r="G863" s="506"/>
      <c r="H863" s="507"/>
      <c r="I863" s="506"/>
      <c r="J863" s="506"/>
      <c r="K863" s="506"/>
      <c r="L863" s="506"/>
      <c r="M863" s="506"/>
      <c r="N863" s="506"/>
      <c r="O863" s="506"/>
      <c r="P863" s="506"/>
      <c r="Q863" s="506"/>
      <c r="R863" s="506"/>
      <c r="S863" s="506"/>
      <c r="T863" s="506"/>
      <c r="U863" s="506"/>
      <c r="V863" s="506"/>
      <c r="W863" s="506"/>
      <c r="X863" s="506"/>
      <c r="Y863" s="506"/>
      <c r="Z863" s="506"/>
      <c r="AA863" s="506"/>
      <c r="AB863" s="506"/>
      <c r="AC863" s="506"/>
      <c r="AD863" s="506"/>
      <c r="AE863" s="506"/>
      <c r="AF863" s="506"/>
      <c r="AG863" s="506"/>
      <c r="AH863" s="506"/>
      <c r="AI863" s="506"/>
      <c r="AJ863" s="507"/>
      <c r="AK863" s="506"/>
      <c r="AL863" s="506"/>
      <c r="AM863" s="506"/>
      <c r="AN863" s="506"/>
      <c r="AO863" s="506"/>
      <c r="AP863" s="506"/>
      <c r="AQ863" s="506"/>
      <c r="AR863" s="506"/>
      <c r="AS863" s="506"/>
      <c r="AT863" s="506"/>
      <c r="AU863" s="506"/>
      <c r="AV863" s="506"/>
      <c r="AW863" s="506"/>
      <c r="AX863" s="507"/>
      <c r="AY863" s="506"/>
      <c r="AZ863" s="506"/>
      <c r="BA863" s="506"/>
      <c r="BB863" s="506"/>
      <c r="BC863" s="506"/>
      <c r="BD863" s="506"/>
      <c r="BE863" s="506"/>
      <c r="BF863" s="506"/>
      <c r="BG863" s="506"/>
      <c r="BH863" s="506"/>
      <c r="BI863" s="506"/>
      <c r="BJ863" s="506"/>
      <c r="BK863" s="507"/>
      <c r="BL863" s="506"/>
      <c r="BM863" s="506"/>
      <c r="BN863" s="506"/>
      <c r="BO863" s="506"/>
      <c r="BP863" s="506"/>
      <c r="BQ863" s="506"/>
      <c r="BR863" s="506"/>
      <c r="BS863" s="506"/>
      <c r="BT863" s="506"/>
      <c r="BU863" s="506"/>
      <c r="BV863" s="506"/>
      <c r="BW863" s="506"/>
      <c r="BX863" s="506"/>
      <c r="BZ863" s="506"/>
      <c r="CA863" s="506"/>
      <c r="CD863" s="506"/>
      <c r="CE863" s="506"/>
    </row>
    <row r="864" spans="1:83" ht="11.25" customHeight="1">
      <c r="A864" s="506"/>
      <c r="B864" s="507"/>
      <c r="C864" s="507"/>
      <c r="D864" s="507"/>
      <c r="E864" s="506"/>
      <c r="F864" s="506"/>
      <c r="G864" s="506"/>
      <c r="H864" s="507"/>
      <c r="I864" s="506"/>
      <c r="J864" s="506"/>
      <c r="K864" s="506"/>
      <c r="L864" s="506"/>
      <c r="M864" s="506"/>
      <c r="N864" s="506"/>
      <c r="O864" s="506"/>
      <c r="P864" s="506"/>
      <c r="Q864" s="506"/>
      <c r="R864" s="506"/>
      <c r="S864" s="506"/>
      <c r="T864" s="506"/>
      <c r="U864" s="506"/>
      <c r="V864" s="506"/>
      <c r="W864" s="506"/>
      <c r="X864" s="506"/>
      <c r="Y864" s="506"/>
      <c r="Z864" s="506"/>
      <c r="AA864" s="506"/>
      <c r="AB864" s="506"/>
      <c r="AC864" s="506"/>
      <c r="AD864" s="506"/>
      <c r="AE864" s="506"/>
      <c r="AF864" s="506"/>
      <c r="AG864" s="506"/>
      <c r="AH864" s="506"/>
      <c r="AI864" s="506"/>
      <c r="AJ864" s="507"/>
      <c r="AK864" s="506"/>
      <c r="AL864" s="506"/>
      <c r="AM864" s="506"/>
      <c r="AN864" s="506"/>
      <c r="AO864" s="506"/>
      <c r="AP864" s="506"/>
      <c r="AQ864" s="506"/>
      <c r="AR864" s="506"/>
      <c r="AS864" s="506"/>
      <c r="AT864" s="506"/>
      <c r="AU864" s="506"/>
      <c r="AV864" s="506"/>
      <c r="AW864" s="506"/>
      <c r="AX864" s="507"/>
      <c r="AY864" s="506"/>
      <c r="AZ864" s="506"/>
      <c r="BA864" s="506"/>
      <c r="BB864" s="506"/>
      <c r="BC864" s="506"/>
      <c r="BD864" s="506"/>
      <c r="BE864" s="506"/>
      <c r="BF864" s="506"/>
      <c r="BG864" s="506"/>
      <c r="BH864" s="506"/>
      <c r="BI864" s="506"/>
      <c r="BJ864" s="506"/>
      <c r="BK864" s="507"/>
      <c r="BL864" s="506"/>
      <c r="BM864" s="506"/>
      <c r="BN864" s="506"/>
      <c r="BO864" s="506"/>
      <c r="BP864" s="506"/>
      <c r="BQ864" s="506"/>
      <c r="BR864" s="506"/>
      <c r="BS864" s="506"/>
      <c r="BT864" s="506"/>
      <c r="BU864" s="506"/>
      <c r="BV864" s="506"/>
      <c r="BW864" s="506"/>
      <c r="BX864" s="506"/>
      <c r="BZ864" s="506"/>
      <c r="CA864" s="506"/>
      <c r="CD864" s="506"/>
      <c r="CE864" s="506"/>
    </row>
    <row r="865" spans="1:83" ht="11.25" customHeight="1">
      <c r="A865" s="506"/>
      <c r="B865" s="507"/>
      <c r="C865" s="507"/>
      <c r="D865" s="507"/>
      <c r="E865" s="506"/>
      <c r="F865" s="506"/>
      <c r="G865" s="506"/>
      <c r="H865" s="507"/>
      <c r="I865" s="506"/>
      <c r="J865" s="506"/>
      <c r="K865" s="506"/>
      <c r="L865" s="506"/>
      <c r="M865" s="506"/>
      <c r="N865" s="506"/>
      <c r="O865" s="506"/>
      <c r="P865" s="506"/>
      <c r="Q865" s="506"/>
      <c r="R865" s="506"/>
      <c r="S865" s="506"/>
      <c r="T865" s="506"/>
      <c r="U865" s="506"/>
      <c r="V865" s="506"/>
      <c r="W865" s="506"/>
      <c r="X865" s="506"/>
      <c r="Y865" s="506"/>
      <c r="Z865" s="506"/>
      <c r="AA865" s="506"/>
      <c r="AB865" s="506"/>
      <c r="AC865" s="506"/>
      <c r="AD865" s="506"/>
      <c r="AE865" s="506"/>
      <c r="AF865" s="506"/>
      <c r="AG865" s="506"/>
      <c r="AH865" s="506"/>
      <c r="AI865" s="506"/>
      <c r="AJ865" s="507"/>
      <c r="AK865" s="506"/>
      <c r="AL865" s="506"/>
      <c r="AM865" s="506"/>
      <c r="AN865" s="506"/>
      <c r="AO865" s="506"/>
      <c r="AP865" s="506"/>
      <c r="AQ865" s="506"/>
      <c r="AR865" s="506"/>
      <c r="AS865" s="506"/>
      <c r="AT865" s="506"/>
      <c r="AU865" s="506"/>
      <c r="AV865" s="506"/>
      <c r="AW865" s="506"/>
      <c r="AX865" s="507"/>
      <c r="AY865" s="506"/>
      <c r="AZ865" s="506"/>
      <c r="BA865" s="506"/>
      <c r="BB865" s="506"/>
      <c r="BC865" s="506"/>
      <c r="BD865" s="506"/>
      <c r="BE865" s="506"/>
      <c r="BF865" s="506"/>
      <c r="BG865" s="506"/>
      <c r="BH865" s="506"/>
      <c r="BI865" s="506"/>
      <c r="BJ865" s="506"/>
      <c r="BK865" s="507"/>
      <c r="BL865" s="506"/>
      <c r="BM865" s="506"/>
      <c r="BN865" s="506"/>
      <c r="BO865" s="506"/>
      <c r="BP865" s="506"/>
      <c r="BQ865" s="506"/>
      <c r="BR865" s="506"/>
      <c r="BS865" s="506"/>
      <c r="BT865" s="506"/>
      <c r="BU865" s="506"/>
      <c r="BV865" s="506"/>
      <c r="BW865" s="506"/>
      <c r="BX865" s="506"/>
      <c r="BZ865" s="506"/>
      <c r="CA865" s="506"/>
      <c r="CD865" s="506"/>
      <c r="CE865" s="506"/>
    </row>
    <row r="866" spans="1:83" ht="11.25" customHeight="1">
      <c r="A866" s="506"/>
      <c r="B866" s="507"/>
      <c r="C866" s="507"/>
      <c r="D866" s="507"/>
      <c r="E866" s="506"/>
      <c r="F866" s="506"/>
      <c r="G866" s="506"/>
      <c r="H866" s="507"/>
      <c r="I866" s="506"/>
      <c r="J866" s="506"/>
      <c r="K866" s="506"/>
      <c r="L866" s="506"/>
      <c r="M866" s="506"/>
      <c r="N866" s="506"/>
      <c r="O866" s="506"/>
      <c r="P866" s="506"/>
      <c r="Q866" s="506"/>
      <c r="R866" s="506"/>
      <c r="S866" s="506"/>
      <c r="T866" s="506"/>
      <c r="U866" s="506"/>
      <c r="V866" s="506"/>
      <c r="W866" s="506"/>
      <c r="X866" s="506"/>
      <c r="Y866" s="506"/>
      <c r="Z866" s="506"/>
      <c r="AA866" s="506"/>
      <c r="AB866" s="506"/>
      <c r="AC866" s="506"/>
      <c r="AD866" s="506"/>
      <c r="AE866" s="506"/>
      <c r="AF866" s="506"/>
      <c r="AG866" s="506"/>
      <c r="AH866" s="506"/>
      <c r="AI866" s="506"/>
      <c r="AJ866" s="507"/>
      <c r="AK866" s="506"/>
      <c r="AL866" s="506"/>
      <c r="AM866" s="506"/>
      <c r="AN866" s="506"/>
      <c r="AO866" s="506"/>
      <c r="AP866" s="506"/>
      <c r="AQ866" s="506"/>
      <c r="AR866" s="506"/>
      <c r="AS866" s="506"/>
      <c r="AT866" s="506"/>
      <c r="AU866" s="506"/>
      <c r="AV866" s="506"/>
      <c r="AW866" s="506"/>
      <c r="AX866" s="507"/>
      <c r="AY866" s="506"/>
      <c r="AZ866" s="506"/>
      <c r="BA866" s="506"/>
      <c r="BB866" s="506"/>
      <c r="BC866" s="506"/>
      <c r="BD866" s="506"/>
      <c r="BE866" s="506"/>
      <c r="BF866" s="506"/>
      <c r="BG866" s="506"/>
      <c r="BH866" s="506"/>
      <c r="BI866" s="506"/>
      <c r="BJ866" s="506"/>
      <c r="BK866" s="507"/>
      <c r="BL866" s="506"/>
      <c r="BM866" s="506"/>
      <c r="BN866" s="506"/>
      <c r="BO866" s="506"/>
      <c r="BP866" s="506"/>
      <c r="BQ866" s="506"/>
      <c r="BR866" s="506"/>
      <c r="BS866" s="506"/>
      <c r="BT866" s="506"/>
      <c r="BU866" s="506"/>
      <c r="BV866" s="506"/>
      <c r="BW866" s="506"/>
      <c r="BX866" s="506"/>
      <c r="BZ866" s="506"/>
      <c r="CA866" s="506"/>
      <c r="CD866" s="506"/>
      <c r="CE866" s="506"/>
    </row>
    <row r="867" spans="1:83" ht="11.25" customHeight="1">
      <c r="A867" s="506"/>
      <c r="B867" s="507"/>
      <c r="C867" s="507"/>
      <c r="D867" s="507"/>
      <c r="E867" s="506"/>
      <c r="F867" s="506"/>
      <c r="G867" s="506"/>
      <c r="H867" s="507"/>
      <c r="I867" s="506"/>
      <c r="J867" s="506"/>
      <c r="K867" s="506"/>
      <c r="L867" s="506"/>
      <c r="M867" s="506"/>
      <c r="N867" s="506"/>
      <c r="O867" s="506"/>
      <c r="P867" s="506"/>
      <c r="Q867" s="506"/>
      <c r="R867" s="506"/>
      <c r="S867" s="506"/>
      <c r="T867" s="506"/>
      <c r="U867" s="506"/>
      <c r="V867" s="506"/>
      <c r="W867" s="506"/>
      <c r="X867" s="506"/>
      <c r="Y867" s="506"/>
      <c r="Z867" s="506"/>
      <c r="AA867" s="506"/>
      <c r="AB867" s="506"/>
      <c r="AC867" s="506"/>
      <c r="AD867" s="506"/>
      <c r="AE867" s="506"/>
      <c r="AF867" s="506"/>
      <c r="AG867" s="506"/>
      <c r="AH867" s="506"/>
      <c r="AI867" s="506"/>
      <c r="AJ867" s="507"/>
      <c r="AK867" s="506"/>
      <c r="AL867" s="506"/>
      <c r="AM867" s="506"/>
      <c r="AN867" s="506"/>
      <c r="AO867" s="506"/>
      <c r="AP867" s="506"/>
      <c r="AQ867" s="506"/>
      <c r="AR867" s="506"/>
      <c r="AS867" s="506"/>
      <c r="AT867" s="506"/>
      <c r="AU867" s="506"/>
      <c r="AV867" s="506"/>
      <c r="AW867" s="506"/>
      <c r="AX867" s="507"/>
      <c r="AY867" s="506"/>
      <c r="AZ867" s="506"/>
      <c r="BA867" s="506"/>
      <c r="BB867" s="506"/>
      <c r="BC867" s="506"/>
      <c r="BD867" s="506"/>
      <c r="BE867" s="506"/>
      <c r="BF867" s="506"/>
      <c r="BG867" s="506"/>
      <c r="BH867" s="506"/>
      <c r="BI867" s="506"/>
      <c r="BJ867" s="506"/>
      <c r="BK867" s="507"/>
      <c r="BL867" s="506"/>
      <c r="BM867" s="506"/>
      <c r="BN867" s="506"/>
      <c r="BO867" s="506"/>
      <c r="BP867" s="506"/>
      <c r="BQ867" s="506"/>
      <c r="BR867" s="506"/>
      <c r="BS867" s="506"/>
      <c r="BT867" s="506"/>
      <c r="BU867" s="506"/>
      <c r="BV867" s="506"/>
      <c r="BW867" s="506"/>
      <c r="BX867" s="506"/>
      <c r="BZ867" s="506"/>
      <c r="CA867" s="506"/>
      <c r="CD867" s="506"/>
      <c r="CE867" s="506"/>
    </row>
    <row r="868" spans="1:83" ht="11.25" customHeight="1">
      <c r="A868" s="506"/>
      <c r="B868" s="507"/>
      <c r="C868" s="507"/>
      <c r="D868" s="507"/>
      <c r="E868" s="506"/>
      <c r="F868" s="506"/>
      <c r="G868" s="506"/>
      <c r="H868" s="507"/>
      <c r="I868" s="506"/>
      <c r="J868" s="506"/>
      <c r="K868" s="506"/>
      <c r="L868" s="506"/>
      <c r="M868" s="506"/>
      <c r="N868" s="506"/>
      <c r="O868" s="506"/>
      <c r="P868" s="506"/>
      <c r="Q868" s="506"/>
      <c r="R868" s="506"/>
      <c r="S868" s="506"/>
      <c r="T868" s="506"/>
      <c r="U868" s="506"/>
      <c r="V868" s="506"/>
      <c r="W868" s="506"/>
      <c r="X868" s="506"/>
      <c r="Y868" s="506"/>
      <c r="Z868" s="506"/>
      <c r="AA868" s="506"/>
      <c r="AB868" s="506"/>
      <c r="AC868" s="506"/>
      <c r="AD868" s="506"/>
      <c r="AE868" s="506"/>
      <c r="AF868" s="506"/>
      <c r="AG868" s="506"/>
      <c r="AH868" s="506"/>
      <c r="AI868" s="506"/>
      <c r="AJ868" s="507"/>
      <c r="AK868" s="506"/>
      <c r="AL868" s="506"/>
      <c r="AM868" s="506"/>
      <c r="AN868" s="506"/>
      <c r="AO868" s="506"/>
      <c r="AP868" s="506"/>
      <c r="AQ868" s="506"/>
      <c r="AR868" s="506"/>
      <c r="AS868" s="506"/>
      <c r="AT868" s="506"/>
      <c r="AU868" s="506"/>
      <c r="AV868" s="506"/>
      <c r="AW868" s="506"/>
      <c r="AX868" s="507"/>
      <c r="AY868" s="506"/>
      <c r="AZ868" s="506"/>
      <c r="BA868" s="506"/>
      <c r="BB868" s="506"/>
      <c r="BC868" s="506"/>
      <c r="BD868" s="506"/>
      <c r="BE868" s="506"/>
      <c r="BF868" s="506"/>
      <c r="BG868" s="506"/>
      <c r="BH868" s="506"/>
      <c r="BI868" s="506"/>
      <c r="BJ868" s="506"/>
      <c r="BK868" s="507"/>
      <c r="BL868" s="506"/>
      <c r="BM868" s="506"/>
      <c r="BN868" s="506"/>
      <c r="BO868" s="506"/>
      <c r="BP868" s="506"/>
      <c r="BQ868" s="506"/>
      <c r="BR868" s="506"/>
      <c r="BS868" s="506"/>
      <c r="BT868" s="506"/>
      <c r="BU868" s="506"/>
      <c r="BV868" s="506"/>
      <c r="BW868" s="506"/>
      <c r="BX868" s="506"/>
      <c r="BZ868" s="506"/>
      <c r="CA868" s="506"/>
      <c r="CD868" s="506"/>
      <c r="CE868" s="506"/>
    </row>
    <row r="869" spans="1:83" ht="11.25" customHeight="1">
      <c r="A869" s="506"/>
      <c r="B869" s="507"/>
      <c r="C869" s="507"/>
      <c r="D869" s="507"/>
      <c r="E869" s="506"/>
      <c r="F869" s="506"/>
      <c r="G869" s="506"/>
      <c r="H869" s="507"/>
      <c r="I869" s="506"/>
      <c r="J869" s="506"/>
      <c r="K869" s="506"/>
      <c r="L869" s="506"/>
      <c r="M869" s="506"/>
      <c r="N869" s="506"/>
      <c r="O869" s="506"/>
      <c r="P869" s="506"/>
      <c r="Q869" s="506"/>
      <c r="R869" s="506"/>
      <c r="S869" s="506"/>
      <c r="T869" s="506"/>
      <c r="U869" s="506"/>
      <c r="V869" s="506"/>
      <c r="W869" s="506"/>
      <c r="X869" s="506"/>
      <c r="Y869" s="506"/>
      <c r="Z869" s="506"/>
      <c r="AA869" s="506"/>
      <c r="AB869" s="506"/>
      <c r="AC869" s="506"/>
      <c r="AD869" s="506"/>
      <c r="AE869" s="506"/>
      <c r="AF869" s="506"/>
      <c r="AG869" s="506"/>
      <c r="AH869" s="506"/>
      <c r="AI869" s="506"/>
      <c r="AJ869" s="507"/>
      <c r="AK869" s="506"/>
      <c r="AL869" s="506"/>
      <c r="AM869" s="506"/>
      <c r="AN869" s="506"/>
      <c r="AO869" s="506"/>
      <c r="AP869" s="506"/>
      <c r="AQ869" s="506"/>
      <c r="AR869" s="506"/>
      <c r="AS869" s="506"/>
      <c r="AT869" s="506"/>
      <c r="AU869" s="506"/>
      <c r="AV869" s="506"/>
      <c r="AW869" s="506"/>
      <c r="AX869" s="507"/>
      <c r="AY869" s="506"/>
      <c r="AZ869" s="506"/>
      <c r="BA869" s="506"/>
      <c r="BB869" s="506"/>
      <c r="BC869" s="506"/>
      <c r="BD869" s="506"/>
      <c r="BE869" s="506"/>
      <c r="BF869" s="506"/>
      <c r="BG869" s="506"/>
      <c r="BH869" s="506"/>
      <c r="BI869" s="506"/>
      <c r="BJ869" s="506"/>
      <c r="BK869" s="507"/>
      <c r="BL869" s="506"/>
      <c r="BM869" s="506"/>
      <c r="BN869" s="506"/>
      <c r="BO869" s="506"/>
      <c r="BP869" s="506"/>
      <c r="BQ869" s="506"/>
      <c r="BR869" s="506"/>
      <c r="BS869" s="506"/>
      <c r="BT869" s="506"/>
      <c r="BU869" s="506"/>
      <c r="BV869" s="506"/>
      <c r="BW869" s="506"/>
      <c r="BX869" s="506"/>
      <c r="BZ869" s="506"/>
      <c r="CA869" s="506"/>
      <c r="CD869" s="506"/>
      <c r="CE869" s="506"/>
    </row>
    <row r="870" spans="1:83" ht="11.25" customHeight="1">
      <c r="A870" s="506"/>
      <c r="B870" s="507"/>
      <c r="C870" s="507"/>
      <c r="D870" s="507"/>
      <c r="E870" s="506"/>
      <c r="F870" s="506"/>
      <c r="G870" s="506"/>
      <c r="H870" s="507"/>
      <c r="I870" s="506"/>
      <c r="J870" s="506"/>
      <c r="K870" s="506"/>
      <c r="L870" s="506"/>
      <c r="M870" s="506"/>
      <c r="N870" s="506"/>
      <c r="O870" s="506"/>
      <c r="P870" s="506"/>
      <c r="Q870" s="506"/>
      <c r="R870" s="506"/>
      <c r="S870" s="506"/>
      <c r="T870" s="506"/>
      <c r="U870" s="506"/>
      <c r="V870" s="506"/>
      <c r="W870" s="506"/>
      <c r="X870" s="506"/>
      <c r="Y870" s="506"/>
      <c r="Z870" s="506"/>
      <c r="AA870" s="506"/>
      <c r="AB870" s="506"/>
      <c r="AC870" s="506"/>
      <c r="AD870" s="506"/>
      <c r="AE870" s="506"/>
      <c r="AF870" s="506"/>
      <c r="AG870" s="506"/>
      <c r="AH870" s="506"/>
      <c r="AI870" s="506"/>
      <c r="AJ870" s="507"/>
      <c r="AK870" s="506"/>
      <c r="AL870" s="506"/>
      <c r="AM870" s="506"/>
      <c r="AN870" s="506"/>
      <c r="AO870" s="506"/>
      <c r="AP870" s="506"/>
      <c r="AQ870" s="506"/>
      <c r="AR870" s="506"/>
      <c r="AS870" s="506"/>
      <c r="AT870" s="506"/>
      <c r="AU870" s="506"/>
      <c r="AV870" s="506"/>
      <c r="AW870" s="506"/>
      <c r="AX870" s="507"/>
      <c r="AY870" s="506"/>
      <c r="AZ870" s="506"/>
      <c r="BA870" s="506"/>
      <c r="BB870" s="506"/>
      <c r="BC870" s="506"/>
      <c r="BD870" s="506"/>
      <c r="BE870" s="506"/>
      <c r="BF870" s="506"/>
      <c r="BG870" s="506"/>
      <c r="BH870" s="506"/>
      <c r="BI870" s="506"/>
      <c r="BJ870" s="506"/>
      <c r="BK870" s="507"/>
      <c r="BL870" s="506"/>
      <c r="BM870" s="506"/>
      <c r="BN870" s="506"/>
      <c r="BO870" s="506"/>
      <c r="BP870" s="506"/>
      <c r="BQ870" s="506"/>
      <c r="BR870" s="506"/>
      <c r="BS870" s="506"/>
      <c r="BT870" s="506"/>
      <c r="BU870" s="506"/>
      <c r="BV870" s="506"/>
      <c r="BW870" s="506"/>
      <c r="BX870" s="506"/>
      <c r="BZ870" s="506"/>
      <c r="CA870" s="506"/>
      <c r="CD870" s="506"/>
      <c r="CE870" s="506"/>
    </row>
    <row r="871" spans="1:83" ht="11.25" customHeight="1">
      <c r="A871" s="506"/>
      <c r="B871" s="507"/>
      <c r="C871" s="507"/>
      <c r="D871" s="507"/>
      <c r="E871" s="506"/>
      <c r="F871" s="506"/>
      <c r="G871" s="506"/>
      <c r="H871" s="507"/>
      <c r="I871" s="506"/>
      <c r="J871" s="506"/>
      <c r="K871" s="506"/>
      <c r="L871" s="506"/>
      <c r="M871" s="506"/>
      <c r="N871" s="506"/>
      <c r="O871" s="506"/>
      <c r="P871" s="506"/>
      <c r="Q871" s="506"/>
      <c r="R871" s="506"/>
      <c r="S871" s="506"/>
      <c r="T871" s="506"/>
      <c r="U871" s="506"/>
      <c r="V871" s="506"/>
      <c r="W871" s="506"/>
      <c r="X871" s="506"/>
      <c r="Y871" s="506"/>
      <c r="Z871" s="506"/>
      <c r="AA871" s="506"/>
      <c r="AB871" s="506"/>
      <c r="AC871" s="506"/>
      <c r="AD871" s="506"/>
      <c r="AE871" s="506"/>
      <c r="AF871" s="506"/>
      <c r="AG871" s="506"/>
      <c r="AH871" s="506"/>
      <c r="AI871" s="506"/>
      <c r="AJ871" s="507"/>
      <c r="AK871" s="506"/>
      <c r="AL871" s="506"/>
      <c r="AM871" s="506"/>
      <c r="AN871" s="506"/>
      <c r="AO871" s="506"/>
      <c r="AP871" s="506"/>
      <c r="AQ871" s="506"/>
      <c r="AR871" s="506"/>
      <c r="AS871" s="506"/>
      <c r="AT871" s="506"/>
      <c r="AU871" s="506"/>
      <c r="AV871" s="506"/>
      <c r="AW871" s="506"/>
      <c r="AX871" s="507"/>
      <c r="AY871" s="506"/>
      <c r="AZ871" s="506"/>
      <c r="BA871" s="506"/>
      <c r="BB871" s="506"/>
      <c r="BC871" s="506"/>
      <c r="BD871" s="506"/>
      <c r="BE871" s="506"/>
      <c r="BF871" s="506"/>
      <c r="BG871" s="506"/>
      <c r="BH871" s="506"/>
      <c r="BI871" s="506"/>
      <c r="BJ871" s="506"/>
      <c r="BK871" s="507"/>
      <c r="BL871" s="506"/>
      <c r="BM871" s="506"/>
      <c r="BN871" s="506"/>
      <c r="BO871" s="506"/>
      <c r="BP871" s="506"/>
      <c r="BQ871" s="506"/>
      <c r="BR871" s="506"/>
      <c r="BS871" s="506"/>
      <c r="BT871" s="506"/>
      <c r="BU871" s="506"/>
      <c r="BV871" s="506"/>
      <c r="BW871" s="506"/>
      <c r="BX871" s="506"/>
      <c r="BZ871" s="506"/>
      <c r="CA871" s="506"/>
      <c r="CD871" s="506"/>
      <c r="CE871" s="506"/>
    </row>
    <row r="872" spans="1:83" ht="11.25" customHeight="1">
      <c r="A872" s="506"/>
      <c r="B872" s="507"/>
      <c r="C872" s="507"/>
      <c r="D872" s="507"/>
      <c r="E872" s="506"/>
      <c r="F872" s="506"/>
      <c r="G872" s="506"/>
      <c r="H872" s="507"/>
      <c r="I872" s="506"/>
      <c r="J872" s="506"/>
      <c r="K872" s="506"/>
      <c r="L872" s="506"/>
      <c r="M872" s="506"/>
      <c r="N872" s="506"/>
      <c r="O872" s="506"/>
      <c r="P872" s="506"/>
      <c r="Q872" s="506"/>
      <c r="R872" s="506"/>
      <c r="S872" s="506"/>
      <c r="T872" s="506"/>
      <c r="U872" s="506"/>
      <c r="V872" s="506"/>
      <c r="W872" s="506"/>
      <c r="X872" s="506"/>
      <c r="Y872" s="506"/>
      <c r="Z872" s="506"/>
      <c r="AA872" s="506"/>
      <c r="AB872" s="506"/>
      <c r="AC872" s="506"/>
      <c r="AD872" s="506"/>
      <c r="AE872" s="506"/>
      <c r="AF872" s="506"/>
      <c r="AG872" s="506"/>
      <c r="AH872" s="506"/>
      <c r="AI872" s="506"/>
      <c r="AJ872" s="507"/>
      <c r="AK872" s="506"/>
      <c r="AL872" s="506"/>
      <c r="AM872" s="506"/>
      <c r="AN872" s="506"/>
      <c r="AO872" s="506"/>
      <c r="AP872" s="506"/>
      <c r="AQ872" s="506"/>
      <c r="AR872" s="506"/>
      <c r="AS872" s="506"/>
      <c r="AT872" s="506"/>
      <c r="AU872" s="506"/>
      <c r="AV872" s="506"/>
      <c r="AW872" s="506"/>
      <c r="AX872" s="507"/>
      <c r="AY872" s="506"/>
      <c r="AZ872" s="506"/>
      <c r="BA872" s="506"/>
      <c r="BB872" s="506"/>
      <c r="BC872" s="506"/>
      <c r="BD872" s="506"/>
      <c r="BE872" s="506"/>
      <c r="BF872" s="506"/>
      <c r="BG872" s="506"/>
      <c r="BH872" s="506"/>
      <c r="BI872" s="506"/>
      <c r="BJ872" s="506"/>
      <c r="BK872" s="507"/>
      <c r="BL872" s="506"/>
      <c r="BM872" s="506"/>
      <c r="BN872" s="506"/>
      <c r="BO872" s="506"/>
      <c r="BP872" s="506"/>
      <c r="BQ872" s="506"/>
      <c r="BR872" s="506"/>
      <c r="BS872" s="506"/>
      <c r="BT872" s="506"/>
      <c r="BU872" s="506"/>
      <c r="BV872" s="506"/>
      <c r="BW872" s="506"/>
      <c r="BX872" s="506"/>
      <c r="BZ872" s="506"/>
      <c r="CA872" s="506"/>
      <c r="CD872" s="506"/>
      <c r="CE872" s="506"/>
    </row>
    <row r="873" spans="1:83" ht="11.25" customHeight="1">
      <c r="A873" s="506"/>
      <c r="B873" s="507"/>
      <c r="C873" s="507"/>
      <c r="D873" s="507"/>
      <c r="E873" s="506"/>
      <c r="F873" s="506"/>
      <c r="G873" s="506"/>
      <c r="H873" s="507"/>
      <c r="I873" s="506"/>
      <c r="J873" s="506"/>
      <c r="K873" s="506"/>
      <c r="L873" s="506"/>
      <c r="M873" s="506"/>
      <c r="N873" s="506"/>
      <c r="O873" s="506"/>
      <c r="P873" s="506"/>
      <c r="Q873" s="506"/>
      <c r="R873" s="506"/>
      <c r="S873" s="506"/>
      <c r="T873" s="506"/>
      <c r="U873" s="506"/>
      <c r="V873" s="506"/>
      <c r="W873" s="506"/>
      <c r="X873" s="506"/>
      <c r="Y873" s="506"/>
      <c r="Z873" s="506"/>
      <c r="AA873" s="506"/>
      <c r="AB873" s="506"/>
      <c r="AC873" s="506"/>
      <c r="AD873" s="506"/>
      <c r="AE873" s="506"/>
      <c r="AF873" s="506"/>
      <c r="AG873" s="506"/>
      <c r="AH873" s="506"/>
      <c r="AI873" s="506"/>
      <c r="AJ873" s="507"/>
      <c r="AK873" s="506"/>
      <c r="AL873" s="506"/>
      <c r="AM873" s="506"/>
      <c r="AN873" s="506"/>
      <c r="AO873" s="506"/>
      <c r="AP873" s="506"/>
      <c r="AQ873" s="506"/>
      <c r="AR873" s="506"/>
      <c r="AS873" s="506"/>
      <c r="AT873" s="506"/>
      <c r="AU873" s="506"/>
      <c r="AV873" s="506"/>
      <c r="AW873" s="506"/>
      <c r="AX873" s="507"/>
      <c r="AY873" s="506"/>
      <c r="AZ873" s="506"/>
      <c r="BA873" s="506"/>
      <c r="BB873" s="506"/>
      <c r="BC873" s="506"/>
      <c r="BD873" s="506"/>
      <c r="BE873" s="506"/>
      <c r="BF873" s="506"/>
      <c r="BG873" s="506"/>
      <c r="BH873" s="506"/>
      <c r="BI873" s="506"/>
      <c r="BJ873" s="506"/>
      <c r="BK873" s="507"/>
      <c r="BL873" s="506"/>
      <c r="BM873" s="506"/>
      <c r="BN873" s="506"/>
      <c r="BO873" s="506"/>
      <c r="BP873" s="506"/>
      <c r="BQ873" s="506"/>
      <c r="BR873" s="506"/>
      <c r="BS873" s="506"/>
      <c r="BT873" s="506"/>
      <c r="BU873" s="506"/>
      <c r="BV873" s="506"/>
      <c r="BW873" s="506"/>
      <c r="BX873" s="506"/>
      <c r="BZ873" s="506"/>
      <c r="CA873" s="506"/>
      <c r="CD873" s="506"/>
      <c r="CE873" s="506"/>
    </row>
    <row r="874" spans="1:83" ht="11.25" customHeight="1">
      <c r="A874" s="506"/>
      <c r="B874" s="507"/>
      <c r="C874" s="507"/>
      <c r="D874" s="507"/>
      <c r="E874" s="506"/>
      <c r="F874" s="506"/>
      <c r="G874" s="506"/>
      <c r="H874" s="507"/>
      <c r="I874" s="506"/>
      <c r="J874" s="506"/>
      <c r="K874" s="506"/>
      <c r="L874" s="506"/>
      <c r="M874" s="506"/>
      <c r="N874" s="506"/>
      <c r="O874" s="506"/>
      <c r="P874" s="506"/>
      <c r="Q874" s="506"/>
      <c r="R874" s="506"/>
      <c r="S874" s="506"/>
      <c r="T874" s="506"/>
      <c r="U874" s="506"/>
      <c r="V874" s="506"/>
      <c r="W874" s="506"/>
      <c r="X874" s="506"/>
      <c r="Y874" s="506"/>
      <c r="Z874" s="506"/>
      <c r="AA874" s="506"/>
      <c r="AB874" s="506"/>
      <c r="AC874" s="506"/>
      <c r="AD874" s="506"/>
      <c r="AE874" s="506"/>
      <c r="AF874" s="506"/>
      <c r="AG874" s="506"/>
      <c r="AH874" s="506"/>
      <c r="AI874" s="506"/>
      <c r="AJ874" s="507"/>
      <c r="AK874" s="506"/>
      <c r="AL874" s="506"/>
      <c r="AM874" s="506"/>
      <c r="AN874" s="506"/>
      <c r="AO874" s="506"/>
      <c r="AP874" s="506"/>
      <c r="AQ874" s="506"/>
      <c r="AR874" s="506"/>
      <c r="AS874" s="506"/>
      <c r="AT874" s="506"/>
      <c r="AU874" s="506"/>
      <c r="AV874" s="506"/>
      <c r="AW874" s="506"/>
      <c r="AX874" s="507"/>
      <c r="AY874" s="506"/>
      <c r="AZ874" s="506"/>
      <c r="BA874" s="506"/>
      <c r="BB874" s="506"/>
      <c r="BC874" s="506"/>
      <c r="BD874" s="506"/>
      <c r="BE874" s="506"/>
      <c r="BF874" s="506"/>
      <c r="BG874" s="506"/>
      <c r="BH874" s="506"/>
      <c r="BI874" s="506"/>
      <c r="BJ874" s="506"/>
      <c r="BK874" s="507"/>
      <c r="BL874" s="506"/>
      <c r="BM874" s="506"/>
      <c r="BN874" s="506"/>
      <c r="BO874" s="506"/>
      <c r="BP874" s="506"/>
      <c r="BQ874" s="506"/>
      <c r="BR874" s="506"/>
      <c r="BS874" s="506"/>
      <c r="BT874" s="506"/>
      <c r="BU874" s="506"/>
      <c r="BV874" s="506"/>
      <c r="BW874" s="506"/>
      <c r="BX874" s="506"/>
      <c r="BZ874" s="506"/>
      <c r="CA874" s="506"/>
      <c r="CD874" s="506"/>
      <c r="CE874" s="506"/>
    </row>
    <row r="875" spans="1:83" ht="11.25" customHeight="1">
      <c r="A875" s="506"/>
      <c r="B875" s="507"/>
      <c r="C875" s="507"/>
      <c r="D875" s="507"/>
      <c r="E875" s="506"/>
      <c r="F875" s="506"/>
      <c r="G875" s="506"/>
      <c r="H875" s="507"/>
      <c r="I875" s="506"/>
      <c r="J875" s="506"/>
      <c r="K875" s="506"/>
      <c r="L875" s="506"/>
      <c r="M875" s="506"/>
      <c r="N875" s="506"/>
      <c r="O875" s="506"/>
      <c r="P875" s="506"/>
      <c r="Q875" s="506"/>
      <c r="R875" s="506"/>
      <c r="S875" s="506"/>
      <c r="T875" s="506"/>
      <c r="U875" s="506"/>
      <c r="V875" s="506"/>
      <c r="W875" s="506"/>
      <c r="X875" s="506"/>
      <c r="Y875" s="506"/>
      <c r="Z875" s="506"/>
      <c r="AA875" s="506"/>
      <c r="AB875" s="506"/>
      <c r="AC875" s="506"/>
      <c r="AD875" s="506"/>
      <c r="AE875" s="506"/>
      <c r="AF875" s="506"/>
      <c r="AG875" s="506"/>
      <c r="AH875" s="506"/>
      <c r="AI875" s="506"/>
      <c r="AJ875" s="507"/>
      <c r="AK875" s="506"/>
      <c r="AL875" s="506"/>
      <c r="AM875" s="506"/>
      <c r="AN875" s="506"/>
      <c r="AO875" s="506"/>
      <c r="AP875" s="506"/>
      <c r="AQ875" s="506"/>
      <c r="AR875" s="506"/>
      <c r="AS875" s="506"/>
      <c r="AT875" s="506"/>
      <c r="AU875" s="506"/>
      <c r="AV875" s="506"/>
      <c r="AW875" s="506"/>
      <c r="AX875" s="507"/>
      <c r="AY875" s="506"/>
      <c r="AZ875" s="506"/>
      <c r="BA875" s="506"/>
      <c r="BB875" s="506"/>
      <c r="BC875" s="506"/>
      <c r="BD875" s="506"/>
      <c r="BE875" s="506"/>
      <c r="BF875" s="506"/>
      <c r="BG875" s="506"/>
      <c r="BH875" s="506"/>
      <c r="BI875" s="506"/>
      <c r="BJ875" s="506"/>
      <c r="BK875" s="507"/>
      <c r="BL875" s="506"/>
      <c r="BM875" s="506"/>
      <c r="BN875" s="506"/>
      <c r="BO875" s="506"/>
      <c r="BP875" s="506"/>
      <c r="BQ875" s="506"/>
      <c r="BR875" s="506"/>
      <c r="BS875" s="506"/>
      <c r="BT875" s="506"/>
      <c r="BU875" s="506"/>
      <c r="BV875" s="506"/>
      <c r="BW875" s="506"/>
      <c r="BX875" s="506"/>
      <c r="BZ875" s="506"/>
      <c r="CA875" s="506"/>
      <c r="CD875" s="506"/>
      <c r="CE875" s="506"/>
    </row>
    <row r="876" spans="1:83" ht="11.25" customHeight="1">
      <c r="A876" s="506"/>
      <c r="B876" s="507"/>
      <c r="C876" s="507"/>
      <c r="D876" s="507"/>
      <c r="E876" s="506"/>
      <c r="F876" s="506"/>
      <c r="G876" s="506"/>
      <c r="H876" s="507"/>
      <c r="I876" s="506"/>
      <c r="J876" s="506"/>
      <c r="K876" s="506"/>
      <c r="L876" s="506"/>
      <c r="M876" s="506"/>
      <c r="N876" s="506"/>
      <c r="O876" s="506"/>
      <c r="P876" s="506"/>
      <c r="Q876" s="506"/>
      <c r="R876" s="506"/>
      <c r="S876" s="506"/>
      <c r="T876" s="506"/>
      <c r="U876" s="506"/>
      <c r="V876" s="506"/>
      <c r="W876" s="506"/>
      <c r="X876" s="506"/>
      <c r="Y876" s="506"/>
      <c r="Z876" s="506"/>
      <c r="AA876" s="506"/>
      <c r="AB876" s="506"/>
      <c r="AC876" s="506"/>
      <c r="AD876" s="506"/>
      <c r="AE876" s="506"/>
      <c r="AF876" s="506"/>
      <c r="AG876" s="506"/>
      <c r="AH876" s="506"/>
      <c r="AI876" s="506"/>
      <c r="AJ876" s="507"/>
      <c r="AK876" s="506"/>
      <c r="AL876" s="506"/>
      <c r="AM876" s="506"/>
      <c r="AN876" s="506"/>
      <c r="AO876" s="506"/>
      <c r="AP876" s="506"/>
      <c r="AQ876" s="506"/>
      <c r="AR876" s="506"/>
      <c r="AS876" s="506"/>
      <c r="AT876" s="506"/>
      <c r="AU876" s="506"/>
      <c r="AV876" s="506"/>
      <c r="AW876" s="506"/>
      <c r="AX876" s="507"/>
      <c r="AY876" s="506"/>
      <c r="AZ876" s="506"/>
      <c r="BA876" s="506"/>
      <c r="BB876" s="506"/>
      <c r="BC876" s="506"/>
      <c r="BD876" s="506"/>
      <c r="BE876" s="506"/>
      <c r="BF876" s="506"/>
      <c r="BG876" s="506"/>
      <c r="BH876" s="506"/>
      <c r="BI876" s="506"/>
      <c r="BJ876" s="506"/>
      <c r="BK876" s="507"/>
      <c r="BL876" s="506"/>
      <c r="BM876" s="506"/>
      <c r="BN876" s="506"/>
      <c r="BO876" s="506"/>
      <c r="BP876" s="506"/>
      <c r="BQ876" s="506"/>
      <c r="BR876" s="506"/>
      <c r="BS876" s="506"/>
      <c r="BT876" s="506"/>
      <c r="BU876" s="506"/>
      <c r="BV876" s="506"/>
      <c r="BW876" s="506"/>
      <c r="BX876" s="506"/>
      <c r="BZ876" s="506"/>
      <c r="CA876" s="506"/>
      <c r="CD876" s="506"/>
      <c r="CE876" s="506"/>
    </row>
    <row r="877" spans="1:83" ht="11.25" customHeight="1">
      <c r="A877" s="506"/>
      <c r="B877" s="507"/>
      <c r="C877" s="507"/>
      <c r="D877" s="507"/>
      <c r="E877" s="506"/>
      <c r="F877" s="506"/>
      <c r="G877" s="506"/>
      <c r="H877" s="507"/>
      <c r="I877" s="506"/>
      <c r="J877" s="506"/>
      <c r="K877" s="506"/>
      <c r="L877" s="506"/>
      <c r="M877" s="506"/>
      <c r="N877" s="506"/>
      <c r="O877" s="506"/>
      <c r="P877" s="506"/>
      <c r="Q877" s="506"/>
      <c r="R877" s="506"/>
      <c r="S877" s="506"/>
      <c r="T877" s="506"/>
      <c r="U877" s="506"/>
      <c r="V877" s="506"/>
      <c r="W877" s="506"/>
      <c r="X877" s="506"/>
      <c r="Y877" s="506"/>
      <c r="Z877" s="506"/>
      <c r="AA877" s="506"/>
      <c r="AB877" s="506"/>
      <c r="AC877" s="506"/>
      <c r="AD877" s="506"/>
      <c r="AE877" s="506"/>
      <c r="AF877" s="506"/>
      <c r="AG877" s="506"/>
      <c r="AH877" s="506"/>
      <c r="AI877" s="506"/>
      <c r="AJ877" s="507"/>
      <c r="AK877" s="506"/>
      <c r="AL877" s="506"/>
      <c r="AM877" s="506"/>
      <c r="AN877" s="506"/>
      <c r="AO877" s="506"/>
      <c r="AP877" s="506"/>
      <c r="AQ877" s="506"/>
      <c r="AR877" s="506"/>
      <c r="AS877" s="506"/>
      <c r="AT877" s="506"/>
      <c r="AU877" s="506"/>
      <c r="AV877" s="506"/>
      <c r="AW877" s="506"/>
      <c r="AX877" s="507"/>
      <c r="AY877" s="506"/>
      <c r="AZ877" s="506"/>
      <c r="BA877" s="506"/>
      <c r="BB877" s="506"/>
      <c r="BC877" s="506"/>
      <c r="BD877" s="506"/>
      <c r="BE877" s="506"/>
      <c r="BF877" s="506"/>
      <c r="BG877" s="506"/>
      <c r="BH877" s="506"/>
      <c r="BI877" s="506"/>
      <c r="BJ877" s="506"/>
      <c r="BK877" s="507"/>
      <c r="BL877" s="506"/>
      <c r="BM877" s="506"/>
      <c r="BN877" s="506"/>
      <c r="BO877" s="506"/>
      <c r="BP877" s="506"/>
      <c r="BQ877" s="506"/>
      <c r="BR877" s="506"/>
      <c r="BS877" s="506"/>
      <c r="BT877" s="506"/>
      <c r="BU877" s="506"/>
      <c r="BV877" s="506"/>
      <c r="BW877" s="506"/>
      <c r="BX877" s="506"/>
      <c r="BZ877" s="506"/>
      <c r="CA877" s="506"/>
      <c r="CD877" s="506"/>
      <c r="CE877" s="506"/>
    </row>
    <row r="878" spans="1:83" ht="11.25" customHeight="1">
      <c r="A878" s="506"/>
      <c r="B878" s="507"/>
      <c r="C878" s="507"/>
      <c r="D878" s="507"/>
      <c r="E878" s="506"/>
      <c r="F878" s="506"/>
      <c r="G878" s="506"/>
      <c r="H878" s="507"/>
      <c r="I878" s="506"/>
      <c r="J878" s="506"/>
      <c r="K878" s="506"/>
      <c r="L878" s="506"/>
      <c r="M878" s="506"/>
      <c r="N878" s="506"/>
      <c r="O878" s="506"/>
      <c r="P878" s="506"/>
      <c r="Q878" s="506"/>
      <c r="R878" s="506"/>
      <c r="S878" s="506"/>
      <c r="T878" s="506"/>
      <c r="U878" s="506"/>
      <c r="V878" s="506"/>
      <c r="W878" s="506"/>
      <c r="X878" s="506"/>
      <c r="Y878" s="506"/>
      <c r="Z878" s="506"/>
      <c r="AA878" s="506"/>
      <c r="AB878" s="506"/>
      <c r="AC878" s="506"/>
      <c r="AD878" s="506"/>
      <c r="AE878" s="506"/>
      <c r="AF878" s="506"/>
      <c r="AG878" s="506"/>
      <c r="AH878" s="506"/>
      <c r="AI878" s="506"/>
      <c r="AJ878" s="507"/>
      <c r="AK878" s="506"/>
      <c r="AL878" s="506"/>
      <c r="AM878" s="506"/>
      <c r="AN878" s="506"/>
      <c r="AO878" s="506"/>
      <c r="AP878" s="506"/>
      <c r="AQ878" s="506"/>
      <c r="AR878" s="506"/>
      <c r="AS878" s="506"/>
      <c r="AT878" s="506"/>
      <c r="AU878" s="506"/>
      <c r="AV878" s="506"/>
      <c r="AW878" s="506"/>
      <c r="AX878" s="507"/>
      <c r="AY878" s="506"/>
      <c r="AZ878" s="506"/>
      <c r="BA878" s="506"/>
      <c r="BB878" s="506"/>
      <c r="BC878" s="506"/>
      <c r="BD878" s="506"/>
      <c r="BE878" s="506"/>
      <c r="BF878" s="506"/>
      <c r="BG878" s="506"/>
      <c r="BH878" s="506"/>
      <c r="BI878" s="506"/>
      <c r="BJ878" s="506"/>
      <c r="BK878" s="507"/>
      <c r="BL878" s="506"/>
      <c r="BM878" s="506"/>
      <c r="BN878" s="506"/>
      <c r="BO878" s="506"/>
      <c r="BP878" s="506"/>
      <c r="BQ878" s="506"/>
      <c r="BR878" s="506"/>
      <c r="BS878" s="506"/>
      <c r="BT878" s="506"/>
      <c r="BU878" s="506"/>
      <c r="BV878" s="506"/>
      <c r="BW878" s="506"/>
      <c r="BX878" s="506"/>
      <c r="BZ878" s="506"/>
      <c r="CA878" s="506"/>
      <c r="CD878" s="506"/>
      <c r="CE878" s="506"/>
    </row>
    <row r="879" spans="1:83" ht="11.25" customHeight="1">
      <c r="A879" s="506"/>
      <c r="B879" s="507"/>
      <c r="C879" s="507"/>
      <c r="D879" s="507"/>
      <c r="E879" s="506"/>
      <c r="F879" s="506"/>
      <c r="G879" s="506"/>
      <c r="H879" s="507"/>
      <c r="I879" s="506"/>
      <c r="J879" s="506"/>
      <c r="K879" s="506"/>
      <c r="L879" s="506"/>
      <c r="M879" s="506"/>
      <c r="N879" s="506"/>
      <c r="O879" s="506"/>
      <c r="P879" s="506"/>
      <c r="Q879" s="506"/>
      <c r="R879" s="506"/>
      <c r="S879" s="506"/>
      <c r="T879" s="506"/>
      <c r="U879" s="506"/>
      <c r="V879" s="506"/>
      <c r="W879" s="506"/>
      <c r="X879" s="506"/>
      <c r="Y879" s="506"/>
      <c r="Z879" s="506"/>
      <c r="AA879" s="506"/>
      <c r="AB879" s="506"/>
      <c r="AC879" s="506"/>
      <c r="AD879" s="506"/>
      <c r="AE879" s="506"/>
      <c r="AF879" s="506"/>
      <c r="AG879" s="506"/>
      <c r="AH879" s="506"/>
      <c r="AI879" s="506"/>
      <c r="AJ879" s="507"/>
      <c r="AK879" s="506"/>
      <c r="AL879" s="506"/>
      <c r="AM879" s="506"/>
      <c r="AN879" s="506"/>
      <c r="AO879" s="506"/>
      <c r="AP879" s="506"/>
      <c r="AQ879" s="506"/>
      <c r="AR879" s="506"/>
      <c r="AS879" s="506"/>
      <c r="AT879" s="506"/>
      <c r="AU879" s="506"/>
      <c r="AV879" s="506"/>
      <c r="AW879" s="506"/>
      <c r="AX879" s="507"/>
      <c r="AY879" s="506"/>
      <c r="AZ879" s="506"/>
      <c r="BA879" s="506"/>
      <c r="BB879" s="506"/>
      <c r="BC879" s="506"/>
      <c r="BD879" s="506"/>
      <c r="BE879" s="506"/>
      <c r="BF879" s="506"/>
      <c r="BG879" s="506"/>
      <c r="BH879" s="506"/>
      <c r="BI879" s="506"/>
      <c r="BJ879" s="506"/>
      <c r="BK879" s="507"/>
      <c r="BL879" s="506"/>
      <c r="BM879" s="506"/>
      <c r="BN879" s="506"/>
      <c r="BO879" s="506"/>
      <c r="BP879" s="506"/>
      <c r="BQ879" s="506"/>
      <c r="BR879" s="506"/>
      <c r="BS879" s="506"/>
      <c r="BT879" s="506"/>
      <c r="BU879" s="506"/>
      <c r="BV879" s="506"/>
      <c r="BW879" s="506"/>
      <c r="BX879" s="506"/>
      <c r="BZ879" s="506"/>
      <c r="CA879" s="506"/>
      <c r="CD879" s="506"/>
      <c r="CE879" s="506"/>
    </row>
    <row r="880" spans="1:83" ht="11.25" customHeight="1">
      <c r="A880" s="506"/>
      <c r="B880" s="507"/>
      <c r="C880" s="507"/>
      <c r="D880" s="507"/>
      <c r="E880" s="506"/>
      <c r="F880" s="506"/>
      <c r="G880" s="506"/>
      <c r="H880" s="507"/>
      <c r="I880" s="506"/>
      <c r="J880" s="506"/>
      <c r="K880" s="506"/>
      <c r="L880" s="506"/>
      <c r="M880" s="506"/>
      <c r="N880" s="506"/>
      <c r="O880" s="506"/>
      <c r="P880" s="506"/>
      <c r="Q880" s="506"/>
      <c r="R880" s="506"/>
      <c r="S880" s="506"/>
      <c r="T880" s="506"/>
      <c r="U880" s="506"/>
      <c r="V880" s="506"/>
      <c r="W880" s="506"/>
      <c r="X880" s="506"/>
      <c r="Y880" s="506"/>
      <c r="Z880" s="506"/>
      <c r="AA880" s="506"/>
      <c r="AB880" s="506"/>
      <c r="AC880" s="506"/>
      <c r="AD880" s="506"/>
      <c r="AE880" s="506"/>
      <c r="AF880" s="506"/>
      <c r="AG880" s="506"/>
      <c r="AH880" s="506"/>
      <c r="AI880" s="506"/>
      <c r="AJ880" s="507"/>
      <c r="AK880" s="506"/>
      <c r="AL880" s="506"/>
      <c r="AM880" s="506"/>
      <c r="AN880" s="506"/>
      <c r="AO880" s="506"/>
      <c r="AP880" s="506"/>
      <c r="AQ880" s="506"/>
      <c r="AR880" s="506"/>
      <c r="AS880" s="506"/>
      <c r="AT880" s="506"/>
      <c r="AU880" s="506"/>
      <c r="AV880" s="506"/>
      <c r="AW880" s="506"/>
      <c r="AX880" s="507"/>
      <c r="AY880" s="506"/>
      <c r="AZ880" s="506"/>
      <c r="BA880" s="506"/>
      <c r="BB880" s="506"/>
      <c r="BC880" s="506"/>
      <c r="BD880" s="506"/>
      <c r="BE880" s="506"/>
      <c r="BF880" s="506"/>
      <c r="BG880" s="506"/>
      <c r="BH880" s="506"/>
      <c r="BI880" s="506"/>
      <c r="BJ880" s="506"/>
      <c r="BK880" s="507"/>
      <c r="BL880" s="506"/>
      <c r="BM880" s="506"/>
      <c r="BN880" s="506"/>
      <c r="BO880" s="506"/>
      <c r="BP880" s="506"/>
      <c r="BQ880" s="506"/>
      <c r="BR880" s="506"/>
      <c r="BS880" s="506"/>
      <c r="BT880" s="506"/>
      <c r="BU880" s="506"/>
      <c r="BV880" s="506"/>
      <c r="BW880" s="506"/>
      <c r="BX880" s="506"/>
      <c r="BZ880" s="506"/>
      <c r="CA880" s="506"/>
      <c r="CD880" s="506"/>
      <c r="CE880" s="506"/>
    </row>
    <row r="881" spans="1:83" ht="11.25" customHeight="1">
      <c r="A881" s="506"/>
      <c r="B881" s="507"/>
      <c r="C881" s="507"/>
      <c r="D881" s="507"/>
      <c r="E881" s="506"/>
      <c r="F881" s="506"/>
      <c r="G881" s="506"/>
      <c r="H881" s="507"/>
      <c r="I881" s="506"/>
      <c r="J881" s="506"/>
      <c r="K881" s="506"/>
      <c r="L881" s="506"/>
      <c r="M881" s="506"/>
      <c r="N881" s="506"/>
      <c r="O881" s="506"/>
      <c r="P881" s="506"/>
      <c r="Q881" s="506"/>
      <c r="R881" s="506"/>
      <c r="S881" s="506"/>
      <c r="T881" s="506"/>
      <c r="U881" s="506"/>
      <c r="V881" s="506"/>
      <c r="W881" s="506"/>
      <c r="X881" s="506"/>
      <c r="Y881" s="506"/>
      <c r="Z881" s="506"/>
      <c r="AA881" s="506"/>
      <c r="AB881" s="506"/>
      <c r="AC881" s="506"/>
      <c r="AD881" s="506"/>
      <c r="AE881" s="506"/>
      <c r="AF881" s="506"/>
      <c r="AG881" s="506"/>
      <c r="AH881" s="506"/>
      <c r="AI881" s="506"/>
      <c r="AJ881" s="507"/>
      <c r="AK881" s="506"/>
      <c r="AL881" s="506"/>
      <c r="AM881" s="506"/>
      <c r="AN881" s="506"/>
      <c r="AO881" s="506"/>
      <c r="AP881" s="506"/>
      <c r="AQ881" s="506"/>
      <c r="AR881" s="506"/>
      <c r="AS881" s="506"/>
      <c r="AT881" s="506"/>
      <c r="AU881" s="506"/>
      <c r="AV881" s="506"/>
      <c r="AW881" s="506"/>
      <c r="AX881" s="507"/>
      <c r="AY881" s="506"/>
      <c r="AZ881" s="506"/>
      <c r="BA881" s="506"/>
      <c r="BB881" s="506"/>
      <c r="BC881" s="506"/>
      <c r="BD881" s="506"/>
      <c r="BE881" s="506"/>
      <c r="BF881" s="506"/>
      <c r="BG881" s="506"/>
      <c r="BH881" s="506"/>
      <c r="BI881" s="506"/>
      <c r="BJ881" s="506"/>
      <c r="BK881" s="507"/>
      <c r="BL881" s="506"/>
      <c r="BM881" s="506"/>
      <c r="BN881" s="506"/>
      <c r="BO881" s="506"/>
      <c r="BP881" s="506"/>
      <c r="BQ881" s="506"/>
      <c r="BR881" s="506"/>
      <c r="BS881" s="506"/>
      <c r="BT881" s="506"/>
      <c r="BU881" s="506"/>
      <c r="BV881" s="506"/>
      <c r="BW881" s="506"/>
      <c r="BX881" s="506"/>
      <c r="BZ881" s="506"/>
      <c r="CA881" s="506"/>
      <c r="CD881" s="506"/>
      <c r="CE881" s="506"/>
    </row>
    <row r="882" spans="1:83" ht="11.25" customHeight="1">
      <c r="A882" s="506"/>
      <c r="B882" s="507"/>
      <c r="C882" s="507"/>
      <c r="D882" s="507"/>
      <c r="E882" s="506"/>
      <c r="F882" s="506"/>
      <c r="G882" s="506"/>
      <c r="H882" s="507"/>
      <c r="I882" s="506"/>
      <c r="J882" s="506"/>
      <c r="K882" s="506"/>
      <c r="L882" s="506"/>
      <c r="M882" s="506"/>
      <c r="N882" s="506"/>
      <c r="O882" s="506"/>
      <c r="P882" s="506"/>
      <c r="Q882" s="506"/>
      <c r="R882" s="506"/>
      <c r="S882" s="506"/>
      <c r="T882" s="506"/>
      <c r="U882" s="506"/>
      <c r="V882" s="506"/>
      <c r="W882" s="506"/>
      <c r="X882" s="506"/>
      <c r="Y882" s="506"/>
      <c r="Z882" s="506"/>
      <c r="AA882" s="506"/>
      <c r="AB882" s="506"/>
      <c r="AC882" s="506"/>
      <c r="AD882" s="506"/>
      <c r="AE882" s="506"/>
      <c r="AF882" s="506"/>
      <c r="AG882" s="506"/>
      <c r="AH882" s="506"/>
      <c r="AI882" s="506"/>
      <c r="AJ882" s="507"/>
      <c r="AK882" s="506"/>
      <c r="AL882" s="506"/>
      <c r="AM882" s="506"/>
      <c r="AN882" s="506"/>
      <c r="AO882" s="506"/>
      <c r="AP882" s="506"/>
      <c r="AQ882" s="506"/>
      <c r="AR882" s="506"/>
      <c r="AS882" s="506"/>
      <c r="AT882" s="506"/>
      <c r="AU882" s="506"/>
      <c r="AV882" s="506"/>
      <c r="AW882" s="506"/>
      <c r="AX882" s="507"/>
      <c r="AY882" s="506"/>
      <c r="AZ882" s="506"/>
      <c r="BA882" s="506"/>
      <c r="BB882" s="506"/>
      <c r="BC882" s="506"/>
      <c r="BD882" s="506"/>
      <c r="BE882" s="506"/>
      <c r="BF882" s="506"/>
      <c r="BG882" s="506"/>
      <c r="BH882" s="506"/>
      <c r="BI882" s="506"/>
      <c r="BJ882" s="506"/>
      <c r="BK882" s="507"/>
      <c r="BL882" s="506"/>
      <c r="BM882" s="506"/>
      <c r="BN882" s="506"/>
      <c r="BO882" s="506"/>
      <c r="BP882" s="506"/>
      <c r="BQ882" s="506"/>
      <c r="BR882" s="506"/>
      <c r="BS882" s="506"/>
      <c r="BT882" s="506"/>
      <c r="BU882" s="506"/>
      <c r="BV882" s="506"/>
      <c r="BW882" s="506"/>
      <c r="BX882" s="506"/>
      <c r="BZ882" s="506"/>
      <c r="CA882" s="506"/>
      <c r="CD882" s="506"/>
      <c r="CE882" s="506"/>
    </row>
    <row r="883" spans="1:83" ht="11.25" customHeight="1">
      <c r="A883" s="506"/>
      <c r="B883" s="507"/>
      <c r="C883" s="507"/>
      <c r="D883" s="507"/>
      <c r="E883" s="506"/>
      <c r="F883" s="506"/>
      <c r="G883" s="506"/>
      <c r="H883" s="507"/>
      <c r="I883" s="506"/>
      <c r="J883" s="506"/>
      <c r="K883" s="506"/>
      <c r="L883" s="506"/>
      <c r="M883" s="506"/>
      <c r="N883" s="506"/>
      <c r="O883" s="506"/>
      <c r="P883" s="506"/>
      <c r="Q883" s="506"/>
      <c r="R883" s="506"/>
      <c r="S883" s="506"/>
      <c r="T883" s="506"/>
      <c r="U883" s="506"/>
      <c r="V883" s="506"/>
      <c r="W883" s="506"/>
      <c r="X883" s="506"/>
      <c r="Y883" s="506"/>
      <c r="Z883" s="506"/>
      <c r="AA883" s="506"/>
      <c r="AB883" s="506"/>
      <c r="AC883" s="506"/>
      <c r="AD883" s="506"/>
      <c r="AE883" s="506"/>
      <c r="AF883" s="506"/>
      <c r="AG883" s="506"/>
      <c r="AH883" s="506"/>
      <c r="AI883" s="506"/>
      <c r="AJ883" s="507"/>
      <c r="AK883" s="506"/>
      <c r="AL883" s="506"/>
      <c r="AM883" s="506"/>
      <c r="AN883" s="506"/>
      <c r="AO883" s="506"/>
      <c r="AP883" s="506"/>
      <c r="AQ883" s="506"/>
      <c r="AR883" s="506"/>
      <c r="AS883" s="506"/>
      <c r="AT883" s="506"/>
      <c r="AU883" s="506"/>
      <c r="AV883" s="506"/>
      <c r="AW883" s="506"/>
      <c r="AX883" s="507"/>
      <c r="AY883" s="506"/>
      <c r="AZ883" s="506"/>
      <c r="BA883" s="506"/>
      <c r="BB883" s="506"/>
      <c r="BC883" s="506"/>
      <c r="BD883" s="506"/>
      <c r="BE883" s="506"/>
      <c r="BF883" s="506"/>
      <c r="BG883" s="506"/>
      <c r="BH883" s="506"/>
      <c r="BI883" s="506"/>
      <c r="BJ883" s="506"/>
      <c r="BK883" s="507"/>
      <c r="BL883" s="506"/>
      <c r="BM883" s="506"/>
      <c r="BN883" s="506"/>
      <c r="BO883" s="506"/>
      <c r="BP883" s="506"/>
      <c r="BQ883" s="506"/>
      <c r="BR883" s="506"/>
      <c r="BS883" s="506"/>
      <c r="BT883" s="506"/>
      <c r="BU883" s="506"/>
      <c r="BV883" s="506"/>
      <c r="BW883" s="506"/>
      <c r="BX883" s="506"/>
      <c r="BZ883" s="506"/>
      <c r="CA883" s="506"/>
      <c r="CD883" s="506"/>
      <c r="CE883" s="506"/>
    </row>
    <row r="884" spans="1:83" ht="11.25" customHeight="1">
      <c r="A884" s="506"/>
      <c r="B884" s="507"/>
      <c r="C884" s="507"/>
      <c r="D884" s="507"/>
      <c r="E884" s="506"/>
      <c r="F884" s="506"/>
      <c r="G884" s="506"/>
      <c r="H884" s="507"/>
      <c r="I884" s="506"/>
      <c r="J884" s="506"/>
      <c r="K884" s="506"/>
      <c r="L884" s="506"/>
      <c r="M884" s="506"/>
      <c r="N884" s="506"/>
      <c r="O884" s="506"/>
      <c r="P884" s="506"/>
      <c r="Q884" s="506"/>
      <c r="R884" s="506"/>
      <c r="S884" s="506"/>
      <c r="T884" s="506"/>
      <c r="U884" s="506"/>
      <c r="V884" s="506"/>
      <c r="W884" s="506"/>
      <c r="X884" s="506"/>
      <c r="Y884" s="506"/>
      <c r="Z884" s="506"/>
      <c r="AA884" s="506"/>
      <c r="AB884" s="506"/>
      <c r="AC884" s="506"/>
      <c r="AD884" s="506"/>
      <c r="AE884" s="506"/>
      <c r="AF884" s="506"/>
      <c r="AG884" s="506"/>
      <c r="AH884" s="506"/>
      <c r="AI884" s="506"/>
      <c r="AJ884" s="507"/>
      <c r="AK884" s="506"/>
      <c r="AL884" s="506"/>
      <c r="AM884" s="506"/>
      <c r="AN884" s="506"/>
      <c r="AO884" s="506"/>
      <c r="AP884" s="506"/>
      <c r="AQ884" s="506"/>
      <c r="AR884" s="506"/>
      <c r="AS884" s="506"/>
      <c r="AT884" s="506"/>
      <c r="AU884" s="506"/>
      <c r="AV884" s="506"/>
      <c r="AW884" s="506"/>
      <c r="AX884" s="507"/>
      <c r="AY884" s="506"/>
      <c r="AZ884" s="506"/>
      <c r="BA884" s="506"/>
      <c r="BB884" s="506"/>
      <c r="BC884" s="506"/>
      <c r="BD884" s="506"/>
      <c r="BE884" s="506"/>
      <c r="BF884" s="506"/>
      <c r="BG884" s="506"/>
      <c r="BH884" s="506"/>
      <c r="BI884" s="506"/>
      <c r="BJ884" s="506"/>
      <c r="BK884" s="507"/>
      <c r="BL884" s="506"/>
      <c r="BM884" s="506"/>
      <c r="BN884" s="506"/>
      <c r="BO884" s="506"/>
      <c r="BP884" s="506"/>
      <c r="BQ884" s="506"/>
      <c r="BR884" s="506"/>
      <c r="BS884" s="506"/>
      <c r="BT884" s="506"/>
      <c r="BU884" s="506"/>
      <c r="BV884" s="506"/>
      <c r="BW884" s="506"/>
      <c r="BX884" s="506"/>
      <c r="BZ884" s="506"/>
      <c r="CA884" s="506"/>
      <c r="CD884" s="506"/>
      <c r="CE884" s="506"/>
    </row>
    <row r="885" spans="1:83" ht="11.25" customHeight="1">
      <c r="A885" s="506"/>
      <c r="B885" s="507"/>
      <c r="C885" s="507"/>
      <c r="D885" s="507"/>
      <c r="E885" s="506"/>
      <c r="F885" s="506"/>
      <c r="G885" s="506"/>
      <c r="H885" s="507"/>
      <c r="I885" s="506"/>
      <c r="J885" s="506"/>
      <c r="K885" s="506"/>
      <c r="L885" s="506"/>
      <c r="M885" s="506"/>
      <c r="N885" s="506"/>
      <c r="O885" s="506"/>
      <c r="P885" s="506"/>
      <c r="Q885" s="506"/>
      <c r="R885" s="506"/>
      <c r="S885" s="506"/>
      <c r="T885" s="506"/>
      <c r="U885" s="506"/>
      <c r="V885" s="506"/>
      <c r="W885" s="506"/>
      <c r="X885" s="506"/>
      <c r="Y885" s="506"/>
      <c r="Z885" s="506"/>
      <c r="AA885" s="506"/>
      <c r="AB885" s="506"/>
      <c r="AC885" s="506"/>
      <c r="AD885" s="506"/>
      <c r="AE885" s="506"/>
      <c r="AF885" s="506"/>
      <c r="AG885" s="506"/>
      <c r="AH885" s="506"/>
      <c r="AI885" s="506"/>
      <c r="AJ885" s="507"/>
      <c r="AK885" s="506"/>
      <c r="AL885" s="506"/>
      <c r="AM885" s="506"/>
      <c r="AN885" s="506"/>
      <c r="AO885" s="506"/>
      <c r="AP885" s="506"/>
      <c r="AQ885" s="506"/>
      <c r="AR885" s="506"/>
      <c r="AS885" s="506"/>
      <c r="AT885" s="506"/>
      <c r="AU885" s="506"/>
      <c r="AV885" s="506"/>
      <c r="AW885" s="506"/>
      <c r="AX885" s="507"/>
      <c r="AY885" s="506"/>
      <c r="AZ885" s="506"/>
      <c r="BA885" s="506"/>
      <c r="BB885" s="506"/>
      <c r="BC885" s="506"/>
      <c r="BD885" s="506"/>
      <c r="BE885" s="506"/>
      <c r="BF885" s="506"/>
      <c r="BG885" s="506"/>
      <c r="BH885" s="506"/>
      <c r="BI885" s="506"/>
      <c r="BJ885" s="506"/>
      <c r="BK885" s="507"/>
      <c r="BL885" s="506"/>
      <c r="BM885" s="506"/>
      <c r="BN885" s="506"/>
      <c r="BO885" s="506"/>
      <c r="BP885" s="506"/>
      <c r="BQ885" s="506"/>
      <c r="BR885" s="506"/>
      <c r="BS885" s="506"/>
      <c r="BT885" s="506"/>
      <c r="BU885" s="506"/>
      <c r="BV885" s="506"/>
      <c r="BW885" s="506"/>
      <c r="BX885" s="506"/>
      <c r="BZ885" s="506"/>
      <c r="CA885" s="506"/>
      <c r="CD885" s="506"/>
      <c r="CE885" s="506"/>
    </row>
    <row r="886" spans="1:83" ht="11.25" customHeight="1">
      <c r="A886" s="506"/>
      <c r="B886" s="507"/>
      <c r="C886" s="507"/>
      <c r="D886" s="507"/>
      <c r="E886" s="506"/>
      <c r="F886" s="506"/>
      <c r="G886" s="506"/>
      <c r="H886" s="507"/>
      <c r="I886" s="506"/>
      <c r="J886" s="506"/>
      <c r="K886" s="506"/>
      <c r="L886" s="506"/>
      <c r="M886" s="506"/>
      <c r="N886" s="506"/>
      <c r="O886" s="506"/>
      <c r="P886" s="506"/>
      <c r="Q886" s="506"/>
      <c r="R886" s="506"/>
      <c r="S886" s="506"/>
      <c r="T886" s="506"/>
      <c r="U886" s="506"/>
      <c r="V886" s="506"/>
      <c r="W886" s="506"/>
      <c r="X886" s="506"/>
      <c r="Y886" s="506"/>
      <c r="Z886" s="506"/>
      <c r="AA886" s="506"/>
      <c r="AB886" s="506"/>
      <c r="AC886" s="506"/>
      <c r="AD886" s="506"/>
      <c r="AE886" s="506"/>
      <c r="AF886" s="506"/>
      <c r="AG886" s="506"/>
      <c r="AH886" s="506"/>
      <c r="AI886" s="506"/>
      <c r="AJ886" s="507"/>
      <c r="AK886" s="506"/>
      <c r="AL886" s="506"/>
      <c r="AM886" s="506"/>
      <c r="AN886" s="506"/>
      <c r="AO886" s="506"/>
      <c r="AP886" s="506"/>
      <c r="AQ886" s="506"/>
      <c r="AR886" s="506"/>
      <c r="AS886" s="506"/>
      <c r="AT886" s="506"/>
      <c r="AU886" s="506"/>
      <c r="AV886" s="506"/>
      <c r="AW886" s="506"/>
      <c r="AX886" s="507"/>
      <c r="AY886" s="506"/>
      <c r="AZ886" s="506"/>
      <c r="BA886" s="506"/>
      <c r="BB886" s="506"/>
      <c r="BC886" s="506"/>
      <c r="BD886" s="506"/>
      <c r="BE886" s="506"/>
      <c r="BF886" s="506"/>
      <c r="BG886" s="506"/>
      <c r="BH886" s="506"/>
      <c r="BI886" s="506"/>
      <c r="BJ886" s="506"/>
      <c r="BK886" s="507"/>
      <c r="BL886" s="506"/>
      <c r="BM886" s="506"/>
      <c r="BN886" s="506"/>
      <c r="BO886" s="506"/>
      <c r="BP886" s="506"/>
      <c r="BQ886" s="506"/>
      <c r="BR886" s="506"/>
      <c r="BS886" s="506"/>
      <c r="BT886" s="506"/>
      <c r="BU886" s="506"/>
      <c r="BV886" s="506"/>
      <c r="BW886" s="506"/>
      <c r="BX886" s="506"/>
      <c r="BZ886" s="506"/>
      <c r="CA886" s="506"/>
      <c r="CD886" s="506"/>
      <c r="CE886" s="506"/>
    </row>
    <row r="887" spans="1:83" ht="11.25" customHeight="1">
      <c r="A887" s="506"/>
      <c r="B887" s="507"/>
      <c r="C887" s="507"/>
      <c r="D887" s="507"/>
      <c r="E887" s="506"/>
      <c r="F887" s="506"/>
      <c r="G887" s="506"/>
      <c r="H887" s="507"/>
      <c r="I887" s="506"/>
      <c r="J887" s="506"/>
      <c r="K887" s="506"/>
      <c r="L887" s="506"/>
      <c r="M887" s="506"/>
      <c r="N887" s="506"/>
      <c r="O887" s="506"/>
      <c r="P887" s="506"/>
      <c r="Q887" s="506"/>
      <c r="R887" s="506"/>
      <c r="S887" s="506"/>
      <c r="T887" s="506"/>
      <c r="U887" s="506"/>
      <c r="V887" s="506"/>
      <c r="W887" s="506"/>
      <c r="X887" s="506"/>
      <c r="Y887" s="506"/>
      <c r="Z887" s="506"/>
      <c r="AA887" s="506"/>
      <c r="AB887" s="506"/>
      <c r="AC887" s="506"/>
      <c r="AD887" s="506"/>
      <c r="AE887" s="506"/>
      <c r="AF887" s="506"/>
      <c r="AG887" s="506"/>
      <c r="AH887" s="506"/>
      <c r="AI887" s="506"/>
      <c r="AJ887" s="507"/>
      <c r="AK887" s="506"/>
      <c r="AL887" s="506"/>
      <c r="AM887" s="506"/>
      <c r="AN887" s="506"/>
      <c r="AO887" s="506"/>
      <c r="AP887" s="506"/>
      <c r="AQ887" s="506"/>
      <c r="AR887" s="506"/>
      <c r="AS887" s="506"/>
      <c r="AT887" s="506"/>
      <c r="AU887" s="506"/>
      <c r="AV887" s="506"/>
      <c r="AW887" s="506"/>
      <c r="AX887" s="507"/>
      <c r="AY887" s="506"/>
      <c r="AZ887" s="506"/>
      <c r="BA887" s="506"/>
      <c r="BB887" s="506"/>
      <c r="BC887" s="506"/>
      <c r="BD887" s="506"/>
      <c r="BE887" s="506"/>
      <c r="BF887" s="506"/>
      <c r="BG887" s="506"/>
      <c r="BH887" s="506"/>
      <c r="BI887" s="506"/>
      <c r="BJ887" s="506"/>
      <c r="BK887" s="507"/>
      <c r="BL887" s="506"/>
      <c r="BM887" s="506"/>
      <c r="BN887" s="506"/>
      <c r="BO887" s="506"/>
      <c r="BP887" s="506"/>
      <c r="BQ887" s="506"/>
      <c r="BR887" s="506"/>
      <c r="BS887" s="506"/>
      <c r="BT887" s="506"/>
      <c r="BU887" s="506"/>
      <c r="BV887" s="506"/>
      <c r="BW887" s="506"/>
      <c r="BX887" s="506"/>
      <c r="BZ887" s="506"/>
      <c r="CA887" s="506"/>
      <c r="CD887" s="506"/>
      <c r="CE887" s="506"/>
    </row>
    <row r="888" spans="1:83" ht="11.25" customHeight="1">
      <c r="A888" s="506"/>
      <c r="B888" s="507"/>
      <c r="C888" s="507"/>
      <c r="D888" s="507"/>
      <c r="E888" s="506"/>
      <c r="F888" s="506"/>
      <c r="G888" s="506"/>
      <c r="H888" s="507"/>
      <c r="I888" s="506"/>
      <c r="J888" s="506"/>
      <c r="K888" s="506"/>
      <c r="L888" s="506"/>
      <c r="M888" s="506"/>
      <c r="N888" s="506"/>
      <c r="O888" s="506"/>
      <c r="P888" s="506"/>
      <c r="Q888" s="506"/>
      <c r="R888" s="506"/>
      <c r="S888" s="506"/>
      <c r="T888" s="506"/>
      <c r="U888" s="506"/>
      <c r="V888" s="506"/>
      <c r="W888" s="506"/>
      <c r="X888" s="506"/>
      <c r="Y888" s="506"/>
      <c r="Z888" s="506"/>
      <c r="AA888" s="506"/>
      <c r="AB888" s="506"/>
      <c r="AC888" s="506"/>
      <c r="AD888" s="506"/>
      <c r="AE888" s="506"/>
      <c r="AF888" s="506"/>
      <c r="AG888" s="506"/>
      <c r="AH888" s="506"/>
      <c r="AI888" s="506"/>
      <c r="AJ888" s="507"/>
      <c r="AK888" s="506"/>
      <c r="AL888" s="506"/>
      <c r="AM888" s="506"/>
      <c r="AN888" s="506"/>
      <c r="AO888" s="506"/>
      <c r="AP888" s="506"/>
      <c r="AQ888" s="506"/>
      <c r="AR888" s="506"/>
      <c r="AS888" s="506"/>
      <c r="AT888" s="506"/>
      <c r="AU888" s="506"/>
      <c r="AV888" s="506"/>
      <c r="AW888" s="506"/>
      <c r="AX888" s="507"/>
      <c r="AY888" s="506"/>
      <c r="AZ888" s="506"/>
      <c r="BA888" s="506"/>
      <c r="BB888" s="506"/>
      <c r="BC888" s="506"/>
      <c r="BD888" s="506"/>
      <c r="BE888" s="506"/>
      <c r="BF888" s="506"/>
      <c r="BG888" s="506"/>
      <c r="BH888" s="506"/>
      <c r="BI888" s="506"/>
      <c r="BJ888" s="506"/>
      <c r="BK888" s="507"/>
      <c r="BL888" s="506"/>
      <c r="BM888" s="506"/>
      <c r="BN888" s="506"/>
      <c r="BO888" s="506"/>
      <c r="BP888" s="506"/>
      <c r="BQ888" s="506"/>
      <c r="BR888" s="506"/>
      <c r="BS888" s="506"/>
      <c r="BT888" s="506"/>
      <c r="BU888" s="506"/>
      <c r="BV888" s="506"/>
      <c r="BW888" s="506"/>
      <c r="BX888" s="506"/>
      <c r="BZ888" s="506"/>
      <c r="CA888" s="506"/>
      <c r="CD888" s="506"/>
      <c r="CE888" s="506"/>
    </row>
    <row r="889" spans="1:83" ht="11.25" customHeight="1">
      <c r="A889" s="506"/>
      <c r="B889" s="507"/>
      <c r="C889" s="507"/>
      <c r="D889" s="507"/>
      <c r="E889" s="506"/>
      <c r="F889" s="506"/>
      <c r="G889" s="506"/>
      <c r="H889" s="507"/>
      <c r="I889" s="506"/>
      <c r="J889" s="506"/>
      <c r="K889" s="506"/>
      <c r="L889" s="506"/>
      <c r="M889" s="506"/>
      <c r="N889" s="506"/>
      <c r="O889" s="506"/>
      <c r="P889" s="506"/>
      <c r="Q889" s="506"/>
      <c r="R889" s="506"/>
      <c r="S889" s="506"/>
      <c r="T889" s="506"/>
      <c r="U889" s="506"/>
      <c r="V889" s="506"/>
      <c r="W889" s="506"/>
      <c r="X889" s="506"/>
      <c r="Y889" s="506"/>
      <c r="Z889" s="506"/>
      <c r="AA889" s="506"/>
      <c r="AB889" s="506"/>
      <c r="AC889" s="506"/>
      <c r="AD889" s="506"/>
      <c r="AE889" s="506"/>
      <c r="AF889" s="506"/>
      <c r="AG889" s="506"/>
      <c r="AH889" s="506"/>
      <c r="AI889" s="506"/>
      <c r="AJ889" s="507"/>
      <c r="AK889" s="506"/>
      <c r="AL889" s="506"/>
      <c r="AM889" s="506"/>
      <c r="AN889" s="506"/>
      <c r="AO889" s="506"/>
      <c r="AP889" s="506"/>
      <c r="AQ889" s="506"/>
      <c r="AR889" s="506"/>
      <c r="AS889" s="506"/>
      <c r="AT889" s="506"/>
      <c r="AU889" s="506"/>
      <c r="AV889" s="506"/>
      <c r="AW889" s="506"/>
      <c r="AX889" s="507"/>
      <c r="AY889" s="506"/>
      <c r="AZ889" s="506"/>
      <c r="BA889" s="506"/>
      <c r="BB889" s="506"/>
      <c r="BC889" s="506"/>
      <c r="BD889" s="506"/>
      <c r="BE889" s="506"/>
      <c r="BF889" s="506"/>
      <c r="BG889" s="506"/>
      <c r="BH889" s="506"/>
      <c r="BI889" s="506"/>
      <c r="BJ889" s="506"/>
      <c r="BK889" s="507"/>
      <c r="BL889" s="506"/>
      <c r="BM889" s="506"/>
      <c r="BN889" s="506"/>
      <c r="BO889" s="506"/>
      <c r="BP889" s="506"/>
      <c r="BQ889" s="506"/>
      <c r="BR889" s="506"/>
      <c r="BS889" s="506"/>
      <c r="BT889" s="506"/>
      <c r="BU889" s="506"/>
      <c r="BV889" s="506"/>
      <c r="BW889" s="506"/>
      <c r="BX889" s="506"/>
      <c r="BZ889" s="506"/>
      <c r="CA889" s="506"/>
      <c r="CD889" s="506"/>
      <c r="CE889" s="506"/>
    </row>
    <row r="890" spans="1:83" ht="11.25" customHeight="1">
      <c r="A890" s="506"/>
      <c r="B890" s="507"/>
      <c r="C890" s="507"/>
      <c r="D890" s="507"/>
      <c r="E890" s="506"/>
      <c r="F890" s="506"/>
      <c r="G890" s="506"/>
      <c r="H890" s="507"/>
      <c r="I890" s="506"/>
      <c r="J890" s="506"/>
      <c r="K890" s="506"/>
      <c r="L890" s="506"/>
      <c r="M890" s="506"/>
      <c r="N890" s="506"/>
      <c r="O890" s="506"/>
      <c r="P890" s="506"/>
      <c r="Q890" s="506"/>
      <c r="R890" s="506"/>
      <c r="S890" s="506"/>
      <c r="T890" s="506"/>
      <c r="U890" s="506"/>
      <c r="V890" s="506"/>
      <c r="W890" s="506"/>
      <c r="X890" s="506"/>
      <c r="Y890" s="506"/>
      <c r="Z890" s="506"/>
      <c r="AA890" s="506"/>
      <c r="AB890" s="506"/>
      <c r="AC890" s="506"/>
      <c r="AD890" s="506"/>
      <c r="AE890" s="506"/>
      <c r="AF890" s="506"/>
      <c r="AG890" s="506"/>
      <c r="AH890" s="506"/>
      <c r="AI890" s="506"/>
      <c r="AJ890" s="507"/>
      <c r="AK890" s="506"/>
      <c r="AL890" s="506"/>
      <c r="AM890" s="506"/>
      <c r="AN890" s="506"/>
      <c r="AO890" s="506"/>
      <c r="AP890" s="506"/>
      <c r="AQ890" s="506"/>
      <c r="AR890" s="506"/>
      <c r="AS890" s="506"/>
      <c r="AT890" s="506"/>
      <c r="AU890" s="506"/>
      <c r="AV890" s="506"/>
      <c r="AW890" s="506"/>
      <c r="AX890" s="507"/>
      <c r="AY890" s="506"/>
      <c r="AZ890" s="506"/>
      <c r="BA890" s="506"/>
      <c r="BB890" s="506"/>
      <c r="BC890" s="506"/>
      <c r="BD890" s="506"/>
      <c r="BE890" s="506"/>
      <c r="BF890" s="506"/>
      <c r="BG890" s="506"/>
      <c r="BH890" s="506"/>
      <c r="BI890" s="506"/>
      <c r="BJ890" s="506"/>
      <c r="BK890" s="507"/>
      <c r="BL890" s="506"/>
      <c r="BM890" s="506"/>
      <c r="BN890" s="506"/>
      <c r="BO890" s="506"/>
      <c r="BP890" s="506"/>
      <c r="BQ890" s="506"/>
      <c r="BR890" s="506"/>
      <c r="BS890" s="506"/>
      <c r="BT890" s="506"/>
      <c r="BU890" s="506"/>
      <c r="BV890" s="506"/>
      <c r="BW890" s="506"/>
      <c r="BX890" s="506"/>
      <c r="BZ890" s="506"/>
      <c r="CA890" s="506"/>
      <c r="CD890" s="506"/>
      <c r="CE890" s="506"/>
    </row>
    <row r="891" spans="1:83" ht="11.25" customHeight="1">
      <c r="A891" s="506"/>
      <c r="B891" s="507"/>
      <c r="C891" s="507"/>
      <c r="D891" s="507"/>
      <c r="E891" s="506"/>
      <c r="F891" s="506"/>
      <c r="G891" s="506"/>
      <c r="H891" s="507"/>
      <c r="I891" s="506"/>
      <c r="J891" s="506"/>
      <c r="K891" s="506"/>
      <c r="L891" s="506"/>
      <c r="M891" s="506"/>
      <c r="N891" s="506"/>
      <c r="O891" s="506"/>
      <c r="P891" s="506"/>
      <c r="Q891" s="506"/>
      <c r="R891" s="506"/>
      <c r="S891" s="506"/>
      <c r="T891" s="506"/>
      <c r="U891" s="506"/>
      <c r="V891" s="506"/>
      <c r="W891" s="506"/>
      <c r="X891" s="506"/>
      <c r="Y891" s="506"/>
      <c r="Z891" s="506"/>
      <c r="AA891" s="506"/>
      <c r="AB891" s="506"/>
      <c r="AC891" s="506"/>
      <c r="AD891" s="506"/>
      <c r="AE891" s="506"/>
      <c r="AF891" s="506"/>
      <c r="AG891" s="506"/>
      <c r="AH891" s="506"/>
      <c r="AI891" s="506"/>
      <c r="AJ891" s="507"/>
      <c r="AK891" s="506"/>
      <c r="AL891" s="506"/>
      <c r="AM891" s="506"/>
      <c r="AN891" s="506"/>
      <c r="AO891" s="506"/>
      <c r="AP891" s="506"/>
      <c r="AQ891" s="506"/>
      <c r="AR891" s="506"/>
      <c r="AS891" s="506"/>
      <c r="AT891" s="506"/>
      <c r="AU891" s="506"/>
      <c r="AV891" s="506"/>
      <c r="AW891" s="506"/>
      <c r="AX891" s="507"/>
      <c r="AY891" s="506"/>
      <c r="AZ891" s="506"/>
      <c r="BA891" s="506"/>
      <c r="BB891" s="506"/>
      <c r="BC891" s="506"/>
      <c r="BD891" s="506"/>
      <c r="BE891" s="506"/>
      <c r="BF891" s="506"/>
      <c r="BG891" s="506"/>
      <c r="BH891" s="506"/>
      <c r="BI891" s="506"/>
      <c r="BJ891" s="506"/>
      <c r="BK891" s="507"/>
      <c r="BL891" s="506"/>
      <c r="BM891" s="506"/>
      <c r="BN891" s="506"/>
      <c r="BO891" s="506"/>
      <c r="BP891" s="506"/>
      <c r="BQ891" s="506"/>
      <c r="BR891" s="506"/>
      <c r="BS891" s="506"/>
      <c r="BT891" s="506"/>
      <c r="BU891" s="506"/>
      <c r="BV891" s="506"/>
      <c r="BW891" s="506"/>
      <c r="BX891" s="506"/>
      <c r="BZ891" s="506"/>
      <c r="CA891" s="506"/>
      <c r="CD891" s="506"/>
      <c r="CE891" s="506"/>
    </row>
    <row r="892" spans="1:83" ht="11.25" customHeight="1">
      <c r="A892" s="506"/>
      <c r="B892" s="507"/>
      <c r="C892" s="507"/>
      <c r="D892" s="507"/>
      <c r="E892" s="506"/>
      <c r="F892" s="506"/>
      <c r="G892" s="506"/>
      <c r="H892" s="507"/>
      <c r="I892" s="506"/>
      <c r="J892" s="506"/>
      <c r="K892" s="506"/>
      <c r="L892" s="506"/>
      <c r="M892" s="506"/>
      <c r="N892" s="506"/>
      <c r="O892" s="506"/>
      <c r="P892" s="506"/>
      <c r="Q892" s="506"/>
      <c r="R892" s="506"/>
      <c r="S892" s="506"/>
      <c r="T892" s="506"/>
      <c r="U892" s="506"/>
      <c r="V892" s="506"/>
      <c r="W892" s="506"/>
      <c r="X892" s="506"/>
      <c r="Y892" s="506"/>
      <c r="Z892" s="506"/>
      <c r="AA892" s="506"/>
      <c r="AB892" s="506"/>
      <c r="AC892" s="506"/>
      <c r="AD892" s="506"/>
      <c r="AE892" s="506"/>
      <c r="AF892" s="506"/>
      <c r="AG892" s="506"/>
      <c r="AH892" s="506"/>
      <c r="AI892" s="506"/>
      <c r="AJ892" s="507"/>
      <c r="AK892" s="506"/>
      <c r="AL892" s="506"/>
      <c r="AM892" s="506"/>
      <c r="AN892" s="506"/>
      <c r="AO892" s="506"/>
      <c r="AP892" s="506"/>
      <c r="AQ892" s="506"/>
      <c r="AR892" s="506"/>
      <c r="AS892" s="506"/>
      <c r="AT892" s="506"/>
      <c r="AU892" s="506"/>
      <c r="AV892" s="506"/>
      <c r="AW892" s="506"/>
      <c r="AX892" s="507"/>
      <c r="AY892" s="506"/>
      <c r="AZ892" s="506"/>
      <c r="BA892" s="506"/>
      <c r="BB892" s="506"/>
      <c r="BC892" s="506"/>
      <c r="BD892" s="506"/>
      <c r="BE892" s="506"/>
      <c r="BF892" s="506"/>
      <c r="BG892" s="506"/>
      <c r="BH892" s="506"/>
      <c r="BI892" s="506"/>
      <c r="BJ892" s="506"/>
      <c r="BK892" s="507"/>
      <c r="BL892" s="506"/>
      <c r="BM892" s="506"/>
      <c r="BN892" s="506"/>
      <c r="BO892" s="506"/>
      <c r="BP892" s="506"/>
      <c r="BQ892" s="506"/>
      <c r="BR892" s="506"/>
      <c r="BS892" s="506"/>
      <c r="BT892" s="506"/>
      <c r="BU892" s="506"/>
      <c r="BV892" s="506"/>
      <c r="BW892" s="506"/>
      <c r="BX892" s="506"/>
      <c r="BZ892" s="506"/>
      <c r="CA892" s="506"/>
      <c r="CD892" s="506"/>
      <c r="CE892" s="506"/>
    </row>
    <row r="893" spans="1:83" ht="11.25" customHeight="1">
      <c r="A893" s="506"/>
      <c r="B893" s="507"/>
      <c r="C893" s="507"/>
      <c r="D893" s="507"/>
      <c r="E893" s="506"/>
      <c r="F893" s="506"/>
      <c r="G893" s="506"/>
      <c r="H893" s="507"/>
      <c r="I893" s="506"/>
      <c r="J893" s="506"/>
      <c r="K893" s="506"/>
      <c r="L893" s="506"/>
      <c r="M893" s="506"/>
      <c r="N893" s="506"/>
      <c r="O893" s="506"/>
      <c r="P893" s="506"/>
      <c r="Q893" s="506"/>
      <c r="R893" s="506"/>
      <c r="S893" s="506"/>
      <c r="T893" s="506"/>
      <c r="U893" s="506"/>
      <c r="V893" s="506"/>
      <c r="W893" s="506"/>
      <c r="X893" s="506"/>
      <c r="Y893" s="506"/>
      <c r="Z893" s="506"/>
      <c r="AA893" s="506"/>
      <c r="AB893" s="506"/>
      <c r="AC893" s="506"/>
      <c r="AD893" s="506"/>
      <c r="AE893" s="506"/>
      <c r="AF893" s="506"/>
      <c r="AG893" s="506"/>
      <c r="AH893" s="506"/>
      <c r="AI893" s="506"/>
      <c r="AJ893" s="507"/>
      <c r="AK893" s="506"/>
      <c r="AL893" s="506"/>
      <c r="AM893" s="506"/>
      <c r="AN893" s="506"/>
      <c r="AO893" s="506"/>
      <c r="AP893" s="506"/>
      <c r="AQ893" s="506"/>
      <c r="AR893" s="506"/>
      <c r="AS893" s="506"/>
      <c r="AT893" s="506"/>
      <c r="AU893" s="506"/>
      <c r="AV893" s="506"/>
      <c r="AW893" s="506"/>
      <c r="AX893" s="507"/>
      <c r="AY893" s="506"/>
      <c r="AZ893" s="506"/>
      <c r="BA893" s="506"/>
      <c r="BB893" s="506"/>
      <c r="BC893" s="506"/>
      <c r="BD893" s="506"/>
      <c r="BE893" s="506"/>
      <c r="BF893" s="506"/>
      <c r="BG893" s="506"/>
      <c r="BH893" s="506"/>
      <c r="BI893" s="506"/>
      <c r="BJ893" s="506"/>
      <c r="BK893" s="507"/>
      <c r="BL893" s="506"/>
      <c r="BM893" s="506"/>
      <c r="BN893" s="506"/>
      <c r="BO893" s="506"/>
      <c r="BP893" s="506"/>
      <c r="BQ893" s="506"/>
      <c r="BR893" s="506"/>
      <c r="BS893" s="506"/>
      <c r="BT893" s="506"/>
      <c r="BU893" s="506"/>
      <c r="BV893" s="506"/>
      <c r="BW893" s="506"/>
      <c r="BX893" s="506"/>
      <c r="BZ893" s="506"/>
      <c r="CA893" s="506"/>
      <c r="CD893" s="506"/>
      <c r="CE893" s="506"/>
    </row>
    <row r="894" spans="1:83" ht="11.25" customHeight="1">
      <c r="A894" s="506"/>
      <c r="B894" s="507"/>
      <c r="C894" s="507"/>
      <c r="D894" s="507"/>
      <c r="E894" s="506"/>
      <c r="F894" s="506"/>
      <c r="G894" s="506"/>
      <c r="H894" s="507"/>
      <c r="I894" s="506"/>
      <c r="J894" s="506"/>
      <c r="K894" s="506"/>
      <c r="L894" s="506"/>
      <c r="M894" s="506"/>
      <c r="N894" s="506"/>
      <c r="O894" s="506"/>
      <c r="P894" s="506"/>
      <c r="Q894" s="506"/>
      <c r="R894" s="506"/>
      <c r="S894" s="506"/>
      <c r="T894" s="506"/>
      <c r="U894" s="506"/>
      <c r="V894" s="506"/>
      <c r="W894" s="506"/>
      <c r="X894" s="506"/>
      <c r="Y894" s="506"/>
      <c r="Z894" s="506"/>
      <c r="AA894" s="506"/>
      <c r="AB894" s="506"/>
      <c r="AC894" s="506"/>
      <c r="AD894" s="506"/>
      <c r="AE894" s="506"/>
      <c r="AF894" s="506"/>
      <c r="AG894" s="506"/>
      <c r="AH894" s="506"/>
      <c r="AI894" s="506"/>
      <c r="AJ894" s="507"/>
      <c r="AK894" s="506"/>
      <c r="AL894" s="506"/>
      <c r="AM894" s="506"/>
      <c r="AN894" s="506"/>
      <c r="AO894" s="506"/>
      <c r="AP894" s="506"/>
      <c r="AQ894" s="506"/>
      <c r="AR894" s="506"/>
      <c r="AS894" s="506"/>
      <c r="AT894" s="506"/>
      <c r="AU894" s="506"/>
      <c r="AV894" s="506"/>
      <c r="AW894" s="506"/>
      <c r="AX894" s="507"/>
      <c r="AY894" s="506"/>
      <c r="AZ894" s="506"/>
      <c r="BA894" s="506"/>
      <c r="BB894" s="506"/>
      <c r="BC894" s="506"/>
      <c r="BD894" s="506"/>
      <c r="BE894" s="506"/>
      <c r="BF894" s="506"/>
      <c r="BG894" s="506"/>
      <c r="BH894" s="506"/>
      <c r="BI894" s="506"/>
      <c r="BJ894" s="506"/>
      <c r="BK894" s="507"/>
      <c r="BL894" s="506"/>
      <c r="BM894" s="506"/>
      <c r="BN894" s="506"/>
      <c r="BO894" s="506"/>
      <c r="BP894" s="506"/>
      <c r="BQ894" s="506"/>
      <c r="BR894" s="506"/>
      <c r="BS894" s="506"/>
      <c r="BT894" s="506"/>
      <c r="BU894" s="506"/>
      <c r="BV894" s="506"/>
      <c r="BW894" s="506"/>
      <c r="BX894" s="506"/>
      <c r="BZ894" s="506"/>
      <c r="CA894" s="506"/>
      <c r="CD894" s="506"/>
      <c r="CE894" s="506"/>
    </row>
    <row r="895" spans="1:83" ht="11.25" customHeight="1">
      <c r="A895" s="506"/>
      <c r="B895" s="507"/>
      <c r="C895" s="507"/>
      <c r="D895" s="507"/>
      <c r="E895" s="506"/>
      <c r="F895" s="506"/>
      <c r="G895" s="506"/>
      <c r="H895" s="507"/>
      <c r="I895" s="506"/>
      <c r="J895" s="506"/>
      <c r="K895" s="506"/>
      <c r="L895" s="506"/>
      <c r="M895" s="506"/>
      <c r="N895" s="506"/>
      <c r="O895" s="506"/>
      <c r="P895" s="506"/>
      <c r="Q895" s="506"/>
      <c r="R895" s="506"/>
      <c r="S895" s="506"/>
      <c r="T895" s="506"/>
      <c r="U895" s="506"/>
      <c r="V895" s="506"/>
      <c r="W895" s="506"/>
      <c r="X895" s="506"/>
      <c r="Y895" s="506"/>
      <c r="Z895" s="506"/>
      <c r="AA895" s="506"/>
      <c r="AB895" s="506"/>
      <c r="AC895" s="506"/>
      <c r="AD895" s="506"/>
      <c r="AE895" s="506"/>
      <c r="AF895" s="506"/>
      <c r="AG895" s="506"/>
      <c r="AH895" s="506"/>
      <c r="AI895" s="506"/>
      <c r="AJ895" s="507"/>
      <c r="AK895" s="506"/>
      <c r="AL895" s="506"/>
      <c r="AM895" s="506"/>
      <c r="AN895" s="506"/>
      <c r="AO895" s="506"/>
      <c r="AP895" s="506"/>
      <c r="AQ895" s="506"/>
      <c r="AR895" s="506"/>
      <c r="AS895" s="506"/>
      <c r="AT895" s="506"/>
      <c r="AU895" s="506"/>
      <c r="AV895" s="506"/>
      <c r="AW895" s="506"/>
      <c r="AX895" s="507"/>
      <c r="AY895" s="506"/>
      <c r="AZ895" s="506"/>
      <c r="BA895" s="506"/>
      <c r="BB895" s="506"/>
      <c r="BC895" s="506"/>
      <c r="BD895" s="506"/>
      <c r="BE895" s="506"/>
      <c r="BF895" s="506"/>
      <c r="BG895" s="506"/>
      <c r="BH895" s="506"/>
      <c r="BI895" s="506"/>
      <c r="BJ895" s="506"/>
      <c r="BK895" s="507"/>
      <c r="BL895" s="506"/>
      <c r="BM895" s="506"/>
      <c r="BN895" s="506"/>
      <c r="BO895" s="506"/>
      <c r="BP895" s="506"/>
      <c r="BQ895" s="506"/>
      <c r="BR895" s="506"/>
      <c r="BS895" s="506"/>
      <c r="BT895" s="506"/>
      <c r="BU895" s="506"/>
      <c r="BV895" s="506"/>
      <c r="BW895" s="506"/>
      <c r="BX895" s="506"/>
      <c r="BZ895" s="506"/>
      <c r="CA895" s="506"/>
      <c r="CD895" s="506"/>
      <c r="CE895" s="506"/>
    </row>
    <row r="896" spans="1:83" ht="11.25" customHeight="1">
      <c r="A896" s="506"/>
      <c r="B896" s="507"/>
      <c r="C896" s="507"/>
      <c r="D896" s="507"/>
      <c r="E896" s="506"/>
      <c r="F896" s="506"/>
      <c r="G896" s="506"/>
      <c r="H896" s="507"/>
      <c r="I896" s="506"/>
      <c r="J896" s="506"/>
      <c r="K896" s="506"/>
      <c r="L896" s="506"/>
      <c r="M896" s="506"/>
      <c r="N896" s="506"/>
      <c r="O896" s="506"/>
      <c r="P896" s="506"/>
      <c r="Q896" s="506"/>
      <c r="R896" s="506"/>
      <c r="S896" s="506"/>
      <c r="T896" s="506"/>
      <c r="U896" s="506"/>
      <c r="V896" s="506"/>
      <c r="W896" s="506"/>
      <c r="X896" s="506"/>
      <c r="Y896" s="506"/>
      <c r="Z896" s="506"/>
      <c r="AA896" s="506"/>
      <c r="AB896" s="506"/>
      <c r="AC896" s="506"/>
      <c r="AD896" s="506"/>
      <c r="AE896" s="506"/>
      <c r="AF896" s="506"/>
      <c r="AG896" s="506"/>
      <c r="AH896" s="506"/>
      <c r="AI896" s="506"/>
      <c r="AJ896" s="507"/>
      <c r="AK896" s="506"/>
      <c r="AL896" s="506"/>
      <c r="AM896" s="506"/>
      <c r="AN896" s="506"/>
      <c r="AO896" s="506"/>
      <c r="AP896" s="506"/>
      <c r="AQ896" s="506"/>
      <c r="AR896" s="506"/>
      <c r="AS896" s="506"/>
      <c r="AT896" s="506"/>
      <c r="AU896" s="506"/>
      <c r="AV896" s="506"/>
      <c r="AW896" s="506"/>
      <c r="AX896" s="507"/>
      <c r="AY896" s="506"/>
      <c r="AZ896" s="506"/>
      <c r="BA896" s="506"/>
      <c r="BB896" s="506"/>
      <c r="BC896" s="506"/>
      <c r="BD896" s="506"/>
      <c r="BE896" s="506"/>
      <c r="BF896" s="506"/>
      <c r="BG896" s="506"/>
      <c r="BH896" s="506"/>
      <c r="BI896" s="506"/>
      <c r="BJ896" s="506"/>
      <c r="BK896" s="507"/>
      <c r="BL896" s="506"/>
      <c r="BM896" s="506"/>
      <c r="BN896" s="506"/>
      <c r="BO896" s="506"/>
      <c r="BP896" s="506"/>
      <c r="BQ896" s="506"/>
      <c r="BR896" s="506"/>
      <c r="BS896" s="506"/>
      <c r="BT896" s="506"/>
      <c r="BU896" s="506"/>
      <c r="BV896" s="506"/>
      <c r="BW896" s="506"/>
      <c r="BX896" s="506"/>
      <c r="BZ896" s="506"/>
      <c r="CA896" s="506"/>
      <c r="CD896" s="506"/>
      <c r="CE896" s="506"/>
    </row>
    <row r="897" spans="1:83" ht="11.25" customHeight="1">
      <c r="A897" s="506"/>
      <c r="B897" s="507"/>
      <c r="C897" s="507"/>
      <c r="D897" s="507"/>
      <c r="E897" s="506"/>
      <c r="F897" s="506"/>
      <c r="G897" s="506"/>
      <c r="H897" s="507"/>
      <c r="I897" s="506"/>
      <c r="J897" s="506"/>
      <c r="K897" s="506"/>
      <c r="L897" s="506"/>
      <c r="M897" s="506"/>
      <c r="N897" s="506"/>
      <c r="O897" s="506"/>
      <c r="P897" s="506"/>
      <c r="Q897" s="506"/>
      <c r="R897" s="506"/>
      <c r="S897" s="506"/>
      <c r="T897" s="506"/>
      <c r="U897" s="506"/>
      <c r="V897" s="506"/>
      <c r="W897" s="506"/>
      <c r="X897" s="506"/>
      <c r="Y897" s="506"/>
      <c r="Z897" s="506"/>
      <c r="AA897" s="506"/>
      <c r="AB897" s="506"/>
      <c r="AC897" s="506"/>
      <c r="AD897" s="506"/>
      <c r="AE897" s="506"/>
      <c r="AF897" s="506"/>
      <c r="AG897" s="506"/>
      <c r="AH897" s="506"/>
      <c r="AI897" s="506"/>
      <c r="AJ897" s="507"/>
      <c r="AK897" s="506"/>
      <c r="AL897" s="506"/>
      <c r="AM897" s="506"/>
      <c r="AN897" s="506"/>
      <c r="AO897" s="506"/>
      <c r="AP897" s="506"/>
      <c r="AQ897" s="506"/>
      <c r="AR897" s="506"/>
      <c r="AS897" s="506"/>
      <c r="AT897" s="506"/>
      <c r="AU897" s="506"/>
      <c r="AV897" s="506"/>
      <c r="AW897" s="506"/>
      <c r="AX897" s="507"/>
      <c r="AY897" s="506"/>
      <c r="AZ897" s="506"/>
      <c r="BA897" s="506"/>
      <c r="BB897" s="506"/>
      <c r="BC897" s="506"/>
      <c r="BD897" s="506"/>
      <c r="BE897" s="506"/>
      <c r="BF897" s="506"/>
      <c r="BG897" s="506"/>
      <c r="BH897" s="506"/>
      <c r="BI897" s="506"/>
      <c r="BJ897" s="506"/>
      <c r="BK897" s="507"/>
      <c r="BL897" s="506"/>
      <c r="BM897" s="506"/>
      <c r="BN897" s="506"/>
      <c r="BO897" s="506"/>
      <c r="BP897" s="506"/>
      <c r="BQ897" s="506"/>
      <c r="BR897" s="506"/>
      <c r="BS897" s="506"/>
      <c r="BT897" s="506"/>
      <c r="BU897" s="506"/>
      <c r="BV897" s="506"/>
      <c r="BW897" s="506"/>
      <c r="BX897" s="506"/>
      <c r="BZ897" s="506"/>
      <c r="CA897" s="506"/>
      <c r="CD897" s="506"/>
      <c r="CE897" s="506"/>
    </row>
    <row r="898" spans="1:83" ht="11.25" customHeight="1">
      <c r="A898" s="506"/>
      <c r="B898" s="507"/>
      <c r="C898" s="507"/>
      <c r="D898" s="507"/>
      <c r="E898" s="506"/>
      <c r="F898" s="506"/>
      <c r="G898" s="506"/>
      <c r="H898" s="507"/>
      <c r="I898" s="506"/>
      <c r="J898" s="506"/>
      <c r="K898" s="506"/>
      <c r="L898" s="506"/>
      <c r="M898" s="506"/>
      <c r="N898" s="506"/>
      <c r="O898" s="506"/>
      <c r="P898" s="506"/>
      <c r="Q898" s="506"/>
      <c r="R898" s="506"/>
      <c r="S898" s="506"/>
      <c r="T898" s="506"/>
      <c r="U898" s="506"/>
      <c r="V898" s="506"/>
      <c r="W898" s="506"/>
      <c r="X898" s="506"/>
      <c r="Y898" s="506"/>
      <c r="Z898" s="506"/>
      <c r="AA898" s="506"/>
      <c r="AB898" s="506"/>
      <c r="AC898" s="506"/>
      <c r="AD898" s="506"/>
      <c r="AE898" s="506"/>
      <c r="AF898" s="506"/>
      <c r="AG898" s="506"/>
      <c r="AH898" s="506"/>
      <c r="AI898" s="506"/>
      <c r="AJ898" s="507"/>
      <c r="AK898" s="506"/>
      <c r="AL898" s="506"/>
      <c r="AM898" s="506"/>
      <c r="AN898" s="506"/>
      <c r="AO898" s="506"/>
      <c r="AP898" s="506"/>
      <c r="AQ898" s="506"/>
      <c r="AR898" s="506"/>
      <c r="AS898" s="506"/>
      <c r="AT898" s="506"/>
      <c r="AU898" s="506"/>
      <c r="AV898" s="506"/>
      <c r="AW898" s="506"/>
      <c r="AX898" s="507"/>
      <c r="AY898" s="506"/>
      <c r="AZ898" s="506"/>
      <c r="BA898" s="506"/>
      <c r="BB898" s="506"/>
      <c r="BC898" s="506"/>
      <c r="BD898" s="506"/>
      <c r="BE898" s="506"/>
      <c r="BF898" s="506"/>
      <c r="BG898" s="506"/>
      <c r="BH898" s="506"/>
      <c r="BI898" s="506"/>
      <c r="BJ898" s="506"/>
      <c r="BK898" s="507"/>
      <c r="BL898" s="506"/>
      <c r="BM898" s="506"/>
      <c r="BN898" s="506"/>
      <c r="BO898" s="506"/>
      <c r="BP898" s="506"/>
      <c r="BQ898" s="506"/>
      <c r="BR898" s="506"/>
      <c r="BS898" s="506"/>
      <c r="BT898" s="506"/>
      <c r="BU898" s="506"/>
      <c r="BV898" s="506"/>
      <c r="BW898" s="506"/>
      <c r="BX898" s="506"/>
      <c r="BZ898" s="506"/>
      <c r="CA898" s="506"/>
      <c r="CD898" s="506"/>
      <c r="CE898" s="506"/>
    </row>
    <row r="899" spans="1:83" ht="11.25" customHeight="1">
      <c r="A899" s="506"/>
      <c r="B899" s="507"/>
      <c r="C899" s="507"/>
      <c r="D899" s="507"/>
      <c r="E899" s="506"/>
      <c r="F899" s="506"/>
      <c r="G899" s="506"/>
      <c r="H899" s="507"/>
      <c r="I899" s="506"/>
      <c r="J899" s="506"/>
      <c r="K899" s="506"/>
      <c r="L899" s="506"/>
      <c r="M899" s="506"/>
      <c r="N899" s="506"/>
      <c r="O899" s="506"/>
      <c r="P899" s="506"/>
      <c r="Q899" s="506"/>
      <c r="R899" s="506"/>
      <c r="S899" s="506"/>
      <c r="T899" s="506"/>
      <c r="U899" s="506"/>
      <c r="V899" s="506"/>
      <c r="W899" s="506"/>
      <c r="X899" s="506"/>
      <c r="Y899" s="506"/>
      <c r="Z899" s="506"/>
      <c r="AA899" s="506"/>
      <c r="AB899" s="506"/>
      <c r="AC899" s="506"/>
      <c r="AD899" s="506"/>
      <c r="AE899" s="506"/>
      <c r="AF899" s="506"/>
      <c r="AG899" s="506"/>
      <c r="AH899" s="506"/>
      <c r="AI899" s="506"/>
      <c r="AJ899" s="507"/>
      <c r="AK899" s="506"/>
      <c r="AL899" s="506"/>
      <c r="AM899" s="506"/>
      <c r="AN899" s="506"/>
      <c r="AO899" s="506"/>
      <c r="AP899" s="506"/>
      <c r="AQ899" s="506"/>
      <c r="AR899" s="506"/>
      <c r="AS899" s="506"/>
      <c r="AT899" s="506"/>
      <c r="AU899" s="506"/>
      <c r="AV899" s="506"/>
      <c r="AW899" s="506"/>
      <c r="AX899" s="507"/>
      <c r="AY899" s="506"/>
      <c r="AZ899" s="506"/>
      <c r="BA899" s="506"/>
      <c r="BB899" s="506"/>
      <c r="BC899" s="506"/>
      <c r="BD899" s="506"/>
      <c r="BE899" s="506"/>
      <c r="BF899" s="506"/>
      <c r="BG899" s="506"/>
      <c r="BH899" s="506"/>
      <c r="BI899" s="506"/>
      <c r="BJ899" s="506"/>
      <c r="BK899" s="507"/>
      <c r="BL899" s="506"/>
      <c r="BM899" s="506"/>
      <c r="BN899" s="506"/>
      <c r="BO899" s="506"/>
      <c r="BP899" s="506"/>
      <c r="BQ899" s="506"/>
      <c r="BR899" s="506"/>
      <c r="BS899" s="506"/>
      <c r="BT899" s="506"/>
      <c r="BU899" s="506"/>
      <c r="BV899" s="506"/>
      <c r="BW899" s="506"/>
      <c r="BX899" s="506"/>
      <c r="BZ899" s="506"/>
      <c r="CA899" s="506"/>
      <c r="CD899" s="506"/>
      <c r="CE899" s="506"/>
    </row>
    <row r="900" spans="1:83" ht="11.25" customHeight="1">
      <c r="A900" s="506"/>
      <c r="B900" s="507"/>
      <c r="C900" s="507"/>
      <c r="D900" s="507"/>
      <c r="E900" s="506"/>
      <c r="F900" s="506"/>
      <c r="G900" s="506"/>
      <c r="H900" s="507"/>
      <c r="I900" s="506"/>
      <c r="J900" s="506"/>
      <c r="K900" s="506"/>
      <c r="L900" s="506"/>
      <c r="M900" s="506"/>
      <c r="N900" s="506"/>
      <c r="O900" s="506"/>
      <c r="P900" s="506"/>
      <c r="Q900" s="506"/>
      <c r="R900" s="506"/>
      <c r="S900" s="506"/>
      <c r="T900" s="506"/>
      <c r="U900" s="506"/>
      <c r="V900" s="506"/>
      <c r="W900" s="506"/>
      <c r="X900" s="506"/>
      <c r="Y900" s="506"/>
      <c r="Z900" s="506"/>
      <c r="AA900" s="506"/>
      <c r="AB900" s="506"/>
      <c r="AC900" s="506"/>
      <c r="AD900" s="506"/>
      <c r="AE900" s="506"/>
      <c r="AF900" s="506"/>
      <c r="AG900" s="506"/>
      <c r="AH900" s="506"/>
      <c r="AI900" s="506"/>
      <c r="AJ900" s="507"/>
      <c r="AK900" s="506"/>
      <c r="AL900" s="506"/>
      <c r="AM900" s="506"/>
      <c r="AN900" s="506"/>
      <c r="AO900" s="506"/>
      <c r="AP900" s="506"/>
      <c r="AQ900" s="506"/>
      <c r="AR900" s="506"/>
      <c r="AS900" s="506"/>
      <c r="AT900" s="506"/>
      <c r="AU900" s="506"/>
      <c r="AV900" s="506"/>
      <c r="AW900" s="506"/>
      <c r="AX900" s="507"/>
      <c r="AY900" s="506"/>
      <c r="AZ900" s="506"/>
      <c r="BA900" s="506"/>
      <c r="BB900" s="506"/>
      <c r="BC900" s="506"/>
      <c r="BD900" s="506"/>
      <c r="BE900" s="506"/>
      <c r="BF900" s="506"/>
      <c r="BG900" s="506"/>
      <c r="BH900" s="506"/>
      <c r="BI900" s="506"/>
      <c r="BJ900" s="506"/>
      <c r="BK900" s="507"/>
      <c r="BL900" s="506"/>
      <c r="BM900" s="506"/>
      <c r="BN900" s="506"/>
      <c r="BO900" s="506"/>
      <c r="BP900" s="506"/>
      <c r="BQ900" s="506"/>
      <c r="BR900" s="506"/>
      <c r="BS900" s="506"/>
      <c r="BT900" s="506"/>
      <c r="BU900" s="506"/>
      <c r="BV900" s="506"/>
      <c r="BW900" s="506"/>
      <c r="BX900" s="506"/>
      <c r="BZ900" s="506"/>
      <c r="CA900" s="506"/>
      <c r="CD900" s="506"/>
      <c r="CE900" s="506"/>
    </row>
    <row r="901" spans="1:83" ht="11.25" customHeight="1">
      <c r="A901" s="506"/>
      <c r="B901" s="507"/>
      <c r="C901" s="507"/>
      <c r="D901" s="507"/>
      <c r="E901" s="506"/>
      <c r="F901" s="506"/>
      <c r="G901" s="506"/>
      <c r="H901" s="507"/>
      <c r="I901" s="506"/>
      <c r="J901" s="506"/>
      <c r="K901" s="506"/>
      <c r="L901" s="506"/>
      <c r="M901" s="506"/>
      <c r="N901" s="506"/>
      <c r="O901" s="506"/>
      <c r="P901" s="506"/>
      <c r="Q901" s="506"/>
      <c r="R901" s="506"/>
      <c r="S901" s="506"/>
      <c r="T901" s="506"/>
      <c r="U901" s="506"/>
      <c r="V901" s="506"/>
      <c r="W901" s="506"/>
      <c r="X901" s="506"/>
      <c r="Y901" s="506"/>
      <c r="Z901" s="506"/>
      <c r="AA901" s="506"/>
      <c r="AB901" s="506"/>
      <c r="AC901" s="506"/>
      <c r="AD901" s="506"/>
      <c r="AE901" s="506"/>
      <c r="AF901" s="506"/>
      <c r="AG901" s="506"/>
      <c r="AH901" s="506"/>
      <c r="AI901" s="506"/>
      <c r="AJ901" s="507"/>
      <c r="AK901" s="506"/>
      <c r="AL901" s="506"/>
      <c r="AM901" s="506"/>
      <c r="AN901" s="506"/>
      <c r="AO901" s="506"/>
      <c r="AP901" s="506"/>
      <c r="AQ901" s="506"/>
      <c r="AR901" s="506"/>
      <c r="AS901" s="506"/>
      <c r="AT901" s="506"/>
      <c r="AU901" s="506"/>
      <c r="AV901" s="506"/>
      <c r="AW901" s="506"/>
      <c r="AX901" s="507"/>
      <c r="AY901" s="506"/>
      <c r="AZ901" s="506"/>
      <c r="BA901" s="506"/>
      <c r="BB901" s="506"/>
      <c r="BC901" s="506"/>
      <c r="BD901" s="506"/>
      <c r="BE901" s="506"/>
      <c r="BF901" s="506"/>
      <c r="BG901" s="506"/>
      <c r="BH901" s="506"/>
      <c r="BI901" s="506"/>
      <c r="BJ901" s="506"/>
      <c r="BK901" s="507"/>
      <c r="BL901" s="506"/>
      <c r="BM901" s="506"/>
      <c r="BN901" s="506"/>
      <c r="BO901" s="506"/>
      <c r="BP901" s="506"/>
      <c r="BQ901" s="506"/>
      <c r="BR901" s="506"/>
      <c r="BS901" s="506"/>
      <c r="BT901" s="506"/>
      <c r="BU901" s="506"/>
      <c r="BV901" s="506"/>
      <c r="BW901" s="506"/>
      <c r="BX901" s="506"/>
      <c r="BZ901" s="506"/>
      <c r="CA901" s="506"/>
      <c r="CD901" s="506"/>
      <c r="CE901" s="506"/>
    </row>
    <row r="902" spans="1:83" ht="11.25" customHeight="1">
      <c r="A902" s="506"/>
      <c r="B902" s="507"/>
      <c r="C902" s="507"/>
      <c r="D902" s="507"/>
      <c r="E902" s="506"/>
      <c r="F902" s="506"/>
      <c r="G902" s="506"/>
      <c r="H902" s="507"/>
      <c r="I902" s="506"/>
      <c r="J902" s="506"/>
      <c r="K902" s="506"/>
      <c r="L902" s="506"/>
      <c r="M902" s="506"/>
      <c r="N902" s="506"/>
      <c r="O902" s="506"/>
      <c r="P902" s="506"/>
      <c r="Q902" s="506"/>
      <c r="R902" s="506"/>
      <c r="S902" s="506"/>
      <c r="T902" s="506"/>
      <c r="U902" s="506"/>
      <c r="V902" s="506"/>
      <c r="W902" s="506"/>
      <c r="X902" s="506"/>
      <c r="Y902" s="506"/>
      <c r="Z902" s="506"/>
      <c r="AA902" s="506"/>
      <c r="AB902" s="506"/>
      <c r="AC902" s="506"/>
      <c r="AD902" s="506"/>
      <c r="AE902" s="506"/>
      <c r="AF902" s="506"/>
      <c r="AG902" s="506"/>
      <c r="AH902" s="506"/>
      <c r="AI902" s="506"/>
      <c r="AJ902" s="507"/>
      <c r="AK902" s="506"/>
      <c r="AL902" s="506"/>
      <c r="AM902" s="506"/>
      <c r="AN902" s="506"/>
      <c r="AO902" s="506"/>
      <c r="AP902" s="506"/>
      <c r="AQ902" s="506"/>
      <c r="AR902" s="506"/>
      <c r="AS902" s="506"/>
      <c r="AT902" s="506"/>
      <c r="AU902" s="506"/>
      <c r="AV902" s="506"/>
      <c r="AW902" s="506"/>
      <c r="AX902" s="507"/>
      <c r="AY902" s="506"/>
      <c r="AZ902" s="506"/>
      <c r="BA902" s="506"/>
      <c r="BB902" s="506"/>
      <c r="BC902" s="506"/>
      <c r="BD902" s="506"/>
      <c r="BE902" s="506"/>
      <c r="BF902" s="506"/>
      <c r="BG902" s="506"/>
      <c r="BH902" s="506"/>
      <c r="BI902" s="506"/>
      <c r="BJ902" s="506"/>
      <c r="BK902" s="507"/>
      <c r="BL902" s="506"/>
      <c r="BM902" s="506"/>
      <c r="BN902" s="506"/>
      <c r="BO902" s="506"/>
      <c r="BP902" s="506"/>
      <c r="BQ902" s="506"/>
      <c r="BR902" s="506"/>
      <c r="BS902" s="506"/>
      <c r="BT902" s="506"/>
      <c r="BU902" s="506"/>
      <c r="BV902" s="506"/>
      <c r="BW902" s="506"/>
      <c r="BX902" s="506"/>
      <c r="BZ902" s="506"/>
      <c r="CA902" s="506"/>
      <c r="CD902" s="506"/>
      <c r="CE902" s="506"/>
    </row>
    <row r="903" spans="1:83" ht="11.25" customHeight="1">
      <c r="A903" s="506"/>
      <c r="B903" s="507"/>
      <c r="C903" s="507"/>
      <c r="D903" s="507"/>
      <c r="E903" s="506"/>
      <c r="F903" s="506"/>
      <c r="G903" s="506"/>
      <c r="H903" s="507"/>
      <c r="I903" s="506"/>
      <c r="J903" s="506"/>
      <c r="K903" s="506"/>
      <c r="L903" s="506"/>
      <c r="M903" s="506"/>
      <c r="N903" s="506"/>
      <c r="O903" s="506"/>
      <c r="P903" s="506"/>
      <c r="Q903" s="506"/>
      <c r="R903" s="506"/>
      <c r="S903" s="506"/>
      <c r="T903" s="506"/>
      <c r="U903" s="506"/>
      <c r="V903" s="506"/>
      <c r="W903" s="506"/>
      <c r="X903" s="506"/>
      <c r="Y903" s="506"/>
      <c r="Z903" s="506"/>
      <c r="AA903" s="506"/>
      <c r="AB903" s="506"/>
      <c r="AC903" s="506"/>
      <c r="AD903" s="506"/>
      <c r="AE903" s="506"/>
      <c r="AF903" s="506"/>
      <c r="AG903" s="506"/>
      <c r="AH903" s="506"/>
      <c r="AI903" s="506"/>
      <c r="AJ903" s="507"/>
      <c r="AK903" s="506"/>
      <c r="AL903" s="506"/>
      <c r="AM903" s="506"/>
      <c r="AN903" s="506"/>
      <c r="AO903" s="506"/>
      <c r="AP903" s="506"/>
      <c r="AQ903" s="506"/>
      <c r="AR903" s="506"/>
      <c r="AS903" s="506"/>
      <c r="AT903" s="506"/>
      <c r="AU903" s="506"/>
      <c r="AV903" s="506"/>
      <c r="AW903" s="506"/>
      <c r="AX903" s="507"/>
      <c r="AY903" s="506"/>
      <c r="AZ903" s="506"/>
      <c r="BA903" s="506"/>
      <c r="BB903" s="506"/>
      <c r="BC903" s="506"/>
      <c r="BD903" s="506"/>
      <c r="BE903" s="506"/>
      <c r="BF903" s="506"/>
      <c r="BG903" s="506"/>
      <c r="BH903" s="506"/>
      <c r="BI903" s="506"/>
      <c r="BJ903" s="506"/>
      <c r="BK903" s="507"/>
      <c r="BL903" s="506"/>
      <c r="BM903" s="506"/>
      <c r="BN903" s="506"/>
      <c r="BO903" s="506"/>
      <c r="BP903" s="506"/>
      <c r="BQ903" s="506"/>
      <c r="BR903" s="506"/>
      <c r="BS903" s="506"/>
      <c r="BT903" s="506"/>
      <c r="BU903" s="506"/>
      <c r="BV903" s="506"/>
      <c r="BW903" s="506"/>
      <c r="BX903" s="506"/>
      <c r="BZ903" s="506"/>
      <c r="CA903" s="506"/>
      <c r="CD903" s="506"/>
      <c r="CE903" s="506"/>
    </row>
    <row r="904" spans="1:83" ht="11.25" customHeight="1">
      <c r="A904" s="506"/>
      <c r="B904" s="507"/>
      <c r="C904" s="507"/>
      <c r="D904" s="507"/>
      <c r="E904" s="506"/>
      <c r="F904" s="506"/>
      <c r="G904" s="506"/>
      <c r="H904" s="507"/>
      <c r="I904" s="506"/>
      <c r="J904" s="506"/>
      <c r="K904" s="506"/>
      <c r="L904" s="506"/>
      <c r="M904" s="506"/>
      <c r="N904" s="506"/>
      <c r="O904" s="506"/>
      <c r="P904" s="506"/>
      <c r="Q904" s="506"/>
      <c r="R904" s="506"/>
      <c r="S904" s="506"/>
      <c r="T904" s="506"/>
      <c r="U904" s="506"/>
      <c r="V904" s="506"/>
      <c r="W904" s="506"/>
      <c r="X904" s="506"/>
      <c r="Y904" s="506"/>
      <c r="Z904" s="506"/>
      <c r="AA904" s="506"/>
      <c r="AB904" s="506"/>
      <c r="AC904" s="506"/>
      <c r="AD904" s="506"/>
      <c r="AE904" s="506"/>
      <c r="AF904" s="506"/>
      <c r="AG904" s="506"/>
      <c r="AH904" s="506"/>
      <c r="AI904" s="506"/>
      <c r="AJ904" s="507"/>
      <c r="AK904" s="506"/>
      <c r="AL904" s="506"/>
      <c r="AM904" s="506"/>
      <c r="AN904" s="506"/>
      <c r="AO904" s="506"/>
      <c r="AP904" s="506"/>
      <c r="AQ904" s="506"/>
      <c r="AR904" s="506"/>
      <c r="AS904" s="506"/>
      <c r="AT904" s="506"/>
      <c r="AU904" s="506"/>
      <c r="AV904" s="506"/>
      <c r="AW904" s="506"/>
      <c r="AX904" s="507"/>
      <c r="AY904" s="506"/>
      <c r="AZ904" s="506"/>
      <c r="BA904" s="506"/>
      <c r="BB904" s="506"/>
      <c r="BC904" s="506"/>
      <c r="BD904" s="506"/>
      <c r="BE904" s="506"/>
      <c r="BF904" s="506"/>
      <c r="BG904" s="506"/>
      <c r="BH904" s="506"/>
      <c r="BI904" s="506"/>
      <c r="BJ904" s="506"/>
      <c r="BK904" s="507"/>
      <c r="BL904" s="506"/>
      <c r="BM904" s="506"/>
      <c r="BN904" s="506"/>
      <c r="BO904" s="506"/>
      <c r="BP904" s="506"/>
      <c r="BQ904" s="506"/>
      <c r="BR904" s="506"/>
      <c r="BS904" s="506"/>
      <c r="BT904" s="506"/>
      <c r="BU904" s="506"/>
      <c r="BV904" s="506"/>
      <c r="BW904" s="506"/>
      <c r="BX904" s="506"/>
      <c r="BZ904" s="506"/>
      <c r="CA904" s="506"/>
      <c r="CD904" s="506"/>
      <c r="CE904" s="506"/>
    </row>
    <row r="905" spans="1:83" ht="11.25" customHeight="1">
      <c r="A905" s="506"/>
      <c r="B905" s="507"/>
      <c r="C905" s="507"/>
      <c r="D905" s="507"/>
      <c r="E905" s="506"/>
      <c r="F905" s="506"/>
      <c r="G905" s="506"/>
      <c r="H905" s="507"/>
      <c r="I905" s="506"/>
      <c r="J905" s="506"/>
      <c r="K905" s="506"/>
      <c r="L905" s="506"/>
      <c r="M905" s="506"/>
      <c r="N905" s="506"/>
      <c r="O905" s="506"/>
      <c r="P905" s="506"/>
      <c r="Q905" s="506"/>
      <c r="R905" s="506"/>
      <c r="S905" s="506"/>
      <c r="T905" s="506"/>
      <c r="U905" s="506"/>
      <c r="V905" s="506"/>
      <c r="W905" s="506"/>
      <c r="X905" s="506"/>
      <c r="Y905" s="506"/>
      <c r="Z905" s="506"/>
      <c r="AA905" s="506"/>
      <c r="AB905" s="506"/>
      <c r="AC905" s="506"/>
      <c r="AD905" s="506"/>
      <c r="AE905" s="506"/>
      <c r="AF905" s="506"/>
      <c r="AG905" s="506"/>
      <c r="AH905" s="506"/>
      <c r="AI905" s="506"/>
      <c r="AJ905" s="507"/>
      <c r="AK905" s="506"/>
      <c r="AL905" s="506"/>
      <c r="AM905" s="506"/>
      <c r="AN905" s="506"/>
      <c r="AO905" s="506"/>
      <c r="AP905" s="506"/>
      <c r="AQ905" s="506"/>
      <c r="AR905" s="506"/>
      <c r="AS905" s="506"/>
      <c r="AT905" s="506"/>
      <c r="AU905" s="506"/>
      <c r="AV905" s="506"/>
      <c r="AW905" s="506"/>
      <c r="AX905" s="507"/>
      <c r="AY905" s="506"/>
      <c r="AZ905" s="506"/>
      <c r="BA905" s="506"/>
      <c r="BB905" s="506"/>
      <c r="BC905" s="506"/>
      <c r="BD905" s="506"/>
      <c r="BE905" s="506"/>
      <c r="BF905" s="506"/>
      <c r="BG905" s="506"/>
      <c r="BH905" s="506"/>
      <c r="BI905" s="506"/>
      <c r="BJ905" s="506"/>
      <c r="BK905" s="507"/>
      <c r="BL905" s="506"/>
      <c r="BM905" s="506"/>
      <c r="BN905" s="506"/>
      <c r="BO905" s="506"/>
      <c r="BP905" s="506"/>
      <c r="BQ905" s="506"/>
      <c r="BR905" s="506"/>
      <c r="BS905" s="506"/>
      <c r="BT905" s="506"/>
      <c r="BU905" s="506"/>
      <c r="BV905" s="506"/>
      <c r="BW905" s="506"/>
      <c r="BX905" s="506"/>
      <c r="BZ905" s="506"/>
      <c r="CA905" s="506"/>
      <c r="CD905" s="506"/>
      <c r="CE905" s="506"/>
    </row>
    <row r="906" spans="1:83" ht="11.25" customHeight="1">
      <c r="A906" s="506"/>
      <c r="B906" s="507"/>
      <c r="C906" s="507"/>
      <c r="D906" s="507"/>
      <c r="E906" s="506"/>
      <c r="F906" s="506"/>
      <c r="G906" s="506"/>
      <c r="H906" s="507"/>
      <c r="I906" s="506"/>
      <c r="J906" s="506"/>
      <c r="K906" s="506"/>
      <c r="L906" s="506"/>
      <c r="M906" s="506"/>
      <c r="N906" s="506"/>
      <c r="O906" s="506"/>
      <c r="P906" s="506"/>
      <c r="Q906" s="506"/>
      <c r="R906" s="506"/>
      <c r="S906" s="506"/>
      <c r="T906" s="506"/>
      <c r="U906" s="506"/>
      <c r="V906" s="506"/>
      <c r="W906" s="506"/>
      <c r="X906" s="506"/>
      <c r="Y906" s="506"/>
      <c r="Z906" s="506"/>
      <c r="AA906" s="506"/>
      <c r="AB906" s="506"/>
      <c r="AC906" s="506"/>
      <c r="AD906" s="506"/>
      <c r="AE906" s="506"/>
      <c r="AF906" s="506"/>
      <c r="AG906" s="506"/>
      <c r="AH906" s="506"/>
      <c r="AI906" s="506"/>
      <c r="AJ906" s="507"/>
      <c r="AK906" s="506"/>
      <c r="AL906" s="506"/>
      <c r="AM906" s="506"/>
      <c r="AN906" s="506"/>
      <c r="AO906" s="506"/>
      <c r="AP906" s="506"/>
      <c r="AQ906" s="506"/>
      <c r="AR906" s="506"/>
      <c r="AS906" s="506"/>
      <c r="AT906" s="506"/>
      <c r="AU906" s="506"/>
      <c r="AV906" s="506"/>
      <c r="AW906" s="506"/>
      <c r="AX906" s="507"/>
      <c r="AY906" s="506"/>
      <c r="AZ906" s="506"/>
      <c r="BA906" s="506"/>
      <c r="BB906" s="506"/>
      <c r="BC906" s="506"/>
      <c r="BD906" s="506"/>
      <c r="BE906" s="506"/>
      <c r="BF906" s="506"/>
      <c r="BG906" s="506"/>
      <c r="BH906" s="506"/>
      <c r="BI906" s="506"/>
      <c r="BJ906" s="506"/>
      <c r="BK906" s="507"/>
      <c r="BL906" s="506"/>
      <c r="BM906" s="506"/>
      <c r="BN906" s="506"/>
      <c r="BO906" s="506"/>
      <c r="BP906" s="506"/>
      <c r="BQ906" s="506"/>
      <c r="BR906" s="506"/>
      <c r="BS906" s="506"/>
      <c r="BT906" s="506"/>
      <c r="BU906" s="506"/>
      <c r="BV906" s="506"/>
      <c r="BW906" s="506"/>
      <c r="BX906" s="506"/>
      <c r="BZ906" s="506"/>
      <c r="CA906" s="506"/>
      <c r="CD906" s="506"/>
      <c r="CE906" s="506"/>
    </row>
    <row r="907" spans="1:83" ht="11.25" customHeight="1">
      <c r="A907" s="506"/>
      <c r="B907" s="507"/>
      <c r="C907" s="507"/>
      <c r="D907" s="507"/>
      <c r="E907" s="506"/>
      <c r="F907" s="506"/>
      <c r="G907" s="506"/>
      <c r="H907" s="507"/>
      <c r="I907" s="506"/>
      <c r="J907" s="506"/>
      <c r="K907" s="506"/>
      <c r="L907" s="506"/>
      <c r="M907" s="506"/>
      <c r="N907" s="506"/>
      <c r="O907" s="506"/>
      <c r="P907" s="506"/>
      <c r="Q907" s="506"/>
      <c r="R907" s="506"/>
      <c r="S907" s="506"/>
      <c r="T907" s="506"/>
      <c r="U907" s="506"/>
      <c r="V907" s="506"/>
      <c r="W907" s="506"/>
      <c r="X907" s="506"/>
      <c r="Y907" s="506"/>
      <c r="Z907" s="506"/>
      <c r="AA907" s="506"/>
      <c r="AB907" s="506"/>
      <c r="AC907" s="506"/>
      <c r="AD907" s="506"/>
      <c r="AE907" s="506"/>
      <c r="AF907" s="506"/>
      <c r="AG907" s="506"/>
      <c r="AH907" s="506"/>
      <c r="AI907" s="506"/>
      <c r="AJ907" s="507"/>
      <c r="AK907" s="506"/>
      <c r="AL907" s="506"/>
      <c r="AM907" s="506"/>
      <c r="AN907" s="506"/>
      <c r="AO907" s="506"/>
      <c r="AP907" s="506"/>
      <c r="AQ907" s="506"/>
      <c r="AR907" s="506"/>
      <c r="AS907" s="506"/>
      <c r="AT907" s="506"/>
      <c r="AU907" s="506"/>
      <c r="AV907" s="506"/>
      <c r="AW907" s="506"/>
      <c r="AX907" s="507"/>
      <c r="AY907" s="506"/>
      <c r="AZ907" s="506"/>
      <c r="BA907" s="506"/>
      <c r="BB907" s="506"/>
      <c r="BC907" s="506"/>
      <c r="BD907" s="506"/>
      <c r="BE907" s="506"/>
      <c r="BF907" s="506"/>
      <c r="BG907" s="506"/>
      <c r="BH907" s="506"/>
      <c r="BI907" s="506"/>
      <c r="BJ907" s="506"/>
      <c r="BK907" s="507"/>
      <c r="BL907" s="506"/>
      <c r="BM907" s="506"/>
      <c r="BN907" s="506"/>
      <c r="BO907" s="506"/>
      <c r="BP907" s="506"/>
      <c r="BQ907" s="506"/>
      <c r="BR907" s="506"/>
      <c r="BS907" s="506"/>
      <c r="BT907" s="506"/>
      <c r="BU907" s="506"/>
      <c r="BV907" s="506"/>
      <c r="BW907" s="506"/>
      <c r="BX907" s="506"/>
      <c r="BZ907" s="506"/>
      <c r="CA907" s="506"/>
      <c r="CD907" s="506"/>
      <c r="CE907" s="506"/>
    </row>
    <row r="908" spans="1:83" ht="11.25" customHeight="1">
      <c r="A908" s="506"/>
      <c r="B908" s="507"/>
      <c r="C908" s="507"/>
      <c r="D908" s="507"/>
      <c r="E908" s="506"/>
      <c r="F908" s="506"/>
      <c r="G908" s="506"/>
      <c r="H908" s="507"/>
      <c r="I908" s="506"/>
      <c r="J908" s="506"/>
      <c r="K908" s="506"/>
      <c r="L908" s="506"/>
      <c r="M908" s="506"/>
      <c r="N908" s="506"/>
      <c r="O908" s="506"/>
      <c r="P908" s="506"/>
      <c r="Q908" s="506"/>
      <c r="R908" s="506"/>
      <c r="S908" s="506"/>
      <c r="T908" s="506"/>
      <c r="U908" s="506"/>
      <c r="V908" s="506"/>
      <c r="W908" s="506"/>
      <c r="X908" s="506"/>
      <c r="Y908" s="506"/>
      <c r="Z908" s="506"/>
      <c r="AA908" s="506"/>
      <c r="AB908" s="506"/>
      <c r="AC908" s="506"/>
      <c r="AD908" s="506"/>
      <c r="AE908" s="506"/>
      <c r="AF908" s="506"/>
      <c r="AG908" s="506"/>
      <c r="AH908" s="506"/>
      <c r="AI908" s="506"/>
      <c r="AJ908" s="507"/>
      <c r="AK908" s="506"/>
      <c r="AL908" s="506"/>
      <c r="AM908" s="506"/>
      <c r="AN908" s="506"/>
      <c r="AO908" s="506"/>
      <c r="AP908" s="506"/>
      <c r="AQ908" s="506"/>
      <c r="AR908" s="506"/>
      <c r="AS908" s="506"/>
      <c r="AT908" s="506"/>
      <c r="AU908" s="506"/>
      <c r="AV908" s="506"/>
      <c r="AW908" s="506"/>
      <c r="AX908" s="507"/>
      <c r="AY908" s="506"/>
      <c r="AZ908" s="506"/>
      <c r="BA908" s="506"/>
      <c r="BB908" s="506"/>
      <c r="BC908" s="506"/>
      <c r="BD908" s="506"/>
      <c r="BE908" s="506"/>
      <c r="BF908" s="506"/>
      <c r="BG908" s="506"/>
      <c r="BH908" s="506"/>
      <c r="BI908" s="506"/>
      <c r="BJ908" s="506"/>
      <c r="BK908" s="507"/>
      <c r="BL908" s="506"/>
      <c r="BM908" s="506"/>
      <c r="BN908" s="506"/>
      <c r="BO908" s="506"/>
      <c r="BP908" s="506"/>
      <c r="BQ908" s="506"/>
      <c r="BR908" s="506"/>
      <c r="BS908" s="506"/>
      <c r="BT908" s="506"/>
      <c r="BU908" s="506"/>
      <c r="BV908" s="506"/>
      <c r="BW908" s="506"/>
      <c r="BX908" s="506"/>
      <c r="BZ908" s="506"/>
      <c r="CA908" s="506"/>
      <c r="CD908" s="506"/>
      <c r="CE908" s="506"/>
    </row>
    <row r="909" spans="1:83" ht="11.25" customHeight="1">
      <c r="A909" s="506"/>
      <c r="B909" s="507"/>
      <c r="C909" s="507"/>
      <c r="D909" s="507"/>
      <c r="E909" s="506"/>
      <c r="F909" s="506"/>
      <c r="G909" s="506"/>
      <c r="H909" s="507"/>
      <c r="I909" s="506"/>
      <c r="J909" s="506"/>
      <c r="K909" s="506"/>
      <c r="L909" s="506"/>
      <c r="M909" s="506"/>
      <c r="N909" s="506"/>
      <c r="O909" s="506"/>
      <c r="P909" s="506"/>
      <c r="Q909" s="506"/>
      <c r="R909" s="506"/>
      <c r="S909" s="506"/>
      <c r="T909" s="506"/>
      <c r="U909" s="506"/>
      <c r="V909" s="506"/>
      <c r="W909" s="506"/>
      <c r="X909" s="506"/>
      <c r="Y909" s="506"/>
      <c r="Z909" s="506"/>
      <c r="AA909" s="506"/>
      <c r="AB909" s="506"/>
      <c r="AC909" s="506"/>
      <c r="AD909" s="506"/>
      <c r="AE909" s="506"/>
      <c r="AF909" s="506"/>
      <c r="AG909" s="506"/>
      <c r="AH909" s="506"/>
      <c r="AI909" s="506"/>
      <c r="AJ909" s="507"/>
      <c r="AK909" s="506"/>
      <c r="AL909" s="506"/>
      <c r="AM909" s="506"/>
      <c r="AN909" s="506"/>
      <c r="AO909" s="506"/>
      <c r="AP909" s="506"/>
      <c r="AQ909" s="506"/>
      <c r="AR909" s="506"/>
      <c r="AS909" s="506"/>
      <c r="AT909" s="506"/>
      <c r="AU909" s="506"/>
      <c r="AV909" s="506"/>
      <c r="AW909" s="506"/>
      <c r="AX909" s="507"/>
      <c r="AY909" s="506"/>
      <c r="AZ909" s="506"/>
      <c r="BA909" s="506"/>
      <c r="BB909" s="506"/>
      <c r="BC909" s="506"/>
      <c r="BD909" s="506"/>
      <c r="BE909" s="506"/>
      <c r="BF909" s="506"/>
      <c r="BG909" s="506"/>
      <c r="BH909" s="506"/>
      <c r="BI909" s="506"/>
      <c r="BJ909" s="506"/>
      <c r="BK909" s="507"/>
      <c r="BL909" s="506"/>
      <c r="BM909" s="506"/>
      <c r="BN909" s="506"/>
      <c r="BO909" s="506"/>
      <c r="BP909" s="506"/>
      <c r="BQ909" s="506"/>
      <c r="BR909" s="506"/>
      <c r="BS909" s="506"/>
      <c r="BT909" s="506"/>
      <c r="BU909" s="506"/>
      <c r="BV909" s="506"/>
      <c r="BW909" s="506"/>
      <c r="BX909" s="506"/>
      <c r="BZ909" s="506"/>
      <c r="CA909" s="506"/>
      <c r="CD909" s="506"/>
      <c r="CE909" s="506"/>
    </row>
    <row r="910" spans="1:83" ht="11.25" customHeight="1">
      <c r="A910" s="506"/>
      <c r="B910" s="507"/>
      <c r="C910" s="507"/>
      <c r="D910" s="507"/>
      <c r="E910" s="506"/>
      <c r="F910" s="506"/>
      <c r="G910" s="506"/>
      <c r="H910" s="507"/>
      <c r="I910" s="506"/>
      <c r="J910" s="506"/>
      <c r="K910" s="506"/>
      <c r="L910" s="506"/>
      <c r="M910" s="506"/>
      <c r="N910" s="506"/>
      <c r="O910" s="506"/>
      <c r="P910" s="506"/>
      <c r="Q910" s="506"/>
      <c r="R910" s="506"/>
      <c r="S910" s="506"/>
      <c r="T910" s="506"/>
      <c r="U910" s="506"/>
      <c r="V910" s="506"/>
      <c r="W910" s="506"/>
      <c r="X910" s="506"/>
      <c r="Y910" s="506"/>
      <c r="Z910" s="506"/>
      <c r="AA910" s="506"/>
      <c r="AB910" s="506"/>
      <c r="AC910" s="506"/>
      <c r="AD910" s="506"/>
      <c r="AE910" s="506"/>
      <c r="AF910" s="506"/>
      <c r="AG910" s="506"/>
      <c r="AH910" s="506"/>
      <c r="AI910" s="506"/>
      <c r="AJ910" s="507"/>
      <c r="AK910" s="506"/>
      <c r="AL910" s="506"/>
      <c r="AM910" s="506"/>
      <c r="AN910" s="506"/>
      <c r="AO910" s="506"/>
      <c r="AP910" s="506"/>
      <c r="AQ910" s="506"/>
      <c r="AR910" s="506"/>
      <c r="AS910" s="506"/>
      <c r="AT910" s="506"/>
      <c r="AU910" s="506"/>
      <c r="AV910" s="506"/>
      <c r="AW910" s="506"/>
      <c r="AX910" s="507"/>
      <c r="AY910" s="506"/>
      <c r="AZ910" s="506"/>
      <c r="BA910" s="506"/>
      <c r="BB910" s="506"/>
      <c r="BC910" s="506"/>
      <c r="BD910" s="506"/>
      <c r="BE910" s="506"/>
      <c r="BF910" s="506"/>
      <c r="BG910" s="506"/>
      <c r="BH910" s="506"/>
      <c r="BI910" s="506"/>
      <c r="BJ910" s="506"/>
      <c r="BK910" s="507"/>
      <c r="BL910" s="506"/>
      <c r="BM910" s="506"/>
      <c r="BN910" s="506"/>
      <c r="BO910" s="506"/>
      <c r="BP910" s="506"/>
      <c r="BQ910" s="506"/>
      <c r="BR910" s="506"/>
      <c r="BS910" s="506"/>
      <c r="BT910" s="506"/>
      <c r="BU910" s="506"/>
      <c r="BV910" s="506"/>
      <c r="BW910" s="506"/>
      <c r="BX910" s="506"/>
      <c r="BZ910" s="506"/>
      <c r="CA910" s="506"/>
      <c r="CD910" s="506"/>
      <c r="CE910" s="506"/>
    </row>
    <row r="911" spans="1:83" ht="11.25" customHeight="1">
      <c r="A911" s="506"/>
      <c r="B911" s="507"/>
      <c r="C911" s="507"/>
      <c r="D911" s="507"/>
      <c r="E911" s="506"/>
      <c r="F911" s="506"/>
      <c r="G911" s="506"/>
      <c r="H911" s="507"/>
      <c r="I911" s="506"/>
      <c r="J911" s="506"/>
      <c r="K911" s="506"/>
      <c r="L911" s="506"/>
      <c r="M911" s="506"/>
      <c r="N911" s="506"/>
      <c r="O911" s="506"/>
      <c r="P911" s="506"/>
      <c r="Q911" s="506"/>
      <c r="R911" s="506"/>
      <c r="S911" s="506"/>
      <c r="T911" s="506"/>
      <c r="U911" s="506"/>
      <c r="V911" s="506"/>
      <c r="W911" s="506"/>
      <c r="X911" s="506"/>
      <c r="Y911" s="506"/>
      <c r="Z911" s="506"/>
      <c r="AA911" s="506"/>
      <c r="AB911" s="506"/>
      <c r="AC911" s="506"/>
      <c r="AD911" s="506"/>
      <c r="AE911" s="506"/>
      <c r="AF911" s="506"/>
      <c r="AG911" s="506"/>
      <c r="AH911" s="506"/>
      <c r="AI911" s="506"/>
      <c r="AJ911" s="507"/>
      <c r="AK911" s="506"/>
      <c r="AL911" s="506"/>
      <c r="AM911" s="506"/>
      <c r="AN911" s="506"/>
      <c r="AO911" s="506"/>
      <c r="AP911" s="506"/>
      <c r="AQ911" s="506"/>
      <c r="AR911" s="506"/>
      <c r="AS911" s="506"/>
      <c r="AT911" s="506"/>
      <c r="AU911" s="506"/>
      <c r="AV911" s="506"/>
      <c r="AW911" s="506"/>
      <c r="AX911" s="507"/>
      <c r="AY911" s="506"/>
      <c r="AZ911" s="506"/>
      <c r="BA911" s="506"/>
      <c r="BB911" s="506"/>
      <c r="BC911" s="506"/>
      <c r="BD911" s="506"/>
      <c r="BE911" s="506"/>
      <c r="BF911" s="506"/>
      <c r="BG911" s="506"/>
      <c r="BH911" s="506"/>
      <c r="BI911" s="506"/>
      <c r="BJ911" s="506"/>
      <c r="BK911" s="507"/>
      <c r="BL911" s="506"/>
      <c r="BM911" s="506"/>
      <c r="BN911" s="506"/>
      <c r="BO911" s="506"/>
      <c r="BP911" s="506"/>
      <c r="BQ911" s="506"/>
      <c r="BR911" s="506"/>
      <c r="BS911" s="506"/>
      <c r="BT911" s="506"/>
      <c r="BU911" s="506"/>
      <c r="BV911" s="506"/>
      <c r="BW911" s="506"/>
      <c r="BX911" s="506"/>
      <c r="BZ911" s="506"/>
      <c r="CA911" s="506"/>
      <c r="CD911" s="506"/>
      <c r="CE911" s="506"/>
    </row>
    <row r="912" spans="1:83" ht="11.25" customHeight="1">
      <c r="A912" s="506"/>
      <c r="B912" s="507"/>
      <c r="C912" s="507"/>
      <c r="D912" s="507"/>
      <c r="E912" s="506"/>
      <c r="F912" s="506"/>
      <c r="G912" s="506"/>
      <c r="H912" s="507"/>
      <c r="I912" s="506"/>
      <c r="J912" s="506"/>
      <c r="K912" s="506"/>
      <c r="L912" s="506"/>
      <c r="M912" s="506"/>
      <c r="N912" s="506"/>
      <c r="O912" s="506"/>
      <c r="P912" s="506"/>
      <c r="Q912" s="506"/>
      <c r="R912" s="506"/>
      <c r="S912" s="506"/>
      <c r="T912" s="506"/>
      <c r="U912" s="506"/>
      <c r="V912" s="506"/>
      <c r="W912" s="506"/>
      <c r="X912" s="506"/>
      <c r="Y912" s="506"/>
      <c r="Z912" s="506"/>
      <c r="AA912" s="506"/>
      <c r="AB912" s="506"/>
      <c r="AC912" s="506"/>
      <c r="AD912" s="506"/>
      <c r="AE912" s="506"/>
      <c r="AF912" s="506"/>
      <c r="AG912" s="506"/>
      <c r="AH912" s="506"/>
      <c r="AI912" s="506"/>
      <c r="AJ912" s="507"/>
      <c r="AK912" s="506"/>
      <c r="AL912" s="506"/>
      <c r="AM912" s="506"/>
      <c r="AN912" s="506"/>
      <c r="AO912" s="506"/>
      <c r="AP912" s="506"/>
      <c r="AQ912" s="506"/>
      <c r="AR912" s="506"/>
      <c r="AS912" s="506"/>
      <c r="AT912" s="506"/>
      <c r="AU912" s="506"/>
      <c r="AV912" s="506"/>
      <c r="AW912" s="506"/>
      <c r="AX912" s="507"/>
      <c r="AY912" s="506"/>
      <c r="AZ912" s="506"/>
      <c r="BA912" s="506"/>
      <c r="BB912" s="506"/>
      <c r="BC912" s="506"/>
      <c r="BD912" s="506"/>
      <c r="BE912" s="506"/>
      <c r="BF912" s="506"/>
      <c r="BG912" s="506"/>
      <c r="BH912" s="506"/>
      <c r="BI912" s="506"/>
      <c r="BJ912" s="506"/>
      <c r="BK912" s="507"/>
      <c r="BL912" s="506"/>
      <c r="BM912" s="506"/>
      <c r="BN912" s="506"/>
      <c r="BO912" s="506"/>
      <c r="BP912" s="506"/>
      <c r="BQ912" s="506"/>
      <c r="BR912" s="506"/>
      <c r="BS912" s="506"/>
      <c r="BT912" s="506"/>
      <c r="BU912" s="506"/>
      <c r="BV912" s="506"/>
      <c r="BW912" s="506"/>
      <c r="BX912" s="506"/>
      <c r="BZ912" s="506"/>
      <c r="CA912" s="506"/>
      <c r="CD912" s="506"/>
      <c r="CE912" s="506"/>
    </row>
    <row r="913" spans="1:83" ht="11.25" customHeight="1">
      <c r="A913" s="506"/>
      <c r="B913" s="507"/>
      <c r="C913" s="507"/>
      <c r="D913" s="507"/>
      <c r="E913" s="506"/>
      <c r="F913" s="506"/>
      <c r="G913" s="506"/>
      <c r="H913" s="507"/>
      <c r="I913" s="506"/>
      <c r="J913" s="506"/>
      <c r="K913" s="506"/>
      <c r="L913" s="506"/>
      <c r="M913" s="506"/>
      <c r="N913" s="506"/>
      <c r="O913" s="506"/>
      <c r="P913" s="506"/>
      <c r="Q913" s="506"/>
      <c r="R913" s="506"/>
      <c r="S913" s="506"/>
      <c r="T913" s="506"/>
      <c r="U913" s="506"/>
      <c r="V913" s="506"/>
      <c r="W913" s="506"/>
      <c r="X913" s="506"/>
      <c r="Y913" s="506"/>
      <c r="Z913" s="506"/>
      <c r="AA913" s="506"/>
      <c r="AB913" s="506"/>
      <c r="AC913" s="506"/>
      <c r="AD913" s="506"/>
      <c r="AE913" s="506"/>
      <c r="AF913" s="506"/>
      <c r="AG913" s="506"/>
      <c r="AH913" s="506"/>
      <c r="AI913" s="506"/>
      <c r="AJ913" s="507"/>
      <c r="AK913" s="506"/>
      <c r="AL913" s="506"/>
      <c r="AM913" s="506"/>
      <c r="AN913" s="506"/>
      <c r="AO913" s="506"/>
      <c r="AP913" s="506"/>
      <c r="AQ913" s="506"/>
      <c r="AR913" s="506"/>
      <c r="AS913" s="506"/>
      <c r="AT913" s="506"/>
      <c r="AU913" s="506"/>
      <c r="AV913" s="506"/>
      <c r="AW913" s="506"/>
      <c r="AX913" s="507"/>
      <c r="AY913" s="506"/>
      <c r="AZ913" s="506"/>
      <c r="BA913" s="506"/>
      <c r="BB913" s="506"/>
      <c r="BC913" s="506"/>
      <c r="BD913" s="506"/>
      <c r="BE913" s="506"/>
      <c r="BF913" s="506"/>
      <c r="BG913" s="506"/>
      <c r="BH913" s="506"/>
      <c r="BI913" s="506"/>
      <c r="BJ913" s="506"/>
      <c r="BK913" s="507"/>
      <c r="BL913" s="506"/>
      <c r="BM913" s="506"/>
      <c r="BN913" s="506"/>
      <c r="BO913" s="506"/>
      <c r="BP913" s="506"/>
      <c r="BQ913" s="506"/>
      <c r="BR913" s="506"/>
      <c r="BS913" s="506"/>
      <c r="BT913" s="506"/>
      <c r="BU913" s="506"/>
      <c r="BV913" s="506"/>
      <c r="BW913" s="506"/>
      <c r="BX913" s="506"/>
      <c r="BZ913" s="506"/>
      <c r="CA913" s="506"/>
      <c r="CD913" s="506"/>
      <c r="CE913" s="506"/>
    </row>
    <row r="914" spans="1:83" ht="11.25" customHeight="1">
      <c r="A914" s="506"/>
      <c r="B914" s="507"/>
      <c r="C914" s="507"/>
      <c r="D914" s="507"/>
      <c r="E914" s="506"/>
      <c r="F914" s="506"/>
      <c r="G914" s="506"/>
      <c r="H914" s="507"/>
      <c r="I914" s="506"/>
      <c r="J914" s="506"/>
      <c r="K914" s="506"/>
      <c r="L914" s="506"/>
      <c r="M914" s="506"/>
      <c r="N914" s="506"/>
      <c r="O914" s="506"/>
      <c r="P914" s="506"/>
      <c r="Q914" s="506"/>
      <c r="R914" s="506"/>
      <c r="S914" s="506"/>
      <c r="T914" s="506"/>
      <c r="U914" s="506"/>
      <c r="V914" s="506"/>
      <c r="W914" s="506"/>
      <c r="X914" s="506"/>
      <c r="Y914" s="506"/>
      <c r="Z914" s="506"/>
      <c r="AA914" s="506"/>
      <c r="AB914" s="506"/>
      <c r="AC914" s="506"/>
      <c r="AD914" s="506"/>
      <c r="AE914" s="506"/>
      <c r="AF914" s="506"/>
      <c r="AG914" s="506"/>
      <c r="AH914" s="506"/>
      <c r="AI914" s="506"/>
      <c r="AJ914" s="507"/>
      <c r="AK914" s="506"/>
      <c r="AL914" s="506"/>
      <c r="AM914" s="506"/>
      <c r="AN914" s="506"/>
      <c r="AO914" s="506"/>
      <c r="AP914" s="506"/>
      <c r="AQ914" s="506"/>
      <c r="AR914" s="506"/>
      <c r="AS914" s="506"/>
      <c r="AT914" s="506"/>
      <c r="AU914" s="506"/>
      <c r="AV914" s="506"/>
      <c r="AW914" s="506"/>
      <c r="AX914" s="507"/>
      <c r="AY914" s="506"/>
      <c r="AZ914" s="506"/>
      <c r="BA914" s="506"/>
      <c r="BB914" s="506"/>
      <c r="BC914" s="506"/>
      <c r="BD914" s="506"/>
      <c r="BE914" s="506"/>
      <c r="BF914" s="506"/>
      <c r="BG914" s="506"/>
      <c r="BH914" s="506"/>
      <c r="BI914" s="506"/>
      <c r="BJ914" s="506"/>
      <c r="BK914" s="507"/>
      <c r="BL914" s="506"/>
      <c r="BM914" s="506"/>
      <c r="BN914" s="506"/>
      <c r="BO914" s="506"/>
      <c r="BP914" s="506"/>
      <c r="BQ914" s="506"/>
      <c r="BR914" s="506"/>
      <c r="BS914" s="506"/>
      <c r="BT914" s="506"/>
      <c r="BU914" s="506"/>
      <c r="BV914" s="506"/>
      <c r="BW914" s="506"/>
      <c r="BX914" s="506"/>
      <c r="BZ914" s="506"/>
      <c r="CA914" s="506"/>
      <c r="CD914" s="506"/>
      <c r="CE914" s="506"/>
    </row>
    <row r="915" spans="1:83" ht="11.25" customHeight="1">
      <c r="A915" s="506"/>
      <c r="B915" s="507"/>
      <c r="C915" s="507"/>
      <c r="D915" s="507"/>
      <c r="E915" s="506"/>
      <c r="F915" s="506"/>
      <c r="G915" s="506"/>
      <c r="H915" s="507"/>
      <c r="I915" s="506"/>
      <c r="J915" s="506"/>
      <c r="K915" s="506"/>
      <c r="L915" s="506"/>
      <c r="M915" s="506"/>
      <c r="N915" s="506"/>
      <c r="O915" s="506"/>
      <c r="P915" s="506"/>
      <c r="Q915" s="506"/>
      <c r="R915" s="506"/>
      <c r="S915" s="506"/>
      <c r="T915" s="506"/>
      <c r="U915" s="506"/>
      <c r="V915" s="506"/>
      <c r="W915" s="506"/>
      <c r="X915" s="506"/>
      <c r="Y915" s="506"/>
      <c r="Z915" s="506"/>
      <c r="AA915" s="506"/>
      <c r="AB915" s="506"/>
      <c r="AC915" s="506"/>
      <c r="AD915" s="506"/>
      <c r="AE915" s="506"/>
      <c r="AF915" s="506"/>
      <c r="AG915" s="506"/>
      <c r="AH915" s="506"/>
      <c r="AI915" s="506"/>
      <c r="AJ915" s="507"/>
      <c r="AK915" s="506"/>
      <c r="AL915" s="506"/>
      <c r="AM915" s="506"/>
      <c r="AN915" s="506"/>
      <c r="AO915" s="506"/>
      <c r="AP915" s="506"/>
      <c r="AQ915" s="506"/>
      <c r="AR915" s="506"/>
      <c r="AS915" s="506"/>
      <c r="AT915" s="506"/>
      <c r="AU915" s="506"/>
      <c r="AV915" s="506"/>
      <c r="AW915" s="506"/>
      <c r="AX915" s="507"/>
      <c r="AY915" s="506"/>
      <c r="AZ915" s="506"/>
      <c r="BA915" s="506"/>
      <c r="BB915" s="506"/>
      <c r="BC915" s="506"/>
      <c r="BD915" s="506"/>
      <c r="BE915" s="506"/>
      <c r="BF915" s="506"/>
      <c r="BG915" s="506"/>
      <c r="BH915" s="506"/>
      <c r="BI915" s="506"/>
      <c r="BJ915" s="506"/>
      <c r="BK915" s="507"/>
      <c r="BL915" s="506"/>
      <c r="BM915" s="506"/>
      <c r="BN915" s="506"/>
      <c r="BO915" s="506"/>
      <c r="BP915" s="506"/>
      <c r="BQ915" s="506"/>
      <c r="BR915" s="506"/>
      <c r="BS915" s="506"/>
      <c r="BT915" s="506"/>
      <c r="BU915" s="506"/>
      <c r="BV915" s="506"/>
      <c r="BW915" s="506"/>
      <c r="BX915" s="506"/>
      <c r="BZ915" s="506"/>
      <c r="CA915" s="506"/>
      <c r="CD915" s="506"/>
      <c r="CE915" s="506"/>
    </row>
    <row r="916" spans="1:83" ht="11.25" customHeight="1">
      <c r="A916" s="506"/>
      <c r="B916" s="507"/>
      <c r="C916" s="507"/>
      <c r="D916" s="507"/>
      <c r="E916" s="506"/>
      <c r="F916" s="506"/>
      <c r="G916" s="506"/>
      <c r="H916" s="507"/>
      <c r="I916" s="506"/>
      <c r="J916" s="506"/>
      <c r="K916" s="506"/>
      <c r="L916" s="506"/>
      <c r="M916" s="506"/>
      <c r="N916" s="506"/>
      <c r="O916" s="506"/>
      <c r="P916" s="506"/>
      <c r="Q916" s="506"/>
      <c r="R916" s="506"/>
      <c r="S916" s="506"/>
      <c r="T916" s="506"/>
      <c r="U916" s="506"/>
      <c r="V916" s="506"/>
      <c r="W916" s="506"/>
      <c r="X916" s="506"/>
      <c r="Y916" s="506"/>
      <c r="Z916" s="506"/>
      <c r="AA916" s="506"/>
      <c r="AB916" s="506"/>
      <c r="AC916" s="506"/>
      <c r="AD916" s="506"/>
      <c r="AE916" s="506"/>
      <c r="AF916" s="506"/>
      <c r="AG916" s="506"/>
      <c r="AH916" s="506"/>
      <c r="AI916" s="506"/>
      <c r="AJ916" s="507"/>
      <c r="AK916" s="506"/>
      <c r="AL916" s="506"/>
      <c r="AM916" s="506"/>
      <c r="AN916" s="506"/>
      <c r="AO916" s="506"/>
      <c r="AP916" s="506"/>
      <c r="AQ916" s="506"/>
      <c r="AR916" s="506"/>
      <c r="AS916" s="506"/>
      <c r="AT916" s="506"/>
      <c r="AU916" s="506"/>
      <c r="AV916" s="506"/>
      <c r="AW916" s="506"/>
      <c r="AX916" s="507"/>
      <c r="AY916" s="506"/>
      <c r="AZ916" s="506"/>
      <c r="BA916" s="506"/>
      <c r="BB916" s="506"/>
      <c r="BC916" s="506"/>
      <c r="BD916" s="506"/>
      <c r="BE916" s="506"/>
      <c r="BF916" s="506"/>
      <c r="BG916" s="506"/>
      <c r="BH916" s="506"/>
      <c r="BI916" s="506"/>
      <c r="BJ916" s="506"/>
      <c r="BK916" s="507"/>
      <c r="BL916" s="506"/>
      <c r="BM916" s="506"/>
      <c r="BN916" s="506"/>
      <c r="BO916" s="506"/>
      <c r="BP916" s="506"/>
      <c r="BQ916" s="506"/>
      <c r="BR916" s="506"/>
      <c r="BS916" s="506"/>
      <c r="BT916" s="506"/>
      <c r="BU916" s="506"/>
      <c r="BV916" s="506"/>
      <c r="BW916" s="506"/>
      <c r="BX916" s="506"/>
      <c r="BZ916" s="506"/>
      <c r="CA916" s="506"/>
      <c r="CD916" s="506"/>
      <c r="CE916" s="506"/>
    </row>
    <row r="917" spans="1:83" ht="11.25" customHeight="1">
      <c r="A917" s="506"/>
      <c r="B917" s="507"/>
      <c r="C917" s="507"/>
      <c r="D917" s="507"/>
      <c r="E917" s="506"/>
      <c r="F917" s="506"/>
      <c r="G917" s="506"/>
      <c r="H917" s="507"/>
      <c r="I917" s="506"/>
      <c r="J917" s="506"/>
      <c r="K917" s="506"/>
      <c r="L917" s="506"/>
      <c r="M917" s="506"/>
      <c r="N917" s="506"/>
      <c r="O917" s="506"/>
      <c r="P917" s="506"/>
      <c r="Q917" s="506"/>
      <c r="R917" s="506"/>
      <c r="S917" s="506"/>
      <c r="T917" s="506"/>
      <c r="U917" s="506"/>
      <c r="V917" s="506"/>
      <c r="W917" s="506"/>
      <c r="X917" s="506"/>
      <c r="Y917" s="506"/>
      <c r="Z917" s="506"/>
      <c r="AA917" s="506"/>
      <c r="AB917" s="506"/>
      <c r="AC917" s="506"/>
      <c r="AD917" s="506"/>
      <c r="AE917" s="506"/>
      <c r="AF917" s="506"/>
      <c r="AG917" s="506"/>
      <c r="AH917" s="506"/>
      <c r="AI917" s="506"/>
      <c r="AJ917" s="507"/>
      <c r="AK917" s="506"/>
      <c r="AL917" s="506"/>
      <c r="AM917" s="506"/>
      <c r="AN917" s="506"/>
      <c r="AO917" s="506"/>
      <c r="AP917" s="506"/>
      <c r="AQ917" s="506"/>
      <c r="AR917" s="506"/>
      <c r="AS917" s="506"/>
      <c r="AT917" s="506"/>
      <c r="AU917" s="506"/>
      <c r="AV917" s="506"/>
      <c r="AW917" s="506"/>
      <c r="AX917" s="507"/>
      <c r="AY917" s="506"/>
      <c r="AZ917" s="506"/>
      <c r="BA917" s="506"/>
      <c r="BB917" s="506"/>
      <c r="BC917" s="506"/>
      <c r="BD917" s="506"/>
      <c r="BE917" s="506"/>
      <c r="BF917" s="506"/>
      <c r="BG917" s="506"/>
      <c r="BH917" s="506"/>
      <c r="BI917" s="506"/>
      <c r="BJ917" s="506"/>
      <c r="BK917" s="507"/>
      <c r="BL917" s="506"/>
      <c r="BM917" s="506"/>
      <c r="BN917" s="506"/>
      <c r="BO917" s="506"/>
      <c r="BP917" s="506"/>
      <c r="BQ917" s="506"/>
      <c r="BR917" s="506"/>
      <c r="BS917" s="506"/>
      <c r="BT917" s="506"/>
      <c r="BU917" s="506"/>
      <c r="BV917" s="506"/>
      <c r="BW917" s="506"/>
      <c r="BX917" s="506"/>
      <c r="BZ917" s="506"/>
      <c r="CA917" s="506"/>
      <c r="CD917" s="506"/>
      <c r="CE917" s="506"/>
    </row>
    <row r="918" spans="1:83" ht="11.25" customHeight="1">
      <c r="A918" s="506"/>
      <c r="B918" s="507"/>
      <c r="C918" s="507"/>
      <c r="D918" s="507"/>
      <c r="E918" s="506"/>
      <c r="F918" s="506"/>
      <c r="G918" s="506"/>
      <c r="H918" s="507"/>
      <c r="I918" s="506"/>
      <c r="J918" s="506"/>
      <c r="K918" s="506"/>
      <c r="L918" s="506"/>
      <c r="M918" s="506"/>
      <c r="N918" s="506"/>
      <c r="O918" s="506"/>
      <c r="P918" s="506"/>
      <c r="Q918" s="506"/>
      <c r="R918" s="506"/>
      <c r="S918" s="506"/>
      <c r="T918" s="506"/>
      <c r="U918" s="506"/>
      <c r="V918" s="506"/>
      <c r="W918" s="506"/>
      <c r="X918" s="506"/>
      <c r="Y918" s="506"/>
      <c r="Z918" s="506"/>
      <c r="AA918" s="506"/>
      <c r="AB918" s="506"/>
      <c r="AC918" s="506"/>
      <c r="AD918" s="506"/>
      <c r="AE918" s="506"/>
      <c r="AF918" s="506"/>
      <c r="AG918" s="506"/>
      <c r="AH918" s="506"/>
      <c r="AI918" s="506"/>
      <c r="AJ918" s="507"/>
      <c r="AK918" s="506"/>
      <c r="AL918" s="506"/>
      <c r="AM918" s="506"/>
      <c r="AN918" s="506"/>
      <c r="AO918" s="506"/>
      <c r="AP918" s="506"/>
      <c r="AQ918" s="506"/>
      <c r="AR918" s="506"/>
      <c r="AS918" s="506"/>
      <c r="AT918" s="506"/>
      <c r="AU918" s="506"/>
      <c r="AV918" s="506"/>
      <c r="AW918" s="506"/>
      <c r="AX918" s="507"/>
      <c r="AY918" s="506"/>
      <c r="AZ918" s="506"/>
      <c r="BA918" s="506"/>
      <c r="BB918" s="506"/>
      <c r="BC918" s="506"/>
      <c r="BD918" s="506"/>
      <c r="BE918" s="506"/>
      <c r="BF918" s="506"/>
      <c r="BG918" s="506"/>
      <c r="BH918" s="506"/>
      <c r="BI918" s="506"/>
      <c r="BJ918" s="506"/>
      <c r="BK918" s="507"/>
      <c r="BL918" s="506"/>
      <c r="BM918" s="506"/>
      <c r="BN918" s="506"/>
      <c r="BO918" s="506"/>
      <c r="BP918" s="506"/>
      <c r="BQ918" s="506"/>
      <c r="BR918" s="506"/>
      <c r="BS918" s="506"/>
      <c r="BT918" s="506"/>
      <c r="BU918" s="506"/>
      <c r="BV918" s="506"/>
      <c r="BW918" s="506"/>
      <c r="BX918" s="506"/>
      <c r="BZ918" s="506"/>
      <c r="CA918" s="506"/>
      <c r="CD918" s="506"/>
      <c r="CE918" s="506"/>
    </row>
    <row r="919" spans="1:83" ht="11.25" customHeight="1">
      <c r="A919" s="506"/>
      <c r="B919" s="507"/>
      <c r="C919" s="507"/>
      <c r="D919" s="507"/>
      <c r="E919" s="506"/>
      <c r="F919" s="506"/>
      <c r="G919" s="506"/>
      <c r="H919" s="507"/>
      <c r="I919" s="506"/>
      <c r="J919" s="506"/>
      <c r="K919" s="506"/>
      <c r="L919" s="506"/>
      <c r="M919" s="506"/>
      <c r="N919" s="506"/>
      <c r="O919" s="506"/>
      <c r="P919" s="506"/>
      <c r="Q919" s="506"/>
      <c r="R919" s="506"/>
      <c r="S919" s="506"/>
      <c r="T919" s="506"/>
      <c r="U919" s="506"/>
      <c r="V919" s="506"/>
      <c r="W919" s="506"/>
      <c r="X919" s="506"/>
      <c r="Y919" s="506"/>
      <c r="Z919" s="506"/>
      <c r="AA919" s="506"/>
      <c r="AB919" s="506"/>
      <c r="AC919" s="506"/>
      <c r="AD919" s="506"/>
      <c r="AE919" s="506"/>
      <c r="AF919" s="506"/>
      <c r="AG919" s="506"/>
      <c r="AH919" s="506"/>
      <c r="AI919" s="506"/>
      <c r="AJ919" s="507"/>
      <c r="AK919" s="506"/>
      <c r="AL919" s="506"/>
      <c r="AM919" s="506"/>
      <c r="AN919" s="506"/>
      <c r="AO919" s="506"/>
      <c r="AP919" s="506"/>
      <c r="AQ919" s="506"/>
      <c r="AR919" s="506"/>
      <c r="AS919" s="506"/>
      <c r="AT919" s="506"/>
      <c r="AU919" s="506"/>
      <c r="AV919" s="506"/>
      <c r="AW919" s="506"/>
      <c r="AX919" s="507"/>
      <c r="AY919" s="506"/>
      <c r="AZ919" s="506"/>
      <c r="BA919" s="506"/>
      <c r="BB919" s="506"/>
      <c r="BC919" s="506"/>
      <c r="BD919" s="506"/>
      <c r="BE919" s="506"/>
      <c r="BF919" s="506"/>
      <c r="BG919" s="506"/>
      <c r="BH919" s="506"/>
      <c r="BI919" s="506"/>
      <c r="BJ919" s="506"/>
      <c r="BK919" s="507"/>
      <c r="BL919" s="506"/>
      <c r="BM919" s="506"/>
      <c r="BN919" s="506"/>
      <c r="BO919" s="506"/>
      <c r="BP919" s="506"/>
      <c r="BQ919" s="506"/>
      <c r="BR919" s="506"/>
      <c r="BS919" s="506"/>
      <c r="BT919" s="506"/>
      <c r="BU919" s="506"/>
      <c r="BV919" s="506"/>
      <c r="BW919" s="506"/>
      <c r="BX919" s="506"/>
      <c r="BZ919" s="506"/>
      <c r="CA919" s="506"/>
      <c r="CD919" s="506"/>
      <c r="CE919" s="506"/>
    </row>
    <row r="920" spans="1:83" ht="11.25" customHeight="1">
      <c r="A920" s="506"/>
      <c r="B920" s="507"/>
      <c r="C920" s="507"/>
      <c r="D920" s="507"/>
      <c r="E920" s="506"/>
      <c r="F920" s="506"/>
      <c r="G920" s="506"/>
      <c r="H920" s="507"/>
      <c r="I920" s="506"/>
      <c r="J920" s="506"/>
      <c r="K920" s="506"/>
      <c r="L920" s="506"/>
      <c r="M920" s="506"/>
      <c r="N920" s="506"/>
      <c r="O920" s="506"/>
      <c r="P920" s="506"/>
      <c r="Q920" s="506"/>
      <c r="R920" s="506"/>
      <c r="S920" s="506"/>
      <c r="T920" s="506"/>
      <c r="U920" s="506"/>
      <c r="V920" s="506"/>
      <c r="W920" s="506"/>
      <c r="X920" s="506"/>
      <c r="Y920" s="506"/>
      <c r="Z920" s="506"/>
      <c r="AA920" s="506"/>
      <c r="AB920" s="506"/>
      <c r="AC920" s="506"/>
      <c r="AD920" s="506"/>
      <c r="AE920" s="506"/>
      <c r="AF920" s="506"/>
      <c r="AG920" s="506"/>
      <c r="AH920" s="506"/>
      <c r="AI920" s="506"/>
      <c r="AJ920" s="507"/>
      <c r="AK920" s="506"/>
      <c r="AL920" s="506"/>
      <c r="AM920" s="506"/>
      <c r="AN920" s="506"/>
      <c r="AO920" s="506"/>
      <c r="AP920" s="506"/>
      <c r="AQ920" s="506"/>
      <c r="AR920" s="506"/>
      <c r="AS920" s="506"/>
      <c r="AT920" s="506"/>
      <c r="AU920" s="506"/>
      <c r="AV920" s="506"/>
      <c r="AW920" s="506"/>
      <c r="AX920" s="507"/>
      <c r="AY920" s="506"/>
      <c r="AZ920" s="506"/>
      <c r="BA920" s="506"/>
      <c r="BB920" s="506"/>
      <c r="BC920" s="506"/>
      <c r="BD920" s="506"/>
      <c r="BE920" s="506"/>
      <c r="BF920" s="506"/>
      <c r="BG920" s="506"/>
      <c r="BH920" s="506"/>
      <c r="BI920" s="506"/>
      <c r="BJ920" s="506"/>
      <c r="BK920" s="507"/>
      <c r="BL920" s="506"/>
      <c r="BM920" s="506"/>
      <c r="BN920" s="506"/>
      <c r="BO920" s="506"/>
      <c r="BP920" s="506"/>
      <c r="BQ920" s="506"/>
      <c r="BR920" s="506"/>
      <c r="BS920" s="506"/>
      <c r="BT920" s="506"/>
      <c r="BU920" s="506"/>
      <c r="BV920" s="506"/>
      <c r="BW920" s="506"/>
      <c r="BX920" s="506"/>
      <c r="BZ920" s="506"/>
      <c r="CA920" s="506"/>
      <c r="CD920" s="506"/>
      <c r="CE920" s="506"/>
    </row>
    <row r="921" spans="1:83" ht="11.25" customHeight="1">
      <c r="A921" s="506"/>
      <c r="B921" s="507"/>
      <c r="C921" s="507"/>
      <c r="D921" s="507"/>
      <c r="E921" s="506"/>
      <c r="F921" s="506"/>
      <c r="G921" s="506"/>
      <c r="H921" s="507"/>
      <c r="I921" s="506"/>
      <c r="J921" s="506"/>
      <c r="K921" s="506"/>
      <c r="L921" s="506"/>
      <c r="M921" s="506"/>
      <c r="N921" s="506"/>
      <c r="O921" s="506"/>
      <c r="P921" s="506"/>
      <c r="Q921" s="506"/>
      <c r="R921" s="506"/>
      <c r="S921" s="506"/>
      <c r="T921" s="506"/>
      <c r="U921" s="506"/>
      <c r="V921" s="506"/>
      <c r="W921" s="506"/>
      <c r="X921" s="506"/>
      <c r="Y921" s="506"/>
      <c r="Z921" s="506"/>
      <c r="AA921" s="506"/>
      <c r="AB921" s="506"/>
      <c r="AC921" s="506"/>
      <c r="AD921" s="506"/>
      <c r="AE921" s="506"/>
      <c r="AF921" s="506"/>
      <c r="AG921" s="506"/>
      <c r="AH921" s="506"/>
      <c r="AI921" s="506"/>
      <c r="AJ921" s="507"/>
      <c r="AK921" s="506"/>
      <c r="AL921" s="506"/>
      <c r="AM921" s="506"/>
      <c r="AN921" s="506"/>
      <c r="AO921" s="506"/>
      <c r="AP921" s="506"/>
      <c r="AQ921" s="506"/>
      <c r="AR921" s="506"/>
      <c r="AS921" s="506"/>
      <c r="AT921" s="506"/>
      <c r="AU921" s="506"/>
      <c r="AV921" s="506"/>
      <c r="AW921" s="506"/>
      <c r="AX921" s="507"/>
      <c r="AY921" s="506"/>
      <c r="AZ921" s="506"/>
      <c r="BA921" s="506"/>
      <c r="BB921" s="506"/>
      <c r="BC921" s="506"/>
      <c r="BD921" s="506"/>
      <c r="BE921" s="506"/>
      <c r="BF921" s="506"/>
      <c r="BG921" s="506"/>
      <c r="BH921" s="506"/>
      <c r="BI921" s="506"/>
      <c r="BJ921" s="506"/>
      <c r="BK921" s="507"/>
      <c r="BL921" s="506"/>
      <c r="BM921" s="506"/>
      <c r="BN921" s="506"/>
      <c r="BO921" s="506"/>
      <c r="BP921" s="506"/>
      <c r="BQ921" s="506"/>
      <c r="BR921" s="506"/>
      <c r="BS921" s="506"/>
      <c r="BT921" s="506"/>
      <c r="BU921" s="506"/>
      <c r="BV921" s="506"/>
      <c r="BW921" s="506"/>
      <c r="BX921" s="506"/>
      <c r="BZ921" s="506"/>
      <c r="CA921" s="506"/>
      <c r="CD921" s="506"/>
      <c r="CE921" s="506"/>
    </row>
    <row r="922" spans="1:83" ht="11.25" customHeight="1">
      <c r="A922" s="506"/>
      <c r="B922" s="507"/>
      <c r="C922" s="507"/>
      <c r="D922" s="507"/>
      <c r="E922" s="506"/>
      <c r="F922" s="506"/>
      <c r="G922" s="506"/>
      <c r="H922" s="507"/>
      <c r="I922" s="506"/>
      <c r="J922" s="506"/>
      <c r="K922" s="506"/>
      <c r="L922" s="506"/>
      <c r="M922" s="506"/>
      <c r="N922" s="506"/>
      <c r="O922" s="506"/>
      <c r="P922" s="506"/>
      <c r="Q922" s="506"/>
      <c r="R922" s="506"/>
      <c r="S922" s="506"/>
      <c r="T922" s="506"/>
      <c r="U922" s="506"/>
      <c r="V922" s="506"/>
      <c r="W922" s="506"/>
      <c r="X922" s="506"/>
      <c r="Y922" s="506"/>
      <c r="Z922" s="506"/>
      <c r="AA922" s="506"/>
      <c r="AB922" s="506"/>
      <c r="AC922" s="506"/>
      <c r="AD922" s="506"/>
      <c r="AE922" s="506"/>
      <c r="AF922" s="506"/>
      <c r="AG922" s="506"/>
      <c r="AH922" s="506"/>
      <c r="AI922" s="506"/>
      <c r="AJ922" s="507"/>
      <c r="AK922" s="506"/>
      <c r="AL922" s="506"/>
      <c r="AM922" s="506"/>
      <c r="AN922" s="506"/>
      <c r="AO922" s="506"/>
      <c r="AP922" s="506"/>
      <c r="AQ922" s="506"/>
      <c r="AR922" s="506"/>
      <c r="AS922" s="506"/>
      <c r="AT922" s="506"/>
      <c r="AU922" s="506"/>
      <c r="AV922" s="506"/>
      <c r="AW922" s="506"/>
      <c r="AX922" s="507"/>
      <c r="AY922" s="506"/>
      <c r="AZ922" s="506"/>
      <c r="BA922" s="506"/>
      <c r="BB922" s="506"/>
      <c r="BC922" s="506"/>
      <c r="BD922" s="506"/>
      <c r="BE922" s="506"/>
      <c r="BF922" s="506"/>
      <c r="BG922" s="506"/>
      <c r="BH922" s="506"/>
      <c r="BI922" s="506"/>
      <c r="BJ922" s="506"/>
      <c r="BK922" s="507"/>
      <c r="BL922" s="506"/>
      <c r="BM922" s="506"/>
      <c r="BN922" s="506"/>
      <c r="BO922" s="506"/>
      <c r="BP922" s="506"/>
      <c r="BQ922" s="506"/>
      <c r="BR922" s="506"/>
      <c r="BS922" s="506"/>
      <c r="BT922" s="506"/>
      <c r="BU922" s="506"/>
      <c r="BV922" s="506"/>
      <c r="BW922" s="506"/>
      <c r="BX922" s="506"/>
      <c r="BZ922" s="506"/>
      <c r="CA922" s="506"/>
      <c r="CD922" s="506"/>
      <c r="CE922" s="506"/>
    </row>
    <row r="923" spans="1:83" ht="11.25" customHeight="1">
      <c r="A923" s="506"/>
      <c r="B923" s="507"/>
      <c r="C923" s="507"/>
      <c r="D923" s="507"/>
      <c r="E923" s="506"/>
      <c r="F923" s="506"/>
      <c r="G923" s="506"/>
      <c r="H923" s="507"/>
      <c r="I923" s="506"/>
      <c r="J923" s="506"/>
      <c r="K923" s="506"/>
      <c r="L923" s="506"/>
      <c r="M923" s="506"/>
      <c r="N923" s="506"/>
      <c r="O923" s="506"/>
      <c r="P923" s="506"/>
      <c r="Q923" s="506"/>
      <c r="R923" s="506"/>
      <c r="S923" s="506"/>
      <c r="T923" s="506"/>
      <c r="U923" s="506"/>
      <c r="V923" s="506"/>
      <c r="W923" s="506"/>
      <c r="X923" s="506"/>
      <c r="Y923" s="506"/>
      <c r="Z923" s="506"/>
      <c r="AA923" s="506"/>
      <c r="AB923" s="506"/>
      <c r="AC923" s="506"/>
      <c r="AD923" s="506"/>
      <c r="AE923" s="506"/>
      <c r="AF923" s="506"/>
      <c r="AG923" s="506"/>
      <c r="AH923" s="506"/>
      <c r="AI923" s="506"/>
      <c r="AJ923" s="507"/>
      <c r="AK923" s="506"/>
      <c r="AL923" s="506"/>
      <c r="AM923" s="506"/>
      <c r="AN923" s="506"/>
      <c r="AO923" s="506"/>
      <c r="AP923" s="506"/>
      <c r="AQ923" s="506"/>
      <c r="AR923" s="506"/>
      <c r="AS923" s="506"/>
      <c r="AT923" s="506"/>
      <c r="AU923" s="506"/>
      <c r="AV923" s="506"/>
      <c r="AW923" s="506"/>
      <c r="AX923" s="507"/>
      <c r="AY923" s="506"/>
      <c r="AZ923" s="506"/>
      <c r="BA923" s="506"/>
      <c r="BB923" s="506"/>
      <c r="BC923" s="506"/>
      <c r="BD923" s="506"/>
      <c r="BE923" s="506"/>
      <c r="BF923" s="506"/>
      <c r="BG923" s="506"/>
      <c r="BH923" s="506"/>
      <c r="BI923" s="506"/>
      <c r="BJ923" s="506"/>
      <c r="BK923" s="507"/>
      <c r="BL923" s="506"/>
      <c r="BM923" s="506"/>
      <c r="BN923" s="506"/>
      <c r="BO923" s="506"/>
      <c r="BP923" s="506"/>
      <c r="BQ923" s="506"/>
      <c r="BR923" s="506"/>
      <c r="BS923" s="506"/>
      <c r="BT923" s="506"/>
      <c r="BU923" s="506"/>
      <c r="BV923" s="506"/>
      <c r="BW923" s="506"/>
      <c r="BX923" s="506"/>
      <c r="BZ923" s="506"/>
      <c r="CA923" s="506"/>
      <c r="CD923" s="506"/>
      <c r="CE923" s="506"/>
    </row>
    <row r="924" spans="1:83" ht="11.25" customHeight="1">
      <c r="A924" s="506"/>
      <c r="B924" s="507"/>
      <c r="C924" s="507"/>
      <c r="D924" s="507"/>
      <c r="E924" s="506"/>
      <c r="F924" s="506"/>
      <c r="G924" s="506"/>
      <c r="H924" s="507"/>
      <c r="I924" s="506"/>
      <c r="J924" s="506"/>
      <c r="K924" s="506"/>
      <c r="L924" s="506"/>
      <c r="M924" s="506"/>
      <c r="N924" s="506"/>
      <c r="O924" s="506"/>
      <c r="P924" s="506"/>
      <c r="Q924" s="506"/>
      <c r="R924" s="506"/>
      <c r="S924" s="506"/>
      <c r="T924" s="506"/>
      <c r="U924" s="506"/>
      <c r="V924" s="506"/>
      <c r="W924" s="506"/>
      <c r="X924" s="506"/>
      <c r="Y924" s="506"/>
      <c r="Z924" s="506"/>
      <c r="AA924" s="506"/>
      <c r="AB924" s="506"/>
      <c r="AC924" s="506"/>
      <c r="AD924" s="506"/>
      <c r="AE924" s="506"/>
      <c r="AF924" s="506"/>
      <c r="AG924" s="506"/>
      <c r="AH924" s="506"/>
      <c r="AI924" s="506"/>
      <c r="AJ924" s="507"/>
      <c r="AK924" s="506"/>
      <c r="AL924" s="506"/>
      <c r="AM924" s="506"/>
      <c r="AN924" s="506"/>
      <c r="AO924" s="506"/>
      <c r="AP924" s="506"/>
      <c r="AQ924" s="506"/>
      <c r="AR924" s="506"/>
      <c r="AS924" s="506"/>
      <c r="AT924" s="506"/>
      <c r="AU924" s="506"/>
      <c r="AV924" s="506"/>
      <c r="AW924" s="506"/>
      <c r="AX924" s="507"/>
      <c r="AY924" s="506"/>
      <c r="AZ924" s="506"/>
      <c r="BA924" s="506"/>
      <c r="BB924" s="506"/>
      <c r="BC924" s="506"/>
      <c r="BD924" s="506"/>
      <c r="BE924" s="506"/>
      <c r="BF924" s="506"/>
      <c r="BG924" s="506"/>
      <c r="BH924" s="506"/>
      <c r="BI924" s="506"/>
      <c r="BJ924" s="506"/>
      <c r="BK924" s="507"/>
      <c r="BL924" s="506"/>
      <c r="BM924" s="506"/>
      <c r="BN924" s="506"/>
      <c r="BO924" s="506"/>
      <c r="BP924" s="506"/>
      <c r="BQ924" s="506"/>
      <c r="BR924" s="506"/>
      <c r="BS924" s="506"/>
      <c r="BT924" s="506"/>
      <c r="BU924" s="506"/>
      <c r="BV924" s="506"/>
      <c r="BW924" s="506"/>
      <c r="BX924" s="506"/>
      <c r="BZ924" s="506"/>
      <c r="CA924" s="506"/>
      <c r="CD924" s="506"/>
      <c r="CE924" s="506"/>
    </row>
    <row r="925" spans="1:83" ht="11.25" customHeight="1">
      <c r="A925" s="506"/>
      <c r="B925" s="507"/>
      <c r="C925" s="507"/>
      <c r="D925" s="507"/>
      <c r="E925" s="506"/>
      <c r="F925" s="506"/>
      <c r="G925" s="506"/>
      <c r="H925" s="507"/>
      <c r="I925" s="506"/>
      <c r="J925" s="506"/>
      <c r="K925" s="506"/>
      <c r="L925" s="506"/>
      <c r="M925" s="506"/>
      <c r="N925" s="506"/>
      <c r="O925" s="506"/>
      <c r="P925" s="506"/>
      <c r="Q925" s="506"/>
      <c r="R925" s="506"/>
      <c r="S925" s="506"/>
      <c r="T925" s="506"/>
      <c r="U925" s="506"/>
      <c r="V925" s="506"/>
      <c r="W925" s="506"/>
      <c r="X925" s="506"/>
      <c r="Y925" s="506"/>
      <c r="Z925" s="506"/>
      <c r="AA925" s="506"/>
      <c r="AB925" s="506"/>
      <c r="AC925" s="506"/>
      <c r="AD925" s="506"/>
      <c r="AE925" s="506"/>
      <c r="AF925" s="506"/>
      <c r="AG925" s="506"/>
      <c r="AH925" s="506"/>
      <c r="AI925" s="506"/>
      <c r="AJ925" s="507"/>
      <c r="AK925" s="506"/>
      <c r="AL925" s="506"/>
      <c r="AM925" s="506"/>
      <c r="AN925" s="506"/>
      <c r="AO925" s="506"/>
      <c r="AP925" s="506"/>
      <c r="AQ925" s="506"/>
      <c r="AR925" s="506"/>
      <c r="AS925" s="506"/>
      <c r="AT925" s="506"/>
      <c r="AU925" s="506"/>
      <c r="AV925" s="506"/>
      <c r="AW925" s="506"/>
      <c r="AX925" s="507"/>
      <c r="AY925" s="506"/>
      <c r="AZ925" s="506"/>
      <c r="BA925" s="506"/>
      <c r="BB925" s="506"/>
      <c r="BC925" s="506"/>
      <c r="BD925" s="506"/>
      <c r="BE925" s="506"/>
      <c r="BF925" s="506"/>
      <c r="BG925" s="506"/>
      <c r="BH925" s="506"/>
      <c r="BI925" s="506"/>
      <c r="BJ925" s="506"/>
      <c r="BK925" s="507"/>
      <c r="BL925" s="506"/>
      <c r="BM925" s="506"/>
      <c r="BN925" s="506"/>
      <c r="BO925" s="506"/>
      <c r="BP925" s="506"/>
      <c r="BQ925" s="506"/>
      <c r="BR925" s="506"/>
      <c r="BS925" s="506"/>
      <c r="BT925" s="506"/>
      <c r="BU925" s="506"/>
      <c r="BV925" s="506"/>
      <c r="BW925" s="506"/>
      <c r="BX925" s="506"/>
      <c r="BZ925" s="506"/>
      <c r="CA925" s="506"/>
      <c r="CD925" s="506"/>
      <c r="CE925" s="506"/>
    </row>
    <row r="926" spans="1:83" ht="11.25" customHeight="1">
      <c r="A926" s="506"/>
      <c r="B926" s="507"/>
      <c r="C926" s="507"/>
      <c r="D926" s="507"/>
      <c r="E926" s="506"/>
      <c r="F926" s="506"/>
      <c r="G926" s="506"/>
      <c r="H926" s="507"/>
      <c r="I926" s="506"/>
      <c r="J926" s="506"/>
      <c r="K926" s="506"/>
      <c r="L926" s="506"/>
      <c r="M926" s="506"/>
      <c r="N926" s="506"/>
      <c r="O926" s="506"/>
      <c r="P926" s="506"/>
      <c r="Q926" s="506"/>
      <c r="R926" s="506"/>
      <c r="S926" s="506"/>
      <c r="T926" s="506"/>
      <c r="U926" s="506"/>
      <c r="V926" s="506"/>
      <c r="W926" s="506"/>
      <c r="X926" s="506"/>
      <c r="Y926" s="506"/>
      <c r="Z926" s="506"/>
      <c r="AA926" s="506"/>
      <c r="AB926" s="506"/>
      <c r="AC926" s="506"/>
      <c r="AD926" s="506"/>
      <c r="AE926" s="506"/>
      <c r="AF926" s="506"/>
      <c r="AG926" s="506"/>
      <c r="AH926" s="506"/>
      <c r="AI926" s="506"/>
      <c r="AJ926" s="507"/>
      <c r="AK926" s="506"/>
      <c r="AL926" s="506"/>
      <c r="AM926" s="506"/>
      <c r="AN926" s="506"/>
      <c r="AO926" s="506"/>
      <c r="AP926" s="506"/>
      <c r="AQ926" s="506"/>
      <c r="AR926" s="506"/>
      <c r="AS926" s="506"/>
      <c r="AT926" s="506"/>
      <c r="AU926" s="506"/>
      <c r="AV926" s="506"/>
      <c r="AW926" s="506"/>
      <c r="AX926" s="507"/>
      <c r="AY926" s="506"/>
      <c r="AZ926" s="506"/>
      <c r="BA926" s="506"/>
      <c r="BB926" s="506"/>
      <c r="BC926" s="506"/>
      <c r="BD926" s="506"/>
      <c r="BE926" s="506"/>
      <c r="BF926" s="506"/>
      <c r="BG926" s="506"/>
      <c r="BH926" s="506"/>
      <c r="BI926" s="506"/>
      <c r="BJ926" s="506"/>
      <c r="BK926" s="507"/>
      <c r="BL926" s="506"/>
      <c r="BM926" s="506"/>
      <c r="BN926" s="506"/>
      <c r="BO926" s="506"/>
      <c r="BP926" s="506"/>
      <c r="BQ926" s="506"/>
      <c r="BR926" s="506"/>
      <c r="BS926" s="506"/>
      <c r="BT926" s="506"/>
      <c r="BU926" s="506"/>
      <c r="BV926" s="506"/>
      <c r="BW926" s="506"/>
      <c r="BX926" s="506"/>
      <c r="BZ926" s="506"/>
      <c r="CA926" s="506"/>
      <c r="CD926" s="506"/>
      <c r="CE926" s="506"/>
    </row>
    <row r="927" spans="1:83" ht="11.25" customHeight="1">
      <c r="A927" s="506"/>
      <c r="B927" s="507"/>
      <c r="C927" s="507"/>
      <c r="D927" s="507"/>
      <c r="E927" s="506"/>
      <c r="F927" s="506"/>
      <c r="G927" s="506"/>
      <c r="H927" s="507"/>
      <c r="I927" s="506"/>
      <c r="J927" s="506"/>
      <c r="K927" s="506"/>
      <c r="L927" s="506"/>
      <c r="M927" s="506"/>
      <c r="N927" s="506"/>
      <c r="O927" s="506"/>
      <c r="P927" s="506"/>
      <c r="Q927" s="506"/>
      <c r="R927" s="506"/>
      <c r="S927" s="506"/>
      <c r="T927" s="506"/>
      <c r="U927" s="506"/>
      <c r="V927" s="506"/>
      <c r="W927" s="506"/>
      <c r="X927" s="506"/>
      <c r="Y927" s="506"/>
      <c r="Z927" s="506"/>
      <c r="AA927" s="506"/>
      <c r="AB927" s="506"/>
      <c r="AC927" s="506"/>
      <c r="AD927" s="506"/>
      <c r="AE927" s="506"/>
      <c r="AF927" s="506"/>
      <c r="AG927" s="506"/>
      <c r="AH927" s="506"/>
      <c r="AI927" s="506"/>
      <c r="AJ927" s="507"/>
      <c r="AK927" s="506"/>
      <c r="AL927" s="506"/>
      <c r="AM927" s="506"/>
      <c r="AN927" s="506"/>
      <c r="AO927" s="506"/>
      <c r="AP927" s="506"/>
      <c r="AQ927" s="506"/>
      <c r="AR927" s="506"/>
      <c r="AS927" s="506"/>
      <c r="AT927" s="506"/>
      <c r="AU927" s="506"/>
      <c r="AV927" s="506"/>
      <c r="AW927" s="506"/>
      <c r="AX927" s="507"/>
      <c r="AY927" s="506"/>
      <c r="AZ927" s="506"/>
      <c r="BA927" s="506"/>
      <c r="BB927" s="506"/>
      <c r="BC927" s="506"/>
      <c r="BD927" s="506"/>
      <c r="BE927" s="506"/>
      <c r="BF927" s="506"/>
      <c r="BG927" s="506"/>
      <c r="BH927" s="506"/>
      <c r="BI927" s="506"/>
      <c r="BJ927" s="506"/>
      <c r="BK927" s="507"/>
      <c r="BL927" s="506"/>
      <c r="BM927" s="506"/>
      <c r="BN927" s="506"/>
      <c r="BO927" s="506"/>
      <c r="BP927" s="506"/>
      <c r="BQ927" s="506"/>
      <c r="BR927" s="506"/>
      <c r="BS927" s="506"/>
      <c r="BT927" s="506"/>
      <c r="BU927" s="506"/>
      <c r="BV927" s="506"/>
      <c r="BW927" s="506"/>
      <c r="BX927" s="506"/>
      <c r="BZ927" s="506"/>
      <c r="CA927" s="506"/>
      <c r="CD927" s="506"/>
      <c r="CE927" s="506"/>
    </row>
    <row r="928" spans="1:83" ht="11.25" customHeight="1">
      <c r="A928" s="506"/>
      <c r="B928" s="507"/>
      <c r="C928" s="507"/>
      <c r="D928" s="507"/>
      <c r="E928" s="506"/>
      <c r="F928" s="506"/>
      <c r="G928" s="506"/>
      <c r="H928" s="507"/>
      <c r="I928" s="506"/>
      <c r="J928" s="506"/>
      <c r="K928" s="506"/>
      <c r="L928" s="506"/>
      <c r="M928" s="506"/>
      <c r="N928" s="506"/>
      <c r="O928" s="506"/>
      <c r="P928" s="506"/>
      <c r="Q928" s="506"/>
      <c r="R928" s="506"/>
      <c r="S928" s="506"/>
      <c r="T928" s="506"/>
      <c r="U928" s="506"/>
      <c r="V928" s="506"/>
      <c r="W928" s="506"/>
      <c r="X928" s="506"/>
      <c r="Y928" s="506"/>
      <c r="Z928" s="506"/>
      <c r="AA928" s="506"/>
      <c r="AB928" s="506"/>
      <c r="AC928" s="506"/>
      <c r="AD928" s="506"/>
      <c r="AE928" s="506"/>
      <c r="AF928" s="506"/>
      <c r="AG928" s="506"/>
      <c r="AH928" s="506"/>
      <c r="AI928" s="506"/>
      <c r="AJ928" s="507"/>
      <c r="AK928" s="506"/>
      <c r="AL928" s="506"/>
      <c r="AM928" s="506"/>
      <c r="AN928" s="506"/>
      <c r="AO928" s="506"/>
      <c r="AP928" s="506"/>
      <c r="AQ928" s="506"/>
      <c r="AR928" s="506"/>
      <c r="AS928" s="506"/>
      <c r="AT928" s="506"/>
      <c r="AU928" s="506"/>
      <c r="AV928" s="506"/>
      <c r="AW928" s="506"/>
      <c r="AX928" s="507"/>
      <c r="AY928" s="506"/>
      <c r="AZ928" s="506"/>
      <c r="BA928" s="506"/>
      <c r="BB928" s="506"/>
      <c r="BC928" s="506"/>
      <c r="BD928" s="506"/>
      <c r="BE928" s="506"/>
      <c r="BF928" s="506"/>
      <c r="BG928" s="506"/>
      <c r="BH928" s="506"/>
      <c r="BI928" s="506"/>
      <c r="BJ928" s="506"/>
      <c r="BK928" s="507"/>
      <c r="BL928" s="506"/>
      <c r="BM928" s="506"/>
      <c r="BN928" s="506"/>
      <c r="BO928" s="506"/>
      <c r="BP928" s="506"/>
      <c r="BQ928" s="506"/>
      <c r="BR928" s="506"/>
      <c r="BS928" s="506"/>
      <c r="BT928" s="506"/>
      <c r="BU928" s="506"/>
      <c r="BV928" s="506"/>
      <c r="BW928" s="506"/>
      <c r="BX928" s="506"/>
      <c r="BZ928" s="506"/>
      <c r="CA928" s="506"/>
      <c r="CD928" s="506"/>
      <c r="CE928" s="506"/>
    </row>
    <row r="929" spans="1:83" ht="11.25" customHeight="1">
      <c r="A929" s="506"/>
      <c r="B929" s="507"/>
      <c r="C929" s="507"/>
      <c r="D929" s="507"/>
      <c r="E929" s="506"/>
      <c r="F929" s="506"/>
      <c r="G929" s="506"/>
      <c r="H929" s="507"/>
      <c r="I929" s="506"/>
      <c r="J929" s="506"/>
      <c r="K929" s="506"/>
      <c r="L929" s="506"/>
      <c r="M929" s="506"/>
      <c r="N929" s="506"/>
      <c r="O929" s="506"/>
      <c r="P929" s="506"/>
      <c r="Q929" s="506"/>
      <c r="R929" s="506"/>
      <c r="S929" s="506"/>
      <c r="T929" s="506"/>
      <c r="U929" s="506"/>
      <c r="V929" s="506"/>
      <c r="W929" s="506"/>
      <c r="X929" s="506"/>
      <c r="Y929" s="506"/>
      <c r="Z929" s="506"/>
      <c r="AA929" s="506"/>
      <c r="AB929" s="506"/>
      <c r="AC929" s="506"/>
      <c r="AD929" s="506"/>
      <c r="AE929" s="506"/>
      <c r="AF929" s="506"/>
      <c r="AG929" s="506"/>
      <c r="AH929" s="506"/>
      <c r="AI929" s="506"/>
      <c r="AJ929" s="507"/>
      <c r="AK929" s="506"/>
      <c r="AL929" s="506"/>
      <c r="AM929" s="506"/>
      <c r="AN929" s="506"/>
      <c r="AO929" s="506"/>
      <c r="AP929" s="506"/>
      <c r="AQ929" s="506"/>
      <c r="AR929" s="506"/>
      <c r="AS929" s="506"/>
      <c r="AT929" s="506"/>
      <c r="AU929" s="506"/>
      <c r="AV929" s="506"/>
      <c r="AW929" s="506"/>
      <c r="AX929" s="507"/>
      <c r="AY929" s="506"/>
      <c r="AZ929" s="506"/>
      <c r="BA929" s="506"/>
      <c r="BB929" s="506"/>
      <c r="BC929" s="506"/>
      <c r="BD929" s="506"/>
      <c r="BE929" s="506"/>
      <c r="BF929" s="506"/>
      <c r="BG929" s="506"/>
      <c r="BH929" s="506"/>
      <c r="BI929" s="506"/>
      <c r="BJ929" s="506"/>
      <c r="BK929" s="507"/>
      <c r="BL929" s="506"/>
      <c r="BM929" s="506"/>
      <c r="BN929" s="506"/>
      <c r="BO929" s="506"/>
      <c r="BP929" s="506"/>
      <c r="BQ929" s="506"/>
      <c r="BR929" s="506"/>
      <c r="BS929" s="506"/>
      <c r="BT929" s="506"/>
      <c r="BU929" s="506"/>
      <c r="BV929" s="506"/>
      <c r="BW929" s="506"/>
      <c r="BX929" s="506"/>
      <c r="BZ929" s="506"/>
      <c r="CA929" s="506"/>
      <c r="CD929" s="506"/>
      <c r="CE929" s="506"/>
    </row>
    <row r="930" spans="1:83" ht="11.25" customHeight="1">
      <c r="A930" s="506"/>
      <c r="B930" s="507"/>
      <c r="C930" s="507"/>
      <c r="D930" s="507"/>
      <c r="E930" s="506"/>
      <c r="F930" s="506"/>
      <c r="G930" s="506"/>
      <c r="H930" s="507"/>
      <c r="I930" s="506"/>
      <c r="J930" s="506"/>
      <c r="K930" s="506"/>
      <c r="L930" s="506"/>
      <c r="M930" s="506"/>
      <c r="N930" s="506"/>
      <c r="O930" s="506"/>
      <c r="P930" s="506"/>
      <c r="Q930" s="506"/>
      <c r="R930" s="506"/>
      <c r="S930" s="506"/>
      <c r="T930" s="506"/>
      <c r="U930" s="506"/>
      <c r="V930" s="506"/>
      <c r="W930" s="506"/>
      <c r="X930" s="506"/>
      <c r="Y930" s="506"/>
      <c r="Z930" s="506"/>
      <c r="AA930" s="506"/>
      <c r="AB930" s="506"/>
      <c r="AC930" s="506"/>
      <c r="AD930" s="506"/>
      <c r="AE930" s="506"/>
      <c r="AF930" s="506"/>
      <c r="AG930" s="506"/>
      <c r="AH930" s="506"/>
      <c r="AI930" s="506"/>
      <c r="AJ930" s="507"/>
      <c r="AK930" s="506"/>
      <c r="AL930" s="506"/>
      <c r="AM930" s="506"/>
      <c r="AN930" s="506"/>
      <c r="AO930" s="506"/>
      <c r="AP930" s="506"/>
      <c r="AQ930" s="506"/>
      <c r="AR930" s="506"/>
      <c r="AS930" s="506"/>
      <c r="AT930" s="506"/>
      <c r="AU930" s="506"/>
      <c r="AV930" s="506"/>
      <c r="AW930" s="506"/>
      <c r="AX930" s="507"/>
      <c r="AY930" s="506"/>
      <c r="AZ930" s="506"/>
      <c r="BA930" s="506"/>
      <c r="BB930" s="506"/>
      <c r="BC930" s="506"/>
      <c r="BD930" s="506"/>
      <c r="BE930" s="506"/>
      <c r="BF930" s="506"/>
      <c r="BG930" s="506"/>
      <c r="BH930" s="506"/>
      <c r="BI930" s="506"/>
      <c r="BJ930" s="506"/>
      <c r="BK930" s="507"/>
      <c r="BL930" s="506"/>
      <c r="BM930" s="506"/>
      <c r="BN930" s="506"/>
      <c r="BO930" s="506"/>
      <c r="BP930" s="506"/>
      <c r="BQ930" s="506"/>
      <c r="BR930" s="506"/>
      <c r="BS930" s="506"/>
      <c r="BT930" s="506"/>
      <c r="BU930" s="506"/>
      <c r="BV930" s="506"/>
      <c r="BW930" s="506"/>
      <c r="BX930" s="506"/>
      <c r="BZ930" s="506"/>
      <c r="CA930" s="506"/>
      <c r="CD930" s="506"/>
      <c r="CE930" s="506"/>
    </row>
    <row r="931" spans="1:83" ht="11.25" customHeight="1">
      <c r="A931" s="506"/>
      <c r="B931" s="507"/>
      <c r="C931" s="507"/>
      <c r="D931" s="507"/>
      <c r="E931" s="506"/>
      <c r="F931" s="506"/>
      <c r="G931" s="506"/>
      <c r="H931" s="507"/>
      <c r="I931" s="506"/>
      <c r="J931" s="506"/>
      <c r="K931" s="506"/>
      <c r="L931" s="506"/>
      <c r="M931" s="506"/>
      <c r="N931" s="506"/>
      <c r="O931" s="506"/>
      <c r="P931" s="506"/>
      <c r="Q931" s="506"/>
      <c r="R931" s="506"/>
      <c r="S931" s="506"/>
      <c r="T931" s="506"/>
      <c r="U931" s="506"/>
      <c r="V931" s="506"/>
      <c r="W931" s="506"/>
      <c r="X931" s="506"/>
      <c r="Y931" s="506"/>
      <c r="Z931" s="506"/>
      <c r="AA931" s="506"/>
      <c r="AB931" s="506"/>
      <c r="AC931" s="506"/>
      <c r="AD931" s="506"/>
      <c r="AE931" s="506"/>
      <c r="AF931" s="506"/>
      <c r="AG931" s="506"/>
      <c r="AH931" s="506"/>
      <c r="AI931" s="506"/>
      <c r="AJ931" s="507"/>
      <c r="AK931" s="506"/>
      <c r="AL931" s="506"/>
      <c r="AM931" s="506"/>
      <c r="AN931" s="506"/>
      <c r="AO931" s="506"/>
      <c r="AP931" s="506"/>
      <c r="AQ931" s="506"/>
      <c r="AR931" s="506"/>
      <c r="AS931" s="506"/>
      <c r="AT931" s="506"/>
      <c r="AU931" s="506"/>
      <c r="AV931" s="506"/>
      <c r="AW931" s="506"/>
      <c r="AX931" s="507"/>
      <c r="AY931" s="506"/>
      <c r="AZ931" s="506"/>
      <c r="BA931" s="506"/>
      <c r="BB931" s="506"/>
      <c r="BC931" s="506"/>
      <c r="BD931" s="506"/>
      <c r="BE931" s="506"/>
      <c r="BF931" s="506"/>
      <c r="BG931" s="506"/>
      <c r="BH931" s="506"/>
      <c r="BI931" s="506"/>
      <c r="BJ931" s="506"/>
      <c r="BK931" s="507"/>
      <c r="BL931" s="506"/>
      <c r="BM931" s="506"/>
      <c r="BN931" s="506"/>
      <c r="BO931" s="506"/>
      <c r="BP931" s="506"/>
      <c r="BQ931" s="506"/>
      <c r="BR931" s="506"/>
      <c r="BS931" s="506"/>
      <c r="BT931" s="506"/>
      <c r="BU931" s="506"/>
      <c r="BV931" s="506"/>
      <c r="BW931" s="506"/>
      <c r="BX931" s="506"/>
      <c r="BZ931" s="506"/>
      <c r="CA931" s="506"/>
      <c r="CD931" s="506"/>
      <c r="CE931" s="506"/>
    </row>
    <row r="932" spans="1:83" ht="11.25" customHeight="1">
      <c r="A932" s="506"/>
      <c r="B932" s="507"/>
      <c r="C932" s="507"/>
      <c r="D932" s="507"/>
      <c r="E932" s="506"/>
      <c r="F932" s="506"/>
      <c r="G932" s="506"/>
      <c r="H932" s="507"/>
      <c r="I932" s="506"/>
      <c r="J932" s="506"/>
      <c r="K932" s="506"/>
      <c r="L932" s="506"/>
      <c r="M932" s="506"/>
      <c r="N932" s="506"/>
      <c r="O932" s="506"/>
      <c r="P932" s="506"/>
      <c r="Q932" s="506"/>
      <c r="R932" s="506"/>
      <c r="S932" s="506"/>
      <c r="T932" s="506"/>
      <c r="U932" s="506"/>
      <c r="V932" s="506"/>
      <c r="W932" s="506"/>
      <c r="X932" s="506"/>
      <c r="Y932" s="506"/>
      <c r="Z932" s="506"/>
      <c r="AA932" s="506"/>
      <c r="AB932" s="506"/>
      <c r="AC932" s="506"/>
      <c r="AD932" s="506"/>
      <c r="AE932" s="506"/>
      <c r="AF932" s="506"/>
      <c r="AG932" s="506"/>
      <c r="AH932" s="506"/>
      <c r="AI932" s="506"/>
      <c r="AJ932" s="507"/>
      <c r="AK932" s="506"/>
      <c r="AL932" s="506"/>
      <c r="AM932" s="506"/>
      <c r="AN932" s="506"/>
      <c r="AO932" s="506"/>
      <c r="AP932" s="506"/>
      <c r="AQ932" s="506"/>
      <c r="AR932" s="506"/>
      <c r="AS932" s="506"/>
      <c r="AT932" s="506"/>
      <c r="AU932" s="506"/>
      <c r="AV932" s="506"/>
      <c r="AW932" s="506"/>
      <c r="AX932" s="507"/>
      <c r="AY932" s="506"/>
      <c r="AZ932" s="506"/>
      <c r="BA932" s="506"/>
      <c r="BB932" s="506"/>
      <c r="BC932" s="506"/>
      <c r="BD932" s="506"/>
      <c r="BE932" s="506"/>
      <c r="BF932" s="506"/>
      <c r="BG932" s="506"/>
      <c r="BH932" s="506"/>
      <c r="BI932" s="506"/>
      <c r="BJ932" s="506"/>
      <c r="BK932" s="507"/>
      <c r="BL932" s="506"/>
      <c r="BM932" s="506"/>
      <c r="BN932" s="506"/>
      <c r="BO932" s="506"/>
      <c r="BP932" s="506"/>
      <c r="BQ932" s="506"/>
      <c r="BR932" s="506"/>
      <c r="BS932" s="506"/>
      <c r="BT932" s="506"/>
      <c r="BU932" s="506"/>
      <c r="BV932" s="506"/>
      <c r="BW932" s="506"/>
      <c r="BX932" s="506"/>
      <c r="BZ932" s="506"/>
      <c r="CA932" s="506"/>
      <c r="CD932" s="506"/>
      <c r="CE932" s="506"/>
    </row>
    <row r="933" spans="1:83" ht="11.25" customHeight="1">
      <c r="A933" s="506"/>
      <c r="B933" s="507"/>
      <c r="C933" s="507"/>
      <c r="D933" s="507"/>
      <c r="E933" s="506"/>
      <c r="F933" s="506"/>
      <c r="G933" s="506"/>
      <c r="H933" s="507"/>
      <c r="I933" s="506"/>
      <c r="J933" s="506"/>
      <c r="K933" s="506"/>
      <c r="L933" s="506"/>
      <c r="M933" s="506"/>
      <c r="N933" s="506"/>
      <c r="O933" s="506"/>
      <c r="P933" s="506"/>
      <c r="Q933" s="506"/>
      <c r="R933" s="506"/>
      <c r="S933" s="506"/>
      <c r="T933" s="506"/>
      <c r="U933" s="506"/>
      <c r="V933" s="506"/>
      <c r="W933" s="506"/>
      <c r="X933" s="506"/>
      <c r="Y933" s="506"/>
      <c r="Z933" s="506"/>
      <c r="AA933" s="506"/>
      <c r="AB933" s="506"/>
      <c r="AC933" s="506"/>
      <c r="AD933" s="506"/>
      <c r="AE933" s="506"/>
      <c r="AF933" s="506"/>
      <c r="AG933" s="506"/>
      <c r="AH933" s="506"/>
      <c r="AI933" s="506"/>
      <c r="AJ933" s="507"/>
      <c r="AK933" s="506"/>
      <c r="AL933" s="506"/>
      <c r="AM933" s="506"/>
      <c r="AN933" s="506"/>
      <c r="AO933" s="506"/>
      <c r="AP933" s="506"/>
      <c r="AQ933" s="506"/>
      <c r="AR933" s="506"/>
      <c r="AS933" s="506"/>
      <c r="AT933" s="506"/>
      <c r="AU933" s="506"/>
      <c r="AV933" s="506"/>
      <c r="AW933" s="506"/>
      <c r="AX933" s="507"/>
      <c r="AY933" s="506"/>
      <c r="AZ933" s="506"/>
      <c r="BA933" s="506"/>
      <c r="BB933" s="506"/>
      <c r="BC933" s="506"/>
      <c r="BD933" s="506"/>
      <c r="BE933" s="506"/>
      <c r="BF933" s="506"/>
      <c r="BG933" s="506"/>
      <c r="BH933" s="506"/>
      <c r="BI933" s="506"/>
      <c r="BJ933" s="506"/>
      <c r="BK933" s="507"/>
      <c r="BL933" s="506"/>
      <c r="BM933" s="506"/>
      <c r="BN933" s="506"/>
      <c r="BO933" s="506"/>
      <c r="BP933" s="506"/>
      <c r="BQ933" s="506"/>
      <c r="BR933" s="506"/>
      <c r="BS933" s="506"/>
      <c r="BT933" s="506"/>
      <c r="BU933" s="506"/>
      <c r="BV933" s="506"/>
      <c r="BW933" s="506"/>
      <c r="BX933" s="506"/>
      <c r="BZ933" s="506"/>
      <c r="CA933" s="506"/>
      <c r="CD933" s="506"/>
      <c r="CE933" s="506"/>
    </row>
    <row r="934" spans="1:83" ht="11.25" customHeight="1">
      <c r="A934" s="506"/>
      <c r="B934" s="507"/>
      <c r="C934" s="507"/>
      <c r="D934" s="507"/>
      <c r="E934" s="506"/>
      <c r="F934" s="506"/>
      <c r="G934" s="506"/>
      <c r="H934" s="507"/>
      <c r="I934" s="506"/>
      <c r="J934" s="506"/>
      <c r="K934" s="506"/>
      <c r="L934" s="506"/>
      <c r="M934" s="506"/>
      <c r="N934" s="506"/>
      <c r="O934" s="506"/>
      <c r="P934" s="506"/>
      <c r="Q934" s="506"/>
      <c r="R934" s="506"/>
      <c r="S934" s="506"/>
      <c r="T934" s="506"/>
      <c r="U934" s="506"/>
      <c r="V934" s="506"/>
      <c r="W934" s="506"/>
      <c r="X934" s="506"/>
      <c r="Y934" s="506"/>
      <c r="Z934" s="506"/>
      <c r="AA934" s="506"/>
      <c r="AB934" s="506"/>
      <c r="AC934" s="506"/>
      <c r="AD934" s="506"/>
      <c r="AE934" s="506"/>
      <c r="AF934" s="506"/>
      <c r="AG934" s="506"/>
      <c r="AH934" s="506"/>
      <c r="AI934" s="506"/>
      <c r="AJ934" s="507"/>
      <c r="AK934" s="506"/>
      <c r="AL934" s="506"/>
      <c r="AM934" s="506"/>
      <c r="AN934" s="506"/>
      <c r="AO934" s="506"/>
      <c r="AP934" s="506"/>
      <c r="AQ934" s="506"/>
      <c r="AR934" s="506"/>
      <c r="AS934" s="506"/>
      <c r="AT934" s="506"/>
      <c r="AU934" s="506"/>
      <c r="AV934" s="506"/>
      <c r="AW934" s="506"/>
      <c r="AX934" s="507"/>
      <c r="AY934" s="506"/>
      <c r="AZ934" s="506"/>
      <c r="BA934" s="506"/>
      <c r="BB934" s="506"/>
      <c r="BC934" s="506"/>
      <c r="BD934" s="506"/>
      <c r="BE934" s="506"/>
      <c r="BF934" s="506"/>
      <c r="BG934" s="506"/>
      <c r="BH934" s="506"/>
      <c r="BI934" s="506"/>
      <c r="BJ934" s="506"/>
      <c r="BK934" s="507"/>
      <c r="BL934" s="506"/>
      <c r="BM934" s="506"/>
      <c r="BN934" s="506"/>
      <c r="BO934" s="506"/>
      <c r="BP934" s="506"/>
      <c r="BQ934" s="506"/>
      <c r="BR934" s="506"/>
      <c r="BS934" s="506"/>
      <c r="BT934" s="506"/>
      <c r="BU934" s="506"/>
      <c r="BV934" s="506"/>
      <c r="BW934" s="506"/>
      <c r="BX934" s="506"/>
      <c r="BZ934" s="506"/>
      <c r="CA934" s="506"/>
      <c r="CD934" s="506"/>
      <c r="CE934" s="506"/>
    </row>
    <row r="935" spans="1:83" ht="11.25" customHeight="1">
      <c r="A935" s="506"/>
      <c r="B935" s="507"/>
      <c r="C935" s="507"/>
      <c r="D935" s="507"/>
      <c r="E935" s="506"/>
      <c r="F935" s="506"/>
      <c r="G935" s="506"/>
      <c r="H935" s="507"/>
      <c r="I935" s="506"/>
      <c r="J935" s="506"/>
      <c r="K935" s="506"/>
      <c r="L935" s="506"/>
      <c r="M935" s="506"/>
      <c r="N935" s="506"/>
      <c r="O935" s="506"/>
      <c r="P935" s="506"/>
      <c r="Q935" s="506"/>
      <c r="R935" s="506"/>
      <c r="S935" s="506"/>
      <c r="T935" s="506"/>
      <c r="U935" s="506"/>
      <c r="V935" s="506"/>
      <c r="W935" s="506"/>
      <c r="X935" s="506"/>
      <c r="Y935" s="506"/>
      <c r="Z935" s="506"/>
      <c r="AA935" s="506"/>
      <c r="AB935" s="506"/>
      <c r="AC935" s="506"/>
      <c r="AD935" s="506"/>
      <c r="AE935" s="506"/>
      <c r="AF935" s="506"/>
      <c r="AG935" s="506"/>
      <c r="AH935" s="506"/>
      <c r="AI935" s="506"/>
      <c r="AJ935" s="507"/>
      <c r="AK935" s="506"/>
      <c r="AL935" s="506"/>
      <c r="AM935" s="506"/>
      <c r="AN935" s="506"/>
      <c r="AO935" s="506"/>
      <c r="AP935" s="506"/>
      <c r="AQ935" s="506"/>
      <c r="AR935" s="506"/>
      <c r="AS935" s="506"/>
      <c r="AT935" s="506"/>
      <c r="AU935" s="506"/>
      <c r="AV935" s="506"/>
      <c r="AW935" s="506"/>
      <c r="AX935" s="507"/>
      <c r="AY935" s="506"/>
      <c r="AZ935" s="506"/>
      <c r="BA935" s="506"/>
      <c r="BB935" s="506"/>
      <c r="BC935" s="506"/>
      <c r="BD935" s="506"/>
      <c r="BE935" s="506"/>
      <c r="BF935" s="506"/>
      <c r="BG935" s="506"/>
      <c r="BH935" s="506"/>
      <c r="BI935" s="506"/>
      <c r="BJ935" s="506"/>
      <c r="BK935" s="507"/>
      <c r="BL935" s="506"/>
      <c r="BM935" s="506"/>
      <c r="BN935" s="506"/>
      <c r="BO935" s="506"/>
      <c r="BP935" s="506"/>
      <c r="BQ935" s="506"/>
      <c r="BR935" s="506"/>
      <c r="BS935" s="506"/>
      <c r="BT935" s="506"/>
      <c r="BU935" s="506"/>
      <c r="BV935" s="506"/>
      <c r="BW935" s="506"/>
      <c r="BX935" s="506"/>
      <c r="BZ935" s="506"/>
      <c r="CA935" s="506"/>
      <c r="CD935" s="506"/>
      <c r="CE935" s="506"/>
    </row>
    <row r="936" spans="1:83" ht="11.25" customHeight="1">
      <c r="A936" s="506"/>
      <c r="B936" s="507"/>
      <c r="C936" s="507"/>
      <c r="D936" s="507"/>
      <c r="E936" s="506"/>
      <c r="F936" s="506"/>
      <c r="G936" s="506"/>
      <c r="H936" s="507"/>
      <c r="I936" s="506"/>
      <c r="J936" s="506"/>
      <c r="K936" s="506"/>
      <c r="L936" s="506"/>
      <c r="M936" s="506"/>
      <c r="N936" s="506"/>
      <c r="O936" s="506"/>
      <c r="P936" s="506"/>
      <c r="Q936" s="506"/>
      <c r="R936" s="506"/>
      <c r="S936" s="506"/>
      <c r="T936" s="506"/>
      <c r="U936" s="506"/>
      <c r="V936" s="506"/>
      <c r="W936" s="506"/>
      <c r="X936" s="506"/>
      <c r="Y936" s="506"/>
      <c r="Z936" s="506"/>
      <c r="AA936" s="506"/>
      <c r="AB936" s="506"/>
      <c r="AC936" s="506"/>
      <c r="AD936" s="506"/>
      <c r="AE936" s="506"/>
      <c r="AF936" s="506"/>
      <c r="AG936" s="506"/>
      <c r="AH936" s="506"/>
      <c r="AI936" s="506"/>
      <c r="AJ936" s="507"/>
      <c r="AK936" s="506"/>
      <c r="AL936" s="506"/>
      <c r="AM936" s="506"/>
      <c r="AN936" s="506"/>
      <c r="AO936" s="506"/>
      <c r="AP936" s="506"/>
      <c r="AQ936" s="506"/>
      <c r="AR936" s="506"/>
      <c r="AS936" s="506"/>
      <c r="AT936" s="506"/>
      <c r="AU936" s="506"/>
      <c r="AV936" s="506"/>
      <c r="AW936" s="506"/>
      <c r="AX936" s="507"/>
      <c r="AY936" s="506"/>
      <c r="AZ936" s="506"/>
      <c r="BA936" s="506"/>
      <c r="BB936" s="506"/>
      <c r="BC936" s="506"/>
      <c r="BD936" s="506"/>
      <c r="BE936" s="506"/>
      <c r="BF936" s="506"/>
      <c r="BG936" s="506"/>
      <c r="BH936" s="506"/>
      <c r="BI936" s="506"/>
      <c r="BJ936" s="506"/>
      <c r="BK936" s="507"/>
      <c r="BL936" s="506"/>
      <c r="BM936" s="506"/>
      <c r="BN936" s="506"/>
      <c r="BO936" s="506"/>
      <c r="BP936" s="506"/>
      <c r="BQ936" s="506"/>
      <c r="BR936" s="506"/>
      <c r="BS936" s="506"/>
      <c r="BT936" s="506"/>
      <c r="BU936" s="506"/>
      <c r="BV936" s="506"/>
      <c r="BW936" s="506"/>
      <c r="BX936" s="506"/>
      <c r="BZ936" s="506"/>
      <c r="CA936" s="506"/>
      <c r="CD936" s="506"/>
      <c r="CE936" s="506"/>
    </row>
    <row r="937" spans="1:83" ht="11.25" customHeight="1">
      <c r="A937" s="506"/>
      <c r="B937" s="507"/>
      <c r="C937" s="507"/>
      <c r="D937" s="507"/>
      <c r="E937" s="506"/>
      <c r="F937" s="506"/>
      <c r="G937" s="506"/>
      <c r="H937" s="507"/>
      <c r="I937" s="506"/>
      <c r="J937" s="506"/>
      <c r="K937" s="506"/>
      <c r="L937" s="506"/>
      <c r="M937" s="506"/>
      <c r="N937" s="506"/>
      <c r="O937" s="506"/>
      <c r="P937" s="506"/>
      <c r="Q937" s="506"/>
      <c r="R937" s="506"/>
      <c r="S937" s="506"/>
      <c r="T937" s="506"/>
      <c r="U937" s="506"/>
      <c r="V937" s="506"/>
      <c r="W937" s="506"/>
      <c r="X937" s="506"/>
      <c r="Y937" s="506"/>
      <c r="Z937" s="506"/>
      <c r="AA937" s="506"/>
      <c r="AB937" s="506"/>
      <c r="AC937" s="506"/>
      <c r="AD937" s="506"/>
      <c r="AE937" s="506"/>
      <c r="AF937" s="506"/>
      <c r="AG937" s="506"/>
      <c r="AH937" s="506"/>
      <c r="AI937" s="506"/>
      <c r="AJ937" s="507"/>
      <c r="AK937" s="506"/>
      <c r="AL937" s="506"/>
      <c r="AM937" s="506"/>
      <c r="AN937" s="506"/>
      <c r="AO937" s="506"/>
      <c r="AP937" s="506"/>
      <c r="AQ937" s="506"/>
      <c r="AR937" s="506"/>
      <c r="AS937" s="506"/>
      <c r="AT937" s="506"/>
      <c r="AU937" s="506"/>
      <c r="AV937" s="506"/>
      <c r="AW937" s="506"/>
      <c r="AX937" s="507"/>
      <c r="AY937" s="506"/>
      <c r="AZ937" s="506"/>
      <c r="BA937" s="506"/>
      <c r="BB937" s="506"/>
      <c r="BC937" s="506"/>
      <c r="BD937" s="506"/>
      <c r="BE937" s="506"/>
      <c r="BF937" s="506"/>
      <c r="BG937" s="506"/>
      <c r="BH937" s="506"/>
      <c r="BI937" s="506"/>
      <c r="BJ937" s="506"/>
      <c r="BK937" s="507"/>
      <c r="BL937" s="506"/>
      <c r="BM937" s="506"/>
      <c r="BN937" s="506"/>
      <c r="BO937" s="506"/>
      <c r="BP937" s="506"/>
      <c r="BQ937" s="506"/>
      <c r="BR937" s="506"/>
      <c r="BS937" s="506"/>
      <c r="BT937" s="506"/>
      <c r="BU937" s="506"/>
      <c r="BV937" s="506"/>
      <c r="BW937" s="506"/>
      <c r="BX937" s="506"/>
      <c r="BZ937" s="506"/>
      <c r="CA937" s="506"/>
      <c r="CD937" s="506"/>
      <c r="CE937" s="506"/>
    </row>
    <row r="938" spans="1:83" ht="11.25" customHeight="1">
      <c r="A938" s="506"/>
      <c r="B938" s="507"/>
      <c r="C938" s="507"/>
      <c r="D938" s="507"/>
      <c r="E938" s="506"/>
      <c r="F938" s="506"/>
      <c r="G938" s="506"/>
      <c r="H938" s="507"/>
      <c r="I938" s="506"/>
      <c r="J938" s="506"/>
      <c r="K938" s="506"/>
      <c r="L938" s="506"/>
      <c r="M938" s="506"/>
      <c r="N938" s="506"/>
      <c r="O938" s="506"/>
      <c r="P938" s="506"/>
      <c r="Q938" s="506"/>
      <c r="R938" s="506"/>
      <c r="S938" s="506"/>
      <c r="T938" s="506"/>
      <c r="U938" s="506"/>
      <c r="V938" s="506"/>
      <c r="W938" s="506"/>
      <c r="X938" s="506"/>
      <c r="Y938" s="506"/>
      <c r="Z938" s="506"/>
      <c r="AA938" s="506"/>
      <c r="AB938" s="506"/>
      <c r="AC938" s="506"/>
      <c r="AD938" s="506"/>
      <c r="AE938" s="506"/>
      <c r="AF938" s="506"/>
      <c r="AG938" s="506"/>
      <c r="AH938" s="506"/>
      <c r="AI938" s="506"/>
      <c r="AJ938" s="507"/>
      <c r="AK938" s="506"/>
      <c r="AL938" s="506"/>
      <c r="AM938" s="506"/>
      <c r="AN938" s="506"/>
      <c r="AO938" s="506"/>
      <c r="AP938" s="506"/>
      <c r="AQ938" s="506"/>
      <c r="AR938" s="506"/>
      <c r="AS938" s="506"/>
      <c r="AT938" s="506"/>
      <c r="AU938" s="506"/>
      <c r="AV938" s="506"/>
      <c r="AW938" s="506"/>
      <c r="AX938" s="507"/>
      <c r="AY938" s="506"/>
      <c r="AZ938" s="506"/>
      <c r="BA938" s="506"/>
      <c r="BB938" s="506"/>
      <c r="BC938" s="506"/>
      <c r="BD938" s="506"/>
      <c r="BE938" s="506"/>
      <c r="BF938" s="506"/>
      <c r="BG938" s="506"/>
      <c r="BH938" s="506"/>
      <c r="BI938" s="506"/>
      <c r="BJ938" s="506"/>
      <c r="BK938" s="507"/>
      <c r="BL938" s="506"/>
      <c r="BM938" s="506"/>
      <c r="BN938" s="506"/>
      <c r="BO938" s="506"/>
      <c r="BP938" s="506"/>
      <c r="BQ938" s="506"/>
      <c r="BR938" s="506"/>
      <c r="BS938" s="506"/>
      <c r="BT938" s="506"/>
      <c r="BU938" s="506"/>
      <c r="BV938" s="506"/>
      <c r="BW938" s="506"/>
      <c r="BX938" s="506"/>
      <c r="BZ938" s="506"/>
      <c r="CA938" s="506"/>
      <c r="CD938" s="506"/>
      <c r="CE938" s="506"/>
    </row>
    <row r="939" spans="1:83" ht="11.25" customHeight="1">
      <c r="A939" s="506"/>
      <c r="B939" s="507"/>
      <c r="C939" s="507"/>
      <c r="D939" s="507"/>
      <c r="E939" s="506"/>
      <c r="F939" s="506"/>
      <c r="G939" s="506"/>
      <c r="H939" s="507"/>
      <c r="I939" s="506"/>
      <c r="J939" s="506"/>
      <c r="K939" s="506"/>
      <c r="L939" s="506"/>
      <c r="M939" s="506"/>
      <c r="N939" s="506"/>
      <c r="O939" s="506"/>
      <c r="P939" s="506"/>
      <c r="Q939" s="506"/>
      <c r="R939" s="506"/>
      <c r="S939" s="506"/>
      <c r="T939" s="506"/>
      <c r="U939" s="506"/>
      <c r="V939" s="506"/>
      <c r="W939" s="506"/>
      <c r="X939" s="506"/>
      <c r="Y939" s="506"/>
      <c r="Z939" s="506"/>
      <c r="AA939" s="506"/>
      <c r="AB939" s="506"/>
      <c r="AC939" s="506"/>
      <c r="AD939" s="506"/>
      <c r="AE939" s="506"/>
      <c r="AF939" s="506"/>
      <c r="AG939" s="506"/>
      <c r="AH939" s="506"/>
      <c r="AI939" s="506"/>
      <c r="AJ939" s="507"/>
      <c r="AK939" s="506"/>
      <c r="AL939" s="506"/>
      <c r="AM939" s="506"/>
      <c r="AN939" s="506"/>
      <c r="AO939" s="506"/>
      <c r="AP939" s="506"/>
      <c r="AQ939" s="506"/>
      <c r="AR939" s="506"/>
      <c r="AS939" s="506"/>
      <c r="AT939" s="506"/>
      <c r="AU939" s="506"/>
      <c r="AV939" s="506"/>
      <c r="AW939" s="506"/>
      <c r="AX939" s="507"/>
      <c r="AY939" s="506"/>
      <c r="AZ939" s="506"/>
      <c r="BA939" s="506"/>
      <c r="BB939" s="506"/>
      <c r="BC939" s="506"/>
      <c r="BD939" s="506"/>
      <c r="BE939" s="506"/>
      <c r="BF939" s="506"/>
      <c r="BG939" s="506"/>
      <c r="BH939" s="506"/>
      <c r="BI939" s="506"/>
      <c r="BJ939" s="506"/>
      <c r="BK939" s="507"/>
      <c r="BL939" s="506"/>
      <c r="BM939" s="506"/>
      <c r="BN939" s="506"/>
      <c r="BO939" s="506"/>
      <c r="BP939" s="506"/>
      <c r="BQ939" s="506"/>
      <c r="BR939" s="506"/>
      <c r="BS939" s="506"/>
      <c r="BT939" s="506"/>
      <c r="BU939" s="506"/>
      <c r="BV939" s="506"/>
      <c r="BW939" s="506"/>
      <c r="BX939" s="506"/>
      <c r="BZ939" s="506"/>
      <c r="CA939" s="506"/>
      <c r="CD939" s="506"/>
      <c r="CE939" s="506"/>
    </row>
    <row r="940" spans="1:83" ht="11.25" customHeight="1">
      <c r="A940" s="506"/>
      <c r="B940" s="507"/>
      <c r="C940" s="507"/>
      <c r="D940" s="507"/>
      <c r="E940" s="506"/>
      <c r="F940" s="506"/>
      <c r="G940" s="506"/>
      <c r="H940" s="507"/>
      <c r="I940" s="506"/>
      <c r="J940" s="506"/>
      <c r="K940" s="506"/>
      <c r="L940" s="506"/>
      <c r="M940" s="506"/>
      <c r="N940" s="506"/>
      <c r="O940" s="506"/>
      <c r="P940" s="506"/>
      <c r="Q940" s="506"/>
      <c r="R940" s="506"/>
      <c r="S940" s="506"/>
      <c r="T940" s="506"/>
      <c r="U940" s="506"/>
      <c r="V940" s="506"/>
      <c r="W940" s="506"/>
      <c r="X940" s="506"/>
      <c r="Y940" s="506"/>
      <c r="Z940" s="506"/>
      <c r="AA940" s="506"/>
      <c r="AB940" s="506"/>
      <c r="AC940" s="506"/>
      <c r="AD940" s="506"/>
      <c r="AE940" s="506"/>
      <c r="AF940" s="506"/>
      <c r="AG940" s="506"/>
      <c r="AH940" s="506"/>
      <c r="AI940" s="506"/>
      <c r="AJ940" s="507"/>
      <c r="AK940" s="506"/>
      <c r="AL940" s="506"/>
      <c r="AM940" s="506"/>
      <c r="AN940" s="506"/>
      <c r="AO940" s="506"/>
      <c r="AP940" s="506"/>
      <c r="AQ940" s="506"/>
      <c r="AR940" s="506"/>
      <c r="AS940" s="506"/>
      <c r="AT940" s="506"/>
      <c r="AU940" s="506"/>
      <c r="AV940" s="506"/>
      <c r="AW940" s="506"/>
      <c r="AX940" s="507"/>
      <c r="AY940" s="506"/>
      <c r="AZ940" s="506"/>
      <c r="BA940" s="506"/>
      <c r="BB940" s="506"/>
      <c r="BC940" s="506"/>
      <c r="BD940" s="506"/>
      <c r="BE940" s="506"/>
      <c r="BF940" s="506"/>
      <c r="BG940" s="506"/>
      <c r="BH940" s="506"/>
      <c r="BI940" s="506"/>
      <c r="BJ940" s="506"/>
      <c r="BK940" s="507"/>
      <c r="BL940" s="506"/>
      <c r="BM940" s="506"/>
      <c r="BN940" s="506"/>
      <c r="BO940" s="506"/>
      <c r="BP940" s="506"/>
      <c r="BQ940" s="506"/>
      <c r="BR940" s="506"/>
      <c r="BS940" s="506"/>
      <c r="BT940" s="506"/>
      <c r="BU940" s="506"/>
      <c r="BV940" s="506"/>
      <c r="BW940" s="506"/>
      <c r="BX940" s="506"/>
      <c r="BZ940" s="506"/>
      <c r="CA940" s="506"/>
      <c r="CD940" s="506"/>
      <c r="CE940" s="506"/>
    </row>
    <row r="941" spans="1:83" ht="11.25" customHeight="1">
      <c r="A941" s="506"/>
      <c r="B941" s="507"/>
      <c r="C941" s="507"/>
      <c r="D941" s="507"/>
      <c r="E941" s="506"/>
      <c r="F941" s="506"/>
      <c r="G941" s="506"/>
      <c r="H941" s="507"/>
      <c r="I941" s="506"/>
      <c r="J941" s="506"/>
      <c r="K941" s="506"/>
      <c r="L941" s="506"/>
      <c r="M941" s="506"/>
      <c r="N941" s="506"/>
      <c r="O941" s="506"/>
      <c r="P941" s="506"/>
      <c r="Q941" s="506"/>
      <c r="R941" s="506"/>
      <c r="S941" s="506"/>
      <c r="T941" s="506"/>
      <c r="U941" s="506"/>
      <c r="V941" s="506"/>
      <c r="W941" s="506"/>
      <c r="X941" s="506"/>
      <c r="Y941" s="506"/>
      <c r="Z941" s="506"/>
      <c r="AA941" s="506"/>
      <c r="AB941" s="506"/>
      <c r="AC941" s="506"/>
      <c r="AD941" s="506"/>
      <c r="AE941" s="506"/>
      <c r="AF941" s="506"/>
      <c r="AG941" s="506"/>
      <c r="AH941" s="506"/>
      <c r="AI941" s="506"/>
      <c r="AJ941" s="507"/>
      <c r="AK941" s="506"/>
      <c r="AL941" s="506"/>
      <c r="AM941" s="506"/>
      <c r="AN941" s="506"/>
      <c r="AO941" s="506"/>
      <c r="AP941" s="506"/>
      <c r="AQ941" s="506"/>
      <c r="AR941" s="506"/>
      <c r="AS941" s="506"/>
      <c r="AT941" s="506"/>
      <c r="AU941" s="506"/>
      <c r="AV941" s="506"/>
      <c r="AW941" s="506"/>
      <c r="AX941" s="507"/>
      <c r="AY941" s="506"/>
      <c r="AZ941" s="506"/>
      <c r="BA941" s="506"/>
      <c r="BB941" s="506"/>
      <c r="BC941" s="506"/>
      <c r="BD941" s="506"/>
      <c r="BE941" s="506"/>
      <c r="BF941" s="506"/>
      <c r="BG941" s="506"/>
      <c r="BH941" s="506"/>
      <c r="BI941" s="506"/>
      <c r="BJ941" s="506"/>
      <c r="BK941" s="507"/>
      <c r="BL941" s="506"/>
      <c r="BM941" s="506"/>
      <c r="BN941" s="506"/>
      <c r="BO941" s="506"/>
      <c r="BP941" s="506"/>
      <c r="BQ941" s="506"/>
      <c r="BR941" s="506"/>
      <c r="BS941" s="506"/>
      <c r="BT941" s="506"/>
      <c r="BU941" s="506"/>
      <c r="BV941" s="506"/>
      <c r="BW941" s="506"/>
      <c r="BX941" s="506"/>
      <c r="BZ941" s="506"/>
      <c r="CA941" s="506"/>
      <c r="CD941" s="506"/>
      <c r="CE941" s="506"/>
    </row>
    <row r="942" spans="1:83" ht="11.25" customHeight="1">
      <c r="A942" s="506"/>
      <c r="B942" s="507"/>
      <c r="C942" s="507"/>
      <c r="D942" s="507"/>
      <c r="E942" s="506"/>
      <c r="F942" s="506"/>
      <c r="G942" s="506"/>
      <c r="H942" s="507"/>
      <c r="I942" s="506"/>
      <c r="J942" s="506"/>
      <c r="K942" s="506"/>
      <c r="L942" s="506"/>
      <c r="M942" s="506"/>
      <c r="N942" s="506"/>
      <c r="O942" s="506"/>
      <c r="P942" s="506"/>
      <c r="Q942" s="506"/>
      <c r="R942" s="506"/>
      <c r="S942" s="506"/>
      <c r="T942" s="506"/>
      <c r="U942" s="506"/>
      <c r="V942" s="506"/>
      <c r="W942" s="506"/>
      <c r="X942" s="506"/>
      <c r="Y942" s="506"/>
      <c r="Z942" s="506"/>
      <c r="AA942" s="506"/>
      <c r="AB942" s="506"/>
      <c r="AC942" s="506"/>
      <c r="AD942" s="506"/>
      <c r="AE942" s="506"/>
      <c r="AF942" s="506"/>
      <c r="AG942" s="506"/>
      <c r="AH942" s="506"/>
      <c r="AI942" s="506"/>
      <c r="AJ942" s="507"/>
      <c r="AK942" s="506"/>
      <c r="AL942" s="506"/>
      <c r="AM942" s="506"/>
      <c r="AN942" s="506"/>
      <c r="AO942" s="506"/>
      <c r="AP942" s="506"/>
      <c r="AQ942" s="506"/>
      <c r="AR942" s="506"/>
      <c r="AS942" s="506"/>
      <c r="AT942" s="506"/>
      <c r="AU942" s="506"/>
      <c r="AV942" s="506"/>
      <c r="AW942" s="506"/>
      <c r="AX942" s="507"/>
      <c r="AY942" s="506"/>
      <c r="AZ942" s="506"/>
      <c r="BA942" s="506"/>
      <c r="BB942" s="506"/>
      <c r="BC942" s="506"/>
      <c r="BD942" s="506"/>
      <c r="BE942" s="506"/>
      <c r="BF942" s="506"/>
      <c r="BG942" s="506"/>
      <c r="BH942" s="506"/>
      <c r="BI942" s="506"/>
      <c r="BJ942" s="506"/>
      <c r="BK942" s="507"/>
      <c r="BL942" s="506"/>
      <c r="BM942" s="506"/>
      <c r="BN942" s="506"/>
      <c r="BO942" s="506"/>
      <c r="BP942" s="506"/>
      <c r="BQ942" s="506"/>
      <c r="BR942" s="506"/>
      <c r="BS942" s="506"/>
      <c r="BT942" s="506"/>
      <c r="BU942" s="506"/>
      <c r="BV942" s="506"/>
      <c r="BW942" s="506"/>
      <c r="BX942" s="506"/>
      <c r="BZ942" s="506"/>
      <c r="CA942" s="506"/>
      <c r="CD942" s="506"/>
      <c r="CE942" s="506"/>
    </row>
    <row r="943" spans="1:83" ht="11.25" customHeight="1">
      <c r="A943" s="506"/>
      <c r="B943" s="507"/>
      <c r="C943" s="507"/>
      <c r="D943" s="507"/>
      <c r="E943" s="506"/>
      <c r="F943" s="506"/>
      <c r="G943" s="506"/>
      <c r="H943" s="507"/>
      <c r="I943" s="506"/>
      <c r="J943" s="506"/>
      <c r="K943" s="506"/>
      <c r="L943" s="506"/>
      <c r="M943" s="506"/>
      <c r="N943" s="506"/>
      <c r="O943" s="506"/>
      <c r="P943" s="506"/>
      <c r="Q943" s="506"/>
      <c r="R943" s="506"/>
      <c r="S943" s="506"/>
      <c r="T943" s="506"/>
      <c r="U943" s="506"/>
      <c r="V943" s="506"/>
      <c r="W943" s="506"/>
      <c r="X943" s="506"/>
      <c r="Y943" s="506"/>
      <c r="Z943" s="506"/>
      <c r="AA943" s="506"/>
      <c r="AB943" s="506"/>
      <c r="AC943" s="506"/>
      <c r="AD943" s="506"/>
      <c r="AE943" s="506"/>
      <c r="AF943" s="506"/>
      <c r="AG943" s="506"/>
      <c r="AH943" s="506"/>
      <c r="AI943" s="506"/>
      <c r="AJ943" s="507"/>
      <c r="AK943" s="506"/>
      <c r="AL943" s="506"/>
      <c r="AM943" s="506"/>
      <c r="AN943" s="506"/>
      <c r="AO943" s="506"/>
      <c r="AP943" s="506"/>
      <c r="AQ943" s="506"/>
      <c r="AR943" s="506"/>
      <c r="AS943" s="506"/>
      <c r="AT943" s="506"/>
      <c r="AU943" s="506"/>
      <c r="AV943" s="506"/>
      <c r="AW943" s="506"/>
      <c r="AX943" s="507"/>
      <c r="AY943" s="506"/>
      <c r="AZ943" s="506"/>
      <c r="BA943" s="506"/>
      <c r="BB943" s="506"/>
      <c r="BC943" s="506"/>
      <c r="BD943" s="506"/>
      <c r="BE943" s="506"/>
      <c r="BF943" s="506"/>
      <c r="BG943" s="506"/>
      <c r="BH943" s="506"/>
      <c r="BI943" s="506"/>
      <c r="BJ943" s="506"/>
      <c r="BK943" s="507"/>
      <c r="BL943" s="506"/>
      <c r="BM943" s="506"/>
      <c r="BN943" s="506"/>
      <c r="BO943" s="506"/>
      <c r="BP943" s="506"/>
      <c r="BQ943" s="506"/>
      <c r="BR943" s="506"/>
      <c r="BS943" s="506"/>
      <c r="BT943" s="506"/>
      <c r="BU943" s="506"/>
      <c r="BV943" s="506"/>
      <c r="BW943" s="506"/>
      <c r="BX943" s="506"/>
      <c r="BZ943" s="506"/>
      <c r="CA943" s="506"/>
      <c r="CD943" s="506"/>
      <c r="CE943" s="506"/>
    </row>
    <row r="944" spans="1:83" ht="11.25" customHeight="1">
      <c r="A944" s="506"/>
      <c r="B944" s="507"/>
      <c r="C944" s="507"/>
      <c r="D944" s="507"/>
      <c r="E944" s="506"/>
      <c r="F944" s="506"/>
      <c r="G944" s="506"/>
      <c r="H944" s="507"/>
      <c r="I944" s="506"/>
      <c r="J944" s="506"/>
      <c r="K944" s="506"/>
      <c r="L944" s="506"/>
      <c r="M944" s="506"/>
      <c r="N944" s="506"/>
      <c r="O944" s="506"/>
      <c r="P944" s="506"/>
      <c r="Q944" s="506"/>
      <c r="R944" s="506"/>
      <c r="S944" s="506"/>
      <c r="T944" s="506"/>
      <c r="U944" s="506"/>
      <c r="V944" s="506"/>
      <c r="W944" s="506"/>
      <c r="X944" s="506"/>
      <c r="Y944" s="506"/>
      <c r="Z944" s="506"/>
      <c r="AA944" s="506"/>
      <c r="AB944" s="506"/>
      <c r="AC944" s="506"/>
      <c r="AD944" s="506"/>
      <c r="AE944" s="506"/>
      <c r="AF944" s="506"/>
      <c r="AG944" s="506"/>
      <c r="AH944" s="506"/>
      <c r="AI944" s="506"/>
      <c r="AJ944" s="507"/>
      <c r="AK944" s="506"/>
      <c r="AL944" s="506"/>
      <c r="AM944" s="506"/>
      <c r="AN944" s="506"/>
      <c r="AO944" s="506"/>
      <c r="AP944" s="506"/>
      <c r="AQ944" s="506"/>
      <c r="AR944" s="506"/>
      <c r="AS944" s="506"/>
      <c r="AT944" s="506"/>
      <c r="AU944" s="506"/>
      <c r="AV944" s="506"/>
      <c r="AW944" s="506"/>
      <c r="AX944" s="507"/>
      <c r="AY944" s="506"/>
      <c r="AZ944" s="506"/>
      <c r="BA944" s="506"/>
      <c r="BB944" s="506"/>
      <c r="BC944" s="506"/>
      <c r="BD944" s="506"/>
      <c r="BE944" s="506"/>
      <c r="BF944" s="506"/>
      <c r="BG944" s="506"/>
      <c r="BH944" s="506"/>
      <c r="BI944" s="506"/>
      <c r="BJ944" s="506"/>
      <c r="BK944" s="507"/>
      <c r="BL944" s="506"/>
      <c r="BM944" s="506"/>
      <c r="BN944" s="506"/>
      <c r="BO944" s="506"/>
      <c r="BP944" s="506"/>
      <c r="BQ944" s="506"/>
      <c r="BR944" s="506"/>
      <c r="BS944" s="506"/>
      <c r="BT944" s="506"/>
      <c r="BU944" s="506"/>
      <c r="BV944" s="506"/>
      <c r="BW944" s="506"/>
      <c r="BX944" s="506"/>
      <c r="BZ944" s="506"/>
      <c r="CA944" s="506"/>
      <c r="CD944" s="506"/>
      <c r="CE944" s="506"/>
    </row>
    <row r="945" spans="1:83" ht="11.25" customHeight="1">
      <c r="A945" s="506"/>
      <c r="B945" s="507"/>
      <c r="C945" s="507"/>
      <c r="D945" s="507"/>
      <c r="E945" s="506"/>
      <c r="F945" s="506"/>
      <c r="G945" s="506"/>
      <c r="H945" s="507"/>
      <c r="I945" s="506"/>
      <c r="J945" s="506"/>
      <c r="K945" s="506"/>
      <c r="L945" s="506"/>
      <c r="M945" s="506"/>
      <c r="N945" s="506"/>
      <c r="O945" s="506"/>
      <c r="P945" s="506"/>
      <c r="Q945" s="506"/>
      <c r="R945" s="506"/>
      <c r="S945" s="506"/>
      <c r="T945" s="506"/>
      <c r="U945" s="506"/>
      <c r="V945" s="506"/>
      <c r="W945" s="506"/>
      <c r="X945" s="506"/>
      <c r="Y945" s="506"/>
      <c r="Z945" s="506"/>
      <c r="AA945" s="506"/>
      <c r="AB945" s="506"/>
      <c r="AC945" s="506"/>
      <c r="AD945" s="506"/>
      <c r="AE945" s="506"/>
      <c r="AF945" s="506"/>
      <c r="AG945" s="506"/>
      <c r="AH945" s="506"/>
      <c r="AI945" s="506"/>
      <c r="AJ945" s="507"/>
      <c r="AK945" s="506"/>
      <c r="AL945" s="506"/>
      <c r="AM945" s="506"/>
      <c r="AN945" s="506"/>
      <c r="AO945" s="506"/>
      <c r="AP945" s="506"/>
      <c r="AQ945" s="506"/>
      <c r="AR945" s="506"/>
      <c r="AS945" s="506"/>
      <c r="AT945" s="506"/>
      <c r="AU945" s="506"/>
      <c r="AV945" s="506"/>
      <c r="AW945" s="506"/>
      <c r="AX945" s="507"/>
      <c r="AY945" s="506"/>
      <c r="AZ945" s="506"/>
      <c r="BA945" s="506"/>
      <c r="BB945" s="506"/>
      <c r="BC945" s="506"/>
      <c r="BD945" s="506"/>
      <c r="BE945" s="506"/>
      <c r="BF945" s="506"/>
      <c r="BG945" s="506"/>
      <c r="BH945" s="506"/>
      <c r="BI945" s="506"/>
      <c r="BJ945" s="506"/>
      <c r="BK945" s="507"/>
      <c r="BL945" s="506"/>
      <c r="BM945" s="506"/>
      <c r="BN945" s="506"/>
      <c r="BO945" s="506"/>
      <c r="BP945" s="506"/>
      <c r="BQ945" s="506"/>
      <c r="BR945" s="506"/>
      <c r="BS945" s="506"/>
      <c r="BT945" s="506"/>
      <c r="BU945" s="506"/>
      <c r="BV945" s="506"/>
      <c r="BW945" s="506"/>
      <c r="BX945" s="506"/>
      <c r="BZ945" s="506"/>
      <c r="CA945" s="506"/>
      <c r="CD945" s="506"/>
      <c r="CE945" s="506"/>
    </row>
    <row r="946" spans="1:83" ht="11.25" customHeight="1">
      <c r="A946" s="506"/>
      <c r="B946" s="507"/>
      <c r="C946" s="507"/>
      <c r="D946" s="507"/>
      <c r="E946" s="506"/>
      <c r="F946" s="506"/>
      <c r="G946" s="506"/>
      <c r="H946" s="507"/>
      <c r="I946" s="506"/>
      <c r="J946" s="506"/>
      <c r="K946" s="506"/>
      <c r="L946" s="506"/>
      <c r="M946" s="506"/>
      <c r="N946" s="506"/>
      <c r="O946" s="506"/>
      <c r="P946" s="506"/>
      <c r="Q946" s="506"/>
      <c r="R946" s="506"/>
      <c r="S946" s="506"/>
      <c r="T946" s="506"/>
      <c r="U946" s="506"/>
      <c r="V946" s="506"/>
      <c r="W946" s="506"/>
      <c r="X946" s="506"/>
      <c r="Y946" s="506"/>
      <c r="Z946" s="506"/>
      <c r="AA946" s="506"/>
      <c r="AB946" s="506"/>
      <c r="AC946" s="506"/>
      <c r="AD946" s="506"/>
      <c r="AE946" s="506"/>
      <c r="AF946" s="506"/>
      <c r="AG946" s="506"/>
      <c r="AH946" s="506"/>
      <c r="AI946" s="506"/>
      <c r="AJ946" s="507"/>
      <c r="AK946" s="506"/>
      <c r="AL946" s="506"/>
      <c r="AM946" s="506"/>
      <c r="AN946" s="506"/>
      <c r="AO946" s="506"/>
      <c r="AP946" s="506"/>
      <c r="AQ946" s="506"/>
      <c r="AR946" s="506"/>
      <c r="AS946" s="506"/>
      <c r="AT946" s="506"/>
      <c r="AU946" s="506"/>
      <c r="AV946" s="506"/>
      <c r="AW946" s="506"/>
      <c r="AX946" s="507"/>
      <c r="AY946" s="506"/>
      <c r="AZ946" s="506"/>
      <c r="BA946" s="506"/>
      <c r="BB946" s="506"/>
      <c r="BC946" s="506"/>
      <c r="BD946" s="506"/>
      <c r="BE946" s="506"/>
      <c r="BF946" s="506"/>
      <c r="BG946" s="506"/>
      <c r="BH946" s="506"/>
      <c r="BI946" s="506"/>
      <c r="BJ946" s="506"/>
      <c r="BK946" s="507"/>
      <c r="BL946" s="506"/>
      <c r="BM946" s="506"/>
      <c r="BN946" s="506"/>
      <c r="BO946" s="506"/>
      <c r="BP946" s="506"/>
      <c r="BQ946" s="506"/>
      <c r="BR946" s="506"/>
      <c r="BS946" s="506"/>
      <c r="BT946" s="506"/>
      <c r="BU946" s="506"/>
      <c r="BV946" s="506"/>
      <c r="BW946" s="506"/>
      <c r="BX946" s="506"/>
      <c r="BZ946" s="506"/>
      <c r="CA946" s="506"/>
      <c r="CD946" s="506"/>
      <c r="CE946" s="506"/>
    </row>
    <row r="947" spans="1:83" ht="11.25" customHeight="1">
      <c r="A947" s="506"/>
      <c r="B947" s="507"/>
      <c r="C947" s="507"/>
      <c r="D947" s="507"/>
      <c r="E947" s="506"/>
      <c r="F947" s="506"/>
      <c r="G947" s="506"/>
      <c r="H947" s="507"/>
      <c r="I947" s="506"/>
      <c r="J947" s="506"/>
      <c r="K947" s="506"/>
      <c r="L947" s="506"/>
      <c r="M947" s="506"/>
      <c r="N947" s="506"/>
      <c r="O947" s="506"/>
      <c r="P947" s="506"/>
      <c r="Q947" s="506"/>
      <c r="R947" s="506"/>
      <c r="S947" s="506"/>
      <c r="T947" s="506"/>
      <c r="U947" s="506"/>
      <c r="V947" s="506"/>
      <c r="W947" s="506"/>
      <c r="X947" s="506"/>
      <c r="Y947" s="506"/>
      <c r="Z947" s="506"/>
      <c r="AA947" s="506"/>
      <c r="AB947" s="506"/>
      <c r="AC947" s="506"/>
      <c r="AD947" s="506"/>
      <c r="AE947" s="506"/>
      <c r="AF947" s="506"/>
      <c r="AG947" s="506"/>
      <c r="AH947" s="506"/>
      <c r="AI947" s="506"/>
      <c r="AJ947" s="507"/>
      <c r="AK947" s="506"/>
      <c r="AL947" s="506"/>
      <c r="AM947" s="506"/>
      <c r="AN947" s="506"/>
      <c r="AO947" s="506"/>
      <c r="AP947" s="506"/>
      <c r="AQ947" s="506"/>
      <c r="AR947" s="506"/>
      <c r="AS947" s="506"/>
      <c r="AT947" s="506"/>
      <c r="AU947" s="506"/>
      <c r="AV947" s="506"/>
      <c r="AW947" s="506"/>
      <c r="AX947" s="507"/>
      <c r="AY947" s="506"/>
      <c r="AZ947" s="506"/>
      <c r="BA947" s="506"/>
      <c r="BB947" s="506"/>
      <c r="BC947" s="506"/>
      <c r="BD947" s="506"/>
      <c r="BE947" s="506"/>
      <c r="BF947" s="506"/>
      <c r="BG947" s="506"/>
      <c r="BH947" s="506"/>
      <c r="BI947" s="506"/>
      <c r="BJ947" s="506"/>
      <c r="BK947" s="507"/>
      <c r="BL947" s="506"/>
      <c r="BM947" s="506"/>
      <c r="BN947" s="506"/>
      <c r="BO947" s="506"/>
      <c r="BP947" s="506"/>
      <c r="BQ947" s="506"/>
      <c r="BR947" s="506"/>
      <c r="BS947" s="506"/>
      <c r="BT947" s="506"/>
      <c r="BU947" s="506"/>
      <c r="BV947" s="506"/>
      <c r="BW947" s="506"/>
      <c r="BX947" s="506"/>
      <c r="BZ947" s="506"/>
      <c r="CA947" s="506"/>
      <c r="CD947" s="506"/>
      <c r="CE947" s="506"/>
    </row>
    <row r="948" spans="1:83" ht="11.25" customHeight="1">
      <c r="A948" s="506"/>
      <c r="B948" s="507"/>
      <c r="C948" s="507"/>
      <c r="D948" s="507"/>
      <c r="E948" s="506"/>
      <c r="F948" s="506"/>
      <c r="G948" s="506"/>
      <c r="H948" s="507"/>
      <c r="I948" s="506"/>
      <c r="J948" s="506"/>
      <c r="K948" s="506"/>
      <c r="L948" s="506"/>
      <c r="M948" s="506"/>
      <c r="N948" s="506"/>
      <c r="O948" s="506"/>
      <c r="P948" s="506"/>
      <c r="Q948" s="506"/>
      <c r="R948" s="506"/>
      <c r="S948" s="506"/>
      <c r="T948" s="506"/>
      <c r="U948" s="506"/>
      <c r="V948" s="506"/>
      <c r="W948" s="506"/>
      <c r="X948" s="506"/>
      <c r="Y948" s="506"/>
      <c r="Z948" s="506"/>
      <c r="AA948" s="506"/>
      <c r="AB948" s="506"/>
      <c r="AC948" s="506"/>
      <c r="AD948" s="506"/>
      <c r="AE948" s="506"/>
      <c r="AF948" s="506"/>
      <c r="AG948" s="506"/>
      <c r="AH948" s="506"/>
      <c r="AI948" s="506"/>
      <c r="AJ948" s="507"/>
      <c r="AK948" s="506"/>
      <c r="AL948" s="506"/>
      <c r="AM948" s="506"/>
      <c r="AN948" s="506"/>
      <c r="AO948" s="506"/>
      <c r="AP948" s="506"/>
      <c r="AQ948" s="506"/>
      <c r="AR948" s="506"/>
      <c r="AS948" s="506"/>
      <c r="AT948" s="506"/>
      <c r="AU948" s="506"/>
      <c r="AV948" s="506"/>
      <c r="AW948" s="506"/>
      <c r="AX948" s="507"/>
      <c r="AY948" s="506"/>
      <c r="AZ948" s="506"/>
      <c r="BA948" s="506"/>
      <c r="BB948" s="506"/>
      <c r="BC948" s="506"/>
      <c r="BD948" s="506"/>
      <c r="BE948" s="506"/>
      <c r="BF948" s="506"/>
      <c r="BG948" s="506"/>
      <c r="BH948" s="506"/>
      <c r="BI948" s="506"/>
      <c r="BJ948" s="506"/>
      <c r="BK948" s="507"/>
      <c r="BL948" s="506"/>
      <c r="BM948" s="506"/>
      <c r="BN948" s="506"/>
      <c r="BO948" s="506"/>
      <c r="BP948" s="506"/>
      <c r="BQ948" s="506"/>
      <c r="BR948" s="506"/>
      <c r="BS948" s="506"/>
      <c r="BT948" s="506"/>
      <c r="BU948" s="506"/>
      <c r="BV948" s="506"/>
      <c r="BW948" s="506"/>
      <c r="BX948" s="506"/>
      <c r="BZ948" s="506"/>
      <c r="CA948" s="506"/>
      <c r="CD948" s="506"/>
      <c r="CE948" s="506"/>
    </row>
    <row r="949" spans="1:83" ht="11.25" customHeight="1">
      <c r="A949" s="506"/>
      <c r="B949" s="507"/>
      <c r="C949" s="507"/>
      <c r="D949" s="507"/>
      <c r="E949" s="506"/>
      <c r="F949" s="506"/>
      <c r="G949" s="506"/>
      <c r="H949" s="507"/>
      <c r="I949" s="506"/>
      <c r="J949" s="506"/>
      <c r="K949" s="506"/>
      <c r="L949" s="506"/>
      <c r="M949" s="506"/>
      <c r="N949" s="506"/>
      <c r="O949" s="506"/>
      <c r="P949" s="506"/>
      <c r="Q949" s="506"/>
      <c r="R949" s="506"/>
      <c r="S949" s="506"/>
      <c r="T949" s="506"/>
      <c r="U949" s="506"/>
      <c r="V949" s="506"/>
      <c r="W949" s="506"/>
      <c r="X949" s="506"/>
      <c r="Y949" s="506"/>
      <c r="Z949" s="506"/>
      <c r="AA949" s="506"/>
      <c r="AB949" s="506"/>
      <c r="AC949" s="506"/>
      <c r="AD949" s="506"/>
      <c r="AE949" s="506"/>
      <c r="AF949" s="506"/>
      <c r="AG949" s="506"/>
      <c r="AH949" s="506"/>
      <c r="AI949" s="506"/>
      <c r="AJ949" s="507"/>
      <c r="AK949" s="506"/>
      <c r="AL949" s="506"/>
      <c r="AM949" s="506"/>
      <c r="AN949" s="506"/>
      <c r="AO949" s="506"/>
      <c r="AP949" s="506"/>
      <c r="AQ949" s="506"/>
      <c r="AR949" s="506"/>
      <c r="AS949" s="506"/>
      <c r="AT949" s="506"/>
      <c r="AU949" s="506"/>
      <c r="AV949" s="506"/>
      <c r="AW949" s="506"/>
      <c r="AX949" s="507"/>
      <c r="AY949" s="506"/>
      <c r="AZ949" s="506"/>
      <c r="BA949" s="506"/>
      <c r="BB949" s="506"/>
      <c r="BC949" s="506"/>
      <c r="BD949" s="506"/>
      <c r="BE949" s="506"/>
      <c r="BF949" s="506"/>
      <c r="BG949" s="506"/>
      <c r="BH949" s="506"/>
      <c r="BI949" s="506"/>
      <c r="BJ949" s="506"/>
      <c r="BK949" s="507"/>
      <c r="BL949" s="506"/>
      <c r="BM949" s="506"/>
      <c r="BN949" s="506"/>
      <c r="BO949" s="506"/>
      <c r="BP949" s="506"/>
      <c r="BQ949" s="506"/>
      <c r="BR949" s="506"/>
      <c r="BS949" s="506"/>
      <c r="BT949" s="506"/>
      <c r="BU949" s="506"/>
      <c r="BV949" s="506"/>
      <c r="BW949" s="506"/>
      <c r="BX949" s="506"/>
      <c r="BZ949" s="506"/>
      <c r="CA949" s="506"/>
      <c r="CD949" s="506"/>
      <c r="CE949" s="506"/>
    </row>
    <row r="950" spans="1:83" ht="11.25" customHeight="1">
      <c r="A950" s="506"/>
      <c r="B950" s="507"/>
      <c r="C950" s="507"/>
      <c r="D950" s="507"/>
      <c r="E950" s="506"/>
      <c r="F950" s="506"/>
      <c r="G950" s="506"/>
      <c r="H950" s="507"/>
      <c r="I950" s="506"/>
      <c r="J950" s="506"/>
      <c r="K950" s="506"/>
      <c r="L950" s="506"/>
      <c r="M950" s="506"/>
      <c r="N950" s="506"/>
      <c r="O950" s="506"/>
      <c r="P950" s="506"/>
      <c r="Q950" s="506"/>
      <c r="R950" s="506"/>
      <c r="S950" s="506"/>
      <c r="T950" s="506"/>
      <c r="U950" s="506"/>
      <c r="V950" s="506"/>
      <c r="W950" s="506"/>
      <c r="X950" s="506"/>
      <c r="Y950" s="506"/>
      <c r="Z950" s="506"/>
      <c r="AA950" s="506"/>
      <c r="AB950" s="506"/>
      <c r="AC950" s="506"/>
      <c r="AD950" s="506"/>
      <c r="AE950" s="506"/>
      <c r="AF950" s="506"/>
      <c r="AG950" s="506"/>
      <c r="AH950" s="506"/>
      <c r="AI950" s="506"/>
      <c r="AJ950" s="507"/>
      <c r="AK950" s="506"/>
      <c r="AL950" s="506"/>
      <c r="AM950" s="506"/>
      <c r="AN950" s="506"/>
      <c r="AO950" s="506"/>
      <c r="AP950" s="506"/>
      <c r="AQ950" s="506"/>
      <c r="AR950" s="506"/>
      <c r="AS950" s="506"/>
      <c r="AT950" s="506"/>
      <c r="AU950" s="506"/>
      <c r="AV950" s="506"/>
      <c r="AW950" s="506"/>
      <c r="AX950" s="507"/>
      <c r="AY950" s="506"/>
      <c r="AZ950" s="506"/>
      <c r="BA950" s="506"/>
      <c r="BB950" s="506"/>
      <c r="BC950" s="506"/>
      <c r="BD950" s="506"/>
      <c r="BE950" s="506"/>
      <c r="BF950" s="506"/>
      <c r="BG950" s="506"/>
      <c r="BH950" s="506"/>
      <c r="BI950" s="506"/>
      <c r="BJ950" s="506"/>
      <c r="BK950" s="507"/>
      <c r="BL950" s="506"/>
      <c r="BM950" s="506"/>
      <c r="BN950" s="506"/>
      <c r="BO950" s="506"/>
      <c r="BP950" s="506"/>
      <c r="BQ950" s="506"/>
      <c r="BR950" s="506"/>
      <c r="BS950" s="506"/>
      <c r="BT950" s="506"/>
      <c r="BU950" s="506"/>
      <c r="BV950" s="506"/>
      <c r="BW950" s="506"/>
      <c r="BX950" s="506"/>
      <c r="BZ950" s="506"/>
      <c r="CA950" s="506"/>
      <c r="CD950" s="506"/>
      <c r="CE950" s="506"/>
    </row>
    <row r="951" spans="1:83" ht="11.25" customHeight="1">
      <c r="A951" s="506"/>
      <c r="B951" s="507"/>
      <c r="C951" s="507"/>
      <c r="D951" s="507"/>
      <c r="E951" s="506"/>
      <c r="F951" s="506"/>
      <c r="G951" s="506"/>
      <c r="H951" s="507"/>
      <c r="I951" s="506"/>
      <c r="J951" s="506"/>
      <c r="K951" s="506"/>
      <c r="L951" s="506"/>
      <c r="M951" s="506"/>
      <c r="N951" s="506"/>
      <c r="O951" s="506"/>
      <c r="P951" s="506"/>
      <c r="Q951" s="506"/>
      <c r="R951" s="506"/>
      <c r="S951" s="506"/>
      <c r="T951" s="506"/>
      <c r="U951" s="506"/>
      <c r="V951" s="506"/>
      <c r="W951" s="506"/>
      <c r="X951" s="506"/>
      <c r="Y951" s="506"/>
      <c r="Z951" s="506"/>
      <c r="AA951" s="506"/>
      <c r="AB951" s="506"/>
      <c r="AC951" s="506"/>
      <c r="AD951" s="506"/>
      <c r="AE951" s="506"/>
      <c r="AF951" s="506"/>
      <c r="AG951" s="506"/>
      <c r="AH951" s="506"/>
      <c r="AI951" s="506"/>
      <c r="AJ951" s="507"/>
      <c r="AK951" s="506"/>
      <c r="AL951" s="506"/>
      <c r="AM951" s="506"/>
      <c r="AN951" s="506"/>
      <c r="AO951" s="506"/>
      <c r="AP951" s="506"/>
      <c r="AQ951" s="506"/>
      <c r="AR951" s="506"/>
      <c r="AS951" s="506"/>
      <c r="AT951" s="506"/>
      <c r="AU951" s="506"/>
      <c r="AV951" s="506"/>
      <c r="AW951" s="506"/>
      <c r="AX951" s="507"/>
      <c r="AY951" s="506"/>
      <c r="AZ951" s="506"/>
      <c r="BA951" s="506"/>
      <c r="BB951" s="506"/>
      <c r="BC951" s="506"/>
      <c r="BD951" s="506"/>
      <c r="BE951" s="506"/>
      <c r="BF951" s="506"/>
      <c r="BG951" s="506"/>
      <c r="BH951" s="506"/>
      <c r="BI951" s="506"/>
      <c r="BJ951" s="506"/>
      <c r="BK951" s="507"/>
      <c r="BL951" s="506"/>
      <c r="BM951" s="506"/>
      <c r="BN951" s="506"/>
      <c r="BO951" s="506"/>
      <c r="BP951" s="506"/>
      <c r="BQ951" s="506"/>
      <c r="BR951" s="506"/>
      <c r="BS951" s="506"/>
      <c r="BT951" s="506"/>
      <c r="BU951" s="506"/>
      <c r="BV951" s="506"/>
      <c r="BW951" s="506"/>
      <c r="BX951" s="506"/>
      <c r="BZ951" s="506"/>
      <c r="CA951" s="506"/>
      <c r="CD951" s="506"/>
      <c r="CE951" s="506"/>
    </row>
    <row r="952" spans="1:83" ht="11.25" customHeight="1">
      <c r="A952" s="506"/>
      <c r="B952" s="507"/>
      <c r="C952" s="507"/>
      <c r="D952" s="507"/>
      <c r="E952" s="506"/>
      <c r="F952" s="506"/>
      <c r="G952" s="506"/>
      <c r="H952" s="507"/>
      <c r="I952" s="506"/>
      <c r="J952" s="506"/>
      <c r="K952" s="506"/>
      <c r="L952" s="506"/>
      <c r="M952" s="506"/>
      <c r="N952" s="506"/>
      <c r="O952" s="506"/>
      <c r="P952" s="506"/>
      <c r="Q952" s="506"/>
      <c r="R952" s="506"/>
      <c r="S952" s="506"/>
      <c r="T952" s="506"/>
      <c r="U952" s="506"/>
      <c r="V952" s="506"/>
      <c r="W952" s="506"/>
      <c r="X952" s="506"/>
      <c r="Y952" s="506"/>
      <c r="Z952" s="506"/>
      <c r="AA952" s="506"/>
      <c r="AB952" s="506"/>
      <c r="AC952" s="506"/>
      <c r="AD952" s="506"/>
      <c r="AE952" s="506"/>
      <c r="AF952" s="506"/>
      <c r="AG952" s="506"/>
      <c r="AH952" s="506"/>
      <c r="AI952" s="506"/>
      <c r="AJ952" s="507"/>
      <c r="AK952" s="506"/>
      <c r="AL952" s="506"/>
      <c r="AM952" s="506"/>
      <c r="AN952" s="506"/>
      <c r="AO952" s="506"/>
      <c r="AP952" s="506"/>
      <c r="AQ952" s="506"/>
      <c r="AR952" s="506"/>
      <c r="AS952" s="506"/>
      <c r="AT952" s="506"/>
      <c r="AU952" s="506"/>
      <c r="AV952" s="506"/>
      <c r="AW952" s="506"/>
      <c r="AX952" s="507"/>
      <c r="AY952" s="506"/>
      <c r="AZ952" s="506"/>
      <c r="BA952" s="506"/>
      <c r="BB952" s="506"/>
      <c r="BC952" s="506"/>
      <c r="BD952" s="506"/>
      <c r="BE952" s="506"/>
      <c r="BF952" s="506"/>
      <c r="BG952" s="506"/>
      <c r="BH952" s="506"/>
      <c r="BI952" s="506"/>
      <c r="BJ952" s="506"/>
      <c r="BK952" s="507"/>
      <c r="BL952" s="506"/>
      <c r="BM952" s="506"/>
      <c r="BN952" s="506"/>
      <c r="BO952" s="506"/>
      <c r="BP952" s="506"/>
      <c r="BQ952" s="506"/>
      <c r="BR952" s="506"/>
      <c r="BS952" s="506"/>
      <c r="BT952" s="506"/>
      <c r="BU952" s="506"/>
      <c r="BV952" s="506"/>
      <c r="BW952" s="506"/>
      <c r="BX952" s="506"/>
      <c r="BZ952" s="506"/>
      <c r="CA952" s="506"/>
      <c r="CD952" s="506"/>
      <c r="CE952" s="506"/>
    </row>
    <row r="953" spans="1:83" ht="11.25" customHeight="1">
      <c r="A953" s="506"/>
      <c r="B953" s="507"/>
      <c r="C953" s="507"/>
      <c r="D953" s="507"/>
      <c r="E953" s="506"/>
      <c r="F953" s="506"/>
      <c r="G953" s="506"/>
      <c r="H953" s="507"/>
      <c r="I953" s="506"/>
      <c r="J953" s="506"/>
      <c r="K953" s="506"/>
      <c r="L953" s="506"/>
      <c r="M953" s="506"/>
      <c r="N953" s="506"/>
      <c r="O953" s="506"/>
      <c r="P953" s="506"/>
      <c r="Q953" s="506"/>
      <c r="R953" s="506"/>
      <c r="S953" s="506"/>
      <c r="T953" s="506"/>
      <c r="U953" s="506"/>
      <c r="V953" s="506"/>
      <c r="W953" s="506"/>
      <c r="X953" s="506"/>
      <c r="Y953" s="506"/>
      <c r="Z953" s="506"/>
      <c r="AA953" s="506"/>
      <c r="AB953" s="506"/>
      <c r="AC953" s="506"/>
      <c r="AD953" s="506"/>
      <c r="AE953" s="506"/>
      <c r="AF953" s="506"/>
      <c r="AG953" s="506"/>
      <c r="AH953" s="506"/>
      <c r="AI953" s="506"/>
      <c r="AJ953" s="507"/>
      <c r="AK953" s="506"/>
      <c r="AL953" s="506"/>
      <c r="AM953" s="506"/>
      <c r="AN953" s="506"/>
      <c r="AO953" s="506"/>
      <c r="AP953" s="506"/>
      <c r="AQ953" s="506"/>
      <c r="AR953" s="506"/>
      <c r="AS953" s="506"/>
      <c r="AT953" s="506"/>
      <c r="AU953" s="506"/>
      <c r="AV953" s="506"/>
      <c r="AW953" s="506"/>
      <c r="AX953" s="507"/>
      <c r="AY953" s="506"/>
      <c r="AZ953" s="506"/>
      <c r="BA953" s="506"/>
      <c r="BB953" s="506"/>
      <c r="BC953" s="506"/>
      <c r="BD953" s="506"/>
      <c r="BE953" s="506"/>
      <c r="BF953" s="506"/>
      <c r="BG953" s="506"/>
      <c r="BH953" s="506"/>
      <c r="BI953" s="506"/>
      <c r="BJ953" s="506"/>
      <c r="BK953" s="507"/>
      <c r="BL953" s="506"/>
      <c r="BM953" s="506"/>
      <c r="BN953" s="506"/>
      <c r="BO953" s="506"/>
      <c r="BP953" s="506"/>
      <c r="BQ953" s="506"/>
      <c r="BR953" s="506"/>
      <c r="BS953" s="506"/>
      <c r="BT953" s="506"/>
      <c r="BU953" s="506"/>
      <c r="BV953" s="506"/>
      <c r="BW953" s="506"/>
      <c r="BX953" s="506"/>
      <c r="BZ953" s="506"/>
      <c r="CA953" s="506"/>
      <c r="CD953" s="506"/>
      <c r="CE953" s="506"/>
    </row>
    <row r="954" spans="1:83" ht="11.25" customHeight="1">
      <c r="A954" s="506"/>
      <c r="B954" s="507"/>
      <c r="C954" s="507"/>
      <c r="D954" s="507"/>
      <c r="E954" s="506"/>
      <c r="F954" s="506"/>
      <c r="G954" s="506"/>
      <c r="H954" s="507"/>
      <c r="I954" s="506"/>
      <c r="J954" s="506"/>
      <c r="K954" s="506"/>
      <c r="L954" s="506"/>
      <c r="M954" s="506"/>
      <c r="N954" s="506"/>
      <c r="O954" s="506"/>
      <c r="P954" s="506"/>
      <c r="Q954" s="506"/>
      <c r="R954" s="506"/>
      <c r="S954" s="506"/>
      <c r="T954" s="506"/>
      <c r="U954" s="506"/>
      <c r="V954" s="506"/>
      <c r="W954" s="506"/>
      <c r="X954" s="506"/>
      <c r="Y954" s="506"/>
      <c r="Z954" s="506"/>
      <c r="AA954" s="506"/>
      <c r="AB954" s="506"/>
      <c r="AC954" s="506"/>
      <c r="AD954" s="506"/>
      <c r="AE954" s="506"/>
      <c r="AF954" s="506"/>
      <c r="AG954" s="506"/>
      <c r="AH954" s="506"/>
      <c r="AI954" s="506"/>
      <c r="AJ954" s="507"/>
      <c r="AK954" s="506"/>
      <c r="AL954" s="506"/>
      <c r="AM954" s="506"/>
      <c r="AN954" s="506"/>
      <c r="AO954" s="506"/>
      <c r="AP954" s="506"/>
      <c r="AQ954" s="506"/>
      <c r="AR954" s="506"/>
      <c r="AS954" s="506"/>
      <c r="AT954" s="506"/>
      <c r="AU954" s="506"/>
      <c r="AV954" s="506"/>
      <c r="AW954" s="506"/>
      <c r="AX954" s="507"/>
      <c r="AY954" s="506"/>
      <c r="AZ954" s="506"/>
      <c r="BA954" s="506"/>
      <c r="BB954" s="506"/>
      <c r="BC954" s="506"/>
      <c r="BD954" s="506"/>
      <c r="BE954" s="506"/>
      <c r="BF954" s="506"/>
      <c r="BG954" s="506"/>
      <c r="BH954" s="506"/>
      <c r="BI954" s="506"/>
      <c r="BJ954" s="506"/>
      <c r="BK954" s="507"/>
      <c r="BL954" s="506"/>
      <c r="BM954" s="506"/>
      <c r="BN954" s="506"/>
      <c r="BO954" s="506"/>
      <c r="BP954" s="506"/>
      <c r="BQ954" s="506"/>
      <c r="BR954" s="506"/>
      <c r="BS954" s="506"/>
      <c r="BT954" s="506"/>
      <c r="BU954" s="506"/>
      <c r="BV954" s="506"/>
      <c r="BW954" s="506"/>
      <c r="BX954" s="506"/>
      <c r="BZ954" s="506"/>
      <c r="CA954" s="506"/>
      <c r="CD954" s="506"/>
      <c r="CE954" s="506"/>
    </row>
    <row r="955" spans="1:83" ht="11.25" customHeight="1">
      <c r="A955" s="506"/>
      <c r="B955" s="507"/>
      <c r="C955" s="507"/>
      <c r="D955" s="507"/>
      <c r="E955" s="506"/>
      <c r="F955" s="506"/>
      <c r="G955" s="506"/>
      <c r="H955" s="507"/>
      <c r="I955" s="506"/>
      <c r="J955" s="506"/>
      <c r="K955" s="506"/>
      <c r="L955" s="506"/>
      <c r="M955" s="506"/>
      <c r="N955" s="506"/>
      <c r="O955" s="506"/>
      <c r="P955" s="506"/>
      <c r="Q955" s="506"/>
      <c r="R955" s="506"/>
      <c r="S955" s="506"/>
      <c r="T955" s="506"/>
      <c r="U955" s="506"/>
      <c r="V955" s="506"/>
      <c r="W955" s="506"/>
      <c r="X955" s="506"/>
      <c r="Y955" s="506"/>
      <c r="Z955" s="506"/>
      <c r="AA955" s="506"/>
      <c r="AB955" s="506"/>
      <c r="AC955" s="506"/>
      <c r="AD955" s="506"/>
      <c r="AE955" s="506"/>
      <c r="AF955" s="506"/>
      <c r="AG955" s="506"/>
      <c r="AH955" s="506"/>
      <c r="AI955" s="506"/>
      <c r="AJ955" s="507"/>
      <c r="AK955" s="506"/>
      <c r="AL955" s="506"/>
      <c r="AM955" s="506"/>
      <c r="AN955" s="506"/>
      <c r="AO955" s="506"/>
      <c r="AP955" s="506"/>
      <c r="AQ955" s="506"/>
      <c r="AR955" s="506"/>
      <c r="AS955" s="506"/>
      <c r="AT955" s="506"/>
      <c r="AU955" s="506"/>
      <c r="AV955" s="506"/>
      <c r="AW955" s="506"/>
      <c r="AX955" s="507"/>
      <c r="AY955" s="506"/>
      <c r="AZ955" s="506"/>
      <c r="BA955" s="506"/>
      <c r="BB955" s="506"/>
      <c r="BC955" s="506"/>
      <c r="BD955" s="506"/>
      <c r="BE955" s="506"/>
      <c r="BF955" s="506"/>
      <c r="BG955" s="506"/>
      <c r="BH955" s="506"/>
      <c r="BI955" s="506"/>
      <c r="BJ955" s="506"/>
      <c r="BK955" s="507"/>
      <c r="BL955" s="506"/>
      <c r="BM955" s="506"/>
      <c r="BN955" s="506"/>
      <c r="BO955" s="506"/>
      <c r="BP955" s="506"/>
      <c r="BQ955" s="506"/>
      <c r="BR955" s="506"/>
      <c r="BS955" s="506"/>
      <c r="BT955" s="506"/>
      <c r="BU955" s="506"/>
      <c r="BV955" s="506"/>
      <c r="BW955" s="506"/>
      <c r="BX955" s="506"/>
      <c r="BZ955" s="506"/>
      <c r="CA955" s="506"/>
      <c r="CD955" s="506"/>
      <c r="CE955" s="506"/>
    </row>
    <row r="956" spans="1:83" ht="11.25" customHeight="1">
      <c r="A956" s="506"/>
      <c r="B956" s="507"/>
      <c r="C956" s="507"/>
      <c r="D956" s="507"/>
      <c r="E956" s="506"/>
      <c r="F956" s="506"/>
      <c r="G956" s="506"/>
      <c r="H956" s="507"/>
      <c r="I956" s="506"/>
      <c r="J956" s="506"/>
      <c r="K956" s="506"/>
      <c r="L956" s="506"/>
      <c r="M956" s="506"/>
      <c r="N956" s="506"/>
      <c r="O956" s="506"/>
      <c r="P956" s="506"/>
      <c r="Q956" s="506"/>
      <c r="R956" s="506"/>
      <c r="S956" s="506"/>
      <c r="T956" s="506"/>
      <c r="U956" s="506"/>
      <c r="V956" s="506"/>
      <c r="W956" s="506"/>
      <c r="X956" s="506"/>
      <c r="Y956" s="506"/>
      <c r="Z956" s="506"/>
      <c r="AA956" s="506"/>
      <c r="AB956" s="506"/>
      <c r="AC956" s="506"/>
      <c r="AD956" s="506"/>
      <c r="AE956" s="506"/>
      <c r="AF956" s="506"/>
      <c r="AG956" s="506"/>
      <c r="AH956" s="506"/>
      <c r="AI956" s="506"/>
      <c r="AJ956" s="507"/>
      <c r="AK956" s="506"/>
      <c r="AL956" s="506"/>
      <c r="AM956" s="506"/>
      <c r="AN956" s="506"/>
      <c r="AO956" s="506"/>
      <c r="AP956" s="506"/>
      <c r="AQ956" s="506"/>
      <c r="AR956" s="506"/>
      <c r="AS956" s="506"/>
      <c r="AT956" s="506"/>
      <c r="AU956" s="506"/>
      <c r="AV956" s="506"/>
      <c r="AW956" s="506"/>
      <c r="AX956" s="507"/>
      <c r="AY956" s="506"/>
      <c r="AZ956" s="506"/>
      <c r="BA956" s="506"/>
      <c r="BB956" s="506"/>
      <c r="BC956" s="506"/>
      <c r="BD956" s="506"/>
      <c r="BE956" s="506"/>
      <c r="BF956" s="506"/>
      <c r="BG956" s="506"/>
      <c r="BH956" s="506"/>
      <c r="BI956" s="506"/>
      <c r="BJ956" s="506"/>
      <c r="BK956" s="507"/>
      <c r="BL956" s="506"/>
      <c r="BM956" s="506"/>
      <c r="BN956" s="506"/>
      <c r="BO956" s="506"/>
      <c r="BP956" s="506"/>
      <c r="BQ956" s="506"/>
      <c r="BR956" s="506"/>
      <c r="BS956" s="506"/>
      <c r="BT956" s="506"/>
      <c r="BU956" s="506"/>
      <c r="BV956" s="506"/>
      <c r="BW956" s="506"/>
      <c r="BX956" s="506"/>
      <c r="BZ956" s="506"/>
      <c r="CA956" s="506"/>
      <c r="CD956" s="506"/>
      <c r="CE956" s="506"/>
    </row>
    <row r="957" spans="1:83" ht="11.25" customHeight="1">
      <c r="A957" s="506"/>
      <c r="B957" s="507"/>
      <c r="C957" s="507"/>
      <c r="D957" s="507"/>
      <c r="E957" s="506"/>
      <c r="F957" s="506"/>
      <c r="G957" s="506"/>
      <c r="H957" s="507"/>
      <c r="I957" s="506"/>
      <c r="J957" s="506"/>
      <c r="K957" s="506"/>
      <c r="L957" s="506"/>
      <c r="M957" s="506"/>
      <c r="N957" s="506"/>
      <c r="O957" s="506"/>
      <c r="P957" s="506"/>
      <c r="Q957" s="506"/>
      <c r="R957" s="506"/>
      <c r="S957" s="506"/>
      <c r="T957" s="506"/>
      <c r="U957" s="506"/>
      <c r="V957" s="506"/>
      <c r="W957" s="506"/>
      <c r="X957" s="506"/>
      <c r="Y957" s="506"/>
      <c r="Z957" s="506"/>
      <c r="AA957" s="506"/>
      <c r="AB957" s="506"/>
      <c r="AC957" s="506"/>
      <c r="AD957" s="506"/>
      <c r="AE957" s="506"/>
      <c r="AF957" s="506"/>
      <c r="AG957" s="506"/>
      <c r="AH957" s="506"/>
      <c r="AI957" s="506"/>
      <c r="AJ957" s="507"/>
      <c r="AK957" s="506"/>
      <c r="AL957" s="506"/>
      <c r="AM957" s="506"/>
      <c r="AN957" s="506"/>
      <c r="AO957" s="506"/>
      <c r="AP957" s="506"/>
      <c r="AQ957" s="506"/>
      <c r="AR957" s="506"/>
      <c r="AS957" s="506"/>
      <c r="AT957" s="506"/>
      <c r="AU957" s="506"/>
      <c r="AV957" s="506"/>
      <c r="AW957" s="506"/>
      <c r="AX957" s="507"/>
      <c r="AY957" s="506"/>
      <c r="AZ957" s="506"/>
      <c r="BA957" s="506"/>
      <c r="BB957" s="506"/>
      <c r="BC957" s="506"/>
      <c r="BD957" s="506"/>
      <c r="BE957" s="506"/>
      <c r="BF957" s="506"/>
      <c r="BG957" s="506"/>
      <c r="BH957" s="506"/>
      <c r="BI957" s="506"/>
      <c r="BJ957" s="506"/>
      <c r="BK957" s="507"/>
      <c r="BL957" s="506"/>
      <c r="BM957" s="506"/>
      <c r="BN957" s="506"/>
      <c r="BO957" s="506"/>
      <c r="BP957" s="506"/>
      <c r="BQ957" s="506"/>
      <c r="BR957" s="506"/>
      <c r="BS957" s="506"/>
      <c r="BT957" s="506"/>
      <c r="BU957" s="506"/>
      <c r="BV957" s="506"/>
      <c r="BW957" s="506"/>
      <c r="BX957" s="506"/>
      <c r="BZ957" s="506"/>
      <c r="CA957" s="506"/>
      <c r="CD957" s="506"/>
      <c r="CE957" s="506"/>
    </row>
    <row r="958" spans="1:83" ht="11.25" customHeight="1">
      <c r="A958" s="506"/>
      <c r="B958" s="507"/>
      <c r="C958" s="507"/>
      <c r="D958" s="507"/>
      <c r="E958" s="506"/>
      <c r="F958" s="506"/>
      <c r="G958" s="506"/>
      <c r="H958" s="507"/>
      <c r="I958" s="506"/>
      <c r="J958" s="506"/>
      <c r="K958" s="506"/>
      <c r="L958" s="506"/>
      <c r="M958" s="506"/>
      <c r="N958" s="506"/>
      <c r="O958" s="506"/>
      <c r="P958" s="506"/>
      <c r="Q958" s="506"/>
      <c r="R958" s="506"/>
      <c r="S958" s="506"/>
      <c r="T958" s="506"/>
      <c r="U958" s="506"/>
      <c r="V958" s="506"/>
      <c r="W958" s="506"/>
      <c r="X958" s="506"/>
      <c r="Y958" s="506"/>
      <c r="Z958" s="506"/>
      <c r="AA958" s="506"/>
      <c r="AB958" s="506"/>
      <c r="AC958" s="506"/>
      <c r="AD958" s="506"/>
      <c r="AE958" s="506"/>
      <c r="AF958" s="506"/>
      <c r="AG958" s="506"/>
      <c r="AH958" s="506"/>
      <c r="AI958" s="506"/>
      <c r="AJ958" s="507"/>
      <c r="AK958" s="506"/>
      <c r="AL958" s="506"/>
      <c r="AM958" s="506"/>
      <c r="AN958" s="506"/>
      <c r="AO958" s="506"/>
      <c r="AP958" s="506"/>
      <c r="AQ958" s="506"/>
      <c r="AR958" s="506"/>
      <c r="AS958" s="506"/>
      <c r="AT958" s="506"/>
      <c r="AU958" s="506"/>
      <c r="AV958" s="506"/>
      <c r="AW958" s="506"/>
      <c r="AX958" s="507"/>
      <c r="AY958" s="506"/>
      <c r="AZ958" s="506"/>
      <c r="BA958" s="506"/>
      <c r="BB958" s="506"/>
      <c r="BC958" s="506"/>
      <c r="BD958" s="506"/>
      <c r="BE958" s="506"/>
      <c r="BF958" s="506"/>
      <c r="BG958" s="506"/>
      <c r="BH958" s="506"/>
      <c r="BI958" s="506"/>
      <c r="BJ958" s="506"/>
      <c r="BK958" s="507"/>
      <c r="BL958" s="506"/>
      <c r="BM958" s="506"/>
      <c r="BN958" s="506"/>
      <c r="BO958" s="506"/>
      <c r="BP958" s="506"/>
      <c r="BQ958" s="506"/>
      <c r="BR958" s="506"/>
      <c r="BS958" s="506"/>
      <c r="BT958" s="506"/>
      <c r="BU958" s="506"/>
      <c r="BV958" s="506"/>
      <c r="BW958" s="506"/>
      <c r="BX958" s="506"/>
      <c r="BZ958" s="506"/>
      <c r="CA958" s="506"/>
      <c r="CD958" s="506"/>
      <c r="CE958" s="506"/>
    </row>
    <row r="959" spans="1:83" ht="11.25" customHeight="1">
      <c r="A959" s="506"/>
      <c r="B959" s="507"/>
      <c r="C959" s="507"/>
      <c r="D959" s="507"/>
      <c r="E959" s="506"/>
      <c r="F959" s="506"/>
      <c r="G959" s="506"/>
      <c r="H959" s="507"/>
      <c r="I959" s="506"/>
      <c r="J959" s="506"/>
      <c r="K959" s="506"/>
      <c r="L959" s="506"/>
      <c r="M959" s="506"/>
      <c r="N959" s="506"/>
      <c r="O959" s="506"/>
      <c r="P959" s="506"/>
      <c r="Q959" s="506"/>
      <c r="R959" s="506"/>
      <c r="S959" s="506"/>
      <c r="T959" s="506"/>
      <c r="U959" s="506"/>
      <c r="V959" s="506"/>
      <c r="W959" s="506"/>
      <c r="X959" s="506"/>
      <c r="Y959" s="506"/>
      <c r="Z959" s="506"/>
      <c r="AA959" s="506"/>
      <c r="AB959" s="506"/>
      <c r="AC959" s="506"/>
      <c r="AD959" s="506"/>
      <c r="AE959" s="506"/>
      <c r="AF959" s="506"/>
      <c r="AG959" s="506"/>
      <c r="AH959" s="506"/>
      <c r="AI959" s="506"/>
      <c r="AJ959" s="507"/>
      <c r="AK959" s="506"/>
      <c r="AL959" s="506"/>
      <c r="AM959" s="506"/>
      <c r="AN959" s="506"/>
      <c r="AO959" s="506"/>
      <c r="AP959" s="506"/>
      <c r="AQ959" s="506"/>
      <c r="AR959" s="506"/>
      <c r="AS959" s="506"/>
      <c r="AT959" s="506"/>
      <c r="AU959" s="506"/>
      <c r="AV959" s="506"/>
      <c r="AW959" s="506"/>
      <c r="AX959" s="507"/>
      <c r="AY959" s="506"/>
      <c r="AZ959" s="506"/>
      <c r="BA959" s="506"/>
      <c r="BB959" s="506"/>
      <c r="BC959" s="506"/>
      <c r="BD959" s="506"/>
      <c r="BE959" s="506"/>
      <c r="BF959" s="506"/>
      <c r="BG959" s="506"/>
      <c r="BH959" s="506"/>
      <c r="BI959" s="506"/>
      <c r="BJ959" s="506"/>
      <c r="BK959" s="507"/>
      <c r="BL959" s="506"/>
      <c r="BM959" s="506"/>
      <c r="BN959" s="506"/>
      <c r="BO959" s="506"/>
      <c r="BP959" s="506"/>
      <c r="BQ959" s="506"/>
      <c r="BR959" s="506"/>
      <c r="BS959" s="506"/>
      <c r="BT959" s="506"/>
      <c r="BU959" s="506"/>
      <c r="BV959" s="506"/>
      <c r="BW959" s="506"/>
      <c r="BX959" s="506"/>
      <c r="BZ959" s="506"/>
      <c r="CA959" s="506"/>
      <c r="CD959" s="506"/>
      <c r="CE959" s="506"/>
    </row>
    <row r="960" spans="1:83" ht="11.25" customHeight="1">
      <c r="A960" s="506"/>
      <c r="B960" s="507"/>
      <c r="C960" s="507"/>
      <c r="D960" s="507"/>
      <c r="E960" s="506"/>
      <c r="F960" s="506"/>
      <c r="G960" s="506"/>
      <c r="H960" s="507"/>
      <c r="I960" s="506"/>
      <c r="J960" s="506"/>
      <c r="K960" s="506"/>
      <c r="L960" s="506"/>
      <c r="M960" s="506"/>
      <c r="N960" s="506"/>
      <c r="O960" s="506"/>
      <c r="P960" s="506"/>
      <c r="Q960" s="506"/>
      <c r="R960" s="506"/>
      <c r="S960" s="506"/>
      <c r="T960" s="506"/>
      <c r="U960" s="506"/>
      <c r="V960" s="506"/>
      <c r="W960" s="506"/>
      <c r="X960" s="506"/>
      <c r="Y960" s="506"/>
      <c r="Z960" s="506"/>
      <c r="AA960" s="506"/>
      <c r="AB960" s="506"/>
      <c r="AC960" s="506"/>
      <c r="AD960" s="506"/>
      <c r="AE960" s="506"/>
      <c r="AF960" s="506"/>
      <c r="AG960" s="506"/>
      <c r="AH960" s="506"/>
      <c r="AI960" s="506"/>
      <c r="AJ960" s="507"/>
      <c r="AK960" s="506"/>
      <c r="AL960" s="506"/>
      <c r="AM960" s="506"/>
      <c r="AN960" s="506"/>
      <c r="AO960" s="506"/>
      <c r="AP960" s="506"/>
      <c r="AQ960" s="506"/>
      <c r="AR960" s="506"/>
      <c r="AS960" s="506"/>
      <c r="AT960" s="506"/>
      <c r="AU960" s="506"/>
      <c r="AV960" s="506"/>
      <c r="AW960" s="506"/>
      <c r="AX960" s="507"/>
      <c r="AY960" s="506"/>
      <c r="AZ960" s="506"/>
      <c r="BA960" s="506"/>
      <c r="BB960" s="506"/>
      <c r="BC960" s="506"/>
      <c r="BD960" s="506"/>
      <c r="BE960" s="506"/>
      <c r="BF960" s="506"/>
      <c r="BG960" s="506"/>
      <c r="BH960" s="506"/>
      <c r="BI960" s="506"/>
      <c r="BJ960" s="506"/>
      <c r="BK960" s="507"/>
      <c r="BL960" s="506"/>
      <c r="BM960" s="506"/>
      <c r="BN960" s="506"/>
      <c r="BO960" s="506"/>
      <c r="BP960" s="506"/>
      <c r="BQ960" s="506"/>
      <c r="BR960" s="506"/>
      <c r="BS960" s="506"/>
      <c r="BT960" s="506"/>
      <c r="BU960" s="506"/>
      <c r="BV960" s="506"/>
      <c r="BW960" s="506"/>
      <c r="BX960" s="506"/>
      <c r="BZ960" s="506"/>
      <c r="CA960" s="506"/>
      <c r="CD960" s="506"/>
      <c r="CE960" s="506"/>
    </row>
    <row r="961" spans="1:83" ht="11.25" customHeight="1">
      <c r="A961" s="506"/>
      <c r="B961" s="507"/>
      <c r="C961" s="507"/>
      <c r="D961" s="507"/>
      <c r="E961" s="506"/>
      <c r="F961" s="506"/>
      <c r="G961" s="506"/>
      <c r="H961" s="507"/>
      <c r="I961" s="506"/>
      <c r="J961" s="506"/>
      <c r="K961" s="506"/>
      <c r="L961" s="506"/>
      <c r="M961" s="506"/>
      <c r="N961" s="506"/>
      <c r="O961" s="506"/>
      <c r="P961" s="506"/>
      <c r="Q961" s="506"/>
      <c r="R961" s="506"/>
      <c r="S961" s="506"/>
      <c r="T961" s="506"/>
      <c r="U961" s="506"/>
      <c r="V961" s="506"/>
      <c r="W961" s="506"/>
      <c r="X961" s="506"/>
      <c r="Y961" s="506"/>
      <c r="Z961" s="506"/>
      <c r="AA961" s="506"/>
      <c r="AB961" s="506"/>
      <c r="AC961" s="506"/>
      <c r="AD961" s="506"/>
      <c r="AE961" s="506"/>
      <c r="AF961" s="506"/>
      <c r="AG961" s="506"/>
      <c r="AH961" s="506"/>
      <c r="AI961" s="506"/>
      <c r="AJ961" s="507"/>
      <c r="AK961" s="506"/>
      <c r="AL961" s="506"/>
      <c r="AM961" s="506"/>
      <c r="AN961" s="506"/>
      <c r="AO961" s="506"/>
      <c r="AP961" s="506"/>
      <c r="AQ961" s="506"/>
      <c r="AR961" s="506"/>
      <c r="AS961" s="506"/>
      <c r="AT961" s="506"/>
      <c r="AU961" s="506"/>
      <c r="AV961" s="506"/>
      <c r="AW961" s="506"/>
      <c r="AX961" s="507"/>
      <c r="AY961" s="506"/>
      <c r="AZ961" s="506"/>
      <c r="BA961" s="506"/>
      <c r="BB961" s="506"/>
      <c r="BC961" s="506"/>
      <c r="BD961" s="506"/>
      <c r="BE961" s="506"/>
      <c r="BF961" s="506"/>
      <c r="BG961" s="506"/>
      <c r="BH961" s="506"/>
      <c r="BI961" s="506"/>
      <c r="BJ961" s="506"/>
      <c r="BK961" s="507"/>
      <c r="BL961" s="506"/>
      <c r="BM961" s="506"/>
      <c r="BN961" s="506"/>
      <c r="BO961" s="506"/>
      <c r="BP961" s="506"/>
      <c r="BQ961" s="506"/>
      <c r="BR961" s="506"/>
      <c r="BS961" s="506"/>
      <c r="BT961" s="506"/>
      <c r="BU961" s="506"/>
      <c r="BV961" s="506"/>
      <c r="BW961" s="506"/>
      <c r="BX961" s="506"/>
      <c r="BZ961" s="506"/>
      <c r="CA961" s="506"/>
      <c r="CD961" s="506"/>
      <c r="CE961" s="506"/>
    </row>
    <row r="962" spans="1:83" ht="11.25" customHeight="1">
      <c r="A962" s="506"/>
      <c r="B962" s="507"/>
      <c r="C962" s="507"/>
      <c r="D962" s="507"/>
      <c r="E962" s="506"/>
      <c r="F962" s="506"/>
      <c r="G962" s="506"/>
      <c r="H962" s="507"/>
      <c r="I962" s="506"/>
      <c r="J962" s="506"/>
      <c r="K962" s="506"/>
      <c r="L962" s="506"/>
      <c r="M962" s="506"/>
      <c r="N962" s="506"/>
      <c r="O962" s="506"/>
      <c r="P962" s="506"/>
      <c r="Q962" s="506"/>
      <c r="R962" s="506"/>
      <c r="S962" s="506"/>
      <c r="T962" s="506"/>
      <c r="U962" s="506"/>
      <c r="V962" s="506"/>
      <c r="W962" s="506"/>
      <c r="X962" s="506"/>
      <c r="Y962" s="506"/>
      <c r="Z962" s="506"/>
      <c r="AA962" s="506"/>
      <c r="AB962" s="506"/>
      <c r="AC962" s="506"/>
      <c r="AD962" s="506"/>
      <c r="AE962" s="506"/>
      <c r="AF962" s="506"/>
      <c r="AG962" s="506"/>
      <c r="AH962" s="506"/>
      <c r="AI962" s="506"/>
      <c r="AJ962" s="507"/>
      <c r="AK962" s="506"/>
      <c r="AL962" s="506"/>
      <c r="AM962" s="506"/>
      <c r="AN962" s="506"/>
      <c r="AO962" s="506"/>
      <c r="AP962" s="506"/>
      <c r="AQ962" s="506"/>
      <c r="AR962" s="506"/>
      <c r="AS962" s="506"/>
      <c r="AT962" s="506"/>
      <c r="AU962" s="506"/>
      <c r="AV962" s="506"/>
      <c r="AW962" s="506"/>
      <c r="AX962" s="507"/>
      <c r="AY962" s="506"/>
      <c r="AZ962" s="506"/>
      <c r="BA962" s="506"/>
      <c r="BB962" s="506"/>
      <c r="BC962" s="506"/>
      <c r="BD962" s="506"/>
      <c r="BE962" s="506"/>
      <c r="BF962" s="506"/>
      <c r="BG962" s="506"/>
      <c r="BH962" s="506"/>
      <c r="BI962" s="506"/>
      <c r="BJ962" s="506"/>
      <c r="BK962" s="507"/>
      <c r="BL962" s="506"/>
      <c r="BM962" s="506"/>
      <c r="BN962" s="506"/>
      <c r="BO962" s="506"/>
      <c r="BP962" s="506"/>
      <c r="BQ962" s="506"/>
      <c r="BR962" s="506"/>
      <c r="BS962" s="506"/>
      <c r="BT962" s="506"/>
      <c r="BU962" s="506"/>
      <c r="BV962" s="506"/>
      <c r="BW962" s="506"/>
      <c r="BX962" s="506"/>
      <c r="BZ962" s="506"/>
      <c r="CA962" s="506"/>
      <c r="CD962" s="506"/>
      <c r="CE962" s="506"/>
    </row>
    <row r="963" spans="1:83" ht="11.25" customHeight="1">
      <c r="A963" s="506"/>
      <c r="B963" s="507"/>
      <c r="C963" s="507"/>
      <c r="D963" s="507"/>
      <c r="E963" s="506"/>
      <c r="F963" s="506"/>
      <c r="G963" s="506"/>
      <c r="H963" s="507"/>
      <c r="I963" s="506"/>
      <c r="J963" s="506"/>
      <c r="K963" s="506"/>
      <c r="L963" s="506"/>
      <c r="M963" s="506"/>
      <c r="N963" s="506"/>
      <c r="O963" s="506"/>
      <c r="P963" s="506"/>
      <c r="Q963" s="506"/>
      <c r="R963" s="506"/>
      <c r="S963" s="506"/>
      <c r="T963" s="506"/>
      <c r="U963" s="506"/>
      <c r="V963" s="506"/>
      <c r="W963" s="506"/>
      <c r="X963" s="506"/>
      <c r="Y963" s="506"/>
      <c r="Z963" s="506"/>
      <c r="AA963" s="506"/>
      <c r="AB963" s="506"/>
      <c r="AC963" s="506"/>
      <c r="AD963" s="506"/>
      <c r="AE963" s="506"/>
      <c r="AF963" s="506"/>
      <c r="AG963" s="506"/>
      <c r="AH963" s="506"/>
      <c r="AI963" s="506"/>
      <c r="AJ963" s="507"/>
      <c r="AK963" s="506"/>
      <c r="AL963" s="506"/>
      <c r="AM963" s="506"/>
      <c r="AN963" s="506"/>
      <c r="AO963" s="506"/>
      <c r="AP963" s="506"/>
      <c r="AQ963" s="506"/>
      <c r="AR963" s="506"/>
      <c r="AS963" s="506"/>
      <c r="AT963" s="506"/>
      <c r="AU963" s="506"/>
      <c r="AV963" s="506"/>
      <c r="AW963" s="506"/>
      <c r="AX963" s="507"/>
      <c r="AY963" s="506"/>
      <c r="AZ963" s="506"/>
      <c r="BA963" s="506"/>
      <c r="BB963" s="506"/>
      <c r="BC963" s="506"/>
      <c r="BD963" s="506"/>
      <c r="BE963" s="506"/>
      <c r="BF963" s="506"/>
      <c r="BG963" s="506"/>
      <c r="BH963" s="506"/>
      <c r="BI963" s="506"/>
      <c r="BJ963" s="506"/>
      <c r="BK963" s="507"/>
      <c r="BL963" s="506"/>
      <c r="BM963" s="506"/>
      <c r="BN963" s="506"/>
      <c r="BO963" s="506"/>
      <c r="BP963" s="506"/>
      <c r="BQ963" s="506"/>
      <c r="BR963" s="506"/>
      <c r="BS963" s="506"/>
      <c r="BT963" s="506"/>
      <c r="BU963" s="506"/>
      <c r="BV963" s="506"/>
      <c r="BW963" s="506"/>
      <c r="BX963" s="506"/>
      <c r="BZ963" s="506"/>
      <c r="CA963" s="506"/>
      <c r="CD963" s="506"/>
      <c r="CE963" s="506"/>
    </row>
    <row r="964" spans="1:83" ht="11.25" customHeight="1">
      <c r="A964" s="506"/>
      <c r="B964" s="507"/>
      <c r="C964" s="507"/>
      <c r="D964" s="507"/>
      <c r="E964" s="506"/>
      <c r="F964" s="506"/>
      <c r="G964" s="506"/>
      <c r="H964" s="507"/>
      <c r="I964" s="506"/>
      <c r="J964" s="506"/>
      <c r="K964" s="506"/>
      <c r="L964" s="506"/>
      <c r="M964" s="506"/>
      <c r="N964" s="506"/>
      <c r="O964" s="506"/>
      <c r="P964" s="506"/>
      <c r="Q964" s="506"/>
      <c r="R964" s="506"/>
      <c r="S964" s="506"/>
      <c r="T964" s="506"/>
      <c r="U964" s="506"/>
      <c r="V964" s="506"/>
      <c r="W964" s="506"/>
      <c r="X964" s="506"/>
      <c r="Y964" s="506"/>
      <c r="Z964" s="506"/>
      <c r="AA964" s="506"/>
      <c r="AB964" s="506"/>
      <c r="AC964" s="506"/>
      <c r="AD964" s="506"/>
      <c r="AE964" s="506"/>
      <c r="AF964" s="506"/>
      <c r="AG964" s="506"/>
      <c r="AH964" s="506"/>
      <c r="AI964" s="506"/>
      <c r="AJ964" s="507"/>
      <c r="AK964" s="506"/>
      <c r="AL964" s="506"/>
      <c r="AM964" s="506"/>
      <c r="AN964" s="506"/>
      <c r="AO964" s="506"/>
      <c r="AP964" s="506"/>
      <c r="AQ964" s="506"/>
      <c r="AR964" s="506"/>
      <c r="AS964" s="506"/>
      <c r="AT964" s="506"/>
      <c r="AU964" s="506"/>
      <c r="AV964" s="506"/>
      <c r="AW964" s="506"/>
      <c r="AX964" s="507"/>
      <c r="AY964" s="506"/>
      <c r="AZ964" s="506"/>
      <c r="BA964" s="506"/>
      <c r="BB964" s="506"/>
      <c r="BC964" s="506"/>
      <c r="BD964" s="506"/>
      <c r="BE964" s="506"/>
      <c r="BF964" s="506"/>
      <c r="BG964" s="506"/>
      <c r="BH964" s="506"/>
      <c r="BI964" s="506"/>
      <c r="BJ964" s="506"/>
      <c r="BK964" s="507"/>
      <c r="BL964" s="506"/>
      <c r="BM964" s="506"/>
      <c r="BN964" s="506"/>
      <c r="BO964" s="506"/>
      <c r="BP964" s="506"/>
      <c r="BQ964" s="506"/>
      <c r="BR964" s="506"/>
      <c r="BS964" s="506"/>
      <c r="BT964" s="506"/>
      <c r="BU964" s="506"/>
      <c r="BV964" s="506"/>
      <c r="BW964" s="506"/>
      <c r="BX964" s="506"/>
      <c r="BZ964" s="506"/>
      <c r="CA964" s="506"/>
      <c r="CD964" s="506"/>
      <c r="CE964" s="506"/>
    </row>
    <row r="965" spans="1:83" ht="11.25" customHeight="1">
      <c r="A965" s="506"/>
      <c r="B965" s="507"/>
      <c r="C965" s="507"/>
      <c r="D965" s="507"/>
      <c r="E965" s="506"/>
      <c r="F965" s="506"/>
      <c r="G965" s="506"/>
      <c r="H965" s="507"/>
      <c r="I965" s="506"/>
      <c r="J965" s="506"/>
      <c r="K965" s="506"/>
      <c r="L965" s="506"/>
      <c r="M965" s="506"/>
      <c r="N965" s="506"/>
      <c r="O965" s="506"/>
      <c r="P965" s="506"/>
      <c r="Q965" s="506"/>
      <c r="R965" s="506"/>
      <c r="S965" s="506"/>
      <c r="T965" s="506"/>
      <c r="U965" s="506"/>
      <c r="V965" s="506"/>
      <c r="W965" s="506"/>
      <c r="X965" s="506"/>
      <c r="Y965" s="506"/>
      <c r="Z965" s="506"/>
      <c r="AA965" s="506"/>
      <c r="AB965" s="506"/>
      <c r="AC965" s="506"/>
      <c r="AD965" s="506"/>
      <c r="AE965" s="506"/>
      <c r="AF965" s="506"/>
      <c r="AG965" s="506"/>
      <c r="AH965" s="506"/>
      <c r="AI965" s="506"/>
      <c r="AJ965" s="507"/>
      <c r="AK965" s="506"/>
      <c r="AL965" s="506"/>
      <c r="AM965" s="506"/>
      <c r="AN965" s="506"/>
      <c r="AO965" s="506"/>
      <c r="AP965" s="506"/>
      <c r="AQ965" s="506"/>
      <c r="AR965" s="506"/>
      <c r="AS965" s="506"/>
      <c r="AT965" s="506"/>
      <c r="AU965" s="506"/>
      <c r="AV965" s="506"/>
      <c r="AW965" s="506"/>
      <c r="AX965" s="507"/>
      <c r="AY965" s="506"/>
      <c r="AZ965" s="506"/>
      <c r="BA965" s="506"/>
      <c r="BB965" s="506"/>
      <c r="BC965" s="506"/>
      <c r="BD965" s="506"/>
      <c r="BE965" s="506"/>
      <c r="BF965" s="506"/>
      <c r="BG965" s="506"/>
      <c r="BH965" s="506"/>
      <c r="BI965" s="506"/>
      <c r="BJ965" s="506"/>
      <c r="BK965" s="507"/>
      <c r="BL965" s="506"/>
      <c r="BM965" s="506"/>
      <c r="BN965" s="506"/>
      <c r="BO965" s="506"/>
      <c r="BP965" s="506"/>
      <c r="BQ965" s="506"/>
      <c r="BR965" s="506"/>
      <c r="BS965" s="506"/>
      <c r="BT965" s="506"/>
      <c r="BU965" s="506"/>
      <c r="BV965" s="506"/>
      <c r="BW965" s="506"/>
      <c r="BX965" s="506"/>
      <c r="BZ965" s="506"/>
      <c r="CA965" s="506"/>
      <c r="CD965" s="506"/>
      <c r="CE965" s="506"/>
    </row>
    <row r="966" spans="1:83" ht="11.25" customHeight="1">
      <c r="A966" s="506"/>
      <c r="B966" s="507"/>
      <c r="C966" s="507"/>
      <c r="D966" s="507"/>
      <c r="E966" s="506"/>
      <c r="F966" s="506"/>
      <c r="G966" s="506"/>
      <c r="H966" s="507"/>
      <c r="I966" s="506"/>
      <c r="J966" s="506"/>
      <c r="K966" s="506"/>
      <c r="L966" s="506"/>
      <c r="M966" s="506"/>
      <c r="N966" s="506"/>
      <c r="O966" s="506"/>
      <c r="P966" s="506"/>
      <c r="Q966" s="506"/>
      <c r="R966" s="506"/>
      <c r="S966" s="506"/>
      <c r="T966" s="506"/>
      <c r="U966" s="506"/>
      <c r="V966" s="506"/>
      <c r="W966" s="506"/>
      <c r="X966" s="506"/>
      <c r="Y966" s="506"/>
      <c r="Z966" s="506"/>
      <c r="AA966" s="506"/>
      <c r="AB966" s="506"/>
      <c r="AC966" s="506"/>
      <c r="AD966" s="506"/>
      <c r="AE966" s="506"/>
      <c r="AF966" s="506"/>
      <c r="AG966" s="506"/>
      <c r="AH966" s="506"/>
      <c r="AI966" s="506"/>
      <c r="AJ966" s="507"/>
      <c r="AK966" s="506"/>
      <c r="AL966" s="506"/>
      <c r="AM966" s="506"/>
      <c r="AN966" s="506"/>
      <c r="AO966" s="506"/>
      <c r="AP966" s="506"/>
      <c r="AQ966" s="506"/>
      <c r="AR966" s="506"/>
      <c r="AS966" s="506"/>
      <c r="AT966" s="506"/>
      <c r="AU966" s="506"/>
      <c r="AV966" s="506"/>
      <c r="AW966" s="506"/>
      <c r="AX966" s="507"/>
      <c r="AY966" s="506"/>
      <c r="AZ966" s="506"/>
      <c r="BA966" s="506"/>
      <c r="BB966" s="506"/>
      <c r="BC966" s="506"/>
      <c r="BD966" s="506"/>
      <c r="BE966" s="506"/>
      <c r="BF966" s="506"/>
      <c r="BG966" s="506"/>
      <c r="BH966" s="506"/>
      <c r="BI966" s="506"/>
      <c r="BJ966" s="506"/>
      <c r="BK966" s="507"/>
      <c r="BL966" s="506"/>
      <c r="BM966" s="506"/>
      <c r="BN966" s="506"/>
      <c r="BO966" s="506"/>
      <c r="BP966" s="506"/>
      <c r="BQ966" s="506"/>
      <c r="BR966" s="506"/>
      <c r="BS966" s="506"/>
      <c r="BT966" s="506"/>
      <c r="BU966" s="506"/>
      <c r="BV966" s="506"/>
      <c r="BW966" s="506"/>
      <c r="BX966" s="506"/>
      <c r="BZ966" s="506"/>
      <c r="CA966" s="506"/>
      <c r="CD966" s="506"/>
      <c r="CE966" s="506"/>
    </row>
    <row r="967" spans="1:83" ht="11.25" customHeight="1">
      <c r="A967" s="506"/>
      <c r="B967" s="507"/>
      <c r="C967" s="507"/>
      <c r="D967" s="507"/>
      <c r="E967" s="506"/>
      <c r="F967" s="506"/>
      <c r="G967" s="506"/>
      <c r="H967" s="507"/>
      <c r="I967" s="506"/>
      <c r="J967" s="506"/>
      <c r="K967" s="506"/>
      <c r="L967" s="506"/>
      <c r="M967" s="506"/>
      <c r="N967" s="506"/>
      <c r="O967" s="506"/>
      <c r="P967" s="506"/>
      <c r="Q967" s="506"/>
      <c r="R967" s="506"/>
      <c r="S967" s="506"/>
      <c r="T967" s="506"/>
      <c r="U967" s="506"/>
      <c r="V967" s="506"/>
      <c r="W967" s="506"/>
      <c r="X967" s="506"/>
      <c r="Y967" s="506"/>
      <c r="Z967" s="506"/>
      <c r="AA967" s="506"/>
      <c r="AB967" s="506"/>
      <c r="AC967" s="506"/>
      <c r="AD967" s="506"/>
      <c r="AE967" s="506"/>
      <c r="AF967" s="506"/>
      <c r="AG967" s="506"/>
      <c r="AH967" s="506"/>
      <c r="AI967" s="506"/>
      <c r="AJ967" s="507"/>
      <c r="AK967" s="506"/>
      <c r="AL967" s="506"/>
      <c r="AM967" s="506"/>
      <c r="AN967" s="506"/>
      <c r="AO967" s="506"/>
      <c r="AP967" s="506"/>
      <c r="AQ967" s="506"/>
      <c r="AR967" s="506"/>
      <c r="AS967" s="506"/>
      <c r="AT967" s="506"/>
      <c r="AU967" s="506"/>
      <c r="AV967" s="506"/>
      <c r="AW967" s="506"/>
      <c r="AX967" s="507"/>
      <c r="AY967" s="506"/>
      <c r="AZ967" s="506"/>
      <c r="BA967" s="506"/>
      <c r="BB967" s="506"/>
      <c r="BC967" s="506"/>
      <c r="BD967" s="506"/>
      <c r="BE967" s="506"/>
      <c r="BF967" s="506"/>
      <c r="BG967" s="506"/>
      <c r="BH967" s="506"/>
      <c r="BI967" s="506"/>
      <c r="BJ967" s="506"/>
      <c r="BK967" s="507"/>
      <c r="BL967" s="506"/>
      <c r="BM967" s="506"/>
      <c r="BN967" s="506"/>
      <c r="BO967" s="506"/>
      <c r="BP967" s="506"/>
      <c r="BQ967" s="506"/>
      <c r="BR967" s="506"/>
      <c r="BS967" s="506"/>
      <c r="BT967" s="506"/>
      <c r="BU967" s="506"/>
      <c r="BV967" s="506"/>
      <c r="BW967" s="506"/>
      <c r="BX967" s="506"/>
      <c r="BZ967" s="506"/>
      <c r="CA967" s="506"/>
      <c r="CD967" s="506"/>
      <c r="CE967" s="506"/>
    </row>
    <row r="968" spans="1:83" ht="11.25" customHeight="1">
      <c r="A968" s="506"/>
      <c r="B968" s="507"/>
      <c r="C968" s="507"/>
      <c r="D968" s="507"/>
      <c r="E968" s="506"/>
      <c r="F968" s="506"/>
      <c r="G968" s="506"/>
      <c r="H968" s="507"/>
      <c r="I968" s="506"/>
      <c r="J968" s="506"/>
      <c r="K968" s="506"/>
      <c r="L968" s="506"/>
      <c r="M968" s="506"/>
      <c r="N968" s="506"/>
      <c r="O968" s="506"/>
      <c r="P968" s="506"/>
      <c r="Q968" s="506"/>
      <c r="R968" s="506"/>
      <c r="S968" s="506"/>
      <c r="T968" s="506"/>
      <c r="U968" s="506"/>
      <c r="V968" s="506"/>
      <c r="W968" s="506"/>
      <c r="X968" s="506"/>
      <c r="Y968" s="506"/>
      <c r="Z968" s="506"/>
      <c r="AA968" s="506"/>
      <c r="AB968" s="506"/>
      <c r="AC968" s="506"/>
      <c r="AD968" s="506"/>
      <c r="AE968" s="506"/>
      <c r="AF968" s="506"/>
      <c r="AG968" s="506"/>
      <c r="AH968" s="506"/>
      <c r="AI968" s="506"/>
      <c r="AJ968" s="507"/>
      <c r="AK968" s="506"/>
      <c r="AL968" s="506"/>
      <c r="AM968" s="506"/>
      <c r="AN968" s="506"/>
      <c r="AO968" s="506"/>
      <c r="AP968" s="506"/>
      <c r="AQ968" s="506"/>
      <c r="AR968" s="506"/>
      <c r="AS968" s="506"/>
      <c r="AT968" s="506"/>
      <c r="AU968" s="506"/>
      <c r="AV968" s="506"/>
      <c r="AW968" s="506"/>
      <c r="AX968" s="507"/>
      <c r="AY968" s="506"/>
      <c r="AZ968" s="506"/>
      <c r="BA968" s="506"/>
      <c r="BB968" s="506"/>
      <c r="BC968" s="506"/>
      <c r="BD968" s="506"/>
      <c r="BE968" s="506"/>
      <c r="BF968" s="506"/>
      <c r="BG968" s="506"/>
      <c r="BH968" s="506"/>
      <c r="BI968" s="506"/>
      <c r="BJ968" s="506"/>
      <c r="BK968" s="507"/>
      <c r="BL968" s="506"/>
      <c r="BM968" s="506"/>
      <c r="BN968" s="506"/>
      <c r="BO968" s="506"/>
      <c r="BP968" s="506"/>
      <c r="BQ968" s="506"/>
      <c r="BR968" s="506"/>
      <c r="BS968" s="506"/>
      <c r="BT968" s="506"/>
      <c r="BU968" s="506"/>
      <c r="BV968" s="506"/>
      <c r="BW968" s="506"/>
      <c r="BX968" s="506"/>
      <c r="BZ968" s="506"/>
      <c r="CA968" s="506"/>
      <c r="CD968" s="506"/>
      <c r="CE968" s="506"/>
    </row>
    <row r="969" spans="1:83" ht="11.25" customHeight="1">
      <c r="A969" s="506"/>
      <c r="B969" s="507"/>
      <c r="C969" s="507"/>
      <c r="D969" s="507"/>
      <c r="E969" s="506"/>
      <c r="F969" s="506"/>
      <c r="G969" s="506"/>
      <c r="H969" s="507"/>
      <c r="I969" s="506"/>
      <c r="J969" s="506"/>
      <c r="K969" s="506"/>
      <c r="L969" s="506"/>
      <c r="M969" s="506"/>
      <c r="N969" s="506"/>
      <c r="O969" s="506"/>
      <c r="P969" s="506"/>
      <c r="Q969" s="506"/>
      <c r="R969" s="506"/>
      <c r="S969" s="506"/>
      <c r="T969" s="506"/>
      <c r="U969" s="506"/>
      <c r="V969" s="506"/>
      <c r="W969" s="506"/>
      <c r="X969" s="506"/>
      <c r="Y969" s="506"/>
      <c r="Z969" s="506"/>
      <c r="AA969" s="506"/>
      <c r="AB969" s="506"/>
      <c r="AC969" s="506"/>
      <c r="AD969" s="506"/>
      <c r="AE969" s="506"/>
      <c r="AF969" s="506"/>
      <c r="AG969" s="506"/>
      <c r="AH969" s="506"/>
      <c r="AI969" s="506"/>
      <c r="AJ969" s="507"/>
      <c r="AK969" s="506"/>
      <c r="AL969" s="506"/>
      <c r="AM969" s="506"/>
      <c r="AN969" s="506"/>
      <c r="AO969" s="506"/>
      <c r="AP969" s="506"/>
      <c r="AQ969" s="506"/>
      <c r="AR969" s="506"/>
      <c r="AS969" s="506"/>
      <c r="AT969" s="506"/>
      <c r="AU969" s="506"/>
      <c r="AV969" s="506"/>
      <c r="AW969" s="506"/>
      <c r="AX969" s="507"/>
      <c r="AY969" s="506"/>
      <c r="AZ969" s="506"/>
      <c r="BA969" s="506"/>
      <c r="BB969" s="506"/>
      <c r="BC969" s="506"/>
      <c r="BD969" s="506"/>
      <c r="BE969" s="506"/>
      <c r="BF969" s="506"/>
      <c r="BG969" s="506"/>
      <c r="BH969" s="506"/>
      <c r="BI969" s="506"/>
      <c r="BJ969" s="506"/>
      <c r="BK969" s="507"/>
      <c r="BL969" s="506"/>
      <c r="BM969" s="506"/>
      <c r="BN969" s="506"/>
      <c r="BO969" s="506"/>
      <c r="BP969" s="506"/>
      <c r="BQ969" s="506"/>
      <c r="BR969" s="506"/>
      <c r="BS969" s="506"/>
      <c r="BT969" s="506"/>
      <c r="BU969" s="506"/>
      <c r="BV969" s="506"/>
      <c r="BW969" s="506"/>
      <c r="BX969" s="506"/>
      <c r="BZ969" s="506"/>
      <c r="CA969" s="506"/>
      <c r="CD969" s="506"/>
      <c r="CE969" s="506"/>
    </row>
    <row r="970" spans="1:83" ht="11.25" customHeight="1">
      <c r="A970" s="506"/>
      <c r="B970" s="507"/>
      <c r="C970" s="507"/>
      <c r="D970" s="507"/>
      <c r="E970" s="506"/>
      <c r="F970" s="506"/>
      <c r="G970" s="506"/>
      <c r="H970" s="507"/>
      <c r="I970" s="506"/>
      <c r="J970" s="506"/>
      <c r="K970" s="506"/>
      <c r="L970" s="506"/>
      <c r="M970" s="506"/>
      <c r="N970" s="506"/>
      <c r="O970" s="506"/>
      <c r="P970" s="506"/>
      <c r="Q970" s="506"/>
      <c r="R970" s="506"/>
      <c r="S970" s="506"/>
      <c r="T970" s="506"/>
      <c r="U970" s="506"/>
      <c r="V970" s="506"/>
      <c r="W970" s="506"/>
      <c r="X970" s="506"/>
      <c r="Y970" s="506"/>
      <c r="Z970" s="506"/>
      <c r="AA970" s="506"/>
      <c r="AB970" s="506"/>
      <c r="AC970" s="506"/>
      <c r="AD970" s="506"/>
      <c r="AE970" s="506"/>
      <c r="AF970" s="506"/>
      <c r="AG970" s="506"/>
      <c r="AH970" s="506"/>
      <c r="AI970" s="506"/>
      <c r="AJ970" s="507"/>
      <c r="AK970" s="506"/>
      <c r="AL970" s="506"/>
      <c r="AM970" s="506"/>
      <c r="AN970" s="506"/>
      <c r="AO970" s="506"/>
      <c r="AP970" s="506"/>
      <c r="AQ970" s="506"/>
      <c r="AR970" s="506"/>
      <c r="AS970" s="506"/>
      <c r="AT970" s="506"/>
      <c r="AU970" s="506"/>
      <c r="AV970" s="506"/>
      <c r="AW970" s="506"/>
      <c r="AX970" s="507"/>
      <c r="AY970" s="506"/>
      <c r="AZ970" s="506"/>
      <c r="BA970" s="506"/>
      <c r="BB970" s="506"/>
      <c r="BC970" s="506"/>
      <c r="BD970" s="506"/>
      <c r="BE970" s="506"/>
      <c r="BF970" s="506"/>
      <c r="BG970" s="506"/>
      <c r="BH970" s="506"/>
      <c r="BI970" s="506"/>
      <c r="BJ970" s="506"/>
      <c r="BK970" s="507"/>
      <c r="BL970" s="506"/>
      <c r="BM970" s="506"/>
      <c r="BN970" s="506"/>
      <c r="BO970" s="506"/>
      <c r="BP970" s="506"/>
      <c r="BQ970" s="506"/>
      <c r="BR970" s="506"/>
      <c r="BS970" s="506"/>
      <c r="BT970" s="506"/>
      <c r="BU970" s="506"/>
      <c r="BV970" s="506"/>
      <c r="BW970" s="506"/>
      <c r="BX970" s="506"/>
      <c r="BZ970" s="506"/>
      <c r="CA970" s="506"/>
      <c r="CD970" s="506"/>
      <c r="CE970" s="506"/>
    </row>
    <row r="971" spans="1:83" ht="11.25" customHeight="1">
      <c r="A971" s="506"/>
      <c r="B971" s="507"/>
      <c r="C971" s="507"/>
      <c r="D971" s="507"/>
      <c r="E971" s="506"/>
      <c r="F971" s="506"/>
      <c r="G971" s="506"/>
      <c r="H971" s="507"/>
      <c r="I971" s="506"/>
      <c r="J971" s="506"/>
      <c r="K971" s="506"/>
      <c r="L971" s="506"/>
      <c r="M971" s="506"/>
      <c r="N971" s="506"/>
      <c r="O971" s="506"/>
      <c r="P971" s="506"/>
      <c r="Q971" s="506"/>
      <c r="R971" s="506"/>
      <c r="S971" s="506"/>
      <c r="T971" s="506"/>
      <c r="U971" s="506"/>
      <c r="V971" s="506"/>
      <c r="W971" s="506"/>
      <c r="X971" s="506"/>
      <c r="Y971" s="506"/>
      <c r="Z971" s="506"/>
      <c r="AA971" s="506"/>
      <c r="AB971" s="506"/>
      <c r="AC971" s="506"/>
      <c r="AD971" s="506"/>
      <c r="AE971" s="506"/>
      <c r="AF971" s="506"/>
      <c r="AG971" s="506"/>
      <c r="AH971" s="506"/>
      <c r="AI971" s="506"/>
      <c r="AJ971" s="507"/>
      <c r="AK971" s="506"/>
      <c r="AL971" s="506"/>
      <c r="AM971" s="506"/>
      <c r="AN971" s="506"/>
      <c r="AO971" s="506"/>
      <c r="AP971" s="506"/>
      <c r="AQ971" s="506"/>
      <c r="AR971" s="506"/>
      <c r="AS971" s="506"/>
      <c r="AT971" s="506"/>
      <c r="AU971" s="506"/>
      <c r="AV971" s="506"/>
      <c r="AW971" s="506"/>
      <c r="AX971" s="507"/>
      <c r="AY971" s="506"/>
      <c r="AZ971" s="506"/>
      <c r="BA971" s="506"/>
      <c r="BB971" s="506"/>
      <c r="BC971" s="506"/>
      <c r="BD971" s="506"/>
      <c r="BE971" s="506"/>
      <c r="BF971" s="506"/>
      <c r="BG971" s="506"/>
      <c r="BH971" s="506"/>
      <c r="BI971" s="506"/>
      <c r="BJ971" s="506"/>
      <c r="BK971" s="507"/>
      <c r="BL971" s="506"/>
      <c r="BM971" s="506"/>
      <c r="BN971" s="506"/>
      <c r="BO971" s="506"/>
      <c r="BP971" s="506"/>
      <c r="BQ971" s="506"/>
      <c r="BR971" s="506"/>
      <c r="BS971" s="506"/>
      <c r="BT971" s="506"/>
      <c r="BU971" s="506"/>
      <c r="BV971" s="506"/>
      <c r="BW971" s="506"/>
      <c r="BX971" s="506"/>
      <c r="BZ971" s="506"/>
      <c r="CA971" s="506"/>
      <c r="CD971" s="506"/>
      <c r="CE971" s="506"/>
    </row>
    <row r="972" spans="1:83" ht="11.25" customHeight="1">
      <c r="A972" s="506"/>
      <c r="B972" s="507"/>
      <c r="C972" s="507"/>
      <c r="D972" s="507"/>
      <c r="E972" s="506"/>
      <c r="F972" s="506"/>
      <c r="G972" s="506"/>
      <c r="H972" s="507"/>
      <c r="I972" s="506"/>
      <c r="J972" s="506"/>
      <c r="K972" s="506"/>
      <c r="L972" s="506"/>
      <c r="M972" s="506"/>
      <c r="N972" s="506"/>
      <c r="O972" s="506"/>
      <c r="P972" s="506"/>
      <c r="Q972" s="506"/>
      <c r="R972" s="506"/>
      <c r="S972" s="506"/>
      <c r="T972" s="506"/>
      <c r="U972" s="506"/>
      <c r="V972" s="506"/>
      <c r="W972" s="506"/>
      <c r="X972" s="506"/>
      <c r="Y972" s="506"/>
      <c r="Z972" s="506"/>
      <c r="AA972" s="506"/>
      <c r="AB972" s="506"/>
      <c r="AC972" s="506"/>
      <c r="AD972" s="506"/>
      <c r="AE972" s="506"/>
      <c r="AF972" s="506"/>
      <c r="AG972" s="506"/>
      <c r="AH972" s="506"/>
      <c r="AI972" s="506"/>
      <c r="AJ972" s="507"/>
      <c r="AK972" s="506"/>
      <c r="AL972" s="506"/>
      <c r="AM972" s="506"/>
      <c r="AN972" s="506"/>
      <c r="AO972" s="506"/>
      <c r="AP972" s="506"/>
      <c r="AQ972" s="506"/>
      <c r="AR972" s="506"/>
      <c r="AS972" s="506"/>
      <c r="AT972" s="506"/>
      <c r="AU972" s="506"/>
      <c r="AV972" s="506"/>
      <c r="AW972" s="506"/>
      <c r="AX972" s="507"/>
      <c r="AY972" s="506"/>
      <c r="AZ972" s="506"/>
      <c r="BA972" s="506"/>
      <c r="BB972" s="506"/>
      <c r="BC972" s="506"/>
      <c r="BD972" s="506"/>
      <c r="BE972" s="506"/>
      <c r="BF972" s="506"/>
      <c r="BG972" s="506"/>
      <c r="BH972" s="506"/>
      <c r="BI972" s="506"/>
      <c r="BJ972" s="506"/>
      <c r="BK972" s="507"/>
      <c r="BL972" s="506"/>
      <c r="BM972" s="506"/>
      <c r="BN972" s="506"/>
      <c r="BO972" s="506"/>
      <c r="BP972" s="506"/>
      <c r="BQ972" s="506"/>
      <c r="BR972" s="506"/>
      <c r="BS972" s="506"/>
      <c r="BT972" s="506"/>
      <c r="BU972" s="506"/>
      <c r="BV972" s="506"/>
      <c r="BW972" s="506"/>
      <c r="BX972" s="506"/>
      <c r="BZ972" s="506"/>
      <c r="CA972" s="506"/>
      <c r="CD972" s="506"/>
      <c r="CE972" s="506"/>
    </row>
    <row r="973" spans="1:83" ht="11.25" customHeight="1">
      <c r="A973" s="506"/>
      <c r="B973" s="507"/>
      <c r="C973" s="507"/>
      <c r="D973" s="507"/>
      <c r="E973" s="506"/>
      <c r="F973" s="506"/>
      <c r="G973" s="506"/>
      <c r="H973" s="507"/>
      <c r="I973" s="506"/>
      <c r="J973" s="506"/>
      <c r="K973" s="506"/>
      <c r="L973" s="506"/>
      <c r="M973" s="506"/>
      <c r="N973" s="506"/>
      <c r="O973" s="506"/>
      <c r="P973" s="506"/>
      <c r="Q973" s="506"/>
      <c r="R973" s="506"/>
      <c r="S973" s="506"/>
      <c r="T973" s="506"/>
      <c r="U973" s="506"/>
      <c r="V973" s="506"/>
      <c r="W973" s="506"/>
      <c r="X973" s="506"/>
      <c r="Y973" s="506"/>
      <c r="Z973" s="506"/>
      <c r="AA973" s="506"/>
      <c r="AB973" s="506"/>
      <c r="AC973" s="506"/>
      <c r="AD973" s="506"/>
      <c r="AE973" s="506"/>
      <c r="AF973" s="506"/>
      <c r="AG973" s="506"/>
      <c r="AH973" s="506"/>
      <c r="AI973" s="506"/>
      <c r="AJ973" s="507"/>
      <c r="AK973" s="506"/>
      <c r="AL973" s="506"/>
      <c r="AM973" s="506"/>
      <c r="AN973" s="506"/>
      <c r="AO973" s="506"/>
      <c r="AP973" s="506"/>
      <c r="AQ973" s="506"/>
      <c r="AR973" s="506"/>
      <c r="AS973" s="506"/>
      <c r="AT973" s="506"/>
      <c r="AU973" s="506"/>
      <c r="AV973" s="506"/>
      <c r="AW973" s="506"/>
      <c r="AX973" s="507"/>
      <c r="AY973" s="506"/>
      <c r="AZ973" s="506"/>
      <c r="BA973" s="506"/>
      <c r="BB973" s="506"/>
      <c r="BC973" s="506"/>
      <c r="BD973" s="506"/>
      <c r="BE973" s="506"/>
      <c r="BF973" s="506"/>
      <c r="BG973" s="506"/>
      <c r="BH973" s="506"/>
      <c r="BI973" s="506"/>
      <c r="BJ973" s="506"/>
      <c r="BK973" s="507"/>
      <c r="BL973" s="506"/>
      <c r="BM973" s="506"/>
      <c r="BN973" s="506"/>
      <c r="BO973" s="506"/>
      <c r="BP973" s="506"/>
      <c r="BQ973" s="506"/>
      <c r="BR973" s="506"/>
      <c r="BS973" s="506"/>
      <c r="BT973" s="506"/>
      <c r="BU973" s="506"/>
      <c r="BV973" s="506"/>
      <c r="BW973" s="506"/>
      <c r="BX973" s="506"/>
      <c r="BZ973" s="506"/>
      <c r="CA973" s="506"/>
      <c r="CD973" s="506"/>
      <c r="CE973" s="506"/>
    </row>
    <row r="974" spans="1:83" ht="11.25" customHeight="1">
      <c r="A974" s="506"/>
      <c r="B974" s="507"/>
      <c r="C974" s="507"/>
      <c r="D974" s="507"/>
      <c r="E974" s="506"/>
      <c r="F974" s="506"/>
      <c r="G974" s="506"/>
      <c r="H974" s="507"/>
      <c r="I974" s="506"/>
      <c r="J974" s="506"/>
      <c r="K974" s="506"/>
      <c r="L974" s="506"/>
      <c r="M974" s="506"/>
      <c r="N974" s="506"/>
      <c r="O974" s="506"/>
      <c r="P974" s="506"/>
      <c r="Q974" s="506"/>
      <c r="R974" s="506"/>
      <c r="S974" s="506"/>
      <c r="T974" s="506"/>
      <c r="U974" s="506"/>
      <c r="V974" s="506"/>
      <c r="W974" s="506"/>
      <c r="X974" s="506"/>
      <c r="Y974" s="506"/>
      <c r="Z974" s="506"/>
      <c r="AA974" s="506"/>
      <c r="AB974" s="506"/>
      <c r="AC974" s="506"/>
      <c r="AD974" s="506"/>
      <c r="AE974" s="506"/>
      <c r="AF974" s="506"/>
      <c r="AG974" s="506"/>
      <c r="AH974" s="506"/>
      <c r="AI974" s="506"/>
      <c r="AJ974" s="507"/>
      <c r="AK974" s="506"/>
      <c r="AL974" s="506"/>
      <c r="AM974" s="506"/>
      <c r="AN974" s="506"/>
      <c r="AO974" s="506"/>
      <c r="AP974" s="506"/>
      <c r="AQ974" s="506"/>
      <c r="AR974" s="506"/>
      <c r="AS974" s="506"/>
      <c r="AT974" s="506"/>
      <c r="AU974" s="506"/>
      <c r="AV974" s="506"/>
      <c r="AW974" s="506"/>
      <c r="AX974" s="507"/>
      <c r="AY974" s="506"/>
      <c r="AZ974" s="506"/>
      <c r="BA974" s="506"/>
      <c r="BB974" s="506"/>
      <c r="BC974" s="506"/>
      <c r="BD974" s="506"/>
      <c r="BE974" s="506"/>
      <c r="BF974" s="506"/>
      <c r="BG974" s="506"/>
      <c r="BH974" s="506"/>
      <c r="BI974" s="506"/>
      <c r="BJ974" s="506"/>
      <c r="BK974" s="507"/>
      <c r="BL974" s="506"/>
      <c r="BM974" s="506"/>
      <c r="BN974" s="506"/>
      <c r="BO974" s="506"/>
      <c r="BP974" s="506"/>
      <c r="BQ974" s="506"/>
      <c r="BR974" s="506"/>
      <c r="BS974" s="506"/>
      <c r="BT974" s="506"/>
      <c r="BU974" s="506"/>
      <c r="BV974" s="506"/>
      <c r="BW974" s="506"/>
      <c r="BX974" s="506"/>
      <c r="BZ974" s="506"/>
      <c r="CA974" s="506"/>
      <c r="CD974" s="506"/>
      <c r="CE974" s="506"/>
    </row>
    <row r="975" spans="1:83" ht="11.25" customHeight="1">
      <c r="A975" s="506"/>
      <c r="B975" s="507"/>
      <c r="C975" s="507"/>
      <c r="D975" s="507"/>
      <c r="E975" s="506"/>
      <c r="F975" s="506"/>
      <c r="G975" s="506"/>
      <c r="H975" s="507"/>
      <c r="I975" s="506"/>
      <c r="J975" s="506"/>
      <c r="K975" s="506"/>
      <c r="L975" s="506"/>
      <c r="M975" s="506"/>
      <c r="N975" s="506"/>
      <c r="O975" s="506"/>
      <c r="P975" s="506"/>
      <c r="Q975" s="506"/>
      <c r="R975" s="506"/>
      <c r="S975" s="506"/>
      <c r="T975" s="506"/>
      <c r="U975" s="506"/>
      <c r="V975" s="506"/>
      <c r="W975" s="506"/>
      <c r="X975" s="506"/>
      <c r="Y975" s="506"/>
      <c r="Z975" s="506"/>
      <c r="AA975" s="506"/>
      <c r="AB975" s="506"/>
      <c r="AC975" s="506"/>
      <c r="AD975" s="506"/>
      <c r="AE975" s="506"/>
      <c r="AF975" s="506"/>
      <c r="AG975" s="506"/>
      <c r="AH975" s="506"/>
      <c r="AI975" s="506"/>
      <c r="AJ975" s="507"/>
      <c r="AK975" s="506"/>
      <c r="AL975" s="506"/>
      <c r="AM975" s="506"/>
      <c r="AN975" s="506"/>
      <c r="AO975" s="506"/>
      <c r="AP975" s="506"/>
      <c r="AQ975" s="506"/>
      <c r="AR975" s="506"/>
      <c r="AS975" s="506"/>
      <c r="AT975" s="506"/>
      <c r="AU975" s="506"/>
      <c r="AV975" s="506"/>
      <c r="AW975" s="506"/>
      <c r="AX975" s="507"/>
      <c r="AY975" s="506"/>
      <c r="AZ975" s="506"/>
      <c r="BA975" s="506"/>
      <c r="BB975" s="506"/>
      <c r="BC975" s="506"/>
      <c r="BD975" s="506"/>
      <c r="BE975" s="506"/>
      <c r="BF975" s="506"/>
      <c r="BG975" s="506"/>
      <c r="BH975" s="506"/>
      <c r="BI975" s="506"/>
      <c r="BJ975" s="506"/>
      <c r="BK975" s="507"/>
      <c r="BL975" s="506"/>
      <c r="BM975" s="506"/>
      <c r="BN975" s="506"/>
      <c r="BO975" s="506"/>
      <c r="BP975" s="506"/>
      <c r="BQ975" s="506"/>
      <c r="BR975" s="506"/>
      <c r="BS975" s="506"/>
      <c r="BT975" s="506"/>
      <c r="BU975" s="506"/>
      <c r="BV975" s="506"/>
      <c r="BW975" s="506"/>
      <c r="BX975" s="506"/>
      <c r="BZ975" s="506"/>
      <c r="CA975" s="506"/>
      <c r="CD975" s="506"/>
      <c r="CE975" s="506"/>
    </row>
    <row r="976" spans="1:83" ht="11.25" customHeight="1">
      <c r="A976" s="506"/>
      <c r="B976" s="507"/>
      <c r="C976" s="507"/>
      <c r="D976" s="507"/>
      <c r="E976" s="506"/>
      <c r="F976" s="506"/>
      <c r="G976" s="506"/>
      <c r="H976" s="507"/>
      <c r="I976" s="506"/>
      <c r="J976" s="506"/>
      <c r="K976" s="506"/>
      <c r="L976" s="506"/>
      <c r="M976" s="506"/>
      <c r="N976" s="506"/>
      <c r="O976" s="506"/>
      <c r="P976" s="506"/>
      <c r="Q976" s="506"/>
      <c r="R976" s="506"/>
      <c r="S976" s="506"/>
      <c r="T976" s="506"/>
      <c r="U976" s="506"/>
      <c r="V976" s="506"/>
      <c r="W976" s="506"/>
      <c r="X976" s="506"/>
      <c r="Y976" s="506"/>
      <c r="Z976" s="506"/>
      <c r="AA976" s="506"/>
      <c r="AB976" s="506"/>
      <c r="AC976" s="506"/>
      <c r="AD976" s="506"/>
      <c r="AE976" s="506"/>
      <c r="AF976" s="506"/>
      <c r="AG976" s="506"/>
      <c r="AH976" s="506"/>
      <c r="AI976" s="506"/>
      <c r="AJ976" s="507"/>
      <c r="AK976" s="506"/>
      <c r="AL976" s="506"/>
      <c r="AM976" s="506"/>
      <c r="AN976" s="506"/>
      <c r="AO976" s="506"/>
      <c r="AP976" s="506"/>
      <c r="AQ976" s="506"/>
      <c r="AR976" s="506"/>
      <c r="AS976" s="506"/>
      <c r="AT976" s="506"/>
      <c r="AU976" s="506"/>
      <c r="AV976" s="506"/>
      <c r="AW976" s="506"/>
      <c r="AX976" s="507"/>
      <c r="AY976" s="506"/>
      <c r="AZ976" s="506"/>
      <c r="BA976" s="506"/>
      <c r="BB976" s="506"/>
      <c r="BC976" s="506"/>
      <c r="BD976" s="506"/>
      <c r="BE976" s="506"/>
      <c r="BF976" s="506"/>
      <c r="BG976" s="506"/>
      <c r="BH976" s="506"/>
      <c r="BI976" s="506"/>
      <c r="BJ976" s="506"/>
      <c r="BK976" s="507"/>
      <c r="BL976" s="506"/>
      <c r="BM976" s="506"/>
      <c r="BN976" s="506"/>
      <c r="BO976" s="506"/>
      <c r="BP976" s="506"/>
      <c r="BQ976" s="506"/>
      <c r="BR976" s="506"/>
      <c r="BS976" s="506"/>
      <c r="BT976" s="506"/>
      <c r="BU976" s="506"/>
      <c r="BV976" s="506"/>
      <c r="BW976" s="506"/>
      <c r="BX976" s="506"/>
      <c r="BZ976" s="506"/>
      <c r="CA976" s="506"/>
      <c r="CD976" s="506"/>
      <c r="CE976" s="506"/>
    </row>
    <row r="977" spans="1:83" ht="11.25" customHeight="1">
      <c r="A977" s="506"/>
      <c r="B977" s="507"/>
      <c r="C977" s="507"/>
      <c r="D977" s="507"/>
      <c r="E977" s="506"/>
      <c r="F977" s="506"/>
      <c r="G977" s="506"/>
      <c r="H977" s="507"/>
      <c r="I977" s="506"/>
      <c r="J977" s="506"/>
      <c r="K977" s="506"/>
      <c r="L977" s="506"/>
      <c r="M977" s="506"/>
      <c r="N977" s="506"/>
      <c r="O977" s="506"/>
      <c r="P977" s="506"/>
      <c r="Q977" s="506"/>
      <c r="R977" s="506"/>
      <c r="S977" s="506"/>
      <c r="T977" s="506"/>
      <c r="U977" s="506"/>
      <c r="V977" s="506"/>
      <c r="W977" s="506"/>
      <c r="X977" s="506"/>
      <c r="Y977" s="506"/>
      <c r="Z977" s="506"/>
      <c r="AA977" s="506"/>
      <c r="AB977" s="506"/>
      <c r="AC977" s="506"/>
      <c r="AD977" s="506"/>
      <c r="AE977" s="506"/>
      <c r="AF977" s="506"/>
      <c r="AG977" s="506"/>
      <c r="AH977" s="506"/>
      <c r="AI977" s="506"/>
      <c r="AJ977" s="507"/>
      <c r="AK977" s="506"/>
      <c r="AL977" s="506"/>
      <c r="AM977" s="506"/>
      <c r="AN977" s="506"/>
      <c r="AO977" s="506"/>
      <c r="AP977" s="506"/>
      <c r="AQ977" s="506"/>
      <c r="AR977" s="506"/>
      <c r="AS977" s="506"/>
      <c r="AT977" s="506"/>
      <c r="AU977" s="506"/>
      <c r="AV977" s="506"/>
      <c r="AW977" s="506"/>
      <c r="AX977" s="507"/>
      <c r="AY977" s="506"/>
      <c r="AZ977" s="506"/>
      <c r="BA977" s="506"/>
      <c r="BB977" s="506"/>
      <c r="BC977" s="506"/>
      <c r="BD977" s="506"/>
      <c r="BE977" s="506"/>
      <c r="BF977" s="506"/>
      <c r="BG977" s="506"/>
      <c r="BH977" s="506"/>
      <c r="BI977" s="506"/>
      <c r="BJ977" s="506"/>
      <c r="BK977" s="507"/>
      <c r="BL977" s="506"/>
      <c r="BM977" s="506"/>
      <c r="BN977" s="506"/>
      <c r="BO977" s="506"/>
      <c r="BP977" s="506"/>
      <c r="BQ977" s="506"/>
      <c r="BR977" s="506"/>
      <c r="BS977" s="506"/>
      <c r="BT977" s="506"/>
      <c r="BU977" s="506"/>
      <c r="BV977" s="506"/>
      <c r="BW977" s="506"/>
      <c r="BX977" s="506"/>
      <c r="BZ977" s="506"/>
      <c r="CA977" s="506"/>
      <c r="CD977" s="506"/>
      <c r="CE977" s="506"/>
    </row>
    <row r="978" spans="1:83" ht="11.25" customHeight="1">
      <c r="A978" s="506"/>
      <c r="B978" s="507"/>
      <c r="C978" s="507"/>
      <c r="D978" s="507"/>
      <c r="E978" s="506"/>
      <c r="F978" s="506"/>
      <c r="G978" s="506"/>
      <c r="H978" s="507"/>
      <c r="I978" s="506"/>
      <c r="J978" s="506"/>
      <c r="K978" s="506"/>
      <c r="L978" s="506"/>
      <c r="M978" s="506"/>
      <c r="N978" s="506"/>
      <c r="O978" s="506"/>
      <c r="P978" s="506"/>
      <c r="Q978" s="506"/>
      <c r="R978" s="506"/>
      <c r="S978" s="506"/>
      <c r="T978" s="506"/>
      <c r="U978" s="506"/>
      <c r="V978" s="506"/>
      <c r="W978" s="506"/>
      <c r="X978" s="506"/>
      <c r="Y978" s="506"/>
      <c r="Z978" s="506"/>
      <c r="AA978" s="506"/>
      <c r="AB978" s="506"/>
      <c r="AC978" s="506"/>
      <c r="AD978" s="506"/>
      <c r="AE978" s="506"/>
      <c r="AF978" s="506"/>
      <c r="AG978" s="506"/>
      <c r="AH978" s="506"/>
      <c r="AI978" s="506"/>
      <c r="AJ978" s="507"/>
      <c r="AK978" s="506"/>
      <c r="AL978" s="506"/>
      <c r="AM978" s="506"/>
      <c r="AN978" s="506"/>
      <c r="AO978" s="506"/>
      <c r="AP978" s="506"/>
      <c r="AQ978" s="506"/>
      <c r="AR978" s="506"/>
      <c r="AS978" s="506"/>
      <c r="AT978" s="506"/>
      <c r="AU978" s="506"/>
      <c r="AV978" s="506"/>
      <c r="AW978" s="506"/>
      <c r="AX978" s="507"/>
      <c r="AY978" s="506"/>
      <c r="AZ978" s="506"/>
      <c r="BA978" s="506"/>
      <c r="BB978" s="506"/>
      <c r="BC978" s="506"/>
      <c r="BD978" s="506"/>
      <c r="BE978" s="506"/>
      <c r="BF978" s="506"/>
      <c r="BG978" s="506"/>
      <c r="BH978" s="506"/>
      <c r="BI978" s="506"/>
      <c r="BJ978" s="506"/>
      <c r="BK978" s="507"/>
      <c r="BL978" s="506"/>
      <c r="BM978" s="506"/>
      <c r="BN978" s="506"/>
      <c r="BO978" s="506"/>
      <c r="BP978" s="506"/>
      <c r="BQ978" s="506"/>
      <c r="BR978" s="506"/>
      <c r="BS978" s="506"/>
      <c r="BT978" s="506"/>
      <c r="BU978" s="506"/>
      <c r="BV978" s="506"/>
      <c r="BW978" s="506"/>
      <c r="BX978" s="506"/>
      <c r="BZ978" s="506"/>
      <c r="CA978" s="506"/>
      <c r="CD978" s="506"/>
      <c r="CE978" s="506"/>
    </row>
    <row r="979" spans="1:83" ht="11.25" customHeight="1">
      <c r="A979" s="506"/>
      <c r="B979" s="507"/>
      <c r="C979" s="507"/>
      <c r="D979" s="507"/>
      <c r="E979" s="506"/>
      <c r="F979" s="506"/>
      <c r="G979" s="506"/>
      <c r="H979" s="507"/>
      <c r="I979" s="506"/>
      <c r="J979" s="506"/>
      <c r="K979" s="506"/>
      <c r="L979" s="506"/>
      <c r="M979" s="506"/>
      <c r="N979" s="506"/>
      <c r="O979" s="506"/>
      <c r="P979" s="506"/>
      <c r="Q979" s="506"/>
      <c r="R979" s="506"/>
      <c r="S979" s="506"/>
      <c r="T979" s="506"/>
      <c r="U979" s="506"/>
      <c r="V979" s="506"/>
      <c r="W979" s="506"/>
      <c r="X979" s="506"/>
      <c r="Y979" s="506"/>
      <c r="Z979" s="506"/>
      <c r="AA979" s="506"/>
      <c r="AB979" s="506"/>
      <c r="AC979" s="506"/>
      <c r="AD979" s="506"/>
      <c r="AE979" s="506"/>
      <c r="AF979" s="506"/>
      <c r="AG979" s="506"/>
      <c r="AH979" s="506"/>
      <c r="AI979" s="506"/>
      <c r="AJ979" s="507"/>
      <c r="AK979" s="506"/>
      <c r="AL979" s="506"/>
      <c r="AM979" s="506"/>
      <c r="AN979" s="506"/>
      <c r="AO979" s="506"/>
      <c r="AP979" s="506"/>
      <c r="AQ979" s="506"/>
      <c r="AR979" s="506"/>
      <c r="AS979" s="506"/>
      <c r="AT979" s="506"/>
      <c r="AU979" s="506"/>
      <c r="AV979" s="506"/>
      <c r="AW979" s="506"/>
      <c r="AX979" s="507"/>
      <c r="AY979" s="506"/>
      <c r="AZ979" s="506"/>
      <c r="BA979" s="506"/>
      <c r="BB979" s="506"/>
      <c r="BC979" s="506"/>
      <c r="BD979" s="506"/>
      <c r="BE979" s="506"/>
      <c r="BF979" s="506"/>
      <c r="BG979" s="506"/>
      <c r="BH979" s="506"/>
      <c r="BI979" s="506"/>
      <c r="BJ979" s="506"/>
      <c r="BK979" s="507"/>
      <c r="BL979" s="506"/>
      <c r="BM979" s="506"/>
      <c r="BN979" s="506"/>
      <c r="BO979" s="506"/>
      <c r="BP979" s="506"/>
      <c r="BQ979" s="506"/>
      <c r="BR979" s="506"/>
      <c r="BS979" s="506"/>
      <c r="BT979" s="506"/>
      <c r="BU979" s="506"/>
      <c r="BV979" s="506"/>
      <c r="BW979" s="506"/>
      <c r="BX979" s="506"/>
      <c r="BZ979" s="506"/>
      <c r="CA979" s="506"/>
      <c r="CD979" s="506"/>
      <c r="CE979" s="506"/>
    </row>
    <row r="980" spans="1:83" ht="11.25" customHeight="1">
      <c r="A980" s="506"/>
      <c r="B980" s="507"/>
      <c r="C980" s="507"/>
      <c r="D980" s="507"/>
      <c r="E980" s="506"/>
      <c r="F980" s="506"/>
      <c r="G980" s="506"/>
      <c r="H980" s="507"/>
      <c r="I980" s="506"/>
      <c r="J980" s="506"/>
      <c r="K980" s="506"/>
      <c r="L980" s="506"/>
      <c r="M980" s="506"/>
      <c r="N980" s="506"/>
      <c r="O980" s="506"/>
      <c r="P980" s="506"/>
      <c r="Q980" s="506"/>
      <c r="R980" s="506"/>
      <c r="S980" s="506"/>
      <c r="T980" s="506"/>
      <c r="U980" s="506"/>
      <c r="V980" s="506"/>
      <c r="W980" s="506"/>
      <c r="X980" s="506"/>
      <c r="Y980" s="506"/>
      <c r="Z980" s="506"/>
      <c r="AA980" s="506"/>
      <c r="AB980" s="506"/>
      <c r="AC980" s="506"/>
      <c r="AD980" s="506"/>
      <c r="AE980" s="506"/>
      <c r="AF980" s="506"/>
      <c r="AG980" s="506"/>
      <c r="AH980" s="506"/>
      <c r="AI980" s="506"/>
      <c r="AJ980" s="507"/>
      <c r="AK980" s="506"/>
      <c r="AL980" s="506"/>
      <c r="AM980" s="506"/>
      <c r="AN980" s="506"/>
      <c r="AO980" s="506"/>
      <c r="AP980" s="506"/>
      <c r="AQ980" s="506"/>
      <c r="AR980" s="506"/>
      <c r="AS980" s="506"/>
      <c r="AT980" s="506"/>
      <c r="AU980" s="506"/>
      <c r="AV980" s="506"/>
      <c r="AW980" s="506"/>
      <c r="AX980" s="507"/>
      <c r="AY980" s="506"/>
      <c r="AZ980" s="506"/>
      <c r="BA980" s="506"/>
      <c r="BB980" s="506"/>
      <c r="BC980" s="506"/>
      <c r="BD980" s="506"/>
      <c r="BE980" s="506"/>
      <c r="BF980" s="506"/>
      <c r="BG980" s="506"/>
      <c r="BH980" s="506"/>
      <c r="BI980" s="506"/>
      <c r="BJ980" s="506"/>
      <c r="BK980" s="507"/>
      <c r="BL980" s="506"/>
      <c r="BM980" s="506"/>
      <c r="BN980" s="506"/>
      <c r="BO980" s="506"/>
      <c r="BP980" s="506"/>
      <c r="BQ980" s="506"/>
      <c r="BR980" s="506"/>
      <c r="BS980" s="506"/>
      <c r="BT980" s="506"/>
      <c r="BU980" s="506"/>
      <c r="BV980" s="506"/>
      <c r="BW980" s="506"/>
      <c r="BX980" s="506"/>
      <c r="BZ980" s="506"/>
      <c r="CA980" s="506"/>
      <c r="CD980" s="506"/>
      <c r="CE980" s="506"/>
    </row>
    <row r="981" spans="1:83" ht="11.25" customHeight="1">
      <c r="A981" s="506"/>
      <c r="B981" s="507"/>
      <c r="C981" s="507"/>
      <c r="D981" s="507"/>
      <c r="E981" s="506"/>
      <c r="F981" s="506"/>
      <c r="G981" s="506"/>
      <c r="H981" s="507"/>
      <c r="I981" s="506"/>
      <c r="J981" s="506"/>
      <c r="K981" s="506"/>
      <c r="L981" s="506"/>
      <c r="M981" s="506"/>
      <c r="N981" s="506"/>
      <c r="O981" s="506"/>
      <c r="P981" s="506"/>
      <c r="Q981" s="506"/>
      <c r="R981" s="506"/>
      <c r="S981" s="506"/>
      <c r="T981" s="506"/>
      <c r="U981" s="506"/>
      <c r="V981" s="506"/>
      <c r="W981" s="506"/>
      <c r="X981" s="506"/>
      <c r="Y981" s="506"/>
      <c r="Z981" s="506"/>
      <c r="AA981" s="506"/>
      <c r="AB981" s="506"/>
      <c r="AC981" s="506"/>
      <c r="AD981" s="506"/>
      <c r="AE981" s="506"/>
      <c r="AF981" s="506"/>
      <c r="AG981" s="506"/>
      <c r="AH981" s="506"/>
      <c r="AI981" s="506"/>
      <c r="AJ981" s="507"/>
      <c r="AK981" s="506"/>
      <c r="AL981" s="506"/>
      <c r="AM981" s="506"/>
      <c r="AN981" s="506"/>
      <c r="AO981" s="506"/>
      <c r="AP981" s="506"/>
      <c r="AQ981" s="506"/>
      <c r="AR981" s="506"/>
      <c r="AS981" s="506"/>
      <c r="AT981" s="506"/>
      <c r="AU981" s="506"/>
      <c r="AV981" s="506"/>
      <c r="AW981" s="506"/>
      <c r="AX981" s="507"/>
      <c r="AY981" s="506"/>
      <c r="AZ981" s="506"/>
      <c r="BA981" s="506"/>
      <c r="BB981" s="506"/>
      <c r="BC981" s="506"/>
      <c r="BD981" s="506"/>
      <c r="BE981" s="506"/>
      <c r="BF981" s="506"/>
      <c r="BG981" s="506"/>
      <c r="BH981" s="506"/>
      <c r="BI981" s="506"/>
      <c r="BJ981" s="506"/>
      <c r="BK981" s="507"/>
      <c r="BL981" s="506"/>
      <c r="BM981" s="506"/>
      <c r="BN981" s="506"/>
      <c r="BO981" s="506"/>
      <c r="BP981" s="506"/>
      <c r="BQ981" s="506"/>
      <c r="BR981" s="506"/>
      <c r="BS981" s="506"/>
      <c r="BT981" s="506"/>
      <c r="BU981" s="506"/>
      <c r="BV981" s="506"/>
      <c r="BW981" s="506"/>
      <c r="BX981" s="506"/>
      <c r="BZ981" s="506"/>
      <c r="CA981" s="506"/>
      <c r="CD981" s="506"/>
      <c r="CE981" s="506"/>
    </row>
    <row r="982" spans="1:83" ht="11.25" customHeight="1">
      <c r="A982" s="506"/>
      <c r="B982" s="507"/>
      <c r="C982" s="507"/>
      <c r="D982" s="507"/>
      <c r="E982" s="506"/>
      <c r="F982" s="506"/>
      <c r="G982" s="506"/>
      <c r="H982" s="507"/>
      <c r="I982" s="506"/>
      <c r="J982" s="506"/>
      <c r="K982" s="506"/>
      <c r="L982" s="506"/>
      <c r="M982" s="506"/>
      <c r="N982" s="506"/>
      <c r="O982" s="506"/>
      <c r="P982" s="506"/>
      <c r="Q982" s="506"/>
      <c r="R982" s="506"/>
      <c r="S982" s="506"/>
      <c r="T982" s="506"/>
      <c r="U982" s="506"/>
      <c r="V982" s="506"/>
      <c r="W982" s="506"/>
      <c r="X982" s="506"/>
      <c r="Y982" s="506"/>
      <c r="Z982" s="506"/>
      <c r="AA982" s="506"/>
      <c r="AB982" s="506"/>
      <c r="AC982" s="506"/>
      <c r="AD982" s="506"/>
      <c r="AE982" s="506"/>
      <c r="AF982" s="506"/>
      <c r="AG982" s="506"/>
      <c r="AH982" s="506"/>
      <c r="AI982" s="506"/>
      <c r="AJ982" s="507"/>
      <c r="AK982" s="506"/>
      <c r="AL982" s="506"/>
      <c r="AM982" s="506"/>
      <c r="AN982" s="506"/>
      <c r="AO982" s="506"/>
      <c r="AP982" s="506"/>
      <c r="AQ982" s="506"/>
      <c r="AR982" s="506"/>
      <c r="AS982" s="506"/>
      <c r="AT982" s="506"/>
      <c r="AU982" s="506"/>
      <c r="AV982" s="506"/>
      <c r="AW982" s="506"/>
      <c r="AX982" s="507"/>
      <c r="AY982" s="506"/>
      <c r="AZ982" s="506"/>
      <c r="BA982" s="506"/>
      <c r="BB982" s="506"/>
      <c r="BC982" s="506"/>
      <c r="BD982" s="506"/>
      <c r="BE982" s="506"/>
      <c r="BF982" s="506"/>
      <c r="BG982" s="506"/>
      <c r="BH982" s="506"/>
      <c r="BI982" s="506"/>
      <c r="BJ982" s="506"/>
      <c r="BK982" s="507"/>
      <c r="BL982" s="506"/>
      <c r="BM982" s="506"/>
      <c r="BN982" s="506"/>
      <c r="BO982" s="506"/>
      <c r="BP982" s="506"/>
      <c r="BQ982" s="506"/>
      <c r="BR982" s="506"/>
      <c r="BS982" s="506"/>
      <c r="BT982" s="506"/>
      <c r="BU982" s="506"/>
      <c r="BV982" s="506"/>
      <c r="BW982" s="506"/>
      <c r="BX982" s="506"/>
      <c r="BZ982" s="506"/>
      <c r="CA982" s="506"/>
      <c r="CD982" s="506"/>
      <c r="CE982" s="506"/>
    </row>
    <row r="983" spans="1:83" ht="11.25" customHeight="1">
      <c r="A983" s="506"/>
      <c r="B983" s="507"/>
      <c r="C983" s="507"/>
      <c r="D983" s="507"/>
      <c r="E983" s="506"/>
      <c r="F983" s="506"/>
      <c r="G983" s="506"/>
      <c r="H983" s="507"/>
      <c r="I983" s="506"/>
      <c r="J983" s="506"/>
      <c r="K983" s="506"/>
      <c r="L983" s="506"/>
      <c r="M983" s="506"/>
      <c r="N983" s="506"/>
      <c r="O983" s="506"/>
      <c r="P983" s="506"/>
      <c r="Q983" s="506"/>
      <c r="R983" s="506"/>
      <c r="S983" s="506"/>
      <c r="T983" s="506"/>
      <c r="U983" s="506"/>
      <c r="V983" s="506"/>
      <c r="W983" s="506"/>
      <c r="X983" s="506"/>
      <c r="Y983" s="506"/>
      <c r="Z983" s="506"/>
      <c r="AA983" s="506"/>
      <c r="AB983" s="506"/>
      <c r="AC983" s="506"/>
      <c r="AD983" s="506"/>
      <c r="AE983" s="506"/>
      <c r="AF983" s="506"/>
      <c r="AG983" s="506"/>
      <c r="AH983" s="506"/>
      <c r="AI983" s="506"/>
      <c r="AJ983" s="507"/>
      <c r="AK983" s="506"/>
      <c r="AL983" s="506"/>
      <c r="AM983" s="506"/>
      <c r="AN983" s="506"/>
      <c r="AO983" s="506"/>
      <c r="AP983" s="506"/>
      <c r="AQ983" s="506"/>
      <c r="AR983" s="506"/>
      <c r="AS983" s="506"/>
      <c r="AT983" s="506"/>
      <c r="AU983" s="506"/>
      <c r="AV983" s="506"/>
      <c r="AW983" s="506"/>
      <c r="AX983" s="507"/>
      <c r="AY983" s="506"/>
      <c r="AZ983" s="506"/>
      <c r="BA983" s="506"/>
      <c r="BB983" s="506"/>
      <c r="BC983" s="506"/>
      <c r="BD983" s="506"/>
      <c r="BE983" s="506"/>
      <c r="BF983" s="506"/>
      <c r="BG983" s="506"/>
      <c r="BH983" s="506"/>
      <c r="BI983" s="506"/>
      <c r="BJ983" s="506"/>
      <c r="BK983" s="507"/>
      <c r="BL983" s="506"/>
      <c r="BM983" s="506"/>
      <c r="BN983" s="506"/>
      <c r="BO983" s="506"/>
      <c r="BP983" s="506"/>
      <c r="BQ983" s="506"/>
      <c r="BR983" s="506"/>
      <c r="BS983" s="506"/>
      <c r="BT983" s="506"/>
      <c r="BU983" s="506"/>
      <c r="BV983" s="506"/>
      <c r="BW983" s="506"/>
      <c r="BX983" s="506"/>
      <c r="BZ983" s="506"/>
      <c r="CA983" s="506"/>
      <c r="CD983" s="506"/>
      <c r="CE983" s="506"/>
    </row>
    <row r="984" spans="1:83" ht="11.25" customHeight="1">
      <c r="A984" s="506"/>
      <c r="B984" s="507"/>
      <c r="C984" s="507"/>
      <c r="D984" s="507"/>
      <c r="E984" s="506"/>
      <c r="F984" s="506"/>
      <c r="G984" s="506"/>
      <c r="H984" s="507"/>
      <c r="I984" s="506"/>
      <c r="J984" s="506"/>
      <c r="K984" s="506"/>
      <c r="L984" s="506"/>
      <c r="M984" s="506"/>
      <c r="N984" s="506"/>
      <c r="O984" s="506"/>
      <c r="P984" s="506"/>
      <c r="Q984" s="506"/>
      <c r="R984" s="506"/>
      <c r="S984" s="506"/>
      <c r="T984" s="506"/>
      <c r="U984" s="506"/>
      <c r="V984" s="506"/>
      <c r="W984" s="506"/>
      <c r="X984" s="506"/>
      <c r="Y984" s="506"/>
      <c r="Z984" s="506"/>
      <c r="AA984" s="506"/>
      <c r="AB984" s="506"/>
      <c r="AC984" s="506"/>
      <c r="AD984" s="506"/>
      <c r="AE984" s="506"/>
      <c r="AF984" s="506"/>
      <c r="AG984" s="506"/>
      <c r="AH984" s="506"/>
      <c r="AI984" s="506"/>
      <c r="AJ984" s="507"/>
      <c r="AK984" s="506"/>
      <c r="AL984" s="506"/>
      <c r="AM984" s="506"/>
      <c r="AN984" s="506"/>
      <c r="AO984" s="506"/>
      <c r="AP984" s="506"/>
      <c r="AQ984" s="506"/>
      <c r="AR984" s="506"/>
      <c r="AS984" s="506"/>
      <c r="AT984" s="506"/>
      <c r="AU984" s="506"/>
      <c r="AV984" s="506"/>
      <c r="AW984" s="506"/>
      <c r="AX984" s="507"/>
      <c r="AY984" s="506"/>
      <c r="AZ984" s="506"/>
      <c r="BA984" s="506"/>
      <c r="BB984" s="506"/>
      <c r="BC984" s="506"/>
      <c r="BD984" s="506"/>
      <c r="BE984" s="506"/>
      <c r="BF984" s="506"/>
      <c r="BG984" s="506"/>
      <c r="BH984" s="506"/>
      <c r="BI984" s="506"/>
      <c r="BJ984" s="506"/>
      <c r="BK984" s="507"/>
      <c r="BL984" s="506"/>
      <c r="BM984" s="506"/>
      <c r="BN984" s="506"/>
      <c r="BO984" s="506"/>
      <c r="BP984" s="506"/>
      <c r="BQ984" s="506"/>
      <c r="BR984" s="506"/>
      <c r="BS984" s="506"/>
      <c r="BT984" s="506"/>
      <c r="BU984" s="506"/>
      <c r="BV984" s="506"/>
      <c r="BW984" s="506"/>
      <c r="BX984" s="506"/>
      <c r="BZ984" s="506"/>
      <c r="CA984" s="506"/>
      <c r="CD984" s="506"/>
      <c r="CE984" s="506"/>
    </row>
    <row r="985" spans="1:83" ht="11.25" customHeight="1">
      <c r="A985" s="506"/>
      <c r="B985" s="507"/>
      <c r="C985" s="507"/>
      <c r="D985" s="507"/>
      <c r="E985" s="506"/>
      <c r="F985" s="506"/>
      <c r="G985" s="506"/>
      <c r="H985" s="507"/>
      <c r="I985" s="506"/>
      <c r="J985" s="506"/>
      <c r="K985" s="506"/>
      <c r="L985" s="506"/>
      <c r="M985" s="506"/>
      <c r="N985" s="506"/>
      <c r="O985" s="506"/>
      <c r="P985" s="506"/>
      <c r="Q985" s="506"/>
      <c r="R985" s="506"/>
      <c r="S985" s="506"/>
      <c r="T985" s="506"/>
      <c r="U985" s="506"/>
      <c r="V985" s="506"/>
      <c r="W985" s="506"/>
      <c r="X985" s="506"/>
      <c r="Y985" s="506"/>
      <c r="Z985" s="506"/>
      <c r="AA985" s="506"/>
      <c r="AB985" s="506"/>
      <c r="AC985" s="506"/>
      <c r="AD985" s="506"/>
      <c r="AE985" s="506"/>
      <c r="AF985" s="506"/>
      <c r="AG985" s="506"/>
      <c r="AH985" s="506"/>
      <c r="AI985" s="506"/>
      <c r="AJ985" s="507"/>
      <c r="AK985" s="506"/>
      <c r="AL985" s="506"/>
      <c r="AM985" s="506"/>
      <c r="AN985" s="506"/>
      <c r="AO985" s="506"/>
      <c r="AP985" s="506"/>
      <c r="AQ985" s="506"/>
      <c r="AR985" s="506"/>
      <c r="AS985" s="506"/>
      <c r="AT985" s="506"/>
      <c r="AU985" s="506"/>
      <c r="AV985" s="506"/>
      <c r="AW985" s="506"/>
      <c r="AX985" s="507"/>
      <c r="AY985" s="506"/>
      <c r="AZ985" s="506"/>
      <c r="BA985" s="506"/>
      <c r="BB985" s="506"/>
      <c r="BC985" s="506"/>
      <c r="BD985" s="506"/>
      <c r="BE985" s="506"/>
      <c r="BF985" s="506"/>
      <c r="BG985" s="506"/>
      <c r="BH985" s="506"/>
      <c r="BI985" s="506"/>
      <c r="BJ985" s="506"/>
      <c r="BK985" s="507"/>
      <c r="BL985" s="506"/>
      <c r="BM985" s="506"/>
      <c r="BN985" s="506"/>
      <c r="BO985" s="506"/>
      <c r="BP985" s="506"/>
      <c r="BQ985" s="506"/>
      <c r="BR985" s="506"/>
      <c r="BS985" s="506"/>
      <c r="BT985" s="506"/>
      <c r="BU985" s="506"/>
      <c r="BV985" s="506"/>
      <c r="BW985" s="506"/>
      <c r="BX985" s="506"/>
      <c r="BZ985" s="506"/>
      <c r="CA985" s="506"/>
      <c r="CD985" s="506"/>
      <c r="CE985" s="506"/>
    </row>
    <row r="986" spans="1:83" ht="11.25" customHeight="1">
      <c r="A986" s="506"/>
      <c r="B986" s="507"/>
      <c r="C986" s="507"/>
      <c r="D986" s="507"/>
      <c r="E986" s="506"/>
      <c r="F986" s="506"/>
      <c r="G986" s="506"/>
      <c r="H986" s="507"/>
      <c r="I986" s="506"/>
      <c r="J986" s="506"/>
      <c r="K986" s="506"/>
      <c r="L986" s="506"/>
      <c r="M986" s="506"/>
      <c r="N986" s="506"/>
      <c r="O986" s="506"/>
      <c r="P986" s="506"/>
      <c r="Q986" s="506"/>
      <c r="R986" s="506"/>
      <c r="S986" s="506"/>
      <c r="T986" s="506"/>
      <c r="U986" s="506"/>
      <c r="V986" s="506"/>
      <c r="W986" s="506"/>
      <c r="X986" s="506"/>
      <c r="Y986" s="506"/>
      <c r="Z986" s="506"/>
      <c r="AA986" s="506"/>
      <c r="AB986" s="506"/>
      <c r="AC986" s="506"/>
      <c r="AD986" s="506"/>
      <c r="AE986" s="506"/>
      <c r="AF986" s="506"/>
      <c r="AG986" s="506"/>
      <c r="AH986" s="506"/>
      <c r="AI986" s="506"/>
      <c r="AJ986" s="507"/>
      <c r="AK986" s="506"/>
      <c r="AL986" s="506"/>
      <c r="AM986" s="506"/>
      <c r="AN986" s="506"/>
      <c r="AO986" s="506"/>
      <c r="AP986" s="506"/>
      <c r="AQ986" s="506"/>
      <c r="AR986" s="506"/>
      <c r="AS986" s="506"/>
      <c r="AT986" s="506"/>
      <c r="AU986" s="506"/>
      <c r="AV986" s="506"/>
      <c r="AW986" s="506"/>
      <c r="AX986" s="507"/>
      <c r="AY986" s="506"/>
      <c r="AZ986" s="506"/>
      <c r="BA986" s="506"/>
      <c r="BB986" s="506"/>
      <c r="BC986" s="506"/>
      <c r="BD986" s="506"/>
      <c r="BE986" s="506"/>
      <c r="BF986" s="506"/>
      <c r="BG986" s="506"/>
      <c r="BH986" s="506"/>
      <c r="BI986" s="506"/>
      <c r="BJ986" s="506"/>
      <c r="BK986" s="507"/>
      <c r="BL986" s="506"/>
      <c r="BM986" s="506"/>
      <c r="BN986" s="506"/>
      <c r="BO986" s="506"/>
      <c r="BP986" s="506"/>
      <c r="BQ986" s="506"/>
      <c r="BR986" s="506"/>
      <c r="BS986" s="506"/>
      <c r="BT986" s="506"/>
      <c r="BU986" s="506"/>
      <c r="BV986" s="506"/>
      <c r="BW986" s="506"/>
      <c r="BX986" s="506"/>
      <c r="BZ986" s="506"/>
      <c r="CA986" s="506"/>
      <c r="CD986" s="506"/>
      <c r="CE986" s="506"/>
    </row>
    <row r="987" spans="1:83" ht="11.25" customHeight="1">
      <c r="A987" s="506"/>
      <c r="B987" s="507"/>
      <c r="C987" s="507"/>
      <c r="D987" s="507"/>
      <c r="E987" s="506"/>
      <c r="F987" s="506"/>
      <c r="G987" s="506"/>
      <c r="H987" s="507"/>
      <c r="I987" s="506"/>
      <c r="J987" s="506"/>
      <c r="K987" s="506"/>
      <c r="L987" s="506"/>
      <c r="M987" s="506"/>
      <c r="N987" s="506"/>
      <c r="O987" s="506"/>
      <c r="P987" s="506"/>
      <c r="Q987" s="506"/>
      <c r="R987" s="506"/>
      <c r="S987" s="506"/>
      <c r="T987" s="506"/>
      <c r="U987" s="506"/>
      <c r="V987" s="506"/>
      <c r="W987" s="506"/>
      <c r="X987" s="506"/>
      <c r="Y987" s="506"/>
      <c r="Z987" s="506"/>
      <c r="AA987" s="506"/>
      <c r="AB987" s="506"/>
      <c r="AC987" s="506"/>
      <c r="AD987" s="506"/>
      <c r="AE987" s="506"/>
      <c r="AF987" s="506"/>
      <c r="AG987" s="506"/>
      <c r="AH987" s="506"/>
      <c r="AI987" s="506"/>
      <c r="AJ987" s="507"/>
      <c r="AK987" s="506"/>
      <c r="AL987" s="506"/>
      <c r="AM987" s="506"/>
      <c r="AN987" s="506"/>
      <c r="AO987" s="506"/>
      <c r="AP987" s="506"/>
      <c r="AQ987" s="506"/>
      <c r="AR987" s="506"/>
      <c r="AS987" s="506"/>
      <c r="AT987" s="506"/>
      <c r="AU987" s="506"/>
      <c r="AV987" s="506"/>
      <c r="AW987" s="506"/>
      <c r="AX987" s="507"/>
      <c r="AY987" s="506"/>
      <c r="AZ987" s="506"/>
      <c r="BA987" s="506"/>
      <c r="BB987" s="506"/>
      <c r="BC987" s="506"/>
      <c r="BD987" s="506"/>
      <c r="BE987" s="506"/>
      <c r="BF987" s="506"/>
      <c r="BG987" s="506"/>
      <c r="BH987" s="506"/>
      <c r="BI987" s="506"/>
      <c r="BJ987" s="506"/>
      <c r="BK987" s="507"/>
      <c r="BL987" s="506"/>
      <c r="BM987" s="506"/>
      <c r="BN987" s="506"/>
      <c r="BO987" s="506"/>
      <c r="BP987" s="506"/>
      <c r="BQ987" s="506"/>
      <c r="BR987" s="506"/>
      <c r="BS987" s="506"/>
      <c r="BT987" s="506"/>
      <c r="BU987" s="506"/>
      <c r="BV987" s="506"/>
      <c r="BW987" s="506"/>
      <c r="BX987" s="506"/>
      <c r="BZ987" s="506"/>
      <c r="CA987" s="506"/>
      <c r="CD987" s="506"/>
      <c r="CE987" s="506"/>
    </row>
    <row r="988" spans="1:83" ht="11.25" customHeight="1">
      <c r="A988" s="506"/>
      <c r="B988" s="507"/>
      <c r="C988" s="507"/>
      <c r="D988" s="507"/>
      <c r="E988" s="506"/>
      <c r="F988" s="506"/>
      <c r="G988" s="506"/>
      <c r="H988" s="507"/>
      <c r="I988" s="506"/>
      <c r="J988" s="506"/>
      <c r="K988" s="506"/>
      <c r="L988" s="506"/>
      <c r="M988" s="506"/>
      <c r="N988" s="506"/>
      <c r="O988" s="506"/>
      <c r="P988" s="506"/>
      <c r="Q988" s="506"/>
      <c r="R988" s="506"/>
      <c r="S988" s="506"/>
      <c r="T988" s="506"/>
      <c r="U988" s="506"/>
      <c r="V988" s="506"/>
      <c r="W988" s="506"/>
      <c r="X988" s="506"/>
      <c r="Y988" s="506"/>
      <c r="Z988" s="506"/>
      <c r="AA988" s="506"/>
      <c r="AB988" s="506"/>
      <c r="AC988" s="506"/>
      <c r="AD988" s="506"/>
      <c r="AE988" s="506"/>
      <c r="AF988" s="506"/>
      <c r="AG988" s="506"/>
      <c r="AH988" s="506"/>
      <c r="AI988" s="506"/>
      <c r="AJ988" s="507"/>
      <c r="AK988" s="506"/>
      <c r="AL988" s="506"/>
      <c r="AM988" s="506"/>
      <c r="AN988" s="506"/>
      <c r="AO988" s="506"/>
      <c r="AP988" s="506"/>
      <c r="AQ988" s="506"/>
      <c r="AR988" s="506"/>
      <c r="AS988" s="506"/>
      <c r="AT988" s="506"/>
      <c r="AU988" s="506"/>
      <c r="AV988" s="506"/>
      <c r="AW988" s="506"/>
      <c r="AX988" s="507"/>
      <c r="AY988" s="506"/>
      <c r="AZ988" s="506"/>
      <c r="BA988" s="506"/>
      <c r="BB988" s="506"/>
      <c r="BC988" s="506"/>
      <c r="BD988" s="506"/>
      <c r="BE988" s="506"/>
      <c r="BF988" s="506"/>
      <c r="BG988" s="506"/>
      <c r="BH988" s="506"/>
      <c r="BI988" s="506"/>
      <c r="BJ988" s="506"/>
      <c r="BK988" s="507"/>
      <c r="BL988" s="506"/>
      <c r="BM988" s="506"/>
      <c r="BN988" s="506"/>
      <c r="BO988" s="506"/>
      <c r="BP988" s="506"/>
      <c r="BQ988" s="506"/>
      <c r="BR988" s="506"/>
      <c r="BS988" s="506"/>
      <c r="BT988" s="506"/>
      <c r="BU988" s="506"/>
      <c r="BV988" s="506"/>
      <c r="BW988" s="506"/>
      <c r="BX988" s="506"/>
      <c r="BZ988" s="506"/>
      <c r="CA988" s="506"/>
      <c r="CD988" s="506"/>
      <c r="CE988" s="506"/>
    </row>
    <row r="989" spans="1:83" ht="11.25" customHeight="1">
      <c r="A989" s="506"/>
      <c r="B989" s="507"/>
      <c r="C989" s="507"/>
      <c r="D989" s="507"/>
      <c r="E989" s="506"/>
      <c r="F989" s="506"/>
      <c r="G989" s="506"/>
      <c r="H989" s="507"/>
      <c r="I989" s="506"/>
      <c r="J989" s="506"/>
      <c r="K989" s="506"/>
      <c r="L989" s="506"/>
      <c r="M989" s="506"/>
      <c r="N989" s="506"/>
      <c r="O989" s="506"/>
      <c r="P989" s="506"/>
      <c r="Q989" s="506"/>
      <c r="R989" s="506"/>
      <c r="S989" s="506"/>
      <c r="T989" s="506"/>
      <c r="U989" s="506"/>
      <c r="V989" s="506"/>
      <c r="W989" s="506"/>
      <c r="X989" s="506"/>
      <c r="Y989" s="506"/>
      <c r="Z989" s="506"/>
      <c r="AA989" s="506"/>
      <c r="AB989" s="506"/>
      <c r="AC989" s="506"/>
      <c r="AD989" s="506"/>
      <c r="AE989" s="506"/>
      <c r="AF989" s="506"/>
      <c r="AG989" s="506"/>
      <c r="AH989" s="506"/>
      <c r="AI989" s="506"/>
      <c r="AJ989" s="507"/>
      <c r="AK989" s="506"/>
      <c r="AL989" s="506"/>
      <c r="AM989" s="506"/>
      <c r="AN989" s="506"/>
      <c r="AO989" s="506"/>
      <c r="AP989" s="506"/>
      <c r="AQ989" s="506"/>
      <c r="AR989" s="506"/>
      <c r="AS989" s="506"/>
      <c r="AT989" s="506"/>
      <c r="AU989" s="506"/>
      <c r="AV989" s="506"/>
      <c r="AW989" s="506"/>
      <c r="AX989" s="507"/>
      <c r="AY989" s="506"/>
      <c r="AZ989" s="506"/>
      <c r="BA989" s="506"/>
      <c r="BB989" s="506"/>
      <c r="BC989" s="506"/>
      <c r="BD989" s="506"/>
      <c r="BE989" s="506"/>
      <c r="BF989" s="506"/>
      <c r="BG989" s="506"/>
      <c r="BH989" s="506"/>
      <c r="BI989" s="506"/>
      <c r="BJ989" s="506"/>
      <c r="BK989" s="507"/>
      <c r="BL989" s="506"/>
      <c r="BM989" s="506"/>
      <c r="BN989" s="506"/>
      <c r="BO989" s="506"/>
      <c r="BP989" s="506"/>
      <c r="BQ989" s="506"/>
      <c r="BR989" s="506"/>
      <c r="BS989" s="506"/>
      <c r="BT989" s="506"/>
      <c r="BU989" s="506"/>
      <c r="BV989" s="506"/>
      <c r="BW989" s="506"/>
      <c r="BX989" s="506"/>
      <c r="BZ989" s="506"/>
      <c r="CA989" s="506"/>
      <c r="CD989" s="506"/>
      <c r="CE989" s="506"/>
    </row>
    <row r="990" spans="1:83" ht="11.25" customHeight="1">
      <c r="A990" s="506"/>
      <c r="B990" s="507"/>
      <c r="C990" s="507"/>
      <c r="D990" s="507"/>
      <c r="E990" s="506"/>
      <c r="F990" s="506"/>
      <c r="G990" s="506"/>
      <c r="H990" s="507"/>
      <c r="I990" s="506"/>
      <c r="J990" s="506"/>
      <c r="K990" s="506"/>
      <c r="L990" s="506"/>
      <c r="M990" s="506"/>
      <c r="N990" s="506"/>
      <c r="O990" s="506"/>
      <c r="P990" s="506"/>
      <c r="Q990" s="506"/>
      <c r="R990" s="506"/>
      <c r="S990" s="506"/>
      <c r="T990" s="506"/>
      <c r="U990" s="506"/>
      <c r="V990" s="506"/>
      <c r="W990" s="506"/>
      <c r="X990" s="506"/>
      <c r="Y990" s="506"/>
      <c r="Z990" s="506"/>
      <c r="AA990" s="506"/>
      <c r="AB990" s="506"/>
      <c r="AC990" s="506"/>
      <c r="AD990" s="506"/>
      <c r="AE990" s="506"/>
      <c r="AF990" s="506"/>
      <c r="AG990" s="506"/>
      <c r="AH990" s="506"/>
      <c r="AI990" s="506"/>
      <c r="AJ990" s="507"/>
      <c r="AK990" s="506"/>
      <c r="AL990" s="506"/>
      <c r="AM990" s="506"/>
      <c r="AN990" s="506"/>
      <c r="AO990" s="506"/>
      <c r="AP990" s="506"/>
      <c r="AQ990" s="506"/>
      <c r="AR990" s="506"/>
      <c r="AS990" s="506"/>
      <c r="AT990" s="506"/>
      <c r="AU990" s="506"/>
      <c r="AV990" s="506"/>
      <c r="AW990" s="506"/>
      <c r="AX990" s="507"/>
      <c r="AY990" s="506"/>
      <c r="AZ990" s="506"/>
      <c r="BA990" s="506"/>
      <c r="BB990" s="506"/>
      <c r="BC990" s="506"/>
      <c r="BD990" s="506"/>
      <c r="BE990" s="506"/>
      <c r="BF990" s="506"/>
      <c r="BG990" s="506"/>
      <c r="BH990" s="506"/>
      <c r="BI990" s="506"/>
      <c r="BJ990" s="506"/>
      <c r="BK990" s="507"/>
      <c r="BL990" s="506"/>
      <c r="BM990" s="506"/>
      <c r="BN990" s="506"/>
      <c r="BO990" s="506"/>
      <c r="BP990" s="506"/>
      <c r="BQ990" s="506"/>
      <c r="BR990" s="506"/>
      <c r="BS990" s="506"/>
      <c r="BT990" s="506"/>
      <c r="BU990" s="506"/>
      <c r="BV990" s="506"/>
      <c r="BW990" s="506"/>
      <c r="BX990" s="506"/>
      <c r="BZ990" s="506"/>
      <c r="CA990" s="506"/>
      <c r="CD990" s="506"/>
      <c r="CE990" s="506"/>
    </row>
    <row r="991" spans="1:83" ht="11.25" customHeight="1">
      <c r="A991" s="506"/>
      <c r="B991" s="507"/>
      <c r="C991" s="507"/>
      <c r="D991" s="507"/>
      <c r="E991" s="506"/>
      <c r="F991" s="506"/>
      <c r="G991" s="506"/>
      <c r="H991" s="507"/>
      <c r="I991" s="506"/>
      <c r="J991" s="506"/>
      <c r="K991" s="506"/>
      <c r="L991" s="506"/>
      <c r="M991" s="506"/>
      <c r="N991" s="506"/>
      <c r="O991" s="506"/>
      <c r="P991" s="506"/>
      <c r="Q991" s="506"/>
      <c r="R991" s="506"/>
      <c r="S991" s="506"/>
      <c r="T991" s="506"/>
      <c r="U991" s="506"/>
      <c r="V991" s="506"/>
      <c r="W991" s="506"/>
      <c r="X991" s="506"/>
      <c r="Y991" s="506"/>
      <c r="Z991" s="506"/>
      <c r="AA991" s="506"/>
      <c r="AB991" s="506"/>
      <c r="AC991" s="506"/>
      <c r="AD991" s="506"/>
      <c r="AE991" s="506"/>
      <c r="AF991" s="506"/>
      <c r="AG991" s="506"/>
      <c r="AH991" s="506"/>
      <c r="AI991" s="506"/>
      <c r="AJ991" s="507"/>
      <c r="AK991" s="506"/>
      <c r="AL991" s="506"/>
      <c r="AM991" s="506"/>
      <c r="AN991" s="506"/>
      <c r="AO991" s="506"/>
      <c r="AP991" s="506"/>
      <c r="AQ991" s="506"/>
      <c r="AR991" s="506"/>
      <c r="AS991" s="506"/>
      <c r="AT991" s="506"/>
      <c r="AU991" s="506"/>
      <c r="AV991" s="506"/>
      <c r="AW991" s="506"/>
      <c r="AX991" s="507"/>
      <c r="AY991" s="506"/>
      <c r="AZ991" s="506"/>
      <c r="BA991" s="506"/>
      <c r="BB991" s="506"/>
      <c r="BC991" s="506"/>
      <c r="BD991" s="506"/>
      <c r="BE991" s="506"/>
      <c r="BF991" s="506"/>
      <c r="BG991" s="506"/>
      <c r="BH991" s="506"/>
      <c r="BI991" s="506"/>
      <c r="BJ991" s="506"/>
      <c r="BK991" s="507"/>
      <c r="BL991" s="506"/>
      <c r="BM991" s="506"/>
      <c r="BN991" s="506"/>
      <c r="BO991" s="506"/>
      <c r="BP991" s="506"/>
      <c r="BQ991" s="506"/>
      <c r="BR991" s="506"/>
      <c r="BS991" s="506"/>
      <c r="BT991" s="506"/>
      <c r="BU991" s="506"/>
      <c r="BV991" s="506"/>
      <c r="BW991" s="506"/>
      <c r="BX991" s="506"/>
      <c r="BZ991" s="506"/>
      <c r="CA991" s="506"/>
      <c r="CD991" s="506"/>
      <c r="CE991" s="506"/>
    </row>
    <row r="992" spans="1:83" ht="11.25" customHeight="1">
      <c r="A992" s="506"/>
      <c r="B992" s="507"/>
      <c r="C992" s="507"/>
      <c r="D992" s="507"/>
      <c r="E992" s="506"/>
      <c r="F992" s="506"/>
      <c r="G992" s="506"/>
      <c r="H992" s="507"/>
      <c r="I992" s="506"/>
      <c r="J992" s="506"/>
      <c r="K992" s="506"/>
      <c r="L992" s="506"/>
      <c r="M992" s="506"/>
      <c r="N992" s="506"/>
      <c r="O992" s="506"/>
      <c r="P992" s="506"/>
      <c r="Q992" s="506"/>
      <c r="R992" s="506"/>
      <c r="S992" s="506"/>
      <c r="T992" s="506"/>
      <c r="U992" s="506"/>
      <c r="V992" s="506"/>
      <c r="W992" s="506"/>
      <c r="X992" s="506"/>
      <c r="Y992" s="506"/>
      <c r="Z992" s="506"/>
      <c r="AA992" s="506"/>
      <c r="AB992" s="506"/>
      <c r="AC992" s="506"/>
      <c r="AD992" s="506"/>
      <c r="AE992" s="506"/>
      <c r="AF992" s="506"/>
      <c r="AG992" s="506"/>
      <c r="AH992" s="506"/>
      <c r="AI992" s="506"/>
      <c r="AJ992" s="507"/>
      <c r="AK992" s="506"/>
      <c r="AL992" s="506"/>
      <c r="AM992" s="506"/>
      <c r="AN992" s="506"/>
      <c r="AO992" s="506"/>
      <c r="AP992" s="506"/>
      <c r="AQ992" s="506"/>
      <c r="AR992" s="506"/>
      <c r="AS992" s="506"/>
      <c r="AT992" s="506"/>
      <c r="AU992" s="506"/>
      <c r="AV992" s="506"/>
      <c r="AW992" s="506"/>
      <c r="AX992" s="507"/>
      <c r="AY992" s="506"/>
      <c r="AZ992" s="506"/>
      <c r="BA992" s="506"/>
      <c r="BB992" s="506"/>
      <c r="BC992" s="506"/>
      <c r="BD992" s="506"/>
      <c r="BE992" s="506"/>
      <c r="BF992" s="506"/>
      <c r="BG992" s="506"/>
      <c r="BH992" s="506"/>
      <c r="BI992" s="506"/>
      <c r="BJ992" s="506"/>
      <c r="BK992" s="507"/>
      <c r="BL992" s="506"/>
      <c r="BM992" s="506"/>
      <c r="BN992" s="506"/>
      <c r="BO992" s="506"/>
      <c r="BP992" s="506"/>
      <c r="BQ992" s="506"/>
      <c r="BR992" s="506"/>
      <c r="BS992" s="506"/>
      <c r="BT992" s="506"/>
      <c r="BU992" s="506"/>
      <c r="BV992" s="506"/>
      <c r="BW992" s="506"/>
      <c r="BX992" s="506"/>
      <c r="BZ992" s="506"/>
      <c r="CA992" s="506"/>
      <c r="CD992" s="506"/>
      <c r="CE992" s="506"/>
    </row>
    <row r="993" spans="1:83" ht="11.25" customHeight="1">
      <c r="A993" s="506"/>
      <c r="B993" s="507"/>
      <c r="C993" s="507"/>
      <c r="D993" s="507"/>
      <c r="E993" s="506"/>
      <c r="F993" s="506"/>
      <c r="G993" s="506"/>
      <c r="H993" s="507"/>
      <c r="I993" s="506"/>
      <c r="J993" s="506"/>
      <c r="K993" s="506"/>
      <c r="L993" s="506"/>
      <c r="M993" s="506"/>
      <c r="N993" s="506"/>
      <c r="O993" s="506"/>
      <c r="P993" s="506"/>
      <c r="Q993" s="506"/>
      <c r="R993" s="506"/>
      <c r="S993" s="506"/>
      <c r="T993" s="506"/>
      <c r="U993" s="506"/>
      <c r="V993" s="506"/>
      <c r="W993" s="506"/>
      <c r="X993" s="506"/>
      <c r="Y993" s="506"/>
      <c r="Z993" s="506"/>
      <c r="AA993" s="506"/>
      <c r="AB993" s="506"/>
      <c r="AC993" s="506"/>
      <c r="AD993" s="506"/>
      <c r="AE993" s="506"/>
      <c r="AF993" s="506"/>
      <c r="AG993" s="506"/>
      <c r="AH993" s="506"/>
      <c r="AI993" s="506"/>
      <c r="AJ993" s="507"/>
      <c r="AK993" s="506"/>
      <c r="AL993" s="506"/>
      <c r="AM993" s="506"/>
      <c r="AN993" s="506"/>
      <c r="AO993" s="506"/>
      <c r="AP993" s="506"/>
      <c r="AQ993" s="506"/>
      <c r="AR993" s="506"/>
      <c r="AS993" s="506"/>
      <c r="AT993" s="506"/>
      <c r="AU993" s="506"/>
      <c r="AV993" s="506"/>
      <c r="AW993" s="506"/>
      <c r="AX993" s="507"/>
      <c r="AY993" s="506"/>
      <c r="AZ993" s="506"/>
      <c r="BA993" s="506"/>
      <c r="BB993" s="506"/>
      <c r="BC993" s="506"/>
      <c r="BD993" s="506"/>
      <c r="BE993" s="506"/>
      <c r="BF993" s="506"/>
      <c r="BG993" s="506"/>
      <c r="BH993" s="506"/>
      <c r="BI993" s="506"/>
      <c r="BJ993" s="506"/>
      <c r="BK993" s="507"/>
      <c r="BL993" s="506"/>
      <c r="BM993" s="506"/>
      <c r="BN993" s="506"/>
      <c r="BO993" s="506"/>
      <c r="BP993" s="506"/>
      <c r="BQ993" s="506"/>
      <c r="BR993" s="506"/>
      <c r="BS993" s="506"/>
      <c r="BT993" s="506"/>
      <c r="BU993" s="506"/>
      <c r="BV993" s="506"/>
      <c r="BW993" s="506"/>
      <c r="BX993" s="506"/>
      <c r="BZ993" s="506"/>
      <c r="CA993" s="506"/>
      <c r="CD993" s="506"/>
      <c r="CE993" s="506"/>
    </row>
    <row r="994" spans="1:83" ht="11.25" customHeight="1">
      <c r="A994" s="506"/>
      <c r="B994" s="507"/>
      <c r="C994" s="507"/>
      <c r="D994" s="507"/>
      <c r="E994" s="506"/>
      <c r="F994" s="506"/>
      <c r="G994" s="506"/>
      <c r="H994" s="507"/>
      <c r="I994" s="506"/>
      <c r="J994" s="506"/>
      <c r="K994" s="506"/>
      <c r="L994" s="506"/>
      <c r="M994" s="506"/>
      <c r="N994" s="506"/>
      <c r="O994" s="506"/>
      <c r="P994" s="506"/>
      <c r="Q994" s="506"/>
      <c r="R994" s="506"/>
      <c r="S994" s="506"/>
      <c r="T994" s="506"/>
      <c r="U994" s="506"/>
      <c r="V994" s="506"/>
      <c r="W994" s="506"/>
      <c r="X994" s="506"/>
      <c r="Y994" s="506"/>
      <c r="Z994" s="506"/>
      <c r="AA994" s="506"/>
      <c r="AB994" s="506"/>
      <c r="AC994" s="506"/>
      <c r="AD994" s="506"/>
      <c r="AE994" s="506"/>
      <c r="AF994" s="506"/>
      <c r="AG994" s="506"/>
      <c r="AH994" s="506"/>
      <c r="AI994" s="506"/>
      <c r="AJ994" s="507"/>
      <c r="AK994" s="506"/>
      <c r="AL994" s="506"/>
      <c r="AM994" s="506"/>
      <c r="AN994" s="506"/>
      <c r="AO994" s="506"/>
      <c r="AP994" s="506"/>
      <c r="AQ994" s="506"/>
      <c r="AR994" s="506"/>
      <c r="AS994" s="506"/>
      <c r="AT994" s="506"/>
      <c r="AU994" s="506"/>
      <c r="AV994" s="506"/>
      <c r="AW994" s="506"/>
      <c r="AX994" s="507"/>
      <c r="AY994" s="506"/>
      <c r="AZ994" s="506"/>
      <c r="BA994" s="506"/>
      <c r="BB994" s="506"/>
      <c r="BC994" s="506"/>
      <c r="BD994" s="506"/>
      <c r="BE994" s="506"/>
      <c r="BF994" s="506"/>
      <c r="BG994" s="506"/>
      <c r="BH994" s="506"/>
      <c r="BI994" s="506"/>
      <c r="BJ994" s="506"/>
      <c r="BK994" s="507"/>
      <c r="BL994" s="506"/>
      <c r="BM994" s="506"/>
      <c r="BN994" s="506"/>
      <c r="BO994" s="506"/>
      <c r="BP994" s="506"/>
      <c r="BQ994" s="506"/>
      <c r="BR994" s="506"/>
      <c r="BS994" s="506"/>
      <c r="BT994" s="506"/>
      <c r="BU994" s="506"/>
      <c r="BV994" s="506"/>
      <c r="BW994" s="506"/>
      <c r="BX994" s="506"/>
      <c r="BZ994" s="506"/>
      <c r="CA994" s="506"/>
      <c r="CD994" s="506"/>
      <c r="CE994" s="506"/>
    </row>
  </sheetData>
  <mergeCells count="757">
    <mergeCell ref="BS53:BS54"/>
    <mergeCell ref="BL53:BL54"/>
    <mergeCell ref="BM53:BM54"/>
    <mergeCell ref="BN53:BN54"/>
    <mergeCell ref="BP53:BP54"/>
    <mergeCell ref="BQ53:BQ54"/>
    <mergeCell ref="BR53:BR54"/>
    <mergeCell ref="X53:X54"/>
    <mergeCell ref="Z53:Z54"/>
    <mergeCell ref="AA53:AA54"/>
    <mergeCell ref="AD53:AD54"/>
    <mergeCell ref="AE53:AE54"/>
    <mergeCell ref="AI53:AI54"/>
    <mergeCell ref="J53:J54"/>
    <mergeCell ref="K53:K54"/>
    <mergeCell ref="L53:L54"/>
    <mergeCell ref="M53:M54"/>
    <mergeCell ref="O53:O54"/>
    <mergeCell ref="P53:P54"/>
    <mergeCell ref="AZ45:BI45"/>
    <mergeCell ref="AZ46:BK46"/>
    <mergeCell ref="BL46:BN48"/>
    <mergeCell ref="AZ47:BI47"/>
    <mergeCell ref="BJ47:BK48"/>
    <mergeCell ref="AZ48:BI48"/>
    <mergeCell ref="Q53:Q54"/>
    <mergeCell ref="R53:R54"/>
    <mergeCell ref="S53:S54"/>
    <mergeCell ref="T53:T54"/>
    <mergeCell ref="U53:U54"/>
    <mergeCell ref="W53:W54"/>
    <mergeCell ref="AA49:AJ49"/>
    <mergeCell ref="AL49:AU49"/>
    <mergeCell ref="AA50:AJ50"/>
    <mergeCell ref="AL50:AU50"/>
    <mergeCell ref="B42:E42"/>
    <mergeCell ref="BL42:BM42"/>
    <mergeCell ref="AZ43:BK43"/>
    <mergeCell ref="BL43:BN45"/>
    <mergeCell ref="B44:K44"/>
    <mergeCell ref="AZ44:BI44"/>
    <mergeCell ref="BJ44:BK45"/>
    <mergeCell ref="B45:K45"/>
    <mergeCell ref="AA45:AJ45"/>
    <mergeCell ref="AL45:AU45"/>
    <mergeCell ref="BA40:BA42"/>
    <mergeCell ref="BB40:BB42"/>
    <mergeCell ref="BC40:BC42"/>
    <mergeCell ref="AR40:AR42"/>
    <mergeCell ref="AS40:AS42"/>
    <mergeCell ref="AT40:AT42"/>
    <mergeCell ref="AU40:AU42"/>
    <mergeCell ref="AV40:AV42"/>
    <mergeCell ref="AW40:AW42"/>
    <mergeCell ref="AL40:AL42"/>
    <mergeCell ref="AM40:AM42"/>
    <mergeCell ref="AN40:AN42"/>
    <mergeCell ref="AO40:AO42"/>
    <mergeCell ref="AP40:AP42"/>
    <mergeCell ref="BR40:BR42"/>
    <mergeCell ref="BS40:BS42"/>
    <mergeCell ref="V41:V42"/>
    <mergeCell ref="W41:W42"/>
    <mergeCell ref="X41:X42"/>
    <mergeCell ref="Y41:Y42"/>
    <mergeCell ref="Z41:Z42"/>
    <mergeCell ref="AA41:AA42"/>
    <mergeCell ref="AB41:AB42"/>
    <mergeCell ref="BJ40:BJ42"/>
    <mergeCell ref="BK40:BK42"/>
    <mergeCell ref="BL40:BM41"/>
    <mergeCell ref="BN40:BN42"/>
    <mergeCell ref="BP40:BP42"/>
    <mergeCell ref="BQ40:BQ42"/>
    <mergeCell ref="BD40:BD42"/>
    <mergeCell ref="BE40:BE42"/>
    <mergeCell ref="BF40:BF42"/>
    <mergeCell ref="BG40:BG42"/>
    <mergeCell ref="BH40:BH42"/>
    <mergeCell ref="BI40:BI42"/>
    <mergeCell ref="AX40:AX42"/>
    <mergeCell ref="AY40:AY42"/>
    <mergeCell ref="AZ40:AZ42"/>
    <mergeCell ref="AQ40:AQ42"/>
    <mergeCell ref="CB37:CB39"/>
    <mergeCell ref="CC37:CC39"/>
    <mergeCell ref="CD37:CD39"/>
    <mergeCell ref="CE37:CE39"/>
    <mergeCell ref="B40:E41"/>
    <mergeCell ref="F40:G42"/>
    <mergeCell ref="H40:U42"/>
    <mergeCell ref="AC40:AI42"/>
    <mergeCell ref="AJ40:AJ42"/>
    <mergeCell ref="AK40:AK42"/>
    <mergeCell ref="BV37:BV39"/>
    <mergeCell ref="BW37:BW39"/>
    <mergeCell ref="BX37:BX38"/>
    <mergeCell ref="BY37:BY38"/>
    <mergeCell ref="BZ37:BZ39"/>
    <mergeCell ref="CA37:CA39"/>
    <mergeCell ref="BO37:BO39"/>
    <mergeCell ref="BP37:BP39"/>
    <mergeCell ref="BQ37:BQ39"/>
    <mergeCell ref="BR37:BR39"/>
    <mergeCell ref="BS37:BS39"/>
    <mergeCell ref="BU37:BU39"/>
    <mergeCell ref="BI37:BI38"/>
    <mergeCell ref="BJ37:BJ38"/>
    <mergeCell ref="BK37:BK38"/>
    <mergeCell ref="BL37:BL39"/>
    <mergeCell ref="BM37:BM39"/>
    <mergeCell ref="BN37:BN39"/>
    <mergeCell ref="BC37:BC38"/>
    <mergeCell ref="BD37:BD38"/>
    <mergeCell ref="BE37:BE38"/>
    <mergeCell ref="BF37:BF38"/>
    <mergeCell ref="BG37:BG38"/>
    <mergeCell ref="BH37:BH38"/>
    <mergeCell ref="AW37:AW38"/>
    <mergeCell ref="AX37:AX38"/>
    <mergeCell ref="AY37:AY38"/>
    <mergeCell ref="AZ37:AZ38"/>
    <mergeCell ref="BA37:BA38"/>
    <mergeCell ref="BB37:BB38"/>
    <mergeCell ref="AQ37:AQ38"/>
    <mergeCell ref="AR37:AR38"/>
    <mergeCell ref="AS37:AS38"/>
    <mergeCell ref="AT37:AT38"/>
    <mergeCell ref="AU37:AU38"/>
    <mergeCell ref="AV37:AV38"/>
    <mergeCell ref="AK37:AK38"/>
    <mergeCell ref="AL37:AL38"/>
    <mergeCell ref="AM37:AM38"/>
    <mergeCell ref="AN37:AN38"/>
    <mergeCell ref="AO37:AO38"/>
    <mergeCell ref="AP37:AP38"/>
    <mergeCell ref="AE37:AE39"/>
    <mergeCell ref="AF37:AF39"/>
    <mergeCell ref="AG37:AG39"/>
    <mergeCell ref="AH37:AH39"/>
    <mergeCell ref="AI37:AI39"/>
    <mergeCell ref="AJ37:AJ38"/>
    <mergeCell ref="Y37:Y39"/>
    <mergeCell ref="Z37:Z39"/>
    <mergeCell ref="AA37:AA39"/>
    <mergeCell ref="AB37:AB39"/>
    <mergeCell ref="AC37:AC39"/>
    <mergeCell ref="AD37:AD39"/>
    <mergeCell ref="S37:S39"/>
    <mergeCell ref="T37:T39"/>
    <mergeCell ref="U37:U39"/>
    <mergeCell ref="V37:V39"/>
    <mergeCell ref="W37:W39"/>
    <mergeCell ref="X37:X39"/>
    <mergeCell ref="M37:M39"/>
    <mergeCell ref="N37:N39"/>
    <mergeCell ref="O37:O39"/>
    <mergeCell ref="P37:P39"/>
    <mergeCell ref="Q37:Q39"/>
    <mergeCell ref="R37:R39"/>
    <mergeCell ref="CE34:CE36"/>
    <mergeCell ref="B37:B39"/>
    <mergeCell ref="C37:C39"/>
    <mergeCell ref="D37:D39"/>
    <mergeCell ref="E37:E39"/>
    <mergeCell ref="F37:F39"/>
    <mergeCell ref="G37:G39"/>
    <mergeCell ref="J37:J39"/>
    <mergeCell ref="K37:K39"/>
    <mergeCell ref="L37:L39"/>
    <mergeCell ref="BY34:BY36"/>
    <mergeCell ref="BZ34:BZ36"/>
    <mergeCell ref="CA34:CA36"/>
    <mergeCell ref="CB34:CB36"/>
    <mergeCell ref="CC34:CC36"/>
    <mergeCell ref="CD34:CD36"/>
    <mergeCell ref="BR34:BR36"/>
    <mergeCell ref="BS34:BS36"/>
    <mergeCell ref="BU34:BU36"/>
    <mergeCell ref="BV34:BV36"/>
    <mergeCell ref="BW34:BW36"/>
    <mergeCell ref="BX34:BX36"/>
    <mergeCell ref="BL34:BL36"/>
    <mergeCell ref="BM34:BM36"/>
    <mergeCell ref="BN34:BN36"/>
    <mergeCell ref="BO34:BO36"/>
    <mergeCell ref="BP34:BP36"/>
    <mergeCell ref="BQ34:BQ36"/>
    <mergeCell ref="BF34:BF35"/>
    <mergeCell ref="BG34:BG35"/>
    <mergeCell ref="BH34:BH35"/>
    <mergeCell ref="BI34:BI35"/>
    <mergeCell ref="BJ34:BJ35"/>
    <mergeCell ref="BK34:BK35"/>
    <mergeCell ref="AZ34:AZ35"/>
    <mergeCell ref="BA34:BA35"/>
    <mergeCell ref="BB34:BB35"/>
    <mergeCell ref="BC34:BC35"/>
    <mergeCell ref="BD34:BD35"/>
    <mergeCell ref="BE34:BE35"/>
    <mergeCell ref="AT34:AT35"/>
    <mergeCell ref="AU34:AU35"/>
    <mergeCell ref="AV34:AV35"/>
    <mergeCell ref="AW34:AW35"/>
    <mergeCell ref="AX34:AX35"/>
    <mergeCell ref="AY34:AY35"/>
    <mergeCell ref="AN34:AN35"/>
    <mergeCell ref="AO34:AO35"/>
    <mergeCell ref="AP34:AP35"/>
    <mergeCell ref="AQ34:AQ35"/>
    <mergeCell ref="AR34:AR35"/>
    <mergeCell ref="AS34:AS35"/>
    <mergeCell ref="AH34:AH36"/>
    <mergeCell ref="AI34:AI36"/>
    <mergeCell ref="AJ34:AJ35"/>
    <mergeCell ref="AK34:AK35"/>
    <mergeCell ref="AL34:AL35"/>
    <mergeCell ref="AM34:AM35"/>
    <mergeCell ref="AB34:AB36"/>
    <mergeCell ref="AC34:AC36"/>
    <mergeCell ref="AD34:AD36"/>
    <mergeCell ref="AE34:AE36"/>
    <mergeCell ref="AF34:AF36"/>
    <mergeCell ref="AG34:AG36"/>
    <mergeCell ref="V34:V36"/>
    <mergeCell ref="W34:W36"/>
    <mergeCell ref="X34:X36"/>
    <mergeCell ref="Y34:Y36"/>
    <mergeCell ref="Z34:Z36"/>
    <mergeCell ref="AA34:AA36"/>
    <mergeCell ref="P34:P36"/>
    <mergeCell ref="Q34:Q36"/>
    <mergeCell ref="R34:R36"/>
    <mergeCell ref="S34:S36"/>
    <mergeCell ref="T34:T36"/>
    <mergeCell ref="U34:U36"/>
    <mergeCell ref="J34:J36"/>
    <mergeCell ref="K34:K36"/>
    <mergeCell ref="L34:L36"/>
    <mergeCell ref="M34:M36"/>
    <mergeCell ref="N34:N36"/>
    <mergeCell ref="O34:O36"/>
    <mergeCell ref="CB31:CB33"/>
    <mergeCell ref="CC31:CC33"/>
    <mergeCell ref="CD31:CD33"/>
    <mergeCell ref="BN31:BN33"/>
    <mergeCell ref="BC31:BC32"/>
    <mergeCell ref="BD31:BD32"/>
    <mergeCell ref="BE31:BE32"/>
    <mergeCell ref="BF31:BF32"/>
    <mergeCell ref="BG31:BG32"/>
    <mergeCell ref="BH31:BH32"/>
    <mergeCell ref="AW31:AW32"/>
    <mergeCell ref="AX31:AX32"/>
    <mergeCell ref="AY31:AY32"/>
    <mergeCell ref="AZ31:AZ32"/>
    <mergeCell ref="BA31:BA32"/>
    <mergeCell ref="BB31:BB32"/>
    <mergeCell ref="AQ31:AQ32"/>
    <mergeCell ref="AR31:AR32"/>
    <mergeCell ref="CE31:CE33"/>
    <mergeCell ref="B34:B36"/>
    <mergeCell ref="C34:C36"/>
    <mergeCell ref="D34:D36"/>
    <mergeCell ref="E34:E36"/>
    <mergeCell ref="F34:F36"/>
    <mergeCell ref="G34:G36"/>
    <mergeCell ref="BV31:BV33"/>
    <mergeCell ref="BW31:BW33"/>
    <mergeCell ref="BX31:BX33"/>
    <mergeCell ref="BY31:BY33"/>
    <mergeCell ref="BZ31:BZ33"/>
    <mergeCell ref="CA31:CA33"/>
    <mergeCell ref="BO31:BO33"/>
    <mergeCell ref="BP31:BP33"/>
    <mergeCell ref="BQ31:BQ33"/>
    <mergeCell ref="BR31:BR33"/>
    <mergeCell ref="BS31:BS33"/>
    <mergeCell ref="BU31:BU33"/>
    <mergeCell ref="BI31:BI32"/>
    <mergeCell ref="BJ31:BJ32"/>
    <mergeCell ref="BK31:BK32"/>
    <mergeCell ref="BL31:BL33"/>
    <mergeCell ref="BM31:BM33"/>
    <mergeCell ref="AS31:AS32"/>
    <mergeCell ref="AT31:AT32"/>
    <mergeCell ref="AU31:AU32"/>
    <mergeCell ref="AV31:AV32"/>
    <mergeCell ref="AK31:AK32"/>
    <mergeCell ref="AL31:AL32"/>
    <mergeCell ref="AM31:AM32"/>
    <mergeCell ref="AN31:AN32"/>
    <mergeCell ref="AO31:AO32"/>
    <mergeCell ref="AP31:AP32"/>
    <mergeCell ref="AE31:AE33"/>
    <mergeCell ref="AF31:AF33"/>
    <mergeCell ref="AG31:AG33"/>
    <mergeCell ref="AH31:AH33"/>
    <mergeCell ref="AI31:AI33"/>
    <mergeCell ref="AJ31:AJ32"/>
    <mergeCell ref="Y31:Y33"/>
    <mergeCell ref="Z31:Z33"/>
    <mergeCell ref="AA31:AA33"/>
    <mergeCell ref="AB31:AB33"/>
    <mergeCell ref="AC31:AC33"/>
    <mergeCell ref="AD31:AD33"/>
    <mergeCell ref="S31:S33"/>
    <mergeCell ref="T31:T33"/>
    <mergeCell ref="U31:U33"/>
    <mergeCell ref="V31:V33"/>
    <mergeCell ref="W31:W33"/>
    <mergeCell ref="X31:X33"/>
    <mergeCell ref="M31:M33"/>
    <mergeCell ref="N31:N33"/>
    <mergeCell ref="O31:O33"/>
    <mergeCell ref="P31:P33"/>
    <mergeCell ref="Q31:Q33"/>
    <mergeCell ref="R31:R33"/>
    <mergeCell ref="CE28:CE30"/>
    <mergeCell ref="B31:B33"/>
    <mergeCell ref="C31:C33"/>
    <mergeCell ref="D31:D33"/>
    <mergeCell ref="E31:E33"/>
    <mergeCell ref="F31:F33"/>
    <mergeCell ref="G31:G33"/>
    <mergeCell ref="J31:J33"/>
    <mergeCell ref="K31:K33"/>
    <mergeCell ref="L31:L33"/>
    <mergeCell ref="BY28:BY30"/>
    <mergeCell ref="BZ28:BZ30"/>
    <mergeCell ref="CA28:CA30"/>
    <mergeCell ref="CB28:CB30"/>
    <mergeCell ref="CC28:CC30"/>
    <mergeCell ref="CD28:CD30"/>
    <mergeCell ref="BR28:BR30"/>
    <mergeCell ref="BS28:BS30"/>
    <mergeCell ref="BU28:BU30"/>
    <mergeCell ref="BV28:BV30"/>
    <mergeCell ref="BW28:BW30"/>
    <mergeCell ref="BX28:BX30"/>
    <mergeCell ref="BL28:BL30"/>
    <mergeCell ref="BM28:BM30"/>
    <mergeCell ref="BN28:BN30"/>
    <mergeCell ref="BO28:BO30"/>
    <mergeCell ref="BP28:BP30"/>
    <mergeCell ref="BQ28:BQ30"/>
    <mergeCell ref="BF28:BF29"/>
    <mergeCell ref="BG28:BG29"/>
    <mergeCell ref="BH28:BH29"/>
    <mergeCell ref="BI28:BI29"/>
    <mergeCell ref="BJ28:BJ29"/>
    <mergeCell ref="BK28:BK29"/>
    <mergeCell ref="AZ28:AZ29"/>
    <mergeCell ref="BA28:BA29"/>
    <mergeCell ref="BB28:BB29"/>
    <mergeCell ref="BC28:BC29"/>
    <mergeCell ref="BD28:BD29"/>
    <mergeCell ref="BE28:BE29"/>
    <mergeCell ref="AT28:AT29"/>
    <mergeCell ref="AU28:AU29"/>
    <mergeCell ref="AV28:AV29"/>
    <mergeCell ref="AW28:AW29"/>
    <mergeCell ref="AX28:AX29"/>
    <mergeCell ref="AY28:AY29"/>
    <mergeCell ref="AN28:AN29"/>
    <mergeCell ref="AO28:AO29"/>
    <mergeCell ref="AP28:AP29"/>
    <mergeCell ref="AQ28:AQ29"/>
    <mergeCell ref="AR28:AR29"/>
    <mergeCell ref="AS28:AS29"/>
    <mergeCell ref="AH28:AH30"/>
    <mergeCell ref="AI28:AI30"/>
    <mergeCell ref="AJ28:AJ29"/>
    <mergeCell ref="AK28:AK29"/>
    <mergeCell ref="AL28:AL29"/>
    <mergeCell ref="AM28:AM29"/>
    <mergeCell ref="AB28:AB30"/>
    <mergeCell ref="AC28:AC30"/>
    <mergeCell ref="AD28:AD30"/>
    <mergeCell ref="AE28:AE30"/>
    <mergeCell ref="AF28:AF30"/>
    <mergeCell ref="AG28:AG30"/>
    <mergeCell ref="V28:V30"/>
    <mergeCell ref="W28:W30"/>
    <mergeCell ref="X28:X30"/>
    <mergeCell ref="Y28:Y30"/>
    <mergeCell ref="Z28:Z30"/>
    <mergeCell ref="AA28:AA30"/>
    <mergeCell ref="P28:P30"/>
    <mergeCell ref="Q28:Q30"/>
    <mergeCell ref="R28:R30"/>
    <mergeCell ref="S28:S30"/>
    <mergeCell ref="T28:T30"/>
    <mergeCell ref="U28:U30"/>
    <mergeCell ref="J28:J30"/>
    <mergeCell ref="K28:K30"/>
    <mergeCell ref="L28:L30"/>
    <mergeCell ref="M28:M30"/>
    <mergeCell ref="N28:N30"/>
    <mergeCell ref="O28:O30"/>
    <mergeCell ref="CB25:CB27"/>
    <mergeCell ref="CC25:CC27"/>
    <mergeCell ref="CD25:CD27"/>
    <mergeCell ref="CE25:CE27"/>
    <mergeCell ref="B28:B30"/>
    <mergeCell ref="C28:C30"/>
    <mergeCell ref="D28:D30"/>
    <mergeCell ref="E28:E30"/>
    <mergeCell ref="F28:F30"/>
    <mergeCell ref="G28:G30"/>
    <mergeCell ref="BV25:BV27"/>
    <mergeCell ref="BW25:BW27"/>
    <mergeCell ref="BX25:BX27"/>
    <mergeCell ref="BY25:BY27"/>
    <mergeCell ref="BZ25:BZ27"/>
    <mergeCell ref="CA25:CA27"/>
    <mergeCell ref="BO25:BO27"/>
    <mergeCell ref="BP25:BP27"/>
    <mergeCell ref="BQ25:BQ27"/>
    <mergeCell ref="BR25:BR27"/>
    <mergeCell ref="BS25:BS27"/>
    <mergeCell ref="BU25:BU27"/>
    <mergeCell ref="BI25:BI26"/>
    <mergeCell ref="BJ25:BJ26"/>
    <mergeCell ref="BK25:BK26"/>
    <mergeCell ref="BL25:BL27"/>
    <mergeCell ref="BM25:BM27"/>
    <mergeCell ref="BN25:BN27"/>
    <mergeCell ref="BC25:BC26"/>
    <mergeCell ref="BD25:BD26"/>
    <mergeCell ref="BE25:BE26"/>
    <mergeCell ref="BF25:BF26"/>
    <mergeCell ref="BG25:BG26"/>
    <mergeCell ref="BH25:BH26"/>
    <mergeCell ref="AW25:AW26"/>
    <mergeCell ref="AX25:AX26"/>
    <mergeCell ref="AY25:AY26"/>
    <mergeCell ref="AZ25:AZ26"/>
    <mergeCell ref="BA25:BA26"/>
    <mergeCell ref="BB25:BB26"/>
    <mergeCell ref="AQ25:AQ26"/>
    <mergeCell ref="AR25:AR26"/>
    <mergeCell ref="AS25:AS26"/>
    <mergeCell ref="AT25:AT26"/>
    <mergeCell ref="AU25:AU26"/>
    <mergeCell ref="AV25:AV26"/>
    <mergeCell ref="AK25:AK26"/>
    <mergeCell ref="AL25:AL26"/>
    <mergeCell ref="AM25:AM26"/>
    <mergeCell ref="AN25:AN26"/>
    <mergeCell ref="AO25:AO26"/>
    <mergeCell ref="AP25:AP26"/>
    <mergeCell ref="AE25:AE27"/>
    <mergeCell ref="AF25:AF27"/>
    <mergeCell ref="AG25:AG27"/>
    <mergeCell ref="AH25:AH27"/>
    <mergeCell ref="AI25:AI27"/>
    <mergeCell ref="AJ25:AJ26"/>
    <mergeCell ref="Y25:Y27"/>
    <mergeCell ref="Z25:Z27"/>
    <mergeCell ref="AA25:AA27"/>
    <mergeCell ref="AB25:AB27"/>
    <mergeCell ref="AC25:AC27"/>
    <mergeCell ref="AD25:AD27"/>
    <mergeCell ref="S25:S27"/>
    <mergeCell ref="T25:T27"/>
    <mergeCell ref="U25:U27"/>
    <mergeCell ref="V25:V27"/>
    <mergeCell ref="W25:W27"/>
    <mergeCell ref="X25:X27"/>
    <mergeCell ref="M25:M27"/>
    <mergeCell ref="N25:N27"/>
    <mergeCell ref="O25:O27"/>
    <mergeCell ref="P25:P27"/>
    <mergeCell ref="Q25:Q27"/>
    <mergeCell ref="R25:R27"/>
    <mergeCell ref="CE22:CE24"/>
    <mergeCell ref="B25:B27"/>
    <mergeCell ref="C25:C27"/>
    <mergeCell ref="D25:D27"/>
    <mergeCell ref="E25:E27"/>
    <mergeCell ref="F25:F27"/>
    <mergeCell ref="G25:G27"/>
    <mergeCell ref="J25:J27"/>
    <mergeCell ref="K25:K27"/>
    <mergeCell ref="L25:L27"/>
    <mergeCell ref="BY22:BY24"/>
    <mergeCell ref="BZ22:BZ24"/>
    <mergeCell ref="CA22:CA24"/>
    <mergeCell ref="CB22:CB24"/>
    <mergeCell ref="CC22:CC24"/>
    <mergeCell ref="CD22:CD24"/>
    <mergeCell ref="BR22:BR24"/>
    <mergeCell ref="BS22:BS24"/>
    <mergeCell ref="BU22:BU24"/>
    <mergeCell ref="BV22:BV24"/>
    <mergeCell ref="BW22:BW24"/>
    <mergeCell ref="BX22:BX24"/>
    <mergeCell ref="BL22:BL24"/>
    <mergeCell ref="BM22:BM24"/>
    <mergeCell ref="BN22:BN24"/>
    <mergeCell ref="BO22:BO24"/>
    <mergeCell ref="BP22:BP24"/>
    <mergeCell ref="BQ22:BQ24"/>
    <mergeCell ref="BF22:BF23"/>
    <mergeCell ref="BG22:BG23"/>
    <mergeCell ref="BH22:BH23"/>
    <mergeCell ref="BI22:BI23"/>
    <mergeCell ref="BJ22:BJ23"/>
    <mergeCell ref="BK22:BK23"/>
    <mergeCell ref="AZ22:AZ23"/>
    <mergeCell ref="BA22:BA23"/>
    <mergeCell ref="BB22:BB23"/>
    <mergeCell ref="BC22:BC23"/>
    <mergeCell ref="BD22:BD23"/>
    <mergeCell ref="BE22:BE23"/>
    <mergeCell ref="AT22:AT23"/>
    <mergeCell ref="AU22:AU23"/>
    <mergeCell ref="AV22:AV23"/>
    <mergeCell ref="AW22:AW23"/>
    <mergeCell ref="AX22:AX23"/>
    <mergeCell ref="AY22:AY23"/>
    <mergeCell ref="AN22:AN23"/>
    <mergeCell ref="AO22:AO23"/>
    <mergeCell ref="AP22:AP23"/>
    <mergeCell ref="AQ22:AQ23"/>
    <mergeCell ref="AR22:AR23"/>
    <mergeCell ref="AS22:AS23"/>
    <mergeCell ref="AH22:AH24"/>
    <mergeCell ref="AI22:AI24"/>
    <mergeCell ref="AJ22:AJ23"/>
    <mergeCell ref="AK22:AK23"/>
    <mergeCell ref="AL22:AL23"/>
    <mergeCell ref="AM22:AM23"/>
    <mergeCell ref="AB22:AB24"/>
    <mergeCell ref="AC22:AC24"/>
    <mergeCell ref="AD22:AD24"/>
    <mergeCell ref="AE22:AE24"/>
    <mergeCell ref="AF22:AF24"/>
    <mergeCell ref="AG22:AG24"/>
    <mergeCell ref="V22:V24"/>
    <mergeCell ref="W22:W24"/>
    <mergeCell ref="X22:X24"/>
    <mergeCell ref="Y22:Y24"/>
    <mergeCell ref="Z22:Z24"/>
    <mergeCell ref="AA22:AA24"/>
    <mergeCell ref="P22:P24"/>
    <mergeCell ref="Q22:Q24"/>
    <mergeCell ref="R22:R24"/>
    <mergeCell ref="S22:S24"/>
    <mergeCell ref="T22:T24"/>
    <mergeCell ref="U22:U24"/>
    <mergeCell ref="J22:J24"/>
    <mergeCell ref="K22:K24"/>
    <mergeCell ref="L22:L24"/>
    <mergeCell ref="M22:M24"/>
    <mergeCell ref="N22:N24"/>
    <mergeCell ref="O22:O24"/>
    <mergeCell ref="B22:B24"/>
    <mergeCell ref="C22:C24"/>
    <mergeCell ref="D22:D24"/>
    <mergeCell ref="E22:E24"/>
    <mergeCell ref="F22:F24"/>
    <mergeCell ref="G22:G24"/>
    <mergeCell ref="BZ19:BZ21"/>
    <mergeCell ref="CA19:CA21"/>
    <mergeCell ref="CB19:CB21"/>
    <mergeCell ref="CC19:CC21"/>
    <mergeCell ref="CD19:CD21"/>
    <mergeCell ref="CE19:CE21"/>
    <mergeCell ref="BS19:BS21"/>
    <mergeCell ref="BU19:BU21"/>
    <mergeCell ref="BV19:BV21"/>
    <mergeCell ref="BW19:BW21"/>
    <mergeCell ref="BX19:BX21"/>
    <mergeCell ref="BY19:BY21"/>
    <mergeCell ref="BM19:BM21"/>
    <mergeCell ref="BN19:BN21"/>
    <mergeCell ref="BO19:BO21"/>
    <mergeCell ref="BP19:BP21"/>
    <mergeCell ref="BQ19:BQ21"/>
    <mergeCell ref="BR19:BR21"/>
    <mergeCell ref="BG19:BG20"/>
    <mergeCell ref="BH19:BH20"/>
    <mergeCell ref="BI19:BI20"/>
    <mergeCell ref="BJ19:BJ20"/>
    <mergeCell ref="BK19:BK20"/>
    <mergeCell ref="BL19:BL21"/>
    <mergeCell ref="BA19:BA20"/>
    <mergeCell ref="BB19:BB20"/>
    <mergeCell ref="BC19:BC20"/>
    <mergeCell ref="BD19:BD20"/>
    <mergeCell ref="BE19:BE20"/>
    <mergeCell ref="BF19:BF20"/>
    <mergeCell ref="AU19:AU20"/>
    <mergeCell ref="AV19:AV20"/>
    <mergeCell ref="AW19:AW20"/>
    <mergeCell ref="AX19:AX20"/>
    <mergeCell ref="AY19:AY20"/>
    <mergeCell ref="AZ19:AZ20"/>
    <mergeCell ref="AO19:AO20"/>
    <mergeCell ref="AP19:AP20"/>
    <mergeCell ref="AQ19:AQ20"/>
    <mergeCell ref="AR19:AR20"/>
    <mergeCell ref="AS19:AS20"/>
    <mergeCell ref="AT19:AT20"/>
    <mergeCell ref="AI19:AI21"/>
    <mergeCell ref="AJ19:AJ20"/>
    <mergeCell ref="AK19:AK20"/>
    <mergeCell ref="AL19:AL20"/>
    <mergeCell ref="AM19:AM20"/>
    <mergeCell ref="AN19:AN20"/>
    <mergeCell ref="AE19:AE21"/>
    <mergeCell ref="AF19:AF21"/>
    <mergeCell ref="AG19:AG21"/>
    <mergeCell ref="AH19:AH21"/>
    <mergeCell ref="W19:W21"/>
    <mergeCell ref="X19:X21"/>
    <mergeCell ref="Y19:Y21"/>
    <mergeCell ref="Z19:Z21"/>
    <mergeCell ref="AA19:AA21"/>
    <mergeCell ref="AB19:AB21"/>
    <mergeCell ref="H18:I18"/>
    <mergeCell ref="AD18:AE18"/>
    <mergeCell ref="BP18:BS18"/>
    <mergeCell ref="B19:B21"/>
    <mergeCell ref="C19:C21"/>
    <mergeCell ref="D19:D21"/>
    <mergeCell ref="E19:E21"/>
    <mergeCell ref="F19:F21"/>
    <mergeCell ref="G19:G21"/>
    <mergeCell ref="J19:J21"/>
    <mergeCell ref="Q19:Q21"/>
    <mergeCell ref="R19:R21"/>
    <mergeCell ref="S19:S21"/>
    <mergeCell ref="T19:T21"/>
    <mergeCell ref="U19:U21"/>
    <mergeCell ref="V19:V21"/>
    <mergeCell ref="K19:K21"/>
    <mergeCell ref="L19:L21"/>
    <mergeCell ref="M19:M21"/>
    <mergeCell ref="N19:N21"/>
    <mergeCell ref="O19:O21"/>
    <mergeCell ref="P19:P21"/>
    <mergeCell ref="AC19:AC21"/>
    <mergeCell ref="AD19:AD21"/>
    <mergeCell ref="CB16:CB17"/>
    <mergeCell ref="CC16:CC17"/>
    <mergeCell ref="BA16:BA17"/>
    <mergeCell ref="BB16:BB17"/>
    <mergeCell ref="BC16:BC17"/>
    <mergeCell ref="BD16:BD17"/>
    <mergeCell ref="BE16:BF16"/>
    <mergeCell ref="BG16:BH16"/>
    <mergeCell ref="BZ13:BZ17"/>
    <mergeCell ref="CA13:CA17"/>
    <mergeCell ref="CB13:CC15"/>
    <mergeCell ref="BW14:BW17"/>
    <mergeCell ref="BX14:BX17"/>
    <mergeCell ref="BY14:BY17"/>
    <mergeCell ref="BL14:BM14"/>
    <mergeCell ref="BN14:BN17"/>
    <mergeCell ref="BO14:BO17"/>
    <mergeCell ref="BV14:BV17"/>
    <mergeCell ref="BL15:BL17"/>
    <mergeCell ref="BM15:BM17"/>
    <mergeCell ref="BP16:BP17"/>
    <mergeCell ref="BQ16:BQ17"/>
    <mergeCell ref="BR16:BR17"/>
    <mergeCell ref="BS16:BS17"/>
    <mergeCell ref="AN16:AN17"/>
    <mergeCell ref="AO16:AO17"/>
    <mergeCell ref="AP16:AP17"/>
    <mergeCell ref="AQ16:AQ17"/>
    <mergeCell ref="AR16:AS16"/>
    <mergeCell ref="AB16:AB17"/>
    <mergeCell ref="AC16:AC17"/>
    <mergeCell ref="AD16:AD17"/>
    <mergeCell ref="AE16:AE17"/>
    <mergeCell ref="AG16:AG17"/>
    <mergeCell ref="AH16:AH17"/>
    <mergeCell ref="AK15:AK17"/>
    <mergeCell ref="AL15:AL17"/>
    <mergeCell ref="AM15:AM17"/>
    <mergeCell ref="AR15:AS15"/>
    <mergeCell ref="Z16:Z17"/>
    <mergeCell ref="AA16:AA17"/>
    <mergeCell ref="H16:I17"/>
    <mergeCell ref="M16:M17"/>
    <mergeCell ref="N16:N17"/>
    <mergeCell ref="S16:S17"/>
    <mergeCell ref="T16:T17"/>
    <mergeCell ref="U16:U17"/>
    <mergeCell ref="AI16:AI17"/>
    <mergeCell ref="CD13:CD17"/>
    <mergeCell ref="CE13:CE17"/>
    <mergeCell ref="AJ14:AJ17"/>
    <mergeCell ref="AK14:AM14"/>
    <mergeCell ref="AN14:AO15"/>
    <mergeCell ref="AP14:AQ15"/>
    <mergeCell ref="AR14:AW14"/>
    <mergeCell ref="AJ13:AW13"/>
    <mergeCell ref="AX13:BO13"/>
    <mergeCell ref="BP13:BS15"/>
    <mergeCell ref="BU13:BU17"/>
    <mergeCell ref="BV13:BW13"/>
    <mergeCell ref="BX13:BY13"/>
    <mergeCell ref="AX14:AX17"/>
    <mergeCell ref="AY14:AZ15"/>
    <mergeCell ref="BA14:BB15"/>
    <mergeCell ref="BC14:BD15"/>
    <mergeCell ref="BE14:BJ14"/>
    <mergeCell ref="BK14:BK17"/>
    <mergeCell ref="BG15:BJ15"/>
    <mergeCell ref="BI16:BJ16"/>
    <mergeCell ref="AT15:AW15"/>
    <mergeCell ref="BE15:BF15"/>
    <mergeCell ref="AT16:AU16"/>
    <mergeCell ref="B11:I11"/>
    <mergeCell ref="J11:U11"/>
    <mergeCell ref="BH11:BR11"/>
    <mergeCell ref="B13:B17"/>
    <mergeCell ref="C13:G14"/>
    <mergeCell ref="H13:M15"/>
    <mergeCell ref="N13:S15"/>
    <mergeCell ref="T13:AC15"/>
    <mergeCell ref="AD13:AE15"/>
    <mergeCell ref="AF13:AI14"/>
    <mergeCell ref="C15:C17"/>
    <mergeCell ref="D15:D17"/>
    <mergeCell ref="E15:E17"/>
    <mergeCell ref="F15:F17"/>
    <mergeCell ref="G15:G17"/>
    <mergeCell ref="AF15:AF17"/>
    <mergeCell ref="AG15:AI15"/>
    <mergeCell ref="AV16:AW16"/>
    <mergeCell ref="AY16:AY17"/>
    <mergeCell ref="AZ16:AZ17"/>
    <mergeCell ref="V16:V17"/>
    <mergeCell ref="W16:W17"/>
    <mergeCell ref="X16:X17"/>
    <mergeCell ref="Y16:Y17"/>
    <mergeCell ref="B9:I9"/>
    <mergeCell ref="J9:U9"/>
    <mergeCell ref="AI9:AS9"/>
    <mergeCell ref="BH9:BR9"/>
    <mergeCell ref="B10:I10"/>
    <mergeCell ref="J10:U10"/>
    <mergeCell ref="AI10:AS10"/>
    <mergeCell ref="BH10:BR10"/>
    <mergeCell ref="BJ2:BQ2"/>
    <mergeCell ref="BM3:BN3"/>
    <mergeCell ref="B4:BN4"/>
    <mergeCell ref="B5:BN5"/>
    <mergeCell ref="B6:BN6"/>
    <mergeCell ref="V7:Y7"/>
    <mergeCell ref="AL7:AN7"/>
  </mergeCells>
  <pageMargins left="0.7" right="0.7" top="0.75" bottom="0.75" header="0.3" footer="0.3"/>
  <pageSetup paperSize="9" orientation="portrait" horizontalDpi="0"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A1:BJ48755"/>
  <sheetViews>
    <sheetView zoomScale="70" zoomScaleNormal="70" workbookViewId="0">
      <selection activeCell="B5" sqref="B5:FF91"/>
    </sheetView>
  </sheetViews>
  <sheetFormatPr defaultRowHeight="15"/>
  <cols>
    <col min="57" max="57" width="17.5703125" customWidth="1"/>
  </cols>
  <sheetData>
    <row r="1" spans="1:62">
      <c r="A1" s="4"/>
      <c r="B1" s="1117" t="s">
        <v>143</v>
      </c>
      <c r="C1" s="2138" t="s">
        <v>167</v>
      </c>
      <c r="D1" s="2139" t="s">
        <v>27</v>
      </c>
      <c r="E1" s="2140"/>
      <c r="F1" s="2138"/>
      <c r="G1" s="2138"/>
      <c r="H1" s="2138"/>
      <c r="I1" s="2138" t="s">
        <v>144</v>
      </c>
      <c r="J1" s="2138"/>
      <c r="K1" s="2135" t="s">
        <v>57</v>
      </c>
      <c r="L1" s="2139" t="s">
        <v>145</v>
      </c>
      <c r="M1" s="2140"/>
      <c r="N1" s="2145" t="s">
        <v>30</v>
      </c>
      <c r="O1" s="2146"/>
      <c r="P1" s="2146"/>
      <c r="Q1" s="2147"/>
      <c r="R1" s="2138" t="s">
        <v>146</v>
      </c>
      <c r="S1" s="2138"/>
      <c r="T1" s="2138"/>
      <c r="U1" s="2138"/>
      <c r="V1" s="2138"/>
      <c r="W1" s="2138"/>
      <c r="X1" s="2138"/>
      <c r="Y1" s="2138"/>
      <c r="Z1" s="2138"/>
      <c r="AA1" s="2138"/>
      <c r="AB1" s="2138"/>
      <c r="AC1" s="2138"/>
      <c r="AD1" s="2138"/>
      <c r="AE1" s="2138"/>
      <c r="AF1" s="2138"/>
      <c r="AG1" s="2138"/>
      <c r="AH1" s="2138"/>
      <c r="AI1" s="2138"/>
      <c r="AJ1" s="2138"/>
      <c r="AK1" s="2138"/>
      <c r="AL1" s="2138"/>
      <c r="AM1" s="2138"/>
      <c r="AN1" s="2138"/>
      <c r="AO1" s="2138"/>
      <c r="AP1" s="2145" t="s">
        <v>147</v>
      </c>
      <c r="AQ1" s="2146"/>
      <c r="AR1" s="2146"/>
      <c r="AS1" s="2146"/>
      <c r="AT1" s="2146"/>
      <c r="AU1" s="2146"/>
      <c r="AV1" s="2146"/>
      <c r="AW1" s="2146"/>
      <c r="AX1" s="2146"/>
      <c r="AY1" s="2146"/>
      <c r="AZ1" s="2147"/>
      <c r="BA1" s="1117" t="s">
        <v>45</v>
      </c>
      <c r="BB1" s="2148" t="s">
        <v>46</v>
      </c>
      <c r="BC1" s="1098" t="s">
        <v>164</v>
      </c>
      <c r="BD1" s="1098" t="s">
        <v>186</v>
      </c>
      <c r="BE1" s="1098" t="s">
        <v>187</v>
      </c>
      <c r="BF1" s="1098" t="s">
        <v>188</v>
      </c>
      <c r="BG1" s="1098" t="s">
        <v>189</v>
      </c>
      <c r="BH1" s="1098" t="s">
        <v>190</v>
      </c>
      <c r="BI1" s="1098" t="s">
        <v>994</v>
      </c>
      <c r="BJ1" s="1098" t="s">
        <v>995</v>
      </c>
    </row>
    <row r="2" spans="1:62">
      <c r="A2" s="4"/>
      <c r="B2" s="1117"/>
      <c r="C2" s="2138"/>
      <c r="D2" s="2141"/>
      <c r="E2" s="2142"/>
      <c r="F2" s="2138"/>
      <c r="G2" s="2138"/>
      <c r="H2" s="2138"/>
      <c r="I2" s="2138"/>
      <c r="J2" s="2138"/>
      <c r="K2" s="2136"/>
      <c r="L2" s="2143"/>
      <c r="M2" s="2144"/>
      <c r="N2" s="2149" t="s">
        <v>89</v>
      </c>
      <c r="O2" s="2150"/>
      <c r="P2" s="2149" t="s">
        <v>90</v>
      </c>
      <c r="Q2" s="2150"/>
      <c r="R2" s="2138" t="s">
        <v>148</v>
      </c>
      <c r="S2" s="2138"/>
      <c r="T2" s="2138"/>
      <c r="U2" s="2138" t="s">
        <v>149</v>
      </c>
      <c r="V2" s="2138"/>
      <c r="W2" s="2138"/>
      <c r="X2" s="2138"/>
      <c r="Y2" s="2138" t="s">
        <v>150</v>
      </c>
      <c r="Z2" s="2138"/>
      <c r="AA2" s="2138"/>
      <c r="AB2" s="2138"/>
      <c r="AC2" s="2138"/>
      <c r="AD2" s="2145" t="s">
        <v>151</v>
      </c>
      <c r="AE2" s="2146"/>
      <c r="AF2" s="2146"/>
      <c r="AG2" s="2146"/>
      <c r="AH2" s="2146"/>
      <c r="AI2" s="2146"/>
      <c r="AJ2" s="2147"/>
      <c r="AK2" s="2153" t="s">
        <v>152</v>
      </c>
      <c r="AL2" s="2145" t="s">
        <v>38</v>
      </c>
      <c r="AM2" s="2146"/>
      <c r="AN2" s="2146"/>
      <c r="AO2" s="2147"/>
      <c r="AP2" s="2151" t="s">
        <v>153</v>
      </c>
      <c r="AQ2" s="2152"/>
      <c r="AR2" s="2151" t="s">
        <v>154</v>
      </c>
      <c r="AS2" s="2152"/>
      <c r="AT2" s="2151" t="s">
        <v>155</v>
      </c>
      <c r="AU2" s="2152"/>
      <c r="AV2" s="2151" t="s">
        <v>82</v>
      </c>
      <c r="AW2" s="2152"/>
      <c r="AX2" s="2155" t="s">
        <v>165</v>
      </c>
      <c r="AY2" s="1117" t="s">
        <v>156</v>
      </c>
      <c r="AZ2" s="1117" t="s">
        <v>157</v>
      </c>
      <c r="BA2" s="1117"/>
      <c r="BB2" s="2148"/>
      <c r="BC2" s="1099"/>
      <c r="BD2" s="1099"/>
      <c r="BE2" s="1099"/>
      <c r="BF2" s="1099"/>
      <c r="BG2" s="1099"/>
      <c r="BH2" s="1099"/>
      <c r="BI2" s="1099"/>
      <c r="BJ2" s="1099"/>
    </row>
    <row r="3" spans="1:62" ht="50.25">
      <c r="A3" s="4"/>
      <c r="B3" s="1117"/>
      <c r="C3" s="2138"/>
      <c r="D3" s="11" t="s">
        <v>53</v>
      </c>
      <c r="E3" s="11" t="s">
        <v>54</v>
      </c>
      <c r="F3" s="13" t="s">
        <v>158</v>
      </c>
      <c r="G3" s="13" t="s">
        <v>159</v>
      </c>
      <c r="H3" s="13" t="s">
        <v>160</v>
      </c>
      <c r="I3" s="11" t="s">
        <v>85</v>
      </c>
      <c r="J3" s="11" t="s">
        <v>86</v>
      </c>
      <c r="K3" s="2137"/>
      <c r="L3" s="11" t="s">
        <v>58</v>
      </c>
      <c r="M3" s="11" t="s">
        <v>59</v>
      </c>
      <c r="N3" s="5" t="s">
        <v>116</v>
      </c>
      <c r="O3" s="5" t="s">
        <v>117</v>
      </c>
      <c r="P3" s="5" t="s">
        <v>116</v>
      </c>
      <c r="Q3" s="5" t="s">
        <v>117</v>
      </c>
      <c r="R3" s="12" t="s">
        <v>131</v>
      </c>
      <c r="S3" s="12" t="s">
        <v>161</v>
      </c>
      <c r="T3" s="12" t="s">
        <v>122</v>
      </c>
      <c r="U3" s="12">
        <v>0</v>
      </c>
      <c r="V3" s="12">
        <v>1</v>
      </c>
      <c r="W3" s="12">
        <v>2</v>
      </c>
      <c r="X3" s="12">
        <v>3</v>
      </c>
      <c r="Y3" s="12">
        <v>0</v>
      </c>
      <c r="Z3" s="12">
        <v>1</v>
      </c>
      <c r="AA3" s="12">
        <v>2</v>
      </c>
      <c r="AB3" s="12">
        <v>3</v>
      </c>
      <c r="AC3" s="12">
        <v>4</v>
      </c>
      <c r="AD3" s="12" t="s">
        <v>122</v>
      </c>
      <c r="AE3" s="12" t="s">
        <v>123</v>
      </c>
      <c r="AF3" s="12" t="s">
        <v>124</v>
      </c>
      <c r="AG3" s="12" t="s">
        <v>125</v>
      </c>
      <c r="AH3" s="12" t="s">
        <v>126</v>
      </c>
      <c r="AI3" s="11" t="s">
        <v>69</v>
      </c>
      <c r="AJ3" s="11" t="s">
        <v>162</v>
      </c>
      <c r="AK3" s="2154"/>
      <c r="AL3" s="6" t="s">
        <v>163</v>
      </c>
      <c r="AM3" s="11" t="s">
        <v>107</v>
      </c>
      <c r="AN3" s="11" t="s">
        <v>108</v>
      </c>
      <c r="AO3" s="11" t="s">
        <v>109</v>
      </c>
      <c r="AP3" s="12" t="s">
        <v>116</v>
      </c>
      <c r="AQ3" s="12" t="s">
        <v>117</v>
      </c>
      <c r="AR3" s="12" t="s">
        <v>116</v>
      </c>
      <c r="AS3" s="12" t="s">
        <v>117</v>
      </c>
      <c r="AT3" s="12" t="s">
        <v>116</v>
      </c>
      <c r="AU3" s="12" t="s">
        <v>117</v>
      </c>
      <c r="AV3" s="12" t="s">
        <v>116</v>
      </c>
      <c r="AW3" s="5" t="s">
        <v>117</v>
      </c>
      <c r="AX3" s="2156"/>
      <c r="AY3" s="1117"/>
      <c r="AZ3" s="1117"/>
      <c r="BA3" s="1117"/>
      <c r="BB3" s="2148"/>
      <c r="BC3" s="1100"/>
      <c r="BD3" s="1100"/>
      <c r="BE3" s="1100"/>
      <c r="BF3" s="1100"/>
      <c r="BG3" s="1100"/>
      <c r="BH3" s="1100"/>
      <c r="BI3" s="1100"/>
      <c r="BJ3" s="1100"/>
    </row>
    <row r="4" spans="1:62">
      <c r="A4" s="4">
        <v>1</v>
      </c>
      <c r="B4" s="7"/>
      <c r="C4" s="4"/>
      <c r="D4" s="7"/>
      <c r="E4" s="4"/>
      <c r="F4" s="7"/>
      <c r="G4" s="4"/>
      <c r="H4" s="7"/>
      <c r="I4" s="4"/>
      <c r="J4" s="7"/>
      <c r="K4" s="4"/>
      <c r="L4" s="7"/>
      <c r="M4" s="4"/>
      <c r="N4" s="7"/>
      <c r="O4" s="4"/>
      <c r="P4" s="7"/>
      <c r="Q4" s="4"/>
      <c r="R4" s="7"/>
      <c r="S4" s="4"/>
      <c r="T4" s="7"/>
      <c r="U4" s="4"/>
      <c r="V4" s="7"/>
      <c r="W4" s="4"/>
      <c r="X4" s="7"/>
      <c r="Y4" s="4"/>
      <c r="Z4" s="7"/>
      <c r="AA4" s="4"/>
      <c r="AB4" s="7"/>
      <c r="AC4" s="4"/>
      <c r="AD4" s="7"/>
      <c r="AE4" s="4"/>
      <c r="AF4" s="7"/>
      <c r="AG4" s="4"/>
      <c r="AH4" s="7"/>
      <c r="AI4" s="4"/>
      <c r="AJ4" s="7"/>
      <c r="AK4" s="4"/>
      <c r="AL4" s="7"/>
      <c r="AM4" s="4"/>
      <c r="AN4" s="7"/>
      <c r="AO4" s="4"/>
      <c r="AP4" s="7"/>
      <c r="AQ4" s="4"/>
      <c r="AR4" s="7"/>
      <c r="AS4" s="4"/>
      <c r="AT4" s="7"/>
      <c r="AU4" s="4"/>
      <c r="AV4" s="7"/>
      <c r="AW4" s="4"/>
      <c r="AX4" s="7"/>
      <c r="AY4" s="4"/>
      <c r="AZ4" s="7"/>
      <c r="BA4" s="4"/>
      <c r="BB4" s="7"/>
      <c r="BC4" s="4"/>
      <c r="BD4" s="7"/>
      <c r="BE4" s="4"/>
      <c r="BF4" s="7"/>
      <c r="BG4" s="4"/>
      <c r="BH4" s="7"/>
      <c r="BI4" s="7"/>
      <c r="BJ4" s="7"/>
    </row>
    <row r="5" spans="1:62" hidden="1"/>
    <row r="6" spans="1:62" hidden="1"/>
    <row r="7" spans="1:62" hidden="1"/>
    <row r="8" spans="1:62" hidden="1"/>
    <row r="9" spans="1:62" hidden="1"/>
    <row r="10" spans="1:62" hidden="1"/>
    <row r="11" spans="1:62" hidden="1"/>
    <row r="12" spans="1:62" hidden="1"/>
    <row r="13" spans="1:62" hidden="1"/>
    <row r="14" spans="1:62" hidden="1"/>
    <row r="15" spans="1:62" hidden="1"/>
    <row r="16" spans="1:62"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spans="2:2" hidden="1"/>
    <row r="48754" spans="2:2" hidden="1"/>
    <row r="48755" spans="2:2" hidden="1">
      <c r="B48755">
        <v>1</v>
      </c>
    </row>
  </sheetData>
  <autoFilter ref="A4:EV48755">
    <filterColumn colId="57">
      <customFilters>
        <customFilter operator="notEqual" val=" "/>
      </customFilters>
    </filterColumn>
  </autoFilter>
  <mergeCells count="35">
    <mergeCell ref="BC1:BC3"/>
    <mergeCell ref="BD1:BD3"/>
    <mergeCell ref="BE1:BE3"/>
    <mergeCell ref="BF1:BF3"/>
    <mergeCell ref="Y2:AC2"/>
    <mergeCell ref="AD2:AJ2"/>
    <mergeCell ref="AK2:AK3"/>
    <mergeCell ref="AL2:AO2"/>
    <mergeCell ref="AP2:AQ2"/>
    <mergeCell ref="AT2:AU2"/>
    <mergeCell ref="AV2:AW2"/>
    <mergeCell ref="AX2:AX3"/>
    <mergeCell ref="AY2:AY3"/>
    <mergeCell ref="AZ2:AZ3"/>
    <mergeCell ref="N2:O2"/>
    <mergeCell ref="P2:Q2"/>
    <mergeCell ref="R2:T2"/>
    <mergeCell ref="U2:X2"/>
    <mergeCell ref="AR2:AS2"/>
    <mergeCell ref="BI1:BI3"/>
    <mergeCell ref="BJ1:BJ3"/>
    <mergeCell ref="K1:K3"/>
    <mergeCell ref="B1:B3"/>
    <mergeCell ref="C1:C3"/>
    <mergeCell ref="D1:E2"/>
    <mergeCell ref="F1:H2"/>
    <mergeCell ref="I1:J2"/>
    <mergeCell ref="BG1:BG3"/>
    <mergeCell ref="BH1:BH3"/>
    <mergeCell ref="L1:M2"/>
    <mergeCell ref="N1:Q1"/>
    <mergeCell ref="R1:AO1"/>
    <mergeCell ref="AP1:AZ1"/>
    <mergeCell ref="BA1:BA3"/>
    <mergeCell ref="BB1:BB3"/>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I27"/>
  <sheetViews>
    <sheetView zoomScale="90" zoomScaleNormal="90" workbookViewId="0">
      <pane xSplit="1" topLeftCell="B1" activePane="topRight" state="frozen"/>
      <selection activeCell="A9" sqref="A9"/>
      <selection pane="topRight" activeCell="B7" sqref="B7:K8 B13:AH21"/>
    </sheetView>
  </sheetViews>
  <sheetFormatPr defaultRowHeight="15"/>
  <cols>
    <col min="1" max="1" width="17.5703125" style="67" customWidth="1"/>
    <col min="2" max="34" width="6.140625" style="67" customWidth="1"/>
    <col min="35" max="35" width="0.140625" style="67" hidden="1" customWidth="1"/>
    <col min="36" max="256" width="9.140625" style="67"/>
    <col min="257" max="257" width="15.85546875" style="67" customWidth="1"/>
    <col min="258" max="277" width="5.7109375" style="67" customWidth="1"/>
    <col min="278" max="278" width="7.140625" style="67" customWidth="1"/>
    <col min="279" max="290" width="5.7109375" style="67" customWidth="1"/>
    <col min="291" max="291" width="0" style="67" hidden="1" customWidth="1"/>
    <col min="292" max="512" width="9.140625" style="67"/>
    <col min="513" max="513" width="15.85546875" style="67" customWidth="1"/>
    <col min="514" max="533" width="5.7109375" style="67" customWidth="1"/>
    <col min="534" max="534" width="7.140625" style="67" customWidth="1"/>
    <col min="535" max="546" width="5.7109375" style="67" customWidth="1"/>
    <col min="547" max="547" width="0" style="67" hidden="1" customWidth="1"/>
    <col min="548" max="768" width="9.140625" style="67"/>
    <col min="769" max="769" width="15.85546875" style="67" customWidth="1"/>
    <col min="770" max="789" width="5.7109375" style="67" customWidth="1"/>
    <col min="790" max="790" width="7.140625" style="67" customWidth="1"/>
    <col min="791" max="802" width="5.7109375" style="67" customWidth="1"/>
    <col min="803" max="803" width="0" style="67" hidden="1" customWidth="1"/>
    <col min="804" max="1024" width="9.140625" style="67"/>
    <col min="1025" max="1025" width="15.85546875" style="67" customWidth="1"/>
    <col min="1026" max="1045" width="5.7109375" style="67" customWidth="1"/>
    <col min="1046" max="1046" width="7.140625" style="67" customWidth="1"/>
    <col min="1047" max="1058" width="5.7109375" style="67" customWidth="1"/>
    <col min="1059" max="1059" width="0" style="67" hidden="1" customWidth="1"/>
    <col min="1060" max="1280" width="9.140625" style="67"/>
    <col min="1281" max="1281" width="15.85546875" style="67" customWidth="1"/>
    <col min="1282" max="1301" width="5.7109375" style="67" customWidth="1"/>
    <col min="1302" max="1302" width="7.140625" style="67" customWidth="1"/>
    <col min="1303" max="1314" width="5.7109375" style="67" customWidth="1"/>
    <col min="1315" max="1315" width="0" style="67" hidden="1" customWidth="1"/>
    <col min="1316" max="1536" width="9.140625" style="67"/>
    <col min="1537" max="1537" width="15.85546875" style="67" customWidth="1"/>
    <col min="1538" max="1557" width="5.7109375" style="67" customWidth="1"/>
    <col min="1558" max="1558" width="7.140625" style="67" customWidth="1"/>
    <col min="1559" max="1570" width="5.7109375" style="67" customWidth="1"/>
    <col min="1571" max="1571" width="0" style="67" hidden="1" customWidth="1"/>
    <col min="1572" max="1792" width="9.140625" style="67"/>
    <col min="1793" max="1793" width="15.85546875" style="67" customWidth="1"/>
    <col min="1794" max="1813" width="5.7109375" style="67" customWidth="1"/>
    <col min="1814" max="1814" width="7.140625" style="67" customWidth="1"/>
    <col min="1815" max="1826" width="5.7109375" style="67" customWidth="1"/>
    <col min="1827" max="1827" width="0" style="67" hidden="1" customWidth="1"/>
    <col min="1828" max="2048" width="9.140625" style="67"/>
    <col min="2049" max="2049" width="15.85546875" style="67" customWidth="1"/>
    <col min="2050" max="2069" width="5.7109375" style="67" customWidth="1"/>
    <col min="2070" max="2070" width="7.140625" style="67" customWidth="1"/>
    <col min="2071" max="2082" width="5.7109375" style="67" customWidth="1"/>
    <col min="2083" max="2083" width="0" style="67" hidden="1" customWidth="1"/>
    <col min="2084" max="2304" width="9.140625" style="67"/>
    <col min="2305" max="2305" width="15.85546875" style="67" customWidth="1"/>
    <col min="2306" max="2325" width="5.7109375" style="67" customWidth="1"/>
    <col min="2326" max="2326" width="7.140625" style="67" customWidth="1"/>
    <col min="2327" max="2338" width="5.7109375" style="67" customWidth="1"/>
    <col min="2339" max="2339" width="0" style="67" hidden="1" customWidth="1"/>
    <col min="2340" max="2560" width="9.140625" style="67"/>
    <col min="2561" max="2561" width="15.85546875" style="67" customWidth="1"/>
    <col min="2562" max="2581" width="5.7109375" style="67" customWidth="1"/>
    <col min="2582" max="2582" width="7.140625" style="67" customWidth="1"/>
    <col min="2583" max="2594" width="5.7109375" style="67" customWidth="1"/>
    <col min="2595" max="2595" width="0" style="67" hidden="1" customWidth="1"/>
    <col min="2596" max="2816" width="9.140625" style="67"/>
    <col min="2817" max="2817" width="15.85546875" style="67" customWidth="1"/>
    <col min="2818" max="2837" width="5.7109375" style="67" customWidth="1"/>
    <col min="2838" max="2838" width="7.140625" style="67" customWidth="1"/>
    <col min="2839" max="2850" width="5.7109375" style="67" customWidth="1"/>
    <col min="2851" max="2851" width="0" style="67" hidden="1" customWidth="1"/>
    <col min="2852" max="3072" width="9.140625" style="67"/>
    <col min="3073" max="3073" width="15.85546875" style="67" customWidth="1"/>
    <col min="3074" max="3093" width="5.7109375" style="67" customWidth="1"/>
    <col min="3094" max="3094" width="7.140625" style="67" customWidth="1"/>
    <col min="3095" max="3106" width="5.7109375" style="67" customWidth="1"/>
    <col min="3107" max="3107" width="0" style="67" hidden="1" customWidth="1"/>
    <col min="3108" max="3328" width="9.140625" style="67"/>
    <col min="3329" max="3329" width="15.85546875" style="67" customWidth="1"/>
    <col min="3330" max="3349" width="5.7109375" style="67" customWidth="1"/>
    <col min="3350" max="3350" width="7.140625" style="67" customWidth="1"/>
    <col min="3351" max="3362" width="5.7109375" style="67" customWidth="1"/>
    <col min="3363" max="3363" width="0" style="67" hidden="1" customWidth="1"/>
    <col min="3364" max="3584" width="9.140625" style="67"/>
    <col min="3585" max="3585" width="15.85546875" style="67" customWidth="1"/>
    <col min="3586" max="3605" width="5.7109375" style="67" customWidth="1"/>
    <col min="3606" max="3606" width="7.140625" style="67" customWidth="1"/>
    <col min="3607" max="3618" width="5.7109375" style="67" customWidth="1"/>
    <col min="3619" max="3619" width="0" style="67" hidden="1" customWidth="1"/>
    <col min="3620" max="3840" width="9.140625" style="67"/>
    <col min="3841" max="3841" width="15.85546875" style="67" customWidth="1"/>
    <col min="3842" max="3861" width="5.7109375" style="67" customWidth="1"/>
    <col min="3862" max="3862" width="7.140625" style="67" customWidth="1"/>
    <col min="3863" max="3874" width="5.7109375" style="67" customWidth="1"/>
    <col min="3875" max="3875" width="0" style="67" hidden="1" customWidth="1"/>
    <col min="3876" max="4096" width="9.140625" style="67"/>
    <col min="4097" max="4097" width="15.85546875" style="67" customWidth="1"/>
    <col min="4098" max="4117" width="5.7109375" style="67" customWidth="1"/>
    <col min="4118" max="4118" width="7.140625" style="67" customWidth="1"/>
    <col min="4119" max="4130" width="5.7109375" style="67" customWidth="1"/>
    <col min="4131" max="4131" width="0" style="67" hidden="1" customWidth="1"/>
    <col min="4132" max="4352" width="9.140625" style="67"/>
    <col min="4353" max="4353" width="15.85546875" style="67" customWidth="1"/>
    <col min="4354" max="4373" width="5.7109375" style="67" customWidth="1"/>
    <col min="4374" max="4374" width="7.140625" style="67" customWidth="1"/>
    <col min="4375" max="4386" width="5.7109375" style="67" customWidth="1"/>
    <col min="4387" max="4387" width="0" style="67" hidden="1" customWidth="1"/>
    <col min="4388" max="4608" width="9.140625" style="67"/>
    <col min="4609" max="4609" width="15.85546875" style="67" customWidth="1"/>
    <col min="4610" max="4629" width="5.7109375" style="67" customWidth="1"/>
    <col min="4630" max="4630" width="7.140625" style="67" customWidth="1"/>
    <col min="4631" max="4642" width="5.7109375" style="67" customWidth="1"/>
    <col min="4643" max="4643" width="0" style="67" hidden="1" customWidth="1"/>
    <col min="4644" max="4864" width="9.140625" style="67"/>
    <col min="4865" max="4865" width="15.85546875" style="67" customWidth="1"/>
    <col min="4866" max="4885" width="5.7109375" style="67" customWidth="1"/>
    <col min="4886" max="4886" width="7.140625" style="67" customWidth="1"/>
    <col min="4887" max="4898" width="5.7109375" style="67" customWidth="1"/>
    <col min="4899" max="4899" width="0" style="67" hidden="1" customWidth="1"/>
    <col min="4900" max="5120" width="9.140625" style="67"/>
    <col min="5121" max="5121" width="15.85546875" style="67" customWidth="1"/>
    <col min="5122" max="5141" width="5.7109375" style="67" customWidth="1"/>
    <col min="5142" max="5142" width="7.140625" style="67" customWidth="1"/>
    <col min="5143" max="5154" width="5.7109375" style="67" customWidth="1"/>
    <col min="5155" max="5155" width="0" style="67" hidden="1" customWidth="1"/>
    <col min="5156" max="5376" width="9.140625" style="67"/>
    <col min="5377" max="5377" width="15.85546875" style="67" customWidth="1"/>
    <col min="5378" max="5397" width="5.7109375" style="67" customWidth="1"/>
    <col min="5398" max="5398" width="7.140625" style="67" customWidth="1"/>
    <col min="5399" max="5410" width="5.7109375" style="67" customWidth="1"/>
    <col min="5411" max="5411" width="0" style="67" hidden="1" customWidth="1"/>
    <col min="5412" max="5632" width="9.140625" style="67"/>
    <col min="5633" max="5633" width="15.85546875" style="67" customWidth="1"/>
    <col min="5634" max="5653" width="5.7109375" style="67" customWidth="1"/>
    <col min="5654" max="5654" width="7.140625" style="67" customWidth="1"/>
    <col min="5655" max="5666" width="5.7109375" style="67" customWidth="1"/>
    <col min="5667" max="5667" width="0" style="67" hidden="1" customWidth="1"/>
    <col min="5668" max="5888" width="9.140625" style="67"/>
    <col min="5889" max="5889" width="15.85546875" style="67" customWidth="1"/>
    <col min="5890" max="5909" width="5.7109375" style="67" customWidth="1"/>
    <col min="5910" max="5910" width="7.140625" style="67" customWidth="1"/>
    <col min="5911" max="5922" width="5.7109375" style="67" customWidth="1"/>
    <col min="5923" max="5923" width="0" style="67" hidden="1" customWidth="1"/>
    <col min="5924" max="6144" width="9.140625" style="67"/>
    <col min="6145" max="6145" width="15.85546875" style="67" customWidth="1"/>
    <col min="6146" max="6165" width="5.7109375" style="67" customWidth="1"/>
    <col min="6166" max="6166" width="7.140625" style="67" customWidth="1"/>
    <col min="6167" max="6178" width="5.7109375" style="67" customWidth="1"/>
    <col min="6179" max="6179" width="0" style="67" hidden="1" customWidth="1"/>
    <col min="6180" max="6400" width="9.140625" style="67"/>
    <col min="6401" max="6401" width="15.85546875" style="67" customWidth="1"/>
    <col min="6402" max="6421" width="5.7109375" style="67" customWidth="1"/>
    <col min="6422" max="6422" width="7.140625" style="67" customWidth="1"/>
    <col min="6423" max="6434" width="5.7109375" style="67" customWidth="1"/>
    <col min="6435" max="6435" width="0" style="67" hidden="1" customWidth="1"/>
    <col min="6436" max="6656" width="9.140625" style="67"/>
    <col min="6657" max="6657" width="15.85546875" style="67" customWidth="1"/>
    <col min="6658" max="6677" width="5.7109375" style="67" customWidth="1"/>
    <col min="6678" max="6678" width="7.140625" style="67" customWidth="1"/>
    <col min="6679" max="6690" width="5.7109375" style="67" customWidth="1"/>
    <col min="6691" max="6691" width="0" style="67" hidden="1" customWidth="1"/>
    <col min="6692" max="6912" width="9.140625" style="67"/>
    <col min="6913" max="6913" width="15.85546875" style="67" customWidth="1"/>
    <col min="6914" max="6933" width="5.7109375" style="67" customWidth="1"/>
    <col min="6934" max="6934" width="7.140625" style="67" customWidth="1"/>
    <col min="6935" max="6946" width="5.7109375" style="67" customWidth="1"/>
    <col min="6947" max="6947" width="0" style="67" hidden="1" customWidth="1"/>
    <col min="6948" max="7168" width="9.140625" style="67"/>
    <col min="7169" max="7169" width="15.85546875" style="67" customWidth="1"/>
    <col min="7170" max="7189" width="5.7109375" style="67" customWidth="1"/>
    <col min="7190" max="7190" width="7.140625" style="67" customWidth="1"/>
    <col min="7191" max="7202" width="5.7109375" style="67" customWidth="1"/>
    <col min="7203" max="7203" width="0" style="67" hidden="1" customWidth="1"/>
    <col min="7204" max="7424" width="9.140625" style="67"/>
    <col min="7425" max="7425" width="15.85546875" style="67" customWidth="1"/>
    <col min="7426" max="7445" width="5.7109375" style="67" customWidth="1"/>
    <col min="7446" max="7446" width="7.140625" style="67" customWidth="1"/>
    <col min="7447" max="7458" width="5.7109375" style="67" customWidth="1"/>
    <col min="7459" max="7459" width="0" style="67" hidden="1" customWidth="1"/>
    <col min="7460" max="7680" width="9.140625" style="67"/>
    <col min="7681" max="7681" width="15.85546875" style="67" customWidth="1"/>
    <col min="7682" max="7701" width="5.7109375" style="67" customWidth="1"/>
    <col min="7702" max="7702" width="7.140625" style="67" customWidth="1"/>
    <col min="7703" max="7714" width="5.7109375" style="67" customWidth="1"/>
    <col min="7715" max="7715" width="0" style="67" hidden="1" customWidth="1"/>
    <col min="7716" max="7936" width="9.140625" style="67"/>
    <col min="7937" max="7937" width="15.85546875" style="67" customWidth="1"/>
    <col min="7938" max="7957" width="5.7109375" style="67" customWidth="1"/>
    <col min="7958" max="7958" width="7.140625" style="67" customWidth="1"/>
    <col min="7959" max="7970" width="5.7109375" style="67" customWidth="1"/>
    <col min="7971" max="7971" width="0" style="67" hidden="1" customWidth="1"/>
    <col min="7972" max="8192" width="9.140625" style="67"/>
    <col min="8193" max="8193" width="15.85546875" style="67" customWidth="1"/>
    <col min="8194" max="8213" width="5.7109375" style="67" customWidth="1"/>
    <col min="8214" max="8214" width="7.140625" style="67" customWidth="1"/>
    <col min="8215" max="8226" width="5.7109375" style="67" customWidth="1"/>
    <col min="8227" max="8227" width="0" style="67" hidden="1" customWidth="1"/>
    <col min="8228" max="8448" width="9.140625" style="67"/>
    <col min="8449" max="8449" width="15.85546875" style="67" customWidth="1"/>
    <col min="8450" max="8469" width="5.7109375" style="67" customWidth="1"/>
    <col min="8470" max="8470" width="7.140625" style="67" customWidth="1"/>
    <col min="8471" max="8482" width="5.7109375" style="67" customWidth="1"/>
    <col min="8483" max="8483" width="0" style="67" hidden="1" customWidth="1"/>
    <col min="8484" max="8704" width="9.140625" style="67"/>
    <col min="8705" max="8705" width="15.85546875" style="67" customWidth="1"/>
    <col min="8706" max="8725" width="5.7109375" style="67" customWidth="1"/>
    <col min="8726" max="8726" width="7.140625" style="67" customWidth="1"/>
    <col min="8727" max="8738" width="5.7109375" style="67" customWidth="1"/>
    <col min="8739" max="8739" width="0" style="67" hidden="1" customWidth="1"/>
    <col min="8740" max="8960" width="9.140625" style="67"/>
    <col min="8961" max="8961" width="15.85546875" style="67" customWidth="1"/>
    <col min="8962" max="8981" width="5.7109375" style="67" customWidth="1"/>
    <col min="8982" max="8982" width="7.140625" style="67" customWidth="1"/>
    <col min="8983" max="8994" width="5.7109375" style="67" customWidth="1"/>
    <col min="8995" max="8995" width="0" style="67" hidden="1" customWidth="1"/>
    <col min="8996" max="9216" width="9.140625" style="67"/>
    <col min="9217" max="9217" width="15.85546875" style="67" customWidth="1"/>
    <col min="9218" max="9237" width="5.7109375" style="67" customWidth="1"/>
    <col min="9238" max="9238" width="7.140625" style="67" customWidth="1"/>
    <col min="9239" max="9250" width="5.7109375" style="67" customWidth="1"/>
    <col min="9251" max="9251" width="0" style="67" hidden="1" customWidth="1"/>
    <col min="9252" max="9472" width="9.140625" style="67"/>
    <col min="9473" max="9473" width="15.85546875" style="67" customWidth="1"/>
    <col min="9474" max="9493" width="5.7109375" style="67" customWidth="1"/>
    <col min="9494" max="9494" width="7.140625" style="67" customWidth="1"/>
    <col min="9495" max="9506" width="5.7109375" style="67" customWidth="1"/>
    <col min="9507" max="9507" width="0" style="67" hidden="1" customWidth="1"/>
    <col min="9508" max="9728" width="9.140625" style="67"/>
    <col min="9729" max="9729" width="15.85546875" style="67" customWidth="1"/>
    <col min="9730" max="9749" width="5.7109375" style="67" customWidth="1"/>
    <col min="9750" max="9750" width="7.140625" style="67" customWidth="1"/>
    <col min="9751" max="9762" width="5.7109375" style="67" customWidth="1"/>
    <col min="9763" max="9763" width="0" style="67" hidden="1" customWidth="1"/>
    <col min="9764" max="9984" width="9.140625" style="67"/>
    <col min="9985" max="9985" width="15.85546875" style="67" customWidth="1"/>
    <col min="9986" max="10005" width="5.7109375" style="67" customWidth="1"/>
    <col min="10006" max="10006" width="7.140625" style="67" customWidth="1"/>
    <col min="10007" max="10018" width="5.7109375" style="67" customWidth="1"/>
    <col min="10019" max="10019" width="0" style="67" hidden="1" customWidth="1"/>
    <col min="10020" max="10240" width="9.140625" style="67"/>
    <col min="10241" max="10241" width="15.85546875" style="67" customWidth="1"/>
    <col min="10242" max="10261" width="5.7109375" style="67" customWidth="1"/>
    <col min="10262" max="10262" width="7.140625" style="67" customWidth="1"/>
    <col min="10263" max="10274" width="5.7109375" style="67" customWidth="1"/>
    <col min="10275" max="10275" width="0" style="67" hidden="1" customWidth="1"/>
    <col min="10276" max="10496" width="9.140625" style="67"/>
    <col min="10497" max="10497" width="15.85546875" style="67" customWidth="1"/>
    <col min="10498" max="10517" width="5.7109375" style="67" customWidth="1"/>
    <col min="10518" max="10518" width="7.140625" style="67" customWidth="1"/>
    <col min="10519" max="10530" width="5.7109375" style="67" customWidth="1"/>
    <col min="10531" max="10531" width="0" style="67" hidden="1" customWidth="1"/>
    <col min="10532" max="10752" width="9.140625" style="67"/>
    <col min="10753" max="10753" width="15.85546875" style="67" customWidth="1"/>
    <col min="10754" max="10773" width="5.7109375" style="67" customWidth="1"/>
    <col min="10774" max="10774" width="7.140625" style="67" customWidth="1"/>
    <col min="10775" max="10786" width="5.7109375" style="67" customWidth="1"/>
    <col min="10787" max="10787" width="0" style="67" hidden="1" customWidth="1"/>
    <col min="10788" max="11008" width="9.140625" style="67"/>
    <col min="11009" max="11009" width="15.85546875" style="67" customWidth="1"/>
    <col min="11010" max="11029" width="5.7109375" style="67" customWidth="1"/>
    <col min="11030" max="11030" width="7.140625" style="67" customWidth="1"/>
    <col min="11031" max="11042" width="5.7109375" style="67" customWidth="1"/>
    <col min="11043" max="11043" width="0" style="67" hidden="1" customWidth="1"/>
    <col min="11044" max="11264" width="9.140625" style="67"/>
    <col min="11265" max="11265" width="15.85546875" style="67" customWidth="1"/>
    <col min="11266" max="11285" width="5.7109375" style="67" customWidth="1"/>
    <col min="11286" max="11286" width="7.140625" style="67" customWidth="1"/>
    <col min="11287" max="11298" width="5.7109375" style="67" customWidth="1"/>
    <col min="11299" max="11299" width="0" style="67" hidden="1" customWidth="1"/>
    <col min="11300" max="11520" width="9.140625" style="67"/>
    <col min="11521" max="11521" width="15.85546875" style="67" customWidth="1"/>
    <col min="11522" max="11541" width="5.7109375" style="67" customWidth="1"/>
    <col min="11542" max="11542" width="7.140625" style="67" customWidth="1"/>
    <col min="11543" max="11554" width="5.7109375" style="67" customWidth="1"/>
    <col min="11555" max="11555" width="0" style="67" hidden="1" customWidth="1"/>
    <col min="11556" max="11776" width="9.140625" style="67"/>
    <col min="11777" max="11777" width="15.85546875" style="67" customWidth="1"/>
    <col min="11778" max="11797" width="5.7109375" style="67" customWidth="1"/>
    <col min="11798" max="11798" width="7.140625" style="67" customWidth="1"/>
    <col min="11799" max="11810" width="5.7109375" style="67" customWidth="1"/>
    <col min="11811" max="11811" width="0" style="67" hidden="1" customWidth="1"/>
    <col min="11812" max="12032" width="9.140625" style="67"/>
    <col min="12033" max="12033" width="15.85546875" style="67" customWidth="1"/>
    <col min="12034" max="12053" width="5.7109375" style="67" customWidth="1"/>
    <col min="12054" max="12054" width="7.140625" style="67" customWidth="1"/>
    <col min="12055" max="12066" width="5.7109375" style="67" customWidth="1"/>
    <col min="12067" max="12067" width="0" style="67" hidden="1" customWidth="1"/>
    <col min="12068" max="12288" width="9.140625" style="67"/>
    <col min="12289" max="12289" width="15.85546875" style="67" customWidth="1"/>
    <col min="12290" max="12309" width="5.7109375" style="67" customWidth="1"/>
    <col min="12310" max="12310" width="7.140625" style="67" customWidth="1"/>
    <col min="12311" max="12322" width="5.7109375" style="67" customWidth="1"/>
    <col min="12323" max="12323" width="0" style="67" hidden="1" customWidth="1"/>
    <col min="12324" max="12544" width="9.140625" style="67"/>
    <col min="12545" max="12545" width="15.85546875" style="67" customWidth="1"/>
    <col min="12546" max="12565" width="5.7109375" style="67" customWidth="1"/>
    <col min="12566" max="12566" width="7.140625" style="67" customWidth="1"/>
    <col min="12567" max="12578" width="5.7109375" style="67" customWidth="1"/>
    <col min="12579" max="12579" width="0" style="67" hidden="1" customWidth="1"/>
    <col min="12580" max="12800" width="9.140625" style="67"/>
    <col min="12801" max="12801" width="15.85546875" style="67" customWidth="1"/>
    <col min="12802" max="12821" width="5.7109375" style="67" customWidth="1"/>
    <col min="12822" max="12822" width="7.140625" style="67" customWidth="1"/>
    <col min="12823" max="12834" width="5.7109375" style="67" customWidth="1"/>
    <col min="12835" max="12835" width="0" style="67" hidden="1" customWidth="1"/>
    <col min="12836" max="13056" width="9.140625" style="67"/>
    <col min="13057" max="13057" width="15.85546875" style="67" customWidth="1"/>
    <col min="13058" max="13077" width="5.7109375" style="67" customWidth="1"/>
    <col min="13078" max="13078" width="7.140625" style="67" customWidth="1"/>
    <col min="13079" max="13090" width="5.7109375" style="67" customWidth="1"/>
    <col min="13091" max="13091" width="0" style="67" hidden="1" customWidth="1"/>
    <col min="13092" max="13312" width="9.140625" style="67"/>
    <col min="13313" max="13313" width="15.85546875" style="67" customWidth="1"/>
    <col min="13314" max="13333" width="5.7109375" style="67" customWidth="1"/>
    <col min="13334" max="13334" width="7.140625" style="67" customWidth="1"/>
    <col min="13335" max="13346" width="5.7109375" style="67" customWidth="1"/>
    <col min="13347" max="13347" width="0" style="67" hidden="1" customWidth="1"/>
    <col min="13348" max="13568" width="9.140625" style="67"/>
    <col min="13569" max="13569" width="15.85546875" style="67" customWidth="1"/>
    <col min="13570" max="13589" width="5.7109375" style="67" customWidth="1"/>
    <col min="13590" max="13590" width="7.140625" style="67" customWidth="1"/>
    <col min="13591" max="13602" width="5.7109375" style="67" customWidth="1"/>
    <col min="13603" max="13603" width="0" style="67" hidden="1" customWidth="1"/>
    <col min="13604" max="13824" width="9.140625" style="67"/>
    <col min="13825" max="13825" width="15.85546875" style="67" customWidth="1"/>
    <col min="13826" max="13845" width="5.7109375" style="67" customWidth="1"/>
    <col min="13846" max="13846" width="7.140625" style="67" customWidth="1"/>
    <col min="13847" max="13858" width="5.7109375" style="67" customWidth="1"/>
    <col min="13859" max="13859" width="0" style="67" hidden="1" customWidth="1"/>
    <col min="13860" max="14080" width="9.140625" style="67"/>
    <col min="14081" max="14081" width="15.85546875" style="67" customWidth="1"/>
    <col min="14082" max="14101" width="5.7109375" style="67" customWidth="1"/>
    <col min="14102" max="14102" width="7.140625" style="67" customWidth="1"/>
    <col min="14103" max="14114" width="5.7109375" style="67" customWidth="1"/>
    <col min="14115" max="14115" width="0" style="67" hidden="1" customWidth="1"/>
    <col min="14116" max="14336" width="9.140625" style="67"/>
    <col min="14337" max="14337" width="15.85546875" style="67" customWidth="1"/>
    <col min="14338" max="14357" width="5.7109375" style="67" customWidth="1"/>
    <col min="14358" max="14358" width="7.140625" style="67" customWidth="1"/>
    <col min="14359" max="14370" width="5.7109375" style="67" customWidth="1"/>
    <col min="14371" max="14371" width="0" style="67" hidden="1" customWidth="1"/>
    <col min="14372" max="14592" width="9.140625" style="67"/>
    <col min="14593" max="14593" width="15.85546875" style="67" customWidth="1"/>
    <col min="14594" max="14613" width="5.7109375" style="67" customWidth="1"/>
    <col min="14614" max="14614" width="7.140625" style="67" customWidth="1"/>
    <col min="14615" max="14626" width="5.7109375" style="67" customWidth="1"/>
    <col min="14627" max="14627" width="0" style="67" hidden="1" customWidth="1"/>
    <col min="14628" max="14848" width="9.140625" style="67"/>
    <col min="14849" max="14849" width="15.85546875" style="67" customWidth="1"/>
    <col min="14850" max="14869" width="5.7109375" style="67" customWidth="1"/>
    <col min="14870" max="14870" width="7.140625" style="67" customWidth="1"/>
    <col min="14871" max="14882" width="5.7109375" style="67" customWidth="1"/>
    <col min="14883" max="14883" width="0" style="67" hidden="1" customWidth="1"/>
    <col min="14884" max="15104" width="9.140625" style="67"/>
    <col min="15105" max="15105" width="15.85546875" style="67" customWidth="1"/>
    <col min="15106" max="15125" width="5.7109375" style="67" customWidth="1"/>
    <col min="15126" max="15126" width="7.140625" style="67" customWidth="1"/>
    <col min="15127" max="15138" width="5.7109375" style="67" customWidth="1"/>
    <col min="15139" max="15139" width="0" style="67" hidden="1" customWidth="1"/>
    <col min="15140" max="15360" width="9.140625" style="67"/>
    <col min="15361" max="15361" width="15.85546875" style="67" customWidth="1"/>
    <col min="15362" max="15381" width="5.7109375" style="67" customWidth="1"/>
    <col min="15382" max="15382" width="7.140625" style="67" customWidth="1"/>
    <col min="15383" max="15394" width="5.7109375" style="67" customWidth="1"/>
    <col min="15395" max="15395" width="0" style="67" hidden="1" customWidth="1"/>
    <col min="15396" max="15616" width="9.140625" style="67"/>
    <col min="15617" max="15617" width="15.85546875" style="67" customWidth="1"/>
    <col min="15618" max="15637" width="5.7109375" style="67" customWidth="1"/>
    <col min="15638" max="15638" width="7.140625" style="67" customWidth="1"/>
    <col min="15639" max="15650" width="5.7109375" style="67" customWidth="1"/>
    <col min="15651" max="15651" width="0" style="67" hidden="1" customWidth="1"/>
    <col min="15652" max="15872" width="9.140625" style="67"/>
    <col min="15873" max="15873" width="15.85546875" style="67" customWidth="1"/>
    <col min="15874" max="15893" width="5.7109375" style="67" customWidth="1"/>
    <col min="15894" max="15894" width="7.140625" style="67" customWidth="1"/>
    <col min="15895" max="15906" width="5.7109375" style="67" customWidth="1"/>
    <col min="15907" max="15907" width="0" style="67" hidden="1" customWidth="1"/>
    <col min="15908" max="16128" width="9.140625" style="67"/>
    <col min="16129" max="16129" width="15.85546875" style="67" customWidth="1"/>
    <col min="16130" max="16149" width="5.7109375" style="67" customWidth="1"/>
    <col min="16150" max="16150" width="7.140625" style="67" customWidth="1"/>
    <col min="16151" max="16162" width="5.7109375" style="67" customWidth="1"/>
    <col min="16163" max="16163" width="0" style="67" hidden="1" customWidth="1"/>
    <col min="16164" max="16384" width="9.140625" style="67"/>
  </cols>
  <sheetData>
    <row r="1" spans="1:35">
      <c r="AE1" s="2180" t="s">
        <v>754</v>
      </c>
      <c r="AF1" s="2180"/>
      <c r="AG1" s="2180"/>
      <c r="AH1" s="2180"/>
    </row>
    <row r="2" spans="1:35">
      <c r="AE2" s="407"/>
      <c r="AF2" s="2181"/>
      <c r="AG2" s="2181"/>
      <c r="AH2" s="2181"/>
    </row>
    <row r="3" spans="1:35">
      <c r="A3" s="2182" t="s">
        <v>1</v>
      </c>
      <c r="B3" s="2182"/>
      <c r="C3" s="2182"/>
      <c r="D3" s="2182"/>
      <c r="E3" s="2182"/>
      <c r="F3" s="2182"/>
      <c r="G3" s="2182"/>
      <c r="H3" s="2182"/>
      <c r="I3" s="2182"/>
      <c r="J3" s="2182"/>
      <c r="K3" s="2182"/>
      <c r="L3" s="2182"/>
      <c r="M3" s="2182"/>
      <c r="N3" s="2182"/>
      <c r="O3" s="2182"/>
      <c r="P3" s="2182"/>
      <c r="Q3" s="2182"/>
      <c r="R3" s="2182"/>
      <c r="S3" s="2182"/>
      <c r="T3" s="2182"/>
      <c r="U3" s="2182"/>
      <c r="V3" s="2182"/>
      <c r="W3" s="2182"/>
      <c r="X3" s="2182"/>
      <c r="Y3" s="2182"/>
      <c r="Z3" s="2182"/>
      <c r="AA3" s="2182"/>
      <c r="AB3" s="2182"/>
      <c r="AC3" s="2182"/>
      <c r="AD3" s="2182"/>
      <c r="AE3" s="2182"/>
      <c r="AF3" s="2182"/>
      <c r="AG3" s="2182"/>
      <c r="AH3" s="2182"/>
      <c r="AI3" s="408"/>
    </row>
    <row r="4" spans="1:35">
      <c r="A4" s="2183" t="s">
        <v>755</v>
      </c>
      <c r="B4" s="2183"/>
      <c r="C4" s="2183"/>
      <c r="D4" s="2183"/>
      <c r="E4" s="2183"/>
      <c r="F4" s="2183"/>
      <c r="G4" s="2183"/>
      <c r="H4" s="2183"/>
      <c r="I4" s="2183"/>
      <c r="J4" s="2183"/>
      <c r="K4" s="2183"/>
      <c r="L4" s="2183"/>
      <c r="M4" s="2183"/>
      <c r="N4" s="2183"/>
      <c r="O4" s="2183"/>
      <c r="P4" s="2183"/>
      <c r="Q4" s="2183"/>
      <c r="R4" s="2183"/>
      <c r="S4" s="2183"/>
      <c r="T4" s="2183"/>
      <c r="U4" s="2183"/>
      <c r="V4" s="2183"/>
      <c r="W4" s="2183"/>
      <c r="X4" s="2183"/>
      <c r="Y4" s="2183"/>
      <c r="Z4" s="2183"/>
      <c r="AA4" s="2183"/>
      <c r="AB4" s="2183"/>
      <c r="AC4" s="2183"/>
      <c r="AD4" s="2183"/>
      <c r="AE4" s="2183"/>
      <c r="AF4" s="2183"/>
      <c r="AG4" s="2183"/>
      <c r="AH4" s="2183"/>
      <c r="AI4" s="2183"/>
    </row>
    <row r="5" spans="1:35" ht="15.75" customHeight="1">
      <c r="A5" s="135" t="s">
        <v>284</v>
      </c>
      <c r="B5" s="1145"/>
      <c r="C5" s="1145"/>
      <c r="D5" s="1145"/>
      <c r="E5" s="1145"/>
      <c r="F5" s="1145"/>
      <c r="G5" s="1145"/>
      <c r="H5" s="1145"/>
      <c r="I5" s="1145"/>
      <c r="J5" s="1145"/>
      <c r="K5" s="1145"/>
      <c r="L5" s="409"/>
      <c r="M5" s="409"/>
      <c r="N5" s="409"/>
      <c r="O5" s="410"/>
      <c r="P5" s="410"/>
      <c r="Q5" s="410"/>
      <c r="R5" s="410"/>
      <c r="S5" s="410"/>
      <c r="T5" s="410"/>
      <c r="U5" s="410"/>
      <c r="V5" s="411"/>
      <c r="W5" s="412"/>
      <c r="X5" s="71"/>
      <c r="Y5" s="71"/>
      <c r="Z5" s="71"/>
      <c r="AA5" s="71"/>
      <c r="AB5" s="71"/>
      <c r="AC5" s="71"/>
      <c r="AD5" s="71"/>
      <c r="AE5" s="413"/>
      <c r="AF5" s="413"/>
      <c r="AG5" s="413"/>
      <c r="AH5" s="413"/>
      <c r="AI5" s="414"/>
    </row>
    <row r="6" spans="1:35" ht="15.75">
      <c r="A6" s="135" t="s">
        <v>427</v>
      </c>
      <c r="B6" s="1145"/>
      <c r="C6" s="1145"/>
      <c r="D6" s="1145"/>
      <c r="E6" s="1145"/>
      <c r="F6" s="1145"/>
      <c r="G6" s="1145"/>
      <c r="H6" s="1145"/>
      <c r="I6" s="1145"/>
      <c r="J6" s="1145"/>
      <c r="K6" s="1145"/>
      <c r="L6" s="410"/>
      <c r="M6" s="410"/>
      <c r="N6" s="410"/>
      <c r="O6" s="410"/>
      <c r="P6" s="410"/>
      <c r="Q6" s="410"/>
      <c r="R6" s="410"/>
      <c r="S6" s="410"/>
      <c r="T6" s="410"/>
      <c r="U6" s="410"/>
      <c r="V6" s="71"/>
      <c r="W6" s="71"/>
      <c r="X6" s="71"/>
      <c r="Y6" s="71"/>
      <c r="Z6" s="71"/>
      <c r="AA6" s="71"/>
      <c r="AB6" s="71"/>
      <c r="AC6" s="71"/>
      <c r="AD6" s="71"/>
      <c r="AE6" s="71"/>
      <c r="AF6" s="71"/>
      <c r="AG6" s="413"/>
      <c r="AH6" s="413"/>
      <c r="AI6" s="414"/>
    </row>
    <row r="7" spans="1:35" ht="15.75" customHeight="1">
      <c r="A7" s="137" t="s">
        <v>6</v>
      </c>
      <c r="B7" s="1145"/>
      <c r="C7" s="1145"/>
      <c r="D7" s="1145"/>
      <c r="E7" s="1145"/>
      <c r="F7" s="1145"/>
      <c r="G7" s="1145"/>
      <c r="H7" s="1145"/>
      <c r="I7" s="1145"/>
      <c r="J7" s="1145"/>
      <c r="K7" s="1145"/>
      <c r="L7" s="409"/>
      <c r="M7" s="409"/>
      <c r="N7" s="409"/>
      <c r="O7" s="409"/>
      <c r="P7" s="409"/>
      <c r="Q7" s="409"/>
      <c r="R7" s="409"/>
      <c r="S7" s="409"/>
      <c r="T7" s="409"/>
      <c r="U7" s="409"/>
      <c r="V7" s="409"/>
      <c r="W7" s="409"/>
      <c r="X7" s="71"/>
      <c r="Y7" s="71"/>
      <c r="Z7" s="71"/>
      <c r="AA7" s="71"/>
      <c r="AB7" s="71"/>
      <c r="AC7" s="71"/>
      <c r="AD7" s="71"/>
      <c r="AE7" s="71"/>
      <c r="AF7" s="71"/>
      <c r="AG7" s="413"/>
      <c r="AH7" s="413"/>
      <c r="AI7" s="414"/>
    </row>
    <row r="8" spans="1:35">
      <c r="A8" s="135" t="s">
        <v>132</v>
      </c>
      <c r="B8" s="1145"/>
      <c r="C8" s="1145"/>
      <c r="D8" s="1145"/>
      <c r="E8" s="1145"/>
      <c r="F8" s="1145"/>
      <c r="G8" s="1145"/>
      <c r="H8" s="1145"/>
      <c r="I8" s="1145"/>
      <c r="J8" s="1145"/>
      <c r="K8" s="1145"/>
      <c r="L8" s="415"/>
      <c r="M8" s="415"/>
      <c r="N8" s="415"/>
      <c r="O8" s="415"/>
      <c r="P8" s="415"/>
      <c r="Q8" s="415"/>
      <c r="R8" s="415"/>
      <c r="S8" s="415"/>
      <c r="T8" s="415"/>
      <c r="U8" s="415"/>
      <c r="V8" s="415"/>
      <c r="W8" s="416"/>
      <c r="X8" s="416"/>
      <c r="Y8" s="416"/>
      <c r="Z8" s="416"/>
      <c r="AA8" s="417"/>
      <c r="AB8" s="417"/>
      <c r="AC8" s="417"/>
      <c r="AD8" s="417"/>
      <c r="AE8" s="417"/>
      <c r="AF8" s="417"/>
      <c r="AG8" s="417"/>
      <c r="AH8" s="417"/>
      <c r="AI8" s="418"/>
    </row>
    <row r="9" spans="1:35" ht="15" customHeight="1">
      <c r="A9" s="2170" t="s">
        <v>756</v>
      </c>
      <c r="B9" s="2158" t="s">
        <v>429</v>
      </c>
      <c r="C9" s="2184" t="s">
        <v>430</v>
      </c>
      <c r="D9" s="2185"/>
      <c r="E9" s="2185"/>
      <c r="F9" s="2178" t="s">
        <v>431</v>
      </c>
      <c r="G9" s="2176"/>
      <c r="H9" s="2176"/>
      <c r="I9" s="2176"/>
      <c r="J9" s="2176"/>
      <c r="K9" s="2176"/>
      <c r="L9" s="2176"/>
      <c r="M9" s="2176"/>
      <c r="N9" s="2176"/>
      <c r="O9" s="2176"/>
      <c r="P9" s="2176"/>
      <c r="Q9" s="2176"/>
      <c r="R9" s="2176"/>
      <c r="S9" s="2176"/>
      <c r="T9" s="2176"/>
      <c r="U9" s="2176"/>
      <c r="V9" s="2177"/>
      <c r="W9" s="2176" t="s">
        <v>433</v>
      </c>
      <c r="X9" s="2176"/>
      <c r="Y9" s="2176"/>
      <c r="Z9" s="2177"/>
      <c r="AA9" s="2178" t="s">
        <v>434</v>
      </c>
      <c r="AB9" s="2176"/>
      <c r="AC9" s="2176"/>
      <c r="AD9" s="2177"/>
      <c r="AE9" s="2178" t="s">
        <v>435</v>
      </c>
      <c r="AF9" s="2176"/>
      <c r="AG9" s="2176"/>
      <c r="AH9" s="2177"/>
      <c r="AI9" s="419"/>
    </row>
    <row r="10" spans="1:35" ht="22.5" customHeight="1">
      <c r="A10" s="2171"/>
      <c r="B10" s="2173"/>
      <c r="C10" s="2158" t="s">
        <v>436</v>
      </c>
      <c r="D10" s="2158" t="s">
        <v>437</v>
      </c>
      <c r="E10" s="2158" t="s">
        <v>757</v>
      </c>
      <c r="F10" s="2174" t="s">
        <v>240</v>
      </c>
      <c r="G10" s="2160" t="s">
        <v>238</v>
      </c>
      <c r="H10" s="2162" t="s">
        <v>437</v>
      </c>
      <c r="I10" s="2163"/>
      <c r="J10" s="2163"/>
      <c r="K10" s="2163"/>
      <c r="L10" s="2164"/>
      <c r="M10" s="2162" t="s">
        <v>438</v>
      </c>
      <c r="N10" s="2163"/>
      <c r="O10" s="2163"/>
      <c r="P10" s="2163"/>
      <c r="Q10" s="2164"/>
      <c r="R10" s="2162" t="s">
        <v>758</v>
      </c>
      <c r="S10" s="2163"/>
      <c r="T10" s="2163"/>
      <c r="U10" s="2164"/>
      <c r="V10" s="2171" t="s">
        <v>759</v>
      </c>
      <c r="W10" s="2158" t="s">
        <v>436</v>
      </c>
      <c r="X10" s="2165" t="s">
        <v>238</v>
      </c>
      <c r="Y10" s="2158" t="s">
        <v>437</v>
      </c>
      <c r="Z10" s="2158" t="s">
        <v>438</v>
      </c>
      <c r="AA10" s="2158" t="s">
        <v>436</v>
      </c>
      <c r="AB10" s="2168" t="s">
        <v>238</v>
      </c>
      <c r="AC10" s="2158" t="s">
        <v>437</v>
      </c>
      <c r="AD10" s="2158" t="s">
        <v>438</v>
      </c>
      <c r="AE10" s="2158" t="s">
        <v>436</v>
      </c>
      <c r="AF10" s="2165" t="s">
        <v>238</v>
      </c>
      <c r="AG10" s="2158" t="s">
        <v>437</v>
      </c>
      <c r="AH10" s="2158" t="s">
        <v>438</v>
      </c>
      <c r="AI10" s="420"/>
    </row>
    <row r="11" spans="1:35" ht="73.5" customHeight="1">
      <c r="A11" s="2172"/>
      <c r="B11" s="2159"/>
      <c r="C11" s="2159"/>
      <c r="D11" s="2159"/>
      <c r="E11" s="2159"/>
      <c r="F11" s="2175"/>
      <c r="G11" s="2161"/>
      <c r="H11" s="421" t="s">
        <v>439</v>
      </c>
      <c r="I11" s="422" t="s">
        <v>124</v>
      </c>
      <c r="J11" s="422" t="s">
        <v>161</v>
      </c>
      <c r="K11" s="422" t="s">
        <v>251</v>
      </c>
      <c r="L11" s="422" t="s">
        <v>191</v>
      </c>
      <c r="M11" s="421" t="s">
        <v>439</v>
      </c>
      <c r="N11" s="422" t="s">
        <v>124</v>
      </c>
      <c r="O11" s="422" t="s">
        <v>161</v>
      </c>
      <c r="P11" s="422" t="s">
        <v>251</v>
      </c>
      <c r="Q11" s="422" t="s">
        <v>191</v>
      </c>
      <c r="R11" s="423" t="s">
        <v>760</v>
      </c>
      <c r="S11" s="423" t="s">
        <v>761</v>
      </c>
      <c r="T11" s="423" t="s">
        <v>762</v>
      </c>
      <c r="U11" s="423" t="s">
        <v>763</v>
      </c>
      <c r="V11" s="2172"/>
      <c r="W11" s="2159"/>
      <c r="X11" s="2166"/>
      <c r="Y11" s="2159"/>
      <c r="Z11" s="2159"/>
      <c r="AA11" s="2159"/>
      <c r="AB11" s="2169"/>
      <c r="AC11" s="2159"/>
      <c r="AD11" s="2159"/>
      <c r="AE11" s="2159"/>
      <c r="AF11" s="2166"/>
      <c r="AG11" s="2159"/>
      <c r="AH11" s="2159"/>
      <c r="AI11" s="424"/>
    </row>
    <row r="12" spans="1:35" s="427" customFormat="1">
      <c r="A12" s="425">
        <v>1</v>
      </c>
      <c r="B12" s="426">
        <v>2</v>
      </c>
      <c r="C12" s="426">
        <v>3</v>
      </c>
      <c r="D12" s="426">
        <v>4</v>
      </c>
      <c r="E12" s="426">
        <v>5</v>
      </c>
      <c r="F12" s="426">
        <v>6</v>
      </c>
      <c r="G12" s="426">
        <v>7</v>
      </c>
      <c r="H12" s="426">
        <v>8</v>
      </c>
      <c r="I12" s="426">
        <v>9</v>
      </c>
      <c r="J12" s="426">
        <v>10</v>
      </c>
      <c r="K12" s="426">
        <v>11</v>
      </c>
      <c r="L12" s="426">
        <v>12</v>
      </c>
      <c r="M12" s="426">
        <v>13</v>
      </c>
      <c r="N12" s="426">
        <v>14</v>
      </c>
      <c r="O12" s="426">
        <v>15</v>
      </c>
      <c r="P12" s="426">
        <v>16</v>
      </c>
      <c r="Q12" s="426">
        <v>17</v>
      </c>
      <c r="R12" s="426">
        <v>18</v>
      </c>
      <c r="S12" s="426">
        <v>19</v>
      </c>
      <c r="T12" s="426">
        <v>20</v>
      </c>
      <c r="U12" s="426">
        <v>21</v>
      </c>
      <c r="V12" s="426">
        <v>22</v>
      </c>
      <c r="W12" s="426">
        <v>23</v>
      </c>
      <c r="X12" s="426">
        <v>24</v>
      </c>
      <c r="Y12" s="426">
        <v>25</v>
      </c>
      <c r="Z12" s="426">
        <v>26</v>
      </c>
      <c r="AA12" s="426">
        <v>27</v>
      </c>
      <c r="AB12" s="426">
        <v>28</v>
      </c>
      <c r="AC12" s="426">
        <v>29</v>
      </c>
      <c r="AD12" s="426">
        <v>30</v>
      </c>
      <c r="AE12" s="426">
        <v>31</v>
      </c>
      <c r="AF12" s="426">
        <v>32</v>
      </c>
      <c r="AG12" s="426">
        <v>33</v>
      </c>
      <c r="AH12" s="426">
        <v>34</v>
      </c>
      <c r="AI12" s="426">
        <v>35</v>
      </c>
    </row>
    <row r="13" spans="1:35" s="70" customFormat="1" ht="31.5" customHeight="1">
      <c r="A13" s="428">
        <v>1</v>
      </c>
      <c r="B13" s="406"/>
      <c r="C13" s="406"/>
      <c r="D13" s="406"/>
      <c r="E13" s="406"/>
      <c r="F13" s="406"/>
      <c r="G13" s="495"/>
      <c r="H13" s="406"/>
      <c r="I13" s="406"/>
      <c r="J13" s="406"/>
      <c r="K13" s="406"/>
      <c r="L13" s="406"/>
      <c r="M13" s="406"/>
      <c r="N13" s="406"/>
      <c r="O13" s="406"/>
      <c r="P13" s="406"/>
      <c r="Q13" s="406"/>
      <c r="R13" s="406"/>
      <c r="S13" s="406"/>
      <c r="T13" s="406"/>
      <c r="U13" s="406"/>
      <c r="V13" s="406"/>
      <c r="W13" s="406"/>
      <c r="X13" s="495"/>
      <c r="Y13" s="406"/>
      <c r="Z13" s="406"/>
      <c r="AA13" s="406"/>
      <c r="AB13" s="495"/>
      <c r="AC13" s="406"/>
      <c r="AD13" s="406"/>
      <c r="AE13" s="406"/>
      <c r="AF13" s="495"/>
      <c r="AG13" s="406"/>
      <c r="AH13" s="406"/>
      <c r="AI13" s="429"/>
    </row>
    <row r="14" spans="1:35" s="70" customFormat="1" ht="31.5" customHeight="1">
      <c r="A14" s="428">
        <v>2</v>
      </c>
      <c r="B14" s="406"/>
      <c r="C14" s="406"/>
      <c r="D14" s="406"/>
      <c r="E14" s="406"/>
      <c r="F14" s="406"/>
      <c r="G14" s="495"/>
      <c r="H14" s="406"/>
      <c r="I14" s="406"/>
      <c r="J14" s="406"/>
      <c r="K14" s="406"/>
      <c r="L14" s="406"/>
      <c r="M14" s="406"/>
      <c r="N14" s="406"/>
      <c r="O14" s="406"/>
      <c r="P14" s="406"/>
      <c r="Q14" s="406"/>
      <c r="R14" s="406"/>
      <c r="S14" s="406"/>
      <c r="T14" s="406"/>
      <c r="U14" s="406"/>
      <c r="V14" s="406"/>
      <c r="W14" s="406"/>
      <c r="X14" s="495"/>
      <c r="Y14" s="406"/>
      <c r="Z14" s="406"/>
      <c r="AA14" s="406"/>
      <c r="AB14" s="495"/>
      <c r="AC14" s="406"/>
      <c r="AD14" s="406"/>
      <c r="AE14" s="406"/>
      <c r="AF14" s="495"/>
      <c r="AG14" s="406"/>
      <c r="AH14" s="406"/>
      <c r="AI14" s="429"/>
    </row>
    <row r="15" spans="1:35" s="70" customFormat="1" ht="31.5" customHeight="1">
      <c r="A15" s="428">
        <v>3</v>
      </c>
      <c r="B15" s="406"/>
      <c r="C15" s="406"/>
      <c r="D15" s="406"/>
      <c r="E15" s="406"/>
      <c r="F15" s="406"/>
      <c r="G15" s="495"/>
      <c r="H15" s="406"/>
      <c r="I15" s="406"/>
      <c r="J15" s="406"/>
      <c r="K15" s="406"/>
      <c r="L15" s="406"/>
      <c r="M15" s="406"/>
      <c r="N15" s="406"/>
      <c r="O15" s="406"/>
      <c r="P15" s="406"/>
      <c r="Q15" s="406"/>
      <c r="R15" s="406"/>
      <c r="S15" s="406"/>
      <c r="T15" s="406"/>
      <c r="U15" s="406"/>
      <c r="V15" s="406"/>
      <c r="W15" s="406"/>
      <c r="X15" s="495"/>
      <c r="Y15" s="406"/>
      <c r="Z15" s="406"/>
      <c r="AA15" s="406"/>
      <c r="AB15" s="495"/>
      <c r="AC15" s="406"/>
      <c r="AD15" s="406"/>
      <c r="AE15" s="406"/>
      <c r="AF15" s="495"/>
      <c r="AG15" s="406"/>
      <c r="AH15" s="406"/>
      <c r="AI15" s="429"/>
    </row>
    <row r="16" spans="1:35" s="70" customFormat="1" ht="31.5" customHeight="1">
      <c r="A16" s="428">
        <v>4</v>
      </c>
      <c r="B16" s="406"/>
      <c r="C16" s="406"/>
      <c r="D16" s="406"/>
      <c r="E16" s="406"/>
      <c r="F16" s="406"/>
      <c r="G16" s="495"/>
      <c r="H16" s="406"/>
      <c r="I16" s="406"/>
      <c r="J16" s="406"/>
      <c r="K16" s="406"/>
      <c r="L16" s="406"/>
      <c r="M16" s="406"/>
      <c r="N16" s="406"/>
      <c r="O16" s="406"/>
      <c r="P16" s="406"/>
      <c r="Q16" s="406"/>
      <c r="R16" s="406"/>
      <c r="S16" s="406"/>
      <c r="T16" s="406"/>
      <c r="U16" s="406"/>
      <c r="V16" s="406"/>
      <c r="W16" s="406"/>
      <c r="X16" s="495"/>
      <c r="Y16" s="406"/>
      <c r="Z16" s="406"/>
      <c r="AA16" s="406"/>
      <c r="AB16" s="495"/>
      <c r="AC16" s="406"/>
      <c r="AD16" s="406"/>
      <c r="AE16" s="406"/>
      <c r="AF16" s="495"/>
      <c r="AG16" s="406"/>
      <c r="AH16" s="406"/>
      <c r="AI16" s="429"/>
    </row>
    <row r="17" spans="1:35" s="70" customFormat="1" ht="31.5" customHeight="1">
      <c r="A17" s="428">
        <v>5</v>
      </c>
      <c r="B17" s="406"/>
      <c r="C17" s="406"/>
      <c r="D17" s="406"/>
      <c r="E17" s="406"/>
      <c r="F17" s="406"/>
      <c r="G17" s="495"/>
      <c r="H17" s="406"/>
      <c r="I17" s="406"/>
      <c r="J17" s="406"/>
      <c r="K17" s="406"/>
      <c r="L17" s="406"/>
      <c r="M17" s="406"/>
      <c r="N17" s="406"/>
      <c r="O17" s="406"/>
      <c r="P17" s="406"/>
      <c r="Q17" s="406"/>
      <c r="R17" s="406"/>
      <c r="S17" s="406"/>
      <c r="T17" s="406"/>
      <c r="U17" s="406"/>
      <c r="V17" s="406"/>
      <c r="W17" s="406"/>
      <c r="X17" s="495"/>
      <c r="Y17" s="406"/>
      <c r="Z17" s="406"/>
      <c r="AA17" s="406"/>
      <c r="AB17" s="495"/>
      <c r="AC17" s="406"/>
      <c r="AD17" s="406"/>
      <c r="AE17" s="406"/>
      <c r="AF17" s="495"/>
      <c r="AG17" s="406"/>
      <c r="AH17" s="406"/>
      <c r="AI17" s="429"/>
    </row>
    <row r="18" spans="1:35" s="70" customFormat="1" ht="31.5" customHeight="1">
      <c r="A18" s="428" t="s">
        <v>764</v>
      </c>
      <c r="B18" s="406"/>
      <c r="C18" s="406"/>
      <c r="D18" s="406"/>
      <c r="E18" s="406"/>
      <c r="F18" s="406"/>
      <c r="G18" s="495"/>
      <c r="H18" s="406"/>
      <c r="I18" s="406"/>
      <c r="J18" s="406"/>
      <c r="K18" s="406"/>
      <c r="L18" s="406"/>
      <c r="M18" s="406"/>
      <c r="N18" s="406"/>
      <c r="O18" s="406"/>
      <c r="P18" s="406"/>
      <c r="Q18" s="406"/>
      <c r="R18" s="406"/>
      <c r="S18" s="406"/>
      <c r="T18" s="406"/>
      <c r="U18" s="406"/>
      <c r="V18" s="406"/>
      <c r="W18" s="406"/>
      <c r="X18" s="495"/>
      <c r="Y18" s="406"/>
      <c r="Z18" s="406"/>
      <c r="AA18" s="406"/>
      <c r="AB18" s="495"/>
      <c r="AC18" s="406"/>
      <c r="AD18" s="406"/>
      <c r="AE18" s="406"/>
      <c r="AF18" s="495"/>
      <c r="AG18" s="406"/>
      <c r="AH18" s="406"/>
      <c r="AI18" s="429"/>
    </row>
    <row r="19" spans="1:35" s="70" customFormat="1" ht="31.5" customHeight="1">
      <c r="A19" s="428" t="s">
        <v>765</v>
      </c>
      <c r="B19" s="406"/>
      <c r="C19" s="406"/>
      <c r="D19" s="406"/>
      <c r="E19" s="406"/>
      <c r="F19" s="406"/>
      <c r="G19" s="495"/>
      <c r="H19" s="406"/>
      <c r="I19" s="406"/>
      <c r="J19" s="406"/>
      <c r="K19" s="406"/>
      <c r="L19" s="406"/>
      <c r="M19" s="406"/>
      <c r="N19" s="406"/>
      <c r="O19" s="406"/>
      <c r="P19" s="406"/>
      <c r="Q19" s="406"/>
      <c r="R19" s="406"/>
      <c r="S19" s="406"/>
      <c r="T19" s="406"/>
      <c r="U19" s="406"/>
      <c r="V19" s="406"/>
      <c r="W19" s="406"/>
      <c r="X19" s="495"/>
      <c r="Y19" s="406"/>
      <c r="Z19" s="406"/>
      <c r="AA19" s="406"/>
      <c r="AB19" s="495"/>
      <c r="AC19" s="406"/>
      <c r="AD19" s="406"/>
      <c r="AE19" s="406"/>
      <c r="AF19" s="495"/>
      <c r="AG19" s="406"/>
      <c r="AH19" s="406"/>
      <c r="AI19" s="429"/>
    </row>
    <row r="20" spans="1:35" s="70" customFormat="1" ht="31.5" customHeight="1">
      <c r="A20" s="428" t="s">
        <v>766</v>
      </c>
      <c r="B20" s="406"/>
      <c r="C20" s="406"/>
      <c r="D20" s="406"/>
      <c r="E20" s="406"/>
      <c r="F20" s="406"/>
      <c r="G20" s="495"/>
      <c r="H20" s="406"/>
      <c r="I20" s="406"/>
      <c r="J20" s="406"/>
      <c r="K20" s="406"/>
      <c r="L20" s="406"/>
      <c r="M20" s="406"/>
      <c r="N20" s="406"/>
      <c r="O20" s="406"/>
      <c r="P20" s="406"/>
      <c r="Q20" s="406"/>
      <c r="R20" s="406"/>
      <c r="S20" s="406"/>
      <c r="T20" s="406"/>
      <c r="U20" s="406"/>
      <c r="V20" s="406"/>
      <c r="W20" s="406"/>
      <c r="X20" s="495"/>
      <c r="Y20" s="406"/>
      <c r="Z20" s="406"/>
      <c r="AA20" s="406"/>
      <c r="AB20" s="495"/>
      <c r="AC20" s="406"/>
      <c r="AD20" s="406"/>
      <c r="AE20" s="406"/>
      <c r="AF20" s="495"/>
      <c r="AG20" s="406"/>
      <c r="AH20" s="406"/>
      <c r="AI20" s="429"/>
    </row>
    <row r="21" spans="1:35" s="70" customFormat="1" ht="31.5" customHeight="1">
      <c r="A21" s="428" t="s">
        <v>236</v>
      </c>
      <c r="B21" s="406"/>
      <c r="C21" s="406"/>
      <c r="D21" s="406"/>
      <c r="E21" s="406"/>
      <c r="F21" s="406"/>
      <c r="G21" s="495"/>
      <c r="H21" s="406"/>
      <c r="I21" s="406"/>
      <c r="J21" s="406"/>
      <c r="K21" s="406"/>
      <c r="L21" s="406"/>
      <c r="M21" s="406"/>
      <c r="N21" s="406"/>
      <c r="O21" s="406"/>
      <c r="P21" s="406"/>
      <c r="Q21" s="406"/>
      <c r="R21" s="406"/>
      <c r="S21" s="406"/>
      <c r="T21" s="406"/>
      <c r="U21" s="406"/>
      <c r="V21" s="406"/>
      <c r="W21" s="406"/>
      <c r="X21" s="495"/>
      <c r="Y21" s="406"/>
      <c r="Z21" s="406"/>
      <c r="AA21" s="406"/>
      <c r="AB21" s="495"/>
      <c r="AC21" s="406"/>
      <c r="AD21" s="406"/>
      <c r="AE21" s="406"/>
      <c r="AF21" s="495"/>
      <c r="AG21" s="406"/>
      <c r="AH21" s="406"/>
      <c r="AI21" s="429" t="e">
        <v>#REF!</v>
      </c>
    </row>
    <row r="22" spans="1:35">
      <c r="A22" s="430" t="s">
        <v>440</v>
      </c>
      <c r="B22" s="430"/>
      <c r="C22" s="430"/>
      <c r="D22" s="430"/>
      <c r="E22" s="430"/>
      <c r="F22" s="430"/>
      <c r="G22" s="430"/>
      <c r="H22" s="430"/>
      <c r="I22" s="430"/>
      <c r="J22" s="430"/>
      <c r="K22" s="430"/>
      <c r="L22" s="430"/>
      <c r="M22" s="430"/>
      <c r="N22" s="430"/>
      <c r="O22" s="430"/>
      <c r="P22" s="430"/>
      <c r="Q22" s="430"/>
      <c r="R22" s="430"/>
      <c r="S22" s="430"/>
      <c r="T22" s="430"/>
      <c r="U22" s="430"/>
      <c r="V22" s="430"/>
      <c r="W22" s="430"/>
      <c r="X22" s="430"/>
      <c r="Y22" s="430"/>
      <c r="Z22" s="430"/>
      <c r="AA22" s="430"/>
      <c r="AB22" s="430"/>
      <c r="AC22" s="430"/>
      <c r="AD22" s="430"/>
      <c r="AE22" s="430"/>
      <c r="AF22" s="430"/>
      <c r="AG22" s="430"/>
      <c r="AH22" s="430"/>
      <c r="AI22" s="430"/>
    </row>
    <row r="23" spans="1:35">
      <c r="A23" s="2179" t="s">
        <v>441</v>
      </c>
      <c r="B23" s="2179"/>
      <c r="C23" s="2179"/>
      <c r="D23" s="2179"/>
      <c r="E23" s="2179"/>
      <c r="F23" s="2179"/>
      <c r="G23" s="2179"/>
      <c r="H23" s="2179"/>
      <c r="I23" s="2179"/>
      <c r="J23" s="2179"/>
      <c r="K23" s="2179"/>
      <c r="L23" s="2179"/>
      <c r="M23" s="2179"/>
      <c r="N23" s="2179"/>
      <c r="O23" s="430"/>
      <c r="P23" s="430"/>
      <c r="Q23" s="430"/>
      <c r="R23" s="430"/>
      <c r="S23" s="430"/>
      <c r="T23" s="430"/>
      <c r="U23" s="430"/>
      <c r="V23" s="430"/>
      <c r="W23" s="430"/>
      <c r="X23" s="430"/>
      <c r="Y23" s="430"/>
      <c r="Z23" s="430"/>
      <c r="AA23" s="430"/>
      <c r="AB23" s="430"/>
      <c r="AC23" s="430"/>
      <c r="AD23" s="430"/>
      <c r="AE23" s="430"/>
      <c r="AF23" s="430"/>
      <c r="AG23" s="430"/>
      <c r="AH23" s="430"/>
      <c r="AI23" s="430"/>
    </row>
    <row r="24" spans="1:35">
      <c r="A24" s="431" t="s">
        <v>767</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row>
    <row r="25" spans="1:35">
      <c r="A25" s="427"/>
      <c r="B25" s="427"/>
      <c r="C25" s="427"/>
      <c r="D25" s="427"/>
      <c r="E25" s="427"/>
      <c r="F25" s="427"/>
      <c r="G25" s="427"/>
      <c r="H25" s="427"/>
      <c r="I25" s="427"/>
    </row>
    <row r="26" spans="1:35">
      <c r="A26" s="2157" t="s">
        <v>768</v>
      </c>
      <c r="B26" s="2157"/>
      <c r="C26" s="2157"/>
      <c r="D26" s="2157"/>
      <c r="E26" s="2157"/>
      <c r="F26" s="2157"/>
      <c r="G26" s="2157"/>
      <c r="H26" s="432"/>
      <c r="I26" s="432"/>
      <c r="J26" s="71"/>
      <c r="K26" s="71"/>
      <c r="L26" s="71"/>
      <c r="M26" s="71"/>
      <c r="N26" s="71"/>
      <c r="O26" s="71"/>
      <c r="P26" s="71"/>
      <c r="Q26" s="71"/>
      <c r="R26" s="71"/>
      <c r="S26" s="2157" t="s">
        <v>769</v>
      </c>
      <c r="T26" s="2157"/>
      <c r="U26" s="2157"/>
      <c r="V26" s="2157"/>
      <c r="W26" s="2157"/>
      <c r="X26" s="2157"/>
      <c r="Y26" s="2157"/>
      <c r="Z26" s="433"/>
      <c r="AA26" s="433"/>
    </row>
    <row r="27" spans="1:35">
      <c r="A27" s="2167" t="s">
        <v>770</v>
      </c>
      <c r="B27" s="2167"/>
      <c r="C27" s="2167"/>
      <c r="D27" s="2167"/>
      <c r="E27" s="2167"/>
      <c r="F27" s="2167"/>
      <c r="G27" s="2167"/>
      <c r="H27" s="434"/>
      <c r="I27" s="434"/>
      <c r="J27" s="71"/>
      <c r="K27" s="71"/>
      <c r="L27" s="71"/>
      <c r="M27" s="71"/>
      <c r="N27" s="71"/>
      <c r="O27" s="71"/>
      <c r="P27" s="71"/>
      <c r="Q27" s="71"/>
      <c r="R27" s="71"/>
      <c r="S27" s="2167" t="s">
        <v>771</v>
      </c>
      <c r="T27" s="2167"/>
      <c r="U27" s="2167"/>
      <c r="V27" s="2167"/>
      <c r="W27" s="2167"/>
      <c r="X27" s="2167"/>
      <c r="Y27" s="2167"/>
      <c r="Z27" s="435"/>
      <c r="AA27" s="435"/>
    </row>
  </sheetData>
  <sheetProtection algorithmName="SHA-512" hashValue="vbkBD2IfltuuqxvS6EOnnUISOgs+1Y5DCst8UuZZTWHDImsKaboN+DFOjvEa6MaZY7Y6vsVrsZwZZnzDM5nOtQ==" saltValue="ulPymj7UcpnmxU8e+Y9LmA==" spinCount="100000" sheet="1" objects="1" scenarios="1"/>
  <mergeCells count="41">
    <mergeCell ref="B6:K6"/>
    <mergeCell ref="B7:K7"/>
    <mergeCell ref="B8:K8"/>
    <mergeCell ref="AG10:AG11"/>
    <mergeCell ref="AH10:AH11"/>
    <mergeCell ref="AF10:AF11"/>
    <mergeCell ref="AE9:AH9"/>
    <mergeCell ref="C9:E9"/>
    <mergeCell ref="F9:V9"/>
    <mergeCell ref="AE10:AE11"/>
    <mergeCell ref="R10:U10"/>
    <mergeCell ref="V10:V11"/>
    <mergeCell ref="AE1:AH1"/>
    <mergeCell ref="AF2:AH2"/>
    <mergeCell ref="A3:AH3"/>
    <mergeCell ref="A4:AI4"/>
    <mergeCell ref="B5:K5"/>
    <mergeCell ref="A27:G27"/>
    <mergeCell ref="S27:Y27"/>
    <mergeCell ref="AA10:AA11"/>
    <mergeCell ref="AB10:AB11"/>
    <mergeCell ref="AC10:AC11"/>
    <mergeCell ref="A9:A11"/>
    <mergeCell ref="B9:B11"/>
    <mergeCell ref="Y10:Y11"/>
    <mergeCell ref="Z10:Z11"/>
    <mergeCell ref="C10:C11"/>
    <mergeCell ref="D10:D11"/>
    <mergeCell ref="E10:E11"/>
    <mergeCell ref="F10:F11"/>
    <mergeCell ref="W9:Z9"/>
    <mergeCell ref="AA9:AD9"/>
    <mergeCell ref="A23:N23"/>
    <mergeCell ref="A26:G26"/>
    <mergeCell ref="S26:Y26"/>
    <mergeCell ref="AD10:AD11"/>
    <mergeCell ref="G10:G11"/>
    <mergeCell ref="H10:L10"/>
    <mergeCell ref="M10:Q10"/>
    <mergeCell ref="W10:W11"/>
    <mergeCell ref="X10:X11"/>
  </mergeCells>
  <pageMargins left="0.7" right="0.7" top="0.75" bottom="0.75" header="0.3" footer="0.3"/>
  <pageSetup paperSize="9" scale="71" orientation="landscape"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57"/>
  <sheetViews>
    <sheetView zoomScaleNormal="100" workbookViewId="0">
      <selection activeCell="A13" sqref="A13:L57"/>
    </sheetView>
  </sheetViews>
  <sheetFormatPr defaultColWidth="8.85546875" defaultRowHeight="15"/>
  <cols>
    <col min="1" max="1" width="40.42578125" style="358" customWidth="1"/>
    <col min="2" max="2" width="15" style="364" customWidth="1"/>
    <col min="3" max="6" width="15" style="738" customWidth="1"/>
    <col min="7" max="8" width="15" style="364" customWidth="1"/>
    <col min="9" max="9" width="15" style="738" customWidth="1"/>
    <col min="10" max="10" width="15" style="364" customWidth="1"/>
    <col min="11" max="11" width="20.85546875" style="364" customWidth="1"/>
    <col min="12" max="12" width="23.28515625" style="364" customWidth="1"/>
    <col min="13" max="254" width="8.85546875" style="293"/>
    <col min="255" max="256" width="9.140625" style="293" customWidth="1"/>
    <col min="257" max="257" width="16.85546875" style="293" customWidth="1"/>
    <col min="258" max="264" width="8.85546875" style="293"/>
    <col min="265" max="265" width="12.42578125" style="293" customWidth="1"/>
    <col min="266" max="266" width="9.28515625" style="293" customWidth="1"/>
    <col min="267" max="267" width="12.85546875" style="293" customWidth="1"/>
    <col min="268" max="510" width="8.85546875" style="293"/>
    <col min="511" max="512" width="9.140625" style="293" customWidth="1"/>
    <col min="513" max="513" width="16.85546875" style="293" customWidth="1"/>
    <col min="514" max="520" width="8.85546875" style="293"/>
    <col min="521" max="521" width="12.42578125" style="293" customWidth="1"/>
    <col min="522" max="522" width="9.28515625" style="293" customWidth="1"/>
    <col min="523" max="523" width="12.85546875" style="293" customWidth="1"/>
    <col min="524" max="766" width="8.85546875" style="293"/>
    <col min="767" max="768" width="9.140625" style="293" customWidth="1"/>
    <col min="769" max="769" width="16.85546875" style="293" customWidth="1"/>
    <col min="770" max="776" width="8.85546875" style="293"/>
    <col min="777" max="777" width="12.42578125" style="293" customWidth="1"/>
    <col min="778" max="778" width="9.28515625" style="293" customWidth="1"/>
    <col min="779" max="779" width="12.85546875" style="293" customWidth="1"/>
    <col min="780" max="1022" width="8.85546875" style="293"/>
    <col min="1023" max="1024" width="9.140625" style="293" customWidth="1"/>
    <col min="1025" max="1025" width="16.85546875" style="293" customWidth="1"/>
    <col min="1026" max="1032" width="8.85546875" style="293"/>
    <col min="1033" max="1033" width="12.42578125" style="293" customWidth="1"/>
    <col min="1034" max="1034" width="9.28515625" style="293" customWidth="1"/>
    <col min="1035" max="1035" width="12.85546875" style="293" customWidth="1"/>
    <col min="1036" max="1278" width="8.85546875" style="293"/>
    <col min="1279" max="1280" width="9.140625" style="293" customWidth="1"/>
    <col min="1281" max="1281" width="16.85546875" style="293" customWidth="1"/>
    <col min="1282" max="1288" width="8.85546875" style="293"/>
    <col min="1289" max="1289" width="12.42578125" style="293" customWidth="1"/>
    <col min="1290" max="1290" width="9.28515625" style="293" customWidth="1"/>
    <col min="1291" max="1291" width="12.85546875" style="293" customWidth="1"/>
    <col min="1292" max="1534" width="8.85546875" style="293"/>
    <col min="1535" max="1536" width="9.140625" style="293" customWidth="1"/>
    <col min="1537" max="1537" width="16.85546875" style="293" customWidth="1"/>
    <col min="1538" max="1544" width="8.85546875" style="293"/>
    <col min="1545" max="1545" width="12.42578125" style="293" customWidth="1"/>
    <col min="1546" max="1546" width="9.28515625" style="293" customWidth="1"/>
    <col min="1547" max="1547" width="12.85546875" style="293" customWidth="1"/>
    <col min="1548" max="1790" width="8.85546875" style="293"/>
    <col min="1791" max="1792" width="9.140625" style="293" customWidth="1"/>
    <col min="1793" max="1793" width="16.85546875" style="293" customWidth="1"/>
    <col min="1794" max="1800" width="8.85546875" style="293"/>
    <col min="1801" max="1801" width="12.42578125" style="293" customWidth="1"/>
    <col min="1802" max="1802" width="9.28515625" style="293" customWidth="1"/>
    <col min="1803" max="1803" width="12.85546875" style="293" customWidth="1"/>
    <col min="1804" max="2046" width="8.85546875" style="293"/>
    <col min="2047" max="2048" width="9.140625" style="293" customWidth="1"/>
    <col min="2049" max="2049" width="16.85546875" style="293" customWidth="1"/>
    <col min="2050" max="2056" width="8.85546875" style="293"/>
    <col min="2057" max="2057" width="12.42578125" style="293" customWidth="1"/>
    <col min="2058" max="2058" width="9.28515625" style="293" customWidth="1"/>
    <col min="2059" max="2059" width="12.85546875" style="293" customWidth="1"/>
    <col min="2060" max="2302" width="8.85546875" style="293"/>
    <col min="2303" max="2304" width="9.140625" style="293" customWidth="1"/>
    <col min="2305" max="2305" width="16.85546875" style="293" customWidth="1"/>
    <col min="2306" max="2312" width="8.85546875" style="293"/>
    <col min="2313" max="2313" width="12.42578125" style="293" customWidth="1"/>
    <col min="2314" max="2314" width="9.28515625" style="293" customWidth="1"/>
    <col min="2315" max="2315" width="12.85546875" style="293" customWidth="1"/>
    <col min="2316" max="2558" width="8.85546875" style="293"/>
    <col min="2559" max="2560" width="9.140625" style="293" customWidth="1"/>
    <col min="2561" max="2561" width="16.85546875" style="293" customWidth="1"/>
    <col min="2562" max="2568" width="8.85546875" style="293"/>
    <col min="2569" max="2569" width="12.42578125" style="293" customWidth="1"/>
    <col min="2570" max="2570" width="9.28515625" style="293" customWidth="1"/>
    <col min="2571" max="2571" width="12.85546875" style="293" customWidth="1"/>
    <col min="2572" max="2814" width="8.85546875" style="293"/>
    <col min="2815" max="2816" width="9.140625" style="293" customWidth="1"/>
    <col min="2817" max="2817" width="16.85546875" style="293" customWidth="1"/>
    <col min="2818" max="2824" width="8.85546875" style="293"/>
    <col min="2825" max="2825" width="12.42578125" style="293" customWidth="1"/>
    <col min="2826" max="2826" width="9.28515625" style="293" customWidth="1"/>
    <col min="2827" max="2827" width="12.85546875" style="293" customWidth="1"/>
    <col min="2828" max="3070" width="8.85546875" style="293"/>
    <col min="3071" max="3072" width="9.140625" style="293" customWidth="1"/>
    <col min="3073" max="3073" width="16.85546875" style="293" customWidth="1"/>
    <col min="3074" max="3080" width="8.85546875" style="293"/>
    <col min="3081" max="3081" width="12.42578125" style="293" customWidth="1"/>
    <col min="3082" max="3082" width="9.28515625" style="293" customWidth="1"/>
    <col min="3083" max="3083" width="12.85546875" style="293" customWidth="1"/>
    <col min="3084" max="3326" width="8.85546875" style="293"/>
    <col min="3327" max="3328" width="9.140625" style="293" customWidth="1"/>
    <col min="3329" max="3329" width="16.85546875" style="293" customWidth="1"/>
    <col min="3330" max="3336" width="8.85546875" style="293"/>
    <col min="3337" max="3337" width="12.42578125" style="293" customWidth="1"/>
    <col min="3338" max="3338" width="9.28515625" style="293" customWidth="1"/>
    <col min="3339" max="3339" width="12.85546875" style="293" customWidth="1"/>
    <col min="3340" max="3582" width="8.85546875" style="293"/>
    <col min="3583" max="3584" width="9.140625" style="293" customWidth="1"/>
    <col min="3585" max="3585" width="16.85546875" style="293" customWidth="1"/>
    <col min="3586" max="3592" width="8.85546875" style="293"/>
    <col min="3593" max="3593" width="12.42578125" style="293" customWidth="1"/>
    <col min="3594" max="3594" width="9.28515625" style="293" customWidth="1"/>
    <col min="3595" max="3595" width="12.85546875" style="293" customWidth="1"/>
    <col min="3596" max="3838" width="8.85546875" style="293"/>
    <col min="3839" max="3840" width="9.140625" style="293" customWidth="1"/>
    <col min="3841" max="3841" width="16.85546875" style="293" customWidth="1"/>
    <col min="3842" max="3848" width="8.85546875" style="293"/>
    <col min="3849" max="3849" width="12.42578125" style="293" customWidth="1"/>
    <col min="3850" max="3850" width="9.28515625" style="293" customWidth="1"/>
    <col min="3851" max="3851" width="12.85546875" style="293" customWidth="1"/>
    <col min="3852" max="4094" width="8.85546875" style="293"/>
    <col min="4095" max="4096" width="9.140625" style="293" customWidth="1"/>
    <col min="4097" max="4097" width="16.85546875" style="293" customWidth="1"/>
    <col min="4098" max="4104" width="8.85546875" style="293"/>
    <col min="4105" max="4105" width="12.42578125" style="293" customWidth="1"/>
    <col min="4106" max="4106" width="9.28515625" style="293" customWidth="1"/>
    <col min="4107" max="4107" width="12.85546875" style="293" customWidth="1"/>
    <col min="4108" max="4350" width="8.85546875" style="293"/>
    <col min="4351" max="4352" width="9.140625" style="293" customWidth="1"/>
    <col min="4353" max="4353" width="16.85546875" style="293" customWidth="1"/>
    <col min="4354" max="4360" width="8.85546875" style="293"/>
    <col min="4361" max="4361" width="12.42578125" style="293" customWidth="1"/>
    <col min="4362" max="4362" width="9.28515625" style="293" customWidth="1"/>
    <col min="4363" max="4363" width="12.85546875" style="293" customWidth="1"/>
    <col min="4364" max="4606" width="8.85546875" style="293"/>
    <col min="4607" max="4608" width="9.140625" style="293" customWidth="1"/>
    <col min="4609" max="4609" width="16.85546875" style="293" customWidth="1"/>
    <col min="4610" max="4616" width="8.85546875" style="293"/>
    <col min="4617" max="4617" width="12.42578125" style="293" customWidth="1"/>
    <col min="4618" max="4618" width="9.28515625" style="293" customWidth="1"/>
    <col min="4619" max="4619" width="12.85546875" style="293" customWidth="1"/>
    <col min="4620" max="4862" width="8.85546875" style="293"/>
    <col min="4863" max="4864" width="9.140625" style="293" customWidth="1"/>
    <col min="4865" max="4865" width="16.85546875" style="293" customWidth="1"/>
    <col min="4866" max="4872" width="8.85546875" style="293"/>
    <col min="4873" max="4873" width="12.42578125" style="293" customWidth="1"/>
    <col min="4874" max="4874" width="9.28515625" style="293" customWidth="1"/>
    <col min="4875" max="4875" width="12.85546875" style="293" customWidth="1"/>
    <col min="4876" max="5118" width="8.85546875" style="293"/>
    <col min="5119" max="5120" width="9.140625" style="293" customWidth="1"/>
    <col min="5121" max="5121" width="16.85546875" style="293" customWidth="1"/>
    <col min="5122" max="5128" width="8.85546875" style="293"/>
    <col min="5129" max="5129" width="12.42578125" style="293" customWidth="1"/>
    <col min="5130" max="5130" width="9.28515625" style="293" customWidth="1"/>
    <col min="5131" max="5131" width="12.85546875" style="293" customWidth="1"/>
    <col min="5132" max="5374" width="8.85546875" style="293"/>
    <col min="5375" max="5376" width="9.140625" style="293" customWidth="1"/>
    <col min="5377" max="5377" width="16.85546875" style="293" customWidth="1"/>
    <col min="5378" max="5384" width="8.85546875" style="293"/>
    <col min="5385" max="5385" width="12.42578125" style="293" customWidth="1"/>
    <col min="5386" max="5386" width="9.28515625" style="293" customWidth="1"/>
    <col min="5387" max="5387" width="12.85546875" style="293" customWidth="1"/>
    <col min="5388" max="5630" width="8.85546875" style="293"/>
    <col min="5631" max="5632" width="9.140625" style="293" customWidth="1"/>
    <col min="5633" max="5633" width="16.85546875" style="293" customWidth="1"/>
    <col min="5634" max="5640" width="8.85546875" style="293"/>
    <col min="5641" max="5641" width="12.42578125" style="293" customWidth="1"/>
    <col min="5642" max="5642" width="9.28515625" style="293" customWidth="1"/>
    <col min="5643" max="5643" width="12.85546875" style="293" customWidth="1"/>
    <col min="5644" max="5886" width="8.85546875" style="293"/>
    <col min="5887" max="5888" width="9.140625" style="293" customWidth="1"/>
    <col min="5889" max="5889" width="16.85546875" style="293" customWidth="1"/>
    <col min="5890" max="5896" width="8.85546875" style="293"/>
    <col min="5897" max="5897" width="12.42578125" style="293" customWidth="1"/>
    <col min="5898" max="5898" width="9.28515625" style="293" customWidth="1"/>
    <col min="5899" max="5899" width="12.85546875" style="293" customWidth="1"/>
    <col min="5900" max="6142" width="8.85546875" style="293"/>
    <col min="6143" max="6144" width="9.140625" style="293" customWidth="1"/>
    <col min="6145" max="6145" width="16.85546875" style="293" customWidth="1"/>
    <col min="6146" max="6152" width="8.85546875" style="293"/>
    <col min="6153" max="6153" width="12.42578125" style="293" customWidth="1"/>
    <col min="6154" max="6154" width="9.28515625" style="293" customWidth="1"/>
    <col min="6155" max="6155" width="12.85546875" style="293" customWidth="1"/>
    <col min="6156" max="6398" width="8.85546875" style="293"/>
    <col min="6399" max="6400" width="9.140625" style="293" customWidth="1"/>
    <col min="6401" max="6401" width="16.85546875" style="293" customWidth="1"/>
    <col min="6402" max="6408" width="8.85546875" style="293"/>
    <col min="6409" max="6409" width="12.42578125" style="293" customWidth="1"/>
    <col min="6410" max="6410" width="9.28515625" style="293" customWidth="1"/>
    <col min="6411" max="6411" width="12.85546875" style="293" customWidth="1"/>
    <col min="6412" max="6654" width="8.85546875" style="293"/>
    <col min="6655" max="6656" width="9.140625" style="293" customWidth="1"/>
    <col min="6657" max="6657" width="16.85546875" style="293" customWidth="1"/>
    <col min="6658" max="6664" width="8.85546875" style="293"/>
    <col min="6665" max="6665" width="12.42578125" style="293" customWidth="1"/>
    <col min="6666" max="6666" width="9.28515625" style="293" customWidth="1"/>
    <col min="6667" max="6667" width="12.85546875" style="293" customWidth="1"/>
    <col min="6668" max="6910" width="8.85546875" style="293"/>
    <col min="6911" max="6912" width="9.140625" style="293" customWidth="1"/>
    <col min="6913" max="6913" width="16.85546875" style="293" customWidth="1"/>
    <col min="6914" max="6920" width="8.85546875" style="293"/>
    <col min="6921" max="6921" width="12.42578125" style="293" customWidth="1"/>
    <col min="6922" max="6922" width="9.28515625" style="293" customWidth="1"/>
    <col min="6923" max="6923" width="12.85546875" style="293" customWidth="1"/>
    <col min="6924" max="7166" width="8.85546875" style="293"/>
    <col min="7167" max="7168" width="9.140625" style="293" customWidth="1"/>
    <col min="7169" max="7169" width="16.85546875" style="293" customWidth="1"/>
    <col min="7170" max="7176" width="8.85546875" style="293"/>
    <col min="7177" max="7177" width="12.42578125" style="293" customWidth="1"/>
    <col min="7178" max="7178" width="9.28515625" style="293" customWidth="1"/>
    <col min="7179" max="7179" width="12.85546875" style="293" customWidth="1"/>
    <col min="7180" max="7422" width="8.85546875" style="293"/>
    <col min="7423" max="7424" width="9.140625" style="293" customWidth="1"/>
    <col min="7425" max="7425" width="16.85546875" style="293" customWidth="1"/>
    <col min="7426" max="7432" width="8.85546875" style="293"/>
    <col min="7433" max="7433" width="12.42578125" style="293" customWidth="1"/>
    <col min="7434" max="7434" width="9.28515625" style="293" customWidth="1"/>
    <col min="7435" max="7435" width="12.85546875" style="293" customWidth="1"/>
    <col min="7436" max="7678" width="8.85546875" style="293"/>
    <col min="7679" max="7680" width="9.140625" style="293" customWidth="1"/>
    <col min="7681" max="7681" width="16.85546875" style="293" customWidth="1"/>
    <col min="7682" max="7688" width="8.85546875" style="293"/>
    <col min="7689" max="7689" width="12.42578125" style="293" customWidth="1"/>
    <col min="7690" max="7690" width="9.28515625" style="293" customWidth="1"/>
    <col min="7691" max="7691" width="12.85546875" style="293" customWidth="1"/>
    <col min="7692" max="7934" width="8.85546875" style="293"/>
    <col min="7935" max="7936" width="9.140625" style="293" customWidth="1"/>
    <col min="7937" max="7937" width="16.85546875" style="293" customWidth="1"/>
    <col min="7938" max="7944" width="8.85546875" style="293"/>
    <col min="7945" max="7945" width="12.42578125" style="293" customWidth="1"/>
    <col min="7946" max="7946" width="9.28515625" style="293" customWidth="1"/>
    <col min="7947" max="7947" width="12.85546875" style="293" customWidth="1"/>
    <col min="7948" max="8190" width="8.85546875" style="293"/>
    <col min="8191" max="8192" width="9.140625" style="293" customWidth="1"/>
    <col min="8193" max="8193" width="16.85546875" style="293" customWidth="1"/>
    <col min="8194" max="8200" width="8.85546875" style="293"/>
    <col min="8201" max="8201" width="12.42578125" style="293" customWidth="1"/>
    <col min="8202" max="8202" width="9.28515625" style="293" customWidth="1"/>
    <col min="8203" max="8203" width="12.85546875" style="293" customWidth="1"/>
    <col min="8204" max="8446" width="8.85546875" style="293"/>
    <col min="8447" max="8448" width="9.140625" style="293" customWidth="1"/>
    <col min="8449" max="8449" width="16.85546875" style="293" customWidth="1"/>
    <col min="8450" max="8456" width="8.85546875" style="293"/>
    <col min="8457" max="8457" width="12.42578125" style="293" customWidth="1"/>
    <col min="8458" max="8458" width="9.28515625" style="293" customWidth="1"/>
    <col min="8459" max="8459" width="12.85546875" style="293" customWidth="1"/>
    <col min="8460" max="8702" width="8.85546875" style="293"/>
    <col min="8703" max="8704" width="9.140625" style="293" customWidth="1"/>
    <col min="8705" max="8705" width="16.85546875" style="293" customWidth="1"/>
    <col min="8706" max="8712" width="8.85546875" style="293"/>
    <col min="8713" max="8713" width="12.42578125" style="293" customWidth="1"/>
    <col min="8714" max="8714" width="9.28515625" style="293" customWidth="1"/>
    <col min="8715" max="8715" width="12.85546875" style="293" customWidth="1"/>
    <col min="8716" max="8958" width="8.85546875" style="293"/>
    <col min="8959" max="8960" width="9.140625" style="293" customWidth="1"/>
    <col min="8961" max="8961" width="16.85546875" style="293" customWidth="1"/>
    <col min="8962" max="8968" width="8.85546875" style="293"/>
    <col min="8969" max="8969" width="12.42578125" style="293" customWidth="1"/>
    <col min="8970" max="8970" width="9.28515625" style="293" customWidth="1"/>
    <col min="8971" max="8971" width="12.85546875" style="293" customWidth="1"/>
    <col min="8972" max="9214" width="8.85546875" style="293"/>
    <col min="9215" max="9216" width="9.140625" style="293" customWidth="1"/>
    <col min="9217" max="9217" width="16.85546875" style="293" customWidth="1"/>
    <col min="9218" max="9224" width="8.85546875" style="293"/>
    <col min="9225" max="9225" width="12.42578125" style="293" customWidth="1"/>
    <col min="9226" max="9226" width="9.28515625" style="293" customWidth="1"/>
    <col min="9227" max="9227" width="12.85546875" style="293" customWidth="1"/>
    <col min="9228" max="9470" width="8.85546875" style="293"/>
    <col min="9471" max="9472" width="9.140625" style="293" customWidth="1"/>
    <col min="9473" max="9473" width="16.85546875" style="293" customWidth="1"/>
    <col min="9474" max="9480" width="8.85546875" style="293"/>
    <col min="9481" max="9481" width="12.42578125" style="293" customWidth="1"/>
    <col min="9482" max="9482" width="9.28515625" style="293" customWidth="1"/>
    <col min="9483" max="9483" width="12.85546875" style="293" customWidth="1"/>
    <col min="9484" max="9726" width="8.85546875" style="293"/>
    <col min="9727" max="9728" width="9.140625" style="293" customWidth="1"/>
    <col min="9729" max="9729" width="16.85546875" style="293" customWidth="1"/>
    <col min="9730" max="9736" width="8.85546875" style="293"/>
    <col min="9737" max="9737" width="12.42578125" style="293" customWidth="1"/>
    <col min="9738" max="9738" width="9.28515625" style="293" customWidth="1"/>
    <col min="9739" max="9739" width="12.85546875" style="293" customWidth="1"/>
    <col min="9740" max="9982" width="8.85546875" style="293"/>
    <col min="9983" max="9984" width="9.140625" style="293" customWidth="1"/>
    <col min="9985" max="9985" width="16.85546875" style="293" customWidth="1"/>
    <col min="9986" max="9992" width="8.85546875" style="293"/>
    <col min="9993" max="9993" width="12.42578125" style="293" customWidth="1"/>
    <col min="9994" max="9994" width="9.28515625" style="293" customWidth="1"/>
    <col min="9995" max="9995" width="12.85546875" style="293" customWidth="1"/>
    <col min="9996" max="10238" width="8.85546875" style="293"/>
    <col min="10239" max="10240" width="9.140625" style="293" customWidth="1"/>
    <col min="10241" max="10241" width="16.85546875" style="293" customWidth="1"/>
    <col min="10242" max="10248" width="8.85546875" style="293"/>
    <col min="10249" max="10249" width="12.42578125" style="293" customWidth="1"/>
    <col min="10250" max="10250" width="9.28515625" style="293" customWidth="1"/>
    <col min="10251" max="10251" width="12.85546875" style="293" customWidth="1"/>
    <col min="10252" max="10494" width="8.85546875" style="293"/>
    <col min="10495" max="10496" width="9.140625" style="293" customWidth="1"/>
    <col min="10497" max="10497" width="16.85546875" style="293" customWidth="1"/>
    <col min="10498" max="10504" width="8.85546875" style="293"/>
    <col min="10505" max="10505" width="12.42578125" style="293" customWidth="1"/>
    <col min="10506" max="10506" width="9.28515625" style="293" customWidth="1"/>
    <col min="10507" max="10507" width="12.85546875" style="293" customWidth="1"/>
    <col min="10508" max="10750" width="8.85546875" style="293"/>
    <col min="10751" max="10752" width="9.140625" style="293" customWidth="1"/>
    <col min="10753" max="10753" width="16.85546875" style="293" customWidth="1"/>
    <col min="10754" max="10760" width="8.85546875" style="293"/>
    <col min="10761" max="10761" width="12.42578125" style="293" customWidth="1"/>
    <col min="10762" max="10762" width="9.28515625" style="293" customWidth="1"/>
    <col min="10763" max="10763" width="12.85546875" style="293" customWidth="1"/>
    <col min="10764" max="11006" width="8.85546875" style="293"/>
    <col min="11007" max="11008" width="9.140625" style="293" customWidth="1"/>
    <col min="11009" max="11009" width="16.85546875" style="293" customWidth="1"/>
    <col min="11010" max="11016" width="8.85546875" style="293"/>
    <col min="11017" max="11017" width="12.42578125" style="293" customWidth="1"/>
    <col min="11018" max="11018" width="9.28515625" style="293" customWidth="1"/>
    <col min="11019" max="11019" width="12.85546875" style="293" customWidth="1"/>
    <col min="11020" max="11262" width="8.85546875" style="293"/>
    <col min="11263" max="11264" width="9.140625" style="293" customWidth="1"/>
    <col min="11265" max="11265" width="16.85546875" style="293" customWidth="1"/>
    <col min="11266" max="11272" width="8.85546875" style="293"/>
    <col min="11273" max="11273" width="12.42578125" style="293" customWidth="1"/>
    <col min="11274" max="11274" width="9.28515625" style="293" customWidth="1"/>
    <col min="11275" max="11275" width="12.85546875" style="293" customWidth="1"/>
    <col min="11276" max="11518" width="8.85546875" style="293"/>
    <col min="11519" max="11520" width="9.140625" style="293" customWidth="1"/>
    <col min="11521" max="11521" width="16.85546875" style="293" customWidth="1"/>
    <col min="11522" max="11528" width="8.85546875" style="293"/>
    <col min="11529" max="11529" width="12.42578125" style="293" customWidth="1"/>
    <col min="11530" max="11530" width="9.28515625" style="293" customWidth="1"/>
    <col min="11531" max="11531" width="12.85546875" style="293" customWidth="1"/>
    <col min="11532" max="11774" width="8.85546875" style="293"/>
    <col min="11775" max="11776" width="9.140625" style="293" customWidth="1"/>
    <col min="11777" max="11777" width="16.85546875" style="293" customWidth="1"/>
    <col min="11778" max="11784" width="8.85546875" style="293"/>
    <col min="11785" max="11785" width="12.42578125" style="293" customWidth="1"/>
    <col min="11786" max="11786" width="9.28515625" style="293" customWidth="1"/>
    <col min="11787" max="11787" width="12.85546875" style="293" customWidth="1"/>
    <col min="11788" max="12030" width="8.85546875" style="293"/>
    <col min="12031" max="12032" width="9.140625" style="293" customWidth="1"/>
    <col min="12033" max="12033" width="16.85546875" style="293" customWidth="1"/>
    <col min="12034" max="12040" width="8.85546875" style="293"/>
    <col min="12041" max="12041" width="12.42578125" style="293" customWidth="1"/>
    <col min="12042" max="12042" width="9.28515625" style="293" customWidth="1"/>
    <col min="12043" max="12043" width="12.85546875" style="293" customWidth="1"/>
    <col min="12044" max="12286" width="8.85546875" style="293"/>
    <col min="12287" max="12288" width="9.140625" style="293" customWidth="1"/>
    <col min="12289" max="12289" width="16.85546875" style="293" customWidth="1"/>
    <col min="12290" max="12296" width="8.85546875" style="293"/>
    <col min="12297" max="12297" width="12.42578125" style="293" customWidth="1"/>
    <col min="12298" max="12298" width="9.28515625" style="293" customWidth="1"/>
    <col min="12299" max="12299" width="12.85546875" style="293" customWidth="1"/>
    <col min="12300" max="12542" width="8.85546875" style="293"/>
    <col min="12543" max="12544" width="9.140625" style="293" customWidth="1"/>
    <col min="12545" max="12545" width="16.85546875" style="293" customWidth="1"/>
    <col min="12546" max="12552" width="8.85546875" style="293"/>
    <col min="12553" max="12553" width="12.42578125" style="293" customWidth="1"/>
    <col min="12554" max="12554" width="9.28515625" style="293" customWidth="1"/>
    <col min="12555" max="12555" width="12.85546875" style="293" customWidth="1"/>
    <col min="12556" max="12798" width="8.85546875" style="293"/>
    <col min="12799" max="12800" width="9.140625" style="293" customWidth="1"/>
    <col min="12801" max="12801" width="16.85546875" style="293" customWidth="1"/>
    <col min="12802" max="12808" width="8.85546875" style="293"/>
    <col min="12809" max="12809" width="12.42578125" style="293" customWidth="1"/>
    <col min="12810" max="12810" width="9.28515625" style="293" customWidth="1"/>
    <col min="12811" max="12811" width="12.85546875" style="293" customWidth="1"/>
    <col min="12812" max="13054" width="8.85546875" style="293"/>
    <col min="13055" max="13056" width="9.140625" style="293" customWidth="1"/>
    <col min="13057" max="13057" width="16.85546875" style="293" customWidth="1"/>
    <col min="13058" max="13064" width="8.85546875" style="293"/>
    <col min="13065" max="13065" width="12.42578125" style="293" customWidth="1"/>
    <col min="13066" max="13066" width="9.28515625" style="293" customWidth="1"/>
    <col min="13067" max="13067" width="12.85546875" style="293" customWidth="1"/>
    <col min="13068" max="13310" width="8.85546875" style="293"/>
    <col min="13311" max="13312" width="9.140625" style="293" customWidth="1"/>
    <col min="13313" max="13313" width="16.85546875" style="293" customWidth="1"/>
    <col min="13314" max="13320" width="8.85546875" style="293"/>
    <col min="13321" max="13321" width="12.42578125" style="293" customWidth="1"/>
    <col min="13322" max="13322" width="9.28515625" style="293" customWidth="1"/>
    <col min="13323" max="13323" width="12.85546875" style="293" customWidth="1"/>
    <col min="13324" max="13566" width="8.85546875" style="293"/>
    <col min="13567" max="13568" width="9.140625" style="293" customWidth="1"/>
    <col min="13569" max="13569" width="16.85546875" style="293" customWidth="1"/>
    <col min="13570" max="13576" width="8.85546875" style="293"/>
    <col min="13577" max="13577" width="12.42578125" style="293" customWidth="1"/>
    <col min="13578" max="13578" width="9.28515625" style="293" customWidth="1"/>
    <col min="13579" max="13579" width="12.85546875" style="293" customWidth="1"/>
    <col min="13580" max="13822" width="8.85546875" style="293"/>
    <col min="13823" max="13824" width="9.140625" style="293" customWidth="1"/>
    <col min="13825" max="13825" width="16.85546875" style="293" customWidth="1"/>
    <col min="13826" max="13832" width="8.85546875" style="293"/>
    <col min="13833" max="13833" width="12.42578125" style="293" customWidth="1"/>
    <col min="13834" max="13834" width="9.28515625" style="293" customWidth="1"/>
    <col min="13835" max="13835" width="12.85546875" style="293" customWidth="1"/>
    <col min="13836" max="14078" width="8.85546875" style="293"/>
    <col min="14079" max="14080" width="9.140625" style="293" customWidth="1"/>
    <col min="14081" max="14081" width="16.85546875" style="293" customWidth="1"/>
    <col min="14082" max="14088" width="8.85546875" style="293"/>
    <col min="14089" max="14089" width="12.42578125" style="293" customWidth="1"/>
    <col min="14090" max="14090" width="9.28515625" style="293" customWidth="1"/>
    <col min="14091" max="14091" width="12.85546875" style="293" customWidth="1"/>
    <col min="14092" max="14334" width="8.85546875" style="293"/>
    <col min="14335" max="14336" width="9.140625" style="293" customWidth="1"/>
    <col min="14337" max="14337" width="16.85546875" style="293" customWidth="1"/>
    <col min="14338" max="14344" width="8.85546875" style="293"/>
    <col min="14345" max="14345" width="12.42578125" style="293" customWidth="1"/>
    <col min="14346" max="14346" width="9.28515625" style="293" customWidth="1"/>
    <col min="14347" max="14347" width="12.85546875" style="293" customWidth="1"/>
    <col min="14348" max="14590" width="8.85546875" style="293"/>
    <col min="14591" max="14592" width="9.140625" style="293" customWidth="1"/>
    <col min="14593" max="14593" width="16.85546875" style="293" customWidth="1"/>
    <col min="14594" max="14600" width="8.85546875" style="293"/>
    <col min="14601" max="14601" width="12.42578125" style="293" customWidth="1"/>
    <col min="14602" max="14602" width="9.28515625" style="293" customWidth="1"/>
    <col min="14603" max="14603" width="12.85546875" style="293" customWidth="1"/>
    <col min="14604" max="14846" width="8.85546875" style="293"/>
    <col min="14847" max="14848" width="9.140625" style="293" customWidth="1"/>
    <col min="14849" max="14849" width="16.85546875" style="293" customWidth="1"/>
    <col min="14850" max="14856" width="8.85546875" style="293"/>
    <col min="14857" max="14857" width="12.42578125" style="293" customWidth="1"/>
    <col min="14858" max="14858" width="9.28515625" style="293" customWidth="1"/>
    <col min="14859" max="14859" width="12.85546875" style="293" customWidth="1"/>
    <col min="14860" max="15102" width="8.85546875" style="293"/>
    <col min="15103" max="15104" width="9.140625" style="293" customWidth="1"/>
    <col min="15105" max="15105" width="16.85546875" style="293" customWidth="1"/>
    <col min="15106" max="15112" width="8.85546875" style="293"/>
    <col min="15113" max="15113" width="12.42578125" style="293" customWidth="1"/>
    <col min="15114" max="15114" width="9.28515625" style="293" customWidth="1"/>
    <col min="15115" max="15115" width="12.85546875" style="293" customWidth="1"/>
    <col min="15116" max="15358" width="8.85546875" style="293"/>
    <col min="15359" max="15360" width="9.140625" style="293" customWidth="1"/>
    <col min="15361" max="15361" width="16.85546875" style="293" customWidth="1"/>
    <col min="15362" max="15368" width="8.85546875" style="293"/>
    <col min="15369" max="15369" width="12.42578125" style="293" customWidth="1"/>
    <col min="15370" max="15370" width="9.28515625" style="293" customWidth="1"/>
    <col min="15371" max="15371" width="12.85546875" style="293" customWidth="1"/>
    <col min="15372" max="15614" width="8.85546875" style="293"/>
    <col min="15615" max="15616" width="9.140625" style="293" customWidth="1"/>
    <col min="15617" max="15617" width="16.85546875" style="293" customWidth="1"/>
    <col min="15618" max="15624" width="8.85546875" style="293"/>
    <col min="15625" max="15625" width="12.42578125" style="293" customWidth="1"/>
    <col min="15626" max="15626" width="9.28515625" style="293" customWidth="1"/>
    <col min="15627" max="15627" width="12.85546875" style="293" customWidth="1"/>
    <col min="15628" max="15870" width="8.85546875" style="293"/>
    <col min="15871" max="15872" width="9.140625" style="293" customWidth="1"/>
    <col min="15873" max="15873" width="16.85546875" style="293" customWidth="1"/>
    <col min="15874" max="15880" width="8.85546875" style="293"/>
    <col min="15881" max="15881" width="12.42578125" style="293" customWidth="1"/>
    <col min="15882" max="15882" width="9.28515625" style="293" customWidth="1"/>
    <col min="15883" max="15883" width="12.85546875" style="293" customWidth="1"/>
    <col min="15884" max="16126" width="8.85546875" style="293"/>
    <col min="16127" max="16128" width="9.140625" style="293" customWidth="1"/>
    <col min="16129" max="16129" width="16.85546875" style="293" customWidth="1"/>
    <col min="16130" max="16136" width="8.85546875" style="293"/>
    <col min="16137" max="16137" width="12.42578125" style="293" customWidth="1"/>
    <col min="16138" max="16138" width="9.28515625" style="293" customWidth="1"/>
    <col min="16139" max="16139" width="12.85546875" style="293" customWidth="1"/>
    <col min="16140" max="16384" width="8.85546875" style="293"/>
  </cols>
  <sheetData>
    <row r="1" spans="1:12">
      <c r="A1" s="706"/>
      <c r="B1" s="707"/>
      <c r="C1" s="708"/>
      <c r="D1" s="708"/>
      <c r="E1" s="708"/>
      <c r="F1" s="708"/>
      <c r="G1" s="707"/>
      <c r="H1" s="709"/>
      <c r="I1" s="710"/>
      <c r="K1" s="709"/>
      <c r="L1" s="711" t="s">
        <v>1019</v>
      </c>
    </row>
    <row r="2" spans="1:12">
      <c r="A2" s="706"/>
      <c r="B2" s="712"/>
      <c r="C2" s="712"/>
      <c r="D2" s="712"/>
      <c r="E2" s="712"/>
      <c r="F2" s="712" t="s">
        <v>1</v>
      </c>
      <c r="G2" s="712"/>
      <c r="H2" s="713"/>
      <c r="I2" s="713"/>
      <c r="J2" s="713"/>
      <c r="K2" s="713"/>
      <c r="L2" s="713"/>
    </row>
    <row r="3" spans="1:12">
      <c r="A3" s="706"/>
      <c r="B3" s="712"/>
      <c r="C3" s="712"/>
      <c r="D3" s="712"/>
      <c r="E3" s="712"/>
      <c r="F3" s="712" t="s">
        <v>1008</v>
      </c>
      <c r="G3" s="712"/>
      <c r="H3" s="713"/>
      <c r="I3" s="713"/>
      <c r="J3" s="713"/>
      <c r="K3" s="713"/>
      <c r="L3" s="713"/>
    </row>
    <row r="4" spans="1:12">
      <c r="A4" s="706"/>
      <c r="B4" s="714"/>
      <c r="C4" s="714"/>
      <c r="D4" s="714"/>
      <c r="E4" s="714"/>
      <c r="F4" s="714" t="s">
        <v>1009</v>
      </c>
      <c r="G4" s="714"/>
      <c r="H4" s="715"/>
      <c r="I4" s="715"/>
      <c r="J4" s="715"/>
      <c r="K4" s="715"/>
      <c r="L4" s="715"/>
    </row>
    <row r="5" spans="1:12">
      <c r="A5" s="714"/>
      <c r="B5" s="714"/>
      <c r="C5" s="716"/>
      <c r="D5" s="716"/>
      <c r="E5" s="716"/>
      <c r="F5" s="716"/>
      <c r="G5" s="714"/>
      <c r="H5" s="715"/>
      <c r="I5" s="717"/>
      <c r="J5" s="715"/>
      <c r="K5" s="715"/>
      <c r="L5" s="715"/>
    </row>
    <row r="6" spans="1:12" ht="15.75">
      <c r="A6" s="739" t="s">
        <v>1026</v>
      </c>
      <c r="B6" s="740"/>
      <c r="C6" s="741"/>
      <c r="D6" s="741"/>
      <c r="E6" s="741"/>
      <c r="F6" s="741"/>
      <c r="G6" s="740"/>
      <c r="H6" s="742"/>
      <c r="I6" s="743"/>
      <c r="J6" s="742"/>
      <c r="K6" s="742"/>
      <c r="L6" s="744"/>
    </row>
    <row r="7" spans="1:12">
      <c r="A7" s="739" t="s">
        <v>1010</v>
      </c>
      <c r="B7" s="740"/>
      <c r="C7" s="741"/>
      <c r="D7" s="741"/>
      <c r="E7" s="741"/>
      <c r="F7" s="741"/>
      <c r="G7" s="740" t="s">
        <v>1011</v>
      </c>
      <c r="H7" s="742"/>
      <c r="I7" s="743"/>
      <c r="J7" s="745"/>
      <c r="K7" s="742"/>
      <c r="L7" s="742"/>
    </row>
    <row r="8" spans="1:12">
      <c r="A8" s="739" t="s">
        <v>848</v>
      </c>
      <c r="B8" s="740"/>
      <c r="C8" s="741"/>
      <c r="D8" s="741"/>
      <c r="E8" s="741"/>
      <c r="F8" s="741"/>
      <c r="G8" s="740"/>
      <c r="H8" s="742"/>
      <c r="I8" s="743"/>
      <c r="J8" s="742"/>
      <c r="K8" s="742"/>
      <c r="L8" s="742"/>
    </row>
    <row r="9" spans="1:12">
      <c r="A9" s="739"/>
      <c r="B9" s="740"/>
      <c r="C9" s="741"/>
      <c r="D9" s="741"/>
      <c r="E9" s="741"/>
      <c r="F9" s="741"/>
      <c r="G9" s="740"/>
      <c r="H9" s="742"/>
      <c r="I9" s="743"/>
      <c r="J9" s="742"/>
      <c r="K9" s="742"/>
      <c r="L9" s="742"/>
    </row>
    <row r="10" spans="1:12" ht="31.5" customHeight="1">
      <c r="A10" s="718"/>
      <c r="B10" s="719"/>
      <c r="C10" s="720"/>
      <c r="D10" s="721" t="s">
        <v>1014</v>
      </c>
      <c r="E10" s="722"/>
      <c r="F10" s="722"/>
      <c r="G10" s="723" t="s">
        <v>1021</v>
      </c>
      <c r="H10" s="724"/>
      <c r="I10" s="724"/>
      <c r="J10" s="725"/>
      <c r="K10" s="726" t="s">
        <v>1025</v>
      </c>
      <c r="L10" s="727"/>
    </row>
    <row r="11" spans="1:12" ht="63.75">
      <c r="A11" s="728" t="s">
        <v>1012</v>
      </c>
      <c r="B11" s="728" t="s">
        <v>1013</v>
      </c>
      <c r="C11" s="729" t="s">
        <v>1015</v>
      </c>
      <c r="D11" s="729" t="s">
        <v>1016</v>
      </c>
      <c r="E11" s="729" t="s">
        <v>1017</v>
      </c>
      <c r="F11" s="729" t="s">
        <v>1020</v>
      </c>
      <c r="G11" s="730" t="s">
        <v>1022</v>
      </c>
      <c r="H11" s="730" t="s">
        <v>1023</v>
      </c>
      <c r="I11" s="731" t="s">
        <v>1018</v>
      </c>
      <c r="J11" s="730" t="s">
        <v>1024</v>
      </c>
      <c r="K11" s="732" t="s">
        <v>783</v>
      </c>
      <c r="L11" s="732" t="s">
        <v>784</v>
      </c>
    </row>
    <row r="12" spans="1:12">
      <c r="A12" s="733">
        <v>1</v>
      </c>
      <c r="B12" s="734">
        <v>2</v>
      </c>
      <c r="C12" s="735">
        <v>3</v>
      </c>
      <c r="D12" s="735">
        <v>4</v>
      </c>
      <c r="E12" s="735">
        <v>5</v>
      </c>
      <c r="F12" s="735">
        <v>6</v>
      </c>
      <c r="G12" s="736">
        <v>7</v>
      </c>
      <c r="H12" s="736">
        <v>8</v>
      </c>
      <c r="I12" s="737">
        <v>9</v>
      </c>
      <c r="J12" s="705">
        <v>10</v>
      </c>
      <c r="K12" s="705">
        <v>11</v>
      </c>
      <c r="L12" s="736">
        <v>12</v>
      </c>
    </row>
    <row r="13" spans="1:12">
      <c r="A13" s="748"/>
      <c r="B13" s="748"/>
      <c r="C13" s="749"/>
      <c r="D13" s="749"/>
      <c r="E13" s="749"/>
      <c r="F13" s="749"/>
      <c r="G13" s="748"/>
      <c r="H13" s="750"/>
      <c r="I13" s="749"/>
      <c r="J13" s="748"/>
      <c r="K13" s="748"/>
      <c r="L13" s="748"/>
    </row>
    <row r="14" spans="1:12">
      <c r="A14" s="748"/>
      <c r="B14" s="748"/>
      <c r="C14" s="749"/>
      <c r="D14" s="749"/>
      <c r="E14" s="749"/>
      <c r="F14" s="749"/>
      <c r="G14" s="748"/>
      <c r="H14" s="750"/>
      <c r="I14" s="749"/>
      <c r="J14" s="748"/>
      <c r="K14" s="748"/>
      <c r="L14" s="748"/>
    </row>
    <row r="15" spans="1:12">
      <c r="A15" s="748"/>
      <c r="B15" s="748"/>
      <c r="C15" s="749"/>
      <c r="D15" s="749"/>
      <c r="E15" s="749"/>
      <c r="F15" s="749"/>
      <c r="G15" s="748"/>
      <c r="H15" s="750"/>
      <c r="I15" s="749"/>
      <c r="J15" s="748"/>
      <c r="K15" s="748"/>
      <c r="L15" s="748"/>
    </row>
    <row r="16" spans="1:12">
      <c r="A16" s="748"/>
      <c r="B16" s="748"/>
      <c r="C16" s="749"/>
      <c r="D16" s="749"/>
      <c r="E16" s="749"/>
      <c r="F16" s="749"/>
      <c r="G16" s="748"/>
      <c r="H16" s="750"/>
      <c r="I16" s="749"/>
      <c r="J16" s="748"/>
      <c r="K16" s="748"/>
      <c r="L16" s="748"/>
    </row>
    <row r="17" spans="1:12">
      <c r="A17" s="748"/>
      <c r="B17" s="748"/>
      <c r="C17" s="749"/>
      <c r="D17" s="749"/>
      <c r="E17" s="749"/>
      <c r="F17" s="749"/>
      <c r="G17" s="748"/>
      <c r="H17" s="750"/>
      <c r="I17" s="749"/>
      <c r="J17" s="748"/>
      <c r="K17" s="748"/>
      <c r="L17" s="748"/>
    </row>
    <row r="18" spans="1:12">
      <c r="A18" s="748"/>
      <c r="B18" s="748"/>
      <c r="C18" s="749"/>
      <c r="D18" s="749"/>
      <c r="E18" s="749"/>
      <c r="F18" s="749"/>
      <c r="G18" s="748"/>
      <c r="H18" s="750"/>
      <c r="I18" s="749"/>
      <c r="J18" s="748"/>
      <c r="K18" s="748"/>
      <c r="L18" s="748"/>
    </row>
    <row r="19" spans="1:12">
      <c r="A19" s="748"/>
      <c r="B19" s="748"/>
      <c r="C19" s="749"/>
      <c r="D19" s="749"/>
      <c r="E19" s="749"/>
      <c r="F19" s="749"/>
      <c r="G19" s="748"/>
      <c r="H19" s="751"/>
      <c r="I19" s="749"/>
      <c r="J19" s="748"/>
      <c r="K19" s="748"/>
      <c r="L19" s="748"/>
    </row>
    <row r="20" spans="1:12">
      <c r="A20" s="748"/>
      <c r="B20" s="748"/>
      <c r="C20" s="749"/>
      <c r="D20" s="749"/>
      <c r="E20" s="749"/>
      <c r="F20" s="749"/>
      <c r="G20" s="748"/>
      <c r="H20" s="748"/>
      <c r="I20" s="749"/>
      <c r="J20" s="748"/>
      <c r="K20" s="748"/>
      <c r="L20" s="748"/>
    </row>
    <row r="21" spans="1:12">
      <c r="A21" s="748"/>
      <c r="B21" s="748"/>
      <c r="C21" s="749"/>
      <c r="D21" s="749"/>
      <c r="E21" s="749"/>
      <c r="F21" s="749"/>
      <c r="G21" s="748"/>
      <c r="H21" s="746"/>
      <c r="I21" s="749"/>
      <c r="J21" s="748"/>
      <c r="K21" s="748"/>
      <c r="L21" s="748"/>
    </row>
    <row r="22" spans="1:12">
      <c r="A22" s="748"/>
      <c r="B22" s="748"/>
      <c r="C22" s="749"/>
      <c r="D22" s="749"/>
      <c r="E22" s="749"/>
      <c r="F22" s="749"/>
      <c r="G22" s="748"/>
      <c r="H22" s="746"/>
      <c r="I22" s="749"/>
      <c r="J22" s="748"/>
      <c r="K22" s="748"/>
      <c r="L22" s="748"/>
    </row>
    <row r="23" spans="1:12">
      <c r="A23" s="748"/>
      <c r="B23" s="748"/>
      <c r="C23" s="749"/>
      <c r="D23" s="749"/>
      <c r="E23" s="749"/>
      <c r="F23" s="749"/>
      <c r="G23" s="748"/>
      <c r="H23" s="746"/>
      <c r="I23" s="749"/>
      <c r="J23" s="748"/>
      <c r="K23" s="748"/>
      <c r="L23" s="748"/>
    </row>
    <row r="24" spans="1:12">
      <c r="A24" s="748"/>
      <c r="B24" s="748"/>
      <c r="C24" s="749"/>
      <c r="D24" s="749"/>
      <c r="E24" s="749"/>
      <c r="F24" s="749"/>
      <c r="G24" s="748"/>
      <c r="H24" s="746"/>
      <c r="I24" s="749"/>
      <c r="J24" s="748"/>
      <c r="K24" s="748"/>
      <c r="L24" s="748"/>
    </row>
    <row r="25" spans="1:12">
      <c r="A25" s="748"/>
      <c r="B25" s="748"/>
      <c r="C25" s="749"/>
      <c r="D25" s="749"/>
      <c r="E25" s="749"/>
      <c r="F25" s="749"/>
      <c r="G25" s="748"/>
      <c r="H25" s="746"/>
      <c r="I25" s="749"/>
      <c r="J25" s="748"/>
      <c r="K25" s="748"/>
      <c r="L25" s="748"/>
    </row>
    <row r="26" spans="1:12">
      <c r="A26" s="748"/>
      <c r="B26" s="748"/>
      <c r="C26" s="749"/>
      <c r="D26" s="749"/>
      <c r="E26" s="749"/>
      <c r="F26" s="749"/>
      <c r="G26" s="748"/>
      <c r="H26" s="746"/>
      <c r="I26" s="749"/>
      <c r="J26" s="748"/>
      <c r="K26" s="748"/>
      <c r="L26" s="748"/>
    </row>
    <row r="27" spans="1:12">
      <c r="A27" s="748"/>
      <c r="B27" s="748"/>
      <c r="C27" s="749"/>
      <c r="D27" s="749"/>
      <c r="E27" s="749"/>
      <c r="F27" s="749"/>
      <c r="G27" s="748"/>
      <c r="H27" s="746"/>
      <c r="I27" s="749"/>
      <c r="J27" s="748"/>
      <c r="K27" s="748"/>
      <c r="L27" s="748"/>
    </row>
    <row r="28" spans="1:12">
      <c r="A28" s="748"/>
      <c r="B28" s="748"/>
      <c r="C28" s="749"/>
      <c r="D28" s="749"/>
      <c r="E28" s="749"/>
      <c r="F28" s="749"/>
      <c r="G28" s="748"/>
      <c r="H28" s="746"/>
      <c r="I28" s="749"/>
      <c r="J28" s="748"/>
      <c r="K28" s="748"/>
      <c r="L28" s="748"/>
    </row>
    <row r="29" spans="1:12">
      <c r="A29" s="748"/>
      <c r="B29" s="748"/>
      <c r="C29" s="749"/>
      <c r="D29" s="749"/>
      <c r="E29" s="749"/>
      <c r="F29" s="749"/>
      <c r="G29" s="748"/>
      <c r="H29" s="746"/>
      <c r="I29" s="749"/>
      <c r="J29" s="748"/>
      <c r="K29" s="748"/>
      <c r="L29" s="748"/>
    </row>
    <row r="30" spans="1:12">
      <c r="A30" s="748"/>
      <c r="B30" s="748"/>
      <c r="C30" s="749"/>
      <c r="D30" s="749"/>
      <c r="E30" s="749"/>
      <c r="F30" s="749"/>
      <c r="G30" s="748"/>
      <c r="H30" s="746"/>
      <c r="I30" s="749"/>
      <c r="J30" s="748"/>
      <c r="K30" s="748"/>
      <c r="L30" s="748"/>
    </row>
    <row r="31" spans="1:12">
      <c r="A31" s="748"/>
      <c r="B31" s="748"/>
      <c r="C31" s="749"/>
      <c r="D31" s="749"/>
      <c r="E31" s="749"/>
      <c r="F31" s="749"/>
      <c r="G31" s="748"/>
      <c r="H31" s="746"/>
      <c r="I31" s="749"/>
      <c r="J31" s="748"/>
      <c r="K31" s="748"/>
      <c r="L31" s="748"/>
    </row>
    <row r="32" spans="1:12">
      <c r="A32" s="748"/>
      <c r="B32" s="748"/>
      <c r="C32" s="749"/>
      <c r="D32" s="749"/>
      <c r="E32" s="749"/>
      <c r="F32" s="749"/>
      <c r="G32" s="748"/>
      <c r="H32" s="746"/>
      <c r="I32" s="749"/>
      <c r="J32" s="748"/>
      <c r="K32" s="748"/>
      <c r="L32" s="748"/>
    </row>
    <row r="33" spans="1:12">
      <c r="A33" s="748"/>
      <c r="B33" s="748"/>
      <c r="C33" s="749"/>
      <c r="D33" s="749"/>
      <c r="E33" s="749"/>
      <c r="F33" s="749"/>
      <c r="G33" s="748"/>
      <c r="H33" s="746"/>
      <c r="I33" s="749"/>
      <c r="J33" s="748"/>
      <c r="K33" s="748"/>
      <c r="L33" s="748"/>
    </row>
    <row r="34" spans="1:12">
      <c r="A34" s="748"/>
      <c r="B34" s="748"/>
      <c r="C34" s="749"/>
      <c r="D34" s="749"/>
      <c r="E34" s="749"/>
      <c r="F34" s="749"/>
      <c r="G34" s="748"/>
      <c r="H34" s="746"/>
      <c r="I34" s="749"/>
      <c r="J34" s="748"/>
      <c r="K34" s="748"/>
      <c r="L34" s="748"/>
    </row>
    <row r="35" spans="1:12">
      <c r="A35" s="748"/>
      <c r="B35" s="748"/>
      <c r="C35" s="749"/>
      <c r="D35" s="749"/>
      <c r="E35" s="749"/>
      <c r="F35" s="749"/>
      <c r="G35" s="748"/>
      <c r="H35" s="746"/>
      <c r="I35" s="749"/>
      <c r="J35" s="748"/>
      <c r="K35" s="748"/>
      <c r="L35" s="748"/>
    </row>
    <row r="36" spans="1:12">
      <c r="A36" s="748"/>
      <c r="B36" s="748"/>
      <c r="C36" s="749"/>
      <c r="D36" s="749"/>
      <c r="E36" s="749"/>
      <c r="F36" s="749"/>
      <c r="G36" s="748"/>
      <c r="H36" s="746"/>
      <c r="I36" s="749"/>
      <c r="J36" s="748"/>
      <c r="K36" s="748"/>
      <c r="L36" s="748"/>
    </row>
    <row r="37" spans="1:12">
      <c r="A37" s="748"/>
      <c r="B37" s="748"/>
      <c r="C37" s="749"/>
      <c r="D37" s="749"/>
      <c r="E37" s="749"/>
      <c r="F37" s="749"/>
      <c r="G37" s="748"/>
      <c r="H37" s="746"/>
      <c r="I37" s="749"/>
      <c r="J37" s="748"/>
      <c r="K37" s="748"/>
      <c r="L37" s="748"/>
    </row>
    <row r="38" spans="1:12">
      <c r="A38" s="748"/>
      <c r="B38" s="748"/>
      <c r="C38" s="749"/>
      <c r="D38" s="749"/>
      <c r="E38" s="749"/>
      <c r="F38" s="749"/>
      <c r="G38" s="748"/>
      <c r="H38" s="746"/>
      <c r="I38" s="749"/>
      <c r="J38" s="748"/>
      <c r="K38" s="748"/>
      <c r="L38" s="748"/>
    </row>
    <row r="39" spans="1:12">
      <c r="A39" s="748"/>
      <c r="B39" s="748"/>
      <c r="C39" s="749"/>
      <c r="D39" s="749"/>
      <c r="E39" s="749"/>
      <c r="F39" s="749"/>
      <c r="G39" s="748"/>
      <c r="H39" s="746"/>
      <c r="I39" s="749"/>
      <c r="J39" s="748"/>
      <c r="K39" s="748"/>
      <c r="L39" s="748"/>
    </row>
    <row r="40" spans="1:12">
      <c r="A40" s="748"/>
      <c r="B40" s="748"/>
      <c r="C40" s="749"/>
      <c r="D40" s="749"/>
      <c r="E40" s="749"/>
      <c r="F40" s="749"/>
      <c r="G40" s="748"/>
      <c r="H40" s="746"/>
      <c r="I40" s="749"/>
      <c r="J40" s="748"/>
      <c r="K40" s="748"/>
      <c r="L40" s="748"/>
    </row>
    <row r="41" spans="1:12">
      <c r="A41" s="748"/>
      <c r="B41" s="748"/>
      <c r="C41" s="749"/>
      <c r="D41" s="749"/>
      <c r="E41" s="749"/>
      <c r="F41" s="749"/>
      <c r="G41" s="748"/>
      <c r="H41" s="746"/>
      <c r="I41" s="749"/>
      <c r="J41" s="748"/>
      <c r="K41" s="748"/>
      <c r="L41" s="748"/>
    </row>
    <row r="42" spans="1:12">
      <c r="A42" s="748"/>
      <c r="B42" s="748"/>
      <c r="C42" s="749"/>
      <c r="D42" s="749"/>
      <c r="E42" s="749"/>
      <c r="F42" s="749"/>
      <c r="G42" s="748"/>
      <c r="H42" s="746"/>
      <c r="I42" s="749"/>
      <c r="J42" s="748"/>
      <c r="K42" s="748"/>
      <c r="L42" s="748"/>
    </row>
    <row r="43" spans="1:12">
      <c r="A43" s="748"/>
      <c r="B43" s="748"/>
      <c r="C43" s="749"/>
      <c r="D43" s="749"/>
      <c r="E43" s="749"/>
      <c r="F43" s="749"/>
      <c r="G43" s="748"/>
      <c r="H43" s="746"/>
      <c r="I43" s="749"/>
      <c r="J43" s="748"/>
      <c r="K43" s="748"/>
      <c r="L43" s="748"/>
    </row>
    <row r="44" spans="1:12">
      <c r="A44" s="748"/>
      <c r="B44" s="748"/>
      <c r="C44" s="749"/>
      <c r="D44" s="749"/>
      <c r="E44" s="749"/>
      <c r="F44" s="749"/>
      <c r="G44" s="748"/>
      <c r="H44" s="746"/>
      <c r="I44" s="749"/>
      <c r="J44" s="748"/>
      <c r="K44" s="748"/>
      <c r="L44" s="748"/>
    </row>
    <row r="45" spans="1:12">
      <c r="A45" s="748"/>
      <c r="B45" s="748"/>
      <c r="C45" s="749"/>
      <c r="D45" s="749"/>
      <c r="E45" s="749"/>
      <c r="F45" s="749"/>
      <c r="G45" s="748"/>
      <c r="H45" s="746"/>
      <c r="I45" s="749"/>
      <c r="J45" s="748"/>
      <c r="K45" s="748"/>
      <c r="L45" s="748"/>
    </row>
    <row r="46" spans="1:12">
      <c r="A46" s="748"/>
      <c r="B46" s="748"/>
      <c r="C46" s="749"/>
      <c r="D46" s="749"/>
      <c r="E46" s="749"/>
      <c r="F46" s="749"/>
      <c r="G46" s="748"/>
      <c r="H46" s="746"/>
      <c r="I46" s="749"/>
      <c r="J46" s="748"/>
      <c r="K46" s="748"/>
      <c r="L46" s="748"/>
    </row>
    <row r="47" spans="1:12">
      <c r="A47" s="748"/>
      <c r="B47" s="748"/>
      <c r="C47" s="749"/>
      <c r="D47" s="749"/>
      <c r="E47" s="749"/>
      <c r="F47" s="749"/>
      <c r="G47" s="748"/>
      <c r="H47" s="746"/>
      <c r="I47" s="749"/>
      <c r="J47" s="748"/>
      <c r="K47" s="748"/>
      <c r="L47" s="748"/>
    </row>
    <row r="48" spans="1:12">
      <c r="A48" s="748"/>
      <c r="B48" s="748"/>
      <c r="C48" s="749"/>
      <c r="D48" s="749"/>
      <c r="E48" s="749"/>
      <c r="F48" s="749"/>
      <c r="G48" s="748"/>
      <c r="H48" s="747"/>
      <c r="I48" s="749"/>
      <c r="J48" s="748"/>
      <c r="K48" s="748"/>
      <c r="L48" s="748"/>
    </row>
    <row r="49" spans="1:12">
      <c r="A49" s="748"/>
      <c r="B49" s="748"/>
      <c r="C49" s="749"/>
      <c r="D49" s="749"/>
      <c r="E49" s="749"/>
      <c r="F49" s="749"/>
      <c r="G49" s="748"/>
      <c r="H49" s="747"/>
      <c r="I49" s="749"/>
      <c r="J49" s="748"/>
      <c r="K49" s="748"/>
      <c r="L49" s="748"/>
    </row>
    <row r="50" spans="1:12">
      <c r="A50" s="748"/>
      <c r="B50" s="748"/>
      <c r="C50" s="749"/>
      <c r="D50" s="749"/>
      <c r="E50" s="749"/>
      <c r="F50" s="749"/>
      <c r="G50" s="748"/>
      <c r="H50" s="747"/>
      <c r="I50" s="749"/>
      <c r="J50" s="748"/>
      <c r="K50" s="748"/>
      <c r="L50" s="748"/>
    </row>
    <row r="51" spans="1:12">
      <c r="A51" s="748"/>
      <c r="B51" s="748"/>
      <c r="C51" s="749"/>
      <c r="D51" s="749"/>
      <c r="E51" s="749"/>
      <c r="F51" s="749"/>
      <c r="G51" s="748"/>
      <c r="H51" s="747"/>
      <c r="I51" s="749"/>
      <c r="J51" s="748"/>
      <c r="K51" s="748"/>
      <c r="L51" s="748"/>
    </row>
    <row r="52" spans="1:12">
      <c r="A52" s="748"/>
      <c r="B52" s="748"/>
      <c r="C52" s="749"/>
      <c r="D52" s="749"/>
      <c r="E52" s="749"/>
      <c r="F52" s="749"/>
      <c r="G52" s="748"/>
      <c r="H52" s="747"/>
      <c r="I52" s="749"/>
      <c r="J52" s="748"/>
      <c r="K52" s="748"/>
      <c r="L52" s="748"/>
    </row>
    <row r="53" spans="1:12">
      <c r="A53" s="748"/>
      <c r="B53" s="748"/>
      <c r="C53" s="749"/>
      <c r="D53" s="749"/>
      <c r="E53" s="749"/>
      <c r="F53" s="749"/>
      <c r="G53" s="748"/>
      <c r="H53" s="747"/>
      <c r="I53" s="749"/>
      <c r="J53" s="748"/>
      <c r="K53" s="748"/>
      <c r="L53" s="748"/>
    </row>
    <row r="54" spans="1:12">
      <c r="A54" s="748"/>
      <c r="B54" s="748"/>
      <c r="C54" s="749"/>
      <c r="D54" s="749"/>
      <c r="E54" s="749"/>
      <c r="F54" s="749"/>
      <c r="G54" s="748"/>
      <c r="H54" s="747"/>
      <c r="I54" s="749"/>
      <c r="J54" s="748"/>
      <c r="K54" s="748"/>
      <c r="L54" s="748"/>
    </row>
    <row r="55" spans="1:12">
      <c r="A55" s="748"/>
      <c r="B55" s="748"/>
      <c r="C55" s="749"/>
      <c r="D55" s="749"/>
      <c r="E55" s="749"/>
      <c r="F55" s="749"/>
      <c r="G55" s="748"/>
      <c r="H55" s="747"/>
      <c r="I55" s="749"/>
      <c r="J55" s="748"/>
      <c r="K55" s="748"/>
      <c r="L55" s="748"/>
    </row>
    <row r="56" spans="1:12">
      <c r="A56" s="748"/>
      <c r="B56" s="748"/>
      <c r="C56" s="749"/>
      <c r="D56" s="749"/>
      <c r="E56" s="749"/>
      <c r="F56" s="749"/>
      <c r="G56" s="748"/>
      <c r="H56" s="747"/>
      <c r="I56" s="749"/>
      <c r="J56" s="748"/>
      <c r="K56" s="748"/>
      <c r="L56" s="748"/>
    </row>
    <row r="57" spans="1:12">
      <c r="A57" s="748"/>
      <c r="B57" s="748"/>
      <c r="C57" s="749"/>
      <c r="D57" s="749"/>
      <c r="E57" s="749"/>
      <c r="F57" s="749"/>
      <c r="G57" s="748"/>
      <c r="H57" s="747"/>
      <c r="I57" s="749"/>
      <c r="J57" s="748"/>
      <c r="K57" s="748"/>
      <c r="L57" s="748"/>
    </row>
  </sheetData>
  <sheetProtection algorithmName="SHA-512" hashValue="x9/CrGkyj2pZqEM7qB7uF0qBkOmr4iEidB5GiKoWrltcJED6rRMR8CVy5dtxWS/wioiy+sv5QX0ienOZyYFsyQ==" saltValue="sZLhzsveYuOPSYd+VA9r8A==" spinCount="100000" sheet="1" objects="1" scenarios="1"/>
  <pageMargins left="0.7" right="0.7" top="0.75" bottom="0.75" header="0.3" footer="0.3"/>
  <pageSetup paperSize="9"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N23"/>
  <sheetViews>
    <sheetView zoomScaleNormal="100" workbookViewId="0">
      <selection activeCell="B17" sqref="B17"/>
    </sheetView>
  </sheetViews>
  <sheetFormatPr defaultRowHeight="15"/>
  <cols>
    <col min="1" max="1" width="36.28515625" style="67" bestFit="1" customWidth="1"/>
    <col min="2" max="2" width="14.5703125" style="67" customWidth="1"/>
    <col min="3" max="3" width="16.5703125" style="67" customWidth="1"/>
    <col min="4" max="4" width="12.5703125" style="67" customWidth="1"/>
    <col min="5" max="5" width="10.140625" style="67" customWidth="1"/>
    <col min="6" max="6" width="11.7109375" style="67" customWidth="1"/>
    <col min="7" max="7" width="10.5703125" style="67" customWidth="1"/>
    <col min="8" max="8" width="13.28515625" style="67" customWidth="1"/>
    <col min="9" max="9" width="9.28515625" style="67" customWidth="1"/>
    <col min="10" max="10" width="11.7109375" style="67" customWidth="1"/>
    <col min="11" max="11" width="8.5703125" style="67" customWidth="1"/>
    <col min="12" max="12" width="13.28515625" style="67" customWidth="1"/>
    <col min="13" max="256" width="9.140625" style="67"/>
    <col min="257" max="257" width="14.7109375" style="67" customWidth="1"/>
    <col min="258" max="258" width="14.5703125" style="67" customWidth="1"/>
    <col min="259" max="259" width="16.5703125" style="67" customWidth="1"/>
    <col min="260" max="260" width="12.5703125" style="67" customWidth="1"/>
    <col min="261" max="261" width="10.140625" style="67" customWidth="1"/>
    <col min="262" max="262" width="11.7109375" style="67" customWidth="1"/>
    <col min="263" max="263" width="10.5703125" style="67" customWidth="1"/>
    <col min="264" max="264" width="13.28515625" style="67" customWidth="1"/>
    <col min="265" max="265" width="9.28515625" style="67" customWidth="1"/>
    <col min="266" max="266" width="11.7109375" style="67" customWidth="1"/>
    <col min="267" max="267" width="8.5703125" style="67" customWidth="1"/>
    <col min="268" max="268" width="13.28515625" style="67" customWidth="1"/>
    <col min="269" max="512" width="9.140625" style="67"/>
    <col min="513" max="513" width="14.7109375" style="67" customWidth="1"/>
    <col min="514" max="514" width="14.5703125" style="67" customWidth="1"/>
    <col min="515" max="515" width="16.5703125" style="67" customWidth="1"/>
    <col min="516" max="516" width="12.5703125" style="67" customWidth="1"/>
    <col min="517" max="517" width="10.140625" style="67" customWidth="1"/>
    <col min="518" max="518" width="11.7109375" style="67" customWidth="1"/>
    <col min="519" max="519" width="10.5703125" style="67" customWidth="1"/>
    <col min="520" max="520" width="13.28515625" style="67" customWidth="1"/>
    <col min="521" max="521" width="9.28515625" style="67" customWidth="1"/>
    <col min="522" max="522" width="11.7109375" style="67" customWidth="1"/>
    <col min="523" max="523" width="8.5703125" style="67" customWidth="1"/>
    <col min="524" max="524" width="13.28515625" style="67" customWidth="1"/>
    <col min="525" max="768" width="9.140625" style="67"/>
    <col min="769" max="769" width="14.7109375" style="67" customWidth="1"/>
    <col min="770" max="770" width="14.5703125" style="67" customWidth="1"/>
    <col min="771" max="771" width="16.5703125" style="67" customWidth="1"/>
    <col min="772" max="772" width="12.5703125" style="67" customWidth="1"/>
    <col min="773" max="773" width="10.140625" style="67" customWidth="1"/>
    <col min="774" max="774" width="11.7109375" style="67" customWidth="1"/>
    <col min="775" max="775" width="10.5703125" style="67" customWidth="1"/>
    <col min="776" max="776" width="13.28515625" style="67" customWidth="1"/>
    <col min="777" max="777" width="9.28515625" style="67" customWidth="1"/>
    <col min="778" max="778" width="11.7109375" style="67" customWidth="1"/>
    <col min="779" max="779" width="8.5703125" style="67" customWidth="1"/>
    <col min="780" max="780" width="13.28515625" style="67" customWidth="1"/>
    <col min="781" max="1024" width="9.140625" style="67"/>
    <col min="1025" max="1025" width="14.7109375" style="67" customWidth="1"/>
    <col min="1026" max="1026" width="14.5703125" style="67" customWidth="1"/>
    <col min="1027" max="1027" width="16.5703125" style="67" customWidth="1"/>
    <col min="1028" max="1028" width="12.5703125" style="67" customWidth="1"/>
    <col min="1029" max="1029" width="10.140625" style="67" customWidth="1"/>
    <col min="1030" max="1030" width="11.7109375" style="67" customWidth="1"/>
    <col min="1031" max="1031" width="10.5703125" style="67" customWidth="1"/>
    <col min="1032" max="1032" width="13.28515625" style="67" customWidth="1"/>
    <col min="1033" max="1033" width="9.28515625" style="67" customWidth="1"/>
    <col min="1034" max="1034" width="11.7109375" style="67" customWidth="1"/>
    <col min="1035" max="1035" width="8.5703125" style="67" customWidth="1"/>
    <col min="1036" max="1036" width="13.28515625" style="67" customWidth="1"/>
    <col min="1037" max="1280" width="9.140625" style="67"/>
    <col min="1281" max="1281" width="14.7109375" style="67" customWidth="1"/>
    <col min="1282" max="1282" width="14.5703125" style="67" customWidth="1"/>
    <col min="1283" max="1283" width="16.5703125" style="67" customWidth="1"/>
    <col min="1284" max="1284" width="12.5703125" style="67" customWidth="1"/>
    <col min="1285" max="1285" width="10.140625" style="67" customWidth="1"/>
    <col min="1286" max="1286" width="11.7109375" style="67" customWidth="1"/>
    <col min="1287" max="1287" width="10.5703125" style="67" customWidth="1"/>
    <col min="1288" max="1288" width="13.28515625" style="67" customWidth="1"/>
    <col min="1289" max="1289" width="9.28515625" style="67" customWidth="1"/>
    <col min="1290" max="1290" width="11.7109375" style="67" customWidth="1"/>
    <col min="1291" max="1291" width="8.5703125" style="67" customWidth="1"/>
    <col min="1292" max="1292" width="13.28515625" style="67" customWidth="1"/>
    <col min="1293" max="1536" width="9.140625" style="67"/>
    <col min="1537" max="1537" width="14.7109375" style="67" customWidth="1"/>
    <col min="1538" max="1538" width="14.5703125" style="67" customWidth="1"/>
    <col min="1539" max="1539" width="16.5703125" style="67" customWidth="1"/>
    <col min="1540" max="1540" width="12.5703125" style="67" customWidth="1"/>
    <col min="1541" max="1541" width="10.140625" style="67" customWidth="1"/>
    <col min="1542" max="1542" width="11.7109375" style="67" customWidth="1"/>
    <col min="1543" max="1543" width="10.5703125" style="67" customWidth="1"/>
    <col min="1544" max="1544" width="13.28515625" style="67" customWidth="1"/>
    <col min="1545" max="1545" width="9.28515625" style="67" customWidth="1"/>
    <col min="1546" max="1546" width="11.7109375" style="67" customWidth="1"/>
    <col min="1547" max="1547" width="8.5703125" style="67" customWidth="1"/>
    <col min="1548" max="1548" width="13.28515625" style="67" customWidth="1"/>
    <col min="1549" max="1792" width="9.140625" style="67"/>
    <col min="1793" max="1793" width="14.7109375" style="67" customWidth="1"/>
    <col min="1794" max="1794" width="14.5703125" style="67" customWidth="1"/>
    <col min="1795" max="1795" width="16.5703125" style="67" customWidth="1"/>
    <col min="1796" max="1796" width="12.5703125" style="67" customWidth="1"/>
    <col min="1797" max="1797" width="10.140625" style="67" customWidth="1"/>
    <col min="1798" max="1798" width="11.7109375" style="67" customWidth="1"/>
    <col min="1799" max="1799" width="10.5703125" style="67" customWidth="1"/>
    <col min="1800" max="1800" width="13.28515625" style="67" customWidth="1"/>
    <col min="1801" max="1801" width="9.28515625" style="67" customWidth="1"/>
    <col min="1802" max="1802" width="11.7109375" style="67" customWidth="1"/>
    <col min="1803" max="1803" width="8.5703125" style="67" customWidth="1"/>
    <col min="1804" max="1804" width="13.28515625" style="67" customWidth="1"/>
    <col min="1805" max="2048" width="9.140625" style="67"/>
    <col min="2049" max="2049" width="14.7109375" style="67" customWidth="1"/>
    <col min="2050" max="2050" width="14.5703125" style="67" customWidth="1"/>
    <col min="2051" max="2051" width="16.5703125" style="67" customWidth="1"/>
    <col min="2052" max="2052" width="12.5703125" style="67" customWidth="1"/>
    <col min="2053" max="2053" width="10.140625" style="67" customWidth="1"/>
    <col min="2054" max="2054" width="11.7109375" style="67" customWidth="1"/>
    <col min="2055" max="2055" width="10.5703125" style="67" customWidth="1"/>
    <col min="2056" max="2056" width="13.28515625" style="67" customWidth="1"/>
    <col min="2057" max="2057" width="9.28515625" style="67" customWidth="1"/>
    <col min="2058" max="2058" width="11.7109375" style="67" customWidth="1"/>
    <col min="2059" max="2059" width="8.5703125" style="67" customWidth="1"/>
    <col min="2060" max="2060" width="13.28515625" style="67" customWidth="1"/>
    <col min="2061" max="2304" width="9.140625" style="67"/>
    <col min="2305" max="2305" width="14.7109375" style="67" customWidth="1"/>
    <col min="2306" max="2306" width="14.5703125" style="67" customWidth="1"/>
    <col min="2307" max="2307" width="16.5703125" style="67" customWidth="1"/>
    <col min="2308" max="2308" width="12.5703125" style="67" customWidth="1"/>
    <col min="2309" max="2309" width="10.140625" style="67" customWidth="1"/>
    <col min="2310" max="2310" width="11.7109375" style="67" customWidth="1"/>
    <col min="2311" max="2311" width="10.5703125" style="67" customWidth="1"/>
    <col min="2312" max="2312" width="13.28515625" style="67" customWidth="1"/>
    <col min="2313" max="2313" width="9.28515625" style="67" customWidth="1"/>
    <col min="2314" max="2314" width="11.7109375" style="67" customWidth="1"/>
    <col min="2315" max="2315" width="8.5703125" style="67" customWidth="1"/>
    <col min="2316" max="2316" width="13.28515625" style="67" customWidth="1"/>
    <col min="2317" max="2560" width="9.140625" style="67"/>
    <col min="2561" max="2561" width="14.7109375" style="67" customWidth="1"/>
    <col min="2562" max="2562" width="14.5703125" style="67" customWidth="1"/>
    <col min="2563" max="2563" width="16.5703125" style="67" customWidth="1"/>
    <col min="2564" max="2564" width="12.5703125" style="67" customWidth="1"/>
    <col min="2565" max="2565" width="10.140625" style="67" customWidth="1"/>
    <col min="2566" max="2566" width="11.7109375" style="67" customWidth="1"/>
    <col min="2567" max="2567" width="10.5703125" style="67" customWidth="1"/>
    <col min="2568" max="2568" width="13.28515625" style="67" customWidth="1"/>
    <col min="2569" max="2569" width="9.28515625" style="67" customWidth="1"/>
    <col min="2570" max="2570" width="11.7109375" style="67" customWidth="1"/>
    <col min="2571" max="2571" width="8.5703125" style="67" customWidth="1"/>
    <col min="2572" max="2572" width="13.28515625" style="67" customWidth="1"/>
    <col min="2573" max="2816" width="9.140625" style="67"/>
    <col min="2817" max="2817" width="14.7109375" style="67" customWidth="1"/>
    <col min="2818" max="2818" width="14.5703125" style="67" customWidth="1"/>
    <col min="2819" max="2819" width="16.5703125" style="67" customWidth="1"/>
    <col min="2820" max="2820" width="12.5703125" style="67" customWidth="1"/>
    <col min="2821" max="2821" width="10.140625" style="67" customWidth="1"/>
    <col min="2822" max="2822" width="11.7109375" style="67" customWidth="1"/>
    <col min="2823" max="2823" width="10.5703125" style="67" customWidth="1"/>
    <col min="2824" max="2824" width="13.28515625" style="67" customWidth="1"/>
    <col min="2825" max="2825" width="9.28515625" style="67" customWidth="1"/>
    <col min="2826" max="2826" width="11.7109375" style="67" customWidth="1"/>
    <col min="2827" max="2827" width="8.5703125" style="67" customWidth="1"/>
    <col min="2828" max="2828" width="13.28515625" style="67" customWidth="1"/>
    <col min="2829" max="3072" width="9.140625" style="67"/>
    <col min="3073" max="3073" width="14.7109375" style="67" customWidth="1"/>
    <col min="3074" max="3074" width="14.5703125" style="67" customWidth="1"/>
    <col min="3075" max="3075" width="16.5703125" style="67" customWidth="1"/>
    <col min="3076" max="3076" width="12.5703125" style="67" customWidth="1"/>
    <col min="3077" max="3077" width="10.140625" style="67" customWidth="1"/>
    <col min="3078" max="3078" width="11.7109375" style="67" customWidth="1"/>
    <col min="3079" max="3079" width="10.5703125" style="67" customWidth="1"/>
    <col min="3080" max="3080" width="13.28515625" style="67" customWidth="1"/>
    <col min="3081" max="3081" width="9.28515625" style="67" customWidth="1"/>
    <col min="3082" max="3082" width="11.7109375" style="67" customWidth="1"/>
    <col min="3083" max="3083" width="8.5703125" style="67" customWidth="1"/>
    <col min="3084" max="3084" width="13.28515625" style="67" customWidth="1"/>
    <col min="3085" max="3328" width="9.140625" style="67"/>
    <col min="3329" max="3329" width="14.7109375" style="67" customWidth="1"/>
    <col min="3330" max="3330" width="14.5703125" style="67" customWidth="1"/>
    <col min="3331" max="3331" width="16.5703125" style="67" customWidth="1"/>
    <col min="3332" max="3332" width="12.5703125" style="67" customWidth="1"/>
    <col min="3333" max="3333" width="10.140625" style="67" customWidth="1"/>
    <col min="3334" max="3334" width="11.7109375" style="67" customWidth="1"/>
    <col min="3335" max="3335" width="10.5703125" style="67" customWidth="1"/>
    <col min="3336" max="3336" width="13.28515625" style="67" customWidth="1"/>
    <col min="3337" max="3337" width="9.28515625" style="67" customWidth="1"/>
    <col min="3338" max="3338" width="11.7109375" style="67" customWidth="1"/>
    <col min="3339" max="3339" width="8.5703125" style="67" customWidth="1"/>
    <col min="3340" max="3340" width="13.28515625" style="67" customWidth="1"/>
    <col min="3341" max="3584" width="9.140625" style="67"/>
    <col min="3585" max="3585" width="14.7109375" style="67" customWidth="1"/>
    <col min="3586" max="3586" width="14.5703125" style="67" customWidth="1"/>
    <col min="3587" max="3587" width="16.5703125" style="67" customWidth="1"/>
    <col min="3588" max="3588" width="12.5703125" style="67" customWidth="1"/>
    <col min="3589" max="3589" width="10.140625" style="67" customWidth="1"/>
    <col min="3590" max="3590" width="11.7109375" style="67" customWidth="1"/>
    <col min="3591" max="3591" width="10.5703125" style="67" customWidth="1"/>
    <col min="3592" max="3592" width="13.28515625" style="67" customWidth="1"/>
    <col min="3593" max="3593" width="9.28515625" style="67" customWidth="1"/>
    <col min="3594" max="3594" width="11.7109375" style="67" customWidth="1"/>
    <col min="3595" max="3595" width="8.5703125" style="67" customWidth="1"/>
    <col min="3596" max="3596" width="13.28515625" style="67" customWidth="1"/>
    <col min="3597" max="3840" width="9.140625" style="67"/>
    <col min="3841" max="3841" width="14.7109375" style="67" customWidth="1"/>
    <col min="3842" max="3842" width="14.5703125" style="67" customWidth="1"/>
    <col min="3843" max="3843" width="16.5703125" style="67" customWidth="1"/>
    <col min="3844" max="3844" width="12.5703125" style="67" customWidth="1"/>
    <col min="3845" max="3845" width="10.140625" style="67" customWidth="1"/>
    <col min="3846" max="3846" width="11.7109375" style="67" customWidth="1"/>
    <col min="3847" max="3847" width="10.5703125" style="67" customWidth="1"/>
    <col min="3848" max="3848" width="13.28515625" style="67" customWidth="1"/>
    <col min="3849" max="3849" width="9.28515625" style="67" customWidth="1"/>
    <col min="3850" max="3850" width="11.7109375" style="67" customWidth="1"/>
    <col min="3851" max="3851" width="8.5703125" style="67" customWidth="1"/>
    <col min="3852" max="3852" width="13.28515625" style="67" customWidth="1"/>
    <col min="3853" max="4096" width="9.140625" style="67"/>
    <col min="4097" max="4097" width="14.7109375" style="67" customWidth="1"/>
    <col min="4098" max="4098" width="14.5703125" style="67" customWidth="1"/>
    <col min="4099" max="4099" width="16.5703125" style="67" customWidth="1"/>
    <col min="4100" max="4100" width="12.5703125" style="67" customWidth="1"/>
    <col min="4101" max="4101" width="10.140625" style="67" customWidth="1"/>
    <col min="4102" max="4102" width="11.7109375" style="67" customWidth="1"/>
    <col min="4103" max="4103" width="10.5703125" style="67" customWidth="1"/>
    <col min="4104" max="4104" width="13.28515625" style="67" customWidth="1"/>
    <col min="4105" max="4105" width="9.28515625" style="67" customWidth="1"/>
    <col min="4106" max="4106" width="11.7109375" style="67" customWidth="1"/>
    <col min="4107" max="4107" width="8.5703125" style="67" customWidth="1"/>
    <col min="4108" max="4108" width="13.28515625" style="67" customWidth="1"/>
    <col min="4109" max="4352" width="9.140625" style="67"/>
    <col min="4353" max="4353" width="14.7109375" style="67" customWidth="1"/>
    <col min="4354" max="4354" width="14.5703125" style="67" customWidth="1"/>
    <col min="4355" max="4355" width="16.5703125" style="67" customWidth="1"/>
    <col min="4356" max="4356" width="12.5703125" style="67" customWidth="1"/>
    <col min="4357" max="4357" width="10.140625" style="67" customWidth="1"/>
    <col min="4358" max="4358" width="11.7109375" style="67" customWidth="1"/>
    <col min="4359" max="4359" width="10.5703125" style="67" customWidth="1"/>
    <col min="4360" max="4360" width="13.28515625" style="67" customWidth="1"/>
    <col min="4361" max="4361" width="9.28515625" style="67" customWidth="1"/>
    <col min="4362" max="4362" width="11.7109375" style="67" customWidth="1"/>
    <col min="4363" max="4363" width="8.5703125" style="67" customWidth="1"/>
    <col min="4364" max="4364" width="13.28515625" style="67" customWidth="1"/>
    <col min="4365" max="4608" width="9.140625" style="67"/>
    <col min="4609" max="4609" width="14.7109375" style="67" customWidth="1"/>
    <col min="4610" max="4610" width="14.5703125" style="67" customWidth="1"/>
    <col min="4611" max="4611" width="16.5703125" style="67" customWidth="1"/>
    <col min="4612" max="4612" width="12.5703125" style="67" customWidth="1"/>
    <col min="4613" max="4613" width="10.140625" style="67" customWidth="1"/>
    <col min="4614" max="4614" width="11.7109375" style="67" customWidth="1"/>
    <col min="4615" max="4615" width="10.5703125" style="67" customWidth="1"/>
    <col min="4616" max="4616" width="13.28515625" style="67" customWidth="1"/>
    <col min="4617" max="4617" width="9.28515625" style="67" customWidth="1"/>
    <col min="4618" max="4618" width="11.7109375" style="67" customWidth="1"/>
    <col min="4619" max="4619" width="8.5703125" style="67" customWidth="1"/>
    <col min="4620" max="4620" width="13.28515625" style="67" customWidth="1"/>
    <col min="4621" max="4864" width="9.140625" style="67"/>
    <col min="4865" max="4865" width="14.7109375" style="67" customWidth="1"/>
    <col min="4866" max="4866" width="14.5703125" style="67" customWidth="1"/>
    <col min="4867" max="4867" width="16.5703125" style="67" customWidth="1"/>
    <col min="4868" max="4868" width="12.5703125" style="67" customWidth="1"/>
    <col min="4869" max="4869" width="10.140625" style="67" customWidth="1"/>
    <col min="4870" max="4870" width="11.7109375" style="67" customWidth="1"/>
    <col min="4871" max="4871" width="10.5703125" style="67" customWidth="1"/>
    <col min="4872" max="4872" width="13.28515625" style="67" customWidth="1"/>
    <col min="4873" max="4873" width="9.28515625" style="67" customWidth="1"/>
    <col min="4874" max="4874" width="11.7109375" style="67" customWidth="1"/>
    <col min="4875" max="4875" width="8.5703125" style="67" customWidth="1"/>
    <col min="4876" max="4876" width="13.28515625" style="67" customWidth="1"/>
    <col min="4877" max="5120" width="9.140625" style="67"/>
    <col min="5121" max="5121" width="14.7109375" style="67" customWidth="1"/>
    <col min="5122" max="5122" width="14.5703125" style="67" customWidth="1"/>
    <col min="5123" max="5123" width="16.5703125" style="67" customWidth="1"/>
    <col min="5124" max="5124" width="12.5703125" style="67" customWidth="1"/>
    <col min="5125" max="5125" width="10.140625" style="67" customWidth="1"/>
    <col min="5126" max="5126" width="11.7109375" style="67" customWidth="1"/>
    <col min="5127" max="5127" width="10.5703125" style="67" customWidth="1"/>
    <col min="5128" max="5128" width="13.28515625" style="67" customWidth="1"/>
    <col min="5129" max="5129" width="9.28515625" style="67" customWidth="1"/>
    <col min="5130" max="5130" width="11.7109375" style="67" customWidth="1"/>
    <col min="5131" max="5131" width="8.5703125" style="67" customWidth="1"/>
    <col min="5132" max="5132" width="13.28515625" style="67" customWidth="1"/>
    <col min="5133" max="5376" width="9.140625" style="67"/>
    <col min="5377" max="5377" width="14.7109375" style="67" customWidth="1"/>
    <col min="5378" max="5378" width="14.5703125" style="67" customWidth="1"/>
    <col min="5379" max="5379" width="16.5703125" style="67" customWidth="1"/>
    <col min="5380" max="5380" width="12.5703125" style="67" customWidth="1"/>
    <col min="5381" max="5381" width="10.140625" style="67" customWidth="1"/>
    <col min="5382" max="5382" width="11.7109375" style="67" customWidth="1"/>
    <col min="5383" max="5383" width="10.5703125" style="67" customWidth="1"/>
    <col min="5384" max="5384" width="13.28515625" style="67" customWidth="1"/>
    <col min="5385" max="5385" width="9.28515625" style="67" customWidth="1"/>
    <col min="5386" max="5386" width="11.7109375" style="67" customWidth="1"/>
    <col min="5387" max="5387" width="8.5703125" style="67" customWidth="1"/>
    <col min="5388" max="5388" width="13.28515625" style="67" customWidth="1"/>
    <col min="5389" max="5632" width="9.140625" style="67"/>
    <col min="5633" max="5633" width="14.7109375" style="67" customWidth="1"/>
    <col min="5634" max="5634" width="14.5703125" style="67" customWidth="1"/>
    <col min="5635" max="5635" width="16.5703125" style="67" customWidth="1"/>
    <col min="5636" max="5636" width="12.5703125" style="67" customWidth="1"/>
    <col min="5637" max="5637" width="10.140625" style="67" customWidth="1"/>
    <col min="5638" max="5638" width="11.7109375" style="67" customWidth="1"/>
    <col min="5639" max="5639" width="10.5703125" style="67" customWidth="1"/>
    <col min="5640" max="5640" width="13.28515625" style="67" customWidth="1"/>
    <col min="5641" max="5641" width="9.28515625" style="67" customWidth="1"/>
    <col min="5642" max="5642" width="11.7109375" style="67" customWidth="1"/>
    <col min="5643" max="5643" width="8.5703125" style="67" customWidth="1"/>
    <col min="5644" max="5644" width="13.28515625" style="67" customWidth="1"/>
    <col min="5645" max="5888" width="9.140625" style="67"/>
    <col min="5889" max="5889" width="14.7109375" style="67" customWidth="1"/>
    <col min="5890" max="5890" width="14.5703125" style="67" customWidth="1"/>
    <col min="5891" max="5891" width="16.5703125" style="67" customWidth="1"/>
    <col min="5892" max="5892" width="12.5703125" style="67" customWidth="1"/>
    <col min="5893" max="5893" width="10.140625" style="67" customWidth="1"/>
    <col min="5894" max="5894" width="11.7109375" style="67" customWidth="1"/>
    <col min="5895" max="5895" width="10.5703125" style="67" customWidth="1"/>
    <col min="5896" max="5896" width="13.28515625" style="67" customWidth="1"/>
    <col min="5897" max="5897" width="9.28515625" style="67" customWidth="1"/>
    <col min="5898" max="5898" width="11.7109375" style="67" customWidth="1"/>
    <col min="5899" max="5899" width="8.5703125" style="67" customWidth="1"/>
    <col min="5900" max="5900" width="13.28515625" style="67" customWidth="1"/>
    <col min="5901" max="6144" width="9.140625" style="67"/>
    <col min="6145" max="6145" width="14.7109375" style="67" customWidth="1"/>
    <col min="6146" max="6146" width="14.5703125" style="67" customWidth="1"/>
    <col min="6147" max="6147" width="16.5703125" style="67" customWidth="1"/>
    <col min="6148" max="6148" width="12.5703125" style="67" customWidth="1"/>
    <col min="6149" max="6149" width="10.140625" style="67" customWidth="1"/>
    <col min="6150" max="6150" width="11.7109375" style="67" customWidth="1"/>
    <col min="6151" max="6151" width="10.5703125" style="67" customWidth="1"/>
    <col min="6152" max="6152" width="13.28515625" style="67" customWidth="1"/>
    <col min="6153" max="6153" width="9.28515625" style="67" customWidth="1"/>
    <col min="6154" max="6154" width="11.7109375" style="67" customWidth="1"/>
    <col min="6155" max="6155" width="8.5703125" style="67" customWidth="1"/>
    <col min="6156" max="6156" width="13.28515625" style="67" customWidth="1"/>
    <col min="6157" max="6400" width="9.140625" style="67"/>
    <col min="6401" max="6401" width="14.7109375" style="67" customWidth="1"/>
    <col min="6402" max="6402" width="14.5703125" style="67" customWidth="1"/>
    <col min="6403" max="6403" width="16.5703125" style="67" customWidth="1"/>
    <col min="6404" max="6404" width="12.5703125" style="67" customWidth="1"/>
    <col min="6405" max="6405" width="10.140625" style="67" customWidth="1"/>
    <col min="6406" max="6406" width="11.7109375" style="67" customWidth="1"/>
    <col min="6407" max="6407" width="10.5703125" style="67" customWidth="1"/>
    <col min="6408" max="6408" width="13.28515625" style="67" customWidth="1"/>
    <col min="6409" max="6409" width="9.28515625" style="67" customWidth="1"/>
    <col min="6410" max="6410" width="11.7109375" style="67" customWidth="1"/>
    <col min="6411" max="6411" width="8.5703125" style="67" customWidth="1"/>
    <col min="6412" max="6412" width="13.28515625" style="67" customWidth="1"/>
    <col min="6413" max="6656" width="9.140625" style="67"/>
    <col min="6657" max="6657" width="14.7109375" style="67" customWidth="1"/>
    <col min="6658" max="6658" width="14.5703125" style="67" customWidth="1"/>
    <col min="6659" max="6659" width="16.5703125" style="67" customWidth="1"/>
    <col min="6660" max="6660" width="12.5703125" style="67" customWidth="1"/>
    <col min="6661" max="6661" width="10.140625" style="67" customWidth="1"/>
    <col min="6662" max="6662" width="11.7109375" style="67" customWidth="1"/>
    <col min="6663" max="6663" width="10.5703125" style="67" customWidth="1"/>
    <col min="6664" max="6664" width="13.28515625" style="67" customWidth="1"/>
    <col min="6665" max="6665" width="9.28515625" style="67" customWidth="1"/>
    <col min="6666" max="6666" width="11.7109375" style="67" customWidth="1"/>
    <col min="6667" max="6667" width="8.5703125" style="67" customWidth="1"/>
    <col min="6668" max="6668" width="13.28515625" style="67" customWidth="1"/>
    <col min="6669" max="6912" width="9.140625" style="67"/>
    <col min="6913" max="6913" width="14.7109375" style="67" customWidth="1"/>
    <col min="6914" max="6914" width="14.5703125" style="67" customWidth="1"/>
    <col min="6915" max="6915" width="16.5703125" style="67" customWidth="1"/>
    <col min="6916" max="6916" width="12.5703125" style="67" customWidth="1"/>
    <col min="6917" max="6917" width="10.140625" style="67" customWidth="1"/>
    <col min="6918" max="6918" width="11.7109375" style="67" customWidth="1"/>
    <col min="6919" max="6919" width="10.5703125" style="67" customWidth="1"/>
    <col min="6920" max="6920" width="13.28515625" style="67" customWidth="1"/>
    <col min="6921" max="6921" width="9.28515625" style="67" customWidth="1"/>
    <col min="6922" max="6922" width="11.7109375" style="67" customWidth="1"/>
    <col min="6923" max="6923" width="8.5703125" style="67" customWidth="1"/>
    <col min="6924" max="6924" width="13.28515625" style="67" customWidth="1"/>
    <col min="6925" max="7168" width="9.140625" style="67"/>
    <col min="7169" max="7169" width="14.7109375" style="67" customWidth="1"/>
    <col min="7170" max="7170" width="14.5703125" style="67" customWidth="1"/>
    <col min="7171" max="7171" width="16.5703125" style="67" customWidth="1"/>
    <col min="7172" max="7172" width="12.5703125" style="67" customWidth="1"/>
    <col min="7173" max="7173" width="10.140625" style="67" customWidth="1"/>
    <col min="7174" max="7174" width="11.7109375" style="67" customWidth="1"/>
    <col min="7175" max="7175" width="10.5703125" style="67" customWidth="1"/>
    <col min="7176" max="7176" width="13.28515625" style="67" customWidth="1"/>
    <col min="7177" max="7177" width="9.28515625" style="67" customWidth="1"/>
    <col min="7178" max="7178" width="11.7109375" style="67" customWidth="1"/>
    <col min="7179" max="7179" width="8.5703125" style="67" customWidth="1"/>
    <col min="7180" max="7180" width="13.28515625" style="67" customWidth="1"/>
    <col min="7181" max="7424" width="9.140625" style="67"/>
    <col min="7425" max="7425" width="14.7109375" style="67" customWidth="1"/>
    <col min="7426" max="7426" width="14.5703125" style="67" customWidth="1"/>
    <col min="7427" max="7427" width="16.5703125" style="67" customWidth="1"/>
    <col min="7428" max="7428" width="12.5703125" style="67" customWidth="1"/>
    <col min="7429" max="7429" width="10.140625" style="67" customWidth="1"/>
    <col min="7430" max="7430" width="11.7109375" style="67" customWidth="1"/>
    <col min="7431" max="7431" width="10.5703125" style="67" customWidth="1"/>
    <col min="7432" max="7432" width="13.28515625" style="67" customWidth="1"/>
    <col min="7433" max="7433" width="9.28515625" style="67" customWidth="1"/>
    <col min="7434" max="7434" width="11.7109375" style="67" customWidth="1"/>
    <col min="7435" max="7435" width="8.5703125" style="67" customWidth="1"/>
    <col min="7436" max="7436" width="13.28515625" style="67" customWidth="1"/>
    <col min="7437" max="7680" width="9.140625" style="67"/>
    <col min="7681" max="7681" width="14.7109375" style="67" customWidth="1"/>
    <col min="7682" max="7682" width="14.5703125" style="67" customWidth="1"/>
    <col min="7683" max="7683" width="16.5703125" style="67" customWidth="1"/>
    <col min="7684" max="7684" width="12.5703125" style="67" customWidth="1"/>
    <col min="7685" max="7685" width="10.140625" style="67" customWidth="1"/>
    <col min="7686" max="7686" width="11.7109375" style="67" customWidth="1"/>
    <col min="7687" max="7687" width="10.5703125" style="67" customWidth="1"/>
    <col min="7688" max="7688" width="13.28515625" style="67" customWidth="1"/>
    <col min="7689" max="7689" width="9.28515625" style="67" customWidth="1"/>
    <col min="7690" max="7690" width="11.7109375" style="67" customWidth="1"/>
    <col min="7691" max="7691" width="8.5703125" style="67" customWidth="1"/>
    <col min="7692" max="7692" width="13.28515625" style="67" customWidth="1"/>
    <col min="7693" max="7936" width="9.140625" style="67"/>
    <col min="7937" max="7937" width="14.7109375" style="67" customWidth="1"/>
    <col min="7938" max="7938" width="14.5703125" style="67" customWidth="1"/>
    <col min="7939" max="7939" width="16.5703125" style="67" customWidth="1"/>
    <col min="7940" max="7940" width="12.5703125" style="67" customWidth="1"/>
    <col min="7941" max="7941" width="10.140625" style="67" customWidth="1"/>
    <col min="7942" max="7942" width="11.7109375" style="67" customWidth="1"/>
    <col min="7943" max="7943" width="10.5703125" style="67" customWidth="1"/>
    <col min="7944" max="7944" width="13.28515625" style="67" customWidth="1"/>
    <col min="7945" max="7945" width="9.28515625" style="67" customWidth="1"/>
    <col min="7946" max="7946" width="11.7109375" style="67" customWidth="1"/>
    <col min="7947" max="7947" width="8.5703125" style="67" customWidth="1"/>
    <col min="7948" max="7948" width="13.28515625" style="67" customWidth="1"/>
    <col min="7949" max="8192" width="9.140625" style="67"/>
    <col min="8193" max="8193" width="14.7109375" style="67" customWidth="1"/>
    <col min="8194" max="8194" width="14.5703125" style="67" customWidth="1"/>
    <col min="8195" max="8195" width="16.5703125" style="67" customWidth="1"/>
    <col min="8196" max="8196" width="12.5703125" style="67" customWidth="1"/>
    <col min="8197" max="8197" width="10.140625" style="67" customWidth="1"/>
    <col min="8198" max="8198" width="11.7109375" style="67" customWidth="1"/>
    <col min="8199" max="8199" width="10.5703125" style="67" customWidth="1"/>
    <col min="8200" max="8200" width="13.28515625" style="67" customWidth="1"/>
    <col min="8201" max="8201" width="9.28515625" style="67" customWidth="1"/>
    <col min="8202" max="8202" width="11.7109375" style="67" customWidth="1"/>
    <col min="8203" max="8203" width="8.5703125" style="67" customWidth="1"/>
    <col min="8204" max="8204" width="13.28515625" style="67" customWidth="1"/>
    <col min="8205" max="8448" width="9.140625" style="67"/>
    <col min="8449" max="8449" width="14.7109375" style="67" customWidth="1"/>
    <col min="8450" max="8450" width="14.5703125" style="67" customWidth="1"/>
    <col min="8451" max="8451" width="16.5703125" style="67" customWidth="1"/>
    <col min="8452" max="8452" width="12.5703125" style="67" customWidth="1"/>
    <col min="8453" max="8453" width="10.140625" style="67" customWidth="1"/>
    <col min="8454" max="8454" width="11.7109375" style="67" customWidth="1"/>
    <col min="8455" max="8455" width="10.5703125" style="67" customWidth="1"/>
    <col min="8456" max="8456" width="13.28515625" style="67" customWidth="1"/>
    <col min="8457" max="8457" width="9.28515625" style="67" customWidth="1"/>
    <col min="8458" max="8458" width="11.7109375" style="67" customWidth="1"/>
    <col min="8459" max="8459" width="8.5703125" style="67" customWidth="1"/>
    <col min="8460" max="8460" width="13.28515625" style="67" customWidth="1"/>
    <col min="8461" max="8704" width="9.140625" style="67"/>
    <col min="8705" max="8705" width="14.7109375" style="67" customWidth="1"/>
    <col min="8706" max="8706" width="14.5703125" style="67" customWidth="1"/>
    <col min="8707" max="8707" width="16.5703125" style="67" customWidth="1"/>
    <col min="8708" max="8708" width="12.5703125" style="67" customWidth="1"/>
    <col min="8709" max="8709" width="10.140625" style="67" customWidth="1"/>
    <col min="8710" max="8710" width="11.7109375" style="67" customWidth="1"/>
    <col min="8711" max="8711" width="10.5703125" style="67" customWidth="1"/>
    <col min="8712" max="8712" width="13.28515625" style="67" customWidth="1"/>
    <col min="8713" max="8713" width="9.28515625" style="67" customWidth="1"/>
    <col min="8714" max="8714" width="11.7109375" style="67" customWidth="1"/>
    <col min="8715" max="8715" width="8.5703125" style="67" customWidth="1"/>
    <col min="8716" max="8716" width="13.28515625" style="67" customWidth="1"/>
    <col min="8717" max="8960" width="9.140625" style="67"/>
    <col min="8961" max="8961" width="14.7109375" style="67" customWidth="1"/>
    <col min="8962" max="8962" width="14.5703125" style="67" customWidth="1"/>
    <col min="8963" max="8963" width="16.5703125" style="67" customWidth="1"/>
    <col min="8964" max="8964" width="12.5703125" style="67" customWidth="1"/>
    <col min="8965" max="8965" width="10.140625" style="67" customWidth="1"/>
    <col min="8966" max="8966" width="11.7109375" style="67" customWidth="1"/>
    <col min="8967" max="8967" width="10.5703125" style="67" customWidth="1"/>
    <col min="8968" max="8968" width="13.28515625" style="67" customWidth="1"/>
    <col min="8969" max="8969" width="9.28515625" style="67" customWidth="1"/>
    <col min="8970" max="8970" width="11.7109375" style="67" customWidth="1"/>
    <col min="8971" max="8971" width="8.5703125" style="67" customWidth="1"/>
    <col min="8972" max="8972" width="13.28515625" style="67" customWidth="1"/>
    <col min="8973" max="9216" width="9.140625" style="67"/>
    <col min="9217" max="9217" width="14.7109375" style="67" customWidth="1"/>
    <col min="9218" max="9218" width="14.5703125" style="67" customWidth="1"/>
    <col min="9219" max="9219" width="16.5703125" style="67" customWidth="1"/>
    <col min="9220" max="9220" width="12.5703125" style="67" customWidth="1"/>
    <col min="9221" max="9221" width="10.140625" style="67" customWidth="1"/>
    <col min="9222" max="9222" width="11.7109375" style="67" customWidth="1"/>
    <col min="9223" max="9223" width="10.5703125" style="67" customWidth="1"/>
    <col min="9224" max="9224" width="13.28515625" style="67" customWidth="1"/>
    <col min="9225" max="9225" width="9.28515625" style="67" customWidth="1"/>
    <col min="9226" max="9226" width="11.7109375" style="67" customWidth="1"/>
    <col min="9227" max="9227" width="8.5703125" style="67" customWidth="1"/>
    <col min="9228" max="9228" width="13.28515625" style="67" customWidth="1"/>
    <col min="9229" max="9472" width="9.140625" style="67"/>
    <col min="9473" max="9473" width="14.7109375" style="67" customWidth="1"/>
    <col min="9474" max="9474" width="14.5703125" style="67" customWidth="1"/>
    <col min="9475" max="9475" width="16.5703125" style="67" customWidth="1"/>
    <col min="9476" max="9476" width="12.5703125" style="67" customWidth="1"/>
    <col min="9477" max="9477" width="10.140625" style="67" customWidth="1"/>
    <col min="9478" max="9478" width="11.7109375" style="67" customWidth="1"/>
    <col min="9479" max="9479" width="10.5703125" style="67" customWidth="1"/>
    <col min="9480" max="9480" width="13.28515625" style="67" customWidth="1"/>
    <col min="9481" max="9481" width="9.28515625" style="67" customWidth="1"/>
    <col min="9482" max="9482" width="11.7109375" style="67" customWidth="1"/>
    <col min="9483" max="9483" width="8.5703125" style="67" customWidth="1"/>
    <col min="9484" max="9484" width="13.28515625" style="67" customWidth="1"/>
    <col min="9485" max="9728" width="9.140625" style="67"/>
    <col min="9729" max="9729" width="14.7109375" style="67" customWidth="1"/>
    <col min="9730" max="9730" width="14.5703125" style="67" customWidth="1"/>
    <col min="9731" max="9731" width="16.5703125" style="67" customWidth="1"/>
    <col min="9732" max="9732" width="12.5703125" style="67" customWidth="1"/>
    <col min="9733" max="9733" width="10.140625" style="67" customWidth="1"/>
    <col min="9734" max="9734" width="11.7109375" style="67" customWidth="1"/>
    <col min="9735" max="9735" width="10.5703125" style="67" customWidth="1"/>
    <col min="9736" max="9736" width="13.28515625" style="67" customWidth="1"/>
    <col min="9737" max="9737" width="9.28515625" style="67" customWidth="1"/>
    <col min="9738" max="9738" width="11.7109375" style="67" customWidth="1"/>
    <col min="9739" max="9739" width="8.5703125" style="67" customWidth="1"/>
    <col min="9740" max="9740" width="13.28515625" style="67" customWidth="1"/>
    <col min="9741" max="9984" width="9.140625" style="67"/>
    <col min="9985" max="9985" width="14.7109375" style="67" customWidth="1"/>
    <col min="9986" max="9986" width="14.5703125" style="67" customWidth="1"/>
    <col min="9987" max="9987" width="16.5703125" style="67" customWidth="1"/>
    <col min="9988" max="9988" width="12.5703125" style="67" customWidth="1"/>
    <col min="9989" max="9989" width="10.140625" style="67" customWidth="1"/>
    <col min="9990" max="9990" width="11.7109375" style="67" customWidth="1"/>
    <col min="9991" max="9991" width="10.5703125" style="67" customWidth="1"/>
    <col min="9992" max="9992" width="13.28515625" style="67" customWidth="1"/>
    <col min="9993" max="9993" width="9.28515625" style="67" customWidth="1"/>
    <col min="9994" max="9994" width="11.7109375" style="67" customWidth="1"/>
    <col min="9995" max="9995" width="8.5703125" style="67" customWidth="1"/>
    <col min="9996" max="9996" width="13.28515625" style="67" customWidth="1"/>
    <col min="9997" max="10240" width="9.140625" style="67"/>
    <col min="10241" max="10241" width="14.7109375" style="67" customWidth="1"/>
    <col min="10242" max="10242" width="14.5703125" style="67" customWidth="1"/>
    <col min="10243" max="10243" width="16.5703125" style="67" customWidth="1"/>
    <col min="10244" max="10244" width="12.5703125" style="67" customWidth="1"/>
    <col min="10245" max="10245" width="10.140625" style="67" customWidth="1"/>
    <col min="10246" max="10246" width="11.7109375" style="67" customWidth="1"/>
    <col min="10247" max="10247" width="10.5703125" style="67" customWidth="1"/>
    <col min="10248" max="10248" width="13.28515625" style="67" customWidth="1"/>
    <col min="10249" max="10249" width="9.28515625" style="67" customWidth="1"/>
    <col min="10250" max="10250" width="11.7109375" style="67" customWidth="1"/>
    <col min="10251" max="10251" width="8.5703125" style="67" customWidth="1"/>
    <col min="10252" max="10252" width="13.28515625" style="67" customWidth="1"/>
    <col min="10253" max="10496" width="9.140625" style="67"/>
    <col min="10497" max="10497" width="14.7109375" style="67" customWidth="1"/>
    <col min="10498" max="10498" width="14.5703125" style="67" customWidth="1"/>
    <col min="10499" max="10499" width="16.5703125" style="67" customWidth="1"/>
    <col min="10500" max="10500" width="12.5703125" style="67" customWidth="1"/>
    <col min="10501" max="10501" width="10.140625" style="67" customWidth="1"/>
    <col min="10502" max="10502" width="11.7109375" style="67" customWidth="1"/>
    <col min="10503" max="10503" width="10.5703125" style="67" customWidth="1"/>
    <col min="10504" max="10504" width="13.28515625" style="67" customWidth="1"/>
    <col min="10505" max="10505" width="9.28515625" style="67" customWidth="1"/>
    <col min="10506" max="10506" width="11.7109375" style="67" customWidth="1"/>
    <col min="10507" max="10507" width="8.5703125" style="67" customWidth="1"/>
    <col min="10508" max="10508" width="13.28515625" style="67" customWidth="1"/>
    <col min="10509" max="10752" width="9.140625" style="67"/>
    <col min="10753" max="10753" width="14.7109375" style="67" customWidth="1"/>
    <col min="10754" max="10754" width="14.5703125" style="67" customWidth="1"/>
    <col min="10755" max="10755" width="16.5703125" style="67" customWidth="1"/>
    <col min="10756" max="10756" width="12.5703125" style="67" customWidth="1"/>
    <col min="10757" max="10757" width="10.140625" style="67" customWidth="1"/>
    <col min="10758" max="10758" width="11.7109375" style="67" customWidth="1"/>
    <col min="10759" max="10759" width="10.5703125" style="67" customWidth="1"/>
    <col min="10760" max="10760" width="13.28515625" style="67" customWidth="1"/>
    <col min="10761" max="10761" width="9.28515625" style="67" customWidth="1"/>
    <col min="10762" max="10762" width="11.7109375" style="67" customWidth="1"/>
    <col min="10763" max="10763" width="8.5703125" style="67" customWidth="1"/>
    <col min="10764" max="10764" width="13.28515625" style="67" customWidth="1"/>
    <col min="10765" max="11008" width="9.140625" style="67"/>
    <col min="11009" max="11009" width="14.7109375" style="67" customWidth="1"/>
    <col min="11010" max="11010" width="14.5703125" style="67" customWidth="1"/>
    <col min="11011" max="11011" width="16.5703125" style="67" customWidth="1"/>
    <col min="11012" max="11012" width="12.5703125" style="67" customWidth="1"/>
    <col min="11013" max="11013" width="10.140625" style="67" customWidth="1"/>
    <col min="11014" max="11014" width="11.7109375" style="67" customWidth="1"/>
    <col min="11015" max="11015" width="10.5703125" style="67" customWidth="1"/>
    <col min="11016" max="11016" width="13.28515625" style="67" customWidth="1"/>
    <col min="11017" max="11017" width="9.28515625" style="67" customWidth="1"/>
    <col min="11018" max="11018" width="11.7109375" style="67" customWidth="1"/>
    <col min="11019" max="11019" width="8.5703125" style="67" customWidth="1"/>
    <col min="11020" max="11020" width="13.28515625" style="67" customWidth="1"/>
    <col min="11021" max="11264" width="9.140625" style="67"/>
    <col min="11265" max="11265" width="14.7109375" style="67" customWidth="1"/>
    <col min="11266" max="11266" width="14.5703125" style="67" customWidth="1"/>
    <col min="11267" max="11267" width="16.5703125" style="67" customWidth="1"/>
    <col min="11268" max="11268" width="12.5703125" style="67" customWidth="1"/>
    <col min="11269" max="11269" width="10.140625" style="67" customWidth="1"/>
    <col min="11270" max="11270" width="11.7109375" style="67" customWidth="1"/>
    <col min="11271" max="11271" width="10.5703125" style="67" customWidth="1"/>
    <col min="11272" max="11272" width="13.28515625" style="67" customWidth="1"/>
    <col min="11273" max="11273" width="9.28515625" style="67" customWidth="1"/>
    <col min="11274" max="11274" width="11.7109375" style="67" customWidth="1"/>
    <col min="11275" max="11275" width="8.5703125" style="67" customWidth="1"/>
    <col min="11276" max="11276" width="13.28515625" style="67" customWidth="1"/>
    <col min="11277" max="11520" width="9.140625" style="67"/>
    <col min="11521" max="11521" width="14.7109375" style="67" customWidth="1"/>
    <col min="11522" max="11522" width="14.5703125" style="67" customWidth="1"/>
    <col min="11523" max="11523" width="16.5703125" style="67" customWidth="1"/>
    <col min="11524" max="11524" width="12.5703125" style="67" customWidth="1"/>
    <col min="11525" max="11525" width="10.140625" style="67" customWidth="1"/>
    <col min="11526" max="11526" width="11.7109375" style="67" customWidth="1"/>
    <col min="11527" max="11527" width="10.5703125" style="67" customWidth="1"/>
    <col min="11528" max="11528" width="13.28515625" style="67" customWidth="1"/>
    <col min="11529" max="11529" width="9.28515625" style="67" customWidth="1"/>
    <col min="11530" max="11530" width="11.7109375" style="67" customWidth="1"/>
    <col min="11531" max="11531" width="8.5703125" style="67" customWidth="1"/>
    <col min="11532" max="11532" width="13.28515625" style="67" customWidth="1"/>
    <col min="11533" max="11776" width="9.140625" style="67"/>
    <col min="11777" max="11777" width="14.7109375" style="67" customWidth="1"/>
    <col min="11778" max="11778" width="14.5703125" style="67" customWidth="1"/>
    <col min="11779" max="11779" width="16.5703125" style="67" customWidth="1"/>
    <col min="11780" max="11780" width="12.5703125" style="67" customWidth="1"/>
    <col min="11781" max="11781" width="10.140625" style="67" customWidth="1"/>
    <col min="11782" max="11782" width="11.7109375" style="67" customWidth="1"/>
    <col min="11783" max="11783" width="10.5703125" style="67" customWidth="1"/>
    <col min="11784" max="11784" width="13.28515625" style="67" customWidth="1"/>
    <col min="11785" max="11785" width="9.28515625" style="67" customWidth="1"/>
    <col min="11786" max="11786" width="11.7109375" style="67" customWidth="1"/>
    <col min="11787" max="11787" width="8.5703125" style="67" customWidth="1"/>
    <col min="11788" max="11788" width="13.28515625" style="67" customWidth="1"/>
    <col min="11789" max="12032" width="9.140625" style="67"/>
    <col min="12033" max="12033" width="14.7109375" style="67" customWidth="1"/>
    <col min="12034" max="12034" width="14.5703125" style="67" customWidth="1"/>
    <col min="12035" max="12035" width="16.5703125" style="67" customWidth="1"/>
    <col min="12036" max="12036" width="12.5703125" style="67" customWidth="1"/>
    <col min="12037" max="12037" width="10.140625" style="67" customWidth="1"/>
    <col min="12038" max="12038" width="11.7109375" style="67" customWidth="1"/>
    <col min="12039" max="12039" width="10.5703125" style="67" customWidth="1"/>
    <col min="12040" max="12040" width="13.28515625" style="67" customWidth="1"/>
    <col min="12041" max="12041" width="9.28515625" style="67" customWidth="1"/>
    <col min="12042" max="12042" width="11.7109375" style="67" customWidth="1"/>
    <col min="12043" max="12043" width="8.5703125" style="67" customWidth="1"/>
    <col min="12044" max="12044" width="13.28515625" style="67" customWidth="1"/>
    <col min="12045" max="12288" width="9.140625" style="67"/>
    <col min="12289" max="12289" width="14.7109375" style="67" customWidth="1"/>
    <col min="12290" max="12290" width="14.5703125" style="67" customWidth="1"/>
    <col min="12291" max="12291" width="16.5703125" style="67" customWidth="1"/>
    <col min="12292" max="12292" width="12.5703125" style="67" customWidth="1"/>
    <col min="12293" max="12293" width="10.140625" style="67" customWidth="1"/>
    <col min="12294" max="12294" width="11.7109375" style="67" customWidth="1"/>
    <col min="12295" max="12295" width="10.5703125" style="67" customWidth="1"/>
    <col min="12296" max="12296" width="13.28515625" style="67" customWidth="1"/>
    <col min="12297" max="12297" width="9.28515625" style="67" customWidth="1"/>
    <col min="12298" max="12298" width="11.7109375" style="67" customWidth="1"/>
    <col min="12299" max="12299" width="8.5703125" style="67" customWidth="1"/>
    <col min="12300" max="12300" width="13.28515625" style="67" customWidth="1"/>
    <col min="12301" max="12544" width="9.140625" style="67"/>
    <col min="12545" max="12545" width="14.7109375" style="67" customWidth="1"/>
    <col min="12546" max="12546" width="14.5703125" style="67" customWidth="1"/>
    <col min="12547" max="12547" width="16.5703125" style="67" customWidth="1"/>
    <col min="12548" max="12548" width="12.5703125" style="67" customWidth="1"/>
    <col min="12549" max="12549" width="10.140625" style="67" customWidth="1"/>
    <col min="12550" max="12550" width="11.7109375" style="67" customWidth="1"/>
    <col min="12551" max="12551" width="10.5703125" style="67" customWidth="1"/>
    <col min="12552" max="12552" width="13.28515625" style="67" customWidth="1"/>
    <col min="12553" max="12553" width="9.28515625" style="67" customWidth="1"/>
    <col min="12554" max="12554" width="11.7109375" style="67" customWidth="1"/>
    <col min="12555" max="12555" width="8.5703125" style="67" customWidth="1"/>
    <col min="12556" max="12556" width="13.28515625" style="67" customWidth="1"/>
    <col min="12557" max="12800" width="9.140625" style="67"/>
    <col min="12801" max="12801" width="14.7109375" style="67" customWidth="1"/>
    <col min="12802" max="12802" width="14.5703125" style="67" customWidth="1"/>
    <col min="12803" max="12803" width="16.5703125" style="67" customWidth="1"/>
    <col min="12804" max="12804" width="12.5703125" style="67" customWidth="1"/>
    <col min="12805" max="12805" width="10.140625" style="67" customWidth="1"/>
    <col min="12806" max="12806" width="11.7109375" style="67" customWidth="1"/>
    <col min="12807" max="12807" width="10.5703125" style="67" customWidth="1"/>
    <col min="12808" max="12808" width="13.28515625" style="67" customWidth="1"/>
    <col min="12809" max="12809" width="9.28515625" style="67" customWidth="1"/>
    <col min="12810" max="12810" width="11.7109375" style="67" customWidth="1"/>
    <col min="12811" max="12811" width="8.5703125" style="67" customWidth="1"/>
    <col min="12812" max="12812" width="13.28515625" style="67" customWidth="1"/>
    <col min="12813" max="13056" width="9.140625" style="67"/>
    <col min="13057" max="13057" width="14.7109375" style="67" customWidth="1"/>
    <col min="13058" max="13058" width="14.5703125" style="67" customWidth="1"/>
    <col min="13059" max="13059" width="16.5703125" style="67" customWidth="1"/>
    <col min="13060" max="13060" width="12.5703125" style="67" customWidth="1"/>
    <col min="13061" max="13061" width="10.140625" style="67" customWidth="1"/>
    <col min="13062" max="13062" width="11.7109375" style="67" customWidth="1"/>
    <col min="13063" max="13063" width="10.5703125" style="67" customWidth="1"/>
    <col min="13064" max="13064" width="13.28515625" style="67" customWidth="1"/>
    <col min="13065" max="13065" width="9.28515625" style="67" customWidth="1"/>
    <col min="13066" max="13066" width="11.7109375" style="67" customWidth="1"/>
    <col min="13067" max="13067" width="8.5703125" style="67" customWidth="1"/>
    <col min="13068" max="13068" width="13.28515625" style="67" customWidth="1"/>
    <col min="13069" max="13312" width="9.140625" style="67"/>
    <col min="13313" max="13313" width="14.7109375" style="67" customWidth="1"/>
    <col min="13314" max="13314" width="14.5703125" style="67" customWidth="1"/>
    <col min="13315" max="13315" width="16.5703125" style="67" customWidth="1"/>
    <col min="13316" max="13316" width="12.5703125" style="67" customWidth="1"/>
    <col min="13317" max="13317" width="10.140625" style="67" customWidth="1"/>
    <col min="13318" max="13318" width="11.7109375" style="67" customWidth="1"/>
    <col min="13319" max="13319" width="10.5703125" style="67" customWidth="1"/>
    <col min="13320" max="13320" width="13.28515625" style="67" customWidth="1"/>
    <col min="13321" max="13321" width="9.28515625" style="67" customWidth="1"/>
    <col min="13322" max="13322" width="11.7109375" style="67" customWidth="1"/>
    <col min="13323" max="13323" width="8.5703125" style="67" customWidth="1"/>
    <col min="13324" max="13324" width="13.28515625" style="67" customWidth="1"/>
    <col min="13325" max="13568" width="9.140625" style="67"/>
    <col min="13569" max="13569" width="14.7109375" style="67" customWidth="1"/>
    <col min="13570" max="13570" width="14.5703125" style="67" customWidth="1"/>
    <col min="13571" max="13571" width="16.5703125" style="67" customWidth="1"/>
    <col min="13572" max="13572" width="12.5703125" style="67" customWidth="1"/>
    <col min="13573" max="13573" width="10.140625" style="67" customWidth="1"/>
    <col min="13574" max="13574" width="11.7109375" style="67" customWidth="1"/>
    <col min="13575" max="13575" width="10.5703125" style="67" customWidth="1"/>
    <col min="13576" max="13576" width="13.28515625" style="67" customWidth="1"/>
    <col min="13577" max="13577" width="9.28515625" style="67" customWidth="1"/>
    <col min="13578" max="13578" width="11.7109375" style="67" customWidth="1"/>
    <col min="13579" max="13579" width="8.5703125" style="67" customWidth="1"/>
    <col min="13580" max="13580" width="13.28515625" style="67" customWidth="1"/>
    <col min="13581" max="13824" width="9.140625" style="67"/>
    <col min="13825" max="13825" width="14.7109375" style="67" customWidth="1"/>
    <col min="13826" max="13826" width="14.5703125" style="67" customWidth="1"/>
    <col min="13827" max="13827" width="16.5703125" style="67" customWidth="1"/>
    <col min="13828" max="13828" width="12.5703125" style="67" customWidth="1"/>
    <col min="13829" max="13829" width="10.140625" style="67" customWidth="1"/>
    <col min="13830" max="13830" width="11.7109375" style="67" customWidth="1"/>
    <col min="13831" max="13831" width="10.5703125" style="67" customWidth="1"/>
    <col min="13832" max="13832" width="13.28515625" style="67" customWidth="1"/>
    <col min="13833" max="13833" width="9.28515625" style="67" customWidth="1"/>
    <col min="13834" max="13834" width="11.7109375" style="67" customWidth="1"/>
    <col min="13835" max="13835" width="8.5703125" style="67" customWidth="1"/>
    <col min="13836" max="13836" width="13.28515625" style="67" customWidth="1"/>
    <col min="13837" max="14080" width="9.140625" style="67"/>
    <col min="14081" max="14081" width="14.7109375" style="67" customWidth="1"/>
    <col min="14082" max="14082" width="14.5703125" style="67" customWidth="1"/>
    <col min="14083" max="14083" width="16.5703125" style="67" customWidth="1"/>
    <col min="14084" max="14084" width="12.5703125" style="67" customWidth="1"/>
    <col min="14085" max="14085" width="10.140625" style="67" customWidth="1"/>
    <col min="14086" max="14086" width="11.7109375" style="67" customWidth="1"/>
    <col min="14087" max="14087" width="10.5703125" style="67" customWidth="1"/>
    <col min="14088" max="14088" width="13.28515625" style="67" customWidth="1"/>
    <col min="14089" max="14089" width="9.28515625" style="67" customWidth="1"/>
    <col min="14090" max="14090" width="11.7109375" style="67" customWidth="1"/>
    <col min="14091" max="14091" width="8.5703125" style="67" customWidth="1"/>
    <col min="14092" max="14092" width="13.28515625" style="67" customWidth="1"/>
    <col min="14093" max="14336" width="9.140625" style="67"/>
    <col min="14337" max="14337" width="14.7109375" style="67" customWidth="1"/>
    <col min="14338" max="14338" width="14.5703125" style="67" customWidth="1"/>
    <col min="14339" max="14339" width="16.5703125" style="67" customWidth="1"/>
    <col min="14340" max="14340" width="12.5703125" style="67" customWidth="1"/>
    <col min="14341" max="14341" width="10.140625" style="67" customWidth="1"/>
    <col min="14342" max="14342" width="11.7109375" style="67" customWidth="1"/>
    <col min="14343" max="14343" width="10.5703125" style="67" customWidth="1"/>
    <col min="14344" max="14344" width="13.28515625" style="67" customWidth="1"/>
    <col min="14345" max="14345" width="9.28515625" style="67" customWidth="1"/>
    <col min="14346" max="14346" width="11.7109375" style="67" customWidth="1"/>
    <col min="14347" max="14347" width="8.5703125" style="67" customWidth="1"/>
    <col min="14348" max="14348" width="13.28515625" style="67" customWidth="1"/>
    <col min="14349" max="14592" width="9.140625" style="67"/>
    <col min="14593" max="14593" width="14.7109375" style="67" customWidth="1"/>
    <col min="14594" max="14594" width="14.5703125" style="67" customWidth="1"/>
    <col min="14595" max="14595" width="16.5703125" style="67" customWidth="1"/>
    <col min="14596" max="14596" width="12.5703125" style="67" customWidth="1"/>
    <col min="14597" max="14597" width="10.140625" style="67" customWidth="1"/>
    <col min="14598" max="14598" width="11.7109375" style="67" customWidth="1"/>
    <col min="14599" max="14599" width="10.5703125" style="67" customWidth="1"/>
    <col min="14600" max="14600" width="13.28515625" style="67" customWidth="1"/>
    <col min="14601" max="14601" width="9.28515625" style="67" customWidth="1"/>
    <col min="14602" max="14602" width="11.7109375" style="67" customWidth="1"/>
    <col min="14603" max="14603" width="8.5703125" style="67" customWidth="1"/>
    <col min="14604" max="14604" width="13.28515625" style="67" customWidth="1"/>
    <col min="14605" max="14848" width="9.140625" style="67"/>
    <col min="14849" max="14849" width="14.7109375" style="67" customWidth="1"/>
    <col min="14850" max="14850" width="14.5703125" style="67" customWidth="1"/>
    <col min="14851" max="14851" width="16.5703125" style="67" customWidth="1"/>
    <col min="14852" max="14852" width="12.5703125" style="67" customWidth="1"/>
    <col min="14853" max="14853" width="10.140625" style="67" customWidth="1"/>
    <col min="14854" max="14854" width="11.7109375" style="67" customWidth="1"/>
    <col min="14855" max="14855" width="10.5703125" style="67" customWidth="1"/>
    <col min="14856" max="14856" width="13.28515625" style="67" customWidth="1"/>
    <col min="14857" max="14857" width="9.28515625" style="67" customWidth="1"/>
    <col min="14858" max="14858" width="11.7109375" style="67" customWidth="1"/>
    <col min="14859" max="14859" width="8.5703125" style="67" customWidth="1"/>
    <col min="14860" max="14860" width="13.28515625" style="67" customWidth="1"/>
    <col min="14861" max="15104" width="9.140625" style="67"/>
    <col min="15105" max="15105" width="14.7109375" style="67" customWidth="1"/>
    <col min="15106" max="15106" width="14.5703125" style="67" customWidth="1"/>
    <col min="15107" max="15107" width="16.5703125" style="67" customWidth="1"/>
    <col min="15108" max="15108" width="12.5703125" style="67" customWidth="1"/>
    <col min="15109" max="15109" width="10.140625" style="67" customWidth="1"/>
    <col min="15110" max="15110" width="11.7109375" style="67" customWidth="1"/>
    <col min="15111" max="15111" width="10.5703125" style="67" customWidth="1"/>
    <col min="15112" max="15112" width="13.28515625" style="67" customWidth="1"/>
    <col min="15113" max="15113" width="9.28515625" style="67" customWidth="1"/>
    <col min="15114" max="15114" width="11.7109375" style="67" customWidth="1"/>
    <col min="15115" max="15115" width="8.5703125" style="67" customWidth="1"/>
    <col min="15116" max="15116" width="13.28515625" style="67" customWidth="1"/>
    <col min="15117" max="15360" width="9.140625" style="67"/>
    <col min="15361" max="15361" width="14.7109375" style="67" customWidth="1"/>
    <col min="15362" max="15362" width="14.5703125" style="67" customWidth="1"/>
    <col min="15363" max="15363" width="16.5703125" style="67" customWidth="1"/>
    <col min="15364" max="15364" width="12.5703125" style="67" customWidth="1"/>
    <col min="15365" max="15365" width="10.140625" style="67" customWidth="1"/>
    <col min="15366" max="15366" width="11.7109375" style="67" customWidth="1"/>
    <col min="15367" max="15367" width="10.5703125" style="67" customWidth="1"/>
    <col min="15368" max="15368" width="13.28515625" style="67" customWidth="1"/>
    <col min="15369" max="15369" width="9.28515625" style="67" customWidth="1"/>
    <col min="15370" max="15370" width="11.7109375" style="67" customWidth="1"/>
    <col min="15371" max="15371" width="8.5703125" style="67" customWidth="1"/>
    <col min="15372" max="15372" width="13.28515625" style="67" customWidth="1"/>
    <col min="15373" max="15616" width="9.140625" style="67"/>
    <col min="15617" max="15617" width="14.7109375" style="67" customWidth="1"/>
    <col min="15618" max="15618" width="14.5703125" style="67" customWidth="1"/>
    <col min="15619" max="15619" width="16.5703125" style="67" customWidth="1"/>
    <col min="15620" max="15620" width="12.5703125" style="67" customWidth="1"/>
    <col min="15621" max="15621" width="10.140625" style="67" customWidth="1"/>
    <col min="15622" max="15622" width="11.7109375" style="67" customWidth="1"/>
    <col min="15623" max="15623" width="10.5703125" style="67" customWidth="1"/>
    <col min="15624" max="15624" width="13.28515625" style="67" customWidth="1"/>
    <col min="15625" max="15625" width="9.28515625" style="67" customWidth="1"/>
    <col min="15626" max="15626" width="11.7109375" style="67" customWidth="1"/>
    <col min="15627" max="15627" width="8.5703125" style="67" customWidth="1"/>
    <col min="15628" max="15628" width="13.28515625" style="67" customWidth="1"/>
    <col min="15629" max="15872" width="9.140625" style="67"/>
    <col min="15873" max="15873" width="14.7109375" style="67" customWidth="1"/>
    <col min="15874" max="15874" width="14.5703125" style="67" customWidth="1"/>
    <col min="15875" max="15875" width="16.5703125" style="67" customWidth="1"/>
    <col min="15876" max="15876" width="12.5703125" style="67" customWidth="1"/>
    <col min="15877" max="15877" width="10.140625" style="67" customWidth="1"/>
    <col min="15878" max="15878" width="11.7109375" style="67" customWidth="1"/>
    <col min="15879" max="15879" width="10.5703125" style="67" customWidth="1"/>
    <col min="15880" max="15880" width="13.28515625" style="67" customWidth="1"/>
    <col min="15881" max="15881" width="9.28515625" style="67" customWidth="1"/>
    <col min="15882" max="15882" width="11.7109375" style="67" customWidth="1"/>
    <col min="15883" max="15883" width="8.5703125" style="67" customWidth="1"/>
    <col min="15884" max="15884" width="13.28515625" style="67" customWidth="1"/>
    <col min="15885" max="16128" width="9.140625" style="67"/>
    <col min="16129" max="16129" width="14.7109375" style="67" customWidth="1"/>
    <col min="16130" max="16130" width="14.5703125" style="67" customWidth="1"/>
    <col min="16131" max="16131" width="16.5703125" style="67" customWidth="1"/>
    <col min="16132" max="16132" width="12.5703125" style="67" customWidth="1"/>
    <col min="16133" max="16133" width="10.140625" style="67" customWidth="1"/>
    <col min="16134" max="16134" width="11.7109375" style="67" customWidth="1"/>
    <col min="16135" max="16135" width="10.5703125" style="67" customWidth="1"/>
    <col min="16136" max="16136" width="13.28515625" style="67" customWidth="1"/>
    <col min="16137" max="16137" width="9.28515625" style="67" customWidth="1"/>
    <col min="16138" max="16138" width="11.7109375" style="67" customWidth="1"/>
    <col min="16139" max="16139" width="8.5703125" style="67" customWidth="1"/>
    <col min="16140" max="16140" width="13.28515625" style="67" customWidth="1"/>
    <col min="16141" max="16384" width="9.140625" style="67"/>
  </cols>
  <sheetData>
    <row r="1" spans="1:14">
      <c r="A1" s="2187" t="s">
        <v>772</v>
      </c>
      <c r="B1" s="2187"/>
      <c r="C1" s="2187"/>
      <c r="D1" s="2187"/>
      <c r="E1" s="2187"/>
      <c r="F1" s="2187"/>
      <c r="G1" s="2187"/>
      <c r="H1" s="2187"/>
      <c r="I1" s="2187"/>
      <c r="J1" s="2187"/>
      <c r="K1" s="2187"/>
      <c r="L1" s="2187"/>
      <c r="M1" s="2187"/>
      <c r="N1" s="2187"/>
    </row>
    <row r="2" spans="1:14">
      <c r="L2" s="407"/>
    </row>
    <row r="3" spans="1:14">
      <c r="A3" s="2188" t="s">
        <v>1</v>
      </c>
      <c r="B3" s="2188"/>
      <c r="C3" s="2188"/>
      <c r="D3" s="2188"/>
      <c r="E3" s="2188"/>
      <c r="F3" s="2188"/>
      <c r="G3" s="2188"/>
      <c r="H3" s="2188"/>
      <c r="I3" s="2188"/>
      <c r="J3" s="2188"/>
      <c r="K3" s="2188"/>
      <c r="L3" s="2188"/>
    </row>
    <row r="4" spans="1:14">
      <c r="A4" s="2188" t="s">
        <v>773</v>
      </c>
      <c r="B4" s="2188"/>
      <c r="C4" s="2188"/>
      <c r="D4" s="2188"/>
      <c r="E4" s="2188"/>
      <c r="F4" s="2188"/>
      <c r="G4" s="2188"/>
      <c r="H4" s="2188"/>
      <c r="I4" s="2188"/>
      <c r="J4" s="2188"/>
      <c r="K4" s="2188"/>
      <c r="L4" s="2188"/>
    </row>
    <row r="5" spans="1:14">
      <c r="A5" s="135" t="s">
        <v>284</v>
      </c>
      <c r="B5" s="1145"/>
      <c r="C5" s="1145"/>
      <c r="D5" s="1145"/>
      <c r="E5" s="1145"/>
      <c r="F5" s="1145"/>
      <c r="G5" s="1145"/>
      <c r="H5" s="1145"/>
      <c r="I5" s="1145"/>
      <c r="J5" s="1145"/>
      <c r="K5" s="1145"/>
    </row>
    <row r="6" spans="1:14">
      <c r="A6" s="135" t="s">
        <v>427</v>
      </c>
      <c r="B6" s="1145"/>
      <c r="C6" s="1145"/>
      <c r="D6" s="1145"/>
      <c r="E6" s="1145"/>
      <c r="F6" s="1145"/>
      <c r="G6" s="1145"/>
      <c r="H6" s="1145"/>
      <c r="I6" s="1145"/>
      <c r="J6" s="1145"/>
      <c r="K6" s="1145"/>
    </row>
    <row r="7" spans="1:14">
      <c r="A7" s="137" t="s">
        <v>6</v>
      </c>
      <c r="B7" s="2197"/>
      <c r="C7" s="2197"/>
      <c r="D7" s="2197"/>
      <c r="E7" s="2197"/>
      <c r="F7" s="2197"/>
      <c r="G7" s="2197"/>
      <c r="H7" s="2197"/>
      <c r="I7" s="2197"/>
      <c r="J7" s="2197"/>
      <c r="K7" s="2197"/>
    </row>
    <row r="8" spans="1:14" ht="15.75" thickBot="1">
      <c r="A8" s="135" t="s">
        <v>132</v>
      </c>
      <c r="B8" s="2197"/>
      <c r="C8" s="2197"/>
      <c r="D8" s="2197"/>
      <c r="E8" s="2197"/>
      <c r="F8" s="2197"/>
      <c r="G8" s="2197"/>
      <c r="H8" s="2197"/>
      <c r="I8" s="2197"/>
      <c r="J8" s="2197"/>
      <c r="K8" s="2197"/>
    </row>
    <row r="9" spans="1:14" ht="75.75" customHeight="1" thickBot="1">
      <c r="A9" s="2189" t="s">
        <v>774</v>
      </c>
      <c r="B9" s="2189" t="s">
        <v>775</v>
      </c>
      <c r="C9" s="2189" t="s">
        <v>776</v>
      </c>
      <c r="D9" s="2191" t="s">
        <v>777</v>
      </c>
      <c r="E9" s="2192"/>
      <c r="F9" s="2192"/>
      <c r="G9" s="2193"/>
      <c r="H9" s="2191" t="s">
        <v>778</v>
      </c>
      <c r="I9" s="2192"/>
      <c r="J9" s="2192"/>
      <c r="K9" s="2192"/>
      <c r="L9" s="2194" t="s">
        <v>779</v>
      </c>
      <c r="M9" s="2196" t="s">
        <v>780</v>
      </c>
      <c r="N9" s="2196"/>
    </row>
    <row r="10" spans="1:14" ht="64.5" customHeight="1" thickBot="1">
      <c r="A10" s="2190"/>
      <c r="B10" s="2190"/>
      <c r="C10" s="2190"/>
      <c r="D10" s="436" t="s">
        <v>781</v>
      </c>
      <c r="E10" s="436" t="s">
        <v>238</v>
      </c>
      <c r="F10" s="436" t="s">
        <v>782</v>
      </c>
      <c r="G10" s="436" t="s">
        <v>238</v>
      </c>
      <c r="H10" s="436" t="s">
        <v>781</v>
      </c>
      <c r="I10" s="436" t="s">
        <v>238</v>
      </c>
      <c r="J10" s="436" t="s">
        <v>782</v>
      </c>
      <c r="K10" s="436" t="s">
        <v>238</v>
      </c>
      <c r="L10" s="2195"/>
      <c r="M10" s="437" t="s">
        <v>783</v>
      </c>
      <c r="N10" s="437" t="s">
        <v>784</v>
      </c>
    </row>
    <row r="11" spans="1:14" ht="16.5" customHeight="1" thickBot="1">
      <c r="A11" s="438">
        <v>1</v>
      </c>
      <c r="B11" s="439">
        <v>2</v>
      </c>
      <c r="C11" s="439">
        <v>3</v>
      </c>
      <c r="D11" s="439">
        <v>4</v>
      </c>
      <c r="E11" s="439">
        <v>5</v>
      </c>
      <c r="F11" s="439">
        <v>6</v>
      </c>
      <c r="G11" s="439">
        <v>7</v>
      </c>
      <c r="H11" s="439">
        <v>8</v>
      </c>
      <c r="I11" s="439">
        <v>9</v>
      </c>
      <c r="J11" s="439">
        <v>10</v>
      </c>
      <c r="K11" s="439">
        <v>13</v>
      </c>
      <c r="L11" s="440">
        <v>14</v>
      </c>
      <c r="M11" s="441"/>
      <c r="N11" s="441"/>
    </row>
    <row r="12" spans="1:14" ht="24.95" customHeight="1" thickBot="1">
      <c r="A12" s="442">
        <v>1</v>
      </c>
      <c r="B12" s="444"/>
      <c r="C12" s="444"/>
      <c r="D12" s="444"/>
      <c r="E12" s="444"/>
      <c r="F12" s="444"/>
      <c r="G12" s="444"/>
      <c r="H12" s="444"/>
      <c r="I12" s="444"/>
      <c r="J12" s="444"/>
      <c r="K12" s="444"/>
      <c r="L12" s="445"/>
      <c r="M12" s="446"/>
      <c r="N12" s="446"/>
    </row>
    <row r="13" spans="1:14" ht="24.95" customHeight="1" thickBot="1">
      <c r="A13" s="442">
        <v>2</v>
      </c>
      <c r="B13" s="444"/>
      <c r="C13" s="444"/>
      <c r="D13" s="444"/>
      <c r="E13" s="444"/>
      <c r="F13" s="444"/>
      <c r="G13" s="444"/>
      <c r="H13" s="444"/>
      <c r="I13" s="444"/>
      <c r="J13" s="444"/>
      <c r="K13" s="444"/>
      <c r="L13" s="445"/>
      <c r="M13" s="446"/>
      <c r="N13" s="446"/>
    </row>
    <row r="14" spans="1:14" ht="24.95" customHeight="1" thickBot="1">
      <c r="A14" s="442">
        <v>3</v>
      </c>
      <c r="B14" s="444"/>
      <c r="C14" s="444"/>
      <c r="D14" s="444"/>
      <c r="E14" s="444"/>
      <c r="F14" s="444"/>
      <c r="G14" s="444"/>
      <c r="H14" s="444"/>
      <c r="I14" s="444"/>
      <c r="J14" s="444"/>
      <c r="K14" s="444"/>
      <c r="L14" s="445"/>
      <c r="M14" s="446"/>
      <c r="N14" s="446"/>
    </row>
    <row r="15" spans="1:14" ht="24.95" customHeight="1" thickBot="1">
      <c r="A15" s="442">
        <v>4</v>
      </c>
      <c r="B15" s="444"/>
      <c r="C15" s="444"/>
      <c r="D15" s="444"/>
      <c r="E15" s="444"/>
      <c r="F15" s="444"/>
      <c r="G15" s="444"/>
      <c r="H15" s="444"/>
      <c r="I15" s="444"/>
      <c r="J15" s="444"/>
      <c r="K15" s="444"/>
      <c r="L15" s="445"/>
      <c r="M15" s="446"/>
      <c r="N15" s="446"/>
    </row>
    <row r="16" spans="1:14" ht="24.95" customHeight="1" thickBot="1">
      <c r="A16" s="442">
        <v>5</v>
      </c>
      <c r="B16" s="444"/>
      <c r="C16" s="444"/>
      <c r="D16" s="444"/>
      <c r="E16" s="444"/>
      <c r="F16" s="444"/>
      <c r="G16" s="444"/>
      <c r="H16" s="444"/>
      <c r="I16" s="444"/>
      <c r="J16" s="444"/>
      <c r="K16" s="444"/>
      <c r="L16" s="445"/>
      <c r="M16" s="446"/>
      <c r="N16" s="446"/>
    </row>
    <row r="17" spans="1:14" ht="24.95" customHeight="1" thickBot="1">
      <c r="A17" s="442" t="s">
        <v>764</v>
      </c>
      <c r="B17" s="444"/>
      <c r="C17" s="444"/>
      <c r="D17" s="444"/>
      <c r="E17" s="444"/>
      <c r="F17" s="444"/>
      <c r="G17" s="444"/>
      <c r="H17" s="444"/>
      <c r="I17" s="444"/>
      <c r="J17" s="444"/>
      <c r="K17" s="444"/>
      <c r="L17" s="445"/>
      <c r="M17" s="446"/>
      <c r="N17" s="446"/>
    </row>
    <row r="18" spans="1:14" ht="24.95" customHeight="1" thickBot="1">
      <c r="A18" s="442" t="s">
        <v>785</v>
      </c>
      <c r="B18" s="444"/>
      <c r="C18" s="444"/>
      <c r="D18" s="444"/>
      <c r="E18" s="444"/>
      <c r="F18" s="444"/>
      <c r="G18" s="444"/>
      <c r="H18" s="444"/>
      <c r="I18" s="444"/>
      <c r="J18" s="444"/>
      <c r="K18" s="444"/>
      <c r="L18" s="445"/>
      <c r="M18" s="446"/>
      <c r="N18" s="446"/>
    </row>
    <row r="19" spans="1:14" ht="24.95" customHeight="1" thickBot="1">
      <c r="A19" s="442" t="s">
        <v>766</v>
      </c>
      <c r="B19" s="444"/>
      <c r="C19" s="444"/>
      <c r="D19" s="444"/>
      <c r="E19" s="444"/>
      <c r="F19" s="444"/>
      <c r="G19" s="444"/>
      <c r="H19" s="444"/>
      <c r="I19" s="444"/>
      <c r="J19" s="444"/>
      <c r="K19" s="444"/>
      <c r="L19" s="445"/>
      <c r="M19" s="446"/>
      <c r="N19" s="446"/>
    </row>
    <row r="20" spans="1:14" ht="32.450000000000003" customHeight="1" thickBot="1">
      <c r="A20" s="443" t="s">
        <v>236</v>
      </c>
      <c r="B20" s="447"/>
      <c r="C20" s="447"/>
      <c r="D20" s="447"/>
      <c r="E20" s="447"/>
      <c r="F20" s="447"/>
      <c r="G20" s="447"/>
      <c r="H20" s="447"/>
      <c r="I20" s="447"/>
      <c r="J20" s="447"/>
      <c r="K20" s="447"/>
      <c r="L20" s="445"/>
      <c r="M20" s="446"/>
      <c r="N20" s="446"/>
    </row>
    <row r="21" spans="1:14" ht="18.600000000000001" customHeight="1">
      <c r="A21" s="2186" t="s">
        <v>786</v>
      </c>
      <c r="B21" s="2186"/>
      <c r="C21" s="2186"/>
    </row>
    <row r="22" spans="1:14" ht="9.6" customHeight="1"/>
    <row r="23" spans="1:14">
      <c r="A23" s="71"/>
    </row>
  </sheetData>
  <sheetProtection algorithmName="SHA-512" hashValue="C1gWOBR+BfxXogrQpy1tZ68ULQTpO3EymIx+SpYIIicIJL0JItZGxmSHvgZ2nHpivv3Is1ZnTH7A7LJMV0Cs5w==" saltValue="dsAn4hZr5ZY6H19BX7Yrfg==" spinCount="100000" sheet="1" objects="1" scenarios="1"/>
  <mergeCells count="15">
    <mergeCell ref="A21:C21"/>
    <mergeCell ref="A1:N1"/>
    <mergeCell ref="A3:L3"/>
    <mergeCell ref="A4:L4"/>
    <mergeCell ref="A9:A10"/>
    <mergeCell ref="B9:B10"/>
    <mergeCell ref="C9:C10"/>
    <mergeCell ref="D9:G9"/>
    <mergeCell ref="H9:K9"/>
    <mergeCell ref="L9:L10"/>
    <mergeCell ref="M9:N9"/>
    <mergeCell ref="B5:K5"/>
    <mergeCell ref="B6:K6"/>
    <mergeCell ref="B7:K7"/>
    <mergeCell ref="B8:K8"/>
  </mergeCells>
  <pageMargins left="0.7" right="0.7" top="0.75" bottom="0.75" header="0.3" footer="0.3"/>
  <pageSetup scale="68" orientation="landscape"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O38"/>
  <sheetViews>
    <sheetView zoomScale="90" zoomScaleNormal="90" workbookViewId="0">
      <selection activeCell="C15" sqref="C15:L19"/>
    </sheetView>
  </sheetViews>
  <sheetFormatPr defaultColWidth="9.140625" defaultRowHeight="15"/>
  <cols>
    <col min="1" max="1" width="5.5703125" style="378" customWidth="1"/>
    <col min="2" max="2" width="44" style="378" customWidth="1"/>
    <col min="3" max="6" width="19.28515625" style="378" customWidth="1"/>
    <col min="7" max="9" width="19.28515625" style="379" customWidth="1"/>
    <col min="10" max="13" width="19.28515625" style="378" customWidth="1"/>
    <col min="14" max="15" width="9.140625" style="378"/>
    <col min="16" max="16384" width="9.140625" style="392"/>
  </cols>
  <sheetData>
    <row r="1" spans="1:14">
      <c r="K1" s="380" t="s">
        <v>787</v>
      </c>
    </row>
    <row r="2" spans="1:14">
      <c r="K2" s="380"/>
    </row>
    <row r="3" spans="1:14">
      <c r="F3" s="381"/>
      <c r="K3" s="380"/>
    </row>
    <row r="4" spans="1:14">
      <c r="K4" s="380"/>
    </row>
    <row r="6" spans="1:14">
      <c r="A6" s="2200" t="s">
        <v>788</v>
      </c>
      <c r="B6" s="2200"/>
      <c r="C6" s="2200"/>
      <c r="D6" s="2200"/>
      <c r="E6" s="2200"/>
      <c r="F6" s="2200"/>
      <c r="G6" s="2200"/>
      <c r="H6" s="2200"/>
      <c r="I6" s="2200"/>
      <c r="J6" s="2200"/>
      <c r="K6" s="2200"/>
    </row>
    <row r="7" spans="1:14" ht="18" customHeight="1">
      <c r="A7" s="2200" t="s">
        <v>789</v>
      </c>
      <c r="B7" s="2200"/>
      <c r="C7" s="2200"/>
      <c r="D7" s="2200"/>
      <c r="E7" s="2200"/>
      <c r="F7" s="2200"/>
      <c r="G7" s="2200"/>
      <c r="H7" s="2200"/>
      <c r="I7" s="2200"/>
      <c r="J7" s="2200"/>
      <c r="K7" s="2200"/>
    </row>
    <row r="8" spans="1:14">
      <c r="A8" s="382"/>
    </row>
    <row r="9" spans="1:14" ht="19.5" customHeight="1">
      <c r="B9" s="383" t="s">
        <v>790</v>
      </c>
      <c r="C9" s="598" t="s">
        <v>791</v>
      </c>
      <c r="E9" s="384"/>
      <c r="F9" s="385"/>
    </row>
    <row r="10" spans="1:14" ht="21" customHeight="1">
      <c r="B10" s="386" t="s">
        <v>792</v>
      </c>
      <c r="C10" s="597"/>
      <c r="E10" s="384"/>
      <c r="F10" s="385"/>
    </row>
    <row r="12" spans="1:14" ht="38.25" customHeight="1">
      <c r="A12" s="2201" t="s">
        <v>793</v>
      </c>
      <c r="B12" s="2201" t="s">
        <v>794</v>
      </c>
      <c r="C12" s="2202" t="s">
        <v>288</v>
      </c>
      <c r="D12" s="2201" t="s">
        <v>795</v>
      </c>
      <c r="E12" s="2202" t="s">
        <v>796</v>
      </c>
      <c r="F12" s="2202" t="s">
        <v>797</v>
      </c>
      <c r="G12" s="2204" t="s">
        <v>798</v>
      </c>
      <c r="H12" s="2205"/>
      <c r="I12" s="2206"/>
      <c r="J12" s="2198" t="s">
        <v>1000</v>
      </c>
      <c r="K12" s="2198" t="s">
        <v>1001</v>
      </c>
      <c r="L12" s="2198" t="s">
        <v>799</v>
      </c>
      <c r="M12" s="2198" t="s">
        <v>800</v>
      </c>
    </row>
    <row r="13" spans="1:14" ht="65.25" customHeight="1">
      <c r="A13" s="2201"/>
      <c r="B13" s="2201"/>
      <c r="C13" s="2203"/>
      <c r="D13" s="2201"/>
      <c r="E13" s="2203"/>
      <c r="F13" s="2203"/>
      <c r="G13" s="859" t="s">
        <v>801</v>
      </c>
      <c r="H13" s="859" t="s">
        <v>802</v>
      </c>
      <c r="I13" s="859" t="s">
        <v>803</v>
      </c>
      <c r="J13" s="2199"/>
      <c r="K13" s="2199"/>
      <c r="L13" s="2199"/>
      <c r="M13" s="2199"/>
    </row>
    <row r="14" spans="1:14" ht="16.5" customHeight="1">
      <c r="A14" s="387" t="s">
        <v>306</v>
      </c>
      <c r="B14" s="387" t="s">
        <v>309</v>
      </c>
      <c r="C14" s="864" t="s">
        <v>313</v>
      </c>
      <c r="D14" s="387" t="s">
        <v>118</v>
      </c>
      <c r="E14" s="387" t="s">
        <v>320</v>
      </c>
      <c r="F14" s="387" t="s">
        <v>120</v>
      </c>
      <c r="G14" s="387" t="s">
        <v>325</v>
      </c>
      <c r="H14" s="387" t="s">
        <v>327</v>
      </c>
      <c r="I14" s="387" t="s">
        <v>329</v>
      </c>
      <c r="J14" s="387" t="s">
        <v>332</v>
      </c>
      <c r="K14" s="679" t="s">
        <v>334</v>
      </c>
      <c r="L14" s="679" t="s">
        <v>336</v>
      </c>
      <c r="M14" s="679" t="s">
        <v>119</v>
      </c>
    </row>
    <row r="15" spans="1:14" ht="45.75" customHeight="1">
      <c r="A15" s="388">
        <v>1</v>
      </c>
      <c r="B15" s="389" t="s">
        <v>804</v>
      </c>
      <c r="C15" s="867"/>
      <c r="D15" s="387"/>
      <c r="E15" s="387"/>
      <c r="F15" s="873"/>
      <c r="G15" s="387"/>
      <c r="H15" s="387"/>
      <c r="I15" s="387"/>
      <c r="J15" s="868"/>
      <c r="K15" s="875"/>
      <c r="L15" s="869"/>
      <c r="M15" s="876">
        <v>0</v>
      </c>
      <c r="N15" s="681">
        <v>0</v>
      </c>
    </row>
    <row r="16" spans="1:14" ht="45.75" customHeight="1">
      <c r="A16" s="388">
        <v>2</v>
      </c>
      <c r="B16" s="389" t="s">
        <v>805</v>
      </c>
      <c r="C16" s="867"/>
      <c r="D16" s="387"/>
      <c r="E16" s="387"/>
      <c r="F16" s="873"/>
      <c r="G16" s="387"/>
      <c r="H16" s="387"/>
      <c r="I16" s="387"/>
      <c r="J16" s="868"/>
      <c r="K16" s="875"/>
      <c r="L16" s="869"/>
      <c r="M16" s="876">
        <v>0</v>
      </c>
      <c r="N16" s="681">
        <v>15</v>
      </c>
    </row>
    <row r="17" spans="1:14" ht="45.75" customHeight="1">
      <c r="A17" s="388">
        <v>3</v>
      </c>
      <c r="B17" s="680" t="s">
        <v>999</v>
      </c>
      <c r="C17" s="870"/>
      <c r="D17" s="387"/>
      <c r="E17" s="387"/>
      <c r="F17" s="873"/>
      <c r="G17" s="387"/>
      <c r="H17" s="387"/>
      <c r="I17" s="387"/>
      <c r="J17" s="868"/>
      <c r="K17" s="875"/>
      <c r="L17" s="869"/>
      <c r="M17" s="876">
        <v>0.2</v>
      </c>
      <c r="N17" s="681">
        <v>17</v>
      </c>
    </row>
    <row r="18" spans="1:14" ht="45.75" customHeight="1">
      <c r="A18" s="678">
        <v>4</v>
      </c>
      <c r="B18" s="866" t="s">
        <v>998</v>
      </c>
      <c r="C18" s="871"/>
      <c r="D18" s="677"/>
      <c r="E18" s="677"/>
      <c r="F18" s="874"/>
      <c r="G18" s="677"/>
      <c r="H18" s="677"/>
      <c r="I18" s="677"/>
      <c r="J18" s="869"/>
      <c r="K18" s="876"/>
      <c r="L18" s="872"/>
      <c r="M18" s="877">
        <v>0</v>
      </c>
      <c r="N18" s="681">
        <v>71</v>
      </c>
    </row>
    <row r="19" spans="1:14" ht="45.75" customHeight="1">
      <c r="A19" s="390"/>
      <c r="B19" s="391" t="s">
        <v>236</v>
      </c>
      <c r="C19" s="865"/>
      <c r="D19" s="971"/>
      <c r="E19" s="971"/>
      <c r="F19" s="873"/>
      <c r="G19" s="387"/>
      <c r="H19" s="387"/>
      <c r="I19" s="387"/>
      <c r="J19" s="868"/>
      <c r="K19" s="875"/>
      <c r="L19" s="872"/>
      <c r="M19" s="877">
        <v>0.30434782608695654</v>
      </c>
      <c r="N19" s="681">
        <v>103</v>
      </c>
    </row>
    <row r="20" spans="1:14" ht="22.5" customHeight="1">
      <c r="A20" s="392"/>
      <c r="B20" s="392"/>
      <c r="C20" s="392"/>
      <c r="D20" s="392"/>
      <c r="E20" s="392"/>
      <c r="F20" s="392"/>
      <c r="I20" s="393"/>
      <c r="J20" s="394"/>
      <c r="K20" s="395"/>
    </row>
    <row r="21" spans="1:14" ht="22.5" customHeight="1">
      <c r="A21" s="382" t="s">
        <v>806</v>
      </c>
      <c r="B21" s="393"/>
      <c r="C21" s="393"/>
      <c r="D21" s="395"/>
      <c r="E21" s="394"/>
      <c r="F21" s="395"/>
    </row>
    <row r="22" spans="1:14" ht="22.5" customHeight="1">
      <c r="A22" s="394" t="s">
        <v>807</v>
      </c>
      <c r="B22" s="392"/>
      <c r="C22" s="392"/>
      <c r="D22" s="395"/>
      <c r="E22" s="394"/>
      <c r="F22" s="395"/>
    </row>
    <row r="23" spans="1:14" ht="22.5" customHeight="1">
      <c r="A23" s="396" t="s">
        <v>808</v>
      </c>
      <c r="B23" s="393"/>
      <c r="C23" s="393"/>
      <c r="D23" s="395"/>
      <c r="E23" s="394"/>
      <c r="F23" s="395"/>
    </row>
    <row r="24" spans="1:14" ht="19.5" customHeight="1">
      <c r="B24" s="392"/>
      <c r="C24" s="392"/>
    </row>
    <row r="25" spans="1:14" ht="19.5" customHeight="1">
      <c r="A25" s="392"/>
      <c r="B25" s="392"/>
      <c r="C25" s="392"/>
    </row>
    <row r="26" spans="1:14" ht="19.5" customHeight="1">
      <c r="A26" s="379"/>
      <c r="B26" s="397" t="s">
        <v>809</v>
      </c>
      <c r="C26" s="397"/>
      <c r="D26" s="397"/>
      <c r="E26" s="397"/>
      <c r="F26" s="397"/>
      <c r="G26" s="397"/>
      <c r="H26" s="397"/>
      <c r="I26" s="397"/>
      <c r="J26" s="398"/>
    </row>
    <row r="27" spans="1:14" ht="18.75" customHeight="1">
      <c r="A27" s="379"/>
      <c r="B27" s="398"/>
      <c r="C27" s="398"/>
      <c r="D27" s="398"/>
      <c r="E27" s="398"/>
      <c r="F27" s="398"/>
      <c r="G27" s="398"/>
      <c r="H27" s="398"/>
      <c r="I27" s="398"/>
      <c r="J27" s="398"/>
    </row>
    <row r="28" spans="1:14" ht="18.75" customHeight="1">
      <c r="A28" s="379"/>
      <c r="B28" s="398" t="s">
        <v>810</v>
      </c>
      <c r="C28" s="398"/>
      <c r="D28" s="398"/>
      <c r="F28" s="398"/>
      <c r="G28" s="398"/>
      <c r="H28" s="398"/>
      <c r="I28" s="398"/>
      <c r="J28" s="398"/>
    </row>
    <row r="29" spans="1:14" ht="18.75" customHeight="1">
      <c r="A29" s="379"/>
      <c r="B29" s="398" t="s">
        <v>811</v>
      </c>
      <c r="C29" s="398"/>
      <c r="D29" s="398"/>
      <c r="F29" s="398"/>
      <c r="G29" s="398"/>
      <c r="H29" s="398"/>
      <c r="I29" s="398"/>
      <c r="J29" s="398"/>
    </row>
    <row r="30" spans="1:14" ht="18.75" customHeight="1">
      <c r="A30" s="379"/>
      <c r="B30" s="398" t="s">
        <v>812</v>
      </c>
      <c r="C30" s="398"/>
      <c r="D30" s="398"/>
      <c r="F30" s="398"/>
      <c r="G30" s="398"/>
      <c r="H30" s="398"/>
      <c r="I30" s="398"/>
      <c r="J30" s="398"/>
    </row>
    <row r="31" spans="1:14" ht="18.75" customHeight="1">
      <c r="A31" s="379"/>
    </row>
    <row r="32" spans="1:14" ht="18.75" customHeight="1">
      <c r="A32" s="379"/>
    </row>
    <row r="33" spans="1:1" ht="18.75" customHeight="1">
      <c r="A33" s="379"/>
    </row>
    <row r="34" spans="1:1" ht="18.75" customHeight="1">
      <c r="A34" s="379"/>
    </row>
    <row r="35" spans="1:1" ht="18.75" customHeight="1">
      <c r="A35" s="379"/>
    </row>
    <row r="36" spans="1:1" ht="18.75" customHeight="1">
      <c r="A36" s="379"/>
    </row>
    <row r="37" spans="1:1" ht="18.75" customHeight="1"/>
    <row r="38" spans="1:1" ht="18.75" customHeight="1"/>
  </sheetData>
  <sheetProtection algorithmName="SHA-512" hashValue="YQw9mlfpPoKkqTaYzGyMH3MhyPwZV3Sii7hfJWrX7bORdreDPzf060NmaP0hwQJqXt908RywpqYD6IfHBjx0ZQ==" saltValue="gEBBQ16Vv9FJL97EnoGYpA==" spinCount="100000" sheet="1" objects="1" scenarios="1"/>
  <mergeCells count="13">
    <mergeCell ref="L12:L13"/>
    <mergeCell ref="M12:M13"/>
    <mergeCell ref="A6:K6"/>
    <mergeCell ref="A7:K7"/>
    <mergeCell ref="A12:A13"/>
    <mergeCell ref="B12:B13"/>
    <mergeCell ref="D12:D13"/>
    <mergeCell ref="E12:E13"/>
    <mergeCell ref="F12:F13"/>
    <mergeCell ref="G12:I12"/>
    <mergeCell ref="J12:J13"/>
    <mergeCell ref="K12:K13"/>
    <mergeCell ref="C12:C13"/>
  </mergeCells>
  <pageMargins left="0.7" right="0.7" top="0.75" bottom="0.75" header="0.3" footer="0.3"/>
  <pageSetup scale="64" fitToHeight="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
  <sheetViews>
    <sheetView workbookViewId="0">
      <selection activeCell="B1" sqref="B1"/>
    </sheetView>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Z65"/>
  <sheetViews>
    <sheetView zoomScale="80" zoomScaleNormal="80" workbookViewId="0">
      <selection activeCell="C7" sqref="C7:L7 C8:L8 C9:L9 C10:L10 D16:AK27 AM16:AR27 AS16:AW27 AY16:AZ27 F32:S37 AY16:AZ27"/>
    </sheetView>
  </sheetViews>
  <sheetFormatPr defaultColWidth="8.85546875" defaultRowHeight="15"/>
  <cols>
    <col min="1" max="1" width="4.7109375" style="216" customWidth="1"/>
    <col min="2" max="2" width="25.5703125" style="216" customWidth="1"/>
    <col min="3" max="6" width="4.28515625" style="216" customWidth="1"/>
    <col min="7" max="7" width="6.42578125" style="216" customWidth="1"/>
    <col min="8" max="9" width="4.5703125" style="216" customWidth="1"/>
    <col min="10" max="14" width="4.28515625" style="216" customWidth="1"/>
    <col min="15" max="15" width="7.140625" style="216" customWidth="1"/>
    <col min="16" max="16" width="4.28515625" style="216" customWidth="1"/>
    <col min="17" max="17" width="7.140625" style="216" customWidth="1"/>
    <col min="18" max="18" width="4.28515625" style="216" customWidth="1"/>
    <col min="19" max="19" width="7.140625" style="216" bestFit="1" customWidth="1"/>
    <col min="20" max="34" width="4.28515625" style="216" customWidth="1"/>
    <col min="35" max="35" width="5.7109375" style="216" customWidth="1"/>
    <col min="36" max="40" width="4.28515625" style="216" customWidth="1"/>
    <col min="41" max="43" width="5.7109375" style="216" customWidth="1"/>
    <col min="44" max="47" width="4.28515625" style="216" customWidth="1"/>
    <col min="48" max="48" width="2.140625" style="216" customWidth="1"/>
    <col min="49" max="49" width="4" style="216" customWidth="1"/>
    <col min="50" max="50" width="9.7109375" style="216" customWidth="1"/>
    <col min="51" max="52" width="4" style="216" customWidth="1"/>
    <col min="53" max="16384" width="8.85546875" style="216"/>
  </cols>
  <sheetData>
    <row r="1" spans="1:52">
      <c r="A1" s="212"/>
      <c r="B1" s="213"/>
      <c r="C1" s="213"/>
      <c r="D1" s="213"/>
      <c r="E1" s="213"/>
      <c r="F1" s="213"/>
      <c r="G1" s="213"/>
      <c r="H1" s="213"/>
      <c r="I1" s="214"/>
      <c r="J1" s="214"/>
      <c r="K1" s="214"/>
      <c r="L1" s="214"/>
      <c r="M1" s="214"/>
      <c r="N1" s="214"/>
      <c r="O1" s="214"/>
      <c r="P1" s="214"/>
      <c r="Q1" s="214"/>
      <c r="R1" s="214"/>
      <c r="S1" s="214"/>
      <c r="T1" s="214"/>
      <c r="U1" s="214"/>
      <c r="V1" s="214"/>
      <c r="W1" s="214"/>
      <c r="X1" s="214"/>
      <c r="Y1" s="214"/>
      <c r="Z1" s="214"/>
      <c r="AA1" s="214"/>
      <c r="AB1" s="214"/>
      <c r="AC1" s="214"/>
      <c r="AD1" s="214"/>
      <c r="AE1" s="214"/>
      <c r="AF1" s="214"/>
      <c r="AG1" s="214"/>
      <c r="AH1" s="214"/>
      <c r="AI1" s="214"/>
      <c r="AJ1" s="214"/>
      <c r="AK1" s="214"/>
      <c r="AL1" s="214"/>
      <c r="AM1" s="214"/>
      <c r="AN1" s="213"/>
      <c r="AO1" s="214"/>
      <c r="AP1" s="214"/>
      <c r="AQ1" s="215"/>
      <c r="AR1" s="212"/>
      <c r="AS1" s="212"/>
      <c r="AT1" s="212"/>
      <c r="AU1" s="212"/>
      <c r="AV1" s="212"/>
      <c r="AW1" s="212"/>
      <c r="AX1" s="1701" t="s">
        <v>543</v>
      </c>
      <c r="AY1" s="1702"/>
      <c r="AZ1" s="1702"/>
    </row>
    <row r="2" spans="1:52">
      <c r="A2" s="212"/>
      <c r="B2" s="213"/>
      <c r="C2" s="213"/>
      <c r="D2" s="213"/>
      <c r="E2" s="213"/>
      <c r="F2" s="213"/>
      <c r="G2" s="213"/>
      <c r="H2" s="213"/>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3"/>
      <c r="AO2" s="214"/>
      <c r="AP2" s="214"/>
      <c r="AQ2" s="215"/>
      <c r="AR2" s="212"/>
      <c r="AS2" s="212"/>
      <c r="AT2" s="212"/>
      <c r="AU2" s="212"/>
      <c r="AV2" s="212"/>
      <c r="AW2" s="212"/>
      <c r="AX2" s="212"/>
      <c r="AY2" s="279"/>
      <c r="AZ2" s="213"/>
    </row>
    <row r="3" spans="1:52">
      <c r="A3" s="1703" t="s">
        <v>544</v>
      </c>
      <c r="B3" s="1703"/>
      <c r="C3" s="1703"/>
      <c r="D3" s="1703"/>
      <c r="E3" s="1703"/>
      <c r="F3" s="1703"/>
      <c r="G3" s="1703"/>
      <c r="H3" s="1703"/>
      <c r="I3" s="1703"/>
      <c r="J3" s="1703"/>
      <c r="K3" s="1703"/>
      <c r="L3" s="1703"/>
      <c r="M3" s="1703"/>
      <c r="N3" s="1703"/>
      <c r="O3" s="1703"/>
      <c r="P3" s="1703"/>
      <c r="Q3" s="1703"/>
      <c r="R3" s="1703"/>
      <c r="S3" s="1703"/>
      <c r="T3" s="1703"/>
      <c r="U3" s="1703"/>
      <c r="V3" s="1703"/>
      <c r="W3" s="1703"/>
      <c r="X3" s="1703"/>
      <c r="Y3" s="1703"/>
      <c r="Z3" s="1703"/>
      <c r="AA3" s="1703"/>
      <c r="AB3" s="1703"/>
      <c r="AC3" s="1703"/>
      <c r="AD3" s="1703"/>
      <c r="AE3" s="1703"/>
      <c r="AF3" s="1703"/>
      <c r="AG3" s="1703"/>
      <c r="AH3" s="1703"/>
      <c r="AI3" s="1703"/>
      <c r="AJ3" s="1703"/>
      <c r="AK3" s="1703"/>
      <c r="AL3" s="1703"/>
      <c r="AM3" s="1703"/>
      <c r="AN3" s="1703"/>
      <c r="AO3" s="1703"/>
      <c r="AP3" s="1703"/>
      <c r="AQ3" s="1703"/>
      <c r="AR3" s="1703"/>
      <c r="AS3" s="1703"/>
      <c r="AT3" s="1703"/>
      <c r="AU3" s="1703"/>
      <c r="AV3" s="1703"/>
      <c r="AW3" s="1703"/>
      <c r="AX3" s="1703"/>
      <c r="AY3" s="1703"/>
      <c r="AZ3" s="1703"/>
    </row>
    <row r="4" spans="1:52">
      <c r="A4" s="1704" t="s">
        <v>545</v>
      </c>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4"/>
      <c r="AD4" s="1704"/>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row>
    <row r="5" spans="1:52">
      <c r="A5" s="212"/>
      <c r="B5" s="218"/>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9"/>
      <c r="AG5" s="219"/>
      <c r="AH5" s="219"/>
      <c r="AI5" s="218"/>
      <c r="AJ5" s="218"/>
      <c r="AK5" s="218"/>
      <c r="AL5" s="218"/>
      <c r="AM5" s="218"/>
      <c r="AN5" s="218"/>
      <c r="AO5" s="218"/>
      <c r="AP5" s="218"/>
      <c r="AQ5" s="218"/>
      <c r="AR5" s="218"/>
      <c r="AS5" s="218"/>
      <c r="AT5" s="218"/>
      <c r="AU5" s="218"/>
      <c r="AV5" s="218"/>
      <c r="AW5" s="218"/>
      <c r="AX5" s="218"/>
      <c r="AY5" s="218"/>
      <c r="AZ5" s="218"/>
    </row>
    <row r="6" spans="1:52">
      <c r="A6" s="212"/>
      <c r="B6" s="212"/>
      <c r="C6" s="212"/>
      <c r="D6" s="212"/>
      <c r="E6" s="212"/>
      <c r="F6" s="212"/>
      <c r="G6" s="212"/>
      <c r="H6" s="212"/>
      <c r="I6" s="215"/>
      <c r="J6" s="215"/>
      <c r="K6" s="215"/>
      <c r="L6" s="215"/>
      <c r="M6" s="215"/>
      <c r="N6" s="215"/>
      <c r="O6" s="215"/>
      <c r="P6" s="215"/>
      <c r="Q6" s="215"/>
      <c r="R6" s="215"/>
      <c r="S6" s="215"/>
      <c r="T6" s="215"/>
      <c r="U6" s="215"/>
      <c r="V6" s="215"/>
      <c r="W6" s="215"/>
      <c r="X6" s="215"/>
      <c r="Y6" s="215"/>
      <c r="Z6" s="215"/>
      <c r="AA6" s="215"/>
      <c r="AB6" s="215"/>
      <c r="AC6" s="215"/>
      <c r="AD6" s="215"/>
      <c r="AE6" s="215"/>
      <c r="AF6" s="219"/>
      <c r="AG6" s="219"/>
      <c r="AH6" s="219"/>
      <c r="AI6" s="215"/>
      <c r="AJ6" s="215"/>
      <c r="AK6" s="215"/>
      <c r="AL6" s="285"/>
      <c r="AM6" s="285"/>
      <c r="AN6" s="285"/>
      <c r="AO6" s="215"/>
      <c r="AP6" s="215"/>
      <c r="AQ6" s="215"/>
      <c r="AR6" s="212"/>
      <c r="AS6" s="212"/>
      <c r="AT6" s="212"/>
      <c r="AU6" s="212"/>
      <c r="AV6" s="212"/>
      <c r="AW6" s="212"/>
      <c r="AX6" s="212"/>
      <c r="AY6" s="212"/>
      <c r="AZ6" s="212"/>
    </row>
    <row r="7" spans="1:52">
      <c r="A7" s="280">
        <v>1</v>
      </c>
      <c r="B7" s="222" t="s">
        <v>138</v>
      </c>
      <c r="C7" s="2242"/>
      <c r="D7" s="2242"/>
      <c r="E7" s="2242"/>
      <c r="F7" s="2242"/>
      <c r="G7" s="2242"/>
      <c r="H7" s="2242"/>
      <c r="I7" s="2242"/>
      <c r="J7" s="2242"/>
      <c r="K7" s="2242"/>
      <c r="L7" s="2242"/>
      <c r="M7" s="215"/>
      <c r="N7" s="215"/>
      <c r="O7" s="215"/>
      <c r="P7" s="215"/>
      <c r="Q7" s="215"/>
      <c r="R7" s="215"/>
      <c r="S7" s="215"/>
      <c r="T7" s="215"/>
      <c r="U7" s="215"/>
      <c r="V7" s="215"/>
      <c r="W7" s="215"/>
      <c r="X7" s="215"/>
      <c r="Y7" s="215"/>
      <c r="Z7" s="215"/>
      <c r="AA7" s="215"/>
      <c r="AB7" s="215"/>
      <c r="AC7" s="215"/>
      <c r="AD7" s="215"/>
      <c r="AE7" s="215"/>
      <c r="AF7" s="219"/>
      <c r="AG7" s="219"/>
      <c r="AH7" s="219"/>
      <c r="AI7" s="215"/>
      <c r="AJ7" s="215"/>
      <c r="AK7" s="215"/>
      <c r="AL7" s="285"/>
      <c r="AM7" s="285"/>
      <c r="AN7" s="285"/>
      <c r="AO7" s="215"/>
      <c r="AP7" s="215"/>
      <c r="AQ7" s="215"/>
      <c r="AR7" s="212"/>
      <c r="AS7" s="212"/>
      <c r="AT7" s="212"/>
      <c r="AU7" s="212"/>
      <c r="AV7" s="212"/>
      <c r="AW7" s="212"/>
      <c r="AX7" s="212"/>
      <c r="AY7" s="212"/>
      <c r="AZ7" s="212"/>
    </row>
    <row r="8" spans="1:52">
      <c r="A8" s="280">
        <v>2</v>
      </c>
      <c r="B8" s="222" t="s">
        <v>139</v>
      </c>
      <c r="C8" s="2242"/>
      <c r="D8" s="2242"/>
      <c r="E8" s="2242"/>
      <c r="F8" s="2242"/>
      <c r="G8" s="2242"/>
      <c r="H8" s="2242"/>
      <c r="I8" s="2242"/>
      <c r="J8" s="2242"/>
      <c r="K8" s="2242"/>
      <c r="L8" s="2242"/>
      <c r="M8" s="215"/>
      <c r="N8" s="215"/>
      <c r="O8" s="215"/>
      <c r="P8" s="215"/>
      <c r="Q8" s="215"/>
      <c r="R8" s="215"/>
      <c r="S8" s="215"/>
      <c r="T8" s="215"/>
      <c r="U8" s="215"/>
      <c r="V8" s="215"/>
      <c r="W8" s="215"/>
      <c r="X8" s="215"/>
      <c r="Y8" s="215"/>
      <c r="Z8" s="215"/>
      <c r="AA8" s="215"/>
      <c r="AB8" s="215"/>
      <c r="AC8" s="215"/>
      <c r="AD8" s="215"/>
      <c r="AE8" s="215"/>
      <c r="AF8" s="223"/>
      <c r="AG8" s="223"/>
      <c r="AH8" s="223"/>
      <c r="AI8" s="212"/>
      <c r="AJ8" s="212"/>
      <c r="AK8" s="212"/>
      <c r="AL8" s="224"/>
      <c r="AM8" s="224"/>
      <c r="AN8" s="224"/>
      <c r="AO8" s="215"/>
      <c r="AP8" s="215"/>
      <c r="AQ8" s="215"/>
      <c r="AR8" s="212"/>
      <c r="AS8" s="212"/>
      <c r="AT8" s="212"/>
      <c r="AU8" s="212"/>
      <c r="AV8" s="212"/>
      <c r="AW8" s="212"/>
      <c r="AX8" s="212"/>
      <c r="AY8" s="212"/>
      <c r="AZ8" s="212"/>
    </row>
    <row r="9" spans="1:52">
      <c r="A9" s="280">
        <v>3</v>
      </c>
      <c r="B9" s="225" t="s">
        <v>140</v>
      </c>
      <c r="C9" s="2242"/>
      <c r="D9" s="2242"/>
      <c r="E9" s="2242"/>
      <c r="F9" s="2242"/>
      <c r="G9" s="2242"/>
      <c r="H9" s="2242"/>
      <c r="I9" s="2242"/>
      <c r="J9" s="2242"/>
      <c r="K9" s="2242"/>
      <c r="L9" s="2242"/>
      <c r="M9" s="215"/>
      <c r="N9" s="215"/>
      <c r="O9" s="215"/>
      <c r="P9" s="215"/>
      <c r="Q9" s="215"/>
      <c r="R9" s="215"/>
      <c r="S9" s="215"/>
      <c r="T9" s="215"/>
      <c r="U9" s="215"/>
      <c r="V9" s="215"/>
      <c r="W9" s="215"/>
      <c r="X9" s="215"/>
      <c r="Y9" s="215"/>
      <c r="Z9" s="215"/>
      <c r="AA9" s="215"/>
      <c r="AB9" s="215"/>
      <c r="AC9" s="215"/>
      <c r="AD9" s="215"/>
      <c r="AE9" s="215"/>
      <c r="AF9" s="223"/>
      <c r="AG9" s="223"/>
      <c r="AH9" s="223"/>
      <c r="AI9" s="215"/>
      <c r="AJ9" s="215"/>
      <c r="AK9" s="215"/>
      <c r="AL9" s="215"/>
      <c r="AM9" s="215"/>
      <c r="AN9" s="215"/>
      <c r="AO9" s="212"/>
      <c r="AP9" s="212"/>
      <c r="AQ9" s="212"/>
      <c r="AR9" s="212"/>
      <c r="AS9" s="212"/>
      <c r="AT9" s="212"/>
      <c r="AU9" s="212"/>
      <c r="AV9" s="212"/>
      <c r="AW9" s="212"/>
      <c r="AX9" s="212"/>
      <c r="AY9" s="212"/>
      <c r="AZ9" s="212"/>
    </row>
    <row r="10" spans="1:52">
      <c r="A10" s="280">
        <v>4</v>
      </c>
      <c r="B10" s="226" t="s">
        <v>712</v>
      </c>
      <c r="C10" s="2242"/>
      <c r="D10" s="2242"/>
      <c r="E10" s="2242"/>
      <c r="F10" s="2242"/>
      <c r="G10" s="2242"/>
      <c r="H10" s="2242"/>
      <c r="I10" s="2242"/>
      <c r="J10" s="2242"/>
      <c r="K10" s="2242"/>
      <c r="L10" s="2242"/>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2"/>
      <c r="AP10" s="212"/>
      <c r="AQ10" s="212"/>
      <c r="AR10" s="212"/>
      <c r="AS10" s="212"/>
      <c r="AT10" s="212"/>
      <c r="AU10" s="212"/>
      <c r="AV10" s="212"/>
      <c r="AW10" s="212"/>
      <c r="AX10" s="212"/>
      <c r="AY10" s="212"/>
      <c r="AZ10" s="212"/>
    </row>
    <row r="11" spans="1:52">
      <c r="A11" s="227"/>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12"/>
      <c r="AP11" s="212"/>
      <c r="AQ11" s="228"/>
      <c r="AR11" s="227"/>
      <c r="AS11" s="227"/>
      <c r="AT11" s="227"/>
      <c r="AU11" s="227"/>
      <c r="AV11" s="227"/>
      <c r="AW11" s="227"/>
      <c r="AX11" s="227"/>
      <c r="AY11" s="223"/>
      <c r="AZ11" s="223"/>
    </row>
    <row r="12" spans="1:52" ht="17.25" customHeight="1">
      <c r="A12" s="1708" t="s">
        <v>286</v>
      </c>
      <c r="B12" s="1710" t="s">
        <v>189</v>
      </c>
      <c r="C12" s="1706" t="s">
        <v>547</v>
      </c>
      <c r="D12" s="1713" t="s">
        <v>190</v>
      </c>
      <c r="E12" s="1714"/>
      <c r="F12" s="1714"/>
      <c r="G12" s="2243" t="s">
        <v>548</v>
      </c>
      <c r="H12" s="1716" t="s">
        <v>144</v>
      </c>
      <c r="I12" s="2232"/>
      <c r="J12" s="1718" t="s">
        <v>549</v>
      </c>
      <c r="K12" s="1716"/>
      <c r="L12" s="1716"/>
      <c r="M12" s="1716"/>
      <c r="N12" s="1716"/>
      <c r="O12" s="1716"/>
      <c r="P12" s="1716"/>
      <c r="Q12" s="1716"/>
      <c r="R12" s="1716"/>
      <c r="S12" s="1716"/>
      <c r="T12" s="1716"/>
      <c r="U12" s="1716"/>
      <c r="V12" s="1716"/>
      <c r="W12" s="1716"/>
      <c r="X12" s="1716"/>
      <c r="Y12" s="1716"/>
      <c r="Z12" s="1716"/>
      <c r="AA12" s="1716"/>
      <c r="AB12" s="1716"/>
      <c r="AC12" s="1716"/>
      <c r="AD12" s="1716"/>
      <c r="AE12" s="1716"/>
      <c r="AF12" s="2241" t="s">
        <v>550</v>
      </c>
      <c r="AG12" s="2241"/>
      <c r="AH12" s="2241"/>
      <c r="AI12" s="1727" t="s">
        <v>551</v>
      </c>
      <c r="AJ12" s="1714"/>
      <c r="AK12" s="1728"/>
      <c r="AL12" s="1706" t="s">
        <v>260</v>
      </c>
      <c r="AM12" s="1713" t="s">
        <v>552</v>
      </c>
      <c r="AN12" s="1728"/>
      <c r="AO12" s="1718" t="s">
        <v>553</v>
      </c>
      <c r="AP12" s="2232"/>
      <c r="AQ12" s="2232"/>
      <c r="AR12" s="2232"/>
      <c r="AS12" s="2232"/>
      <c r="AT12" s="2233"/>
      <c r="AU12" s="1733" t="s">
        <v>45</v>
      </c>
      <c r="AV12" s="229"/>
      <c r="AW12" s="1708" t="s">
        <v>26</v>
      </c>
      <c r="AX12" s="1723" t="s">
        <v>554</v>
      </c>
      <c r="AY12" s="2232"/>
      <c r="AZ12" s="2233"/>
    </row>
    <row r="13" spans="1:52" ht="17.25" customHeight="1">
      <c r="A13" s="1709"/>
      <c r="B13" s="1709"/>
      <c r="C13" s="1711"/>
      <c r="D13" s="2230" t="s">
        <v>158</v>
      </c>
      <c r="E13" s="2230" t="s">
        <v>159</v>
      </c>
      <c r="F13" s="2231" t="s">
        <v>160</v>
      </c>
      <c r="G13" s="2230"/>
      <c r="H13" s="1721" t="s">
        <v>85</v>
      </c>
      <c r="I13" s="1706" t="s">
        <v>86</v>
      </c>
      <c r="J13" s="1725" t="s">
        <v>151</v>
      </c>
      <c r="K13" s="2232"/>
      <c r="L13" s="2232"/>
      <c r="M13" s="2232"/>
      <c r="N13" s="2232"/>
      <c r="O13" s="2232"/>
      <c r="P13" s="2232"/>
      <c r="Q13" s="2233"/>
      <c r="R13" s="1725" t="s">
        <v>555</v>
      </c>
      <c r="S13" s="2233"/>
      <c r="T13" s="1725" t="s">
        <v>148</v>
      </c>
      <c r="U13" s="2232"/>
      <c r="V13" s="2233"/>
      <c r="W13" s="1719" t="s">
        <v>149</v>
      </c>
      <c r="X13" s="2232"/>
      <c r="Y13" s="2232"/>
      <c r="Z13" s="2232"/>
      <c r="AA13" s="1719" t="s">
        <v>150</v>
      </c>
      <c r="AB13" s="2232"/>
      <c r="AC13" s="2232"/>
      <c r="AD13" s="2232"/>
      <c r="AE13" s="2233"/>
      <c r="AF13" s="2237" t="s">
        <v>93</v>
      </c>
      <c r="AG13" s="2237"/>
      <c r="AH13" s="2237"/>
      <c r="AI13" s="1729"/>
      <c r="AJ13" s="1730"/>
      <c r="AK13" s="1731"/>
      <c r="AL13" s="2234"/>
      <c r="AM13" s="1732"/>
      <c r="AN13" s="1731"/>
      <c r="AO13" s="1706" t="s">
        <v>556</v>
      </c>
      <c r="AP13" s="1706" t="s">
        <v>557</v>
      </c>
      <c r="AQ13" s="1706" t="s">
        <v>558</v>
      </c>
      <c r="AR13" s="1706" t="s">
        <v>559</v>
      </c>
      <c r="AS13" s="1706" t="s">
        <v>560</v>
      </c>
      <c r="AT13" s="1706" t="s">
        <v>84</v>
      </c>
      <c r="AU13" s="2235"/>
      <c r="AV13" s="229"/>
      <c r="AW13" s="2234"/>
      <c r="AX13" s="1721" t="s">
        <v>561</v>
      </c>
      <c r="AY13" s="1706" t="s">
        <v>562</v>
      </c>
      <c r="AZ13" s="1706" t="s">
        <v>563</v>
      </c>
    </row>
    <row r="14" spans="1:52" ht="122.25">
      <c r="A14" s="1707"/>
      <c r="B14" s="1707"/>
      <c r="C14" s="1712"/>
      <c r="D14" s="2230"/>
      <c r="E14" s="2230"/>
      <c r="F14" s="2231"/>
      <c r="G14" s="2230"/>
      <c r="H14" s="1768"/>
      <c r="I14" s="2227"/>
      <c r="J14" s="230" t="s">
        <v>123</v>
      </c>
      <c r="K14" s="230" t="s">
        <v>124</v>
      </c>
      <c r="L14" s="230" t="s">
        <v>125</v>
      </c>
      <c r="M14" s="230" t="s">
        <v>126</v>
      </c>
      <c r="N14" s="281" t="s">
        <v>69</v>
      </c>
      <c r="O14" s="281" t="s">
        <v>564</v>
      </c>
      <c r="P14" s="281" t="s">
        <v>565</v>
      </c>
      <c r="Q14" s="281" t="s">
        <v>566</v>
      </c>
      <c r="R14" s="281" t="s">
        <v>567</v>
      </c>
      <c r="S14" s="281" t="s">
        <v>568</v>
      </c>
      <c r="T14" s="230" t="s">
        <v>131</v>
      </c>
      <c r="U14" s="230" t="s">
        <v>161</v>
      </c>
      <c r="V14" s="230" t="s">
        <v>122</v>
      </c>
      <c r="W14" s="282" t="s">
        <v>569</v>
      </c>
      <c r="X14" s="230">
        <v>1</v>
      </c>
      <c r="Y14" s="230">
        <v>2</v>
      </c>
      <c r="Z14" s="230">
        <v>3</v>
      </c>
      <c r="AA14" s="286" t="s">
        <v>230</v>
      </c>
      <c r="AB14" s="230">
        <v>1</v>
      </c>
      <c r="AC14" s="230">
        <v>2</v>
      </c>
      <c r="AD14" s="230">
        <v>3</v>
      </c>
      <c r="AE14" s="233">
        <v>4</v>
      </c>
      <c r="AF14" s="287" t="s">
        <v>107</v>
      </c>
      <c r="AG14" s="287" t="s">
        <v>108</v>
      </c>
      <c r="AH14" s="287" t="s">
        <v>109</v>
      </c>
      <c r="AI14" s="235" t="s">
        <v>57</v>
      </c>
      <c r="AJ14" s="281" t="s">
        <v>58</v>
      </c>
      <c r="AK14" s="281" t="s">
        <v>59</v>
      </c>
      <c r="AL14" s="2227"/>
      <c r="AM14" s="281" t="s">
        <v>269</v>
      </c>
      <c r="AN14" s="281" t="s">
        <v>270</v>
      </c>
      <c r="AO14" s="2227"/>
      <c r="AP14" s="2227"/>
      <c r="AQ14" s="2227"/>
      <c r="AR14" s="2227"/>
      <c r="AS14" s="2227"/>
      <c r="AT14" s="2227"/>
      <c r="AU14" s="2236"/>
      <c r="AV14" s="229"/>
      <c r="AW14" s="2227"/>
      <c r="AX14" s="1768"/>
      <c r="AY14" s="2227"/>
      <c r="AZ14" s="2227"/>
    </row>
    <row r="15" spans="1:52">
      <c r="A15" s="237">
        <v>1</v>
      </c>
      <c r="B15" s="283">
        <v>2</v>
      </c>
      <c r="C15" s="237">
        <v>3</v>
      </c>
      <c r="D15" s="237">
        <v>4</v>
      </c>
      <c r="E15" s="283">
        <v>5</v>
      </c>
      <c r="F15" s="237">
        <v>6</v>
      </c>
      <c r="G15" s="237">
        <v>7</v>
      </c>
      <c r="H15" s="283">
        <v>8</v>
      </c>
      <c r="I15" s="237">
        <v>9</v>
      </c>
      <c r="J15" s="237">
        <v>10</v>
      </c>
      <c r="K15" s="283">
        <v>11</v>
      </c>
      <c r="L15" s="237">
        <v>12</v>
      </c>
      <c r="M15" s="237">
        <v>13</v>
      </c>
      <c r="N15" s="283">
        <v>14</v>
      </c>
      <c r="O15" s="237">
        <v>15</v>
      </c>
      <c r="P15" s="237">
        <v>16</v>
      </c>
      <c r="Q15" s="283">
        <v>17</v>
      </c>
      <c r="R15" s="237">
        <v>18</v>
      </c>
      <c r="S15" s="237">
        <v>19</v>
      </c>
      <c r="T15" s="283">
        <v>20</v>
      </c>
      <c r="U15" s="237">
        <v>21</v>
      </c>
      <c r="V15" s="237">
        <v>22</v>
      </c>
      <c r="W15" s="243">
        <v>23</v>
      </c>
      <c r="X15" s="284">
        <v>24</v>
      </c>
      <c r="Y15" s="284">
        <v>25</v>
      </c>
      <c r="Z15" s="243">
        <v>26</v>
      </c>
      <c r="AA15" s="237">
        <v>27</v>
      </c>
      <c r="AB15" s="237">
        <v>28</v>
      </c>
      <c r="AC15" s="283">
        <v>29</v>
      </c>
      <c r="AD15" s="237">
        <v>30</v>
      </c>
      <c r="AE15" s="237">
        <v>31</v>
      </c>
      <c r="AF15" s="2238">
        <v>32</v>
      </c>
      <c r="AG15" s="2239"/>
      <c r="AH15" s="2240"/>
      <c r="AI15" s="244">
        <v>33</v>
      </c>
      <c r="AJ15" s="237">
        <v>34</v>
      </c>
      <c r="AK15" s="244">
        <v>35</v>
      </c>
      <c r="AL15" s="237">
        <v>36</v>
      </c>
      <c r="AM15" s="244">
        <v>37</v>
      </c>
      <c r="AN15" s="237">
        <v>38</v>
      </c>
      <c r="AO15" s="244">
        <v>39</v>
      </c>
      <c r="AP15" s="237">
        <v>40</v>
      </c>
      <c r="AQ15" s="244">
        <v>41</v>
      </c>
      <c r="AR15" s="237">
        <v>42</v>
      </c>
      <c r="AS15" s="244">
        <v>43</v>
      </c>
      <c r="AT15" s="237">
        <v>44</v>
      </c>
      <c r="AU15" s="244">
        <v>45</v>
      </c>
      <c r="AV15" s="241"/>
      <c r="AW15" s="237">
        <v>48</v>
      </c>
      <c r="AX15" s="244">
        <v>49</v>
      </c>
      <c r="AY15" s="237">
        <v>50</v>
      </c>
      <c r="AZ15" s="237">
        <v>51</v>
      </c>
    </row>
    <row r="16" spans="1:52" ht="21.6" customHeight="1">
      <c r="A16" s="1739">
        <f>IF(ISTEXT(B16),1,"")</f>
        <v>1</v>
      </c>
      <c r="B16" s="2224" t="s">
        <v>988</v>
      </c>
      <c r="C16" s="245" t="s">
        <v>116</v>
      </c>
      <c r="D16" s="251"/>
      <c r="E16" s="251"/>
      <c r="F16" s="251"/>
      <c r="G16" s="251"/>
      <c r="H16" s="1740"/>
      <c r="I16" s="1740"/>
      <c r="J16" s="1740"/>
      <c r="K16" s="1740"/>
      <c r="L16" s="1740"/>
      <c r="M16" s="1740"/>
      <c r="N16" s="1740"/>
      <c r="O16" s="2228"/>
      <c r="P16" s="1740"/>
      <c r="Q16" s="2219"/>
      <c r="R16" s="1740"/>
      <c r="S16" s="2219"/>
      <c r="T16" s="1740"/>
      <c r="U16" s="1740"/>
      <c r="V16" s="1760"/>
      <c r="W16" s="2221"/>
      <c r="X16" s="2221"/>
      <c r="Y16" s="2221"/>
      <c r="Z16" s="2221"/>
      <c r="AA16" s="1757"/>
      <c r="AB16" s="1757"/>
      <c r="AC16" s="1757"/>
      <c r="AD16" s="1757"/>
      <c r="AE16" s="1757"/>
      <c r="AF16" s="2216"/>
      <c r="AG16" s="2216"/>
      <c r="AH16" s="2216"/>
      <c r="AI16" s="1740"/>
      <c r="AJ16" s="1740"/>
      <c r="AK16" s="1740"/>
      <c r="AL16" s="250" t="s">
        <v>116</v>
      </c>
      <c r="AM16" s="251"/>
      <c r="AN16" s="251"/>
      <c r="AO16" s="251"/>
      <c r="AP16" s="251"/>
      <c r="AQ16" s="251"/>
      <c r="AR16" s="251"/>
      <c r="AS16" s="1740"/>
      <c r="AT16" s="1740"/>
      <c r="AU16" s="1760"/>
      <c r="AV16" s="288"/>
      <c r="AW16" s="1740"/>
      <c r="AX16" s="289" t="s">
        <v>572</v>
      </c>
      <c r="AY16" s="673"/>
      <c r="AZ16" s="674"/>
    </row>
    <row r="17" spans="1:52" ht="21.6" customHeight="1">
      <c r="A17" s="1707"/>
      <c r="B17" s="2225"/>
      <c r="C17" s="245" t="s">
        <v>573</v>
      </c>
      <c r="D17" s="251"/>
      <c r="E17" s="251"/>
      <c r="F17" s="251"/>
      <c r="G17" s="251"/>
      <c r="H17" s="2215"/>
      <c r="I17" s="2215"/>
      <c r="J17" s="2215"/>
      <c r="K17" s="2215"/>
      <c r="L17" s="2215"/>
      <c r="M17" s="2215"/>
      <c r="N17" s="2215"/>
      <c r="O17" s="2229"/>
      <c r="P17" s="2215"/>
      <c r="Q17" s="2220"/>
      <c r="R17" s="2215"/>
      <c r="S17" s="2220"/>
      <c r="T17" s="2215"/>
      <c r="U17" s="2215"/>
      <c r="V17" s="2214"/>
      <c r="W17" s="2222"/>
      <c r="X17" s="2222"/>
      <c r="Y17" s="2222"/>
      <c r="Z17" s="2222"/>
      <c r="AA17" s="2218"/>
      <c r="AB17" s="2218"/>
      <c r="AC17" s="2218"/>
      <c r="AD17" s="2218"/>
      <c r="AE17" s="2218"/>
      <c r="AF17" s="2217"/>
      <c r="AG17" s="2217"/>
      <c r="AH17" s="2217"/>
      <c r="AI17" s="2215"/>
      <c r="AJ17" s="2215"/>
      <c r="AK17" s="2215"/>
      <c r="AL17" s="250" t="s">
        <v>117</v>
      </c>
      <c r="AM17" s="251"/>
      <c r="AN17" s="251"/>
      <c r="AO17" s="251"/>
      <c r="AP17" s="251"/>
      <c r="AQ17" s="251"/>
      <c r="AR17" s="251"/>
      <c r="AS17" s="2215"/>
      <c r="AT17" s="2215"/>
      <c r="AU17" s="2214"/>
      <c r="AV17" s="288"/>
      <c r="AW17" s="2215"/>
      <c r="AX17" s="289" t="s">
        <v>574</v>
      </c>
      <c r="AY17" s="673"/>
      <c r="AZ17" s="674"/>
    </row>
    <row r="18" spans="1:52" ht="21.6" customHeight="1">
      <c r="A18" s="1739">
        <v>2</v>
      </c>
      <c r="B18" s="2224" t="s">
        <v>835</v>
      </c>
      <c r="C18" s="245" t="s">
        <v>116</v>
      </c>
      <c r="D18" s="251"/>
      <c r="E18" s="251"/>
      <c r="F18" s="251"/>
      <c r="G18" s="251"/>
      <c r="H18" s="1740"/>
      <c r="I18" s="1740"/>
      <c r="J18" s="1740"/>
      <c r="K18" s="1740"/>
      <c r="L18" s="1740"/>
      <c r="M18" s="1740"/>
      <c r="N18" s="1740"/>
      <c r="O18" s="2228"/>
      <c r="P18" s="1740"/>
      <c r="Q18" s="2219"/>
      <c r="R18" s="1740"/>
      <c r="S18" s="2219"/>
      <c r="T18" s="1740"/>
      <c r="U18" s="1740"/>
      <c r="V18" s="1760"/>
      <c r="W18" s="2221"/>
      <c r="X18" s="2221"/>
      <c r="Y18" s="2221"/>
      <c r="Z18" s="2221"/>
      <c r="AA18" s="1757"/>
      <c r="AB18" s="1757"/>
      <c r="AC18" s="1757"/>
      <c r="AD18" s="1757"/>
      <c r="AE18" s="1757"/>
      <c r="AF18" s="2216"/>
      <c r="AG18" s="2216"/>
      <c r="AH18" s="2216"/>
      <c r="AI18" s="1740"/>
      <c r="AJ18" s="1740"/>
      <c r="AK18" s="1740"/>
      <c r="AL18" s="250" t="s">
        <v>116</v>
      </c>
      <c r="AM18" s="251"/>
      <c r="AN18" s="251"/>
      <c r="AO18" s="251"/>
      <c r="AP18" s="251"/>
      <c r="AQ18" s="251"/>
      <c r="AR18" s="251"/>
      <c r="AS18" s="1740"/>
      <c r="AT18" s="1740"/>
      <c r="AU18" s="1760"/>
      <c r="AV18" s="288"/>
      <c r="AW18" s="1740"/>
      <c r="AX18" s="289" t="s">
        <v>572</v>
      </c>
      <c r="AY18" s="673"/>
      <c r="AZ18" s="674"/>
    </row>
    <row r="19" spans="1:52" ht="21.6" customHeight="1">
      <c r="A19" s="1707"/>
      <c r="B19" s="2226"/>
      <c r="C19" s="245" t="s">
        <v>573</v>
      </c>
      <c r="D19" s="251"/>
      <c r="E19" s="251"/>
      <c r="F19" s="251"/>
      <c r="G19" s="251"/>
      <c r="H19" s="2215"/>
      <c r="I19" s="2215"/>
      <c r="J19" s="2215"/>
      <c r="K19" s="2215"/>
      <c r="L19" s="2215"/>
      <c r="M19" s="2215"/>
      <c r="N19" s="2215"/>
      <c r="O19" s="2229"/>
      <c r="P19" s="2215"/>
      <c r="Q19" s="2220"/>
      <c r="R19" s="2215"/>
      <c r="S19" s="2220"/>
      <c r="T19" s="2215"/>
      <c r="U19" s="2215"/>
      <c r="V19" s="2214"/>
      <c r="W19" s="2222"/>
      <c r="X19" s="2222"/>
      <c r="Y19" s="2222"/>
      <c r="Z19" s="2222"/>
      <c r="AA19" s="2218"/>
      <c r="AB19" s="2218"/>
      <c r="AC19" s="2218"/>
      <c r="AD19" s="2218"/>
      <c r="AE19" s="2218"/>
      <c r="AF19" s="2217"/>
      <c r="AG19" s="2217"/>
      <c r="AH19" s="2217"/>
      <c r="AI19" s="2215"/>
      <c r="AJ19" s="2215"/>
      <c r="AK19" s="2215"/>
      <c r="AL19" s="250" t="s">
        <v>117</v>
      </c>
      <c r="AM19" s="251"/>
      <c r="AN19" s="251"/>
      <c r="AO19" s="251"/>
      <c r="AP19" s="251"/>
      <c r="AQ19" s="251"/>
      <c r="AR19" s="251"/>
      <c r="AS19" s="2215"/>
      <c r="AT19" s="2215"/>
      <c r="AU19" s="2214"/>
      <c r="AV19" s="288"/>
      <c r="AW19" s="2215"/>
      <c r="AX19" s="289" t="s">
        <v>574</v>
      </c>
      <c r="AY19" s="673"/>
      <c r="AZ19" s="674"/>
    </row>
    <row r="20" spans="1:52" ht="21.6" customHeight="1">
      <c r="A20" s="1739">
        <v>3</v>
      </c>
      <c r="B20" s="2224" t="s">
        <v>984</v>
      </c>
      <c r="C20" s="245" t="s">
        <v>116</v>
      </c>
      <c r="D20" s="251"/>
      <c r="E20" s="251"/>
      <c r="F20" s="251"/>
      <c r="G20" s="251"/>
      <c r="H20" s="1740"/>
      <c r="I20" s="1740"/>
      <c r="J20" s="1740"/>
      <c r="K20" s="1740"/>
      <c r="L20" s="1740"/>
      <c r="M20" s="1740"/>
      <c r="N20" s="1740"/>
      <c r="O20" s="2228"/>
      <c r="P20" s="1740"/>
      <c r="Q20" s="2219"/>
      <c r="R20" s="1740"/>
      <c r="S20" s="2219"/>
      <c r="T20" s="1740"/>
      <c r="U20" s="1740"/>
      <c r="V20" s="1760"/>
      <c r="W20" s="2221"/>
      <c r="X20" s="2221"/>
      <c r="Y20" s="2221"/>
      <c r="Z20" s="2221"/>
      <c r="AA20" s="1757"/>
      <c r="AB20" s="1757"/>
      <c r="AC20" s="1757"/>
      <c r="AD20" s="1757"/>
      <c r="AE20" s="1757"/>
      <c r="AF20" s="2216"/>
      <c r="AG20" s="2216"/>
      <c r="AH20" s="2216"/>
      <c r="AI20" s="1740"/>
      <c r="AJ20" s="1740"/>
      <c r="AK20" s="1740"/>
      <c r="AL20" s="250" t="s">
        <v>116</v>
      </c>
      <c r="AM20" s="251"/>
      <c r="AN20" s="251"/>
      <c r="AO20" s="251"/>
      <c r="AP20" s="251"/>
      <c r="AQ20" s="251"/>
      <c r="AR20" s="251"/>
      <c r="AS20" s="1740"/>
      <c r="AT20" s="1740"/>
      <c r="AU20" s="1760"/>
      <c r="AV20" s="288"/>
      <c r="AW20" s="1740"/>
      <c r="AX20" s="289" t="s">
        <v>572</v>
      </c>
      <c r="AY20" s="673"/>
      <c r="AZ20" s="674"/>
    </row>
    <row r="21" spans="1:52" ht="21.6" customHeight="1">
      <c r="A21" s="1707"/>
      <c r="B21" s="2225"/>
      <c r="C21" s="245" t="s">
        <v>573</v>
      </c>
      <c r="D21" s="251"/>
      <c r="E21" s="251"/>
      <c r="F21" s="251"/>
      <c r="G21" s="251"/>
      <c r="H21" s="2215"/>
      <c r="I21" s="2215"/>
      <c r="J21" s="2215"/>
      <c r="K21" s="2215"/>
      <c r="L21" s="2215"/>
      <c r="M21" s="2215"/>
      <c r="N21" s="2215"/>
      <c r="O21" s="2229"/>
      <c r="P21" s="2215"/>
      <c r="Q21" s="2220"/>
      <c r="R21" s="2215"/>
      <c r="S21" s="2220"/>
      <c r="T21" s="2215"/>
      <c r="U21" s="2215"/>
      <c r="V21" s="2214"/>
      <c r="W21" s="2222"/>
      <c r="X21" s="2222"/>
      <c r="Y21" s="2222"/>
      <c r="Z21" s="2222"/>
      <c r="AA21" s="2218"/>
      <c r="AB21" s="2218"/>
      <c r="AC21" s="2218"/>
      <c r="AD21" s="2218"/>
      <c r="AE21" s="2218"/>
      <c r="AF21" s="2217"/>
      <c r="AG21" s="2217"/>
      <c r="AH21" s="2217"/>
      <c r="AI21" s="2215"/>
      <c r="AJ21" s="2215"/>
      <c r="AK21" s="2215"/>
      <c r="AL21" s="250" t="s">
        <v>117</v>
      </c>
      <c r="AM21" s="251"/>
      <c r="AN21" s="251"/>
      <c r="AO21" s="251"/>
      <c r="AP21" s="251"/>
      <c r="AQ21" s="251"/>
      <c r="AR21" s="251"/>
      <c r="AS21" s="2215"/>
      <c r="AT21" s="2215"/>
      <c r="AU21" s="2214"/>
      <c r="AV21" s="288"/>
      <c r="AW21" s="2215"/>
      <c r="AX21" s="289" t="s">
        <v>574</v>
      </c>
      <c r="AY21" s="673"/>
      <c r="AZ21" s="674"/>
    </row>
    <row r="22" spans="1:52" ht="21.6" customHeight="1">
      <c r="A22" s="1739">
        <v>4</v>
      </c>
      <c r="B22" s="2224" t="s">
        <v>985</v>
      </c>
      <c r="C22" s="245" t="s">
        <v>116</v>
      </c>
      <c r="D22" s="251"/>
      <c r="E22" s="251"/>
      <c r="F22" s="251"/>
      <c r="G22" s="251"/>
      <c r="H22" s="1740"/>
      <c r="I22" s="1740"/>
      <c r="J22" s="1740"/>
      <c r="K22" s="1740"/>
      <c r="L22" s="1740"/>
      <c r="M22" s="1740"/>
      <c r="N22" s="1740"/>
      <c r="O22" s="2228"/>
      <c r="P22" s="1740"/>
      <c r="Q22" s="2219"/>
      <c r="R22" s="1740"/>
      <c r="S22" s="2219"/>
      <c r="T22" s="1740"/>
      <c r="U22" s="1740"/>
      <c r="V22" s="1760"/>
      <c r="W22" s="2221"/>
      <c r="X22" s="2221"/>
      <c r="Y22" s="2221"/>
      <c r="Z22" s="2221"/>
      <c r="AA22" s="1757"/>
      <c r="AB22" s="1757"/>
      <c r="AC22" s="1757"/>
      <c r="AD22" s="1757"/>
      <c r="AE22" s="1757"/>
      <c r="AF22" s="2216"/>
      <c r="AG22" s="2216"/>
      <c r="AH22" s="2216"/>
      <c r="AI22" s="1740"/>
      <c r="AJ22" s="1740"/>
      <c r="AK22" s="1740"/>
      <c r="AL22" s="250" t="s">
        <v>116</v>
      </c>
      <c r="AM22" s="251"/>
      <c r="AN22" s="251"/>
      <c r="AO22" s="251"/>
      <c r="AP22" s="251"/>
      <c r="AQ22" s="251"/>
      <c r="AR22" s="251"/>
      <c r="AS22" s="1740"/>
      <c r="AT22" s="1740"/>
      <c r="AU22" s="1760"/>
      <c r="AV22" s="288"/>
      <c r="AW22" s="1740"/>
      <c r="AX22" s="289" t="s">
        <v>572</v>
      </c>
      <c r="AY22" s="673"/>
      <c r="AZ22" s="674"/>
    </row>
    <row r="23" spans="1:52" ht="21.6" customHeight="1">
      <c r="A23" s="1707"/>
      <c r="B23" s="2225"/>
      <c r="C23" s="245" t="s">
        <v>573</v>
      </c>
      <c r="D23" s="251"/>
      <c r="E23" s="251"/>
      <c r="F23" s="251"/>
      <c r="G23" s="251"/>
      <c r="H23" s="2215"/>
      <c r="I23" s="2215"/>
      <c r="J23" s="2215"/>
      <c r="K23" s="2215"/>
      <c r="L23" s="2215"/>
      <c r="M23" s="2215"/>
      <c r="N23" s="2215"/>
      <c r="O23" s="2229"/>
      <c r="P23" s="2215"/>
      <c r="Q23" s="2220"/>
      <c r="R23" s="2215"/>
      <c r="S23" s="2220"/>
      <c r="T23" s="2215"/>
      <c r="U23" s="2215"/>
      <c r="V23" s="2214"/>
      <c r="W23" s="2222"/>
      <c r="X23" s="2222"/>
      <c r="Y23" s="2222"/>
      <c r="Z23" s="2222"/>
      <c r="AA23" s="2218"/>
      <c r="AB23" s="2218"/>
      <c r="AC23" s="2218"/>
      <c r="AD23" s="2218"/>
      <c r="AE23" s="2218"/>
      <c r="AF23" s="2217"/>
      <c r="AG23" s="2217"/>
      <c r="AH23" s="2217"/>
      <c r="AI23" s="2215"/>
      <c r="AJ23" s="2215"/>
      <c r="AK23" s="2215"/>
      <c r="AL23" s="250" t="s">
        <v>117</v>
      </c>
      <c r="AM23" s="251"/>
      <c r="AN23" s="251"/>
      <c r="AO23" s="251"/>
      <c r="AP23" s="251"/>
      <c r="AQ23" s="251"/>
      <c r="AR23" s="251"/>
      <c r="AS23" s="2215"/>
      <c r="AT23" s="2215"/>
      <c r="AU23" s="2214"/>
      <c r="AV23" s="288"/>
      <c r="AW23" s="2215"/>
      <c r="AX23" s="289" t="s">
        <v>574</v>
      </c>
      <c r="AY23" s="673"/>
      <c r="AZ23" s="674"/>
    </row>
    <row r="24" spans="1:52" ht="21.6" customHeight="1">
      <c r="A24" s="1739">
        <v>5</v>
      </c>
      <c r="B24" s="2224" t="s">
        <v>986</v>
      </c>
      <c r="C24" s="245" t="s">
        <v>116</v>
      </c>
      <c r="D24" s="251"/>
      <c r="E24" s="251"/>
      <c r="F24" s="251"/>
      <c r="G24" s="251"/>
      <c r="H24" s="1740"/>
      <c r="I24" s="1740"/>
      <c r="J24" s="1740"/>
      <c r="K24" s="1740"/>
      <c r="L24" s="1740"/>
      <c r="M24" s="1740"/>
      <c r="N24" s="1740"/>
      <c r="O24" s="2228"/>
      <c r="P24" s="1740"/>
      <c r="Q24" s="2219"/>
      <c r="R24" s="1740"/>
      <c r="S24" s="2219"/>
      <c r="T24" s="1740"/>
      <c r="U24" s="1740"/>
      <c r="V24" s="1760"/>
      <c r="W24" s="2221"/>
      <c r="X24" s="2221"/>
      <c r="Y24" s="2221"/>
      <c r="Z24" s="2221"/>
      <c r="AA24" s="1757"/>
      <c r="AB24" s="1757"/>
      <c r="AC24" s="1757"/>
      <c r="AD24" s="1757"/>
      <c r="AE24" s="1757"/>
      <c r="AF24" s="2216"/>
      <c r="AG24" s="2216"/>
      <c r="AH24" s="2216"/>
      <c r="AI24" s="1740"/>
      <c r="AJ24" s="1740"/>
      <c r="AK24" s="1740"/>
      <c r="AL24" s="250" t="s">
        <v>116</v>
      </c>
      <c r="AM24" s="251"/>
      <c r="AN24" s="251"/>
      <c r="AO24" s="251"/>
      <c r="AP24" s="251"/>
      <c r="AQ24" s="251"/>
      <c r="AR24" s="251"/>
      <c r="AS24" s="1740"/>
      <c r="AT24" s="1740"/>
      <c r="AU24" s="1760"/>
      <c r="AV24" s="288"/>
      <c r="AW24" s="1740"/>
      <c r="AX24" s="289" t="s">
        <v>572</v>
      </c>
      <c r="AY24" s="673"/>
      <c r="AZ24" s="674"/>
    </row>
    <row r="25" spans="1:52" ht="21.6" customHeight="1">
      <c r="A25" s="1707"/>
      <c r="B25" s="2225"/>
      <c r="C25" s="245" t="s">
        <v>573</v>
      </c>
      <c r="D25" s="251"/>
      <c r="E25" s="251"/>
      <c r="F25" s="251"/>
      <c r="G25" s="251"/>
      <c r="H25" s="2215"/>
      <c r="I25" s="2215"/>
      <c r="J25" s="2215"/>
      <c r="K25" s="2215"/>
      <c r="L25" s="2215"/>
      <c r="M25" s="2215"/>
      <c r="N25" s="2215"/>
      <c r="O25" s="2229"/>
      <c r="P25" s="2215"/>
      <c r="Q25" s="2220"/>
      <c r="R25" s="2215"/>
      <c r="S25" s="2220"/>
      <c r="T25" s="2215"/>
      <c r="U25" s="2215"/>
      <c r="V25" s="2214"/>
      <c r="W25" s="2222"/>
      <c r="X25" s="2222"/>
      <c r="Y25" s="2222"/>
      <c r="Z25" s="2222"/>
      <c r="AA25" s="2218"/>
      <c r="AB25" s="2218"/>
      <c r="AC25" s="2218"/>
      <c r="AD25" s="2218"/>
      <c r="AE25" s="2218"/>
      <c r="AF25" s="2217"/>
      <c r="AG25" s="2217"/>
      <c r="AH25" s="2217"/>
      <c r="AI25" s="2215"/>
      <c r="AJ25" s="2215"/>
      <c r="AK25" s="2215"/>
      <c r="AL25" s="250" t="s">
        <v>117</v>
      </c>
      <c r="AM25" s="251"/>
      <c r="AN25" s="251"/>
      <c r="AO25" s="251"/>
      <c r="AP25" s="251"/>
      <c r="AQ25" s="251"/>
      <c r="AR25" s="251"/>
      <c r="AS25" s="2215"/>
      <c r="AT25" s="2215"/>
      <c r="AU25" s="2214"/>
      <c r="AV25" s="288"/>
      <c r="AW25" s="2215"/>
      <c r="AX25" s="289" t="s">
        <v>574</v>
      </c>
      <c r="AY25" s="673"/>
      <c r="AZ25" s="674"/>
    </row>
    <row r="26" spans="1:52" ht="21.6" customHeight="1">
      <c r="A26" s="1739">
        <v>6</v>
      </c>
      <c r="B26" s="2224" t="s">
        <v>236</v>
      </c>
      <c r="C26" s="245" t="s">
        <v>116</v>
      </c>
      <c r="D26" s="251"/>
      <c r="E26" s="251"/>
      <c r="F26" s="251"/>
      <c r="G26" s="251"/>
      <c r="H26" s="1740"/>
      <c r="I26" s="1740"/>
      <c r="J26" s="1740"/>
      <c r="K26" s="1740"/>
      <c r="L26" s="1740"/>
      <c r="M26" s="1740"/>
      <c r="N26" s="1740"/>
      <c r="O26" s="2228"/>
      <c r="P26" s="1740"/>
      <c r="Q26" s="2219"/>
      <c r="R26" s="1740"/>
      <c r="S26" s="2219"/>
      <c r="T26" s="1740"/>
      <c r="U26" s="1740"/>
      <c r="V26" s="1760"/>
      <c r="W26" s="2221"/>
      <c r="X26" s="2221"/>
      <c r="Y26" s="2221"/>
      <c r="Z26" s="2221"/>
      <c r="AA26" s="1757"/>
      <c r="AB26" s="1757"/>
      <c r="AC26" s="1757"/>
      <c r="AD26" s="1757"/>
      <c r="AE26" s="1757"/>
      <c r="AF26" s="2216"/>
      <c r="AG26" s="2216"/>
      <c r="AH26" s="2216"/>
      <c r="AI26" s="1740"/>
      <c r="AJ26" s="1740"/>
      <c r="AK26" s="1740"/>
      <c r="AL26" s="250" t="s">
        <v>116</v>
      </c>
      <c r="AM26" s="251"/>
      <c r="AN26" s="251"/>
      <c r="AO26" s="251"/>
      <c r="AP26" s="251"/>
      <c r="AQ26" s="251"/>
      <c r="AR26" s="251"/>
      <c r="AS26" s="1740"/>
      <c r="AT26" s="1740"/>
      <c r="AU26" s="1760"/>
      <c r="AV26" s="288"/>
      <c r="AW26" s="1740"/>
      <c r="AX26" s="289" t="s">
        <v>572</v>
      </c>
      <c r="AY26" s="673"/>
      <c r="AZ26" s="674"/>
    </row>
    <row r="27" spans="1:52" ht="21.6" customHeight="1">
      <c r="A27" s="1707"/>
      <c r="B27" s="2225"/>
      <c r="C27" s="245" t="s">
        <v>573</v>
      </c>
      <c r="D27" s="251"/>
      <c r="E27" s="251"/>
      <c r="F27" s="251"/>
      <c r="G27" s="251"/>
      <c r="H27" s="2215"/>
      <c r="I27" s="2215"/>
      <c r="J27" s="2215"/>
      <c r="K27" s="2215"/>
      <c r="L27" s="2215"/>
      <c r="M27" s="2215"/>
      <c r="N27" s="2215"/>
      <c r="O27" s="2229"/>
      <c r="P27" s="2215"/>
      <c r="Q27" s="2220"/>
      <c r="R27" s="2215"/>
      <c r="S27" s="2220"/>
      <c r="T27" s="2215"/>
      <c r="U27" s="2215"/>
      <c r="V27" s="2214"/>
      <c r="W27" s="2222"/>
      <c r="X27" s="2222"/>
      <c r="Y27" s="2222"/>
      <c r="Z27" s="2222"/>
      <c r="AA27" s="2218"/>
      <c r="AB27" s="2218"/>
      <c r="AC27" s="2218"/>
      <c r="AD27" s="2218"/>
      <c r="AE27" s="2218"/>
      <c r="AF27" s="2217"/>
      <c r="AG27" s="2217"/>
      <c r="AH27" s="2217"/>
      <c r="AI27" s="2215"/>
      <c r="AJ27" s="2215"/>
      <c r="AK27" s="2215"/>
      <c r="AL27" s="250" t="s">
        <v>117</v>
      </c>
      <c r="AM27" s="251"/>
      <c r="AN27" s="251"/>
      <c r="AO27" s="251"/>
      <c r="AP27" s="251"/>
      <c r="AQ27" s="251"/>
      <c r="AR27" s="251"/>
      <c r="AS27" s="2215"/>
      <c r="AT27" s="2215"/>
      <c r="AU27" s="2214"/>
      <c r="AV27" s="288"/>
      <c r="AW27" s="2215"/>
      <c r="AX27" s="289" t="s">
        <v>574</v>
      </c>
      <c r="AY27" s="673"/>
      <c r="AZ27" s="674"/>
    </row>
    <row r="28" spans="1:52" ht="21.6" customHeight="1">
      <c r="A28" s="661"/>
      <c r="B28" s="661"/>
      <c r="C28" s="662"/>
      <c r="D28" s="663"/>
      <c r="E28" s="663"/>
      <c r="F28" s="663"/>
      <c r="G28" s="663"/>
      <c r="H28" s="664"/>
      <c r="I28" s="664"/>
      <c r="J28" s="664"/>
      <c r="K28" s="664"/>
      <c r="L28" s="664"/>
      <c r="M28" s="664"/>
      <c r="N28" s="664"/>
      <c r="O28" s="665"/>
      <c r="P28" s="664"/>
      <c r="Q28" s="666"/>
      <c r="R28" s="664"/>
      <c r="S28" s="666"/>
      <c r="T28" s="664"/>
      <c r="U28" s="664"/>
      <c r="V28" s="664"/>
      <c r="W28" s="664"/>
      <c r="X28" s="664"/>
      <c r="Y28" s="664"/>
      <c r="Z28" s="664"/>
      <c r="AA28" s="664"/>
      <c r="AB28" s="664"/>
      <c r="AC28" s="664"/>
      <c r="AD28" s="664"/>
      <c r="AE28" s="664"/>
      <c r="AF28" s="667"/>
      <c r="AG28" s="667"/>
      <c r="AH28" s="667"/>
      <c r="AI28" s="664"/>
      <c r="AJ28" s="664"/>
      <c r="AK28" s="664"/>
      <c r="AL28" s="668"/>
      <c r="AM28" s="663"/>
      <c r="AN28" s="663"/>
      <c r="AO28" s="663"/>
      <c r="AP28" s="663"/>
      <c r="AQ28" s="663"/>
      <c r="AR28" s="663"/>
      <c r="AS28" s="664"/>
      <c r="AT28" s="664"/>
      <c r="AU28" s="664"/>
      <c r="AV28" s="669"/>
      <c r="AW28" s="664"/>
      <c r="AX28" s="669"/>
      <c r="AY28" s="670"/>
      <c r="AZ28" s="670"/>
    </row>
    <row r="29" spans="1:52">
      <c r="A29" s="228"/>
      <c r="B29" s="228"/>
      <c r="C29" s="228"/>
      <c r="D29" s="228"/>
      <c r="E29" s="228"/>
      <c r="F29" s="228"/>
      <c r="G29" s="212"/>
      <c r="H29" s="212"/>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28"/>
      <c r="AR29" s="228"/>
      <c r="AS29" s="228"/>
      <c r="AT29" s="228"/>
      <c r="AU29" s="228"/>
      <c r="AV29" s="212"/>
      <c r="AW29" s="212"/>
    </row>
    <row r="30" spans="1:52">
      <c r="A30" s="218" t="s">
        <v>577</v>
      </c>
      <c r="B30" s="228"/>
      <c r="C30" s="228"/>
      <c r="D30" s="228"/>
      <c r="E30" s="228"/>
      <c r="F30" s="228"/>
      <c r="G30" s="228"/>
      <c r="H30" s="228"/>
      <c r="I30" s="228"/>
      <c r="J30" s="212"/>
      <c r="K30" s="212"/>
      <c r="L30" s="212"/>
      <c r="M30" s="212"/>
      <c r="N30" s="212"/>
      <c r="O30" s="212"/>
      <c r="P30" s="212"/>
      <c r="Q30" s="212"/>
      <c r="R30" s="212"/>
      <c r="S30" s="212"/>
      <c r="T30" s="212"/>
      <c r="U30" s="212"/>
      <c r="V30" s="212"/>
      <c r="W30" s="212"/>
      <c r="X30" s="212"/>
      <c r="Y30" s="212"/>
      <c r="Z30" s="228"/>
      <c r="AA30" s="228"/>
      <c r="AB30" s="228"/>
      <c r="AC30" s="228"/>
      <c r="AD30" s="228"/>
      <c r="AE30" s="228"/>
      <c r="AF30" s="228"/>
      <c r="AG30" s="228"/>
      <c r="AH30" s="228"/>
      <c r="AI30" s="228"/>
      <c r="AJ30" s="228"/>
      <c r="AK30" s="228"/>
      <c r="AL30" s="228"/>
      <c r="AM30" s="228"/>
      <c r="AN30" s="228"/>
      <c r="AO30" s="228"/>
      <c r="AP30" s="228"/>
      <c r="AQ30" s="228"/>
      <c r="AR30" s="228"/>
      <c r="AS30" s="228"/>
      <c r="AT30" s="228"/>
      <c r="AU30" s="228"/>
      <c r="AV30" s="228"/>
      <c r="AW30" s="228"/>
      <c r="AX30" s="228"/>
      <c r="AY30" s="228"/>
      <c r="AZ30" s="228"/>
    </row>
    <row r="31" spans="1:52" ht="60" customHeight="1">
      <c r="A31" s="268" t="s">
        <v>578</v>
      </c>
      <c r="B31" s="1725" t="s">
        <v>579</v>
      </c>
      <c r="C31" s="1717"/>
      <c r="D31" s="1717"/>
      <c r="E31" s="1720"/>
      <c r="F31" s="1725" t="s">
        <v>580</v>
      </c>
      <c r="G31" s="1772"/>
      <c r="H31" s="1725" t="s">
        <v>581</v>
      </c>
      <c r="I31" s="1720"/>
      <c r="J31" s="1773" t="s">
        <v>582</v>
      </c>
      <c r="K31" s="1774"/>
      <c r="L31" s="1773" t="s">
        <v>583</v>
      </c>
      <c r="M31" s="1774"/>
      <c r="N31" s="1725" t="s">
        <v>584</v>
      </c>
      <c r="O31" s="1717"/>
      <c r="P31" s="1720"/>
      <c r="Q31" s="1725" t="s">
        <v>585</v>
      </c>
      <c r="R31" s="1717"/>
      <c r="S31" s="1720"/>
      <c r="T31" s="227"/>
      <c r="U31" s="227"/>
      <c r="V31" s="227"/>
      <c r="W31" s="227"/>
      <c r="X31" s="227"/>
      <c r="Y31" s="227"/>
      <c r="Z31" s="227"/>
      <c r="AA31" s="227"/>
      <c r="AB31" s="227"/>
      <c r="AC31" s="227"/>
      <c r="AD31" s="227"/>
      <c r="AE31" s="227"/>
      <c r="AF31" s="227"/>
      <c r="AG31" s="227"/>
      <c r="AH31" s="228"/>
      <c r="AI31" s="228"/>
      <c r="AJ31" s="228"/>
      <c r="AK31" s="228"/>
      <c r="AL31" s="228"/>
      <c r="AM31" s="228"/>
      <c r="AN31" s="228"/>
      <c r="AO31" s="228"/>
      <c r="AP31" s="228"/>
      <c r="AQ31" s="228"/>
      <c r="AR31" s="228"/>
      <c r="AS31" s="228"/>
      <c r="AT31" s="228"/>
      <c r="AU31" s="228"/>
      <c r="AV31" s="228"/>
      <c r="AW31" s="228"/>
      <c r="AX31" s="228"/>
      <c r="AY31" s="228"/>
      <c r="AZ31" s="228"/>
    </row>
    <row r="32" spans="1:52">
      <c r="A32" s="237">
        <v>1</v>
      </c>
      <c r="B32" s="1775" t="s">
        <v>988</v>
      </c>
      <c r="C32" s="1717"/>
      <c r="D32" s="1717"/>
      <c r="E32" s="1720"/>
      <c r="F32" s="2211"/>
      <c r="G32" s="2209"/>
      <c r="H32" s="2211"/>
      <c r="I32" s="2209"/>
      <c r="J32" s="2223"/>
      <c r="K32" s="2213"/>
      <c r="L32" s="2223"/>
      <c r="M32" s="2213"/>
      <c r="N32" s="2207"/>
      <c r="O32" s="2208"/>
      <c r="P32" s="2209"/>
      <c r="Q32" s="2207"/>
      <c r="R32" s="2208"/>
      <c r="S32" s="2209"/>
      <c r="T32" s="228"/>
      <c r="U32" s="227"/>
      <c r="V32" s="227"/>
      <c r="W32" s="227"/>
      <c r="X32" s="227"/>
      <c r="Y32" s="227"/>
      <c r="Z32" s="227"/>
      <c r="AA32" s="227"/>
      <c r="AB32" s="227"/>
      <c r="AC32" s="227"/>
      <c r="AD32" s="227"/>
      <c r="AE32" s="227"/>
      <c r="AF32" s="227"/>
      <c r="AG32" s="227"/>
      <c r="AH32" s="228"/>
      <c r="AI32" s="228"/>
      <c r="AJ32" s="228"/>
      <c r="AK32" s="228"/>
      <c r="AL32" s="228"/>
      <c r="AM32" s="228"/>
      <c r="AN32" s="228"/>
      <c r="AO32" s="228"/>
      <c r="AP32" s="228"/>
      <c r="AQ32" s="228"/>
      <c r="AR32" s="228"/>
      <c r="AS32" s="228"/>
      <c r="AT32" s="228"/>
      <c r="AU32" s="228"/>
      <c r="AV32" s="228"/>
      <c r="AW32" s="228"/>
      <c r="AX32" s="228"/>
      <c r="AY32" s="228"/>
      <c r="AZ32" s="228"/>
    </row>
    <row r="33" spans="1:52">
      <c r="A33" s="237">
        <v>2</v>
      </c>
      <c r="B33" s="1775" t="s">
        <v>835</v>
      </c>
      <c r="C33" s="1717"/>
      <c r="D33" s="1717"/>
      <c r="E33" s="1720"/>
      <c r="F33" s="2211"/>
      <c r="G33" s="2209"/>
      <c r="H33" s="2207"/>
      <c r="I33" s="2209"/>
      <c r="J33" s="2212"/>
      <c r="K33" s="2213"/>
      <c r="L33" s="2212"/>
      <c r="M33" s="2213"/>
      <c r="N33" s="2207"/>
      <c r="O33" s="2208"/>
      <c r="P33" s="2209"/>
      <c r="Q33" s="2207"/>
      <c r="R33" s="2208"/>
      <c r="S33" s="2209"/>
      <c r="T33" s="228"/>
      <c r="U33" s="227"/>
      <c r="V33" s="227"/>
      <c r="W33" s="227"/>
      <c r="X33" s="227"/>
      <c r="Y33" s="227"/>
      <c r="Z33" s="227"/>
      <c r="AA33" s="227"/>
      <c r="AB33" s="227"/>
      <c r="AC33" s="227"/>
      <c r="AD33" s="227"/>
      <c r="AE33" s="227"/>
      <c r="AF33" s="227"/>
      <c r="AG33" s="227"/>
      <c r="AH33" s="228"/>
      <c r="AI33" s="228"/>
      <c r="AJ33" s="228"/>
      <c r="AK33" s="228"/>
      <c r="AL33" s="228"/>
      <c r="AM33" s="228"/>
      <c r="AN33" s="228"/>
      <c r="AO33" s="228"/>
      <c r="AP33" s="228"/>
      <c r="AQ33" s="228"/>
      <c r="AR33" s="228"/>
      <c r="AS33" s="228"/>
      <c r="AT33" s="228"/>
      <c r="AU33" s="228"/>
      <c r="AV33" s="228"/>
      <c r="AW33" s="228"/>
      <c r="AX33" s="228"/>
      <c r="AY33" s="228"/>
      <c r="AZ33" s="228"/>
    </row>
    <row r="34" spans="1:52">
      <c r="A34" s="237">
        <v>3</v>
      </c>
      <c r="B34" s="1775" t="s">
        <v>984</v>
      </c>
      <c r="C34" s="1717"/>
      <c r="D34" s="1717"/>
      <c r="E34" s="1720"/>
      <c r="F34" s="2211"/>
      <c r="G34" s="2209"/>
      <c r="H34" s="2207"/>
      <c r="I34" s="2209"/>
      <c r="J34" s="2212"/>
      <c r="K34" s="2213"/>
      <c r="L34" s="2212"/>
      <c r="M34" s="2213"/>
      <c r="N34" s="2207"/>
      <c r="O34" s="2208"/>
      <c r="P34" s="2209"/>
      <c r="Q34" s="2207"/>
      <c r="R34" s="2208"/>
      <c r="S34" s="2209"/>
      <c r="T34" s="228"/>
      <c r="U34" s="227"/>
      <c r="V34" s="227"/>
      <c r="W34" s="227"/>
      <c r="X34" s="227"/>
      <c r="Y34" s="227"/>
      <c r="Z34" s="227"/>
      <c r="AA34" s="227"/>
      <c r="AB34" s="227"/>
      <c r="AC34" s="227"/>
      <c r="AD34" s="227"/>
      <c r="AE34" s="227"/>
      <c r="AF34" s="227"/>
      <c r="AG34" s="227"/>
      <c r="AH34" s="228"/>
      <c r="AI34" s="228"/>
      <c r="AJ34" s="228"/>
      <c r="AK34" s="228"/>
      <c r="AL34" s="228"/>
      <c r="AM34" s="228"/>
      <c r="AN34" s="228"/>
      <c r="AO34" s="228"/>
      <c r="AP34" s="228"/>
      <c r="AQ34" s="228"/>
      <c r="AR34" s="228"/>
      <c r="AS34" s="228"/>
      <c r="AT34" s="228"/>
      <c r="AU34" s="228"/>
      <c r="AV34" s="228"/>
      <c r="AW34" s="228"/>
      <c r="AX34" s="228"/>
      <c r="AY34" s="228"/>
      <c r="AZ34" s="228"/>
    </row>
    <row r="35" spans="1:52">
      <c r="A35" s="237">
        <v>4</v>
      </c>
      <c r="B35" s="1775" t="s">
        <v>985</v>
      </c>
      <c r="C35" s="1717"/>
      <c r="D35" s="1717"/>
      <c r="E35" s="1720"/>
      <c r="F35" s="2211"/>
      <c r="G35" s="2209"/>
      <c r="H35" s="2207"/>
      <c r="I35" s="2209"/>
      <c r="J35" s="2212"/>
      <c r="K35" s="2213"/>
      <c r="L35" s="2212"/>
      <c r="M35" s="2213"/>
      <c r="N35" s="2207"/>
      <c r="O35" s="2208"/>
      <c r="P35" s="2209"/>
      <c r="Q35" s="2207"/>
      <c r="R35" s="2208"/>
      <c r="S35" s="2209"/>
      <c r="T35" s="228"/>
      <c r="U35" s="227"/>
      <c r="V35" s="227"/>
      <c r="W35" s="227"/>
      <c r="X35" s="227"/>
      <c r="Y35" s="227"/>
      <c r="Z35" s="227"/>
      <c r="AA35" s="227"/>
      <c r="AB35" s="227"/>
      <c r="AC35" s="227"/>
      <c r="AD35" s="227"/>
      <c r="AE35" s="227"/>
      <c r="AF35" s="227"/>
      <c r="AG35" s="227"/>
      <c r="AH35" s="228"/>
      <c r="AI35" s="228"/>
      <c r="AJ35" s="228"/>
      <c r="AK35" s="228"/>
      <c r="AL35" s="228"/>
      <c r="AM35" s="228"/>
      <c r="AN35" s="228"/>
      <c r="AO35" s="228"/>
      <c r="AP35" s="228"/>
      <c r="AQ35" s="228"/>
      <c r="AR35" s="228"/>
      <c r="AS35" s="228"/>
      <c r="AT35" s="228"/>
      <c r="AU35" s="228"/>
      <c r="AV35" s="228"/>
      <c r="AW35" s="228"/>
      <c r="AX35" s="228"/>
      <c r="AY35" s="228"/>
      <c r="AZ35" s="228"/>
    </row>
    <row r="36" spans="1:52">
      <c r="A36" s="237">
        <v>5</v>
      </c>
      <c r="B36" s="2210" t="s">
        <v>986</v>
      </c>
      <c r="C36" s="1717"/>
      <c r="D36" s="1717"/>
      <c r="E36" s="1720"/>
      <c r="F36" s="2211"/>
      <c r="G36" s="2209"/>
      <c r="H36" s="2207"/>
      <c r="I36" s="2209"/>
      <c r="J36" s="2212"/>
      <c r="K36" s="2213"/>
      <c r="L36" s="2212"/>
      <c r="M36" s="2213"/>
      <c r="N36" s="2207"/>
      <c r="O36" s="2208"/>
      <c r="P36" s="2209"/>
      <c r="Q36" s="2207"/>
      <c r="R36" s="2208"/>
      <c r="S36" s="2209"/>
      <c r="T36" s="228"/>
      <c r="U36" s="227"/>
      <c r="V36" s="227"/>
      <c r="W36" s="227"/>
      <c r="X36" s="227"/>
      <c r="Y36" s="227"/>
      <c r="Z36" s="227"/>
      <c r="AA36" s="227"/>
      <c r="AB36" s="227"/>
      <c r="AC36" s="227"/>
      <c r="AD36" s="227"/>
      <c r="AE36" s="227"/>
      <c r="AF36" s="227"/>
      <c r="AG36" s="227"/>
      <c r="AH36" s="228"/>
      <c r="AI36" s="228"/>
      <c r="AJ36" s="228"/>
      <c r="AK36" s="228"/>
      <c r="AL36" s="228"/>
      <c r="AM36" s="228"/>
      <c r="AN36" s="228"/>
      <c r="AO36" s="228"/>
      <c r="AP36" s="228"/>
      <c r="AQ36" s="228"/>
      <c r="AR36" s="228"/>
      <c r="AS36" s="228"/>
      <c r="AT36" s="228"/>
      <c r="AU36" s="228"/>
      <c r="AV36" s="228"/>
      <c r="AW36" s="228"/>
      <c r="AX36" s="228"/>
      <c r="AY36" s="228"/>
      <c r="AZ36" s="228"/>
    </row>
    <row r="37" spans="1:52">
      <c r="A37" s="237">
        <v>6</v>
      </c>
      <c r="B37" s="2210" t="s">
        <v>236</v>
      </c>
      <c r="C37" s="1717"/>
      <c r="D37" s="1717"/>
      <c r="E37" s="1720"/>
      <c r="F37" s="2211"/>
      <c r="G37" s="2209"/>
      <c r="H37" s="2207"/>
      <c r="I37" s="2209"/>
      <c r="J37" s="2212"/>
      <c r="K37" s="2213"/>
      <c r="L37" s="2212"/>
      <c r="M37" s="2213"/>
      <c r="N37" s="2207"/>
      <c r="O37" s="2208"/>
      <c r="P37" s="2209"/>
      <c r="Q37" s="2207"/>
      <c r="R37" s="2208"/>
      <c r="S37" s="2209"/>
      <c r="T37" s="228"/>
      <c r="U37" s="227"/>
      <c r="V37" s="227"/>
      <c r="W37" s="227"/>
      <c r="X37" s="227"/>
      <c r="Y37" s="227"/>
      <c r="Z37" s="227"/>
      <c r="AA37" s="227"/>
      <c r="AB37" s="227"/>
      <c r="AC37" s="227"/>
      <c r="AD37" s="227"/>
      <c r="AE37" s="227"/>
      <c r="AF37" s="227"/>
      <c r="AG37" s="227"/>
      <c r="AH37" s="228"/>
      <c r="AI37" s="228"/>
      <c r="AJ37" s="228"/>
      <c r="AK37" s="228"/>
      <c r="AL37" s="228"/>
      <c r="AM37" s="228"/>
      <c r="AN37" s="228"/>
      <c r="AO37" s="228"/>
      <c r="AP37" s="228"/>
      <c r="AQ37" s="228"/>
      <c r="AR37" s="228"/>
      <c r="AS37" s="228"/>
      <c r="AT37" s="228"/>
      <c r="AU37" s="228"/>
      <c r="AV37" s="228"/>
      <c r="AW37" s="228"/>
      <c r="AX37" s="228"/>
      <c r="AY37" s="228"/>
      <c r="AZ37" s="228"/>
    </row>
    <row r="38" spans="1:52">
      <c r="A38" s="228"/>
      <c r="B38" s="270"/>
      <c r="C38" s="270"/>
      <c r="D38" s="270"/>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c r="AD38" s="228"/>
      <c r="AE38" s="228"/>
      <c r="AF38" s="228"/>
      <c r="AG38" s="228"/>
      <c r="AH38" s="228"/>
      <c r="AI38" s="228"/>
      <c r="AJ38" s="228"/>
      <c r="AK38" s="228"/>
      <c r="AL38" s="228"/>
      <c r="AM38" s="228"/>
      <c r="AN38" s="228"/>
      <c r="AO38" s="228"/>
      <c r="AP38" s="228"/>
      <c r="AQ38" s="228"/>
      <c r="AR38" s="228"/>
      <c r="AS38" s="228"/>
      <c r="AT38" s="228"/>
      <c r="AU38" s="228"/>
      <c r="AV38" s="228"/>
      <c r="AW38" s="228"/>
      <c r="AX38" s="228"/>
      <c r="AY38" s="228"/>
      <c r="AZ38" s="228"/>
    </row>
    <row r="39" spans="1:52">
      <c r="A39" s="1778"/>
      <c r="B39" s="1702"/>
      <c r="C39" s="270"/>
      <c r="D39" s="270"/>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28"/>
      <c r="AD39" s="228"/>
      <c r="AE39" s="228"/>
      <c r="AF39" s="228"/>
      <c r="AG39" s="228"/>
      <c r="AH39" s="228"/>
      <c r="AI39" s="228"/>
      <c r="AJ39" s="228"/>
      <c r="AK39" s="228"/>
      <c r="AL39" s="228"/>
      <c r="AM39" s="228"/>
      <c r="AN39" s="228"/>
      <c r="AO39" s="228"/>
      <c r="AP39" s="228"/>
      <c r="AQ39" s="228"/>
      <c r="AR39" s="228"/>
      <c r="AS39" s="228"/>
      <c r="AT39" s="228"/>
      <c r="AU39" s="228"/>
      <c r="AV39" s="228"/>
      <c r="AW39" s="228"/>
      <c r="AX39" s="228"/>
      <c r="AY39" s="228"/>
      <c r="AZ39" s="228"/>
    </row>
    <row r="65" spans="28:28">
      <c r="AB65" s="216" t="s">
        <v>588</v>
      </c>
    </row>
  </sheetData>
  <sheetProtection algorithmName="SHA-512" hashValue="UZFVZjBKwLXQS+glE1zOXVS/8C5ai84yWiQL2WR69HbNiNgiAPCUCGwg60fZ33dFilYDllf6KYYbSOFCPUp87g==" saltValue="buPi7k6IM6Jl++lHLjJPcg==" spinCount="100000" sheet="1" objects="1" scenarios="1"/>
  <mergeCells count="309">
    <mergeCell ref="C9:L9"/>
    <mergeCell ref="C10:L10"/>
    <mergeCell ref="AG26:AG27"/>
    <mergeCell ref="AH26:AH27"/>
    <mergeCell ref="AI26:AI27"/>
    <mergeCell ref="AJ26:AJ27"/>
    <mergeCell ref="AK26:AK27"/>
    <mergeCell ref="AS26:AS27"/>
    <mergeCell ref="AT26:AT27"/>
    <mergeCell ref="O26:O27"/>
    <mergeCell ref="P26:P27"/>
    <mergeCell ref="Q26:Q27"/>
    <mergeCell ref="R26:R27"/>
    <mergeCell ref="S26:S27"/>
    <mergeCell ref="T26:T27"/>
    <mergeCell ref="U26:U27"/>
    <mergeCell ref="V26:V27"/>
    <mergeCell ref="W26:W27"/>
    <mergeCell ref="AG24:AG25"/>
    <mergeCell ref="AH24:AH25"/>
    <mergeCell ref="AI24:AI25"/>
    <mergeCell ref="AJ24:AJ25"/>
    <mergeCell ref="AK24:AK25"/>
    <mergeCell ref="AS24:AS25"/>
    <mergeCell ref="AU26:AU27"/>
    <mergeCell ref="AW26:AW27"/>
    <mergeCell ref="X26:X27"/>
    <mergeCell ref="Y26:Y27"/>
    <mergeCell ref="Z26:Z27"/>
    <mergeCell ref="AA26:AA27"/>
    <mergeCell ref="AB26:AB27"/>
    <mergeCell ref="AC26:AC27"/>
    <mergeCell ref="AD26:AD27"/>
    <mergeCell ref="AE26:AE27"/>
    <mergeCell ref="AF26:AF27"/>
    <mergeCell ref="Z24:Z25"/>
    <mergeCell ref="AA24:AA25"/>
    <mergeCell ref="AB24:AB25"/>
    <mergeCell ref="AC24:AC25"/>
    <mergeCell ref="AD24:AD25"/>
    <mergeCell ref="AE24:AE25"/>
    <mergeCell ref="AF24:AF25"/>
    <mergeCell ref="A26:A27"/>
    <mergeCell ref="B26:B27"/>
    <mergeCell ref="H26:H27"/>
    <mergeCell ref="I26:I27"/>
    <mergeCell ref="J26:J27"/>
    <mergeCell ref="K26:K27"/>
    <mergeCell ref="L26:L27"/>
    <mergeCell ref="M26:M27"/>
    <mergeCell ref="N26:N27"/>
    <mergeCell ref="AW22:AW23"/>
    <mergeCell ref="A24:A25"/>
    <mergeCell ref="B24:B25"/>
    <mergeCell ref="H24:H25"/>
    <mergeCell ref="I24:I25"/>
    <mergeCell ref="J24:J25"/>
    <mergeCell ref="K24:K25"/>
    <mergeCell ref="L24:L25"/>
    <mergeCell ref="M24:M25"/>
    <mergeCell ref="N24:N25"/>
    <mergeCell ref="O24:O25"/>
    <mergeCell ref="P24:P25"/>
    <mergeCell ref="Q24:Q25"/>
    <mergeCell ref="R24:R25"/>
    <mergeCell ref="S24:S25"/>
    <mergeCell ref="T24:T25"/>
    <mergeCell ref="U24:U25"/>
    <mergeCell ref="V24:V25"/>
    <mergeCell ref="W24:W25"/>
    <mergeCell ref="AT24:AT25"/>
    <mergeCell ref="AU24:AU25"/>
    <mergeCell ref="AW24:AW25"/>
    <mergeCell ref="X24:X25"/>
    <mergeCell ref="Y24:Y25"/>
    <mergeCell ref="AF22:AF23"/>
    <mergeCell ref="AG22:AG23"/>
    <mergeCell ref="AH22:AH23"/>
    <mergeCell ref="AI22:AI23"/>
    <mergeCell ref="AJ22:AJ23"/>
    <mergeCell ref="AK22:AK23"/>
    <mergeCell ref="AS22:AS23"/>
    <mergeCell ref="AT22:AT23"/>
    <mergeCell ref="AU22:AU23"/>
    <mergeCell ref="W22:W23"/>
    <mergeCell ref="X22:X23"/>
    <mergeCell ref="Y22:Y23"/>
    <mergeCell ref="Z22:Z23"/>
    <mergeCell ref="AA22:AA23"/>
    <mergeCell ref="AB22:AB23"/>
    <mergeCell ref="AC22:AC23"/>
    <mergeCell ref="AD22:AD23"/>
    <mergeCell ref="AE22:AE23"/>
    <mergeCell ref="AI20:AI21"/>
    <mergeCell ref="AJ20:AJ21"/>
    <mergeCell ref="AK20:AK21"/>
    <mergeCell ref="AS20:AS21"/>
    <mergeCell ref="AT20:AT21"/>
    <mergeCell ref="AU20:AU21"/>
    <mergeCell ref="AW20:AW21"/>
    <mergeCell ref="A22:A23"/>
    <mergeCell ref="B22:B23"/>
    <mergeCell ref="H22:H23"/>
    <mergeCell ref="I22:I23"/>
    <mergeCell ref="J22:J23"/>
    <mergeCell ref="K22:K23"/>
    <mergeCell ref="L22:L23"/>
    <mergeCell ref="M22:M23"/>
    <mergeCell ref="N22:N23"/>
    <mergeCell ref="O22:O23"/>
    <mergeCell ref="P22:P23"/>
    <mergeCell ref="Q22:Q23"/>
    <mergeCell ref="R22:R23"/>
    <mergeCell ref="S22:S23"/>
    <mergeCell ref="T22:T23"/>
    <mergeCell ref="U22:U23"/>
    <mergeCell ref="V22:V23"/>
    <mergeCell ref="Z20:Z21"/>
    <mergeCell ref="AA20:AA21"/>
    <mergeCell ref="AB20:AB21"/>
    <mergeCell ref="AC20:AC21"/>
    <mergeCell ref="AD20:AD21"/>
    <mergeCell ref="AE20:AE21"/>
    <mergeCell ref="AF20:AF21"/>
    <mergeCell ref="AG20:AG21"/>
    <mergeCell ref="AH20:AH21"/>
    <mergeCell ref="AS18:AS19"/>
    <mergeCell ref="AT18:AT19"/>
    <mergeCell ref="AU18:AU19"/>
    <mergeCell ref="AW18:AW19"/>
    <mergeCell ref="A20:A21"/>
    <mergeCell ref="B20:B21"/>
    <mergeCell ref="H20:H21"/>
    <mergeCell ref="I20:I21"/>
    <mergeCell ref="J20:J21"/>
    <mergeCell ref="K20:K21"/>
    <mergeCell ref="L20:L21"/>
    <mergeCell ref="M20:M21"/>
    <mergeCell ref="N20:N21"/>
    <mergeCell ref="O20:O21"/>
    <mergeCell ref="P20:P21"/>
    <mergeCell ref="Q20:Q21"/>
    <mergeCell ref="R20:R21"/>
    <mergeCell ref="S20:S21"/>
    <mergeCell ref="T20:T21"/>
    <mergeCell ref="U20:U21"/>
    <mergeCell ref="V20:V21"/>
    <mergeCell ref="W20:W21"/>
    <mergeCell ref="X20:X21"/>
    <mergeCell ref="Y20:Y21"/>
    <mergeCell ref="AC18:AC19"/>
    <mergeCell ref="AD18:AD19"/>
    <mergeCell ref="AE18:AE19"/>
    <mergeCell ref="AF18:AF19"/>
    <mergeCell ref="AG18:AG19"/>
    <mergeCell ref="AH18:AH19"/>
    <mergeCell ref="AI18:AI19"/>
    <mergeCell ref="AJ18:AJ19"/>
    <mergeCell ref="AK18:AK19"/>
    <mergeCell ref="T18:T19"/>
    <mergeCell ref="U18:U19"/>
    <mergeCell ref="V18:V19"/>
    <mergeCell ref="W18:W19"/>
    <mergeCell ref="X18:X19"/>
    <mergeCell ref="Y18:Y19"/>
    <mergeCell ref="Z18:Z19"/>
    <mergeCell ref="AA18:AA19"/>
    <mergeCell ref="AB18:AB19"/>
    <mergeCell ref="K18:K19"/>
    <mergeCell ref="L18:L19"/>
    <mergeCell ref="M18:M19"/>
    <mergeCell ref="N18:N19"/>
    <mergeCell ref="O18:O19"/>
    <mergeCell ref="P18:P19"/>
    <mergeCell ref="Q18:Q19"/>
    <mergeCell ref="R18:R19"/>
    <mergeCell ref="S18:S19"/>
    <mergeCell ref="AZ13:AZ14"/>
    <mergeCell ref="AW12:AW14"/>
    <mergeCell ref="AX12:AZ12"/>
    <mergeCell ref="R13:S13"/>
    <mergeCell ref="T13:V13"/>
    <mergeCell ref="AF12:AH12"/>
    <mergeCell ref="AX1:AZ1"/>
    <mergeCell ref="A3:AZ3"/>
    <mergeCell ref="A4:AZ4"/>
    <mergeCell ref="C7:L7"/>
    <mergeCell ref="C8:L8"/>
    <mergeCell ref="AP13:AP14"/>
    <mergeCell ref="AQ13:AQ14"/>
    <mergeCell ref="A12:A14"/>
    <mergeCell ref="B12:B14"/>
    <mergeCell ref="C12:C14"/>
    <mergeCell ref="D12:F12"/>
    <mergeCell ref="G12:G14"/>
    <mergeCell ref="H12:I12"/>
    <mergeCell ref="J12:AE12"/>
    <mergeCell ref="W13:Z13"/>
    <mergeCell ref="AA13:AE13"/>
    <mergeCell ref="AR13:AR14"/>
    <mergeCell ref="AS13:AS14"/>
    <mergeCell ref="AT13:AT14"/>
    <mergeCell ref="AX13:AX14"/>
    <mergeCell ref="AY13:AY14"/>
    <mergeCell ref="O16:O17"/>
    <mergeCell ref="P16:P17"/>
    <mergeCell ref="Q16:Q17"/>
    <mergeCell ref="D13:D14"/>
    <mergeCell ref="E13:E14"/>
    <mergeCell ref="F13:F14"/>
    <mergeCell ref="H13:H14"/>
    <mergeCell ref="I13:I14"/>
    <mergeCell ref="J13:Q13"/>
    <mergeCell ref="AE16:AE17"/>
    <mergeCell ref="AF16:AF17"/>
    <mergeCell ref="U16:U17"/>
    <mergeCell ref="V16:V17"/>
    <mergeCell ref="AI12:AK13"/>
    <mergeCell ref="AL12:AL14"/>
    <mergeCell ref="AM12:AN13"/>
    <mergeCell ref="AO12:AT12"/>
    <mergeCell ref="AU12:AU14"/>
    <mergeCell ref="AF13:AH13"/>
    <mergeCell ref="AO13:AO14"/>
    <mergeCell ref="AF15:AH15"/>
    <mergeCell ref="Y16:Y17"/>
    <mergeCell ref="Z16:Z17"/>
    <mergeCell ref="L32:M32"/>
    <mergeCell ref="N32:P32"/>
    <mergeCell ref="Q32:S32"/>
    <mergeCell ref="AT16:AT17"/>
    <mergeCell ref="A16:A17"/>
    <mergeCell ref="B16:B17"/>
    <mergeCell ref="H16:H17"/>
    <mergeCell ref="I16:I17"/>
    <mergeCell ref="J16:J17"/>
    <mergeCell ref="K16:K17"/>
    <mergeCell ref="L16:L17"/>
    <mergeCell ref="M16:M17"/>
    <mergeCell ref="N16:N17"/>
    <mergeCell ref="B32:E32"/>
    <mergeCell ref="F32:G32"/>
    <mergeCell ref="H32:I32"/>
    <mergeCell ref="J32:K32"/>
    <mergeCell ref="A18:A19"/>
    <mergeCell ref="B18:B19"/>
    <mergeCell ref="H18:H19"/>
    <mergeCell ref="I18:I19"/>
    <mergeCell ref="J18:J19"/>
    <mergeCell ref="AU16:AU17"/>
    <mergeCell ref="AW16:AW17"/>
    <mergeCell ref="B31:E31"/>
    <mergeCell ref="F31:G31"/>
    <mergeCell ref="H31:I31"/>
    <mergeCell ref="J31:K31"/>
    <mergeCell ref="L31:M31"/>
    <mergeCell ref="N31:P31"/>
    <mergeCell ref="Q31:S31"/>
    <mergeCell ref="AG16:AG17"/>
    <mergeCell ref="AH16:AH17"/>
    <mergeCell ref="AI16:AI17"/>
    <mergeCell ref="AJ16:AJ17"/>
    <mergeCell ref="AK16:AK17"/>
    <mergeCell ref="AS16:AS17"/>
    <mergeCell ref="AA16:AA17"/>
    <mergeCell ref="AB16:AB17"/>
    <mergeCell ref="AC16:AC17"/>
    <mergeCell ref="AD16:AD17"/>
    <mergeCell ref="R16:R17"/>
    <mergeCell ref="S16:S17"/>
    <mergeCell ref="T16:T17"/>
    <mergeCell ref="W16:W17"/>
    <mergeCell ref="X16:X17"/>
    <mergeCell ref="F34:G34"/>
    <mergeCell ref="H34:I34"/>
    <mergeCell ref="J34:K34"/>
    <mergeCell ref="L34:M34"/>
    <mergeCell ref="N34:P34"/>
    <mergeCell ref="Q34:S34"/>
    <mergeCell ref="B33:E33"/>
    <mergeCell ref="F33:G33"/>
    <mergeCell ref="H33:I33"/>
    <mergeCell ref="J33:K33"/>
    <mergeCell ref="L33:M33"/>
    <mergeCell ref="N33:P33"/>
    <mergeCell ref="Q33:S33"/>
    <mergeCell ref="B34:E34"/>
    <mergeCell ref="A39:B39"/>
    <mergeCell ref="Q35:S35"/>
    <mergeCell ref="B36:E36"/>
    <mergeCell ref="F36:G36"/>
    <mergeCell ref="H36:I36"/>
    <mergeCell ref="J36:K36"/>
    <mergeCell ref="L36:M36"/>
    <mergeCell ref="N36:P36"/>
    <mergeCell ref="Q36:S36"/>
    <mergeCell ref="B35:E35"/>
    <mergeCell ref="F35:G35"/>
    <mergeCell ref="H35:I35"/>
    <mergeCell ref="J35:K35"/>
    <mergeCell ref="L35:M35"/>
    <mergeCell ref="N35:P35"/>
    <mergeCell ref="B37:E37"/>
    <mergeCell ref="F37:G37"/>
    <mergeCell ref="H37:I37"/>
    <mergeCell ref="J37:K37"/>
    <mergeCell ref="L37:M37"/>
    <mergeCell ref="N37:P37"/>
    <mergeCell ref="Q37:S37"/>
  </mergeCells>
  <pageMargins left="0.7" right="0.7" top="0.75" bottom="0.75" header="0.3" footer="0.3"/>
  <pageSetup paperSize="9" orientation="portrait" horizontalDpi="0" verticalDpi="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2:H16"/>
  <sheetViews>
    <sheetView topLeftCell="B1" zoomScale="80" zoomScaleNormal="80" workbookViewId="0">
      <selection activeCell="D4" sqref="D4:F6 D10:H15 E16:H16"/>
    </sheetView>
  </sheetViews>
  <sheetFormatPr defaultColWidth="8.85546875" defaultRowHeight="15"/>
  <cols>
    <col min="1" max="1" width="5" style="19" customWidth="1"/>
    <col min="2" max="2" width="13.42578125" style="19" customWidth="1"/>
    <col min="3" max="3" width="11.140625" style="19" customWidth="1"/>
    <col min="4" max="8" width="17" style="19" customWidth="1"/>
    <col min="9" max="16384" width="8.85546875" style="19"/>
  </cols>
  <sheetData>
    <row r="2" spans="1:8">
      <c r="D2" s="1596" t="s">
        <v>283</v>
      </c>
      <c r="E2" s="1596"/>
      <c r="F2" s="1596"/>
      <c r="G2" s="1596"/>
    </row>
    <row r="3" spans="1:8" ht="51" customHeight="1"/>
    <row r="4" spans="1:8">
      <c r="B4" s="63" t="s">
        <v>284</v>
      </c>
      <c r="D4" s="2246"/>
      <c r="E4" s="2247"/>
      <c r="F4" s="2248"/>
    </row>
    <row r="5" spans="1:8">
      <c r="B5" s="63" t="s">
        <v>749</v>
      </c>
      <c r="D5" s="486"/>
      <c r="E5" s="487"/>
      <c r="F5" s="488"/>
    </row>
    <row r="6" spans="1:8">
      <c r="B6" s="63" t="s">
        <v>748</v>
      </c>
      <c r="D6" s="486"/>
      <c r="E6" s="487"/>
      <c r="F6" s="488"/>
    </row>
    <row r="8" spans="1:8" ht="22.5" customHeight="1">
      <c r="A8" s="2245" t="s">
        <v>286</v>
      </c>
      <c r="B8" s="2245" t="s">
        <v>997</v>
      </c>
      <c r="C8" s="2245"/>
      <c r="D8" s="2249" t="s">
        <v>287</v>
      </c>
      <c r="E8" s="2249" t="s">
        <v>288</v>
      </c>
      <c r="F8" s="2245" t="s">
        <v>289</v>
      </c>
      <c r="G8" s="2245"/>
      <c r="H8" s="2245"/>
    </row>
    <row r="9" spans="1:8" ht="22.5" customHeight="1">
      <c r="A9" s="2245"/>
      <c r="B9" s="2245"/>
      <c r="C9" s="2245"/>
      <c r="D9" s="1426"/>
      <c r="E9" s="1426"/>
      <c r="F9" s="290" t="s">
        <v>290</v>
      </c>
      <c r="G9" s="290" t="s">
        <v>291</v>
      </c>
      <c r="H9" s="290" t="s">
        <v>292</v>
      </c>
    </row>
    <row r="10" spans="1:8" ht="39.75" customHeight="1">
      <c r="A10" s="675">
        <v>1</v>
      </c>
      <c r="B10" s="2244" t="s">
        <v>988</v>
      </c>
      <c r="C10" s="2244"/>
      <c r="D10" s="671"/>
      <c r="E10" s="671"/>
      <c r="F10" s="675"/>
      <c r="G10" s="675"/>
      <c r="H10" s="675"/>
    </row>
    <row r="11" spans="1:8" ht="39.75" customHeight="1">
      <c r="A11" s="675">
        <v>2</v>
      </c>
      <c r="B11" s="2244" t="s">
        <v>835</v>
      </c>
      <c r="C11" s="2244"/>
      <c r="D11" s="671"/>
      <c r="E11" s="671"/>
      <c r="F11" s="675"/>
      <c r="G11" s="675"/>
      <c r="H11" s="675"/>
    </row>
    <row r="12" spans="1:8" ht="39.75" customHeight="1">
      <c r="A12" s="675">
        <v>3</v>
      </c>
      <c r="B12" s="2244" t="s">
        <v>984</v>
      </c>
      <c r="C12" s="2244"/>
      <c r="D12" s="671"/>
      <c r="E12" s="671"/>
      <c r="F12" s="675"/>
      <c r="G12" s="675"/>
      <c r="H12" s="675"/>
    </row>
    <row r="13" spans="1:8" ht="39.75" customHeight="1">
      <c r="A13" s="675">
        <v>4</v>
      </c>
      <c r="B13" s="2244" t="s">
        <v>985</v>
      </c>
      <c r="C13" s="2244"/>
      <c r="D13" s="671"/>
      <c r="E13" s="671"/>
      <c r="F13" s="675"/>
      <c r="G13" s="675"/>
      <c r="H13" s="675"/>
    </row>
    <row r="14" spans="1:8" ht="39.75" customHeight="1">
      <c r="A14" s="675">
        <v>5</v>
      </c>
      <c r="B14" s="2244" t="s">
        <v>986</v>
      </c>
      <c r="C14" s="2244"/>
      <c r="D14" s="290"/>
      <c r="E14" s="290"/>
      <c r="F14" s="290"/>
      <c r="G14" s="290"/>
      <c r="H14" s="290"/>
    </row>
    <row r="15" spans="1:8" ht="39.75" customHeight="1">
      <c r="A15" s="675">
        <v>6</v>
      </c>
      <c r="B15" s="2244" t="s">
        <v>236</v>
      </c>
      <c r="C15" s="2244"/>
      <c r="D15" s="675"/>
      <c r="E15" s="675"/>
      <c r="F15" s="675"/>
      <c r="G15" s="675"/>
      <c r="H15" s="675"/>
    </row>
    <row r="16" spans="1:8" ht="22.5" customHeight="1">
      <c r="A16" s="2245" t="s">
        <v>293</v>
      </c>
      <c r="B16" s="2245"/>
      <c r="C16" s="2245"/>
      <c r="D16" s="2245"/>
      <c r="E16" s="291"/>
      <c r="F16" s="291"/>
      <c r="G16" s="291"/>
      <c r="H16" s="291"/>
    </row>
  </sheetData>
  <sheetProtection algorithmName="SHA-512" hashValue="4IKzDLsy0SjLzFlYBs+NrZ5ZcrgphSoVhJZOj38gfhmBaHWa2oPl87B9n6UMi5UQX37Ki4DTJ8l/9UaQF6S0yw==" saltValue="PguBdBIWrzUlbjJpzyHyjw==" spinCount="100000" sheet="1" objects="1" scenarios="1"/>
  <mergeCells count="14">
    <mergeCell ref="B14:C14"/>
    <mergeCell ref="A16:D16"/>
    <mergeCell ref="D2:G2"/>
    <mergeCell ref="D4:F4"/>
    <mergeCell ref="A8:A9"/>
    <mergeCell ref="B8:C9"/>
    <mergeCell ref="D8:D9"/>
    <mergeCell ref="E8:E9"/>
    <mergeCell ref="F8:H8"/>
    <mergeCell ref="B15:C15"/>
    <mergeCell ref="B10:C10"/>
    <mergeCell ref="B11:C11"/>
    <mergeCell ref="B12:C12"/>
    <mergeCell ref="B13:C13"/>
  </mergeCell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15"/>
  <sheetViews>
    <sheetView topLeftCell="U1" zoomScale="90" zoomScaleNormal="90" workbookViewId="0">
      <selection activeCell="AL8" sqref="AL8:AL16"/>
    </sheetView>
  </sheetViews>
  <sheetFormatPr defaultColWidth="9.5703125" defaultRowHeight="15"/>
  <cols>
    <col min="1" max="1" width="13.28515625" customWidth="1"/>
    <col min="2" max="2" width="13.42578125" customWidth="1"/>
    <col min="3" max="3" width="11.42578125" customWidth="1"/>
  </cols>
  <sheetData>
    <row r="1" spans="1:38">
      <c r="A1" t="s">
        <v>1047</v>
      </c>
      <c r="B1" t="s">
        <v>1046</v>
      </c>
      <c r="C1" t="s">
        <v>1048</v>
      </c>
    </row>
    <row r="2" spans="1:38">
      <c r="A2">
        <v>0</v>
      </c>
      <c r="B2">
        <v>0</v>
      </c>
      <c r="C2">
        <v>0</v>
      </c>
    </row>
    <row r="8" spans="1:38">
      <c r="D8" t="s">
        <v>131</v>
      </c>
      <c r="E8">
        <v>0</v>
      </c>
      <c r="G8" s="505" t="s">
        <v>821</v>
      </c>
      <c r="J8" s="505" t="s">
        <v>431</v>
      </c>
      <c r="M8">
        <v>0</v>
      </c>
      <c r="O8" s="659" t="s">
        <v>835</v>
      </c>
      <c r="S8" s="660" t="s">
        <v>831</v>
      </c>
      <c r="U8">
        <v>1</v>
      </c>
      <c r="W8">
        <v>1</v>
      </c>
      <c r="Y8" s="660" t="s">
        <v>290</v>
      </c>
      <c r="AA8" t="s">
        <v>816</v>
      </c>
      <c r="AC8" s="505" t="s">
        <v>842</v>
      </c>
      <c r="AH8" t="s">
        <v>831</v>
      </c>
      <c r="AJ8">
        <v>0</v>
      </c>
      <c r="AL8">
        <v>0</v>
      </c>
    </row>
    <row r="9" spans="1:38">
      <c r="D9" t="s">
        <v>161</v>
      </c>
      <c r="E9">
        <v>1</v>
      </c>
      <c r="G9" s="505" t="s">
        <v>841</v>
      </c>
      <c r="J9" s="505" t="s">
        <v>433</v>
      </c>
      <c r="M9">
        <v>1</v>
      </c>
      <c r="O9" s="659" t="s">
        <v>984</v>
      </c>
      <c r="S9" s="660" t="s">
        <v>966</v>
      </c>
      <c r="U9">
        <v>2</v>
      </c>
      <c r="W9">
        <v>2</v>
      </c>
      <c r="Y9" s="660" t="s">
        <v>987</v>
      </c>
      <c r="AA9" t="s">
        <v>817</v>
      </c>
      <c r="AC9" s="505" t="s">
        <v>840</v>
      </c>
      <c r="AH9" t="s">
        <v>966</v>
      </c>
      <c r="AJ9">
        <v>1</v>
      </c>
      <c r="AL9">
        <v>1</v>
      </c>
    </row>
    <row r="10" spans="1:38">
      <c r="D10" t="s">
        <v>122</v>
      </c>
      <c r="E10">
        <v>2</v>
      </c>
      <c r="G10" s="505" t="s">
        <v>837</v>
      </c>
      <c r="J10" s="505" t="s">
        <v>434</v>
      </c>
      <c r="M10">
        <v>2</v>
      </c>
      <c r="O10" s="659" t="s">
        <v>985</v>
      </c>
      <c r="U10">
        <v>3</v>
      </c>
      <c r="W10">
        <v>3</v>
      </c>
      <c r="AA10" t="s">
        <v>818</v>
      </c>
      <c r="AL10">
        <v>1.5</v>
      </c>
    </row>
    <row r="11" spans="1:38">
      <c r="E11">
        <v>3</v>
      </c>
      <c r="G11" s="505" t="s">
        <v>844</v>
      </c>
      <c r="J11" s="505" t="s">
        <v>435</v>
      </c>
      <c r="M11">
        <v>3</v>
      </c>
      <c r="O11" s="659" t="s">
        <v>986</v>
      </c>
      <c r="U11">
        <v>4</v>
      </c>
      <c r="W11">
        <v>4</v>
      </c>
      <c r="AA11" t="s">
        <v>819</v>
      </c>
      <c r="AL11">
        <v>2</v>
      </c>
    </row>
    <row r="12" spans="1:38">
      <c r="G12" s="505" t="s">
        <v>843</v>
      </c>
      <c r="M12">
        <v>4</v>
      </c>
      <c r="U12">
        <v>5</v>
      </c>
      <c r="W12">
        <v>5</v>
      </c>
      <c r="AL12">
        <v>3</v>
      </c>
    </row>
    <row r="13" spans="1:38">
      <c r="G13" s="505" t="s">
        <v>819</v>
      </c>
      <c r="U13">
        <v>6</v>
      </c>
      <c r="W13">
        <v>6</v>
      </c>
      <c r="AL13">
        <v>4</v>
      </c>
    </row>
    <row r="14" spans="1:38">
      <c r="W14" s="660" t="s">
        <v>982</v>
      </c>
      <c r="AL14">
        <v>5</v>
      </c>
    </row>
    <row r="15" spans="1:38">
      <c r="AL15">
        <v>6</v>
      </c>
    </row>
  </sheetData>
  <pageMargins left="0.7" right="0.7" top="0.75" bottom="0.75" header="0.3" footer="0.3"/>
  <pageSetup paperSize="9"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1:Q73"/>
  <sheetViews>
    <sheetView topLeftCell="I1" workbookViewId="0">
      <selection activeCell="Q5" sqref="Q5"/>
    </sheetView>
  </sheetViews>
  <sheetFormatPr defaultRowHeight="15"/>
  <sheetData>
    <row r="1" spans="2:17">
      <c r="B1" t="s">
        <v>714</v>
      </c>
      <c r="C1" t="s">
        <v>714</v>
      </c>
      <c r="E1" t="s">
        <v>714</v>
      </c>
      <c r="F1" t="s">
        <v>714</v>
      </c>
      <c r="H1" t="s">
        <v>733</v>
      </c>
      <c r="J1" t="s">
        <v>733</v>
      </c>
    </row>
    <row r="2" spans="2:17">
      <c r="B2" t="s">
        <v>1199</v>
      </c>
      <c r="C2" s="979"/>
      <c r="E2" t="s">
        <v>1199</v>
      </c>
      <c r="F2" s="979"/>
      <c r="H2" t="s">
        <v>1199</v>
      </c>
      <c r="J2" t="s">
        <v>1199</v>
      </c>
      <c r="Q2" t="s">
        <v>742</v>
      </c>
    </row>
    <row r="3" spans="2:17">
      <c r="B3" t="s">
        <v>1199</v>
      </c>
      <c r="C3" s="979"/>
      <c r="H3" s="979"/>
      <c r="J3" s="979"/>
    </row>
    <row r="4" spans="2:17">
      <c r="B4" t="s">
        <v>1199</v>
      </c>
      <c r="C4" s="979"/>
    </row>
    <row r="5" spans="2:17">
      <c r="B5" t="s">
        <v>1199</v>
      </c>
      <c r="C5" s="979"/>
    </row>
    <row r="6" spans="2:17">
      <c r="B6" t="s">
        <v>1199</v>
      </c>
      <c r="C6" s="979"/>
    </row>
    <row r="7" spans="2:17">
      <c r="B7" t="s">
        <v>1199</v>
      </c>
      <c r="C7" s="980"/>
    </row>
    <row r="8" spans="2:17">
      <c r="B8" t="s">
        <v>1199</v>
      </c>
      <c r="C8" s="332"/>
    </row>
    <row r="9" spans="2:17">
      <c r="B9" t="s">
        <v>1199</v>
      </c>
    </row>
    <row r="10" spans="2:17">
      <c r="B10" t="s">
        <v>1199</v>
      </c>
    </row>
    <row r="11" spans="2:17">
      <c r="B11" t="s">
        <v>1199</v>
      </c>
    </row>
    <row r="12" spans="2:17">
      <c r="B12" t="s">
        <v>1199</v>
      </c>
    </row>
    <row r="13" spans="2:17">
      <c r="B13" t="s">
        <v>1199</v>
      </c>
    </row>
    <row r="14" spans="2:17">
      <c r="B14" t="s">
        <v>1199</v>
      </c>
    </row>
    <row r="15" spans="2:17">
      <c r="B15" t="s">
        <v>1199</v>
      </c>
    </row>
    <row r="16" spans="2:17">
      <c r="B16" t="s">
        <v>1199</v>
      </c>
    </row>
    <row r="17" spans="2:2">
      <c r="B17" t="s">
        <v>1199</v>
      </c>
    </row>
    <row r="18" spans="2:2">
      <c r="B18" t="s">
        <v>1199</v>
      </c>
    </row>
    <row r="19" spans="2:2">
      <c r="B19" t="s">
        <v>1199</v>
      </c>
    </row>
    <row r="20" spans="2:2">
      <c r="B20" t="s">
        <v>1199</v>
      </c>
    </row>
    <row r="21" spans="2:2">
      <c r="B21" t="s">
        <v>1199</v>
      </c>
    </row>
    <row r="22" spans="2:2">
      <c r="B22" t="s">
        <v>1199</v>
      </c>
    </row>
    <row r="23" spans="2:2">
      <c r="B23" t="s">
        <v>1199</v>
      </c>
    </row>
    <row r="24" spans="2:2">
      <c r="B24" t="s">
        <v>1199</v>
      </c>
    </row>
    <row r="25" spans="2:2">
      <c r="B25" t="s">
        <v>1199</v>
      </c>
    </row>
    <row r="26" spans="2:2">
      <c r="B26" t="s">
        <v>1199</v>
      </c>
    </row>
    <row r="27" spans="2:2">
      <c r="B27" t="s">
        <v>1199</v>
      </c>
    </row>
    <row r="28" spans="2:2">
      <c r="B28" t="s">
        <v>1199</v>
      </c>
    </row>
    <row r="29" spans="2:2">
      <c r="B29" t="s">
        <v>1199</v>
      </c>
    </row>
    <row r="30" spans="2:2">
      <c r="B30" t="s">
        <v>1199</v>
      </c>
    </row>
    <row r="31" spans="2:2">
      <c r="B31" t="s">
        <v>1199</v>
      </c>
    </row>
    <row r="32" spans="2:2">
      <c r="B32" t="s">
        <v>1199</v>
      </c>
    </row>
    <row r="33" spans="2:2">
      <c r="B33" t="s">
        <v>1199</v>
      </c>
    </row>
    <row r="34" spans="2:2">
      <c r="B34" t="s">
        <v>1199</v>
      </c>
    </row>
    <row r="35" spans="2:2">
      <c r="B35" t="s">
        <v>1199</v>
      </c>
    </row>
    <row r="36" spans="2:2">
      <c r="B36" t="s">
        <v>1199</v>
      </c>
    </row>
    <row r="37" spans="2:2">
      <c r="B37" t="s">
        <v>1199</v>
      </c>
    </row>
    <row r="38" spans="2:2">
      <c r="B38" t="s">
        <v>1199</v>
      </c>
    </row>
    <row r="39" spans="2:2">
      <c r="B39" t="s">
        <v>1199</v>
      </c>
    </row>
    <row r="40" spans="2:2">
      <c r="B40" t="s">
        <v>1199</v>
      </c>
    </row>
    <row r="41" spans="2:2">
      <c r="B41" t="s">
        <v>1199</v>
      </c>
    </row>
    <row r="42" spans="2:2">
      <c r="B42" t="s">
        <v>1199</v>
      </c>
    </row>
    <row r="43" spans="2:2">
      <c r="B43" t="s">
        <v>1199</v>
      </c>
    </row>
    <row r="44" spans="2:2">
      <c r="B44" t="s">
        <v>1199</v>
      </c>
    </row>
    <row r="45" spans="2:2">
      <c r="B45" t="s">
        <v>1199</v>
      </c>
    </row>
    <row r="46" spans="2:2">
      <c r="B46" t="s">
        <v>1199</v>
      </c>
    </row>
    <row r="47" spans="2:2">
      <c r="B47" t="s">
        <v>1199</v>
      </c>
    </row>
    <row r="48" spans="2:2">
      <c r="B48" t="s">
        <v>1199</v>
      </c>
    </row>
    <row r="49" spans="2:2">
      <c r="B49" t="s">
        <v>1199</v>
      </c>
    </row>
    <row r="50" spans="2:2">
      <c r="B50" t="s">
        <v>1199</v>
      </c>
    </row>
    <row r="51" spans="2:2">
      <c r="B51" t="s">
        <v>1199</v>
      </c>
    </row>
    <row r="52" spans="2:2">
      <c r="B52" t="s">
        <v>1199</v>
      </c>
    </row>
    <row r="53" spans="2:2">
      <c r="B53" t="s">
        <v>1199</v>
      </c>
    </row>
    <row r="54" spans="2:2">
      <c r="B54" t="s">
        <v>1199</v>
      </c>
    </row>
    <row r="55" spans="2:2">
      <c r="B55" t="s">
        <v>1199</v>
      </c>
    </row>
    <row r="56" spans="2:2">
      <c r="B56" t="s">
        <v>1199</v>
      </c>
    </row>
    <row r="57" spans="2:2">
      <c r="B57" t="s">
        <v>1199</v>
      </c>
    </row>
    <row r="58" spans="2:2">
      <c r="B58" t="s">
        <v>1199</v>
      </c>
    </row>
    <row r="59" spans="2:2">
      <c r="B59" t="s">
        <v>1199</v>
      </c>
    </row>
    <row r="60" spans="2:2">
      <c r="B60" t="s">
        <v>1199</v>
      </c>
    </row>
    <row r="61" spans="2:2">
      <c r="B61" t="s">
        <v>1199</v>
      </c>
    </row>
    <row r="62" spans="2:2">
      <c r="B62" t="s">
        <v>1199</v>
      </c>
    </row>
    <row r="63" spans="2:2">
      <c r="B63" t="s">
        <v>1199</v>
      </c>
    </row>
    <row r="64" spans="2:2">
      <c r="B64" t="s">
        <v>1199</v>
      </c>
    </row>
    <row r="65" spans="2:2">
      <c r="B65" t="s">
        <v>1199</v>
      </c>
    </row>
    <row r="66" spans="2:2">
      <c r="B66" t="s">
        <v>1199</v>
      </c>
    </row>
    <row r="67" spans="2:2">
      <c r="B67" t="s">
        <v>1199</v>
      </c>
    </row>
    <row r="68" spans="2:2">
      <c r="B68" t="s">
        <v>1199</v>
      </c>
    </row>
    <row r="69" spans="2:2">
      <c r="B69" t="s">
        <v>1199</v>
      </c>
    </row>
    <row r="70" spans="2:2">
      <c r="B70" t="s">
        <v>1199</v>
      </c>
    </row>
    <row r="71" spans="2:2">
      <c r="B71" t="s">
        <v>1199</v>
      </c>
    </row>
    <row r="72" spans="2:2">
      <c r="B72" t="s">
        <v>1199</v>
      </c>
    </row>
    <row r="73" spans="2:2">
      <c r="B73" t="s">
        <v>1199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CV86"/>
  <sheetViews>
    <sheetView topLeftCell="AE1" workbookViewId="0">
      <selection activeCell="AT2" sqref="AT2"/>
    </sheetView>
  </sheetViews>
  <sheetFormatPr defaultRowHeight="15"/>
  <cols>
    <col min="4" max="4" width="13.5703125" customWidth="1"/>
    <col min="8" max="8" width="13.140625" bestFit="1" customWidth="1"/>
    <col min="9" max="9" width="12" bestFit="1" customWidth="1"/>
    <col min="12" max="12" width="13.140625" bestFit="1" customWidth="1"/>
    <col min="13" max="13" width="10.5703125" customWidth="1"/>
    <col min="82" max="82" width="19.85546875" customWidth="1"/>
    <col min="83" max="83" width="10.5703125" customWidth="1"/>
    <col min="84" max="84" width="20.42578125" customWidth="1"/>
    <col min="86" max="86" width="20.42578125" customWidth="1"/>
    <col min="87" max="87" width="6.28515625" customWidth="1"/>
    <col min="88" max="88" width="19.42578125" customWidth="1"/>
    <col min="94" max="94" width="14" customWidth="1"/>
    <col min="100" max="100" width="20.42578125" customWidth="1"/>
  </cols>
  <sheetData>
    <row r="1" spans="2:100">
      <c r="B1" t="s">
        <v>194</v>
      </c>
      <c r="D1" t="s">
        <v>194</v>
      </c>
      <c r="L1" t="s">
        <v>730</v>
      </c>
      <c r="M1" t="s">
        <v>716</v>
      </c>
      <c r="Q1" t="s">
        <v>743</v>
      </c>
      <c r="AB1" t="s">
        <v>899</v>
      </c>
      <c r="AD1" t="s">
        <v>899</v>
      </c>
      <c r="AF1" t="s">
        <v>900</v>
      </c>
      <c r="AI1" t="s">
        <v>901</v>
      </c>
      <c r="AK1" t="s">
        <v>901</v>
      </c>
      <c r="AM1" t="s">
        <v>910</v>
      </c>
      <c r="AP1" t="s">
        <v>194</v>
      </c>
      <c r="AR1" t="s">
        <v>194</v>
      </c>
      <c r="AT1" t="s">
        <v>730</v>
      </c>
      <c r="AV1" t="s">
        <v>902</v>
      </c>
      <c r="AX1" t="s">
        <v>902</v>
      </c>
      <c r="AZ1" t="s">
        <v>904</v>
      </c>
      <c r="BB1" t="s">
        <v>911</v>
      </c>
      <c r="BD1" t="s">
        <v>911</v>
      </c>
      <c r="BF1" t="s">
        <v>903</v>
      </c>
      <c r="BH1" t="s">
        <v>912</v>
      </c>
      <c r="BJ1" t="s">
        <v>912</v>
      </c>
      <c r="BL1" t="s">
        <v>905</v>
      </c>
      <c r="BN1" t="s">
        <v>913</v>
      </c>
      <c r="BP1" t="s">
        <v>913</v>
      </c>
      <c r="BR1" t="s">
        <v>906</v>
      </c>
      <c r="BT1" t="s">
        <v>914</v>
      </c>
      <c r="BV1" t="s">
        <v>914</v>
      </c>
      <c r="BX1" t="s">
        <v>907</v>
      </c>
      <c r="BZ1" t="s">
        <v>915</v>
      </c>
      <c r="CB1" t="s">
        <v>915</v>
      </c>
      <c r="CD1" t="s">
        <v>908</v>
      </c>
      <c r="CF1" t="s">
        <v>916</v>
      </c>
      <c r="CH1" t="s">
        <v>916</v>
      </c>
      <c r="CJ1" t="s">
        <v>909</v>
      </c>
      <c r="CL1" t="s">
        <v>1004</v>
      </c>
      <c r="CN1" t="s">
        <v>1004</v>
      </c>
      <c r="CP1" t="s">
        <v>1002</v>
      </c>
      <c r="CR1" t="s">
        <v>1005</v>
      </c>
      <c r="CT1" t="s">
        <v>1005</v>
      </c>
      <c r="CV1" t="s">
        <v>1003</v>
      </c>
    </row>
    <row r="2" spans="2:100">
      <c r="B2" t="s">
        <v>1197</v>
      </c>
      <c r="D2" t="s">
        <v>1197</v>
      </c>
      <c r="L2">
        <f>COUNTIFS(D:D,"*",D:D,"&lt;&gt;Nama Tadika",D:D,"&lt;&gt;(blank)")</f>
        <v>6</v>
      </c>
      <c r="M2">
        <f>COUNTIFS(B:B,"*",B:B,"&lt;&gt;Nama Tadika",B:B,"&lt;&gt;(blank)")</f>
        <v>72</v>
      </c>
      <c r="AB2" s="962"/>
      <c r="AF2">
        <f>COUNTIFS(AD:AD,"*",AD:AD,"&lt;&gt;Nama Taska",AD:AD,"&lt;&gt;(blank)")</f>
        <v>0</v>
      </c>
      <c r="AI2" s="962"/>
      <c r="AM2">
        <f>COUNTIFS(AK:AK,"*",AK:AK,"&lt;&gt;Nama Taska Begin",AK:AK,"&lt;&gt;(blank)")</f>
        <v>0</v>
      </c>
      <c r="AP2" t="s">
        <v>1193</v>
      </c>
      <c r="AR2" t="s">
        <v>1193</v>
      </c>
      <c r="AT2">
        <f>COUNTIFS(AR:AR,"*",AR:AR,"&lt;&gt;Nama Tadika",AR:AR,"&lt;&gt;(blank)")</f>
        <v>1</v>
      </c>
      <c r="AV2" t="s">
        <v>1194</v>
      </c>
      <c r="AX2" t="s">
        <v>1194</v>
      </c>
      <c r="AZ2">
        <f>COUNTIFS(AX:AX,"*",AX:AX,"&lt;&gt;Nama Pra Sekolah",AX:AX,"&lt;&gt;(blank)")</f>
        <v>1</v>
      </c>
      <c r="BB2" s="962"/>
      <c r="BF2">
        <f>COUNTIFS(BD:BD,"*",BD:BD,"&lt;&gt;Nama Tadika Begin",BD:BD,"&lt;&gt;(blank)")</f>
        <v>0</v>
      </c>
      <c r="BH2" s="964"/>
      <c r="BL2">
        <f>COUNTIFS(BJ:BJ,"*",BJ:BJ,"&lt;&gt;Nama Pra Begin",BJ:BJ,"&lt;&gt;(blank)")</f>
        <v>0</v>
      </c>
      <c r="BN2" t="s">
        <v>1194</v>
      </c>
      <c r="BP2" t="s">
        <v>1194</v>
      </c>
      <c r="BR2">
        <f>COUNTIFS(BP:BP,"*",BP:BP,"&lt;&gt;Nama Sek Ren",BP:BP,"&lt;&gt;(blank)")</f>
        <v>1</v>
      </c>
      <c r="BT2" t="s">
        <v>1194</v>
      </c>
      <c r="BV2" t="s">
        <v>1194</v>
      </c>
      <c r="BX2">
        <f>COUNTIFS(BV:BV,"*",BV:BV,"&lt;&gt;Nama Sek Kki",BV:BV,"&lt;&gt;(blank)")</f>
        <v>1</v>
      </c>
      <c r="BZ2" t="s">
        <v>1194</v>
      </c>
      <c r="CB2" t="s">
        <v>1194</v>
      </c>
      <c r="CD2">
        <f>COUNTIFS(CB:CB,"*",CB:CB,"&lt;&gt;Nama Sek Ren Begin",CB:CB,"&lt;&gt;(blank)")</f>
        <v>1</v>
      </c>
      <c r="CF2" s="964"/>
      <c r="CJ2">
        <f>COUNTIFS(CH:CH,"*",CH:CH,"&lt;&gt;Nama Sek Kki begin",CH:CH,"&lt;&gt;(blank)")</f>
        <v>0</v>
      </c>
      <c r="CL2" t="s">
        <v>1194</v>
      </c>
      <c r="CN2" t="s">
        <v>1194</v>
      </c>
      <c r="CP2">
        <f>COUNTIFS(CN:CN,"*",CN:CN,"&lt;&gt;Nama SR X 1",CN:CN,"&lt;&gt;(blank)")</f>
        <v>1</v>
      </c>
      <c r="CR2" t="s">
        <v>1194</v>
      </c>
      <c r="CT2" t="s">
        <v>1194</v>
      </c>
      <c r="CV2">
        <f>COUNTIFS(CT:CT,"*",CT:CT,"&lt;&gt;Nama SR X 1 Begin",CT:CT,"&lt;&gt;(blank)")</f>
        <v>1</v>
      </c>
    </row>
    <row r="3" spans="2:100">
      <c r="B3" t="s">
        <v>1197</v>
      </c>
      <c r="D3" t="s">
        <v>1204</v>
      </c>
      <c r="AB3" s="962"/>
      <c r="AI3" s="962"/>
      <c r="AV3" t="s">
        <v>1194</v>
      </c>
      <c r="BB3" s="962"/>
      <c r="BH3" s="964"/>
      <c r="BN3" t="s">
        <v>1194</v>
      </c>
      <c r="CF3" s="964"/>
      <c r="CL3" t="s">
        <v>1194</v>
      </c>
      <c r="CR3" t="s">
        <v>1194</v>
      </c>
    </row>
    <row r="4" spans="2:100">
      <c r="B4" t="s">
        <v>1197</v>
      </c>
      <c r="D4" t="s">
        <v>1221</v>
      </c>
      <c r="AB4" s="962"/>
      <c r="AI4" s="962"/>
      <c r="AV4" t="s">
        <v>1194</v>
      </c>
      <c r="BB4" s="962"/>
      <c r="BH4" s="964"/>
      <c r="BN4" t="s">
        <v>1194</v>
      </c>
      <c r="CF4" s="964"/>
      <c r="CL4" t="s">
        <v>1194</v>
      </c>
      <c r="CR4" t="s">
        <v>1194</v>
      </c>
    </row>
    <row r="5" spans="2:100">
      <c r="B5" t="s">
        <v>1197</v>
      </c>
      <c r="D5" t="s">
        <v>1237</v>
      </c>
      <c r="AB5" s="962"/>
      <c r="AI5" s="962"/>
      <c r="AV5" t="s">
        <v>1194</v>
      </c>
      <c r="BB5" s="962"/>
      <c r="BH5" s="964"/>
      <c r="BN5" t="s">
        <v>1194</v>
      </c>
      <c r="CF5" s="964"/>
      <c r="CL5" t="s">
        <v>1194</v>
      </c>
      <c r="CR5" t="s">
        <v>1194</v>
      </c>
    </row>
    <row r="6" spans="2:100">
      <c r="B6" t="s">
        <v>1204</v>
      </c>
      <c r="D6" t="s">
        <v>1250</v>
      </c>
      <c r="AB6" s="963"/>
      <c r="AI6" s="963"/>
      <c r="AV6" t="s">
        <v>1194</v>
      </c>
      <c r="BB6" s="963"/>
      <c r="BH6" s="964"/>
      <c r="BN6" t="s">
        <v>1194</v>
      </c>
      <c r="CF6" s="964"/>
      <c r="CL6" t="s">
        <v>1194</v>
      </c>
      <c r="CR6" t="s">
        <v>1194</v>
      </c>
    </row>
    <row r="7" spans="2:100">
      <c r="B7" t="s">
        <v>1204</v>
      </c>
      <c r="D7" t="s">
        <v>1262</v>
      </c>
      <c r="AB7" s="1"/>
      <c r="AI7" s="1"/>
      <c r="AV7" t="s">
        <v>1194</v>
      </c>
      <c r="BB7" s="1"/>
      <c r="BH7" s="965"/>
      <c r="BN7" t="s">
        <v>1194</v>
      </c>
      <c r="CF7" s="965"/>
      <c r="CL7" t="s">
        <v>1194</v>
      </c>
      <c r="CR7" t="s">
        <v>1194</v>
      </c>
    </row>
    <row r="8" spans="2:100">
      <c r="B8" t="s">
        <v>1204</v>
      </c>
      <c r="AV8" t="s">
        <v>1194</v>
      </c>
      <c r="BH8" s="332"/>
      <c r="BN8" t="s">
        <v>1194</v>
      </c>
      <c r="CF8" s="332"/>
      <c r="CL8" t="s">
        <v>1194</v>
      </c>
      <c r="CR8" t="s">
        <v>1194</v>
      </c>
    </row>
    <row r="9" spans="2:100">
      <c r="B9" t="s">
        <v>1204</v>
      </c>
      <c r="AV9" t="s">
        <v>1194</v>
      </c>
      <c r="BN9" t="s">
        <v>1194</v>
      </c>
      <c r="CL9" t="s">
        <v>1194</v>
      </c>
      <c r="CR9" t="s">
        <v>1194</v>
      </c>
    </row>
    <row r="10" spans="2:100">
      <c r="B10" t="s">
        <v>1204</v>
      </c>
      <c r="AV10" t="s">
        <v>1194</v>
      </c>
      <c r="BN10" t="s">
        <v>1194</v>
      </c>
      <c r="CL10" t="s">
        <v>1194</v>
      </c>
      <c r="CR10" t="s">
        <v>1194</v>
      </c>
    </row>
    <row r="11" spans="2:100">
      <c r="B11" t="s">
        <v>1204</v>
      </c>
      <c r="AV11" t="s">
        <v>1194</v>
      </c>
      <c r="BN11" t="s">
        <v>1194</v>
      </c>
      <c r="CL11" t="s">
        <v>1194</v>
      </c>
      <c r="CR11" t="s">
        <v>1194</v>
      </c>
    </row>
    <row r="12" spans="2:100">
      <c r="B12" t="s">
        <v>1204</v>
      </c>
      <c r="AV12" t="s">
        <v>1194</v>
      </c>
      <c r="BN12" t="s">
        <v>1194</v>
      </c>
      <c r="CL12" t="s">
        <v>1194</v>
      </c>
      <c r="CR12" t="s">
        <v>1194</v>
      </c>
    </row>
    <row r="13" spans="2:100">
      <c r="B13" t="s">
        <v>1204</v>
      </c>
      <c r="AV13" t="s">
        <v>1194</v>
      </c>
      <c r="BN13" t="s">
        <v>1194</v>
      </c>
      <c r="CL13" t="s">
        <v>1194</v>
      </c>
      <c r="CR13" t="s">
        <v>1194</v>
      </c>
    </row>
    <row r="14" spans="2:100">
      <c r="B14" t="s">
        <v>1204</v>
      </c>
      <c r="AV14" t="s">
        <v>1194</v>
      </c>
      <c r="BN14" t="s">
        <v>1194</v>
      </c>
      <c r="CL14" t="s">
        <v>1194</v>
      </c>
    </row>
    <row r="15" spans="2:100">
      <c r="B15" t="s">
        <v>1204</v>
      </c>
      <c r="E15">
        <v>0</v>
      </c>
      <c r="BN15" t="s">
        <v>1194</v>
      </c>
      <c r="CL15" t="s">
        <v>1194</v>
      </c>
    </row>
    <row r="16" spans="2:100">
      <c r="B16" t="s">
        <v>1204</v>
      </c>
      <c r="E16">
        <v>0</v>
      </c>
      <c r="BN16" t="s">
        <v>1194</v>
      </c>
      <c r="CL16" t="s">
        <v>1194</v>
      </c>
    </row>
    <row r="17" spans="2:90">
      <c r="B17" t="s">
        <v>1204</v>
      </c>
      <c r="E17">
        <v>0</v>
      </c>
      <c r="BN17" t="s">
        <v>1194</v>
      </c>
      <c r="CL17" t="s">
        <v>1194</v>
      </c>
    </row>
    <row r="18" spans="2:90">
      <c r="B18" t="s">
        <v>1204</v>
      </c>
      <c r="CL18" t="s">
        <v>1194</v>
      </c>
    </row>
    <row r="19" spans="2:90">
      <c r="B19" t="s">
        <v>1204</v>
      </c>
      <c r="CL19" t="s">
        <v>1194</v>
      </c>
    </row>
    <row r="20" spans="2:90">
      <c r="B20" t="s">
        <v>1204</v>
      </c>
      <c r="CL20" t="s">
        <v>1194</v>
      </c>
    </row>
    <row r="21" spans="2:90">
      <c r="B21" t="s">
        <v>1204</v>
      </c>
      <c r="CL21" t="s">
        <v>1194</v>
      </c>
    </row>
    <row r="22" spans="2:90">
      <c r="B22" t="s">
        <v>1221</v>
      </c>
      <c r="CL22" t="s">
        <v>1194</v>
      </c>
    </row>
    <row r="23" spans="2:90">
      <c r="B23" t="s">
        <v>1221</v>
      </c>
      <c r="CL23" t="s">
        <v>1194</v>
      </c>
    </row>
    <row r="24" spans="2:90">
      <c r="B24" t="s">
        <v>1221</v>
      </c>
      <c r="CL24" t="s">
        <v>1194</v>
      </c>
    </row>
    <row r="25" spans="2:90">
      <c r="B25" t="s">
        <v>1221</v>
      </c>
      <c r="CL25" t="s">
        <v>1194</v>
      </c>
    </row>
    <row r="26" spans="2:90">
      <c r="B26" t="s">
        <v>1221</v>
      </c>
      <c r="CL26" t="s">
        <v>1194</v>
      </c>
    </row>
    <row r="27" spans="2:90">
      <c r="B27" t="s">
        <v>1221</v>
      </c>
      <c r="CL27" t="s">
        <v>1194</v>
      </c>
    </row>
    <row r="28" spans="2:90">
      <c r="B28" t="s">
        <v>1221</v>
      </c>
      <c r="CL28" t="s">
        <v>1194</v>
      </c>
    </row>
    <row r="29" spans="2:90">
      <c r="B29" t="s">
        <v>1221</v>
      </c>
      <c r="CL29" t="s">
        <v>1194</v>
      </c>
    </row>
    <row r="30" spans="2:90">
      <c r="B30" t="s">
        <v>1221</v>
      </c>
      <c r="CL30" t="s">
        <v>1194</v>
      </c>
    </row>
    <row r="31" spans="2:90">
      <c r="B31" t="s">
        <v>1221</v>
      </c>
      <c r="CL31" t="s">
        <v>1194</v>
      </c>
    </row>
    <row r="32" spans="2:90">
      <c r="B32" t="s">
        <v>1221</v>
      </c>
      <c r="CL32" t="s">
        <v>1194</v>
      </c>
    </row>
    <row r="33" spans="2:90">
      <c r="B33" t="s">
        <v>1221</v>
      </c>
      <c r="CL33" t="s">
        <v>1194</v>
      </c>
    </row>
    <row r="34" spans="2:90">
      <c r="B34" t="s">
        <v>1221</v>
      </c>
      <c r="CL34" t="s">
        <v>1194</v>
      </c>
    </row>
    <row r="35" spans="2:90">
      <c r="B35" t="s">
        <v>1221</v>
      </c>
      <c r="CL35" t="s">
        <v>1194</v>
      </c>
    </row>
    <row r="36" spans="2:90">
      <c r="B36" t="s">
        <v>1221</v>
      </c>
      <c r="CL36" t="s">
        <v>1194</v>
      </c>
    </row>
    <row r="37" spans="2:90">
      <c r="B37" t="s">
        <v>1237</v>
      </c>
      <c r="CL37" t="s">
        <v>1194</v>
      </c>
    </row>
    <row r="38" spans="2:90">
      <c r="B38" t="s">
        <v>1237</v>
      </c>
      <c r="CL38" t="s">
        <v>1194</v>
      </c>
    </row>
    <row r="39" spans="2:90">
      <c r="B39" t="s">
        <v>1237</v>
      </c>
      <c r="CL39" t="s">
        <v>1194</v>
      </c>
    </row>
    <row r="40" spans="2:90">
      <c r="B40" t="s">
        <v>1237</v>
      </c>
      <c r="CL40" t="s">
        <v>1194</v>
      </c>
    </row>
    <row r="41" spans="2:90">
      <c r="B41" t="s">
        <v>1237</v>
      </c>
      <c r="CL41" t="s">
        <v>1194</v>
      </c>
    </row>
    <row r="42" spans="2:90">
      <c r="B42" t="s">
        <v>1237</v>
      </c>
      <c r="CL42" t="s">
        <v>1194</v>
      </c>
    </row>
    <row r="43" spans="2:90">
      <c r="B43" t="s">
        <v>1237</v>
      </c>
      <c r="CL43" t="s">
        <v>1194</v>
      </c>
    </row>
    <row r="44" spans="2:90">
      <c r="B44" t="s">
        <v>1237</v>
      </c>
      <c r="CL44" t="s">
        <v>1194</v>
      </c>
    </row>
    <row r="45" spans="2:90">
      <c r="B45" t="s">
        <v>1237</v>
      </c>
      <c r="CL45" t="s">
        <v>1194</v>
      </c>
    </row>
    <row r="46" spans="2:90">
      <c r="B46" t="s">
        <v>1237</v>
      </c>
      <c r="CL46" t="s">
        <v>1194</v>
      </c>
    </row>
    <row r="47" spans="2:90">
      <c r="B47" t="s">
        <v>1237</v>
      </c>
      <c r="CL47" t="s">
        <v>1194</v>
      </c>
    </row>
    <row r="48" spans="2:90">
      <c r="B48" t="s">
        <v>1237</v>
      </c>
      <c r="CL48" t="s">
        <v>1194</v>
      </c>
    </row>
    <row r="49" spans="2:90">
      <c r="B49" t="s">
        <v>1250</v>
      </c>
      <c r="CL49" t="s">
        <v>1194</v>
      </c>
    </row>
    <row r="50" spans="2:90">
      <c r="B50" t="s">
        <v>1250</v>
      </c>
      <c r="CL50" t="s">
        <v>1194</v>
      </c>
    </row>
    <row r="51" spans="2:90">
      <c r="B51" t="s">
        <v>1250</v>
      </c>
      <c r="CL51" t="s">
        <v>1194</v>
      </c>
    </row>
    <row r="52" spans="2:90">
      <c r="B52" t="s">
        <v>1250</v>
      </c>
      <c r="CL52" t="s">
        <v>1194</v>
      </c>
    </row>
    <row r="53" spans="2:90">
      <c r="B53" t="s">
        <v>1250</v>
      </c>
      <c r="CL53" t="s">
        <v>1194</v>
      </c>
    </row>
    <row r="54" spans="2:90">
      <c r="B54" t="s">
        <v>1250</v>
      </c>
      <c r="CL54" t="s">
        <v>1194</v>
      </c>
    </row>
    <row r="55" spans="2:90">
      <c r="B55" t="s">
        <v>1250</v>
      </c>
      <c r="CL55" t="s">
        <v>1194</v>
      </c>
    </row>
    <row r="56" spans="2:90">
      <c r="B56" t="s">
        <v>1250</v>
      </c>
      <c r="CL56" t="s">
        <v>1194</v>
      </c>
    </row>
    <row r="57" spans="2:90">
      <c r="B57" t="s">
        <v>1250</v>
      </c>
      <c r="CL57" t="s">
        <v>1194</v>
      </c>
    </row>
    <row r="58" spans="2:90">
      <c r="B58" t="s">
        <v>1250</v>
      </c>
      <c r="CL58" t="s">
        <v>1194</v>
      </c>
    </row>
    <row r="59" spans="2:90">
      <c r="B59" t="s">
        <v>1250</v>
      </c>
      <c r="CL59" t="s">
        <v>1194</v>
      </c>
    </row>
    <row r="60" spans="2:90">
      <c r="B60" t="s">
        <v>1262</v>
      </c>
      <c r="CL60" t="s">
        <v>1194</v>
      </c>
    </row>
    <row r="61" spans="2:90">
      <c r="B61" t="s">
        <v>1262</v>
      </c>
      <c r="CL61" t="s">
        <v>1194</v>
      </c>
    </row>
    <row r="62" spans="2:90">
      <c r="B62" t="s">
        <v>1262</v>
      </c>
      <c r="CL62" t="s">
        <v>1194</v>
      </c>
    </row>
    <row r="63" spans="2:90">
      <c r="B63" t="s">
        <v>1262</v>
      </c>
      <c r="CL63" t="s">
        <v>1194</v>
      </c>
    </row>
    <row r="64" spans="2:90">
      <c r="B64" t="s">
        <v>1262</v>
      </c>
      <c r="CL64" t="s">
        <v>1194</v>
      </c>
    </row>
    <row r="65" spans="2:90">
      <c r="B65" t="s">
        <v>1262</v>
      </c>
      <c r="CL65" t="s">
        <v>1194</v>
      </c>
    </row>
    <row r="66" spans="2:90">
      <c r="B66" t="s">
        <v>1262</v>
      </c>
      <c r="CL66" t="s">
        <v>1194</v>
      </c>
    </row>
    <row r="67" spans="2:90">
      <c r="B67" t="s">
        <v>1262</v>
      </c>
      <c r="CL67" t="s">
        <v>1194</v>
      </c>
    </row>
    <row r="68" spans="2:90">
      <c r="B68" t="s">
        <v>1262</v>
      </c>
      <c r="CL68" t="s">
        <v>1194</v>
      </c>
    </row>
    <row r="69" spans="2:90">
      <c r="B69" t="s">
        <v>1262</v>
      </c>
      <c r="CL69" t="s">
        <v>1194</v>
      </c>
    </row>
    <row r="70" spans="2:90">
      <c r="B70" t="s">
        <v>1262</v>
      </c>
      <c r="CL70" t="s">
        <v>1194</v>
      </c>
    </row>
    <row r="71" spans="2:90">
      <c r="B71" t="s">
        <v>1262</v>
      </c>
      <c r="CL71" t="s">
        <v>1194</v>
      </c>
    </row>
    <row r="72" spans="2:90">
      <c r="B72" t="s">
        <v>1262</v>
      </c>
      <c r="CL72" t="s">
        <v>1194</v>
      </c>
    </row>
    <row r="73" spans="2:90">
      <c r="B73" t="s">
        <v>1262</v>
      </c>
      <c r="CL73" t="s">
        <v>1194</v>
      </c>
    </row>
    <row r="74" spans="2:90">
      <c r="CL74" t="s">
        <v>1194</v>
      </c>
    </row>
    <row r="75" spans="2:90">
      <c r="CL75" t="s">
        <v>1194</v>
      </c>
    </row>
    <row r="76" spans="2:90">
      <c r="CL76" t="s">
        <v>1194</v>
      </c>
    </row>
    <row r="77" spans="2:90">
      <c r="CL77" t="s">
        <v>1194</v>
      </c>
    </row>
    <row r="78" spans="2:90">
      <c r="CL78" t="s">
        <v>1194</v>
      </c>
    </row>
    <row r="79" spans="2:90">
      <c r="CL79" t="s">
        <v>1194</v>
      </c>
    </row>
    <row r="80" spans="2:90">
      <c r="CL80" t="s">
        <v>1194</v>
      </c>
    </row>
    <row r="81" spans="90:90">
      <c r="CL81" t="s">
        <v>1194</v>
      </c>
    </row>
    <row r="82" spans="90:90">
      <c r="CL82" t="s">
        <v>1194</v>
      </c>
    </row>
    <row r="83" spans="90:90">
      <c r="CL83" t="s">
        <v>1194</v>
      </c>
    </row>
    <row r="84" spans="90:90">
      <c r="CL84" t="s">
        <v>1194</v>
      </c>
    </row>
    <row r="85" spans="90:90">
      <c r="CL85" t="s">
        <v>1194</v>
      </c>
    </row>
    <row r="86" spans="90:90">
      <c r="CL86" t="s">
        <v>1194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1:BW8"/>
  <sheetViews>
    <sheetView topLeftCell="AB1" workbookViewId="0">
      <selection activeCell="AK3" sqref="AK3"/>
    </sheetView>
  </sheetViews>
  <sheetFormatPr defaultRowHeight="15"/>
  <cols>
    <col min="2" max="2" width="19.42578125" customWidth="1"/>
    <col min="3" max="3" width="37.28515625" customWidth="1"/>
    <col min="6" max="6" width="34.5703125" customWidth="1"/>
    <col min="8" max="8" width="26.28515625" bestFit="1" customWidth="1"/>
    <col min="9" max="9" width="29.140625" customWidth="1"/>
    <col min="10" max="10" width="26.28515625" bestFit="1" customWidth="1"/>
    <col min="11" max="13" width="26.28515625" customWidth="1"/>
    <col min="14" max="14" width="41.140625" customWidth="1"/>
    <col min="15" max="15" width="16.140625" customWidth="1"/>
    <col min="16" max="16" width="22" customWidth="1"/>
    <col min="19" max="19" width="21.28515625" customWidth="1"/>
    <col min="20" max="20" width="10.28515625" customWidth="1"/>
    <col min="21" max="21" width="11.7109375" bestFit="1" customWidth="1"/>
    <col min="22" max="22" width="13.5703125" customWidth="1"/>
    <col min="25" max="25" width="13" customWidth="1"/>
    <col min="27" max="27" width="10.5703125" customWidth="1"/>
    <col min="28" max="28" width="26.28515625" bestFit="1" customWidth="1"/>
    <col min="29" max="29" width="11.7109375" bestFit="1" customWidth="1"/>
    <col min="41" max="41" width="22" customWidth="1"/>
    <col min="42" max="42" width="7.42578125" customWidth="1"/>
    <col min="43" max="43" width="21.28515625" customWidth="1"/>
    <col min="45" max="45" width="21.140625" customWidth="1"/>
    <col min="47" max="47" width="21" customWidth="1"/>
    <col min="49" max="49" width="16.28515625" customWidth="1"/>
    <col min="51" max="51" width="19.42578125" customWidth="1"/>
    <col min="53" max="53" width="16.85546875" customWidth="1"/>
    <col min="55" max="55" width="19.5703125" customWidth="1"/>
    <col min="57" max="57" width="19.7109375" customWidth="1"/>
    <col min="59" max="59" width="31.140625" customWidth="1"/>
    <col min="60" max="60" width="5.7109375" customWidth="1"/>
    <col min="61" max="61" width="32" customWidth="1"/>
    <col min="62" max="62" width="5.5703125" customWidth="1"/>
    <col min="63" max="63" width="29.5703125" customWidth="1"/>
    <col min="65" max="65" width="26.85546875" customWidth="1"/>
    <col min="66" max="66" width="4.42578125" customWidth="1"/>
    <col min="67" max="67" width="23.28515625" customWidth="1"/>
    <col min="68" max="68" width="5.28515625" customWidth="1"/>
    <col min="69" max="69" width="21.140625" customWidth="1"/>
    <col min="70" max="70" width="4.28515625" customWidth="1"/>
    <col min="71" max="71" width="21.28515625" customWidth="1"/>
    <col min="72" max="72" width="4" customWidth="1"/>
    <col min="73" max="73" width="20.5703125" customWidth="1"/>
    <col min="74" max="74" width="3.85546875" customWidth="1"/>
    <col min="75" max="75" width="20.42578125" customWidth="1"/>
  </cols>
  <sheetData>
    <row r="1" spans="2:75">
      <c r="B1" t="s">
        <v>989</v>
      </c>
      <c r="D1" t="s">
        <v>989</v>
      </c>
      <c r="H1" t="s">
        <v>990</v>
      </c>
      <c r="J1" t="s">
        <v>990</v>
      </c>
      <c r="L1" t="s">
        <v>729</v>
      </c>
      <c r="N1" t="s">
        <v>729</v>
      </c>
      <c r="AO1" t="s">
        <v>1119</v>
      </c>
      <c r="AQ1" t="s">
        <v>1119</v>
      </c>
      <c r="AS1" t="s">
        <v>1120</v>
      </c>
      <c r="AU1" t="s">
        <v>1122</v>
      </c>
      <c r="AW1" t="s">
        <v>1122</v>
      </c>
      <c r="AY1" t="s">
        <v>1121</v>
      </c>
      <c r="BA1" t="s">
        <v>1123</v>
      </c>
      <c r="BC1" t="s">
        <v>1123</v>
      </c>
      <c r="BE1" t="s">
        <v>1127</v>
      </c>
      <c r="BG1" t="s">
        <v>1124</v>
      </c>
      <c r="BI1" t="s">
        <v>1124</v>
      </c>
      <c r="BK1" t="s">
        <v>1126</v>
      </c>
      <c r="BM1" t="s">
        <v>1125</v>
      </c>
      <c r="BO1" t="s">
        <v>1125</v>
      </c>
      <c r="BQ1" t="s">
        <v>1128</v>
      </c>
      <c r="BS1" t="s">
        <v>1129</v>
      </c>
      <c r="BU1" t="s">
        <v>1129</v>
      </c>
      <c r="BW1" t="s">
        <v>1130</v>
      </c>
    </row>
    <row r="2" spans="2:75">
      <c r="B2" s="979"/>
      <c r="H2" s="979"/>
      <c r="L2" s="979"/>
      <c r="P2" t="s">
        <v>727</v>
      </c>
      <c r="Q2" t="s">
        <v>716</v>
      </c>
      <c r="S2" t="s">
        <v>728</v>
      </c>
      <c r="T2" t="s">
        <v>716</v>
      </c>
      <c r="V2" t="s">
        <v>746</v>
      </c>
      <c r="X2" t="s">
        <v>744</v>
      </c>
      <c r="AK2" t="s">
        <v>725</v>
      </c>
      <c r="AO2" s="964"/>
      <c r="AS2">
        <f>COUNTIFS(AQ:AQ,"*",AQ:AQ,"&lt;&gt;Nama SR Low Risk 1,3,5",AQ:AQ,"&lt;&gt;(blank)")</f>
        <v>0</v>
      </c>
      <c r="AU2" t="s">
        <v>1194</v>
      </c>
      <c r="AW2" t="s">
        <v>1194</v>
      </c>
      <c r="AY2">
        <f>COUNTIFS(AW:AW,"*",AW:AW,"&lt;&gt;Nama SR Low Risk All",AW:AW,"&lt;&gt;(blank)")</f>
        <v>1</v>
      </c>
      <c r="BA2" s="964"/>
      <c r="BE2">
        <f>COUNTIFS(BC:BC,"*",BC:BC,"&lt;&gt;Nama SR High Risk All",BC:BC,"&lt;&gt;(blank)")</f>
        <v>0</v>
      </c>
      <c r="BG2" s="964"/>
      <c r="BK2">
        <f>COUNTIFS(BI:BI,"*",BI:BI,"&lt;&gt;Nama SM Low Risk Peralihan,1,2,4",BI:BI,"&lt;&gt;(blank)")</f>
        <v>0</v>
      </c>
      <c r="BM2" s="964"/>
      <c r="BQ2">
        <f>COUNTIFS(BO:BO,"*",BO:BO,"&lt;&gt;Nama SM Low Risk All",BO:BO,"&lt;&gt;(blank)")</f>
        <v>0</v>
      </c>
      <c r="BS2" s="964"/>
      <c r="BW2">
        <f>COUNTIFS(BU:BU,"*",BU:BU,"&lt;&gt;Nama SM High Risk All",BU:BU,"&lt;&gt;(blank)")</f>
        <v>0</v>
      </c>
    </row>
    <row r="3" spans="2:75">
      <c r="B3" s="979"/>
      <c r="H3" s="979"/>
      <c r="L3" s="979"/>
      <c r="P3">
        <f>COUNTIFS(D:D,"*",D:D,"&lt;&gt;Nama Sekolah Rendah",D:D,"&lt;&gt;(blank)")</f>
        <v>0</v>
      </c>
      <c r="Q3">
        <f>COUNTIFS(B:B,"*",B:B,"&lt;&gt;Nama Sekolah Rendah",B:B,"&lt;&gt;(blank)")</f>
        <v>0</v>
      </c>
      <c r="S3">
        <f>COUNTIFS(J:J,"*",J:J,"&lt;&gt;Nama Sekolah Menengah",J:J,"&lt;&gt;(blank)")</f>
        <v>0</v>
      </c>
      <c r="T3">
        <f>COUNTIFS(H:H,"*",H:H,"&lt;&gt;Nama Sekolah Menengah",H:H,"&lt;&gt;(blank)")</f>
        <v>0</v>
      </c>
      <c r="V3">
        <f>COUNTIFS(N:N,"*",N:N,"&lt;&gt;Senarai Sekolah",N:N,"&lt;&gt;(blank)")</f>
        <v>0</v>
      </c>
      <c r="W3">
        <f>COUNTIFS(N:N,"*",N:N,"&lt;&gt;Senarai Sekolah",N:N,"&lt;&gt;(blank)")</f>
        <v>0</v>
      </c>
      <c r="AK3">
        <f>Q3+T3+tadikaSenarai!M2+yaSenarai!AB3</f>
        <v>72</v>
      </c>
      <c r="AO3" s="964"/>
      <c r="AU3" t="s">
        <v>1194</v>
      </c>
      <c r="BA3" s="964"/>
      <c r="BG3" s="964"/>
      <c r="BM3" s="964"/>
      <c r="BS3" s="964"/>
    </row>
    <row r="4" spans="2:75">
      <c r="B4" s="979"/>
      <c r="H4" s="979"/>
      <c r="L4" s="979"/>
      <c r="AO4" s="964"/>
      <c r="BA4" s="964"/>
      <c r="BG4" s="964"/>
      <c r="BM4" s="964"/>
      <c r="BS4" s="964"/>
    </row>
    <row r="5" spans="2:75">
      <c r="B5" s="979"/>
      <c r="H5" s="979"/>
      <c r="L5" s="979"/>
      <c r="AO5" s="964"/>
      <c r="BA5" s="964"/>
      <c r="BG5" s="964"/>
      <c r="BM5" s="964"/>
      <c r="BS5" s="964"/>
    </row>
    <row r="6" spans="2:75">
      <c r="B6" s="979"/>
      <c r="H6" s="979"/>
      <c r="L6" s="979"/>
      <c r="AO6" s="964"/>
      <c r="BA6" s="964"/>
      <c r="BG6" s="964"/>
      <c r="BM6" s="964"/>
      <c r="BS6" s="964"/>
    </row>
    <row r="7" spans="2:75">
      <c r="B7" s="980"/>
      <c r="H7" s="980"/>
      <c r="L7" s="980"/>
      <c r="AO7" s="965"/>
      <c r="BA7" s="965"/>
      <c r="BG7" s="965"/>
      <c r="BM7" s="965"/>
      <c r="BS7" s="965"/>
    </row>
    <row r="8" spans="2:75">
      <c r="B8" s="332"/>
      <c r="H8" s="332"/>
      <c r="L8" s="332"/>
      <c r="AO8" s="332"/>
      <c r="BA8" s="332"/>
      <c r="BG8" s="332"/>
      <c r="BM8" s="332"/>
      <c r="BS8" s="33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B1:AB8"/>
  <sheetViews>
    <sheetView topLeftCell="P1" workbookViewId="0">
      <selection activeCell="AB3" sqref="AB3"/>
    </sheetView>
  </sheetViews>
  <sheetFormatPr defaultRowHeight="15"/>
  <cols>
    <col min="2" max="2" width="19.42578125" customWidth="1"/>
    <col min="3" max="3" width="17.5703125" customWidth="1"/>
    <col min="14" max="16" width="19.42578125" customWidth="1"/>
    <col min="19" max="19" width="14.5703125" customWidth="1"/>
    <col min="20" max="20" width="13.5703125" customWidth="1"/>
    <col min="24" max="24" width="12.5703125" customWidth="1"/>
    <col min="27" max="27" width="17.140625" customWidth="1"/>
    <col min="28" max="28" width="19.42578125" customWidth="1"/>
  </cols>
  <sheetData>
    <row r="1" spans="2:28">
      <c r="B1" t="s">
        <v>731</v>
      </c>
      <c r="D1" t="s">
        <v>731</v>
      </c>
      <c r="T1" t="s">
        <v>1134</v>
      </c>
      <c r="V1" t="s">
        <v>1134</v>
      </c>
    </row>
    <row r="2" spans="2:28">
      <c r="B2" s="977"/>
      <c r="J2" t="s">
        <v>717</v>
      </c>
      <c r="K2" t="s">
        <v>716</v>
      </c>
      <c r="Q2" t="s">
        <v>745</v>
      </c>
      <c r="T2" s="979"/>
      <c r="X2" t="s">
        <v>1131</v>
      </c>
      <c r="Y2" t="s">
        <v>716</v>
      </c>
      <c r="AA2" t="s">
        <v>1132</v>
      </c>
      <c r="AB2" t="s">
        <v>1133</v>
      </c>
    </row>
    <row r="3" spans="2:28">
      <c r="B3" s="978"/>
      <c r="J3">
        <f>COUNTIFS(D:D,"*",D:D,"&lt;&gt;Nama Institusi YA",D:D,"&lt;&gt;(blank)")</f>
        <v>0</v>
      </c>
      <c r="K3">
        <f>COUNTIFS(B:B,"*",B:B,"&lt;&gt;Nama Institusi YA",B:B,"&lt;&gt;(blank)")</f>
        <v>0</v>
      </c>
      <c r="T3" s="979"/>
      <c r="X3">
        <f>COUNTIFS(V:V,"*",V:V,"&lt;&gt;Nama SM Form 6",V:V,"&lt;&gt;(blank)")</f>
        <v>0</v>
      </c>
      <c r="Y3">
        <f>COUNTIFS(T:T,"*",T:T,"&lt;&gt;Nama SM Form 6",T:T,"&lt;&gt;(blank)")</f>
        <v>0</v>
      </c>
      <c r="AA3">
        <f>X3+J3</f>
        <v>0</v>
      </c>
      <c r="AB3">
        <f>Y3+K3</f>
        <v>0</v>
      </c>
    </row>
    <row r="4" spans="2:28">
      <c r="B4" s="7"/>
      <c r="T4" s="979"/>
    </row>
    <row r="5" spans="2:28">
      <c r="T5" s="979"/>
    </row>
    <row r="6" spans="2:28">
      <c r="T6" s="979"/>
    </row>
    <row r="7" spans="2:28">
      <c r="T7" s="980"/>
    </row>
    <row r="8" spans="2:28">
      <c r="T8" s="33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Q73"/>
  <sheetViews>
    <sheetView topLeftCell="C1" workbookViewId="0">
      <selection activeCell="N3" sqref="N3"/>
    </sheetView>
  </sheetViews>
  <sheetFormatPr defaultRowHeight="15"/>
  <cols>
    <col min="2" max="2" width="18" customWidth="1"/>
    <col min="3" max="4" width="25.85546875" bestFit="1" customWidth="1"/>
    <col min="6" max="8" width="11.28515625" bestFit="1" customWidth="1"/>
    <col min="11" max="11" width="21.5703125" customWidth="1"/>
    <col min="20" max="24" width="16.28515625" bestFit="1" customWidth="1"/>
    <col min="25" max="25" width="11.28515625" bestFit="1" customWidth="1"/>
  </cols>
  <sheetData>
    <row r="1" spans="2:17">
      <c r="B1" t="s">
        <v>713</v>
      </c>
      <c r="C1" t="s">
        <v>713</v>
      </c>
      <c r="D1" t="s">
        <v>713</v>
      </c>
      <c r="F1" t="s">
        <v>713</v>
      </c>
      <c r="G1" t="s">
        <v>713</v>
      </c>
      <c r="H1" t="s">
        <v>713</v>
      </c>
      <c r="J1" t="s">
        <v>732</v>
      </c>
      <c r="L1" t="s">
        <v>732</v>
      </c>
    </row>
    <row r="2" spans="2:17">
      <c r="B2" t="s">
        <v>1196</v>
      </c>
      <c r="C2" s="979"/>
      <c r="D2" s="977"/>
      <c r="F2" t="s">
        <v>1196</v>
      </c>
      <c r="G2" s="979"/>
      <c r="H2" s="977"/>
      <c r="J2" t="s">
        <v>1196</v>
      </c>
      <c r="L2" t="s">
        <v>1196</v>
      </c>
      <c r="N2" t="s">
        <v>187</v>
      </c>
      <c r="O2" t="s">
        <v>716</v>
      </c>
      <c r="Q2" t="s">
        <v>741</v>
      </c>
    </row>
    <row r="3" spans="2:17">
      <c r="B3" t="s">
        <v>1196</v>
      </c>
      <c r="C3" s="979"/>
      <c r="D3" s="978"/>
      <c r="J3" s="977"/>
      <c r="L3" s="977"/>
      <c r="N3">
        <f>COUNTIFS(L:L,"*",L:L,"&lt;&gt;Nama Kp All",L:L,"&lt;&gt;(blank)")</f>
        <v>1</v>
      </c>
      <c r="O3">
        <f>COUNTIFS(B:D,"*",B:D,"&lt;&gt;Nama Kp All",B:D,"&lt;&gt;(blank)")</f>
        <v>75</v>
      </c>
    </row>
    <row r="4" spans="2:17">
      <c r="B4" t="s">
        <v>1196</v>
      </c>
      <c r="C4" s="979"/>
      <c r="D4" s="4"/>
    </row>
    <row r="5" spans="2:17">
      <c r="B5" t="s">
        <v>1196</v>
      </c>
      <c r="C5" s="979"/>
    </row>
    <row r="6" spans="2:17">
      <c r="B6" t="s">
        <v>1196</v>
      </c>
      <c r="C6" s="979"/>
    </row>
    <row r="7" spans="2:17">
      <c r="B7" t="s">
        <v>1196</v>
      </c>
      <c r="C7" s="980"/>
    </row>
    <row r="8" spans="2:17">
      <c r="B8" t="s">
        <v>1196</v>
      </c>
      <c r="C8" s="332"/>
    </row>
    <row r="9" spans="2:17">
      <c r="B9" t="s">
        <v>1196</v>
      </c>
    </row>
    <row r="10" spans="2:17">
      <c r="B10" t="s">
        <v>1196</v>
      </c>
    </row>
    <row r="11" spans="2:17">
      <c r="B11" t="s">
        <v>1196</v>
      </c>
    </row>
    <row r="12" spans="2:17">
      <c r="B12" t="s">
        <v>1196</v>
      </c>
    </row>
    <row r="13" spans="2:17">
      <c r="B13" t="s">
        <v>1196</v>
      </c>
    </row>
    <row r="14" spans="2:17">
      <c r="B14" t="s">
        <v>1196</v>
      </c>
    </row>
    <row r="15" spans="2:17">
      <c r="B15" t="s">
        <v>1196</v>
      </c>
    </row>
    <row r="16" spans="2:17">
      <c r="B16" t="s">
        <v>1196</v>
      </c>
    </row>
    <row r="17" spans="2:2">
      <c r="B17" t="s">
        <v>1196</v>
      </c>
    </row>
    <row r="18" spans="2:2">
      <c r="B18" t="s">
        <v>1196</v>
      </c>
    </row>
    <row r="19" spans="2:2">
      <c r="B19" t="s">
        <v>1196</v>
      </c>
    </row>
    <row r="20" spans="2:2">
      <c r="B20" t="s">
        <v>1196</v>
      </c>
    </row>
    <row r="21" spans="2:2">
      <c r="B21" t="s">
        <v>1196</v>
      </c>
    </row>
    <row r="22" spans="2:2">
      <c r="B22" t="s">
        <v>1196</v>
      </c>
    </row>
    <row r="23" spans="2:2">
      <c r="B23" t="s">
        <v>1196</v>
      </c>
    </row>
    <row r="24" spans="2:2">
      <c r="B24" t="s">
        <v>1196</v>
      </c>
    </row>
    <row r="25" spans="2:2">
      <c r="B25" t="s">
        <v>1196</v>
      </c>
    </row>
    <row r="26" spans="2:2">
      <c r="B26" t="s">
        <v>1196</v>
      </c>
    </row>
    <row r="27" spans="2:2">
      <c r="B27" t="s">
        <v>1196</v>
      </c>
    </row>
    <row r="28" spans="2:2">
      <c r="B28" t="s">
        <v>1196</v>
      </c>
    </row>
    <row r="29" spans="2:2">
      <c r="B29" t="s">
        <v>1196</v>
      </c>
    </row>
    <row r="30" spans="2:2">
      <c r="B30" t="s">
        <v>1196</v>
      </c>
    </row>
    <row r="31" spans="2:2">
      <c r="B31" t="s">
        <v>1196</v>
      </c>
    </row>
    <row r="32" spans="2:2">
      <c r="B32" t="s">
        <v>1196</v>
      </c>
    </row>
    <row r="33" spans="2:2">
      <c r="B33" t="s">
        <v>1196</v>
      </c>
    </row>
    <row r="34" spans="2:2">
      <c r="B34" t="s">
        <v>1196</v>
      </c>
    </row>
    <row r="35" spans="2:2">
      <c r="B35" t="s">
        <v>1196</v>
      </c>
    </row>
    <row r="36" spans="2:2">
      <c r="B36" t="s">
        <v>1196</v>
      </c>
    </row>
    <row r="37" spans="2:2">
      <c r="B37" t="s">
        <v>1196</v>
      </c>
    </row>
    <row r="38" spans="2:2">
      <c r="B38" t="s">
        <v>1196</v>
      </c>
    </row>
    <row r="39" spans="2:2">
      <c r="B39" t="s">
        <v>1196</v>
      </c>
    </row>
    <row r="40" spans="2:2">
      <c r="B40" t="s">
        <v>1196</v>
      </c>
    </row>
    <row r="41" spans="2:2">
      <c r="B41" t="s">
        <v>1196</v>
      </c>
    </row>
    <row r="42" spans="2:2">
      <c r="B42" t="s">
        <v>1196</v>
      </c>
    </row>
    <row r="43" spans="2:2">
      <c r="B43" t="s">
        <v>1196</v>
      </c>
    </row>
    <row r="44" spans="2:2">
      <c r="B44" t="s">
        <v>1196</v>
      </c>
    </row>
    <row r="45" spans="2:2">
      <c r="B45" t="s">
        <v>1196</v>
      </c>
    </row>
    <row r="46" spans="2:2">
      <c r="B46" t="s">
        <v>1196</v>
      </c>
    </row>
    <row r="47" spans="2:2">
      <c r="B47" t="s">
        <v>1196</v>
      </c>
    </row>
    <row r="48" spans="2:2">
      <c r="B48" t="s">
        <v>1196</v>
      </c>
    </row>
    <row r="49" spans="2:2">
      <c r="B49" t="s">
        <v>1196</v>
      </c>
    </row>
    <row r="50" spans="2:2">
      <c r="B50" t="s">
        <v>1196</v>
      </c>
    </row>
    <row r="51" spans="2:2">
      <c r="B51" t="s">
        <v>1196</v>
      </c>
    </row>
    <row r="52" spans="2:2">
      <c r="B52" t="s">
        <v>1196</v>
      </c>
    </row>
    <row r="53" spans="2:2">
      <c r="B53" t="s">
        <v>1196</v>
      </c>
    </row>
    <row r="54" spans="2:2">
      <c r="B54" t="s">
        <v>1196</v>
      </c>
    </row>
    <row r="55" spans="2:2">
      <c r="B55" t="s">
        <v>1196</v>
      </c>
    </row>
    <row r="56" spans="2:2">
      <c r="B56" t="s">
        <v>1196</v>
      </c>
    </row>
    <row r="57" spans="2:2">
      <c r="B57" t="s">
        <v>1196</v>
      </c>
    </row>
    <row r="58" spans="2:2">
      <c r="B58" t="s">
        <v>1196</v>
      </c>
    </row>
    <row r="59" spans="2:2">
      <c r="B59" t="s">
        <v>1196</v>
      </c>
    </row>
    <row r="60" spans="2:2">
      <c r="B60" t="s">
        <v>1196</v>
      </c>
    </row>
    <row r="61" spans="2:2">
      <c r="B61" t="s">
        <v>1196</v>
      </c>
    </row>
    <row r="62" spans="2:2">
      <c r="B62" t="s">
        <v>1196</v>
      </c>
    </row>
    <row r="63" spans="2:2">
      <c r="B63" t="s">
        <v>1196</v>
      </c>
    </row>
    <row r="64" spans="2:2">
      <c r="B64" t="s">
        <v>1196</v>
      </c>
    </row>
    <row r="65" spans="2:2">
      <c r="B65" t="s">
        <v>1196</v>
      </c>
    </row>
    <row r="66" spans="2:2">
      <c r="B66" t="s">
        <v>1196</v>
      </c>
    </row>
    <row r="67" spans="2:2">
      <c r="B67" t="s">
        <v>1196</v>
      </c>
    </row>
    <row r="68" spans="2:2">
      <c r="B68" t="s">
        <v>1196</v>
      </c>
    </row>
    <row r="69" spans="2:2">
      <c r="B69" t="s">
        <v>1196</v>
      </c>
    </row>
    <row r="70" spans="2:2">
      <c r="B70" t="s">
        <v>1196</v>
      </c>
    </row>
    <row r="71" spans="2:2">
      <c r="B71" t="s">
        <v>1196</v>
      </c>
    </row>
    <row r="72" spans="2:2">
      <c r="B72" t="s">
        <v>1196</v>
      </c>
    </row>
    <row r="73" spans="2:2">
      <c r="B73" t="s">
        <v>1196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28</vt:i4>
      </vt:variant>
    </vt:vector>
  </HeadingPairs>
  <TitlesOfParts>
    <vt:vector size="78" baseType="lpstr">
      <vt:lpstr>Dashboard</vt:lpstr>
      <vt:lpstr>Tadika</vt:lpstr>
      <vt:lpstr>helperTadika</vt:lpstr>
      <vt:lpstr>Tdka PG201 SMKP</vt:lpstr>
      <vt:lpstr>Tdka PGPS 2 201</vt:lpstr>
      <vt:lpstr>Tdka PG201A</vt:lpstr>
      <vt:lpstr>Tdka CRA</vt:lpstr>
      <vt:lpstr>Tdka CPPC 1</vt:lpstr>
      <vt:lpstr>Tdka CPPC 2</vt:lpstr>
      <vt:lpstr>helperSekolah</vt:lpstr>
      <vt:lpstr>Pra PG201 SMKP</vt:lpstr>
      <vt:lpstr>Pra PG201A</vt:lpstr>
      <vt:lpstr>PG201 SMKP</vt:lpstr>
      <vt:lpstr>PG201A</vt:lpstr>
      <vt:lpstr>MMI 1</vt:lpstr>
      <vt:lpstr>DMFX</vt:lpstr>
      <vt:lpstr>PPIM 03</vt:lpstr>
      <vt:lpstr>PPIM 05</vt:lpstr>
      <vt:lpstr>CPPC 1</vt:lpstr>
      <vt:lpstr>CPPC 2</vt:lpstr>
      <vt:lpstr>B,T,#,D</vt:lpstr>
      <vt:lpstr>CRA</vt:lpstr>
      <vt:lpstr>GIS</vt:lpstr>
      <vt:lpstr>TOD</vt:lpstr>
      <vt:lpstr>FV1</vt:lpstr>
      <vt:lpstr>SR FS</vt:lpstr>
      <vt:lpstr>SR Appendix 2</vt:lpstr>
      <vt:lpstr>YA C01 SM</vt:lpstr>
      <vt:lpstr>pvtSekolah</vt:lpstr>
      <vt:lpstr>Sekolah</vt:lpstr>
      <vt:lpstr>Ya</vt:lpstr>
      <vt:lpstr>PERSiS-1</vt:lpstr>
      <vt:lpstr>Pra PGPS 2 201</vt:lpstr>
      <vt:lpstr>PG201 KKI</vt:lpstr>
      <vt:lpstr>PGS203</vt:lpstr>
      <vt:lpstr>PG201-PPKPS</vt:lpstr>
      <vt:lpstr>helperYa</vt:lpstr>
      <vt:lpstr>PPIM03-2020</vt:lpstr>
      <vt:lpstr>PPIM04-2020</vt:lpstr>
      <vt:lpstr>PPIM05-2020</vt:lpstr>
      <vt:lpstr>BEGIN</vt:lpstr>
      <vt:lpstr>beginFilter</vt:lpstr>
      <vt:lpstr>YA C01</vt:lpstr>
      <vt:lpstr>YA CRA</vt:lpstr>
      <vt:lpstr>comboBox</vt:lpstr>
      <vt:lpstr>pbSenarai</vt:lpstr>
      <vt:lpstr>tadikaSenarai</vt:lpstr>
      <vt:lpstr>sekolahSenarai</vt:lpstr>
      <vt:lpstr>yaSenarai</vt:lpstr>
      <vt:lpstr>kpSenarai</vt:lpstr>
      <vt:lpstr>Bangsa</vt:lpstr>
      <vt:lpstr>Bpe</vt:lpstr>
      <vt:lpstr>Darjah</vt:lpstr>
      <vt:lpstr>kpSenarai!Extract</vt:lpstr>
      <vt:lpstr>pbSenarai!Extract</vt:lpstr>
      <vt:lpstr>Sekolah!Extract</vt:lpstr>
      <vt:lpstr>sekolahSenarai!Extract</vt:lpstr>
      <vt:lpstr>Tadika!Extract</vt:lpstr>
      <vt:lpstr>tadikaSenarai!Extract</vt:lpstr>
      <vt:lpstr>Ya!Extract</vt:lpstr>
      <vt:lpstr>yaSenarai!Extract</vt:lpstr>
      <vt:lpstr>fluorideList</vt:lpstr>
      <vt:lpstr>Gis</vt:lpstr>
      <vt:lpstr>jenisInstitusi</vt:lpstr>
      <vt:lpstr>JenisRokok</vt:lpstr>
      <vt:lpstr>JenisSekolah</vt:lpstr>
      <vt:lpstr>jenisTadika</vt:lpstr>
      <vt:lpstr>kebersihanMulut</vt:lpstr>
      <vt:lpstr>kpList</vt:lpstr>
      <vt:lpstr>SenaraiKP</vt:lpstr>
      <vt:lpstr>SenaraiPB</vt:lpstr>
      <vt:lpstr>SenaraiSekolah</vt:lpstr>
      <vt:lpstr>senaraiTadika</vt:lpstr>
      <vt:lpstr>StatusLepas6Bulan</vt:lpstr>
      <vt:lpstr>statusRokok</vt:lpstr>
      <vt:lpstr>Tingkatan</vt:lpstr>
      <vt:lpstr>umurTadika</vt:lpstr>
      <vt:lpstr>YaSenarai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izzatiathirahk</dc:creator>
  <cp:lastModifiedBy>Izyan</cp:lastModifiedBy>
  <dcterms:created xsi:type="dcterms:W3CDTF">2020-02-25T09:53:50Z</dcterms:created>
  <dcterms:modified xsi:type="dcterms:W3CDTF">2021-10-27T06:24:05Z</dcterms:modified>
</cp:coreProperties>
</file>